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ownloads\"/>
    </mc:Choice>
  </mc:AlternateContent>
  <workbookProtection workbookPassword="D234" lockStructure="1"/>
  <bookViews>
    <workbookView xWindow="0" yWindow="0" windowWidth="20490" windowHeight="7620" tabRatio="809" activeTab="9"/>
  </bookViews>
  <sheets>
    <sheet name="C10 Entry Sheet" sheetId="1" r:id="rId1"/>
    <sheet name="Invalid NI#s" sheetId="12" state="hidden" r:id="rId2"/>
    <sheet name="1-Page C10 Rpt" sheetId="9" state="hidden" r:id="rId3"/>
    <sheet name="2-Page C10 Rpt" sheetId="8" state="hidden" r:id="rId4"/>
    <sheet name="3-Page C10 Rpt" sheetId="7" state="hidden" r:id="rId5"/>
    <sheet name="4-Page C10 Rpt" sheetId="6" state="hidden" r:id="rId6"/>
    <sheet name="Starting Leaving Entry Sheet" sheetId="11" r:id="rId7"/>
    <sheet name="C10 Report" sheetId="2" r:id="rId8"/>
    <sheet name="C10 file" sheetId="3" r:id="rId9"/>
    <sheet name="Instructions" sheetId="4" r:id="rId10"/>
    <sheet name="Updates" sheetId="13" state="hidden" r:id="rId11"/>
    <sheet name="IW Ceiling &amp; Contribution rates" sheetId="10" state="hidden" r:id="rId12"/>
  </sheets>
  <definedNames>
    <definedName name="EeContRatesO60" comment="Employee contribution rates for weekly insurable wages over $60 per week">'IW Ceiling &amp; Contribution rates'!$B$24:$E$31</definedName>
    <definedName name="EeContRatesU60" comment="Employee contribution rates for weekly insurable wages under $60 per week">'IW Ceiling &amp; Contribution rates'!$B$13:$F$20</definedName>
    <definedName name="InvalidNINum">'Invalid NI#s'!$A$4:$A$4478</definedName>
    <definedName name="Lower_Age_Limit">'C10 Entry Sheet'!$AL$12</definedName>
    <definedName name="MaxIWCeiling" comment="Maximum insurable wage ceiling">'IW Ceiling &amp; Contribution rates'!$B$58:$L$60</definedName>
    <definedName name="MonthlyIWCeiling" comment="Monthly insurable wage ceiling">'IW Ceiling &amp; Contribution rates'!$B$75:$L$82</definedName>
    <definedName name="_xlnm.Print_Area" localSheetId="2">'1-Page C10 Rpt'!$A$1:$L$40</definedName>
    <definedName name="_xlnm.Print_Area" localSheetId="3">'2-Page C10 Rpt'!$A$1:$L$89</definedName>
    <definedName name="_xlnm.Print_Area" localSheetId="4">'3-Page C10 Rpt'!$A$1:$L$125</definedName>
    <definedName name="_xlnm.Print_Area" localSheetId="5">'4-Page C10 Rpt'!$A$1:$L$161</definedName>
    <definedName name="_xlnm.Print_Area" localSheetId="7">'C10 Report'!$A$1:$N$1017</definedName>
    <definedName name="_xlnm.Print_Area" localSheetId="9">Instructions!$A$1:$C$53</definedName>
    <definedName name="_xlnm.Print_Area" localSheetId="6">'Starting Leaving Entry Sheet'!$A$1:$S$37</definedName>
    <definedName name="_xlnm.Print_Titles" localSheetId="2">'1-Page C10 Rpt'!$1:$17</definedName>
    <definedName name="_xlnm.Print_Titles" localSheetId="3">'2-Page C10 Rpt'!$1:$17</definedName>
    <definedName name="_xlnm.Print_Titles" localSheetId="4">'3-Page C10 Rpt'!$1:$17</definedName>
    <definedName name="_xlnm.Print_Titles" localSheetId="5">'4-Page C10 Rpt'!$1:$17</definedName>
    <definedName name="_xlnm.Print_Titles" localSheetId="7">'C10 Report'!$1:$16</definedName>
    <definedName name="RetirementAge">'C10 Entry Sheet'!$AL$7</definedName>
    <definedName name="TotalContRatesO60" comment="Total Contribution Rates for weekly insurable wages over $60 per week">'IW Ceiling &amp; Contribution rates'!$B$47:$F$54</definedName>
    <definedName name="TotalContRatesU60" comment="Total Contribution rates for weekly insurable wages under $60 per week">'IW Ceiling &amp; Contribution rates'!$B$36:$F$43</definedName>
    <definedName name="WeeklyIWCeiling" comment="Weekly insurable wage ceiling">'IW Ceiling &amp; Contribution rates'!$B$64:$L$71</definedName>
  </definedNames>
  <calcPr calcId="162913"/>
</workbook>
</file>

<file path=xl/calcChain.xml><?xml version="1.0" encoding="utf-8"?>
<calcChain xmlns="http://schemas.openxmlformats.org/spreadsheetml/2006/main">
  <c r="AH7" i="1" l="1"/>
  <c r="AZ620" i="1" l="1"/>
  <c r="AZ621" i="1"/>
  <c r="AZ622" i="1"/>
  <c r="AZ623" i="1"/>
  <c r="AZ624" i="1"/>
  <c r="AZ625" i="1"/>
  <c r="AZ626" i="1"/>
  <c r="AZ627" i="1"/>
  <c r="AZ628" i="1"/>
  <c r="AZ629" i="1"/>
  <c r="AZ630" i="1"/>
  <c r="AZ631" i="1"/>
  <c r="AZ632" i="1"/>
  <c r="AZ633" i="1"/>
  <c r="AZ634" i="1"/>
  <c r="AZ635" i="1"/>
  <c r="AZ636" i="1"/>
  <c r="AZ637" i="1"/>
  <c r="AZ638" i="1"/>
  <c r="AZ639" i="1"/>
  <c r="AZ640" i="1"/>
  <c r="AZ641" i="1"/>
  <c r="AZ642" i="1"/>
  <c r="AZ643" i="1"/>
  <c r="AZ644" i="1"/>
  <c r="AZ645" i="1"/>
  <c r="AZ646" i="1"/>
  <c r="AZ647" i="1"/>
  <c r="AZ648" i="1"/>
  <c r="AZ649" i="1"/>
  <c r="AZ650" i="1"/>
  <c r="AZ651" i="1"/>
  <c r="AZ652" i="1"/>
  <c r="AZ653" i="1"/>
  <c r="AZ654" i="1"/>
  <c r="AZ655" i="1"/>
  <c r="AZ656" i="1"/>
  <c r="AZ657" i="1"/>
  <c r="AZ658" i="1"/>
  <c r="AZ659" i="1"/>
  <c r="AZ660" i="1"/>
  <c r="AZ661" i="1"/>
  <c r="AZ662" i="1"/>
  <c r="AZ663" i="1"/>
  <c r="AZ664" i="1"/>
  <c r="AZ665" i="1"/>
  <c r="AZ666" i="1"/>
  <c r="AZ667" i="1"/>
  <c r="AZ668" i="1"/>
  <c r="AZ669" i="1"/>
  <c r="AZ670" i="1"/>
  <c r="AZ671" i="1"/>
  <c r="AZ672" i="1"/>
  <c r="AZ673" i="1"/>
  <c r="AZ674" i="1"/>
  <c r="AZ675" i="1"/>
  <c r="AZ676" i="1"/>
  <c r="AZ677" i="1"/>
  <c r="AZ678" i="1"/>
  <c r="AZ679" i="1"/>
  <c r="AZ680" i="1"/>
  <c r="AZ681" i="1"/>
  <c r="AZ682" i="1"/>
  <c r="AZ683" i="1"/>
  <c r="AZ684" i="1"/>
  <c r="AZ685" i="1"/>
  <c r="AZ686" i="1"/>
  <c r="AZ687" i="1"/>
  <c r="AZ688" i="1"/>
  <c r="AZ689" i="1"/>
  <c r="AZ690" i="1"/>
  <c r="AZ691" i="1"/>
  <c r="AZ692" i="1"/>
  <c r="AZ693" i="1"/>
  <c r="AZ694" i="1"/>
  <c r="AZ695" i="1"/>
  <c r="AZ696" i="1"/>
  <c r="AZ697" i="1"/>
  <c r="AZ698" i="1"/>
  <c r="AZ699" i="1"/>
  <c r="AZ700" i="1"/>
  <c r="AZ701" i="1"/>
  <c r="AZ702" i="1"/>
  <c r="AZ703" i="1"/>
  <c r="AZ704" i="1"/>
  <c r="AZ705" i="1"/>
  <c r="AZ706" i="1"/>
  <c r="AZ707" i="1"/>
  <c r="AZ708" i="1"/>
  <c r="AZ709" i="1"/>
  <c r="AZ710" i="1"/>
  <c r="AZ711" i="1"/>
  <c r="AZ712" i="1"/>
  <c r="AZ713" i="1"/>
  <c r="AZ714" i="1"/>
  <c r="AZ715" i="1"/>
  <c r="AZ716" i="1"/>
  <c r="AZ717" i="1"/>
  <c r="AZ718" i="1"/>
  <c r="AZ719" i="1"/>
  <c r="AZ720" i="1"/>
  <c r="AZ721" i="1"/>
  <c r="AZ722" i="1"/>
  <c r="AZ723" i="1"/>
  <c r="AZ724" i="1"/>
  <c r="AZ725" i="1"/>
  <c r="AZ726" i="1"/>
  <c r="AZ727" i="1"/>
  <c r="AZ728" i="1"/>
  <c r="AZ729" i="1"/>
  <c r="AZ730" i="1"/>
  <c r="AZ731" i="1"/>
  <c r="AZ732" i="1"/>
  <c r="AZ733" i="1"/>
  <c r="AZ734" i="1"/>
  <c r="AZ735" i="1"/>
  <c r="AZ736" i="1"/>
  <c r="AZ737" i="1"/>
  <c r="AZ738" i="1"/>
  <c r="AZ739" i="1"/>
  <c r="AZ740" i="1"/>
  <c r="AZ741" i="1"/>
  <c r="AZ742" i="1"/>
  <c r="AZ743" i="1"/>
  <c r="AZ744" i="1"/>
  <c r="AZ745" i="1"/>
  <c r="AZ746" i="1"/>
  <c r="AZ747" i="1"/>
  <c r="AZ748" i="1"/>
  <c r="AZ749" i="1"/>
  <c r="AZ750" i="1"/>
  <c r="AZ751" i="1"/>
  <c r="AZ752" i="1"/>
  <c r="AZ753" i="1"/>
  <c r="AZ754" i="1"/>
  <c r="AZ755" i="1"/>
  <c r="AZ756" i="1"/>
  <c r="AZ757" i="1"/>
  <c r="AZ758" i="1"/>
  <c r="AZ759" i="1"/>
  <c r="AZ760" i="1"/>
  <c r="AZ761" i="1"/>
  <c r="AZ762" i="1"/>
  <c r="AZ763" i="1"/>
  <c r="AZ764" i="1"/>
  <c r="AZ765" i="1"/>
  <c r="AZ766" i="1"/>
  <c r="AZ767" i="1"/>
  <c r="AZ768" i="1"/>
  <c r="AZ769" i="1"/>
  <c r="AZ770" i="1"/>
  <c r="AZ771" i="1"/>
  <c r="AZ772" i="1"/>
  <c r="AZ773" i="1"/>
  <c r="AZ774" i="1"/>
  <c r="AZ775" i="1"/>
  <c r="AZ776" i="1"/>
  <c r="AZ777" i="1"/>
  <c r="AZ778" i="1"/>
  <c r="AZ779" i="1"/>
  <c r="AZ780" i="1"/>
  <c r="AZ781" i="1"/>
  <c r="AZ782" i="1"/>
  <c r="AZ783" i="1"/>
  <c r="AZ784" i="1"/>
  <c r="AZ785" i="1"/>
  <c r="AZ786" i="1"/>
  <c r="AZ787" i="1"/>
  <c r="AZ788" i="1"/>
  <c r="AZ789" i="1"/>
  <c r="AZ790" i="1"/>
  <c r="AZ791" i="1"/>
  <c r="AZ792" i="1"/>
  <c r="AZ793" i="1"/>
  <c r="AZ794" i="1"/>
  <c r="AZ795" i="1"/>
  <c r="AZ796" i="1"/>
  <c r="AZ797" i="1"/>
  <c r="AZ798" i="1"/>
  <c r="AZ799" i="1"/>
  <c r="AZ800" i="1"/>
  <c r="AZ801" i="1"/>
  <c r="AZ802" i="1"/>
  <c r="AZ803" i="1"/>
  <c r="AZ804" i="1"/>
  <c r="AZ805" i="1"/>
  <c r="AZ806" i="1"/>
  <c r="AZ807" i="1"/>
  <c r="AZ808" i="1"/>
  <c r="AZ809" i="1"/>
  <c r="AZ810" i="1"/>
  <c r="AZ811" i="1"/>
  <c r="AZ812" i="1"/>
  <c r="AZ813" i="1"/>
  <c r="AZ814" i="1"/>
  <c r="AZ815" i="1"/>
  <c r="AZ816" i="1"/>
  <c r="AZ817" i="1"/>
  <c r="AZ818" i="1"/>
  <c r="AZ819" i="1"/>
  <c r="AZ820" i="1"/>
  <c r="AZ821" i="1"/>
  <c r="AZ822" i="1"/>
  <c r="AZ823" i="1"/>
  <c r="AZ824" i="1"/>
  <c r="AZ825" i="1"/>
  <c r="AZ826" i="1"/>
  <c r="AZ827" i="1"/>
  <c r="AZ828" i="1"/>
  <c r="AZ829" i="1"/>
  <c r="AZ830" i="1"/>
  <c r="AZ831" i="1"/>
  <c r="AZ832" i="1"/>
  <c r="AZ833" i="1"/>
  <c r="AZ834" i="1"/>
  <c r="AZ835" i="1"/>
  <c r="AZ836" i="1"/>
  <c r="AZ837" i="1"/>
  <c r="AZ838" i="1"/>
  <c r="AZ839" i="1"/>
  <c r="AZ840" i="1"/>
  <c r="AZ841" i="1"/>
  <c r="AZ842" i="1"/>
  <c r="AZ843" i="1"/>
  <c r="AZ844" i="1"/>
  <c r="AZ845" i="1"/>
  <c r="AZ846" i="1"/>
  <c r="AZ847" i="1"/>
  <c r="AZ848" i="1"/>
  <c r="AZ849" i="1"/>
  <c r="AZ850" i="1"/>
  <c r="AZ851" i="1"/>
  <c r="AZ852" i="1"/>
  <c r="AZ853" i="1"/>
  <c r="AZ854" i="1"/>
  <c r="AZ855" i="1"/>
  <c r="AZ856" i="1"/>
  <c r="AZ857" i="1"/>
  <c r="AZ858" i="1"/>
  <c r="AZ859" i="1"/>
  <c r="AZ860" i="1"/>
  <c r="AZ861" i="1"/>
  <c r="AZ862" i="1"/>
  <c r="AZ863" i="1"/>
  <c r="AZ864" i="1"/>
  <c r="AZ865" i="1"/>
  <c r="AZ866" i="1"/>
  <c r="AZ867" i="1"/>
  <c r="AZ868" i="1"/>
  <c r="AZ869" i="1"/>
  <c r="AZ870" i="1"/>
  <c r="AZ871" i="1"/>
  <c r="AZ872" i="1"/>
  <c r="AZ873" i="1"/>
  <c r="AZ874" i="1"/>
  <c r="AZ875" i="1"/>
  <c r="AZ876" i="1"/>
  <c r="AZ877" i="1"/>
  <c r="AZ878" i="1"/>
  <c r="AZ879" i="1"/>
  <c r="AZ880" i="1"/>
  <c r="AZ881" i="1"/>
  <c r="AZ882" i="1"/>
  <c r="AZ883" i="1"/>
  <c r="AZ884" i="1"/>
  <c r="AZ885" i="1"/>
  <c r="AZ886" i="1"/>
  <c r="AZ887" i="1"/>
  <c r="AZ888" i="1"/>
  <c r="AZ889" i="1"/>
  <c r="AZ890" i="1"/>
  <c r="AZ891" i="1"/>
  <c r="AZ892" i="1"/>
  <c r="AZ893" i="1"/>
  <c r="AZ894" i="1"/>
  <c r="AZ895"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59"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AZ1011" i="1"/>
  <c r="AZ1012" i="1"/>
  <c r="AZ1013" i="1"/>
  <c r="AZ1014" i="1"/>
  <c r="AZ1015"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Z620" i="1" l="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B517" i="2" l="1"/>
  <c r="C517" i="2" s="1"/>
  <c r="B518" i="2"/>
  <c r="C518" i="2" s="1"/>
  <c r="B519" i="2"/>
  <c r="B520" i="2"/>
  <c r="F520" i="2" s="1"/>
  <c r="B521" i="2"/>
  <c r="C521" i="2" s="1"/>
  <c r="B522" i="2"/>
  <c r="B523" i="2"/>
  <c r="B524" i="2"/>
  <c r="F524" i="2" s="1"/>
  <c r="B525" i="2"/>
  <c r="C525" i="2" s="1"/>
  <c r="B526" i="2"/>
  <c r="B527" i="2"/>
  <c r="B528" i="2"/>
  <c r="F528" i="2" s="1"/>
  <c r="B529" i="2"/>
  <c r="C529" i="2" s="1"/>
  <c r="B530" i="2"/>
  <c r="B531" i="2"/>
  <c r="D531" i="2" s="1"/>
  <c r="B532" i="2"/>
  <c r="C532" i="2" s="1"/>
  <c r="B533" i="2"/>
  <c r="D533" i="2" s="1"/>
  <c r="B534" i="2"/>
  <c r="C534" i="2" s="1"/>
  <c r="B535" i="2"/>
  <c r="D535" i="2" s="1"/>
  <c r="B536" i="2"/>
  <c r="C536" i="2" s="1"/>
  <c r="B537" i="2"/>
  <c r="D537" i="2" s="1"/>
  <c r="B538" i="2"/>
  <c r="B539" i="2"/>
  <c r="D539" i="2" s="1"/>
  <c r="B540" i="2"/>
  <c r="C540" i="2" s="1"/>
  <c r="B541" i="2"/>
  <c r="D541" i="2" s="1"/>
  <c r="B542" i="2"/>
  <c r="C542" i="2" s="1"/>
  <c r="B543" i="2"/>
  <c r="D543" i="2" s="1"/>
  <c r="B544" i="2"/>
  <c r="C544" i="2" s="1"/>
  <c r="B545" i="2"/>
  <c r="C545" i="2" s="1"/>
  <c r="B546" i="2"/>
  <c r="C546" i="2" s="1"/>
  <c r="B547" i="2"/>
  <c r="B548" i="2"/>
  <c r="B549" i="2"/>
  <c r="C549" i="2" s="1"/>
  <c r="B550" i="2"/>
  <c r="B551" i="2"/>
  <c r="B552" i="2"/>
  <c r="F552" i="2" s="1"/>
  <c r="B553" i="2"/>
  <c r="C553" i="2" s="1"/>
  <c r="B554" i="2"/>
  <c r="C554" i="2" s="1"/>
  <c r="B555" i="2"/>
  <c r="B556" i="2"/>
  <c r="B557" i="2"/>
  <c r="C557" i="2" s="1"/>
  <c r="B558" i="2"/>
  <c r="F558" i="2" s="1"/>
  <c r="B559" i="2"/>
  <c r="C559" i="2" s="1"/>
  <c r="B560" i="2"/>
  <c r="F560" i="2" s="1"/>
  <c r="B561" i="2"/>
  <c r="C561" i="2" s="1"/>
  <c r="B562" i="2"/>
  <c r="B563" i="2"/>
  <c r="F563" i="2" s="1"/>
  <c r="B564" i="2"/>
  <c r="F564" i="2" s="1"/>
  <c r="B565" i="2"/>
  <c r="B566" i="2"/>
  <c r="B567" i="2"/>
  <c r="F567" i="2" s="1"/>
  <c r="B568" i="2"/>
  <c r="F568" i="2" s="1"/>
  <c r="B569" i="2"/>
  <c r="B570" i="2"/>
  <c r="B571" i="2"/>
  <c r="F571" i="2" s="1"/>
  <c r="B572" i="2"/>
  <c r="B573" i="2"/>
  <c r="B574" i="2"/>
  <c r="B575" i="2"/>
  <c r="F575" i="2" s="1"/>
  <c r="B576" i="2"/>
  <c r="B577" i="2"/>
  <c r="B578" i="2"/>
  <c r="B579" i="2"/>
  <c r="F579" i="2" s="1"/>
  <c r="B580" i="2"/>
  <c r="B581" i="2"/>
  <c r="B582" i="2"/>
  <c r="B583" i="2"/>
  <c r="F583" i="2" s="1"/>
  <c r="B584" i="2"/>
  <c r="F584" i="2" s="1"/>
  <c r="B585" i="2"/>
  <c r="B586" i="2"/>
  <c r="B587" i="2"/>
  <c r="F587" i="2" s="1"/>
  <c r="B588" i="2"/>
  <c r="F588" i="2" s="1"/>
  <c r="B589" i="2"/>
  <c r="C589" i="2" s="1"/>
  <c r="B590" i="2"/>
  <c r="B591" i="2"/>
  <c r="F591" i="2" s="1"/>
  <c r="B592" i="2"/>
  <c r="F592" i="2" s="1"/>
  <c r="B593" i="2"/>
  <c r="D593" i="2" s="1"/>
  <c r="B594" i="2"/>
  <c r="C594" i="2" s="1"/>
  <c r="B595" i="2"/>
  <c r="B596" i="2"/>
  <c r="B597" i="2"/>
  <c r="D597" i="2" s="1"/>
  <c r="B598" i="2"/>
  <c r="B599" i="2"/>
  <c r="B600" i="2"/>
  <c r="B601" i="2"/>
  <c r="D601" i="2" s="1"/>
  <c r="B602" i="2"/>
  <c r="C602" i="2" s="1"/>
  <c r="B603" i="2"/>
  <c r="B604" i="2"/>
  <c r="B605" i="2"/>
  <c r="C605" i="2" s="1"/>
  <c r="B606" i="2"/>
  <c r="C606" i="2" s="1"/>
  <c r="B607" i="2"/>
  <c r="B608" i="2"/>
  <c r="B609" i="2"/>
  <c r="C609" i="2" s="1"/>
  <c r="B610" i="2"/>
  <c r="C610" i="2" s="1"/>
  <c r="B611" i="2"/>
  <c r="B612" i="2"/>
  <c r="B613" i="2"/>
  <c r="C613" i="2" s="1"/>
  <c r="B614" i="2"/>
  <c r="B615" i="2"/>
  <c r="B616" i="2"/>
  <c r="F616" i="2" s="1"/>
  <c r="B617" i="2"/>
  <c r="B618" i="2"/>
  <c r="B619" i="2"/>
  <c r="B620" i="2"/>
  <c r="F620" i="2" s="1"/>
  <c r="B621" i="2"/>
  <c r="B622" i="2"/>
  <c r="B623" i="2"/>
  <c r="B624" i="2"/>
  <c r="F624" i="2" s="1"/>
  <c r="B625" i="2"/>
  <c r="B626" i="2"/>
  <c r="B627" i="2"/>
  <c r="B628" i="2"/>
  <c r="F628" i="2" s="1"/>
  <c r="B629" i="2"/>
  <c r="B630" i="2"/>
  <c r="B631" i="2"/>
  <c r="C631" i="2" s="1"/>
  <c r="B632" i="2"/>
  <c r="B633" i="2"/>
  <c r="C633" i="2" s="1"/>
  <c r="B634" i="2"/>
  <c r="C634" i="2" s="1"/>
  <c r="B635" i="2"/>
  <c r="C635" i="2" s="1"/>
  <c r="B636" i="2"/>
  <c r="C636" i="2" s="1"/>
  <c r="B637" i="2"/>
  <c r="C637" i="2" s="1"/>
  <c r="B638" i="2"/>
  <c r="C638" i="2" s="1"/>
  <c r="B639" i="2"/>
  <c r="C639" i="2" s="1"/>
  <c r="B640" i="2"/>
  <c r="B641" i="2"/>
  <c r="C641" i="2" s="1"/>
  <c r="B642" i="2"/>
  <c r="C642" i="2" s="1"/>
  <c r="B643" i="2"/>
  <c r="C643" i="2" s="1"/>
  <c r="B644" i="2"/>
  <c r="C644" i="2" s="1"/>
  <c r="B645" i="2"/>
  <c r="C645" i="2" s="1"/>
  <c r="B646" i="2"/>
  <c r="C646" i="2" s="1"/>
  <c r="B647" i="2"/>
  <c r="C647" i="2" s="1"/>
  <c r="B648" i="2"/>
  <c r="B649" i="2"/>
  <c r="C649" i="2" s="1"/>
  <c r="B650" i="2"/>
  <c r="C650" i="2" s="1"/>
  <c r="B651" i="2"/>
  <c r="C651" i="2" s="1"/>
  <c r="B652" i="2"/>
  <c r="C652" i="2" s="1"/>
  <c r="B653" i="2"/>
  <c r="C653" i="2" s="1"/>
  <c r="B654" i="2"/>
  <c r="C654" i="2" s="1"/>
  <c r="B655" i="2"/>
  <c r="B656" i="2"/>
  <c r="B657" i="2"/>
  <c r="B658" i="2"/>
  <c r="B659" i="2"/>
  <c r="D659" i="2" s="1"/>
  <c r="B660" i="2"/>
  <c r="B661" i="2"/>
  <c r="B662" i="2"/>
  <c r="B663" i="2"/>
  <c r="D663" i="2" s="1"/>
  <c r="B664" i="2"/>
  <c r="B665" i="2"/>
  <c r="B666" i="2"/>
  <c r="D666" i="2" s="1"/>
  <c r="B667" i="2"/>
  <c r="D667" i="2" s="1"/>
  <c r="B668" i="2"/>
  <c r="B669" i="2"/>
  <c r="B670" i="2"/>
  <c r="B671" i="2"/>
  <c r="D671" i="2" s="1"/>
  <c r="B672" i="2"/>
  <c r="B673" i="2"/>
  <c r="B674" i="2"/>
  <c r="D674" i="2" s="1"/>
  <c r="B675" i="2"/>
  <c r="D675" i="2" s="1"/>
  <c r="B676" i="2"/>
  <c r="C676" i="2" s="1"/>
  <c r="B677" i="2"/>
  <c r="D677" i="2" s="1"/>
  <c r="B678" i="2"/>
  <c r="C678" i="2" s="1"/>
  <c r="B679" i="2"/>
  <c r="D679" i="2" s="1"/>
  <c r="B680" i="2"/>
  <c r="C680" i="2" s="1"/>
  <c r="B681" i="2"/>
  <c r="D681" i="2" s="1"/>
  <c r="B682" i="2"/>
  <c r="C682" i="2" s="1"/>
  <c r="B683" i="2"/>
  <c r="D683" i="2" s="1"/>
  <c r="B684" i="2"/>
  <c r="C684" i="2" s="1"/>
  <c r="B685" i="2"/>
  <c r="D685" i="2" s="1"/>
  <c r="B686" i="2"/>
  <c r="C686" i="2" s="1"/>
  <c r="B687" i="2"/>
  <c r="D687" i="2" s="1"/>
  <c r="B688" i="2"/>
  <c r="C688" i="2" s="1"/>
  <c r="B689" i="2"/>
  <c r="D689" i="2" s="1"/>
  <c r="B690" i="2"/>
  <c r="C690" i="2" s="1"/>
  <c r="B691" i="2"/>
  <c r="D691" i="2" s="1"/>
  <c r="B692" i="2"/>
  <c r="C692" i="2" s="1"/>
  <c r="B693" i="2"/>
  <c r="D693" i="2" s="1"/>
  <c r="B694" i="2"/>
  <c r="C694" i="2" s="1"/>
  <c r="B695" i="2"/>
  <c r="D695" i="2" s="1"/>
  <c r="B696" i="2"/>
  <c r="C696" i="2" s="1"/>
  <c r="B697" i="2"/>
  <c r="D697" i="2" s="1"/>
  <c r="B698" i="2"/>
  <c r="B699" i="2"/>
  <c r="D699" i="2" s="1"/>
  <c r="B700" i="2"/>
  <c r="C700" i="2" s="1"/>
  <c r="B701" i="2"/>
  <c r="D701" i="2" s="1"/>
  <c r="B702" i="2"/>
  <c r="C702" i="2" s="1"/>
  <c r="B703" i="2"/>
  <c r="D703" i="2" s="1"/>
  <c r="B704" i="2"/>
  <c r="C704" i="2" s="1"/>
  <c r="B705" i="2"/>
  <c r="D705" i="2" s="1"/>
  <c r="B706" i="2"/>
  <c r="C706" i="2" s="1"/>
  <c r="B707" i="2"/>
  <c r="D707" i="2" s="1"/>
  <c r="B708" i="2"/>
  <c r="B709" i="2"/>
  <c r="B710" i="2"/>
  <c r="F710" i="2" s="1"/>
  <c r="B711" i="2"/>
  <c r="B712" i="2"/>
  <c r="B713" i="2"/>
  <c r="L713" i="2" s="1"/>
  <c r="B714" i="2"/>
  <c r="B715" i="2"/>
  <c r="B716" i="2"/>
  <c r="B717" i="2"/>
  <c r="B718" i="2"/>
  <c r="D718" i="2" s="1"/>
  <c r="B719" i="2"/>
  <c r="B720" i="2"/>
  <c r="B721" i="2"/>
  <c r="B722" i="2"/>
  <c r="B723" i="2"/>
  <c r="B724" i="2"/>
  <c r="B725" i="2"/>
  <c r="B726" i="2"/>
  <c r="B727" i="2"/>
  <c r="B728" i="2"/>
  <c r="B729" i="2"/>
  <c r="B730" i="2"/>
  <c r="C730" i="2" s="1"/>
  <c r="B731" i="2"/>
  <c r="B732" i="2"/>
  <c r="F732" i="2" s="1"/>
  <c r="B733" i="2"/>
  <c r="C733" i="2" s="1"/>
  <c r="B734" i="2"/>
  <c r="B735" i="2"/>
  <c r="B736" i="2"/>
  <c r="B737" i="2"/>
  <c r="C737" i="2" s="1"/>
  <c r="B738" i="2"/>
  <c r="B739" i="2"/>
  <c r="B740" i="2"/>
  <c r="F740" i="2" s="1"/>
  <c r="B741" i="2"/>
  <c r="C741" i="2" s="1"/>
  <c r="B742" i="2"/>
  <c r="B743" i="2"/>
  <c r="B744" i="2"/>
  <c r="F744" i="2" s="1"/>
  <c r="B745" i="2"/>
  <c r="C745" i="2" s="1"/>
  <c r="B746" i="2"/>
  <c r="B747" i="2"/>
  <c r="B748" i="2"/>
  <c r="F748" i="2" s="1"/>
  <c r="B749" i="2"/>
  <c r="C749" i="2" s="1"/>
  <c r="B750" i="2"/>
  <c r="B751" i="2"/>
  <c r="B752" i="2"/>
  <c r="B753" i="2"/>
  <c r="C753" i="2" s="1"/>
  <c r="B754" i="2"/>
  <c r="B755" i="2"/>
  <c r="B756" i="2"/>
  <c r="F756" i="2" s="1"/>
  <c r="B757" i="2"/>
  <c r="C757" i="2" s="1"/>
  <c r="B758" i="2"/>
  <c r="B759" i="2"/>
  <c r="B760" i="2"/>
  <c r="F760" i="2" s="1"/>
  <c r="B761" i="2"/>
  <c r="C761" i="2" s="1"/>
  <c r="B762" i="2"/>
  <c r="B763" i="2"/>
  <c r="B764" i="2"/>
  <c r="B765" i="2"/>
  <c r="C765" i="2" s="1"/>
  <c r="B766" i="2"/>
  <c r="C766" i="2" s="1"/>
  <c r="B767" i="2"/>
  <c r="C767" i="2" s="1"/>
  <c r="B768" i="2"/>
  <c r="C768" i="2" s="1"/>
  <c r="B769" i="2"/>
  <c r="C769" i="2" s="1"/>
  <c r="B770" i="2"/>
  <c r="B771" i="2"/>
  <c r="B772" i="2"/>
  <c r="B773" i="2"/>
  <c r="C773" i="2" s="1"/>
  <c r="B774" i="2"/>
  <c r="B775" i="2"/>
  <c r="B776" i="2"/>
  <c r="F776" i="2" s="1"/>
  <c r="B777" i="2"/>
  <c r="C777" i="2" s="1"/>
  <c r="B778" i="2"/>
  <c r="B779" i="2"/>
  <c r="B780" i="2"/>
  <c r="B781" i="2"/>
  <c r="C781" i="2" s="1"/>
  <c r="B782" i="2"/>
  <c r="B783" i="2"/>
  <c r="B784" i="2"/>
  <c r="F784" i="2" s="1"/>
  <c r="B785" i="2"/>
  <c r="C785" i="2" s="1"/>
  <c r="B786" i="2"/>
  <c r="B787" i="2"/>
  <c r="B788" i="2"/>
  <c r="B789" i="2"/>
  <c r="D789" i="2" s="1"/>
  <c r="B790" i="2"/>
  <c r="B791" i="2"/>
  <c r="B792" i="2"/>
  <c r="F792" i="2" s="1"/>
  <c r="B793" i="2"/>
  <c r="B794" i="2"/>
  <c r="B795" i="2"/>
  <c r="B796" i="2"/>
  <c r="B797" i="2"/>
  <c r="B798" i="2"/>
  <c r="B799" i="2"/>
  <c r="B800" i="2"/>
  <c r="F800" i="2" s="1"/>
  <c r="B801" i="2"/>
  <c r="B802" i="2"/>
  <c r="B803" i="2"/>
  <c r="B804" i="2"/>
  <c r="M804" i="2" s="1"/>
  <c r="B805" i="2"/>
  <c r="B806" i="2"/>
  <c r="B807" i="2"/>
  <c r="B808" i="2"/>
  <c r="B809" i="2"/>
  <c r="B810" i="2"/>
  <c r="B811" i="2"/>
  <c r="B812" i="2"/>
  <c r="F812" i="2" s="1"/>
  <c r="B813" i="2"/>
  <c r="B814" i="2"/>
  <c r="B815" i="2"/>
  <c r="B816" i="2"/>
  <c r="B817" i="2"/>
  <c r="B818" i="2"/>
  <c r="F818" i="2" s="1"/>
  <c r="B819" i="2"/>
  <c r="D819" i="2" s="1"/>
  <c r="B820" i="2"/>
  <c r="C820" i="2" s="1"/>
  <c r="B821" i="2"/>
  <c r="B822" i="2"/>
  <c r="F822" i="2" s="1"/>
  <c r="B823" i="2"/>
  <c r="D823" i="2" s="1"/>
  <c r="B824" i="2"/>
  <c r="C824" i="2" s="1"/>
  <c r="B825" i="2"/>
  <c r="B826" i="2"/>
  <c r="C826" i="2" s="1"/>
  <c r="B827" i="2"/>
  <c r="D827" i="2" s="1"/>
  <c r="B828" i="2"/>
  <c r="C828" i="2" s="1"/>
  <c r="B829" i="2"/>
  <c r="B830" i="2"/>
  <c r="B831" i="2"/>
  <c r="D831" i="2" s="1"/>
  <c r="B832" i="2"/>
  <c r="B833" i="2"/>
  <c r="B834" i="2"/>
  <c r="F834" i="2" s="1"/>
  <c r="B835" i="2"/>
  <c r="D835" i="2" s="1"/>
  <c r="B836" i="2"/>
  <c r="B837" i="2"/>
  <c r="B838" i="2"/>
  <c r="B839" i="2"/>
  <c r="D839" i="2" s="1"/>
  <c r="B840" i="2"/>
  <c r="B841" i="2"/>
  <c r="B842" i="2"/>
  <c r="H842" i="2" s="1"/>
  <c r="B843" i="2"/>
  <c r="D843" i="2" s="1"/>
  <c r="B844" i="2"/>
  <c r="C844" i="2" s="1"/>
  <c r="B845" i="2"/>
  <c r="D845" i="2" s="1"/>
  <c r="B846" i="2"/>
  <c r="B847" i="2"/>
  <c r="D847" i="2" s="1"/>
  <c r="B848" i="2"/>
  <c r="C848" i="2" s="1"/>
  <c r="B849" i="2"/>
  <c r="D849" i="2" s="1"/>
  <c r="B850" i="2"/>
  <c r="B851" i="2"/>
  <c r="B852" i="2"/>
  <c r="F852" i="2" s="1"/>
  <c r="B853" i="2"/>
  <c r="D853" i="2" s="1"/>
  <c r="B854" i="2"/>
  <c r="B855" i="2"/>
  <c r="B856" i="2"/>
  <c r="F856" i="2" s="1"/>
  <c r="B857" i="2"/>
  <c r="D857" i="2" s="1"/>
  <c r="B858" i="2"/>
  <c r="B859" i="2"/>
  <c r="B860" i="2"/>
  <c r="B861" i="2"/>
  <c r="D861" i="2" s="1"/>
  <c r="B862" i="2"/>
  <c r="B863" i="2"/>
  <c r="B864" i="2"/>
  <c r="F864" i="2" s="1"/>
  <c r="B865" i="2"/>
  <c r="D865" i="2" s="1"/>
  <c r="B866" i="2"/>
  <c r="C866" i="2" s="1"/>
  <c r="B867" i="2"/>
  <c r="D867" i="2" s="1"/>
  <c r="B868" i="2"/>
  <c r="B869" i="2"/>
  <c r="D869" i="2" s="1"/>
  <c r="B870" i="2"/>
  <c r="C870" i="2" s="1"/>
  <c r="B871" i="2"/>
  <c r="D871" i="2" s="1"/>
  <c r="B872" i="2"/>
  <c r="C872" i="2" s="1"/>
  <c r="B873" i="2"/>
  <c r="D873" i="2" s="1"/>
  <c r="B874" i="2"/>
  <c r="C874" i="2" s="1"/>
  <c r="B875" i="2"/>
  <c r="D875" i="2" s="1"/>
  <c r="B876" i="2"/>
  <c r="C876" i="2" s="1"/>
  <c r="B877" i="2"/>
  <c r="D877" i="2" s="1"/>
  <c r="B878" i="2"/>
  <c r="C878" i="2" s="1"/>
  <c r="B879" i="2"/>
  <c r="D879" i="2" s="1"/>
  <c r="B880" i="2"/>
  <c r="C880" i="2" s="1"/>
  <c r="B881" i="2"/>
  <c r="D881" i="2" s="1"/>
  <c r="B882" i="2"/>
  <c r="C882" i="2" s="1"/>
  <c r="B883" i="2"/>
  <c r="D883" i="2" s="1"/>
  <c r="B884" i="2"/>
  <c r="B885" i="2"/>
  <c r="D885" i="2" s="1"/>
  <c r="B886" i="2"/>
  <c r="C886" i="2" s="1"/>
  <c r="B887" i="2"/>
  <c r="B888" i="2"/>
  <c r="C888" i="2" s="1"/>
  <c r="B889" i="2"/>
  <c r="D889" i="2" s="1"/>
  <c r="B890" i="2"/>
  <c r="C890" i="2" s="1"/>
  <c r="B891" i="2"/>
  <c r="D891" i="2" s="1"/>
  <c r="B892" i="2"/>
  <c r="C892" i="2" s="1"/>
  <c r="B893" i="2"/>
  <c r="D893" i="2" s="1"/>
  <c r="B894" i="2"/>
  <c r="B895" i="2"/>
  <c r="D895" i="2" s="1"/>
  <c r="B896" i="2"/>
  <c r="C896" i="2" s="1"/>
  <c r="B897" i="2"/>
  <c r="D897" i="2" s="1"/>
  <c r="B898" i="2"/>
  <c r="C898" i="2" s="1"/>
  <c r="B899" i="2"/>
  <c r="D899" i="2" s="1"/>
  <c r="B900" i="2"/>
  <c r="C900" i="2" s="1"/>
  <c r="B901" i="2"/>
  <c r="D901" i="2" s="1"/>
  <c r="B902" i="2"/>
  <c r="C902" i="2" s="1"/>
  <c r="B903" i="2"/>
  <c r="D903" i="2" s="1"/>
  <c r="B904" i="2"/>
  <c r="C904" i="2" s="1"/>
  <c r="B905" i="2"/>
  <c r="F905" i="2" s="1"/>
  <c r="B906" i="2"/>
  <c r="C906" i="2" s="1"/>
  <c r="B907" i="2"/>
  <c r="F907" i="2" s="1"/>
  <c r="B908" i="2"/>
  <c r="B909" i="2"/>
  <c r="F909" i="2" s="1"/>
  <c r="B910" i="2"/>
  <c r="C910" i="2" s="1"/>
  <c r="B911" i="2"/>
  <c r="F911" i="2" s="1"/>
  <c r="B912" i="2"/>
  <c r="C912" i="2" s="1"/>
  <c r="B913" i="2"/>
  <c r="F913" i="2" s="1"/>
  <c r="B914" i="2"/>
  <c r="C914" i="2" s="1"/>
  <c r="B915" i="2"/>
  <c r="B916" i="2"/>
  <c r="F916" i="2" s="1"/>
  <c r="B917" i="2"/>
  <c r="C917" i="2" s="1"/>
  <c r="B918" i="2"/>
  <c r="B919" i="2"/>
  <c r="B920" i="2"/>
  <c r="F920" i="2" s="1"/>
  <c r="B921" i="2"/>
  <c r="C921" i="2" s="1"/>
  <c r="B922" i="2"/>
  <c r="C922" i="2" s="1"/>
  <c r="B923" i="2"/>
  <c r="B924" i="2"/>
  <c r="B925" i="2"/>
  <c r="C925" i="2" s="1"/>
  <c r="B926" i="2"/>
  <c r="C926" i="2" s="1"/>
  <c r="B927" i="2"/>
  <c r="C927" i="2" s="1"/>
  <c r="B928" i="2"/>
  <c r="C928" i="2" s="1"/>
  <c r="B929" i="2"/>
  <c r="C929" i="2" s="1"/>
  <c r="B930" i="2"/>
  <c r="C930" i="2" s="1"/>
  <c r="B931" i="2"/>
  <c r="B932" i="2"/>
  <c r="B933" i="2"/>
  <c r="C933" i="2" s="1"/>
  <c r="B934" i="2"/>
  <c r="B935" i="2"/>
  <c r="B936" i="2"/>
  <c r="D936" i="2" s="1"/>
  <c r="B937" i="2"/>
  <c r="C937" i="2" s="1"/>
  <c r="B938" i="2"/>
  <c r="B939" i="2"/>
  <c r="B940" i="2"/>
  <c r="B941" i="2"/>
  <c r="C941" i="2" s="1"/>
  <c r="B942" i="2"/>
  <c r="B943" i="2"/>
  <c r="L943" i="2" s="1"/>
  <c r="B944" i="2"/>
  <c r="C944" i="2" s="1"/>
  <c r="B945" i="2"/>
  <c r="B946" i="2"/>
  <c r="B947" i="2"/>
  <c r="B948" i="2"/>
  <c r="B949" i="2"/>
  <c r="B950" i="2"/>
  <c r="B951" i="2"/>
  <c r="B952" i="2"/>
  <c r="C952" i="2" s="1"/>
  <c r="B953" i="2"/>
  <c r="B954" i="2"/>
  <c r="B955" i="2"/>
  <c r="B956" i="2"/>
  <c r="B957" i="2"/>
  <c r="B958" i="2"/>
  <c r="B959" i="2"/>
  <c r="F959" i="2" s="1"/>
  <c r="B960" i="2"/>
  <c r="C960" i="2" s="1"/>
  <c r="B961" i="2"/>
  <c r="B962" i="2"/>
  <c r="B963" i="2"/>
  <c r="B964" i="2"/>
  <c r="B965" i="2"/>
  <c r="B966" i="2"/>
  <c r="B967" i="2"/>
  <c r="F967" i="2" s="1"/>
  <c r="B968" i="2"/>
  <c r="C968" i="2" s="1"/>
  <c r="B969" i="2"/>
  <c r="C969" i="2" s="1"/>
  <c r="B970" i="2"/>
  <c r="C970" i="2" s="1"/>
  <c r="B971" i="2"/>
  <c r="C971" i="2" s="1"/>
  <c r="B972" i="2"/>
  <c r="C972" i="2" s="1"/>
  <c r="B973" i="2"/>
  <c r="B974" i="2"/>
  <c r="B975" i="2"/>
  <c r="B976" i="2"/>
  <c r="C976" i="2" s="1"/>
  <c r="B977" i="2"/>
  <c r="C977" i="2" s="1"/>
  <c r="B978" i="2"/>
  <c r="C978" i="2" s="1"/>
  <c r="B979" i="2"/>
  <c r="C979" i="2" s="1"/>
  <c r="B980" i="2"/>
  <c r="C980" i="2" s="1"/>
  <c r="B981" i="2"/>
  <c r="D981" i="2" s="1"/>
  <c r="B982" i="2"/>
  <c r="C982" i="2" s="1"/>
  <c r="B983" i="2"/>
  <c r="C983" i="2" s="1"/>
  <c r="B984" i="2"/>
  <c r="C984" i="2" s="1"/>
  <c r="B985" i="2"/>
  <c r="C985" i="2" s="1"/>
  <c r="B986" i="2"/>
  <c r="C986" i="2" s="1"/>
  <c r="B987" i="2"/>
  <c r="D987" i="2" s="1"/>
  <c r="B988" i="2"/>
  <c r="C988" i="2" s="1"/>
  <c r="B989" i="2"/>
  <c r="C989" i="2" s="1"/>
  <c r="B990" i="2"/>
  <c r="C990" i="2" s="1"/>
  <c r="B991" i="2"/>
  <c r="C991" i="2" s="1"/>
  <c r="B992" i="2"/>
  <c r="C992" i="2" s="1"/>
  <c r="B993" i="2"/>
  <c r="C993" i="2" s="1"/>
  <c r="B994" i="2"/>
  <c r="C994" i="2" s="1"/>
  <c r="B995" i="2"/>
  <c r="C995" i="2" s="1"/>
  <c r="B996" i="2"/>
  <c r="B997" i="2"/>
  <c r="C997" i="2" s="1"/>
  <c r="B998" i="2"/>
  <c r="C998" i="2" s="1"/>
  <c r="B999" i="2"/>
  <c r="B1000" i="2"/>
  <c r="B1001" i="2"/>
  <c r="C1001" i="2" s="1"/>
  <c r="B1002" i="2"/>
  <c r="B1003" i="2"/>
  <c r="B1004" i="2"/>
  <c r="F1004" i="2" s="1"/>
  <c r="B1005" i="2"/>
  <c r="C1005" i="2" s="1"/>
  <c r="B1006" i="2"/>
  <c r="B1007" i="2"/>
  <c r="C1007" i="2" s="1"/>
  <c r="B1008" i="2"/>
  <c r="B1009" i="2"/>
  <c r="C1009" i="2" s="1"/>
  <c r="B1010" i="2"/>
  <c r="C1010" i="2" s="1"/>
  <c r="B1011" i="2"/>
  <c r="C1011" i="2" s="1"/>
  <c r="B1012" i="2"/>
  <c r="D1012" i="2" s="1"/>
  <c r="B1013" i="2"/>
  <c r="C1013" i="2" s="1"/>
  <c r="B1014" i="2"/>
  <c r="C1014" i="2" s="1"/>
  <c r="B1015" i="2"/>
  <c r="C1015" i="2" s="1"/>
  <c r="B1016" i="2"/>
  <c r="C1016" i="2" s="1"/>
  <c r="F559" i="2" l="1"/>
  <c r="F706" i="2"/>
  <c r="L674" i="2"/>
  <c r="M587" i="2"/>
  <c r="L559" i="2"/>
  <c r="H559" i="2"/>
  <c r="D559" i="2"/>
  <c r="F554" i="2"/>
  <c r="L842" i="2"/>
  <c r="F682" i="2"/>
  <c r="F820" i="2"/>
  <c r="F826" i="2"/>
  <c r="L824" i="2"/>
  <c r="H824" i="2"/>
  <c r="D824" i="2"/>
  <c r="L820" i="2"/>
  <c r="H820" i="2"/>
  <c r="D820" i="2"/>
  <c r="M686" i="2"/>
  <c r="F534" i="2"/>
  <c r="F824" i="2"/>
  <c r="F928" i="2"/>
  <c r="I686" i="2"/>
  <c r="F678" i="2"/>
  <c r="F652" i="2"/>
  <c r="F594" i="2"/>
  <c r="I587" i="2"/>
  <c r="F518" i="2"/>
  <c r="C1000" i="2"/>
  <c r="D1000" i="2"/>
  <c r="H1000" i="2"/>
  <c r="L1000" i="2"/>
  <c r="D940" i="2"/>
  <c r="F924" i="2"/>
  <c r="M924" i="2"/>
  <c r="C908" i="2"/>
  <c r="C884" i="2"/>
  <c r="C846" i="2"/>
  <c r="F830" i="2"/>
  <c r="F808" i="2"/>
  <c r="C996" i="2"/>
  <c r="L996" i="2"/>
  <c r="C975" i="2"/>
  <c r="F975" i="2"/>
  <c r="C973" i="2"/>
  <c r="F1008" i="2"/>
  <c r="D1004" i="2"/>
  <c r="H1004" i="2"/>
  <c r="L1004" i="2"/>
  <c r="H1002" i="2"/>
  <c r="L1002" i="2"/>
  <c r="F1000" i="2"/>
  <c r="C999" i="2"/>
  <c r="C974" i="2"/>
  <c r="F951" i="2"/>
  <c r="D932" i="2"/>
  <c r="C918" i="2"/>
  <c r="C894" i="2"/>
  <c r="C868" i="2"/>
  <c r="L868" i="2"/>
  <c r="F860" i="2"/>
  <c r="F838" i="2"/>
  <c r="F816" i="2"/>
  <c r="F768" i="2"/>
  <c r="F690" i="2"/>
  <c r="F686" i="2"/>
  <c r="L682" i="2"/>
  <c r="H682" i="2"/>
  <c r="D682" i="2"/>
  <c r="L678" i="2"/>
  <c r="H678" i="2"/>
  <c r="D678" i="2"/>
  <c r="H674" i="2"/>
  <c r="F644" i="2"/>
  <c r="F636" i="2"/>
  <c r="F542" i="2"/>
  <c r="H996" i="2"/>
  <c r="F936" i="2"/>
  <c r="L928" i="2"/>
  <c r="H928" i="2"/>
  <c r="D928" i="2"/>
  <c r="I924" i="2"/>
  <c r="F890" i="2"/>
  <c r="H868" i="2"/>
  <c r="F846" i="2"/>
  <c r="D815" i="2"/>
  <c r="C812" i="2"/>
  <c r="D812" i="2"/>
  <c r="H812" i="2"/>
  <c r="L812" i="2"/>
  <c r="F810" i="2"/>
  <c r="D807" i="2"/>
  <c r="F804" i="2"/>
  <c r="I804" i="2"/>
  <c r="F788" i="2"/>
  <c r="F772" i="2"/>
  <c r="F726" i="2"/>
  <c r="D658" i="2"/>
  <c r="H658" i="2"/>
  <c r="L658" i="2"/>
  <c r="C648" i="2"/>
  <c r="F648" i="2"/>
  <c r="C640" i="2"/>
  <c r="F640" i="2"/>
  <c r="C632" i="2"/>
  <c r="F632" i="2"/>
  <c r="M630" i="2"/>
  <c r="D628" i="2"/>
  <c r="H628" i="2"/>
  <c r="L628" i="2"/>
  <c r="D612" i="2"/>
  <c r="D604" i="2"/>
  <c r="F596" i="2"/>
  <c r="D587" i="2"/>
  <c r="H587" i="2"/>
  <c r="L587" i="2"/>
  <c r="D579" i="2"/>
  <c r="H579" i="2"/>
  <c r="L579" i="2"/>
  <c r="D571" i="2"/>
  <c r="H571" i="2"/>
  <c r="L571" i="2"/>
  <c r="C563" i="2"/>
  <c r="D563" i="2"/>
  <c r="H563" i="2"/>
  <c r="L563" i="2"/>
  <c r="C526" i="2"/>
  <c r="C816" i="2"/>
  <c r="D816" i="2"/>
  <c r="H816" i="2"/>
  <c r="L816" i="2"/>
  <c r="F814" i="2"/>
  <c r="D811" i="2"/>
  <c r="C808" i="2"/>
  <c r="D808" i="2"/>
  <c r="H808" i="2"/>
  <c r="L808" i="2"/>
  <c r="F806" i="2"/>
  <c r="F796" i="2"/>
  <c r="F780" i="2"/>
  <c r="F764" i="2"/>
  <c r="M764" i="2"/>
  <c r="F752" i="2"/>
  <c r="F736" i="2"/>
  <c r="D714" i="2"/>
  <c r="C698" i="2"/>
  <c r="F698" i="2"/>
  <c r="D670" i="2"/>
  <c r="F670" i="2"/>
  <c r="D662" i="2"/>
  <c r="F662" i="2"/>
  <c r="F658" i="2"/>
  <c r="D624" i="2"/>
  <c r="H624" i="2"/>
  <c r="L624" i="2"/>
  <c r="D608" i="2"/>
  <c r="C598" i="2"/>
  <c r="C591" i="2"/>
  <c r="D591" i="2"/>
  <c r="H591" i="2"/>
  <c r="L591" i="2"/>
  <c r="C565" i="2"/>
  <c r="C550" i="2"/>
  <c r="C538" i="2"/>
  <c r="F538" i="2"/>
  <c r="C530" i="2"/>
  <c r="F530" i="2"/>
  <c r="C522" i="2"/>
  <c r="C1006" i="2"/>
  <c r="D1006" i="2"/>
  <c r="H1006" i="2"/>
  <c r="L1006" i="2"/>
  <c r="C1004" i="2"/>
  <c r="E1004" i="2"/>
  <c r="G1004" i="2"/>
  <c r="I1004" i="2"/>
  <c r="M1004" i="2"/>
  <c r="C1003" i="2"/>
  <c r="F1003" i="2"/>
  <c r="C1008" i="2"/>
  <c r="D1008" i="2"/>
  <c r="H1008" i="2"/>
  <c r="L1008" i="2"/>
  <c r="F1006" i="2"/>
  <c r="C1002" i="2"/>
  <c r="F1002" i="2"/>
  <c r="M1000" i="2"/>
  <c r="I1000" i="2"/>
  <c r="G1000" i="2"/>
  <c r="E1000" i="2"/>
  <c r="F999" i="2"/>
  <c r="F996" i="2"/>
  <c r="L975" i="2"/>
  <c r="H975" i="2"/>
  <c r="D975" i="2"/>
  <c r="F974" i="2"/>
  <c r="F973" i="2"/>
  <c r="F971" i="2"/>
  <c r="F940" i="2"/>
  <c r="F932" i="2"/>
  <c r="F922" i="2"/>
  <c r="F918" i="2"/>
  <c r="F914" i="2"/>
  <c r="F894" i="2"/>
  <c r="F884" i="2"/>
  <c r="F876" i="2"/>
  <c r="F868" i="2"/>
  <c r="L864" i="2"/>
  <c r="D863" i="2"/>
  <c r="C860" i="2"/>
  <c r="D860" i="2"/>
  <c r="H860" i="2"/>
  <c r="L860" i="2"/>
  <c r="C858" i="2"/>
  <c r="D855" i="2"/>
  <c r="C852" i="2"/>
  <c r="D852" i="2"/>
  <c r="H852" i="2"/>
  <c r="L852" i="2"/>
  <c r="C850" i="2"/>
  <c r="L850" i="2"/>
  <c r="D841" i="2"/>
  <c r="C840" i="2"/>
  <c r="F840" i="2"/>
  <c r="D837" i="2"/>
  <c r="C836" i="2"/>
  <c r="F836" i="2"/>
  <c r="D833" i="2"/>
  <c r="C832" i="2"/>
  <c r="F832" i="2"/>
  <c r="D829" i="2"/>
  <c r="C864" i="2"/>
  <c r="D864" i="2"/>
  <c r="H864" i="2"/>
  <c r="C862" i="2"/>
  <c r="D859" i="2"/>
  <c r="C856" i="2"/>
  <c r="D856" i="2"/>
  <c r="H856" i="2"/>
  <c r="L856" i="2"/>
  <c r="C854" i="2"/>
  <c r="D851" i="2"/>
  <c r="C842" i="2"/>
  <c r="F842" i="2"/>
  <c r="C838" i="2"/>
  <c r="D838" i="2"/>
  <c r="H838" i="2"/>
  <c r="L838" i="2"/>
  <c r="C834" i="2"/>
  <c r="D834" i="2"/>
  <c r="H834" i="2"/>
  <c r="L834" i="2"/>
  <c r="C830" i="2"/>
  <c r="D830" i="2"/>
  <c r="H830" i="2"/>
  <c r="L830" i="2"/>
  <c r="C585" i="2"/>
  <c r="F585" i="2"/>
  <c r="C583" i="2"/>
  <c r="E583" i="2"/>
  <c r="G583" i="2"/>
  <c r="I583" i="2"/>
  <c r="M583" i="2"/>
  <c r="F577" i="2"/>
  <c r="C575" i="2"/>
  <c r="E575" i="2"/>
  <c r="G575" i="2"/>
  <c r="I575" i="2"/>
  <c r="M575" i="2"/>
  <c r="F569" i="2"/>
  <c r="C567" i="2"/>
  <c r="E567" i="2"/>
  <c r="G567" i="2"/>
  <c r="I567" i="2"/>
  <c r="M567" i="2"/>
  <c r="F828" i="2"/>
  <c r="L826" i="2"/>
  <c r="H826" i="2"/>
  <c r="D826" i="2"/>
  <c r="M824" i="2"/>
  <c r="I824" i="2"/>
  <c r="G824" i="2"/>
  <c r="E824" i="2"/>
  <c r="F823" i="2"/>
  <c r="M820" i="2"/>
  <c r="I820" i="2"/>
  <c r="G820" i="2"/>
  <c r="E820" i="2"/>
  <c r="F819" i="2"/>
  <c r="M816" i="2"/>
  <c r="I816" i="2"/>
  <c r="G816" i="2"/>
  <c r="E816" i="2"/>
  <c r="F815" i="2"/>
  <c r="M812" i="2"/>
  <c r="I812" i="2"/>
  <c r="G812" i="2"/>
  <c r="E812" i="2"/>
  <c r="F811" i="2"/>
  <c r="M808" i="2"/>
  <c r="I808" i="2"/>
  <c r="G808" i="2"/>
  <c r="E808" i="2"/>
  <c r="F807" i="2"/>
  <c r="L768" i="2"/>
  <c r="H768" i="2"/>
  <c r="D768" i="2"/>
  <c r="I764" i="2"/>
  <c r="F730" i="2"/>
  <c r="F714" i="2"/>
  <c r="F674" i="2"/>
  <c r="F666" i="2"/>
  <c r="F612" i="2"/>
  <c r="F608" i="2"/>
  <c r="F604" i="2"/>
  <c r="F598" i="2"/>
  <c r="L596" i="2"/>
  <c r="L594" i="2"/>
  <c r="H594" i="2"/>
  <c r="D594" i="2"/>
  <c r="M591" i="2"/>
  <c r="I591" i="2"/>
  <c r="G591" i="2"/>
  <c r="E591" i="2"/>
  <c r="F589" i="2"/>
  <c r="C587" i="2"/>
  <c r="E587" i="2"/>
  <c r="G587" i="2"/>
  <c r="L583" i="2"/>
  <c r="H583" i="2"/>
  <c r="D583" i="2"/>
  <c r="F581" i="2"/>
  <c r="C579" i="2"/>
  <c r="E579" i="2"/>
  <c r="G579" i="2"/>
  <c r="I579" i="2"/>
  <c r="M579" i="2"/>
  <c r="L575" i="2"/>
  <c r="H575" i="2"/>
  <c r="D575" i="2"/>
  <c r="F573" i="2"/>
  <c r="C571" i="2"/>
  <c r="E571" i="2"/>
  <c r="G571" i="2"/>
  <c r="I571" i="2"/>
  <c r="M571" i="2"/>
  <c r="L567" i="2"/>
  <c r="H567" i="2"/>
  <c r="D567" i="2"/>
  <c r="F522" i="2"/>
  <c r="F565" i="2"/>
  <c r="M563" i="2"/>
  <c r="I563" i="2"/>
  <c r="G563" i="2"/>
  <c r="E563" i="2"/>
  <c r="F561" i="2"/>
  <c r="M559" i="2"/>
  <c r="I559" i="2"/>
  <c r="G559" i="2"/>
  <c r="E559" i="2"/>
  <c r="F557" i="2"/>
  <c r="L554" i="2"/>
  <c r="H554" i="2"/>
  <c r="D554" i="2"/>
  <c r="F553" i="2"/>
  <c r="F550" i="2"/>
  <c r="F546" i="2"/>
  <c r="F526" i="2"/>
  <c r="L1012" i="2"/>
  <c r="L992" i="2"/>
  <c r="F988" i="2"/>
  <c r="F985" i="2"/>
  <c r="F979" i="2"/>
  <c r="C964" i="2"/>
  <c r="C963" i="2"/>
  <c r="F963" i="2"/>
  <c r="C961" i="2"/>
  <c r="C956" i="2"/>
  <c r="C955" i="2"/>
  <c r="F955" i="2"/>
  <c r="C953" i="2"/>
  <c r="C948" i="2"/>
  <c r="C947" i="2"/>
  <c r="F947" i="2"/>
  <c r="C945" i="2"/>
  <c r="L940" i="2"/>
  <c r="H940" i="2"/>
  <c r="L936" i="2"/>
  <c r="H936" i="2"/>
  <c r="L932" i="2"/>
  <c r="H932" i="2"/>
  <c r="C967" i="2"/>
  <c r="D967" i="2"/>
  <c r="H967" i="2"/>
  <c r="L967" i="2"/>
  <c r="C966" i="2"/>
  <c r="F966" i="2"/>
  <c r="C965" i="2"/>
  <c r="F965" i="2"/>
  <c r="C962" i="2"/>
  <c r="C959" i="2"/>
  <c r="D959" i="2"/>
  <c r="H959" i="2"/>
  <c r="L959" i="2"/>
  <c r="C958" i="2"/>
  <c r="F958" i="2"/>
  <c r="C957" i="2"/>
  <c r="F957" i="2"/>
  <c r="C954" i="2"/>
  <c r="C951" i="2"/>
  <c r="D951" i="2"/>
  <c r="H951" i="2"/>
  <c r="L951" i="2"/>
  <c r="C950" i="2"/>
  <c r="F950" i="2"/>
  <c r="C949" i="2"/>
  <c r="F949" i="2"/>
  <c r="C946" i="2"/>
  <c r="C943" i="2"/>
  <c r="H943" i="2"/>
  <c r="C942" i="2"/>
  <c r="F942" i="2"/>
  <c r="C940" i="2"/>
  <c r="E940" i="2"/>
  <c r="G940" i="2"/>
  <c r="I940" i="2"/>
  <c r="M940" i="2"/>
  <c r="C939" i="2"/>
  <c r="F939" i="2"/>
  <c r="C938" i="2"/>
  <c r="F938" i="2"/>
  <c r="C936" i="2"/>
  <c r="E936" i="2"/>
  <c r="G936" i="2"/>
  <c r="I936" i="2"/>
  <c r="M936" i="2"/>
  <c r="C935" i="2"/>
  <c r="F935" i="2"/>
  <c r="C934" i="2"/>
  <c r="F934" i="2"/>
  <c r="C932" i="2"/>
  <c r="E932" i="2"/>
  <c r="G932" i="2"/>
  <c r="I932" i="2"/>
  <c r="M932" i="2"/>
  <c r="C931" i="2"/>
  <c r="F931" i="2"/>
  <c r="C804" i="2"/>
  <c r="E804" i="2"/>
  <c r="G804" i="2"/>
  <c r="D803" i="2"/>
  <c r="F803" i="2"/>
  <c r="F802" i="2"/>
  <c r="C800" i="2"/>
  <c r="E800" i="2"/>
  <c r="G800" i="2"/>
  <c r="I800" i="2"/>
  <c r="M800" i="2"/>
  <c r="D799" i="2"/>
  <c r="F799" i="2"/>
  <c r="F798" i="2"/>
  <c r="C796" i="2"/>
  <c r="E796" i="2"/>
  <c r="G796" i="2"/>
  <c r="I796" i="2"/>
  <c r="M796" i="2"/>
  <c r="D795" i="2"/>
  <c r="F795" i="2"/>
  <c r="F794" i="2"/>
  <c r="C792" i="2"/>
  <c r="E792" i="2"/>
  <c r="G792" i="2"/>
  <c r="I792" i="2"/>
  <c r="M792" i="2"/>
  <c r="D791" i="2"/>
  <c r="F791" i="2"/>
  <c r="C790" i="2"/>
  <c r="F790" i="2"/>
  <c r="C788" i="2"/>
  <c r="E788" i="2"/>
  <c r="G788" i="2"/>
  <c r="I788" i="2"/>
  <c r="M788" i="2"/>
  <c r="C787" i="2"/>
  <c r="F787" i="2"/>
  <c r="C786" i="2"/>
  <c r="F786" i="2"/>
  <c r="C784" i="2"/>
  <c r="E784" i="2"/>
  <c r="G784" i="2"/>
  <c r="I784" i="2"/>
  <c r="M784" i="2"/>
  <c r="C783" i="2"/>
  <c r="F783" i="2"/>
  <c r="C782" i="2"/>
  <c r="F782" i="2"/>
  <c r="C780" i="2"/>
  <c r="E780" i="2"/>
  <c r="G780" i="2"/>
  <c r="I780" i="2"/>
  <c r="M780" i="2"/>
  <c r="C779" i="2"/>
  <c r="F779" i="2"/>
  <c r="C778" i="2"/>
  <c r="F778" i="2"/>
  <c r="C776" i="2"/>
  <c r="E776" i="2"/>
  <c r="G776" i="2"/>
  <c r="I776" i="2"/>
  <c r="M776" i="2"/>
  <c r="C775" i="2"/>
  <c r="F775" i="2"/>
  <c r="C774" i="2"/>
  <c r="F774" i="2"/>
  <c r="C772" i="2"/>
  <c r="E772" i="2"/>
  <c r="G772" i="2"/>
  <c r="I772" i="2"/>
  <c r="M772" i="2"/>
  <c r="C771" i="2"/>
  <c r="F771" i="2"/>
  <c r="C770" i="2"/>
  <c r="F770" i="2"/>
  <c r="F930" i="2"/>
  <c r="M928" i="2"/>
  <c r="I928" i="2"/>
  <c r="G928" i="2"/>
  <c r="E928" i="2"/>
  <c r="F927" i="2"/>
  <c r="F926" i="2"/>
  <c r="L922" i="2"/>
  <c r="H922" i="2"/>
  <c r="D922" i="2"/>
  <c r="L918" i="2"/>
  <c r="H918" i="2"/>
  <c r="D918" i="2"/>
  <c r="L914" i="2"/>
  <c r="H914" i="2"/>
  <c r="D914" i="2"/>
  <c r="L913" i="2"/>
  <c r="F912" i="2"/>
  <c r="F908" i="2"/>
  <c r="F904" i="2"/>
  <c r="F900" i="2"/>
  <c r="F896" i="2"/>
  <c r="L894" i="2"/>
  <c r="H894" i="2"/>
  <c r="D894" i="2"/>
  <c r="L890" i="2"/>
  <c r="H890" i="2"/>
  <c r="D890" i="2"/>
  <c r="F880" i="2"/>
  <c r="F872" i="2"/>
  <c r="L804" i="2"/>
  <c r="H804" i="2"/>
  <c r="D804" i="2"/>
  <c r="L800" i="2"/>
  <c r="H800" i="2"/>
  <c r="D800" i="2"/>
  <c r="L796" i="2"/>
  <c r="H796" i="2"/>
  <c r="D796" i="2"/>
  <c r="L792" i="2"/>
  <c r="H792" i="2"/>
  <c r="D792" i="2"/>
  <c r="L788" i="2"/>
  <c r="H788" i="2"/>
  <c r="D788" i="2"/>
  <c r="L784" i="2"/>
  <c r="H784" i="2"/>
  <c r="D784" i="2"/>
  <c r="L780" i="2"/>
  <c r="H780" i="2"/>
  <c r="D780" i="2"/>
  <c r="L776" i="2"/>
  <c r="H776" i="2"/>
  <c r="D776" i="2"/>
  <c r="L772" i="2"/>
  <c r="H772" i="2"/>
  <c r="D772" i="2"/>
  <c r="M768" i="2"/>
  <c r="I768" i="2"/>
  <c r="G768" i="2"/>
  <c r="E768" i="2"/>
  <c r="F767" i="2"/>
  <c r="F766" i="2"/>
  <c r="L730" i="2"/>
  <c r="H730" i="2"/>
  <c r="D730" i="2"/>
  <c r="F718" i="2"/>
  <c r="F702" i="2"/>
  <c r="F694" i="2"/>
  <c r="L686" i="2"/>
  <c r="H686" i="2"/>
  <c r="D686" i="2"/>
  <c r="F685" i="2"/>
  <c r="F684" i="2"/>
  <c r="M682" i="2"/>
  <c r="I682" i="2"/>
  <c r="G682" i="2"/>
  <c r="E682" i="2"/>
  <c r="F681" i="2"/>
  <c r="F680" i="2"/>
  <c r="M678" i="2"/>
  <c r="I678" i="2"/>
  <c r="G678" i="2"/>
  <c r="E678" i="2"/>
  <c r="F677" i="2"/>
  <c r="F676" i="2"/>
  <c r="M674" i="2"/>
  <c r="I674" i="2"/>
  <c r="G674" i="2"/>
  <c r="L670" i="2"/>
  <c r="H670" i="2"/>
  <c r="L666" i="2"/>
  <c r="H666" i="2"/>
  <c r="L662" i="2"/>
  <c r="H662" i="2"/>
  <c r="C655" i="2"/>
  <c r="C674" i="2"/>
  <c r="E674" i="2"/>
  <c r="D673" i="2"/>
  <c r="F673" i="2"/>
  <c r="C672" i="2"/>
  <c r="F672" i="2"/>
  <c r="C670" i="2"/>
  <c r="E670" i="2"/>
  <c r="G670" i="2"/>
  <c r="I670" i="2"/>
  <c r="M670" i="2"/>
  <c r="D669" i="2"/>
  <c r="F669" i="2"/>
  <c r="C668" i="2"/>
  <c r="F668" i="2"/>
  <c r="C666" i="2"/>
  <c r="E666" i="2"/>
  <c r="G666" i="2"/>
  <c r="I666" i="2"/>
  <c r="M666" i="2"/>
  <c r="D665" i="2"/>
  <c r="F665" i="2"/>
  <c r="C664" i="2"/>
  <c r="F664" i="2"/>
  <c r="C662" i="2"/>
  <c r="E662" i="2"/>
  <c r="G662" i="2"/>
  <c r="I662" i="2"/>
  <c r="M662" i="2"/>
  <c r="D661" i="2"/>
  <c r="F661" i="2"/>
  <c r="C660" i="2"/>
  <c r="F660" i="2"/>
  <c r="C658" i="2"/>
  <c r="E658" i="2"/>
  <c r="G658" i="2"/>
  <c r="I658" i="2"/>
  <c r="M658" i="2"/>
  <c r="C657" i="2"/>
  <c r="F657" i="2"/>
  <c r="C656" i="2"/>
  <c r="F656" i="2"/>
  <c r="C630" i="2"/>
  <c r="E630" i="2"/>
  <c r="I630" i="2"/>
  <c r="C628" i="2"/>
  <c r="E628" i="2"/>
  <c r="G628" i="2"/>
  <c r="I628" i="2"/>
  <c r="M628" i="2"/>
  <c r="C627" i="2"/>
  <c r="F627" i="2"/>
  <c r="D626" i="2"/>
  <c r="F626" i="2"/>
  <c r="C624" i="2"/>
  <c r="E624" i="2"/>
  <c r="G624" i="2"/>
  <c r="I624" i="2"/>
  <c r="M624" i="2"/>
  <c r="D616" i="2"/>
  <c r="H616" i="2"/>
  <c r="L616" i="2"/>
  <c r="F654" i="2"/>
  <c r="L652" i="2"/>
  <c r="H652" i="2"/>
  <c r="D652" i="2"/>
  <c r="F650" i="2"/>
  <c r="L648" i="2"/>
  <c r="H648" i="2"/>
  <c r="D648" i="2"/>
  <c r="F646" i="2"/>
  <c r="L644" i="2"/>
  <c r="H644" i="2"/>
  <c r="D644" i="2"/>
  <c r="F642" i="2"/>
  <c r="L640" i="2"/>
  <c r="H640" i="2"/>
  <c r="D640" i="2"/>
  <c r="F638" i="2"/>
  <c r="L636" i="2"/>
  <c r="H636" i="2"/>
  <c r="D636" i="2"/>
  <c r="F634" i="2"/>
  <c r="L632" i="2"/>
  <c r="H632" i="2"/>
  <c r="D632" i="2"/>
  <c r="G630" i="2"/>
  <c r="D620" i="2"/>
  <c r="H620" i="2"/>
  <c r="L620" i="2"/>
  <c r="C614" i="2"/>
  <c r="F614" i="2"/>
  <c r="L612" i="2"/>
  <c r="H612" i="2"/>
  <c r="F610" i="2"/>
  <c r="L608" i="2"/>
  <c r="H608" i="2"/>
  <c r="F606" i="2"/>
  <c r="L604" i="2"/>
  <c r="H604" i="2"/>
  <c r="F602" i="2"/>
  <c r="G545" i="2"/>
  <c r="L542" i="2"/>
  <c r="H542" i="2"/>
  <c r="D542" i="2"/>
  <c r="L538" i="2"/>
  <c r="H538" i="2"/>
  <c r="D538" i="2"/>
  <c r="L534" i="2"/>
  <c r="H534" i="2"/>
  <c r="D534" i="2"/>
  <c r="L530" i="2"/>
  <c r="H530" i="2"/>
  <c r="D530" i="2"/>
  <c r="L526" i="2"/>
  <c r="H526" i="2"/>
  <c r="D526" i="2"/>
  <c r="L522" i="2"/>
  <c r="H522" i="2"/>
  <c r="D522" i="2"/>
  <c r="L518" i="2"/>
  <c r="H518" i="2"/>
  <c r="D518" i="2"/>
  <c r="F1016" i="2"/>
  <c r="F994" i="2"/>
  <c r="H992" i="2"/>
  <c r="F992" i="2"/>
  <c r="D992" i="2"/>
  <c r="L1016" i="2"/>
  <c r="H1016" i="2"/>
  <c r="D1016" i="2"/>
  <c r="L1014" i="2"/>
  <c r="H1014" i="2"/>
  <c r="D1014" i="2"/>
  <c r="M1012" i="2"/>
  <c r="I1012" i="2"/>
  <c r="G1012" i="2"/>
  <c r="E1012" i="2"/>
  <c r="C1012" i="2"/>
  <c r="F1011" i="2"/>
  <c r="L994" i="2"/>
  <c r="H994" i="2"/>
  <c r="D994" i="2"/>
  <c r="M992" i="2"/>
  <c r="I992" i="2"/>
  <c r="G992" i="2"/>
  <c r="E992" i="2"/>
  <c r="F991" i="2"/>
  <c r="F990" i="2"/>
  <c r="L988" i="2"/>
  <c r="H988" i="2"/>
  <c r="D988" i="2"/>
  <c r="L987" i="2"/>
  <c r="L985" i="2"/>
  <c r="H985" i="2"/>
  <c r="D985" i="2"/>
  <c r="F983" i="2"/>
  <c r="L979" i="2"/>
  <c r="H979" i="2"/>
  <c r="D979" i="2"/>
  <c r="F977" i="2"/>
  <c r="L971" i="2"/>
  <c r="H971" i="2"/>
  <c r="D971" i="2"/>
  <c r="F970" i="2"/>
  <c r="F969" i="2"/>
  <c r="L963" i="2"/>
  <c r="H963" i="2"/>
  <c r="D963" i="2"/>
  <c r="F962" i="2"/>
  <c r="F961" i="2"/>
  <c r="L955" i="2"/>
  <c r="H955" i="2"/>
  <c r="D955" i="2"/>
  <c r="F954" i="2"/>
  <c r="F953" i="2"/>
  <c r="L947" i="2"/>
  <c r="H947" i="2"/>
  <c r="D947" i="2"/>
  <c r="F946" i="2"/>
  <c r="F945" i="2"/>
  <c r="L912" i="2"/>
  <c r="H912" i="2"/>
  <c r="D912" i="2"/>
  <c r="F910" i="2"/>
  <c r="L908" i="2"/>
  <c r="H908" i="2"/>
  <c r="D908" i="2"/>
  <c r="F906" i="2"/>
  <c r="L904" i="2"/>
  <c r="H904" i="2"/>
  <c r="D904" i="2"/>
  <c r="F902" i="2"/>
  <c r="L900" i="2"/>
  <c r="H900" i="2"/>
  <c r="D900" i="2"/>
  <c r="F898" i="2"/>
  <c r="L896" i="2"/>
  <c r="H896" i="2"/>
  <c r="D896" i="2"/>
  <c r="M894" i="2"/>
  <c r="I894" i="2"/>
  <c r="G894" i="2"/>
  <c r="E894" i="2"/>
  <c r="F893" i="2"/>
  <c r="F892" i="2"/>
  <c r="M890" i="2"/>
  <c r="I890" i="2"/>
  <c r="G890" i="2"/>
  <c r="E890" i="2"/>
  <c r="F889" i="2"/>
  <c r="F888" i="2"/>
  <c r="L884" i="2"/>
  <c r="H884" i="2"/>
  <c r="D884" i="2"/>
  <c r="L880" i="2"/>
  <c r="H880" i="2"/>
  <c r="D880" i="2"/>
  <c r="L876" i="2"/>
  <c r="H876" i="2"/>
  <c r="D876" i="2"/>
  <c r="L872" i="2"/>
  <c r="H872" i="2"/>
  <c r="D872" i="2"/>
  <c r="M868" i="2"/>
  <c r="I868" i="2"/>
  <c r="G868" i="2"/>
  <c r="D868" i="2"/>
  <c r="F867" i="2"/>
  <c r="F866" i="2"/>
  <c r="M864" i="2"/>
  <c r="I864" i="2"/>
  <c r="G864" i="2"/>
  <c r="E864" i="2"/>
  <c r="F863" i="2"/>
  <c r="F862" i="2"/>
  <c r="M860" i="2"/>
  <c r="I860" i="2"/>
  <c r="G860" i="2"/>
  <c r="E860" i="2"/>
  <c r="F859" i="2"/>
  <c r="F858" i="2"/>
  <c r="M856" i="2"/>
  <c r="I856" i="2"/>
  <c r="G856" i="2"/>
  <c r="E856" i="2"/>
  <c r="F855" i="2"/>
  <c r="F854" i="2"/>
  <c r="M852" i="2"/>
  <c r="I852" i="2"/>
  <c r="G852" i="2"/>
  <c r="E852" i="2"/>
  <c r="F851" i="2"/>
  <c r="F848" i="2"/>
  <c r="L846" i="2"/>
  <c r="H846" i="2"/>
  <c r="D846" i="2"/>
  <c r="F844" i="2"/>
  <c r="D842" i="2"/>
  <c r="C764" i="2"/>
  <c r="E764" i="2"/>
  <c r="G764" i="2"/>
  <c r="C763" i="2"/>
  <c r="F763" i="2"/>
  <c r="C762" i="2"/>
  <c r="F762" i="2"/>
  <c r="C760" i="2"/>
  <c r="E760" i="2"/>
  <c r="G760" i="2"/>
  <c r="I760" i="2"/>
  <c r="M760" i="2"/>
  <c r="C759" i="2"/>
  <c r="F759" i="2"/>
  <c r="C758" i="2"/>
  <c r="F758" i="2"/>
  <c r="C756" i="2"/>
  <c r="E756" i="2"/>
  <c r="G756" i="2"/>
  <c r="I756" i="2"/>
  <c r="M756" i="2"/>
  <c r="C755" i="2"/>
  <c r="F755" i="2"/>
  <c r="C754" i="2"/>
  <c r="F754" i="2"/>
  <c r="C752" i="2"/>
  <c r="E752" i="2"/>
  <c r="G752" i="2"/>
  <c r="I752" i="2"/>
  <c r="M752" i="2"/>
  <c r="C751" i="2"/>
  <c r="F751" i="2"/>
  <c r="C750" i="2"/>
  <c r="F750" i="2"/>
  <c r="C748" i="2"/>
  <c r="E748" i="2"/>
  <c r="G748" i="2"/>
  <c r="I748" i="2"/>
  <c r="M748" i="2"/>
  <c r="C747" i="2"/>
  <c r="F747" i="2"/>
  <c r="C746" i="2"/>
  <c r="F746" i="2"/>
  <c r="C744" i="2"/>
  <c r="E744" i="2"/>
  <c r="G744" i="2"/>
  <c r="I744" i="2"/>
  <c r="M744" i="2"/>
  <c r="C743" i="2"/>
  <c r="F743" i="2"/>
  <c r="C742" i="2"/>
  <c r="F742" i="2"/>
  <c r="C740" i="2"/>
  <c r="E740" i="2"/>
  <c r="G740" i="2"/>
  <c r="I740" i="2"/>
  <c r="M740" i="2"/>
  <c r="C739" i="2"/>
  <c r="F739" i="2"/>
  <c r="C738" i="2"/>
  <c r="F738" i="2"/>
  <c r="C736" i="2"/>
  <c r="E736" i="2"/>
  <c r="G736" i="2"/>
  <c r="I736" i="2"/>
  <c r="M736" i="2"/>
  <c r="C735" i="2"/>
  <c r="F735" i="2"/>
  <c r="C734" i="2"/>
  <c r="F734" i="2"/>
  <c r="D722" i="2"/>
  <c r="H722" i="2"/>
  <c r="L722" i="2"/>
  <c r="F1014" i="2"/>
  <c r="H1012" i="2"/>
  <c r="F1012" i="2"/>
  <c r="L764" i="2"/>
  <c r="H764" i="2"/>
  <c r="D764" i="2"/>
  <c r="L760" i="2"/>
  <c r="H760" i="2"/>
  <c r="D760" i="2"/>
  <c r="L756" i="2"/>
  <c r="H756" i="2"/>
  <c r="D756" i="2"/>
  <c r="L752" i="2"/>
  <c r="H752" i="2"/>
  <c r="D752" i="2"/>
  <c r="L748" i="2"/>
  <c r="H748" i="2"/>
  <c r="D748" i="2"/>
  <c r="L744" i="2"/>
  <c r="H744" i="2"/>
  <c r="D744" i="2"/>
  <c r="L740" i="2"/>
  <c r="H740" i="2"/>
  <c r="D740" i="2"/>
  <c r="L736" i="2"/>
  <c r="H736" i="2"/>
  <c r="D736" i="2"/>
  <c r="D726" i="2"/>
  <c r="H726" i="2"/>
  <c r="L726" i="2"/>
  <c r="F722" i="2"/>
  <c r="L718" i="2"/>
  <c r="H718" i="2"/>
  <c r="L714" i="2"/>
  <c r="H714" i="2"/>
  <c r="L706" i="2"/>
  <c r="H706" i="2"/>
  <c r="D706" i="2"/>
  <c r="L702" i="2"/>
  <c r="H702" i="2"/>
  <c r="D702" i="2"/>
  <c r="L698" i="2"/>
  <c r="H698" i="2"/>
  <c r="D698" i="2"/>
  <c r="L694" i="2"/>
  <c r="H694" i="2"/>
  <c r="D694" i="2"/>
  <c r="L690" i="2"/>
  <c r="H690" i="2"/>
  <c r="D690" i="2"/>
  <c r="L654" i="2"/>
  <c r="H654" i="2"/>
  <c r="D654" i="2"/>
  <c r="L650" i="2"/>
  <c r="H650" i="2"/>
  <c r="D650" i="2"/>
  <c r="L646" i="2"/>
  <c r="H646" i="2"/>
  <c r="D646" i="2"/>
  <c r="L642" i="2"/>
  <c r="H642" i="2"/>
  <c r="D642" i="2"/>
  <c r="L638" i="2"/>
  <c r="H638" i="2"/>
  <c r="D638" i="2"/>
  <c r="L634" i="2"/>
  <c r="H634" i="2"/>
  <c r="D634" i="2"/>
  <c r="L614" i="2"/>
  <c r="H614" i="2"/>
  <c r="D614" i="2"/>
  <c r="L610" i="2"/>
  <c r="H610" i="2"/>
  <c r="D610" i="2"/>
  <c r="L606" i="2"/>
  <c r="H606" i="2"/>
  <c r="D606" i="2"/>
  <c r="L602" i="2"/>
  <c r="H602" i="2"/>
  <c r="D602" i="2"/>
  <c r="L598" i="2"/>
  <c r="H598" i="2"/>
  <c r="D598" i="2"/>
  <c r="D596" i="2"/>
  <c r="H596" i="2"/>
  <c r="L550" i="2"/>
  <c r="H550" i="2"/>
  <c r="D550" i="2"/>
  <c r="F549" i="2"/>
  <c r="L546" i="2"/>
  <c r="H546" i="2"/>
  <c r="D546" i="2"/>
  <c r="M545" i="2"/>
  <c r="I545" i="2"/>
  <c r="E545" i="2"/>
  <c r="F544" i="2"/>
  <c r="M542" i="2"/>
  <c r="I542" i="2"/>
  <c r="G542" i="2"/>
  <c r="E542" i="2"/>
  <c r="F541" i="2"/>
  <c r="F540" i="2"/>
  <c r="M538" i="2"/>
  <c r="I538" i="2"/>
  <c r="G538" i="2"/>
  <c r="E538" i="2"/>
  <c r="F537" i="2"/>
  <c r="F536" i="2"/>
  <c r="M534" i="2"/>
  <c r="I534" i="2"/>
  <c r="G534" i="2"/>
  <c r="E534" i="2"/>
  <c r="F533" i="2"/>
  <c r="F532" i="2"/>
  <c r="M530" i="2"/>
  <c r="I530" i="2"/>
  <c r="G530" i="2"/>
  <c r="E530" i="2"/>
  <c r="F529" i="2"/>
  <c r="M526" i="2"/>
  <c r="I526" i="2"/>
  <c r="G526" i="2"/>
  <c r="E526" i="2"/>
  <c r="F525" i="2"/>
  <c r="M522" i="2"/>
  <c r="I522" i="2"/>
  <c r="G522" i="2"/>
  <c r="E522" i="2"/>
  <c r="F521" i="2"/>
  <c r="M518" i="2"/>
  <c r="I518" i="2"/>
  <c r="G518" i="2"/>
  <c r="E518" i="2"/>
  <c r="F517" i="2"/>
  <c r="C924" i="2"/>
  <c r="E924" i="2"/>
  <c r="G924" i="2"/>
  <c r="C923" i="2"/>
  <c r="F923" i="2"/>
  <c r="C920" i="2"/>
  <c r="E920" i="2"/>
  <c r="G920" i="2"/>
  <c r="I920" i="2"/>
  <c r="M920" i="2"/>
  <c r="C919" i="2"/>
  <c r="F919" i="2"/>
  <c r="C916" i="2"/>
  <c r="E916" i="2"/>
  <c r="G916" i="2"/>
  <c r="I916" i="2"/>
  <c r="M916" i="2"/>
  <c r="C915" i="2"/>
  <c r="F915" i="2"/>
  <c r="F1010" i="2"/>
  <c r="F998" i="2"/>
  <c r="D996" i="2"/>
  <c r="M1016" i="2"/>
  <c r="I1016" i="2"/>
  <c r="G1016" i="2"/>
  <c r="E1016" i="2"/>
  <c r="F1015" i="2"/>
  <c r="L1010" i="2"/>
  <c r="H1010" i="2"/>
  <c r="D1010" i="2"/>
  <c r="M1008" i="2"/>
  <c r="I1008" i="2"/>
  <c r="G1008" i="2"/>
  <c r="E1008" i="2"/>
  <c r="F1007" i="2"/>
  <c r="L998" i="2"/>
  <c r="H998" i="2"/>
  <c r="D998" i="2"/>
  <c r="M996" i="2"/>
  <c r="I996" i="2"/>
  <c r="G996" i="2"/>
  <c r="E996" i="2"/>
  <c r="F995" i="2"/>
  <c r="L990" i="2"/>
  <c r="H990" i="2"/>
  <c r="D990" i="2"/>
  <c r="M988" i="2"/>
  <c r="I988" i="2"/>
  <c r="G988" i="2"/>
  <c r="E988" i="2"/>
  <c r="L983" i="2"/>
  <c r="H983" i="2"/>
  <c r="D983" i="2"/>
  <c r="L981" i="2"/>
  <c r="H981" i="2"/>
  <c r="L977" i="2"/>
  <c r="H977" i="2"/>
  <c r="D977" i="2"/>
  <c r="F976" i="2"/>
  <c r="L973" i="2"/>
  <c r="H973" i="2"/>
  <c r="D973" i="2"/>
  <c r="F972" i="2"/>
  <c r="L969" i="2"/>
  <c r="H969" i="2"/>
  <c r="D969" i="2"/>
  <c r="F968" i="2"/>
  <c r="L965" i="2"/>
  <c r="H965" i="2"/>
  <c r="D965" i="2"/>
  <c r="F964" i="2"/>
  <c r="L961" i="2"/>
  <c r="H961" i="2"/>
  <c r="D961" i="2"/>
  <c r="F960" i="2"/>
  <c r="L957" i="2"/>
  <c r="H957" i="2"/>
  <c r="D957" i="2"/>
  <c r="F956" i="2"/>
  <c r="L953" i="2"/>
  <c r="H953" i="2"/>
  <c r="D953" i="2"/>
  <c r="F952" i="2"/>
  <c r="L949" i="2"/>
  <c r="H949" i="2"/>
  <c r="D949" i="2"/>
  <c r="F948" i="2"/>
  <c r="L945" i="2"/>
  <c r="H945" i="2"/>
  <c r="D945" i="2"/>
  <c r="F944" i="2"/>
  <c r="L942" i="2"/>
  <c r="H942" i="2"/>
  <c r="D942" i="2"/>
  <c r="L938" i="2"/>
  <c r="H938" i="2"/>
  <c r="D938" i="2"/>
  <c r="L934" i="2"/>
  <c r="H934" i="2"/>
  <c r="D934" i="2"/>
  <c r="L930" i="2"/>
  <c r="H930" i="2"/>
  <c r="D930" i="2"/>
  <c r="L926" i="2"/>
  <c r="H926" i="2"/>
  <c r="D926" i="2"/>
  <c r="L924" i="2"/>
  <c r="H924" i="2"/>
  <c r="D924" i="2"/>
  <c r="L920" i="2"/>
  <c r="H920" i="2"/>
  <c r="D920" i="2"/>
  <c r="L916" i="2"/>
  <c r="H916" i="2"/>
  <c r="D916" i="2"/>
  <c r="H913" i="2"/>
  <c r="L910" i="2"/>
  <c r="H910" i="2"/>
  <c r="D910" i="2"/>
  <c r="L906" i="2"/>
  <c r="H906" i="2"/>
  <c r="D906" i="2"/>
  <c r="L902" i="2"/>
  <c r="H902" i="2"/>
  <c r="D902" i="2"/>
  <c r="L898" i="2"/>
  <c r="H898" i="2"/>
  <c r="D898" i="2"/>
  <c r="F886" i="2"/>
  <c r="M884" i="2"/>
  <c r="I884" i="2"/>
  <c r="G884" i="2"/>
  <c r="E884" i="2"/>
  <c r="F883" i="2"/>
  <c r="F882" i="2"/>
  <c r="M880" i="2"/>
  <c r="I880" i="2"/>
  <c r="G880" i="2"/>
  <c r="E880" i="2"/>
  <c r="F879" i="2"/>
  <c r="F878" i="2"/>
  <c r="M876" i="2"/>
  <c r="I876" i="2"/>
  <c r="G876" i="2"/>
  <c r="E876" i="2"/>
  <c r="F875" i="2"/>
  <c r="F874" i="2"/>
  <c r="M872" i="2"/>
  <c r="I872" i="2"/>
  <c r="G872" i="2"/>
  <c r="E872" i="2"/>
  <c r="F871" i="2"/>
  <c r="F870" i="2"/>
  <c r="E868" i="2"/>
  <c r="D713" i="2"/>
  <c r="F713" i="2"/>
  <c r="F712" i="2"/>
  <c r="C710" i="2"/>
  <c r="E710" i="2"/>
  <c r="G710" i="2"/>
  <c r="I710" i="2"/>
  <c r="M710" i="2"/>
  <c r="D709" i="2"/>
  <c r="F709" i="2"/>
  <c r="C708" i="2"/>
  <c r="F708" i="2"/>
  <c r="L848" i="2"/>
  <c r="H848" i="2"/>
  <c r="D848" i="2"/>
  <c r="L844" i="2"/>
  <c r="H844" i="2"/>
  <c r="D844" i="2"/>
  <c r="L840" i="2"/>
  <c r="H840" i="2"/>
  <c r="D840" i="2"/>
  <c r="L836" i="2"/>
  <c r="H836" i="2"/>
  <c r="D836" i="2"/>
  <c r="L832" i="2"/>
  <c r="H832" i="2"/>
  <c r="D832" i="2"/>
  <c r="L828" i="2"/>
  <c r="H828" i="2"/>
  <c r="D828" i="2"/>
  <c r="L786" i="2"/>
  <c r="H786" i="2"/>
  <c r="D786" i="2"/>
  <c r="L782" i="2"/>
  <c r="H782" i="2"/>
  <c r="D782" i="2"/>
  <c r="L778" i="2"/>
  <c r="H778" i="2"/>
  <c r="D778" i="2"/>
  <c r="L774" i="2"/>
  <c r="H774" i="2"/>
  <c r="D774" i="2"/>
  <c r="L770" i="2"/>
  <c r="H770" i="2"/>
  <c r="D770" i="2"/>
  <c r="L766" i="2"/>
  <c r="H766" i="2"/>
  <c r="D766" i="2"/>
  <c r="L762" i="2"/>
  <c r="H762" i="2"/>
  <c r="D762" i="2"/>
  <c r="L758" i="2"/>
  <c r="H758" i="2"/>
  <c r="D758" i="2"/>
  <c r="L754" i="2"/>
  <c r="H754" i="2"/>
  <c r="D754" i="2"/>
  <c r="L750" i="2"/>
  <c r="H750" i="2"/>
  <c r="D750" i="2"/>
  <c r="L746" i="2"/>
  <c r="H746" i="2"/>
  <c r="D746" i="2"/>
  <c r="L742" i="2"/>
  <c r="H742" i="2"/>
  <c r="D742" i="2"/>
  <c r="L738" i="2"/>
  <c r="H738" i="2"/>
  <c r="D738" i="2"/>
  <c r="L734" i="2"/>
  <c r="H734" i="2"/>
  <c r="D734" i="2"/>
  <c r="M732" i="2"/>
  <c r="M730" i="2"/>
  <c r="I730" i="2"/>
  <c r="G730" i="2"/>
  <c r="E730" i="2"/>
  <c r="C729" i="2"/>
  <c r="F729" i="2"/>
  <c r="F728" i="2"/>
  <c r="C726" i="2"/>
  <c r="E726" i="2"/>
  <c r="G726" i="2"/>
  <c r="I726" i="2"/>
  <c r="M726" i="2"/>
  <c r="C725" i="2"/>
  <c r="F725" i="2"/>
  <c r="F724" i="2"/>
  <c r="C722" i="2"/>
  <c r="E722" i="2"/>
  <c r="G722" i="2"/>
  <c r="I722" i="2"/>
  <c r="M722" i="2"/>
  <c r="C721" i="2"/>
  <c r="F721" i="2"/>
  <c r="F720" i="2"/>
  <c r="C718" i="2"/>
  <c r="E718" i="2"/>
  <c r="G718" i="2"/>
  <c r="I718" i="2"/>
  <c r="M718" i="2"/>
  <c r="C717" i="2"/>
  <c r="F717" i="2"/>
  <c r="F716" i="2"/>
  <c r="C714" i="2"/>
  <c r="E714" i="2"/>
  <c r="G714" i="2"/>
  <c r="I714" i="2"/>
  <c r="M714" i="2"/>
  <c r="H713" i="2"/>
  <c r="L710" i="2"/>
  <c r="H710" i="2"/>
  <c r="D710" i="2"/>
  <c r="L656" i="2"/>
  <c r="H656" i="2"/>
  <c r="D656" i="2"/>
  <c r="C600" i="2"/>
  <c r="D600" i="2"/>
  <c r="H600" i="2"/>
  <c r="L600" i="2"/>
  <c r="C556" i="2"/>
  <c r="D556" i="2"/>
  <c r="H556" i="2"/>
  <c r="L556" i="2"/>
  <c r="C555" i="2"/>
  <c r="F555" i="2"/>
  <c r="C548" i="2"/>
  <c r="D548" i="2"/>
  <c r="H548" i="2"/>
  <c r="L548" i="2"/>
  <c r="C547" i="2"/>
  <c r="F547" i="2"/>
  <c r="C527" i="2"/>
  <c r="C523" i="2"/>
  <c r="C519" i="2"/>
  <c r="M706" i="2"/>
  <c r="I706" i="2"/>
  <c r="G706" i="2"/>
  <c r="E706" i="2"/>
  <c r="F705" i="2"/>
  <c r="F704" i="2"/>
  <c r="M702" i="2"/>
  <c r="I702" i="2"/>
  <c r="G702" i="2"/>
  <c r="E702" i="2"/>
  <c r="F701" i="2"/>
  <c r="F700" i="2"/>
  <c r="M698" i="2"/>
  <c r="I698" i="2"/>
  <c r="G698" i="2"/>
  <c r="E698" i="2"/>
  <c r="F697" i="2"/>
  <c r="F696" i="2"/>
  <c r="M694" i="2"/>
  <c r="I694" i="2"/>
  <c r="G694" i="2"/>
  <c r="E694" i="2"/>
  <c r="F693" i="2"/>
  <c r="F692" i="2"/>
  <c r="M690" i="2"/>
  <c r="I690" i="2"/>
  <c r="G690" i="2"/>
  <c r="E690" i="2"/>
  <c r="F689" i="2"/>
  <c r="F688" i="2"/>
  <c r="G686" i="2"/>
  <c r="E686" i="2"/>
  <c r="M654" i="2"/>
  <c r="I654" i="2"/>
  <c r="G654" i="2"/>
  <c r="E654" i="2"/>
  <c r="F653" i="2"/>
  <c r="M650" i="2"/>
  <c r="I650" i="2"/>
  <c r="G650" i="2"/>
  <c r="E650" i="2"/>
  <c r="F649" i="2"/>
  <c r="M646" i="2"/>
  <c r="I646" i="2"/>
  <c r="G646" i="2"/>
  <c r="E646" i="2"/>
  <c r="F645" i="2"/>
  <c r="M642" i="2"/>
  <c r="I642" i="2"/>
  <c r="G642" i="2"/>
  <c r="E642" i="2"/>
  <c r="F641" i="2"/>
  <c r="M638" i="2"/>
  <c r="I638" i="2"/>
  <c r="G638" i="2"/>
  <c r="E638" i="2"/>
  <c r="F637" i="2"/>
  <c r="M634" i="2"/>
  <c r="I634" i="2"/>
  <c r="G634" i="2"/>
  <c r="E634" i="2"/>
  <c r="F633" i="2"/>
  <c r="C623" i="2"/>
  <c r="F623" i="2"/>
  <c r="D622" i="2"/>
  <c r="F622" i="2"/>
  <c r="C620" i="2"/>
  <c r="E620" i="2"/>
  <c r="G620" i="2"/>
  <c r="I620" i="2"/>
  <c r="M620" i="2"/>
  <c r="C619" i="2"/>
  <c r="F619" i="2"/>
  <c r="D618" i="2"/>
  <c r="F618" i="2"/>
  <c r="C616" i="2"/>
  <c r="E616" i="2"/>
  <c r="G616" i="2"/>
  <c r="I616" i="2"/>
  <c r="M616" i="2"/>
  <c r="C615" i="2"/>
  <c r="F615" i="2"/>
  <c r="C612" i="2"/>
  <c r="E612" i="2"/>
  <c r="G612" i="2"/>
  <c r="I612" i="2"/>
  <c r="M612" i="2"/>
  <c r="C611" i="2"/>
  <c r="F611" i="2"/>
  <c r="C608" i="2"/>
  <c r="E608" i="2"/>
  <c r="G608" i="2"/>
  <c r="I608" i="2"/>
  <c r="M608" i="2"/>
  <c r="C607" i="2"/>
  <c r="F607" i="2"/>
  <c r="C604" i="2"/>
  <c r="E604" i="2"/>
  <c r="G604" i="2"/>
  <c r="I604" i="2"/>
  <c r="M604" i="2"/>
  <c r="C603" i="2"/>
  <c r="F603" i="2"/>
  <c r="F600" i="2"/>
  <c r="D599" i="2"/>
  <c r="C596" i="2"/>
  <c r="E596" i="2"/>
  <c r="G596" i="2"/>
  <c r="I596" i="2"/>
  <c r="M596" i="2"/>
  <c r="D595" i="2"/>
  <c r="F595" i="2"/>
  <c r="F556" i="2"/>
  <c r="C552" i="2"/>
  <c r="D552" i="2"/>
  <c r="H552" i="2"/>
  <c r="L552" i="2"/>
  <c r="C551" i="2"/>
  <c r="F551" i="2"/>
  <c r="F548" i="2"/>
  <c r="C528" i="2"/>
  <c r="D528" i="2"/>
  <c r="H528" i="2"/>
  <c r="L528" i="2"/>
  <c r="C524" i="2"/>
  <c r="D524" i="2"/>
  <c r="H524" i="2"/>
  <c r="L524" i="2"/>
  <c r="C520" i="2"/>
  <c r="D520" i="2"/>
  <c r="H520" i="2"/>
  <c r="L520" i="2"/>
  <c r="D1002" i="2"/>
  <c r="F982" i="2"/>
  <c r="M1014" i="2"/>
  <c r="I1014" i="2"/>
  <c r="G1014" i="2"/>
  <c r="E1014" i="2"/>
  <c r="F1013" i="2"/>
  <c r="M1010" i="2"/>
  <c r="I1010" i="2"/>
  <c r="G1010" i="2"/>
  <c r="E1010" i="2"/>
  <c r="F1009" i="2"/>
  <c r="M1006" i="2"/>
  <c r="I1006" i="2"/>
  <c r="G1006" i="2"/>
  <c r="E1006" i="2"/>
  <c r="F1005" i="2"/>
  <c r="M1002" i="2"/>
  <c r="I1002" i="2"/>
  <c r="G1002" i="2"/>
  <c r="E1002" i="2"/>
  <c r="F1001" i="2"/>
  <c r="M998" i="2"/>
  <c r="I998" i="2"/>
  <c r="G998" i="2"/>
  <c r="E998" i="2"/>
  <c r="F997" i="2"/>
  <c r="M994" i="2"/>
  <c r="I994" i="2"/>
  <c r="G994" i="2"/>
  <c r="E994" i="2"/>
  <c r="F993" i="2"/>
  <c r="M990" i="2"/>
  <c r="I990" i="2"/>
  <c r="G990" i="2"/>
  <c r="E990" i="2"/>
  <c r="F989" i="2"/>
  <c r="L986" i="2"/>
  <c r="H986" i="2"/>
  <c r="D986" i="2"/>
  <c r="L984" i="2"/>
  <c r="H984" i="2"/>
  <c r="D984" i="2"/>
  <c r="L982" i="2"/>
  <c r="H982" i="2"/>
  <c r="D982" i="2"/>
  <c r="L980" i="2"/>
  <c r="H980" i="2"/>
  <c r="D980" i="2"/>
  <c r="L978" i="2"/>
  <c r="H978" i="2"/>
  <c r="D978" i="2"/>
  <c r="L976" i="2"/>
  <c r="H976" i="2"/>
  <c r="D976" i="2"/>
  <c r="L974" i="2"/>
  <c r="H974" i="2"/>
  <c r="D974" i="2"/>
  <c r="L972" i="2"/>
  <c r="H972" i="2"/>
  <c r="D972" i="2"/>
  <c r="L970" i="2"/>
  <c r="H970" i="2"/>
  <c r="D970" i="2"/>
  <c r="L968" i="2"/>
  <c r="H968" i="2"/>
  <c r="D968" i="2"/>
  <c r="L966" i="2"/>
  <c r="H966" i="2"/>
  <c r="D966" i="2"/>
  <c r="L964" i="2"/>
  <c r="H964" i="2"/>
  <c r="D964" i="2"/>
  <c r="L962" i="2"/>
  <c r="H962" i="2"/>
  <c r="D962" i="2"/>
  <c r="L960" i="2"/>
  <c r="H960" i="2"/>
  <c r="D960" i="2"/>
  <c r="L958" i="2"/>
  <c r="H958" i="2"/>
  <c r="D958" i="2"/>
  <c r="L956" i="2"/>
  <c r="H956" i="2"/>
  <c r="D956" i="2"/>
  <c r="L954" i="2"/>
  <c r="H954" i="2"/>
  <c r="D954" i="2"/>
  <c r="L952" i="2"/>
  <c r="H952" i="2"/>
  <c r="D952" i="2"/>
  <c r="L950" i="2"/>
  <c r="H950" i="2"/>
  <c r="D950" i="2"/>
  <c r="L948" i="2"/>
  <c r="H948" i="2"/>
  <c r="D948" i="2"/>
  <c r="L946" i="2"/>
  <c r="H946" i="2"/>
  <c r="D946" i="2"/>
  <c r="L944" i="2"/>
  <c r="H944" i="2"/>
  <c r="D944" i="2"/>
  <c r="M942" i="2"/>
  <c r="I942" i="2"/>
  <c r="G942" i="2"/>
  <c r="E942" i="2"/>
  <c r="F941" i="2"/>
  <c r="M938" i="2"/>
  <c r="I938" i="2"/>
  <c r="G938" i="2"/>
  <c r="E938" i="2"/>
  <c r="F937" i="2"/>
  <c r="M934" i="2"/>
  <c r="I934" i="2"/>
  <c r="G934" i="2"/>
  <c r="E934" i="2"/>
  <c r="F933" i="2"/>
  <c r="M930" i="2"/>
  <c r="I930" i="2"/>
  <c r="G930" i="2"/>
  <c r="E930" i="2"/>
  <c r="F929" i="2"/>
  <c r="M926" i="2"/>
  <c r="I926" i="2"/>
  <c r="G926" i="2"/>
  <c r="E926" i="2"/>
  <c r="F925" i="2"/>
  <c r="M922" i="2"/>
  <c r="I922" i="2"/>
  <c r="G922" i="2"/>
  <c r="E922" i="2"/>
  <c r="F921" i="2"/>
  <c r="M918" i="2"/>
  <c r="I918" i="2"/>
  <c r="G918" i="2"/>
  <c r="E918" i="2"/>
  <c r="F917" i="2"/>
  <c r="M914" i="2"/>
  <c r="I914" i="2"/>
  <c r="G914" i="2"/>
  <c r="E914" i="2"/>
  <c r="M910" i="2"/>
  <c r="I910" i="2"/>
  <c r="G910" i="2"/>
  <c r="E910" i="2"/>
  <c r="M906" i="2"/>
  <c r="I906" i="2"/>
  <c r="G906" i="2"/>
  <c r="E906" i="2"/>
  <c r="M902" i="2"/>
  <c r="I902" i="2"/>
  <c r="G902" i="2"/>
  <c r="E902" i="2"/>
  <c r="F901" i="2"/>
  <c r="M898" i="2"/>
  <c r="I898" i="2"/>
  <c r="G898" i="2"/>
  <c r="E898" i="2"/>
  <c r="F897" i="2"/>
  <c r="L892" i="2"/>
  <c r="H892" i="2"/>
  <c r="D892" i="2"/>
  <c r="L888" i="2"/>
  <c r="H888" i="2"/>
  <c r="D888" i="2"/>
  <c r="L886" i="2"/>
  <c r="H886" i="2"/>
  <c r="D886" i="2"/>
  <c r="L882" i="2"/>
  <c r="H882" i="2"/>
  <c r="D882" i="2"/>
  <c r="L878" i="2"/>
  <c r="H878" i="2"/>
  <c r="D878" i="2"/>
  <c r="L874" i="2"/>
  <c r="H874" i="2"/>
  <c r="D874" i="2"/>
  <c r="L870" i="2"/>
  <c r="H870" i="2"/>
  <c r="D870" i="2"/>
  <c r="L866" i="2"/>
  <c r="H866" i="2"/>
  <c r="D866" i="2"/>
  <c r="L862" i="2"/>
  <c r="H862" i="2"/>
  <c r="D862" i="2"/>
  <c r="L858" i="2"/>
  <c r="H858" i="2"/>
  <c r="D858" i="2"/>
  <c r="L854" i="2"/>
  <c r="H854" i="2"/>
  <c r="D854" i="2"/>
  <c r="M848" i="2"/>
  <c r="I848" i="2"/>
  <c r="G848" i="2"/>
  <c r="E848" i="2"/>
  <c r="F847" i="2"/>
  <c r="M844" i="2"/>
  <c r="I844" i="2"/>
  <c r="G844" i="2"/>
  <c r="E844" i="2"/>
  <c r="F843" i="2"/>
  <c r="M840" i="2"/>
  <c r="I840" i="2"/>
  <c r="G840" i="2"/>
  <c r="E840" i="2"/>
  <c r="F839" i="2"/>
  <c r="M836" i="2"/>
  <c r="I836" i="2"/>
  <c r="G836" i="2"/>
  <c r="E836" i="2"/>
  <c r="F835" i="2"/>
  <c r="M832" i="2"/>
  <c r="I832" i="2"/>
  <c r="G832" i="2"/>
  <c r="E832" i="2"/>
  <c r="F831" i="2"/>
  <c r="M828" i="2"/>
  <c r="I828" i="2"/>
  <c r="G828" i="2"/>
  <c r="E828" i="2"/>
  <c r="F827" i="2"/>
  <c r="C822" i="2"/>
  <c r="D822" i="2"/>
  <c r="H822" i="2"/>
  <c r="L822" i="2"/>
  <c r="C818" i="2"/>
  <c r="D818" i="2"/>
  <c r="H818" i="2"/>
  <c r="L818" i="2"/>
  <c r="C814" i="2"/>
  <c r="D814" i="2"/>
  <c r="H814" i="2"/>
  <c r="L814" i="2"/>
  <c r="C810" i="2"/>
  <c r="D810" i="2"/>
  <c r="H810" i="2"/>
  <c r="L810" i="2"/>
  <c r="C806" i="2"/>
  <c r="D806" i="2"/>
  <c r="H806" i="2"/>
  <c r="L806" i="2"/>
  <c r="C802" i="2"/>
  <c r="D802" i="2"/>
  <c r="H802" i="2"/>
  <c r="L802" i="2"/>
  <c r="C798" i="2"/>
  <c r="D798" i="2"/>
  <c r="H798" i="2"/>
  <c r="L798" i="2"/>
  <c r="C794" i="2"/>
  <c r="D794" i="2"/>
  <c r="H794" i="2"/>
  <c r="L794" i="2"/>
  <c r="F986" i="2"/>
  <c r="F984" i="2"/>
  <c r="F980" i="2"/>
  <c r="F978" i="2"/>
  <c r="D825" i="2"/>
  <c r="D821" i="2"/>
  <c r="D817" i="2"/>
  <c r="D813" i="2"/>
  <c r="D809" i="2"/>
  <c r="D805" i="2"/>
  <c r="D801" i="2"/>
  <c r="D797" i="2"/>
  <c r="D793" i="2"/>
  <c r="C732" i="2"/>
  <c r="E732" i="2"/>
  <c r="G732" i="2"/>
  <c r="I732" i="2"/>
  <c r="C731" i="2"/>
  <c r="F731" i="2"/>
  <c r="C728" i="2"/>
  <c r="E728" i="2"/>
  <c r="G728" i="2"/>
  <c r="I728" i="2"/>
  <c r="M728" i="2"/>
  <c r="C727" i="2"/>
  <c r="F727" i="2"/>
  <c r="C724" i="2"/>
  <c r="E724" i="2"/>
  <c r="G724" i="2"/>
  <c r="I724" i="2"/>
  <c r="M724" i="2"/>
  <c r="C723" i="2"/>
  <c r="F723" i="2"/>
  <c r="C720" i="2"/>
  <c r="E720" i="2"/>
  <c r="G720" i="2"/>
  <c r="I720" i="2"/>
  <c r="M720" i="2"/>
  <c r="C719" i="2"/>
  <c r="F719" i="2"/>
  <c r="C716" i="2"/>
  <c r="E716" i="2"/>
  <c r="G716" i="2"/>
  <c r="I716" i="2"/>
  <c r="M716" i="2"/>
  <c r="C715" i="2"/>
  <c r="F715" i="2"/>
  <c r="D711" i="2"/>
  <c r="L790" i="2"/>
  <c r="H790" i="2"/>
  <c r="D790" i="2"/>
  <c r="M786" i="2"/>
  <c r="I786" i="2"/>
  <c r="G786" i="2"/>
  <c r="E786" i="2"/>
  <c r="F785" i="2"/>
  <c r="M782" i="2"/>
  <c r="I782" i="2"/>
  <c r="G782" i="2"/>
  <c r="E782" i="2"/>
  <c r="F781" i="2"/>
  <c r="M778" i="2"/>
  <c r="I778" i="2"/>
  <c r="G778" i="2"/>
  <c r="E778" i="2"/>
  <c r="F777" i="2"/>
  <c r="M774" i="2"/>
  <c r="I774" i="2"/>
  <c r="G774" i="2"/>
  <c r="E774" i="2"/>
  <c r="F773" i="2"/>
  <c r="M770" i="2"/>
  <c r="I770" i="2"/>
  <c r="G770" i="2"/>
  <c r="E770" i="2"/>
  <c r="F769" i="2"/>
  <c r="M766" i="2"/>
  <c r="I766" i="2"/>
  <c r="G766" i="2"/>
  <c r="E766" i="2"/>
  <c r="F765" i="2"/>
  <c r="M762" i="2"/>
  <c r="I762" i="2"/>
  <c r="G762" i="2"/>
  <c r="E762" i="2"/>
  <c r="F761" i="2"/>
  <c r="M758" i="2"/>
  <c r="I758" i="2"/>
  <c r="G758" i="2"/>
  <c r="E758" i="2"/>
  <c r="F757" i="2"/>
  <c r="M754" i="2"/>
  <c r="I754" i="2"/>
  <c r="G754" i="2"/>
  <c r="E754" i="2"/>
  <c r="F753" i="2"/>
  <c r="M750" i="2"/>
  <c r="I750" i="2"/>
  <c r="G750" i="2"/>
  <c r="E750" i="2"/>
  <c r="F749" i="2"/>
  <c r="M746" i="2"/>
  <c r="I746" i="2"/>
  <c r="G746" i="2"/>
  <c r="E746" i="2"/>
  <c r="F745" i="2"/>
  <c r="M742" i="2"/>
  <c r="I742" i="2"/>
  <c r="G742" i="2"/>
  <c r="E742" i="2"/>
  <c r="F741" i="2"/>
  <c r="M738" i="2"/>
  <c r="I738" i="2"/>
  <c r="G738" i="2"/>
  <c r="E738" i="2"/>
  <c r="F737" i="2"/>
  <c r="M734" i="2"/>
  <c r="I734" i="2"/>
  <c r="G734" i="2"/>
  <c r="E734" i="2"/>
  <c r="F733" i="2"/>
  <c r="L732" i="2"/>
  <c r="H732" i="2"/>
  <c r="D732" i="2"/>
  <c r="L728" i="2"/>
  <c r="H728" i="2"/>
  <c r="D728" i="2"/>
  <c r="L724" i="2"/>
  <c r="H724" i="2"/>
  <c r="D724" i="2"/>
  <c r="L720" i="2"/>
  <c r="H720" i="2"/>
  <c r="D720" i="2"/>
  <c r="L716" i="2"/>
  <c r="H716" i="2"/>
  <c r="D716" i="2"/>
  <c r="C712" i="2"/>
  <c r="D712" i="2"/>
  <c r="H712" i="2"/>
  <c r="L712" i="2"/>
  <c r="L708" i="2"/>
  <c r="H708" i="2"/>
  <c r="D708" i="2"/>
  <c r="L704" i="2"/>
  <c r="H704" i="2"/>
  <c r="D704" i="2"/>
  <c r="L700" i="2"/>
  <c r="H700" i="2"/>
  <c r="D700" i="2"/>
  <c r="L696" i="2"/>
  <c r="H696" i="2"/>
  <c r="D696" i="2"/>
  <c r="L692" i="2"/>
  <c r="H692" i="2"/>
  <c r="D692" i="2"/>
  <c r="L688" i="2"/>
  <c r="H688" i="2"/>
  <c r="D688" i="2"/>
  <c r="L684" i="2"/>
  <c r="H684" i="2"/>
  <c r="D684" i="2"/>
  <c r="L680" i="2"/>
  <c r="H680" i="2"/>
  <c r="D680" i="2"/>
  <c r="L676" i="2"/>
  <c r="H676" i="2"/>
  <c r="D676" i="2"/>
  <c r="L672" i="2"/>
  <c r="H672" i="2"/>
  <c r="D672" i="2"/>
  <c r="L668" i="2"/>
  <c r="H668" i="2"/>
  <c r="D668" i="2"/>
  <c r="L664" i="2"/>
  <c r="H664" i="2"/>
  <c r="D664" i="2"/>
  <c r="L660" i="2"/>
  <c r="H660" i="2"/>
  <c r="D660" i="2"/>
  <c r="M656" i="2"/>
  <c r="I656" i="2"/>
  <c r="G656" i="2"/>
  <c r="E656" i="2"/>
  <c r="F655" i="2"/>
  <c r="M652" i="2"/>
  <c r="I652" i="2"/>
  <c r="G652" i="2"/>
  <c r="E652" i="2"/>
  <c r="F651" i="2"/>
  <c r="M648" i="2"/>
  <c r="I648" i="2"/>
  <c r="G648" i="2"/>
  <c r="E648" i="2"/>
  <c r="F647" i="2"/>
  <c r="M644" i="2"/>
  <c r="I644" i="2"/>
  <c r="G644" i="2"/>
  <c r="E644" i="2"/>
  <c r="F643" i="2"/>
  <c r="M640" i="2"/>
  <c r="I640" i="2"/>
  <c r="G640" i="2"/>
  <c r="E640" i="2"/>
  <c r="F639" i="2"/>
  <c r="M636" i="2"/>
  <c r="I636" i="2"/>
  <c r="G636" i="2"/>
  <c r="E636" i="2"/>
  <c r="F635" i="2"/>
  <c r="M632" i="2"/>
  <c r="I632" i="2"/>
  <c r="G632" i="2"/>
  <c r="E632" i="2"/>
  <c r="F631" i="2"/>
  <c r="L630" i="2"/>
  <c r="H630" i="2"/>
  <c r="F630" i="2"/>
  <c r="D630" i="2"/>
  <c r="L626" i="2"/>
  <c r="H626" i="2"/>
  <c r="L622" i="2"/>
  <c r="H622" i="2"/>
  <c r="L618" i="2"/>
  <c r="H618" i="2"/>
  <c r="C629" i="2"/>
  <c r="F629" i="2"/>
  <c r="C626" i="2"/>
  <c r="E626" i="2"/>
  <c r="G626" i="2"/>
  <c r="I626" i="2"/>
  <c r="M626" i="2"/>
  <c r="C625" i="2"/>
  <c r="F625" i="2"/>
  <c r="C622" i="2"/>
  <c r="E622" i="2"/>
  <c r="G622" i="2"/>
  <c r="I622" i="2"/>
  <c r="M622" i="2"/>
  <c r="C621" i="2"/>
  <c r="F621" i="2"/>
  <c r="C618" i="2"/>
  <c r="E618" i="2"/>
  <c r="G618" i="2"/>
  <c r="I618" i="2"/>
  <c r="M618" i="2"/>
  <c r="C617" i="2"/>
  <c r="F617" i="2"/>
  <c r="F580" i="2"/>
  <c r="F576" i="2"/>
  <c r="F572" i="2"/>
  <c r="M614" i="2"/>
  <c r="I614" i="2"/>
  <c r="G614" i="2"/>
  <c r="E614" i="2"/>
  <c r="F613" i="2"/>
  <c r="M610" i="2"/>
  <c r="I610" i="2"/>
  <c r="G610" i="2"/>
  <c r="E610" i="2"/>
  <c r="F609" i="2"/>
  <c r="M606" i="2"/>
  <c r="I606" i="2"/>
  <c r="G606" i="2"/>
  <c r="E606" i="2"/>
  <c r="F605" i="2"/>
  <c r="M602" i="2"/>
  <c r="I602" i="2"/>
  <c r="G602" i="2"/>
  <c r="E602" i="2"/>
  <c r="F601" i="2"/>
  <c r="M598" i="2"/>
  <c r="I598" i="2"/>
  <c r="G598" i="2"/>
  <c r="E598" i="2"/>
  <c r="F597" i="2"/>
  <c r="M594" i="2"/>
  <c r="I594" i="2"/>
  <c r="G594" i="2"/>
  <c r="E594" i="2"/>
  <c r="F593" i="2"/>
  <c r="L589" i="2"/>
  <c r="H589" i="2"/>
  <c r="D589" i="2"/>
  <c r="L585" i="2"/>
  <c r="H585" i="2"/>
  <c r="D585" i="2"/>
  <c r="C581" i="2"/>
  <c r="D581" i="2"/>
  <c r="H581" i="2"/>
  <c r="L581" i="2"/>
  <c r="C577" i="2"/>
  <c r="D577" i="2"/>
  <c r="H577" i="2"/>
  <c r="L577" i="2"/>
  <c r="C573" i="2"/>
  <c r="D573" i="2"/>
  <c r="H573" i="2"/>
  <c r="L573" i="2"/>
  <c r="C569" i="2"/>
  <c r="D569" i="2"/>
  <c r="H569" i="2"/>
  <c r="L569" i="2"/>
  <c r="L565" i="2"/>
  <c r="H565" i="2"/>
  <c r="D565" i="2"/>
  <c r="L561" i="2"/>
  <c r="H561" i="2"/>
  <c r="D561" i="2"/>
  <c r="L557" i="2"/>
  <c r="H557" i="2"/>
  <c r="D557" i="2"/>
  <c r="L555" i="2"/>
  <c r="H555" i="2"/>
  <c r="D555" i="2"/>
  <c r="L553" i="2"/>
  <c r="H553" i="2"/>
  <c r="D553" i="2"/>
  <c r="L551" i="2"/>
  <c r="H551" i="2"/>
  <c r="D551" i="2"/>
  <c r="L549" i="2"/>
  <c r="H549" i="2"/>
  <c r="D549" i="2"/>
  <c r="L547" i="2"/>
  <c r="H547" i="2"/>
  <c r="D547" i="2"/>
  <c r="L544" i="2"/>
  <c r="H544" i="2"/>
  <c r="D544" i="2"/>
  <c r="L540" i="2"/>
  <c r="H540" i="2"/>
  <c r="D540" i="2"/>
  <c r="L536" i="2"/>
  <c r="H536" i="2"/>
  <c r="D536" i="2"/>
  <c r="L532" i="2"/>
  <c r="H532" i="2"/>
  <c r="D532" i="2"/>
  <c r="M528" i="2"/>
  <c r="I528" i="2"/>
  <c r="G528" i="2"/>
  <c r="E528" i="2"/>
  <c r="F527" i="2"/>
  <c r="M524" i="2"/>
  <c r="I524" i="2"/>
  <c r="G524" i="2"/>
  <c r="E524" i="2"/>
  <c r="F523" i="2"/>
  <c r="M520" i="2"/>
  <c r="I520" i="2"/>
  <c r="G520" i="2"/>
  <c r="E520" i="2"/>
  <c r="F519" i="2"/>
  <c r="L517" i="2"/>
  <c r="H517" i="2"/>
  <c r="D517" i="2"/>
  <c r="H850" i="2"/>
  <c r="F850" i="2"/>
  <c r="D850" i="2"/>
  <c r="L1015" i="2"/>
  <c r="H1015" i="2"/>
  <c r="D1015" i="2"/>
  <c r="L1013" i="2"/>
  <c r="H1013" i="2"/>
  <c r="D1013" i="2"/>
  <c r="L1011" i="2"/>
  <c r="H1011" i="2"/>
  <c r="D1011" i="2"/>
  <c r="L1009" i="2"/>
  <c r="H1009" i="2"/>
  <c r="D1009" i="2"/>
  <c r="L1007" i="2"/>
  <c r="H1007" i="2"/>
  <c r="D1007" i="2"/>
  <c r="L1005" i="2"/>
  <c r="H1005" i="2"/>
  <c r="D1005" i="2"/>
  <c r="L1003" i="2"/>
  <c r="H1003" i="2"/>
  <c r="D1003" i="2"/>
  <c r="L1001" i="2"/>
  <c r="H1001" i="2"/>
  <c r="D1001" i="2"/>
  <c r="L999" i="2"/>
  <c r="H999" i="2"/>
  <c r="D999" i="2"/>
  <c r="L997" i="2"/>
  <c r="H997" i="2"/>
  <c r="D997" i="2"/>
  <c r="L995" i="2"/>
  <c r="H995" i="2"/>
  <c r="D995" i="2"/>
  <c r="L993" i="2"/>
  <c r="H993" i="2"/>
  <c r="D993" i="2"/>
  <c r="L991" i="2"/>
  <c r="H991" i="2"/>
  <c r="D991" i="2"/>
  <c r="L989" i="2"/>
  <c r="H989" i="2"/>
  <c r="D989" i="2"/>
  <c r="M986" i="2"/>
  <c r="I986" i="2"/>
  <c r="G986" i="2"/>
  <c r="E986" i="2"/>
  <c r="M984" i="2"/>
  <c r="I984" i="2"/>
  <c r="G984" i="2"/>
  <c r="E984" i="2"/>
  <c r="M982" i="2"/>
  <c r="I982" i="2"/>
  <c r="G982" i="2"/>
  <c r="E982" i="2"/>
  <c r="M980" i="2"/>
  <c r="I980" i="2"/>
  <c r="G980" i="2"/>
  <c r="E980" i="2"/>
  <c r="M978" i="2"/>
  <c r="I978" i="2"/>
  <c r="G978" i="2"/>
  <c r="E978" i="2"/>
  <c r="M976" i="2"/>
  <c r="I976" i="2"/>
  <c r="G976" i="2"/>
  <c r="E976" i="2"/>
  <c r="M974" i="2"/>
  <c r="I974" i="2"/>
  <c r="G974" i="2"/>
  <c r="E974" i="2"/>
  <c r="M972" i="2"/>
  <c r="I972" i="2"/>
  <c r="G972" i="2"/>
  <c r="E972" i="2"/>
  <c r="M970" i="2"/>
  <c r="I970" i="2"/>
  <c r="G970" i="2"/>
  <c r="E970" i="2"/>
  <c r="M968" i="2"/>
  <c r="I968" i="2"/>
  <c r="G968" i="2"/>
  <c r="E968" i="2"/>
  <c r="M966" i="2"/>
  <c r="I966" i="2"/>
  <c r="G966" i="2"/>
  <c r="E966" i="2"/>
  <c r="M964" i="2"/>
  <c r="I964" i="2"/>
  <c r="G964" i="2"/>
  <c r="E964" i="2"/>
  <c r="M962" i="2"/>
  <c r="I962" i="2"/>
  <c r="G962" i="2"/>
  <c r="E962" i="2"/>
  <c r="M960" i="2"/>
  <c r="I960" i="2"/>
  <c r="G960" i="2"/>
  <c r="E960" i="2"/>
  <c r="M958" i="2"/>
  <c r="I958" i="2"/>
  <c r="G958" i="2"/>
  <c r="E958" i="2"/>
  <c r="M956" i="2"/>
  <c r="I956" i="2"/>
  <c r="G956" i="2"/>
  <c r="E956" i="2"/>
  <c r="M954" i="2"/>
  <c r="I954" i="2"/>
  <c r="G954" i="2"/>
  <c r="E954" i="2"/>
  <c r="M952" i="2"/>
  <c r="I952" i="2"/>
  <c r="G952" i="2"/>
  <c r="E952" i="2"/>
  <c r="M950" i="2"/>
  <c r="I950" i="2"/>
  <c r="G950" i="2"/>
  <c r="E950" i="2"/>
  <c r="M948" i="2"/>
  <c r="I948" i="2"/>
  <c r="G948" i="2"/>
  <c r="E948" i="2"/>
  <c r="M946" i="2"/>
  <c r="I946" i="2"/>
  <c r="G946" i="2"/>
  <c r="E946" i="2"/>
  <c r="M944" i="2"/>
  <c r="I944" i="2"/>
  <c r="G944" i="2"/>
  <c r="E944" i="2"/>
  <c r="F943" i="2"/>
  <c r="L941" i="2"/>
  <c r="H941" i="2"/>
  <c r="D941" i="2"/>
  <c r="L939" i="2"/>
  <c r="H939" i="2"/>
  <c r="D939" i="2"/>
  <c r="L937" i="2"/>
  <c r="H937" i="2"/>
  <c r="D937" i="2"/>
  <c r="L935" i="2"/>
  <c r="H935" i="2"/>
  <c r="D935" i="2"/>
  <c r="L933" i="2"/>
  <c r="H933" i="2"/>
  <c r="D933" i="2"/>
  <c r="L931" i="2"/>
  <c r="H931" i="2"/>
  <c r="D931" i="2"/>
  <c r="L929" i="2"/>
  <c r="H929" i="2"/>
  <c r="D929" i="2"/>
  <c r="L927" i="2"/>
  <c r="H927" i="2"/>
  <c r="D927" i="2"/>
  <c r="L925" i="2"/>
  <c r="H925" i="2"/>
  <c r="D925" i="2"/>
  <c r="L923" i="2"/>
  <c r="H923" i="2"/>
  <c r="D923" i="2"/>
  <c r="L921" i="2"/>
  <c r="H921" i="2"/>
  <c r="D921" i="2"/>
  <c r="L919" i="2"/>
  <c r="H919" i="2"/>
  <c r="D919" i="2"/>
  <c r="L917" i="2"/>
  <c r="H917" i="2"/>
  <c r="D917" i="2"/>
  <c r="L915" i="2"/>
  <c r="H915" i="2"/>
  <c r="D915" i="2"/>
  <c r="M912" i="2"/>
  <c r="I912" i="2"/>
  <c r="G912" i="2"/>
  <c r="E912" i="2"/>
  <c r="M908" i="2"/>
  <c r="I908" i="2"/>
  <c r="G908" i="2"/>
  <c r="E908" i="2"/>
  <c r="M904" i="2"/>
  <c r="I904" i="2"/>
  <c r="G904" i="2"/>
  <c r="E904" i="2"/>
  <c r="F903" i="2"/>
  <c r="M900" i="2"/>
  <c r="I900" i="2"/>
  <c r="G900" i="2"/>
  <c r="E900" i="2"/>
  <c r="F899" i="2"/>
  <c r="M896" i="2"/>
  <c r="I896" i="2"/>
  <c r="G896" i="2"/>
  <c r="E896" i="2"/>
  <c r="F895" i="2"/>
  <c r="M892" i="2"/>
  <c r="I892" i="2"/>
  <c r="G892" i="2"/>
  <c r="E892" i="2"/>
  <c r="F891" i="2"/>
  <c r="M888" i="2"/>
  <c r="I888" i="2"/>
  <c r="G888" i="2"/>
  <c r="E888" i="2"/>
  <c r="M886" i="2"/>
  <c r="I886" i="2"/>
  <c r="G886" i="2"/>
  <c r="E886" i="2"/>
  <c r="F885" i="2"/>
  <c r="M882" i="2"/>
  <c r="I882" i="2"/>
  <c r="G882" i="2"/>
  <c r="E882" i="2"/>
  <c r="F881" i="2"/>
  <c r="M878" i="2"/>
  <c r="I878" i="2"/>
  <c r="G878" i="2"/>
  <c r="E878" i="2"/>
  <c r="F877" i="2"/>
  <c r="M874" i="2"/>
  <c r="I874" i="2"/>
  <c r="G874" i="2"/>
  <c r="E874" i="2"/>
  <c r="F873" i="2"/>
  <c r="M870" i="2"/>
  <c r="I870" i="2"/>
  <c r="G870" i="2"/>
  <c r="E870" i="2"/>
  <c r="F869" i="2"/>
  <c r="M866" i="2"/>
  <c r="I866" i="2"/>
  <c r="G866" i="2"/>
  <c r="E866" i="2"/>
  <c r="F865" i="2"/>
  <c r="M862" i="2"/>
  <c r="I862" i="2"/>
  <c r="G862" i="2"/>
  <c r="E862" i="2"/>
  <c r="F861" i="2"/>
  <c r="M858" i="2"/>
  <c r="I858" i="2"/>
  <c r="G858" i="2"/>
  <c r="E858" i="2"/>
  <c r="F857" i="2"/>
  <c r="M854" i="2"/>
  <c r="I854" i="2"/>
  <c r="G854" i="2"/>
  <c r="E854" i="2"/>
  <c r="F853" i="2"/>
  <c r="M850" i="2"/>
  <c r="I850" i="2"/>
  <c r="G850" i="2"/>
  <c r="E850" i="2"/>
  <c r="F849" i="2"/>
  <c r="M846" i="2"/>
  <c r="I846" i="2"/>
  <c r="G846" i="2"/>
  <c r="E846" i="2"/>
  <c r="F845" i="2"/>
  <c r="M842" i="2"/>
  <c r="I842" i="2"/>
  <c r="G842" i="2"/>
  <c r="E842" i="2"/>
  <c r="F841" i="2"/>
  <c r="M838" i="2"/>
  <c r="I838" i="2"/>
  <c r="G838" i="2"/>
  <c r="E838" i="2"/>
  <c r="F837" i="2"/>
  <c r="M834" i="2"/>
  <c r="I834" i="2"/>
  <c r="G834" i="2"/>
  <c r="E834" i="2"/>
  <c r="F833" i="2"/>
  <c r="M830" i="2"/>
  <c r="I830" i="2"/>
  <c r="G830" i="2"/>
  <c r="E830" i="2"/>
  <c r="F829" i="2"/>
  <c r="M826" i="2"/>
  <c r="I826" i="2"/>
  <c r="G826" i="2"/>
  <c r="E826" i="2"/>
  <c r="F825" i="2"/>
  <c r="M822" i="2"/>
  <c r="I822" i="2"/>
  <c r="G822" i="2"/>
  <c r="E822" i="2"/>
  <c r="F821" i="2"/>
  <c r="M818" i="2"/>
  <c r="I818" i="2"/>
  <c r="G818" i="2"/>
  <c r="E818" i="2"/>
  <c r="F817" i="2"/>
  <c r="M814" i="2"/>
  <c r="I814" i="2"/>
  <c r="G814" i="2"/>
  <c r="E814" i="2"/>
  <c r="F813" i="2"/>
  <c r="M810" i="2"/>
  <c r="I810" i="2"/>
  <c r="G810" i="2"/>
  <c r="E810" i="2"/>
  <c r="F809" i="2"/>
  <c r="M806" i="2"/>
  <c r="I806" i="2"/>
  <c r="G806" i="2"/>
  <c r="E806" i="2"/>
  <c r="F805" i="2"/>
  <c r="M802" i="2"/>
  <c r="I802" i="2"/>
  <c r="G802" i="2"/>
  <c r="E802" i="2"/>
  <c r="F801" i="2"/>
  <c r="M798" i="2"/>
  <c r="I798" i="2"/>
  <c r="G798" i="2"/>
  <c r="E798" i="2"/>
  <c r="F797" i="2"/>
  <c r="M794" i="2"/>
  <c r="I794" i="2"/>
  <c r="G794" i="2"/>
  <c r="E794" i="2"/>
  <c r="F793" i="2"/>
  <c r="M790" i="2"/>
  <c r="I790" i="2"/>
  <c r="G790" i="2"/>
  <c r="E790" i="2"/>
  <c r="F789" i="2"/>
  <c r="L787" i="2"/>
  <c r="H787" i="2"/>
  <c r="D787" i="2"/>
  <c r="L785" i="2"/>
  <c r="H785" i="2"/>
  <c r="D785" i="2"/>
  <c r="L783" i="2"/>
  <c r="H783" i="2"/>
  <c r="D783" i="2"/>
  <c r="L781" i="2"/>
  <c r="H781" i="2"/>
  <c r="D781" i="2"/>
  <c r="L779" i="2"/>
  <c r="H779" i="2"/>
  <c r="D779" i="2"/>
  <c r="L777" i="2"/>
  <c r="H777" i="2"/>
  <c r="D777" i="2"/>
  <c r="L775" i="2"/>
  <c r="H775" i="2"/>
  <c r="D775" i="2"/>
  <c r="L773" i="2"/>
  <c r="H773" i="2"/>
  <c r="D773" i="2"/>
  <c r="L771" i="2"/>
  <c r="H771" i="2"/>
  <c r="D771" i="2"/>
  <c r="L769" i="2"/>
  <c r="H769" i="2"/>
  <c r="D769" i="2"/>
  <c r="L767" i="2"/>
  <c r="H767" i="2"/>
  <c r="D767" i="2"/>
  <c r="L765" i="2"/>
  <c r="H765" i="2"/>
  <c r="D765" i="2"/>
  <c r="L763" i="2"/>
  <c r="H763" i="2"/>
  <c r="D763" i="2"/>
  <c r="L761" i="2"/>
  <c r="H761" i="2"/>
  <c r="D761" i="2"/>
  <c r="L759" i="2"/>
  <c r="H759" i="2"/>
  <c r="D759" i="2"/>
  <c r="L757" i="2"/>
  <c r="H757" i="2"/>
  <c r="D757" i="2"/>
  <c r="L755" i="2"/>
  <c r="H755" i="2"/>
  <c r="D755" i="2"/>
  <c r="L753" i="2"/>
  <c r="H753" i="2"/>
  <c r="D753" i="2"/>
  <c r="L751" i="2"/>
  <c r="H751" i="2"/>
  <c r="D751" i="2"/>
  <c r="L749" i="2"/>
  <c r="H749" i="2"/>
  <c r="D749" i="2"/>
  <c r="L747" i="2"/>
  <c r="H747" i="2"/>
  <c r="D747" i="2"/>
  <c r="L745" i="2"/>
  <c r="H745" i="2"/>
  <c r="D745" i="2"/>
  <c r="L743" i="2"/>
  <c r="H743" i="2"/>
  <c r="D743" i="2"/>
  <c r="L741" i="2"/>
  <c r="H741" i="2"/>
  <c r="D741" i="2"/>
  <c r="L739" i="2"/>
  <c r="H739" i="2"/>
  <c r="D739" i="2"/>
  <c r="L737" i="2"/>
  <c r="H737" i="2"/>
  <c r="D737" i="2"/>
  <c r="L735" i="2"/>
  <c r="H735" i="2"/>
  <c r="D735" i="2"/>
  <c r="L733" i="2"/>
  <c r="H733" i="2"/>
  <c r="D733" i="2"/>
  <c r="L731" i="2"/>
  <c r="H731" i="2"/>
  <c r="D731" i="2"/>
  <c r="L729" i="2"/>
  <c r="H729" i="2"/>
  <c r="D729" i="2"/>
  <c r="L727" i="2"/>
  <c r="H727" i="2"/>
  <c r="D727" i="2"/>
  <c r="L725" i="2"/>
  <c r="H725" i="2"/>
  <c r="D725" i="2"/>
  <c r="L723" i="2"/>
  <c r="H723" i="2"/>
  <c r="D723" i="2"/>
  <c r="L721" i="2"/>
  <c r="H721" i="2"/>
  <c r="D721" i="2"/>
  <c r="L719" i="2"/>
  <c r="H719" i="2"/>
  <c r="D719" i="2"/>
  <c r="L717" i="2"/>
  <c r="H717" i="2"/>
  <c r="D717" i="2"/>
  <c r="L715" i="2"/>
  <c r="H715" i="2"/>
  <c r="D715" i="2"/>
  <c r="M712" i="2"/>
  <c r="I712" i="2"/>
  <c r="G712" i="2"/>
  <c r="E712" i="2"/>
  <c r="F711" i="2"/>
  <c r="M708" i="2"/>
  <c r="I708" i="2"/>
  <c r="G708" i="2"/>
  <c r="E708" i="2"/>
  <c r="F707" i="2"/>
  <c r="M704" i="2"/>
  <c r="I704" i="2"/>
  <c r="G704" i="2"/>
  <c r="E704" i="2"/>
  <c r="F703" i="2"/>
  <c r="M700" i="2"/>
  <c r="I700" i="2"/>
  <c r="G700" i="2"/>
  <c r="E700" i="2"/>
  <c r="F699" i="2"/>
  <c r="M696" i="2"/>
  <c r="I696" i="2"/>
  <c r="G696" i="2"/>
  <c r="E696" i="2"/>
  <c r="F695" i="2"/>
  <c r="M692" i="2"/>
  <c r="I692" i="2"/>
  <c r="G692" i="2"/>
  <c r="E692" i="2"/>
  <c r="F691" i="2"/>
  <c r="M688" i="2"/>
  <c r="I688" i="2"/>
  <c r="G688" i="2"/>
  <c r="E688" i="2"/>
  <c r="F687" i="2"/>
  <c r="M684" i="2"/>
  <c r="I684" i="2"/>
  <c r="G684" i="2"/>
  <c r="E684" i="2"/>
  <c r="F683" i="2"/>
  <c r="M680" i="2"/>
  <c r="I680" i="2"/>
  <c r="G680" i="2"/>
  <c r="E680" i="2"/>
  <c r="F679" i="2"/>
  <c r="M676" i="2"/>
  <c r="I676" i="2"/>
  <c r="G676" i="2"/>
  <c r="E676" i="2"/>
  <c r="F675" i="2"/>
  <c r="M672" i="2"/>
  <c r="I672" i="2"/>
  <c r="G672" i="2"/>
  <c r="E672" i="2"/>
  <c r="F671" i="2"/>
  <c r="M668" i="2"/>
  <c r="I668" i="2"/>
  <c r="G668" i="2"/>
  <c r="E668" i="2"/>
  <c r="F667" i="2"/>
  <c r="M664" i="2"/>
  <c r="I664" i="2"/>
  <c r="G664" i="2"/>
  <c r="E664" i="2"/>
  <c r="F663" i="2"/>
  <c r="M660" i="2"/>
  <c r="I660" i="2"/>
  <c r="G660" i="2"/>
  <c r="E660" i="2"/>
  <c r="F659" i="2"/>
  <c r="L657" i="2"/>
  <c r="H657" i="2"/>
  <c r="D657" i="2"/>
  <c r="L655" i="2"/>
  <c r="H655" i="2"/>
  <c r="D655" i="2"/>
  <c r="L653" i="2"/>
  <c r="H653" i="2"/>
  <c r="D653" i="2"/>
  <c r="L651" i="2"/>
  <c r="H651" i="2"/>
  <c r="D651" i="2"/>
  <c r="L649" i="2"/>
  <c r="H649" i="2"/>
  <c r="D649" i="2"/>
  <c r="L647" i="2"/>
  <c r="H647" i="2"/>
  <c r="D647" i="2"/>
  <c r="L645" i="2"/>
  <c r="H645" i="2"/>
  <c r="D645" i="2"/>
  <c r="L643" i="2"/>
  <c r="H643" i="2"/>
  <c r="D643" i="2"/>
  <c r="L641" i="2"/>
  <c r="H641" i="2"/>
  <c r="D641" i="2"/>
  <c r="L639" i="2"/>
  <c r="H639" i="2"/>
  <c r="D639" i="2"/>
  <c r="L637" i="2"/>
  <c r="H637" i="2"/>
  <c r="D637" i="2"/>
  <c r="L635" i="2"/>
  <c r="H635" i="2"/>
  <c r="D635" i="2"/>
  <c r="L633" i="2"/>
  <c r="H633" i="2"/>
  <c r="D633" i="2"/>
  <c r="L631" i="2"/>
  <c r="H631" i="2"/>
  <c r="D631" i="2"/>
  <c r="L629" i="2"/>
  <c r="H629" i="2"/>
  <c r="D629" i="2"/>
  <c r="L627" i="2"/>
  <c r="H627" i="2"/>
  <c r="D627" i="2"/>
  <c r="L625" i="2"/>
  <c r="H625" i="2"/>
  <c r="D625" i="2"/>
  <c r="L623" i="2"/>
  <c r="H623" i="2"/>
  <c r="D623" i="2"/>
  <c r="L621" i="2"/>
  <c r="H621" i="2"/>
  <c r="D621" i="2"/>
  <c r="L619" i="2"/>
  <c r="H619" i="2"/>
  <c r="D619" i="2"/>
  <c r="L617" i="2"/>
  <c r="H617" i="2"/>
  <c r="D617" i="2"/>
  <c r="L615" i="2"/>
  <c r="H615" i="2"/>
  <c r="D615" i="2"/>
  <c r="L613" i="2"/>
  <c r="H613" i="2"/>
  <c r="D613" i="2"/>
  <c r="L611" i="2"/>
  <c r="H611" i="2"/>
  <c r="D611" i="2"/>
  <c r="L609" i="2"/>
  <c r="H609" i="2"/>
  <c r="D609" i="2"/>
  <c r="L607" i="2"/>
  <c r="H607" i="2"/>
  <c r="D607" i="2"/>
  <c r="L605" i="2"/>
  <c r="H605" i="2"/>
  <c r="D605" i="2"/>
  <c r="L603" i="2"/>
  <c r="H603" i="2"/>
  <c r="D603" i="2"/>
  <c r="M600" i="2"/>
  <c r="I600" i="2"/>
  <c r="G600" i="2"/>
  <c r="E600" i="2"/>
  <c r="F599" i="2"/>
  <c r="L597" i="2"/>
  <c r="H597" i="2"/>
  <c r="L595" i="2"/>
  <c r="H595" i="2"/>
  <c r="L593" i="2"/>
  <c r="H593" i="2"/>
  <c r="M592" i="2"/>
  <c r="M589" i="2"/>
  <c r="I589" i="2"/>
  <c r="G589" i="2"/>
  <c r="E589" i="2"/>
  <c r="M585" i="2"/>
  <c r="I585" i="2"/>
  <c r="G585" i="2"/>
  <c r="E585" i="2"/>
  <c r="M581" i="2"/>
  <c r="I581" i="2"/>
  <c r="G581" i="2"/>
  <c r="E581" i="2"/>
  <c r="M577" i="2"/>
  <c r="I577" i="2"/>
  <c r="G577" i="2"/>
  <c r="E577" i="2"/>
  <c r="M573" i="2"/>
  <c r="I573" i="2"/>
  <c r="G573" i="2"/>
  <c r="E573" i="2"/>
  <c r="M569" i="2"/>
  <c r="I569" i="2"/>
  <c r="G569" i="2"/>
  <c r="E569" i="2"/>
  <c r="M565" i="2"/>
  <c r="I565" i="2"/>
  <c r="G565" i="2"/>
  <c r="E565" i="2"/>
  <c r="M561" i="2"/>
  <c r="I561" i="2"/>
  <c r="G561" i="2"/>
  <c r="E561" i="2"/>
  <c r="M557" i="2"/>
  <c r="I557" i="2"/>
  <c r="G557" i="2"/>
  <c r="E557" i="2"/>
  <c r="M555" i="2"/>
  <c r="I555" i="2"/>
  <c r="G555" i="2"/>
  <c r="E555" i="2"/>
  <c r="M553" i="2"/>
  <c r="I553" i="2"/>
  <c r="G553" i="2"/>
  <c r="E553" i="2"/>
  <c r="M551" i="2"/>
  <c r="I551" i="2"/>
  <c r="G551" i="2"/>
  <c r="E551" i="2"/>
  <c r="M549" i="2"/>
  <c r="I549" i="2"/>
  <c r="G549" i="2"/>
  <c r="E549" i="2"/>
  <c r="M547" i="2"/>
  <c r="I547" i="2"/>
  <c r="G547" i="2"/>
  <c r="E547" i="2"/>
  <c r="M544" i="2"/>
  <c r="I544" i="2"/>
  <c r="G544" i="2"/>
  <c r="E544" i="2"/>
  <c r="F543" i="2"/>
  <c r="M540" i="2"/>
  <c r="I540" i="2"/>
  <c r="G540" i="2"/>
  <c r="E540" i="2"/>
  <c r="F539" i="2"/>
  <c r="M536" i="2"/>
  <c r="I536" i="2"/>
  <c r="G536" i="2"/>
  <c r="E536" i="2"/>
  <c r="F535" i="2"/>
  <c r="M532" i="2"/>
  <c r="I532" i="2"/>
  <c r="G532" i="2"/>
  <c r="E532" i="2"/>
  <c r="F531" i="2"/>
  <c r="L529" i="2"/>
  <c r="H529" i="2"/>
  <c r="D529" i="2"/>
  <c r="L527" i="2"/>
  <c r="H527" i="2"/>
  <c r="D527" i="2"/>
  <c r="L525" i="2"/>
  <c r="H525" i="2"/>
  <c r="D525" i="2"/>
  <c r="L523" i="2"/>
  <c r="H523" i="2"/>
  <c r="D523" i="2"/>
  <c r="L521" i="2"/>
  <c r="H521" i="2"/>
  <c r="D521" i="2"/>
  <c r="L519" i="2"/>
  <c r="H519" i="2"/>
  <c r="D519" i="2"/>
  <c r="D943" i="2"/>
  <c r="C913" i="2"/>
  <c r="E913" i="2"/>
  <c r="C911" i="2"/>
  <c r="E911" i="2"/>
  <c r="G911" i="2"/>
  <c r="I911" i="2"/>
  <c r="M911" i="2"/>
  <c r="C909" i="2"/>
  <c r="E909" i="2"/>
  <c r="G909" i="2"/>
  <c r="I909" i="2"/>
  <c r="M909" i="2"/>
  <c r="C907" i="2"/>
  <c r="E907" i="2"/>
  <c r="G907" i="2"/>
  <c r="I907" i="2"/>
  <c r="M907" i="2"/>
  <c r="C905" i="2"/>
  <c r="E905" i="2"/>
  <c r="G905" i="2"/>
  <c r="I905" i="2"/>
  <c r="M905" i="2"/>
  <c r="C887" i="2"/>
  <c r="E887" i="2"/>
  <c r="G887" i="2"/>
  <c r="I887" i="2"/>
  <c r="M887" i="2"/>
  <c r="M1015" i="2"/>
  <c r="I1015" i="2"/>
  <c r="G1015" i="2"/>
  <c r="E1015" i="2"/>
  <c r="M1013" i="2"/>
  <c r="I1013" i="2"/>
  <c r="G1013" i="2"/>
  <c r="E1013" i="2"/>
  <c r="M1011" i="2"/>
  <c r="I1011" i="2"/>
  <c r="G1011" i="2"/>
  <c r="E1011" i="2"/>
  <c r="M1009" i="2"/>
  <c r="I1009" i="2"/>
  <c r="G1009" i="2"/>
  <c r="E1009" i="2"/>
  <c r="M1007" i="2"/>
  <c r="I1007" i="2"/>
  <c r="G1007" i="2"/>
  <c r="E1007" i="2"/>
  <c r="M1005" i="2"/>
  <c r="I1005" i="2"/>
  <c r="G1005" i="2"/>
  <c r="E1005" i="2"/>
  <c r="M1003" i="2"/>
  <c r="I1003" i="2"/>
  <c r="G1003" i="2"/>
  <c r="E1003" i="2"/>
  <c r="M1001" i="2"/>
  <c r="I1001" i="2"/>
  <c r="G1001" i="2"/>
  <c r="E1001" i="2"/>
  <c r="M999" i="2"/>
  <c r="I999" i="2"/>
  <c r="G999" i="2"/>
  <c r="E999" i="2"/>
  <c r="M997" i="2"/>
  <c r="I997" i="2"/>
  <c r="G997" i="2"/>
  <c r="E997" i="2"/>
  <c r="M995" i="2"/>
  <c r="I995" i="2"/>
  <c r="G995" i="2"/>
  <c r="E995" i="2"/>
  <c r="M993" i="2"/>
  <c r="I993" i="2"/>
  <c r="G993" i="2"/>
  <c r="E993" i="2"/>
  <c r="M991" i="2"/>
  <c r="I991" i="2"/>
  <c r="G991" i="2"/>
  <c r="E991" i="2"/>
  <c r="M989" i="2"/>
  <c r="I989" i="2"/>
  <c r="G989" i="2"/>
  <c r="E989" i="2"/>
  <c r="M987" i="2"/>
  <c r="I987" i="2"/>
  <c r="G987" i="2"/>
  <c r="E987" i="2"/>
  <c r="C987" i="2"/>
  <c r="M985" i="2"/>
  <c r="I985" i="2"/>
  <c r="G985" i="2"/>
  <c r="E985" i="2"/>
  <c r="M983" i="2"/>
  <c r="I983" i="2"/>
  <c r="G983" i="2"/>
  <c r="E983" i="2"/>
  <c r="M981" i="2"/>
  <c r="I981" i="2"/>
  <c r="G981" i="2"/>
  <c r="E981" i="2"/>
  <c r="C981" i="2"/>
  <c r="M979" i="2"/>
  <c r="I979" i="2"/>
  <c r="G979" i="2"/>
  <c r="E979" i="2"/>
  <c r="M977" i="2"/>
  <c r="I977" i="2"/>
  <c r="G977" i="2"/>
  <c r="E977" i="2"/>
  <c r="M975" i="2"/>
  <c r="I975" i="2"/>
  <c r="G975" i="2"/>
  <c r="E975" i="2"/>
  <c r="M973" i="2"/>
  <c r="I973" i="2"/>
  <c r="G973" i="2"/>
  <c r="E973" i="2"/>
  <c r="M971" i="2"/>
  <c r="I971" i="2"/>
  <c r="G971" i="2"/>
  <c r="E971" i="2"/>
  <c r="M969" i="2"/>
  <c r="I969" i="2"/>
  <c r="G969" i="2"/>
  <c r="E969" i="2"/>
  <c r="M967" i="2"/>
  <c r="I967" i="2"/>
  <c r="G967" i="2"/>
  <c r="E967" i="2"/>
  <c r="M965" i="2"/>
  <c r="I965" i="2"/>
  <c r="G965" i="2"/>
  <c r="E965" i="2"/>
  <c r="M963" i="2"/>
  <c r="I963" i="2"/>
  <c r="G963" i="2"/>
  <c r="E963" i="2"/>
  <c r="M961" i="2"/>
  <c r="I961" i="2"/>
  <c r="G961" i="2"/>
  <c r="E961" i="2"/>
  <c r="M959" i="2"/>
  <c r="I959" i="2"/>
  <c r="G959" i="2"/>
  <c r="E959" i="2"/>
  <c r="M957" i="2"/>
  <c r="I957" i="2"/>
  <c r="G957" i="2"/>
  <c r="E957" i="2"/>
  <c r="M955" i="2"/>
  <c r="I955" i="2"/>
  <c r="G955" i="2"/>
  <c r="E955" i="2"/>
  <c r="M953" i="2"/>
  <c r="I953" i="2"/>
  <c r="G953" i="2"/>
  <c r="E953" i="2"/>
  <c r="M951" i="2"/>
  <c r="I951" i="2"/>
  <c r="G951" i="2"/>
  <c r="E951" i="2"/>
  <c r="M949" i="2"/>
  <c r="I949" i="2"/>
  <c r="G949" i="2"/>
  <c r="E949" i="2"/>
  <c r="M947" i="2"/>
  <c r="I947" i="2"/>
  <c r="G947" i="2"/>
  <c r="E947" i="2"/>
  <c r="M945" i="2"/>
  <c r="I945" i="2"/>
  <c r="G945" i="2"/>
  <c r="E945" i="2"/>
  <c r="M943" i="2"/>
  <c r="I943" i="2"/>
  <c r="G943" i="2"/>
  <c r="E943" i="2"/>
  <c r="M941" i="2"/>
  <c r="I941" i="2"/>
  <c r="G941" i="2"/>
  <c r="E941" i="2"/>
  <c r="M939" i="2"/>
  <c r="I939" i="2"/>
  <c r="G939" i="2"/>
  <c r="E939" i="2"/>
  <c r="M937" i="2"/>
  <c r="I937" i="2"/>
  <c r="G937" i="2"/>
  <c r="E937" i="2"/>
  <c r="M935" i="2"/>
  <c r="I935" i="2"/>
  <c r="G935" i="2"/>
  <c r="E935" i="2"/>
  <c r="M933" i="2"/>
  <c r="I933" i="2"/>
  <c r="G933" i="2"/>
  <c r="E933" i="2"/>
  <c r="M931" i="2"/>
  <c r="I931" i="2"/>
  <c r="G931" i="2"/>
  <c r="E931" i="2"/>
  <c r="M929" i="2"/>
  <c r="I929" i="2"/>
  <c r="G929" i="2"/>
  <c r="E929" i="2"/>
  <c r="M927" i="2"/>
  <c r="I927" i="2"/>
  <c r="G927" i="2"/>
  <c r="E927" i="2"/>
  <c r="M925" i="2"/>
  <c r="I925" i="2"/>
  <c r="G925" i="2"/>
  <c r="E925" i="2"/>
  <c r="M923" i="2"/>
  <c r="I923" i="2"/>
  <c r="G923" i="2"/>
  <c r="E923" i="2"/>
  <c r="M921" i="2"/>
  <c r="I921" i="2"/>
  <c r="G921" i="2"/>
  <c r="E921" i="2"/>
  <c r="M919" i="2"/>
  <c r="I919" i="2"/>
  <c r="G919" i="2"/>
  <c r="E919" i="2"/>
  <c r="M917" i="2"/>
  <c r="I917" i="2"/>
  <c r="G917" i="2"/>
  <c r="E917" i="2"/>
  <c r="M915" i="2"/>
  <c r="I915" i="2"/>
  <c r="G915" i="2"/>
  <c r="E915" i="2"/>
  <c r="M913" i="2"/>
  <c r="I913" i="2"/>
  <c r="G913" i="2"/>
  <c r="D913" i="2"/>
  <c r="L911" i="2"/>
  <c r="H911" i="2"/>
  <c r="D911" i="2"/>
  <c r="L909" i="2"/>
  <c r="H909" i="2"/>
  <c r="D909" i="2"/>
  <c r="L907" i="2"/>
  <c r="H907" i="2"/>
  <c r="D907" i="2"/>
  <c r="L905" i="2"/>
  <c r="H905" i="2"/>
  <c r="D905" i="2"/>
  <c r="L903" i="2"/>
  <c r="H903" i="2"/>
  <c r="L901" i="2"/>
  <c r="H901" i="2"/>
  <c r="L899" i="2"/>
  <c r="H899" i="2"/>
  <c r="L897" i="2"/>
  <c r="H897" i="2"/>
  <c r="L895" i="2"/>
  <c r="H895" i="2"/>
  <c r="L893" i="2"/>
  <c r="H893" i="2"/>
  <c r="L891" i="2"/>
  <c r="H891" i="2"/>
  <c r="L889" i="2"/>
  <c r="H889" i="2"/>
  <c r="L887" i="2"/>
  <c r="H887" i="2"/>
  <c r="D887" i="2"/>
  <c r="L885" i="2"/>
  <c r="H885" i="2"/>
  <c r="L883" i="2"/>
  <c r="H883" i="2"/>
  <c r="L881" i="2"/>
  <c r="H881" i="2"/>
  <c r="L879" i="2"/>
  <c r="H879" i="2"/>
  <c r="L877" i="2"/>
  <c r="H877" i="2"/>
  <c r="L875" i="2"/>
  <c r="H875" i="2"/>
  <c r="L873" i="2"/>
  <c r="H873" i="2"/>
  <c r="L871" i="2"/>
  <c r="H871" i="2"/>
  <c r="L869" i="2"/>
  <c r="H869" i="2"/>
  <c r="L867" i="2"/>
  <c r="H867" i="2"/>
  <c r="L865" i="2"/>
  <c r="H865" i="2"/>
  <c r="L863" i="2"/>
  <c r="H863" i="2"/>
  <c r="L861" i="2"/>
  <c r="H861" i="2"/>
  <c r="L859" i="2"/>
  <c r="H859" i="2"/>
  <c r="L857" i="2"/>
  <c r="H857" i="2"/>
  <c r="L855" i="2"/>
  <c r="H855" i="2"/>
  <c r="L853" i="2"/>
  <c r="H853" i="2"/>
  <c r="L851" i="2"/>
  <c r="H851" i="2"/>
  <c r="L849" i="2"/>
  <c r="H849" i="2"/>
  <c r="L847" i="2"/>
  <c r="H847" i="2"/>
  <c r="L845" i="2"/>
  <c r="H845" i="2"/>
  <c r="L843" i="2"/>
  <c r="H843" i="2"/>
  <c r="L841" i="2"/>
  <c r="H841" i="2"/>
  <c r="L839" i="2"/>
  <c r="H839" i="2"/>
  <c r="L837" i="2"/>
  <c r="H837" i="2"/>
  <c r="L835" i="2"/>
  <c r="H835" i="2"/>
  <c r="L833" i="2"/>
  <c r="H833" i="2"/>
  <c r="L831" i="2"/>
  <c r="H831" i="2"/>
  <c r="L829" i="2"/>
  <c r="H829" i="2"/>
  <c r="L827" i="2"/>
  <c r="H827" i="2"/>
  <c r="L825" i="2"/>
  <c r="H825" i="2"/>
  <c r="L823" i="2"/>
  <c r="H823" i="2"/>
  <c r="L821" i="2"/>
  <c r="H821" i="2"/>
  <c r="L819" i="2"/>
  <c r="H819" i="2"/>
  <c r="L817" i="2"/>
  <c r="H817" i="2"/>
  <c r="L815" i="2"/>
  <c r="H815" i="2"/>
  <c r="L813" i="2"/>
  <c r="H813" i="2"/>
  <c r="L811" i="2"/>
  <c r="H811" i="2"/>
  <c r="L809" i="2"/>
  <c r="H809" i="2"/>
  <c r="L807" i="2"/>
  <c r="H807" i="2"/>
  <c r="L805" i="2"/>
  <c r="H805" i="2"/>
  <c r="L803" i="2"/>
  <c r="H803" i="2"/>
  <c r="L801" i="2"/>
  <c r="H801" i="2"/>
  <c r="L799" i="2"/>
  <c r="H799" i="2"/>
  <c r="L797" i="2"/>
  <c r="H797" i="2"/>
  <c r="L795" i="2"/>
  <c r="H795" i="2"/>
  <c r="L793" i="2"/>
  <c r="H793" i="2"/>
  <c r="L791" i="2"/>
  <c r="H791" i="2"/>
  <c r="L789" i="2"/>
  <c r="H789" i="2"/>
  <c r="H987" i="2"/>
  <c r="F987" i="2"/>
  <c r="F981" i="2"/>
  <c r="C903" i="2"/>
  <c r="E903" i="2"/>
  <c r="G903" i="2"/>
  <c r="I903" i="2"/>
  <c r="M903" i="2"/>
  <c r="C901" i="2"/>
  <c r="E901" i="2"/>
  <c r="G901" i="2"/>
  <c r="I901" i="2"/>
  <c r="M901" i="2"/>
  <c r="C899" i="2"/>
  <c r="E899" i="2"/>
  <c r="G899" i="2"/>
  <c r="I899" i="2"/>
  <c r="M899" i="2"/>
  <c r="C897" i="2"/>
  <c r="E897" i="2"/>
  <c r="G897" i="2"/>
  <c r="I897" i="2"/>
  <c r="M897" i="2"/>
  <c r="C895" i="2"/>
  <c r="E895" i="2"/>
  <c r="G895" i="2"/>
  <c r="I895" i="2"/>
  <c r="M895" i="2"/>
  <c r="C893" i="2"/>
  <c r="E893" i="2"/>
  <c r="G893" i="2"/>
  <c r="I893" i="2"/>
  <c r="M893" i="2"/>
  <c r="C891" i="2"/>
  <c r="E891" i="2"/>
  <c r="G891" i="2"/>
  <c r="I891" i="2"/>
  <c r="M891" i="2"/>
  <c r="C889" i="2"/>
  <c r="E889" i="2"/>
  <c r="G889" i="2"/>
  <c r="I889" i="2"/>
  <c r="M889" i="2"/>
  <c r="F887" i="2"/>
  <c r="C885" i="2"/>
  <c r="E885" i="2"/>
  <c r="G885" i="2"/>
  <c r="I885" i="2"/>
  <c r="M885" i="2"/>
  <c r="C883" i="2"/>
  <c r="E883" i="2"/>
  <c r="G883" i="2"/>
  <c r="I883" i="2"/>
  <c r="M883" i="2"/>
  <c r="C881" i="2"/>
  <c r="E881" i="2"/>
  <c r="G881" i="2"/>
  <c r="I881" i="2"/>
  <c r="M881" i="2"/>
  <c r="C879" i="2"/>
  <c r="E879" i="2"/>
  <c r="G879" i="2"/>
  <c r="I879" i="2"/>
  <c r="M879" i="2"/>
  <c r="C877" i="2"/>
  <c r="E877" i="2"/>
  <c r="G877" i="2"/>
  <c r="I877" i="2"/>
  <c r="M877" i="2"/>
  <c r="C875" i="2"/>
  <c r="E875" i="2"/>
  <c r="G875" i="2"/>
  <c r="I875" i="2"/>
  <c r="M875" i="2"/>
  <c r="C873" i="2"/>
  <c r="E873" i="2"/>
  <c r="G873" i="2"/>
  <c r="I873" i="2"/>
  <c r="M873" i="2"/>
  <c r="C871" i="2"/>
  <c r="E871" i="2"/>
  <c r="G871" i="2"/>
  <c r="I871" i="2"/>
  <c r="M871" i="2"/>
  <c r="C869" i="2"/>
  <c r="E869" i="2"/>
  <c r="G869" i="2"/>
  <c r="I869" i="2"/>
  <c r="M869" i="2"/>
  <c r="C867" i="2"/>
  <c r="E867" i="2"/>
  <c r="G867" i="2"/>
  <c r="I867" i="2"/>
  <c r="M867" i="2"/>
  <c r="C865" i="2"/>
  <c r="E865" i="2"/>
  <c r="G865" i="2"/>
  <c r="I865" i="2"/>
  <c r="M865" i="2"/>
  <c r="C863" i="2"/>
  <c r="E863" i="2"/>
  <c r="G863" i="2"/>
  <c r="I863" i="2"/>
  <c r="M863" i="2"/>
  <c r="C861" i="2"/>
  <c r="E861" i="2"/>
  <c r="G861" i="2"/>
  <c r="I861" i="2"/>
  <c r="M861" i="2"/>
  <c r="C859" i="2"/>
  <c r="E859" i="2"/>
  <c r="G859" i="2"/>
  <c r="I859" i="2"/>
  <c r="M859" i="2"/>
  <c r="C857" i="2"/>
  <c r="E857" i="2"/>
  <c r="G857" i="2"/>
  <c r="I857" i="2"/>
  <c r="M857" i="2"/>
  <c r="C855" i="2"/>
  <c r="E855" i="2"/>
  <c r="G855" i="2"/>
  <c r="I855" i="2"/>
  <c r="M855" i="2"/>
  <c r="C853" i="2"/>
  <c r="E853" i="2"/>
  <c r="G853" i="2"/>
  <c r="I853" i="2"/>
  <c r="M853" i="2"/>
  <c r="C851" i="2"/>
  <c r="E851" i="2"/>
  <c r="G851" i="2"/>
  <c r="I851" i="2"/>
  <c r="M851" i="2"/>
  <c r="C849" i="2"/>
  <c r="E849" i="2"/>
  <c r="G849" i="2"/>
  <c r="I849" i="2"/>
  <c r="M849" i="2"/>
  <c r="C847" i="2"/>
  <c r="E847" i="2"/>
  <c r="G847" i="2"/>
  <c r="I847" i="2"/>
  <c r="M847" i="2"/>
  <c r="C845" i="2"/>
  <c r="E845" i="2"/>
  <c r="G845" i="2"/>
  <c r="I845" i="2"/>
  <c r="M845" i="2"/>
  <c r="C843" i="2"/>
  <c r="E843" i="2"/>
  <c r="G843" i="2"/>
  <c r="I843" i="2"/>
  <c r="M843" i="2"/>
  <c r="C841" i="2"/>
  <c r="E841" i="2"/>
  <c r="G841" i="2"/>
  <c r="I841" i="2"/>
  <c r="M841" i="2"/>
  <c r="C839" i="2"/>
  <c r="E839" i="2"/>
  <c r="G839" i="2"/>
  <c r="I839" i="2"/>
  <c r="M839" i="2"/>
  <c r="C837" i="2"/>
  <c r="E837" i="2"/>
  <c r="G837" i="2"/>
  <c r="I837" i="2"/>
  <c r="M837" i="2"/>
  <c r="C835" i="2"/>
  <c r="E835" i="2"/>
  <c r="G835" i="2"/>
  <c r="I835" i="2"/>
  <c r="M835" i="2"/>
  <c r="C833" i="2"/>
  <c r="E833" i="2"/>
  <c r="G833" i="2"/>
  <c r="I833" i="2"/>
  <c r="M833" i="2"/>
  <c r="C831" i="2"/>
  <c r="E831" i="2"/>
  <c r="G831" i="2"/>
  <c r="I831" i="2"/>
  <c r="M831" i="2"/>
  <c r="C829" i="2"/>
  <c r="E829" i="2"/>
  <c r="G829" i="2"/>
  <c r="I829" i="2"/>
  <c r="M829" i="2"/>
  <c r="C827" i="2"/>
  <c r="E827" i="2"/>
  <c r="G827" i="2"/>
  <c r="I827" i="2"/>
  <c r="M827" i="2"/>
  <c r="C825" i="2"/>
  <c r="E825" i="2"/>
  <c r="G825" i="2"/>
  <c r="I825" i="2"/>
  <c r="M825" i="2"/>
  <c r="C823" i="2"/>
  <c r="E823" i="2"/>
  <c r="G823" i="2"/>
  <c r="I823" i="2"/>
  <c r="M823" i="2"/>
  <c r="C821" i="2"/>
  <c r="E821" i="2"/>
  <c r="G821" i="2"/>
  <c r="I821" i="2"/>
  <c r="M821" i="2"/>
  <c r="C819" i="2"/>
  <c r="E819" i="2"/>
  <c r="G819" i="2"/>
  <c r="I819" i="2"/>
  <c r="M819" i="2"/>
  <c r="C817" i="2"/>
  <c r="E817" i="2"/>
  <c r="G817" i="2"/>
  <c r="I817" i="2"/>
  <c r="M817" i="2"/>
  <c r="C815" i="2"/>
  <c r="E815" i="2"/>
  <c r="G815" i="2"/>
  <c r="I815" i="2"/>
  <c r="M815" i="2"/>
  <c r="C813" i="2"/>
  <c r="E813" i="2"/>
  <c r="G813" i="2"/>
  <c r="I813" i="2"/>
  <c r="M813" i="2"/>
  <c r="C811" i="2"/>
  <c r="E811" i="2"/>
  <c r="G811" i="2"/>
  <c r="I811" i="2"/>
  <c r="M811" i="2"/>
  <c r="C809" i="2"/>
  <c r="E809" i="2"/>
  <c r="G809" i="2"/>
  <c r="I809" i="2"/>
  <c r="M809" i="2"/>
  <c r="C807" i="2"/>
  <c r="E807" i="2"/>
  <c r="G807" i="2"/>
  <c r="I807" i="2"/>
  <c r="M807" i="2"/>
  <c r="C805" i="2"/>
  <c r="E805" i="2"/>
  <c r="G805" i="2"/>
  <c r="I805" i="2"/>
  <c r="M805" i="2"/>
  <c r="C803" i="2"/>
  <c r="E803" i="2"/>
  <c r="G803" i="2"/>
  <c r="I803" i="2"/>
  <c r="M803" i="2"/>
  <c r="C801" i="2"/>
  <c r="E801" i="2"/>
  <c r="G801" i="2"/>
  <c r="I801" i="2"/>
  <c r="M801" i="2"/>
  <c r="C799" i="2"/>
  <c r="E799" i="2"/>
  <c r="G799" i="2"/>
  <c r="I799" i="2"/>
  <c r="M799" i="2"/>
  <c r="C797" i="2"/>
  <c r="E797" i="2"/>
  <c r="G797" i="2"/>
  <c r="I797" i="2"/>
  <c r="M797" i="2"/>
  <c r="C795" i="2"/>
  <c r="E795" i="2"/>
  <c r="G795" i="2"/>
  <c r="I795" i="2"/>
  <c r="M795" i="2"/>
  <c r="C793" i="2"/>
  <c r="E793" i="2"/>
  <c r="G793" i="2"/>
  <c r="I793" i="2"/>
  <c r="M793" i="2"/>
  <c r="C791" i="2"/>
  <c r="E791" i="2"/>
  <c r="G791" i="2"/>
  <c r="I791" i="2"/>
  <c r="M791" i="2"/>
  <c r="C789" i="2"/>
  <c r="E789" i="2"/>
  <c r="G789" i="2"/>
  <c r="I789" i="2"/>
  <c r="M789" i="2"/>
  <c r="M787" i="2"/>
  <c r="I787" i="2"/>
  <c r="G787" i="2"/>
  <c r="E787" i="2"/>
  <c r="M785" i="2"/>
  <c r="I785" i="2"/>
  <c r="G785" i="2"/>
  <c r="E785" i="2"/>
  <c r="M783" i="2"/>
  <c r="I783" i="2"/>
  <c r="G783" i="2"/>
  <c r="E783" i="2"/>
  <c r="M781" i="2"/>
  <c r="I781" i="2"/>
  <c r="G781" i="2"/>
  <c r="E781" i="2"/>
  <c r="M779" i="2"/>
  <c r="I779" i="2"/>
  <c r="G779" i="2"/>
  <c r="E779" i="2"/>
  <c r="M777" i="2"/>
  <c r="I777" i="2"/>
  <c r="G777" i="2"/>
  <c r="E777" i="2"/>
  <c r="M775" i="2"/>
  <c r="I775" i="2"/>
  <c r="G775" i="2"/>
  <c r="E775" i="2"/>
  <c r="M773" i="2"/>
  <c r="I773" i="2"/>
  <c r="G773" i="2"/>
  <c r="E773" i="2"/>
  <c r="M771" i="2"/>
  <c r="I771" i="2"/>
  <c r="G771" i="2"/>
  <c r="E771" i="2"/>
  <c r="M769" i="2"/>
  <c r="I769" i="2"/>
  <c r="G769" i="2"/>
  <c r="E769" i="2"/>
  <c r="M767" i="2"/>
  <c r="I767" i="2"/>
  <c r="G767" i="2"/>
  <c r="E767" i="2"/>
  <c r="M765" i="2"/>
  <c r="I765" i="2"/>
  <c r="G765" i="2"/>
  <c r="E765" i="2"/>
  <c r="M763" i="2"/>
  <c r="I763" i="2"/>
  <c r="G763" i="2"/>
  <c r="E763" i="2"/>
  <c r="M761" i="2"/>
  <c r="I761" i="2"/>
  <c r="G761" i="2"/>
  <c r="E761" i="2"/>
  <c r="M759" i="2"/>
  <c r="I759" i="2"/>
  <c r="G759" i="2"/>
  <c r="E759" i="2"/>
  <c r="M757" i="2"/>
  <c r="I757" i="2"/>
  <c r="G757" i="2"/>
  <c r="E757" i="2"/>
  <c r="M755" i="2"/>
  <c r="I755" i="2"/>
  <c r="G755" i="2"/>
  <c r="E755" i="2"/>
  <c r="M753" i="2"/>
  <c r="I753" i="2"/>
  <c r="G753" i="2"/>
  <c r="E753" i="2"/>
  <c r="M751" i="2"/>
  <c r="I751" i="2"/>
  <c r="G751" i="2"/>
  <c r="E751" i="2"/>
  <c r="M749" i="2"/>
  <c r="I749" i="2"/>
  <c r="G749" i="2"/>
  <c r="E749" i="2"/>
  <c r="M747" i="2"/>
  <c r="I747" i="2"/>
  <c r="G747" i="2"/>
  <c r="E747" i="2"/>
  <c r="M745" i="2"/>
  <c r="I745" i="2"/>
  <c r="G745" i="2"/>
  <c r="E745" i="2"/>
  <c r="M743" i="2"/>
  <c r="I743" i="2"/>
  <c r="G743" i="2"/>
  <c r="E743" i="2"/>
  <c r="M741" i="2"/>
  <c r="I741" i="2"/>
  <c r="G741" i="2"/>
  <c r="E741" i="2"/>
  <c r="M739" i="2"/>
  <c r="I739" i="2"/>
  <c r="G739" i="2"/>
  <c r="E739" i="2"/>
  <c r="M737" i="2"/>
  <c r="I737" i="2"/>
  <c r="G737" i="2"/>
  <c r="E737" i="2"/>
  <c r="M735" i="2"/>
  <c r="I735" i="2"/>
  <c r="G735" i="2"/>
  <c r="E735" i="2"/>
  <c r="M733" i="2"/>
  <c r="I733" i="2"/>
  <c r="G733" i="2"/>
  <c r="E733" i="2"/>
  <c r="M731" i="2"/>
  <c r="I731" i="2"/>
  <c r="G731" i="2"/>
  <c r="E731" i="2"/>
  <c r="M729" i="2"/>
  <c r="I729" i="2"/>
  <c r="G729" i="2"/>
  <c r="E729" i="2"/>
  <c r="M727" i="2"/>
  <c r="I727" i="2"/>
  <c r="G727" i="2"/>
  <c r="E727" i="2"/>
  <c r="M725" i="2"/>
  <c r="I725" i="2"/>
  <c r="G725" i="2"/>
  <c r="E725" i="2"/>
  <c r="M723" i="2"/>
  <c r="I723" i="2"/>
  <c r="G723" i="2"/>
  <c r="E723" i="2"/>
  <c r="M721" i="2"/>
  <c r="I721" i="2"/>
  <c r="G721" i="2"/>
  <c r="E721" i="2"/>
  <c r="M719" i="2"/>
  <c r="I719" i="2"/>
  <c r="G719" i="2"/>
  <c r="E719" i="2"/>
  <c r="M717" i="2"/>
  <c r="I717" i="2"/>
  <c r="G717" i="2"/>
  <c r="E717" i="2"/>
  <c r="M715" i="2"/>
  <c r="I715" i="2"/>
  <c r="G715" i="2"/>
  <c r="E715" i="2"/>
  <c r="M713" i="2"/>
  <c r="I713" i="2"/>
  <c r="G713" i="2"/>
  <c r="L711" i="2"/>
  <c r="H711" i="2"/>
  <c r="L709" i="2"/>
  <c r="H709" i="2"/>
  <c r="L707" i="2"/>
  <c r="H707" i="2"/>
  <c r="L705" i="2"/>
  <c r="H705" i="2"/>
  <c r="L703" i="2"/>
  <c r="H703" i="2"/>
  <c r="L701" i="2"/>
  <c r="H701" i="2"/>
  <c r="L699" i="2"/>
  <c r="H699" i="2"/>
  <c r="L697" i="2"/>
  <c r="H697" i="2"/>
  <c r="L695" i="2"/>
  <c r="H695" i="2"/>
  <c r="L693" i="2"/>
  <c r="H693" i="2"/>
  <c r="L691" i="2"/>
  <c r="H691" i="2"/>
  <c r="L689" i="2"/>
  <c r="H689" i="2"/>
  <c r="L687" i="2"/>
  <c r="H687" i="2"/>
  <c r="L685" i="2"/>
  <c r="H685" i="2"/>
  <c r="L683" i="2"/>
  <c r="H683" i="2"/>
  <c r="L681" i="2"/>
  <c r="H681" i="2"/>
  <c r="L679" i="2"/>
  <c r="H679" i="2"/>
  <c r="L677" i="2"/>
  <c r="H677" i="2"/>
  <c r="L675" i="2"/>
  <c r="H675" i="2"/>
  <c r="L673" i="2"/>
  <c r="H673" i="2"/>
  <c r="L671" i="2"/>
  <c r="H671" i="2"/>
  <c r="L669" i="2"/>
  <c r="H669" i="2"/>
  <c r="L667" i="2"/>
  <c r="H667" i="2"/>
  <c r="L665" i="2"/>
  <c r="H665" i="2"/>
  <c r="L663" i="2"/>
  <c r="H663" i="2"/>
  <c r="L661" i="2"/>
  <c r="H661" i="2"/>
  <c r="L659" i="2"/>
  <c r="H659" i="2"/>
  <c r="C713" i="2"/>
  <c r="E713" i="2"/>
  <c r="C711" i="2"/>
  <c r="E711" i="2"/>
  <c r="G711" i="2"/>
  <c r="I711" i="2"/>
  <c r="M711" i="2"/>
  <c r="C709" i="2"/>
  <c r="E709" i="2"/>
  <c r="G709" i="2"/>
  <c r="I709" i="2"/>
  <c r="M709" i="2"/>
  <c r="C707" i="2"/>
  <c r="E707" i="2"/>
  <c r="G707" i="2"/>
  <c r="I707" i="2"/>
  <c r="M707" i="2"/>
  <c r="C705" i="2"/>
  <c r="E705" i="2"/>
  <c r="G705" i="2"/>
  <c r="I705" i="2"/>
  <c r="M705" i="2"/>
  <c r="C703" i="2"/>
  <c r="E703" i="2"/>
  <c r="G703" i="2"/>
  <c r="I703" i="2"/>
  <c r="M703" i="2"/>
  <c r="C701" i="2"/>
  <c r="E701" i="2"/>
  <c r="G701" i="2"/>
  <c r="I701" i="2"/>
  <c r="M701" i="2"/>
  <c r="C699" i="2"/>
  <c r="E699" i="2"/>
  <c r="G699" i="2"/>
  <c r="I699" i="2"/>
  <c r="M699" i="2"/>
  <c r="C697" i="2"/>
  <c r="E697" i="2"/>
  <c r="G697" i="2"/>
  <c r="I697" i="2"/>
  <c r="M697" i="2"/>
  <c r="C695" i="2"/>
  <c r="E695" i="2"/>
  <c r="G695" i="2"/>
  <c r="I695" i="2"/>
  <c r="M695" i="2"/>
  <c r="C693" i="2"/>
  <c r="E693" i="2"/>
  <c r="G693" i="2"/>
  <c r="I693" i="2"/>
  <c r="M693" i="2"/>
  <c r="C691" i="2"/>
  <c r="E691" i="2"/>
  <c r="G691" i="2"/>
  <c r="I691" i="2"/>
  <c r="M691" i="2"/>
  <c r="C689" i="2"/>
  <c r="E689" i="2"/>
  <c r="G689" i="2"/>
  <c r="I689" i="2"/>
  <c r="M689" i="2"/>
  <c r="C687" i="2"/>
  <c r="E687" i="2"/>
  <c r="G687" i="2"/>
  <c r="I687" i="2"/>
  <c r="M687" i="2"/>
  <c r="C685" i="2"/>
  <c r="E685" i="2"/>
  <c r="G685" i="2"/>
  <c r="I685" i="2"/>
  <c r="M685" i="2"/>
  <c r="C683" i="2"/>
  <c r="E683" i="2"/>
  <c r="G683" i="2"/>
  <c r="I683" i="2"/>
  <c r="M683" i="2"/>
  <c r="C681" i="2"/>
  <c r="E681" i="2"/>
  <c r="G681" i="2"/>
  <c r="I681" i="2"/>
  <c r="M681" i="2"/>
  <c r="C679" i="2"/>
  <c r="E679" i="2"/>
  <c r="G679" i="2"/>
  <c r="I679" i="2"/>
  <c r="M679" i="2"/>
  <c r="C677" i="2"/>
  <c r="E677" i="2"/>
  <c r="G677" i="2"/>
  <c r="I677" i="2"/>
  <c r="M677" i="2"/>
  <c r="C675" i="2"/>
  <c r="E675" i="2"/>
  <c r="G675" i="2"/>
  <c r="I675" i="2"/>
  <c r="M675" i="2"/>
  <c r="C673" i="2"/>
  <c r="E673" i="2"/>
  <c r="G673" i="2"/>
  <c r="I673" i="2"/>
  <c r="M673" i="2"/>
  <c r="C671" i="2"/>
  <c r="E671" i="2"/>
  <c r="G671" i="2"/>
  <c r="I671" i="2"/>
  <c r="M671" i="2"/>
  <c r="C669" i="2"/>
  <c r="E669" i="2"/>
  <c r="G669" i="2"/>
  <c r="I669" i="2"/>
  <c r="M669" i="2"/>
  <c r="C667" i="2"/>
  <c r="E667" i="2"/>
  <c r="G667" i="2"/>
  <c r="I667" i="2"/>
  <c r="M667" i="2"/>
  <c r="C665" i="2"/>
  <c r="E665" i="2"/>
  <c r="G665" i="2"/>
  <c r="I665" i="2"/>
  <c r="M665" i="2"/>
  <c r="C663" i="2"/>
  <c r="E663" i="2"/>
  <c r="G663" i="2"/>
  <c r="I663" i="2"/>
  <c r="M663" i="2"/>
  <c r="C661" i="2"/>
  <c r="E661" i="2"/>
  <c r="G661" i="2"/>
  <c r="I661" i="2"/>
  <c r="M661" i="2"/>
  <c r="C659" i="2"/>
  <c r="E659" i="2"/>
  <c r="G659" i="2"/>
  <c r="I659" i="2"/>
  <c r="M659" i="2"/>
  <c r="M657" i="2"/>
  <c r="I657" i="2"/>
  <c r="G657" i="2"/>
  <c r="E657" i="2"/>
  <c r="M655" i="2"/>
  <c r="I655" i="2"/>
  <c r="G655" i="2"/>
  <c r="E655" i="2"/>
  <c r="M653" i="2"/>
  <c r="I653" i="2"/>
  <c r="G653" i="2"/>
  <c r="E653" i="2"/>
  <c r="M651" i="2"/>
  <c r="I651" i="2"/>
  <c r="G651" i="2"/>
  <c r="E651" i="2"/>
  <c r="M649" i="2"/>
  <c r="I649" i="2"/>
  <c r="G649" i="2"/>
  <c r="E649" i="2"/>
  <c r="M647" i="2"/>
  <c r="I647" i="2"/>
  <c r="G647" i="2"/>
  <c r="E647" i="2"/>
  <c r="M645" i="2"/>
  <c r="I645" i="2"/>
  <c r="G645" i="2"/>
  <c r="E645" i="2"/>
  <c r="M643" i="2"/>
  <c r="I643" i="2"/>
  <c r="G643" i="2"/>
  <c r="E643" i="2"/>
  <c r="M641" i="2"/>
  <c r="I641" i="2"/>
  <c r="G641" i="2"/>
  <c r="E641" i="2"/>
  <c r="M639" i="2"/>
  <c r="I639" i="2"/>
  <c r="G639" i="2"/>
  <c r="E639" i="2"/>
  <c r="M637" i="2"/>
  <c r="I637" i="2"/>
  <c r="G637" i="2"/>
  <c r="E637" i="2"/>
  <c r="M635" i="2"/>
  <c r="I635" i="2"/>
  <c r="G635" i="2"/>
  <c r="E635" i="2"/>
  <c r="M633" i="2"/>
  <c r="I633" i="2"/>
  <c r="G633" i="2"/>
  <c r="E633" i="2"/>
  <c r="M631" i="2"/>
  <c r="I631" i="2"/>
  <c r="G631" i="2"/>
  <c r="E631" i="2"/>
  <c r="M629" i="2"/>
  <c r="I629" i="2"/>
  <c r="G629" i="2"/>
  <c r="E629" i="2"/>
  <c r="M627" i="2"/>
  <c r="I627" i="2"/>
  <c r="G627" i="2"/>
  <c r="E627" i="2"/>
  <c r="M625" i="2"/>
  <c r="I625" i="2"/>
  <c r="G625" i="2"/>
  <c r="E625" i="2"/>
  <c r="M623" i="2"/>
  <c r="I623" i="2"/>
  <c r="G623" i="2"/>
  <c r="E623" i="2"/>
  <c r="M621" i="2"/>
  <c r="I621" i="2"/>
  <c r="G621" i="2"/>
  <c r="E621" i="2"/>
  <c r="M619" i="2"/>
  <c r="I619" i="2"/>
  <c r="G619" i="2"/>
  <c r="E619" i="2"/>
  <c r="M617" i="2"/>
  <c r="I617" i="2"/>
  <c r="G617" i="2"/>
  <c r="E617" i="2"/>
  <c r="M615" i="2"/>
  <c r="I615" i="2"/>
  <c r="G615" i="2"/>
  <c r="E615" i="2"/>
  <c r="M613" i="2"/>
  <c r="I613" i="2"/>
  <c r="G613" i="2"/>
  <c r="E613" i="2"/>
  <c r="M611" i="2"/>
  <c r="I611" i="2"/>
  <c r="G611" i="2"/>
  <c r="E611" i="2"/>
  <c r="M609" i="2"/>
  <c r="I609" i="2"/>
  <c r="G609" i="2"/>
  <c r="E609" i="2"/>
  <c r="M607" i="2"/>
  <c r="I607" i="2"/>
  <c r="G607" i="2"/>
  <c r="E607" i="2"/>
  <c r="M605" i="2"/>
  <c r="I605" i="2"/>
  <c r="G605" i="2"/>
  <c r="E605" i="2"/>
  <c r="M603" i="2"/>
  <c r="I603" i="2"/>
  <c r="G603" i="2"/>
  <c r="E603" i="2"/>
  <c r="L601" i="2"/>
  <c r="H601" i="2"/>
  <c r="L599" i="2"/>
  <c r="H599" i="2"/>
  <c r="C590" i="2"/>
  <c r="E590" i="2"/>
  <c r="G590" i="2"/>
  <c r="I590" i="2"/>
  <c r="M590" i="2"/>
  <c r="D590" i="2"/>
  <c r="H590" i="2"/>
  <c r="L590" i="2"/>
  <c r="C586" i="2"/>
  <c r="E586" i="2"/>
  <c r="G586" i="2"/>
  <c r="I586" i="2"/>
  <c r="M586" i="2"/>
  <c r="D586" i="2"/>
  <c r="H586" i="2"/>
  <c r="L586" i="2"/>
  <c r="C582" i="2"/>
  <c r="E582" i="2"/>
  <c r="G582" i="2"/>
  <c r="I582" i="2"/>
  <c r="M582" i="2"/>
  <c r="D582" i="2"/>
  <c r="H582" i="2"/>
  <c r="L582" i="2"/>
  <c r="C578" i="2"/>
  <c r="E578" i="2"/>
  <c r="G578" i="2"/>
  <c r="I578" i="2"/>
  <c r="M578" i="2"/>
  <c r="D578" i="2"/>
  <c r="H578" i="2"/>
  <c r="L578" i="2"/>
  <c r="C574" i="2"/>
  <c r="E574" i="2"/>
  <c r="G574" i="2"/>
  <c r="I574" i="2"/>
  <c r="M574" i="2"/>
  <c r="D574" i="2"/>
  <c r="H574" i="2"/>
  <c r="L574" i="2"/>
  <c r="C570" i="2"/>
  <c r="E570" i="2"/>
  <c r="G570" i="2"/>
  <c r="I570" i="2"/>
  <c r="M570" i="2"/>
  <c r="D570" i="2"/>
  <c r="H570" i="2"/>
  <c r="L570" i="2"/>
  <c r="C566" i="2"/>
  <c r="E566" i="2"/>
  <c r="G566" i="2"/>
  <c r="I566" i="2"/>
  <c r="M566" i="2"/>
  <c r="D566" i="2"/>
  <c r="H566" i="2"/>
  <c r="L566" i="2"/>
  <c r="C562" i="2"/>
  <c r="E562" i="2"/>
  <c r="G562" i="2"/>
  <c r="I562" i="2"/>
  <c r="M562" i="2"/>
  <c r="D562" i="2"/>
  <c r="H562" i="2"/>
  <c r="L562" i="2"/>
  <c r="C601" i="2"/>
  <c r="E601" i="2"/>
  <c r="G601" i="2"/>
  <c r="I601" i="2"/>
  <c r="M601" i="2"/>
  <c r="C599" i="2"/>
  <c r="E599" i="2"/>
  <c r="G599" i="2"/>
  <c r="I599" i="2"/>
  <c r="M599" i="2"/>
  <c r="C597" i="2"/>
  <c r="E597" i="2"/>
  <c r="G597" i="2"/>
  <c r="I597" i="2"/>
  <c r="M597" i="2"/>
  <c r="C595" i="2"/>
  <c r="E595" i="2"/>
  <c r="G595" i="2"/>
  <c r="I595" i="2"/>
  <c r="M595" i="2"/>
  <c r="C593" i="2"/>
  <c r="E593" i="2"/>
  <c r="G593" i="2"/>
  <c r="I593" i="2"/>
  <c r="M593" i="2"/>
  <c r="C592" i="2"/>
  <c r="E592" i="2"/>
  <c r="G592" i="2"/>
  <c r="I592" i="2"/>
  <c r="D592" i="2"/>
  <c r="H592" i="2"/>
  <c r="L592" i="2"/>
  <c r="F590" i="2"/>
  <c r="C588" i="2"/>
  <c r="E588" i="2"/>
  <c r="G588" i="2"/>
  <c r="I588" i="2"/>
  <c r="M588" i="2"/>
  <c r="D588" i="2"/>
  <c r="H588" i="2"/>
  <c r="L588" i="2"/>
  <c r="F586" i="2"/>
  <c r="C584" i="2"/>
  <c r="E584" i="2"/>
  <c r="G584" i="2"/>
  <c r="I584" i="2"/>
  <c r="M584" i="2"/>
  <c r="D584" i="2"/>
  <c r="H584" i="2"/>
  <c r="L584" i="2"/>
  <c r="F582" i="2"/>
  <c r="C580" i="2"/>
  <c r="E580" i="2"/>
  <c r="G580" i="2"/>
  <c r="I580" i="2"/>
  <c r="M580" i="2"/>
  <c r="D580" i="2"/>
  <c r="H580" i="2"/>
  <c r="L580" i="2"/>
  <c r="F578" i="2"/>
  <c r="C576" i="2"/>
  <c r="E576" i="2"/>
  <c r="G576" i="2"/>
  <c r="I576" i="2"/>
  <c r="M576" i="2"/>
  <c r="D576" i="2"/>
  <c r="H576" i="2"/>
  <c r="L576" i="2"/>
  <c r="F574" i="2"/>
  <c r="C572" i="2"/>
  <c r="E572" i="2"/>
  <c r="G572" i="2"/>
  <c r="I572" i="2"/>
  <c r="M572" i="2"/>
  <c r="D572" i="2"/>
  <c r="H572" i="2"/>
  <c r="L572" i="2"/>
  <c r="F570" i="2"/>
  <c r="C568" i="2"/>
  <c r="E568" i="2"/>
  <c r="G568" i="2"/>
  <c r="I568" i="2"/>
  <c r="M568" i="2"/>
  <c r="D568" i="2"/>
  <c r="H568" i="2"/>
  <c r="L568" i="2"/>
  <c r="F566" i="2"/>
  <c r="C564" i="2"/>
  <c r="E564" i="2"/>
  <c r="G564" i="2"/>
  <c r="I564" i="2"/>
  <c r="M564" i="2"/>
  <c r="D564" i="2"/>
  <c r="H564" i="2"/>
  <c r="L564" i="2"/>
  <c r="F562" i="2"/>
  <c r="C560" i="2"/>
  <c r="E560" i="2"/>
  <c r="G560" i="2"/>
  <c r="I560" i="2"/>
  <c r="M560" i="2"/>
  <c r="C558" i="2"/>
  <c r="E558" i="2"/>
  <c r="G558" i="2"/>
  <c r="I558" i="2"/>
  <c r="M558" i="2"/>
  <c r="L560" i="2"/>
  <c r="H560" i="2"/>
  <c r="D560" i="2"/>
  <c r="L558" i="2"/>
  <c r="H558" i="2"/>
  <c r="D558" i="2"/>
  <c r="M556" i="2"/>
  <c r="I556" i="2"/>
  <c r="G556" i="2"/>
  <c r="E556" i="2"/>
  <c r="M554" i="2"/>
  <c r="I554" i="2"/>
  <c r="G554" i="2"/>
  <c r="E554" i="2"/>
  <c r="M552" i="2"/>
  <c r="I552" i="2"/>
  <c r="G552" i="2"/>
  <c r="E552" i="2"/>
  <c r="M550" i="2"/>
  <c r="I550" i="2"/>
  <c r="G550" i="2"/>
  <c r="E550" i="2"/>
  <c r="M548" i="2"/>
  <c r="I548" i="2"/>
  <c r="G548" i="2"/>
  <c r="E548" i="2"/>
  <c r="M546" i="2"/>
  <c r="I546" i="2"/>
  <c r="G546" i="2"/>
  <c r="E546" i="2"/>
  <c r="L545" i="2"/>
  <c r="H545" i="2"/>
  <c r="F545" i="2"/>
  <c r="D545" i="2"/>
  <c r="L543" i="2"/>
  <c r="H543" i="2"/>
  <c r="L541" i="2"/>
  <c r="H541" i="2"/>
  <c r="L539" i="2"/>
  <c r="H539" i="2"/>
  <c r="L537" i="2"/>
  <c r="H537" i="2"/>
  <c r="L535" i="2"/>
  <c r="H535" i="2"/>
  <c r="L533" i="2"/>
  <c r="H533" i="2"/>
  <c r="L531" i="2"/>
  <c r="H531" i="2"/>
  <c r="C543" i="2"/>
  <c r="E543" i="2"/>
  <c r="G543" i="2"/>
  <c r="I543" i="2"/>
  <c r="M543" i="2"/>
  <c r="C541" i="2"/>
  <c r="E541" i="2"/>
  <c r="G541" i="2"/>
  <c r="I541" i="2"/>
  <c r="M541" i="2"/>
  <c r="C539" i="2"/>
  <c r="E539" i="2"/>
  <c r="G539" i="2"/>
  <c r="I539" i="2"/>
  <c r="M539" i="2"/>
  <c r="C537" i="2"/>
  <c r="E537" i="2"/>
  <c r="G537" i="2"/>
  <c r="I537" i="2"/>
  <c r="M537" i="2"/>
  <c r="C535" i="2"/>
  <c r="E535" i="2"/>
  <c r="G535" i="2"/>
  <c r="I535" i="2"/>
  <c r="M535" i="2"/>
  <c r="C533" i="2"/>
  <c r="E533" i="2"/>
  <c r="G533" i="2"/>
  <c r="I533" i="2"/>
  <c r="M533" i="2"/>
  <c r="C531" i="2"/>
  <c r="E531" i="2"/>
  <c r="G531" i="2"/>
  <c r="I531" i="2"/>
  <c r="M531" i="2"/>
  <c r="M529" i="2"/>
  <c r="I529" i="2"/>
  <c r="G529" i="2"/>
  <c r="E529" i="2"/>
  <c r="M527" i="2"/>
  <c r="I527" i="2"/>
  <c r="G527" i="2"/>
  <c r="E527" i="2"/>
  <c r="M525" i="2"/>
  <c r="I525" i="2"/>
  <c r="G525" i="2"/>
  <c r="E525" i="2"/>
  <c r="M523" i="2"/>
  <c r="I523" i="2"/>
  <c r="G523" i="2"/>
  <c r="E523" i="2"/>
  <c r="M521" i="2"/>
  <c r="I521" i="2"/>
  <c r="G521" i="2"/>
  <c r="E521" i="2"/>
  <c r="M519" i="2"/>
  <c r="I519" i="2"/>
  <c r="G519" i="2"/>
  <c r="E519" i="2"/>
  <c r="M517" i="2"/>
  <c r="I517" i="2"/>
  <c r="G517" i="2"/>
  <c r="E517" i="2"/>
  <c r="C13" i="1" l="1"/>
  <c r="W516" i="1"/>
  <c r="X516" i="1"/>
  <c r="Y516" i="1" s="1"/>
  <c r="Z516" i="1" s="1"/>
  <c r="BM516" i="1" s="1"/>
  <c r="BN516" i="1" s="1"/>
  <c r="AA516" i="1"/>
  <c r="AD516" i="1" s="1"/>
  <c r="AB516" i="1"/>
  <c r="AG516" i="1"/>
  <c r="AH516" i="1"/>
  <c r="AI516" i="1" s="1"/>
  <c r="AS516" i="1"/>
  <c r="BG516" i="1"/>
  <c r="BH516" i="1"/>
  <c r="W517" i="1"/>
  <c r="X517" i="1"/>
  <c r="Y517" i="1" s="1"/>
  <c r="Z517" i="1" s="1"/>
  <c r="AA517" i="1"/>
  <c r="AD517" i="1" s="1"/>
  <c r="AB517" i="1"/>
  <c r="AG517" i="1"/>
  <c r="AH517" i="1"/>
  <c r="AS517" i="1"/>
  <c r="BG517" i="1"/>
  <c r="BH517" i="1"/>
  <c r="W518" i="1"/>
  <c r="X518" i="1"/>
  <c r="Y518" i="1" s="1"/>
  <c r="Z518" i="1" s="1"/>
  <c r="AA518" i="1"/>
  <c r="AD518" i="1" s="1"/>
  <c r="AB518" i="1"/>
  <c r="AG518" i="1"/>
  <c r="AH518" i="1"/>
  <c r="AS518" i="1"/>
  <c r="BG518" i="1"/>
  <c r="BH518" i="1"/>
  <c r="W519" i="1"/>
  <c r="X519" i="1"/>
  <c r="Y519" i="1" s="1"/>
  <c r="Z519" i="1" s="1"/>
  <c r="AA519" i="1"/>
  <c r="AB519" i="1"/>
  <c r="AG519" i="1"/>
  <c r="AH519" i="1"/>
  <c r="AS519" i="1"/>
  <c r="BG519" i="1"/>
  <c r="BH519" i="1"/>
  <c r="W520" i="1"/>
  <c r="X520" i="1"/>
  <c r="Y520" i="1" s="1"/>
  <c r="Z520" i="1" s="1"/>
  <c r="AA520" i="1"/>
  <c r="AD520" i="1" s="1"/>
  <c r="AB520" i="1"/>
  <c r="AG520" i="1"/>
  <c r="AH520" i="1"/>
  <c r="AJ520" i="1" s="1"/>
  <c r="AL520" i="1" s="1"/>
  <c r="AS520" i="1"/>
  <c r="BG520" i="1"/>
  <c r="BH520" i="1"/>
  <c r="W521" i="1"/>
  <c r="X521" i="1"/>
  <c r="Y521" i="1" s="1"/>
  <c r="Z521" i="1" s="1"/>
  <c r="AA521" i="1"/>
  <c r="AD521" i="1" s="1"/>
  <c r="AB521" i="1"/>
  <c r="AG521" i="1"/>
  <c r="AH521" i="1"/>
  <c r="AS521" i="1"/>
  <c r="BG521" i="1"/>
  <c r="BH521" i="1"/>
  <c r="W522" i="1"/>
  <c r="X522" i="1"/>
  <c r="Y522" i="1" s="1"/>
  <c r="Z522" i="1" s="1"/>
  <c r="AA522" i="1"/>
  <c r="AB522" i="1"/>
  <c r="AG522" i="1"/>
  <c r="AH522" i="1"/>
  <c r="AJ522" i="1" s="1"/>
  <c r="AL522" i="1" s="1"/>
  <c r="AS522" i="1"/>
  <c r="BG522" i="1"/>
  <c r="BH522" i="1"/>
  <c r="W523" i="1"/>
  <c r="X523" i="1"/>
  <c r="Y523" i="1" s="1"/>
  <c r="Z523" i="1" s="1"/>
  <c r="AA523" i="1"/>
  <c r="AB523" i="1"/>
  <c r="AG523" i="1"/>
  <c r="AH523" i="1"/>
  <c r="AJ523" i="1" s="1"/>
  <c r="AL523" i="1" s="1"/>
  <c r="AS523" i="1"/>
  <c r="BG523" i="1"/>
  <c r="BH523" i="1"/>
  <c r="W524" i="1"/>
  <c r="X524" i="1"/>
  <c r="Y524" i="1" s="1"/>
  <c r="Z524" i="1" s="1"/>
  <c r="BM524" i="1" s="1"/>
  <c r="BN524" i="1" s="1"/>
  <c r="AA524" i="1"/>
  <c r="AD524" i="1" s="1"/>
  <c r="AB524" i="1"/>
  <c r="AG524" i="1"/>
  <c r="AH524" i="1"/>
  <c r="AS524" i="1"/>
  <c r="BG524" i="1"/>
  <c r="BH524" i="1"/>
  <c r="W525" i="1"/>
  <c r="X525" i="1"/>
  <c r="Y525" i="1" s="1"/>
  <c r="Z525" i="1" s="1"/>
  <c r="AA525" i="1"/>
  <c r="AB525" i="1"/>
  <c r="AG525" i="1"/>
  <c r="AH525" i="1"/>
  <c r="AJ525" i="1" s="1"/>
  <c r="AL525" i="1" s="1"/>
  <c r="AS525" i="1"/>
  <c r="BG525" i="1"/>
  <c r="BH525" i="1"/>
  <c r="W526" i="1"/>
  <c r="X526" i="1"/>
  <c r="Y526" i="1" s="1"/>
  <c r="Z526" i="1" s="1"/>
  <c r="AA526" i="1"/>
  <c r="AD526" i="1" s="1"/>
  <c r="AB526" i="1"/>
  <c r="AG526" i="1"/>
  <c r="AH526" i="1"/>
  <c r="AJ526" i="1" s="1"/>
  <c r="AL526" i="1" s="1"/>
  <c r="AS526" i="1"/>
  <c r="BG526" i="1"/>
  <c r="BH526" i="1"/>
  <c r="W527" i="1"/>
  <c r="X527" i="1"/>
  <c r="Y527" i="1" s="1"/>
  <c r="Z527" i="1" s="1"/>
  <c r="AA527" i="1"/>
  <c r="AD527" i="1" s="1"/>
  <c r="AB527" i="1"/>
  <c r="AG527" i="1"/>
  <c r="AH527" i="1"/>
  <c r="AS527" i="1"/>
  <c r="BG527" i="1"/>
  <c r="BH527" i="1"/>
  <c r="W528" i="1"/>
  <c r="X528" i="1"/>
  <c r="Y528" i="1" s="1"/>
  <c r="Z528" i="1" s="1"/>
  <c r="AA528" i="1"/>
  <c r="AB528" i="1"/>
  <c r="AG528" i="1"/>
  <c r="AH528" i="1"/>
  <c r="AS528" i="1"/>
  <c r="BG528" i="1"/>
  <c r="BH528" i="1"/>
  <c r="W529" i="1"/>
  <c r="X529" i="1"/>
  <c r="Y529" i="1" s="1"/>
  <c r="Z529" i="1" s="1"/>
  <c r="AA529" i="1"/>
  <c r="AB529" i="1"/>
  <c r="AG529" i="1"/>
  <c r="AH529" i="1"/>
  <c r="AJ529" i="1" s="1"/>
  <c r="AL529" i="1" s="1"/>
  <c r="AS529" i="1"/>
  <c r="BG529" i="1"/>
  <c r="BH529" i="1"/>
  <c r="W530" i="1"/>
  <c r="X530" i="1"/>
  <c r="Y530" i="1" s="1"/>
  <c r="Z530" i="1" s="1"/>
  <c r="AA530" i="1"/>
  <c r="AD530" i="1" s="1"/>
  <c r="AB530" i="1"/>
  <c r="AG530" i="1"/>
  <c r="AH530" i="1"/>
  <c r="AS530" i="1"/>
  <c r="BG530" i="1"/>
  <c r="BH530" i="1"/>
  <c r="W531" i="1"/>
  <c r="X531" i="1"/>
  <c r="Y531" i="1" s="1"/>
  <c r="Z531" i="1" s="1"/>
  <c r="AA531" i="1"/>
  <c r="AB531" i="1"/>
  <c r="AG531" i="1"/>
  <c r="AH531" i="1"/>
  <c r="AS531" i="1"/>
  <c r="BG531" i="1"/>
  <c r="BH531" i="1"/>
  <c r="W532" i="1"/>
  <c r="X532" i="1"/>
  <c r="Y532" i="1" s="1"/>
  <c r="Z532" i="1" s="1"/>
  <c r="AA532" i="1"/>
  <c r="AB532" i="1"/>
  <c r="AG532" i="1"/>
  <c r="AH532" i="1"/>
  <c r="AS532" i="1"/>
  <c r="BG532" i="1"/>
  <c r="BH532" i="1"/>
  <c r="W533" i="1"/>
  <c r="X533" i="1"/>
  <c r="Y533" i="1" s="1"/>
  <c r="Z533" i="1" s="1"/>
  <c r="AA533" i="1"/>
  <c r="AB533" i="1"/>
  <c r="AG533" i="1"/>
  <c r="AH533" i="1"/>
  <c r="AJ533" i="1" s="1"/>
  <c r="AL533" i="1" s="1"/>
  <c r="AS533" i="1"/>
  <c r="BG533" i="1"/>
  <c r="BH533" i="1"/>
  <c r="W534" i="1"/>
  <c r="X534" i="1"/>
  <c r="Y534" i="1" s="1"/>
  <c r="Z534" i="1" s="1"/>
  <c r="AA534" i="1"/>
  <c r="AB534" i="1"/>
  <c r="AG534" i="1"/>
  <c r="AH534" i="1"/>
  <c r="AJ534" i="1" s="1"/>
  <c r="AL534" i="1" s="1"/>
  <c r="AS534" i="1"/>
  <c r="BG534" i="1"/>
  <c r="BH534" i="1"/>
  <c r="W535" i="1"/>
  <c r="X535" i="1"/>
  <c r="Y535" i="1" s="1"/>
  <c r="Z535" i="1" s="1"/>
  <c r="BM535" i="1" s="1"/>
  <c r="BN535" i="1" s="1"/>
  <c r="AA535" i="1"/>
  <c r="AB535" i="1"/>
  <c r="AG535" i="1"/>
  <c r="AH535" i="1"/>
  <c r="AS535" i="1"/>
  <c r="BG535" i="1"/>
  <c r="BH535" i="1"/>
  <c r="W536" i="1"/>
  <c r="X536" i="1"/>
  <c r="Y536" i="1" s="1"/>
  <c r="Z536" i="1" s="1"/>
  <c r="AA536" i="1"/>
  <c r="AD536" i="1" s="1"/>
  <c r="AB536" i="1"/>
  <c r="AG536" i="1"/>
  <c r="AH536" i="1"/>
  <c r="AJ536" i="1" s="1"/>
  <c r="AL536" i="1" s="1"/>
  <c r="AS536" i="1"/>
  <c r="BG536" i="1"/>
  <c r="BH536" i="1"/>
  <c r="W537" i="1"/>
  <c r="X537" i="1"/>
  <c r="Y537" i="1" s="1"/>
  <c r="Z537" i="1" s="1"/>
  <c r="AA537" i="1"/>
  <c r="AD537" i="1" s="1"/>
  <c r="AB537" i="1"/>
  <c r="AG537" i="1"/>
  <c r="AH537" i="1"/>
  <c r="AJ537" i="1" s="1"/>
  <c r="AL537" i="1" s="1"/>
  <c r="AS537" i="1"/>
  <c r="BG537" i="1"/>
  <c r="BH537" i="1"/>
  <c r="W538" i="1"/>
  <c r="X538" i="1"/>
  <c r="Y538" i="1" s="1"/>
  <c r="Z538" i="1" s="1"/>
  <c r="AA538" i="1"/>
  <c r="AB538" i="1"/>
  <c r="AG538" i="1"/>
  <c r="AH538" i="1"/>
  <c r="AJ538" i="1" s="1"/>
  <c r="AL538" i="1" s="1"/>
  <c r="AS538" i="1"/>
  <c r="BG538" i="1"/>
  <c r="BH538" i="1"/>
  <c r="W539" i="1"/>
  <c r="X539" i="1"/>
  <c r="Y539" i="1" s="1"/>
  <c r="Z539" i="1" s="1"/>
  <c r="AA539" i="1"/>
  <c r="AB539" i="1"/>
  <c r="AG539" i="1"/>
  <c r="AH539" i="1"/>
  <c r="AS539" i="1"/>
  <c r="BG539" i="1"/>
  <c r="BH539" i="1"/>
  <c r="W540" i="1"/>
  <c r="X540" i="1"/>
  <c r="Y540" i="1" s="1"/>
  <c r="Z540" i="1" s="1"/>
  <c r="BM540" i="1" s="1"/>
  <c r="BN540" i="1" s="1"/>
  <c r="AA540" i="1"/>
  <c r="AD540" i="1" s="1"/>
  <c r="AB540" i="1"/>
  <c r="AG540" i="1"/>
  <c r="AH540" i="1"/>
  <c r="AS540" i="1"/>
  <c r="BG540" i="1"/>
  <c r="BH540" i="1"/>
  <c r="W541" i="1"/>
  <c r="X541" i="1"/>
  <c r="Y541" i="1" s="1"/>
  <c r="Z541" i="1" s="1"/>
  <c r="AA541" i="1"/>
  <c r="AD541" i="1" s="1"/>
  <c r="AB541" i="1"/>
  <c r="AG541" i="1"/>
  <c r="AH541" i="1"/>
  <c r="AJ541" i="1" s="1"/>
  <c r="AL541" i="1" s="1"/>
  <c r="AS541" i="1"/>
  <c r="BG541" i="1"/>
  <c r="BH541" i="1"/>
  <c r="W542" i="1"/>
  <c r="X542" i="1"/>
  <c r="Y542" i="1" s="1"/>
  <c r="Z542" i="1" s="1"/>
  <c r="AA542" i="1"/>
  <c r="AC542" i="1" s="1"/>
  <c r="AE542" i="1" s="1"/>
  <c r="AB542" i="1"/>
  <c r="AG542" i="1"/>
  <c r="AH542" i="1"/>
  <c r="AS542" i="1"/>
  <c r="BG542" i="1"/>
  <c r="BH542" i="1"/>
  <c r="W543" i="1"/>
  <c r="X543" i="1"/>
  <c r="Y543" i="1" s="1"/>
  <c r="Z543" i="1" s="1"/>
  <c r="AA543" i="1"/>
  <c r="AB543" i="1"/>
  <c r="AG543" i="1"/>
  <c r="AH543" i="1"/>
  <c r="AJ543" i="1" s="1"/>
  <c r="AL543" i="1" s="1"/>
  <c r="AS543" i="1"/>
  <c r="BG543" i="1"/>
  <c r="BH543" i="1"/>
  <c r="W544" i="1"/>
  <c r="X544" i="1"/>
  <c r="Y544" i="1" s="1"/>
  <c r="Z544" i="1" s="1"/>
  <c r="AA544" i="1"/>
  <c r="AD544" i="1" s="1"/>
  <c r="AB544" i="1"/>
  <c r="AG544" i="1"/>
  <c r="AH544" i="1"/>
  <c r="AJ544" i="1" s="1"/>
  <c r="AL544" i="1" s="1"/>
  <c r="AS544" i="1"/>
  <c r="BG544" i="1"/>
  <c r="BH544" i="1"/>
  <c r="W545" i="1"/>
  <c r="X545" i="1"/>
  <c r="Y545" i="1" s="1"/>
  <c r="Z545" i="1" s="1"/>
  <c r="AA545" i="1"/>
  <c r="AB545" i="1"/>
  <c r="AG545" i="1"/>
  <c r="AH545" i="1"/>
  <c r="AJ545" i="1" s="1"/>
  <c r="AL545" i="1" s="1"/>
  <c r="AS545" i="1"/>
  <c r="BG545" i="1"/>
  <c r="BH545" i="1"/>
  <c r="W546" i="1"/>
  <c r="X546" i="1"/>
  <c r="Y546" i="1" s="1"/>
  <c r="Z546" i="1" s="1"/>
  <c r="AA546" i="1"/>
  <c r="AB546" i="1"/>
  <c r="AG546" i="1"/>
  <c r="AH546" i="1"/>
  <c r="AS546" i="1"/>
  <c r="BG546" i="1"/>
  <c r="BH546" i="1"/>
  <c r="W547" i="1"/>
  <c r="X547" i="1"/>
  <c r="Y547" i="1" s="1"/>
  <c r="Z547" i="1" s="1"/>
  <c r="AA547" i="1"/>
  <c r="AD547" i="1" s="1"/>
  <c r="AB547" i="1"/>
  <c r="AG547" i="1"/>
  <c r="AH547" i="1"/>
  <c r="AJ547" i="1" s="1"/>
  <c r="AL547" i="1" s="1"/>
  <c r="AS547" i="1"/>
  <c r="BG547" i="1"/>
  <c r="BH547" i="1"/>
  <c r="W548" i="1"/>
  <c r="X548" i="1"/>
  <c r="Y548" i="1" s="1"/>
  <c r="Z548" i="1" s="1"/>
  <c r="BM548" i="1" s="1"/>
  <c r="BN548" i="1" s="1"/>
  <c r="AA548" i="1"/>
  <c r="AD548" i="1" s="1"/>
  <c r="AB548" i="1"/>
  <c r="AG548" i="1"/>
  <c r="AH548" i="1"/>
  <c r="AJ548" i="1" s="1"/>
  <c r="AL548" i="1" s="1"/>
  <c r="AS548" i="1"/>
  <c r="BG548" i="1"/>
  <c r="BH548" i="1"/>
  <c r="W549" i="1"/>
  <c r="X549" i="1"/>
  <c r="Y549" i="1" s="1"/>
  <c r="Z549" i="1" s="1"/>
  <c r="AA549" i="1"/>
  <c r="AB549" i="1"/>
  <c r="AG549" i="1"/>
  <c r="AH549" i="1"/>
  <c r="AJ549" i="1" s="1"/>
  <c r="AL549" i="1" s="1"/>
  <c r="AS549" i="1"/>
  <c r="BG549" i="1"/>
  <c r="BH549" i="1"/>
  <c r="W550" i="1"/>
  <c r="X550" i="1"/>
  <c r="Y550" i="1" s="1"/>
  <c r="Z550" i="1" s="1"/>
  <c r="AA550" i="1"/>
  <c r="AB550" i="1"/>
  <c r="AG550" i="1"/>
  <c r="AH550" i="1"/>
  <c r="AS550" i="1"/>
  <c r="BG550" i="1"/>
  <c r="BH550" i="1"/>
  <c r="W551" i="1"/>
  <c r="X551" i="1"/>
  <c r="Y551" i="1" s="1"/>
  <c r="Z551" i="1" s="1"/>
  <c r="AA551" i="1"/>
  <c r="AD551" i="1" s="1"/>
  <c r="AB551" i="1"/>
  <c r="AG551" i="1"/>
  <c r="AH551" i="1"/>
  <c r="AJ551" i="1" s="1"/>
  <c r="AL551" i="1" s="1"/>
  <c r="AS551" i="1"/>
  <c r="BG551" i="1"/>
  <c r="BH551" i="1"/>
  <c r="W552" i="1"/>
  <c r="X552" i="1"/>
  <c r="Y552" i="1" s="1"/>
  <c r="Z552" i="1" s="1"/>
  <c r="AA552" i="1"/>
  <c r="AD552" i="1" s="1"/>
  <c r="AB552" i="1"/>
  <c r="AG552" i="1"/>
  <c r="AH552" i="1"/>
  <c r="AJ552" i="1" s="1"/>
  <c r="AL552" i="1" s="1"/>
  <c r="AS552" i="1"/>
  <c r="BG552" i="1"/>
  <c r="BH552" i="1"/>
  <c r="W553" i="1"/>
  <c r="X553" i="1"/>
  <c r="Y553" i="1" s="1"/>
  <c r="Z553" i="1" s="1"/>
  <c r="AA553" i="1"/>
  <c r="AC553" i="1" s="1"/>
  <c r="AB553" i="1"/>
  <c r="AG553" i="1"/>
  <c r="AH553" i="1"/>
  <c r="AS553" i="1"/>
  <c r="BG553" i="1"/>
  <c r="BH553" i="1"/>
  <c r="W554" i="1"/>
  <c r="X554" i="1"/>
  <c r="Y554" i="1" s="1"/>
  <c r="Z554" i="1" s="1"/>
  <c r="AA554" i="1"/>
  <c r="AD554" i="1" s="1"/>
  <c r="AB554" i="1"/>
  <c r="AG554" i="1"/>
  <c r="AH554" i="1"/>
  <c r="AS554" i="1"/>
  <c r="BG554" i="1"/>
  <c r="BH554" i="1"/>
  <c r="W555" i="1"/>
  <c r="X555" i="1"/>
  <c r="Y555" i="1" s="1"/>
  <c r="Z555" i="1" s="1"/>
  <c r="AA555" i="1"/>
  <c r="AC555" i="1" s="1"/>
  <c r="AF555" i="1" s="1"/>
  <c r="AB555" i="1"/>
  <c r="AG555" i="1"/>
  <c r="AH555" i="1"/>
  <c r="AS555" i="1"/>
  <c r="BG555" i="1"/>
  <c r="BH555" i="1"/>
  <c r="W556" i="1"/>
  <c r="X556" i="1"/>
  <c r="Y556" i="1" s="1"/>
  <c r="Z556" i="1" s="1"/>
  <c r="AA556" i="1"/>
  <c r="AB556" i="1"/>
  <c r="AG556" i="1"/>
  <c r="AH556" i="1"/>
  <c r="AS556" i="1"/>
  <c r="BG556" i="1"/>
  <c r="BH556" i="1"/>
  <c r="W557" i="1"/>
  <c r="X557" i="1"/>
  <c r="Y557" i="1" s="1"/>
  <c r="Z557" i="1" s="1"/>
  <c r="AA557" i="1"/>
  <c r="AB557" i="1"/>
  <c r="AG557" i="1"/>
  <c r="AH557" i="1"/>
  <c r="AS557" i="1"/>
  <c r="BG557" i="1"/>
  <c r="BH557" i="1"/>
  <c r="W558" i="1"/>
  <c r="X558" i="1"/>
  <c r="Y558" i="1" s="1"/>
  <c r="Z558" i="1" s="1"/>
  <c r="AA558" i="1"/>
  <c r="AD558" i="1" s="1"/>
  <c r="AB558" i="1"/>
  <c r="AG558" i="1"/>
  <c r="AH558" i="1"/>
  <c r="AS558" i="1"/>
  <c r="BG558" i="1"/>
  <c r="BH558" i="1"/>
  <c r="W559" i="1"/>
  <c r="X559" i="1"/>
  <c r="Y559" i="1" s="1"/>
  <c r="Z559" i="1" s="1"/>
  <c r="AA559" i="1"/>
  <c r="AB559" i="1"/>
  <c r="AG559" i="1"/>
  <c r="AH559" i="1"/>
  <c r="AJ559" i="1" s="1"/>
  <c r="AL559" i="1" s="1"/>
  <c r="AS559" i="1"/>
  <c r="BG559" i="1"/>
  <c r="BH559" i="1"/>
  <c r="W560" i="1"/>
  <c r="X560" i="1"/>
  <c r="Y560" i="1" s="1"/>
  <c r="Z560" i="1" s="1"/>
  <c r="AA560" i="1"/>
  <c r="AD560" i="1" s="1"/>
  <c r="AB560" i="1"/>
  <c r="AG560" i="1"/>
  <c r="AH560" i="1"/>
  <c r="AJ560" i="1" s="1"/>
  <c r="AL560" i="1" s="1"/>
  <c r="AS560" i="1"/>
  <c r="BG560" i="1"/>
  <c r="BH560" i="1"/>
  <c r="W561" i="1"/>
  <c r="X561" i="1"/>
  <c r="Y561" i="1" s="1"/>
  <c r="Z561" i="1" s="1"/>
  <c r="AA561" i="1"/>
  <c r="AD561" i="1" s="1"/>
  <c r="AB561" i="1"/>
  <c r="AG561" i="1"/>
  <c r="AH561" i="1"/>
  <c r="AJ561" i="1" s="1"/>
  <c r="AL561" i="1" s="1"/>
  <c r="AS561" i="1"/>
  <c r="BG561" i="1"/>
  <c r="BH561" i="1"/>
  <c r="W562" i="1"/>
  <c r="X562" i="1"/>
  <c r="Y562" i="1" s="1"/>
  <c r="Z562" i="1" s="1"/>
  <c r="AA562" i="1"/>
  <c r="AB562" i="1"/>
  <c r="AG562" i="1"/>
  <c r="AH562" i="1"/>
  <c r="AS562" i="1"/>
  <c r="BG562" i="1"/>
  <c r="BH562" i="1"/>
  <c r="W563" i="1"/>
  <c r="X563" i="1"/>
  <c r="Y563" i="1" s="1"/>
  <c r="Z563" i="1" s="1"/>
  <c r="AA563" i="1"/>
  <c r="AD563" i="1" s="1"/>
  <c r="AB563" i="1"/>
  <c r="AG563" i="1"/>
  <c r="AH563" i="1"/>
  <c r="AJ563" i="1" s="1"/>
  <c r="AL563" i="1" s="1"/>
  <c r="AS563" i="1"/>
  <c r="BG563" i="1"/>
  <c r="BH563" i="1"/>
  <c r="W564" i="1"/>
  <c r="X564" i="1"/>
  <c r="Y564" i="1" s="1"/>
  <c r="Z564" i="1" s="1"/>
  <c r="BM564" i="1" s="1"/>
  <c r="BN564" i="1" s="1"/>
  <c r="AA564" i="1"/>
  <c r="AB564" i="1"/>
  <c r="AG564" i="1"/>
  <c r="AH564" i="1"/>
  <c r="AJ564" i="1" s="1"/>
  <c r="AL564" i="1" s="1"/>
  <c r="AS564" i="1"/>
  <c r="BG564" i="1"/>
  <c r="BH564" i="1"/>
  <c r="W565" i="1"/>
  <c r="X565" i="1"/>
  <c r="Y565" i="1" s="1"/>
  <c r="Z565" i="1" s="1"/>
  <c r="AA565" i="1"/>
  <c r="AD565" i="1" s="1"/>
  <c r="AB565" i="1"/>
  <c r="AG565" i="1"/>
  <c r="AH565" i="1"/>
  <c r="AJ565" i="1" s="1"/>
  <c r="AL565" i="1" s="1"/>
  <c r="AS565" i="1"/>
  <c r="BG565" i="1"/>
  <c r="BH565" i="1"/>
  <c r="W566" i="1"/>
  <c r="X566" i="1"/>
  <c r="Y566" i="1" s="1"/>
  <c r="Z566" i="1" s="1"/>
  <c r="AA566" i="1"/>
  <c r="AB566" i="1"/>
  <c r="AG566" i="1"/>
  <c r="AH566" i="1"/>
  <c r="AS566" i="1"/>
  <c r="BG566" i="1"/>
  <c r="BH566" i="1"/>
  <c r="W567" i="1"/>
  <c r="X567" i="1"/>
  <c r="Y567" i="1" s="1"/>
  <c r="Z567" i="1" s="1"/>
  <c r="AA567" i="1"/>
  <c r="AD567" i="1" s="1"/>
  <c r="AB567" i="1"/>
  <c r="AG567" i="1"/>
  <c r="AH567" i="1"/>
  <c r="AJ567" i="1" s="1"/>
  <c r="AL567" i="1" s="1"/>
  <c r="AS567" i="1"/>
  <c r="BG567" i="1"/>
  <c r="BH567" i="1"/>
  <c r="W568" i="1"/>
  <c r="X568" i="1"/>
  <c r="Y568" i="1" s="1"/>
  <c r="Z568" i="1" s="1"/>
  <c r="AA568" i="1"/>
  <c r="AD568" i="1" s="1"/>
  <c r="AB568" i="1"/>
  <c r="AG568" i="1"/>
  <c r="AH568" i="1"/>
  <c r="AJ568" i="1" s="1"/>
  <c r="AL568" i="1" s="1"/>
  <c r="AS568" i="1"/>
  <c r="BG568" i="1"/>
  <c r="BH568" i="1"/>
  <c r="W569" i="1"/>
  <c r="X569" i="1"/>
  <c r="Y569" i="1" s="1"/>
  <c r="Z569" i="1" s="1"/>
  <c r="AA569" i="1"/>
  <c r="AD569" i="1" s="1"/>
  <c r="AB569" i="1"/>
  <c r="AG569" i="1"/>
  <c r="AH569" i="1"/>
  <c r="AJ569" i="1" s="1"/>
  <c r="AL569" i="1" s="1"/>
  <c r="AS569" i="1"/>
  <c r="BG569" i="1"/>
  <c r="BH569" i="1"/>
  <c r="W570" i="1"/>
  <c r="X570" i="1"/>
  <c r="Y570" i="1" s="1"/>
  <c r="Z570" i="1" s="1"/>
  <c r="AA570" i="1"/>
  <c r="AB570" i="1"/>
  <c r="AG570" i="1"/>
  <c r="AH570" i="1"/>
  <c r="AS570" i="1"/>
  <c r="BG570" i="1"/>
  <c r="BH570" i="1"/>
  <c r="W571" i="1"/>
  <c r="X571" i="1"/>
  <c r="Y571" i="1" s="1"/>
  <c r="Z571" i="1" s="1"/>
  <c r="AA571" i="1"/>
  <c r="AB571" i="1"/>
  <c r="AG571" i="1"/>
  <c r="AH571" i="1"/>
  <c r="AJ571" i="1" s="1"/>
  <c r="AL571" i="1" s="1"/>
  <c r="AS571" i="1"/>
  <c r="BG571" i="1"/>
  <c r="BH571" i="1"/>
  <c r="W572" i="1"/>
  <c r="X572" i="1"/>
  <c r="Y572" i="1" s="1"/>
  <c r="Z572" i="1" s="1"/>
  <c r="BM572" i="1" s="1"/>
  <c r="BN572" i="1" s="1"/>
  <c r="AA572" i="1"/>
  <c r="AD572" i="1" s="1"/>
  <c r="AB572" i="1"/>
  <c r="AG572" i="1"/>
  <c r="AH572" i="1"/>
  <c r="AJ572" i="1" s="1"/>
  <c r="AL572" i="1" s="1"/>
  <c r="AS572" i="1"/>
  <c r="BG572" i="1"/>
  <c r="BH572" i="1"/>
  <c r="W573" i="1"/>
  <c r="X573" i="1"/>
  <c r="Y573" i="1" s="1"/>
  <c r="Z573" i="1" s="1"/>
  <c r="AA573" i="1"/>
  <c r="AB573" i="1"/>
  <c r="AG573" i="1"/>
  <c r="AH573" i="1"/>
  <c r="AS573" i="1"/>
  <c r="BG573" i="1"/>
  <c r="BH573" i="1"/>
  <c r="W574" i="1"/>
  <c r="X574" i="1"/>
  <c r="Y574" i="1" s="1"/>
  <c r="Z574" i="1" s="1"/>
  <c r="AA574" i="1"/>
  <c r="AD574" i="1" s="1"/>
  <c r="AB574" i="1"/>
  <c r="AG574" i="1"/>
  <c r="AH574" i="1"/>
  <c r="AS574" i="1"/>
  <c r="BG574" i="1"/>
  <c r="BH574" i="1"/>
  <c r="W575" i="1"/>
  <c r="X575" i="1"/>
  <c r="Y575" i="1" s="1"/>
  <c r="Z575" i="1" s="1"/>
  <c r="AA575" i="1"/>
  <c r="AB575" i="1"/>
  <c r="AG575" i="1"/>
  <c r="AH575" i="1"/>
  <c r="AJ575" i="1" s="1"/>
  <c r="AL575" i="1" s="1"/>
  <c r="AS575" i="1"/>
  <c r="BG575" i="1"/>
  <c r="BH575" i="1"/>
  <c r="W576" i="1"/>
  <c r="X576" i="1"/>
  <c r="Y576" i="1" s="1"/>
  <c r="Z576" i="1" s="1"/>
  <c r="AA576" i="1"/>
  <c r="AB576" i="1"/>
  <c r="AG576" i="1"/>
  <c r="AH576" i="1"/>
  <c r="AJ576" i="1" s="1"/>
  <c r="AL576" i="1" s="1"/>
  <c r="AS576" i="1"/>
  <c r="BG576" i="1"/>
  <c r="BH576" i="1"/>
  <c r="W577" i="1"/>
  <c r="X577" i="1"/>
  <c r="Y577" i="1" s="1"/>
  <c r="Z577" i="1" s="1"/>
  <c r="AA577" i="1"/>
  <c r="AC577" i="1" s="1"/>
  <c r="AB577" i="1"/>
  <c r="AE577" i="1"/>
  <c r="AG577" i="1"/>
  <c r="AH577" i="1"/>
  <c r="AJ577" i="1" s="1"/>
  <c r="AL577" i="1" s="1"/>
  <c r="AS577" i="1"/>
  <c r="BG577" i="1"/>
  <c r="BH577" i="1"/>
  <c r="W578" i="1"/>
  <c r="X578" i="1"/>
  <c r="Y578" i="1" s="1"/>
  <c r="Z578" i="1" s="1"/>
  <c r="AA578" i="1"/>
  <c r="AD578" i="1" s="1"/>
  <c r="AB578" i="1"/>
  <c r="AG578" i="1"/>
  <c r="AH578" i="1"/>
  <c r="AS578" i="1"/>
  <c r="BG578" i="1"/>
  <c r="BH578" i="1"/>
  <c r="W579" i="1"/>
  <c r="X579" i="1"/>
  <c r="Y579" i="1" s="1"/>
  <c r="Z579" i="1" s="1"/>
  <c r="AA579" i="1"/>
  <c r="AC579" i="1" s="1"/>
  <c r="AE579" i="1" s="1"/>
  <c r="AB579" i="1"/>
  <c r="AG579" i="1"/>
  <c r="AH579" i="1"/>
  <c r="AJ579" i="1" s="1"/>
  <c r="AL579" i="1" s="1"/>
  <c r="AS579" i="1"/>
  <c r="BG579" i="1"/>
  <c r="BH579" i="1"/>
  <c r="W580" i="1"/>
  <c r="X580" i="1"/>
  <c r="Y580" i="1" s="1"/>
  <c r="Z580" i="1" s="1"/>
  <c r="AA580" i="1"/>
  <c r="AD580" i="1" s="1"/>
  <c r="AB580" i="1"/>
  <c r="AG580" i="1"/>
  <c r="AH580" i="1"/>
  <c r="AS580" i="1"/>
  <c r="BG580" i="1"/>
  <c r="BH580" i="1"/>
  <c r="W581" i="1"/>
  <c r="X581" i="1"/>
  <c r="Y581" i="1" s="1"/>
  <c r="Z581" i="1" s="1"/>
  <c r="AA581" i="1"/>
  <c r="AC581" i="1" s="1"/>
  <c r="AB581" i="1"/>
  <c r="AG581" i="1"/>
  <c r="AH581" i="1"/>
  <c r="AJ581" i="1" s="1"/>
  <c r="AL581" i="1" s="1"/>
  <c r="AS581" i="1"/>
  <c r="BG581" i="1"/>
  <c r="BH581" i="1"/>
  <c r="W582" i="1"/>
  <c r="X582" i="1"/>
  <c r="Y582" i="1" s="1"/>
  <c r="Z582" i="1" s="1"/>
  <c r="BM582" i="1" s="1"/>
  <c r="BN582" i="1" s="1"/>
  <c r="AA582" i="1"/>
  <c r="AB582" i="1"/>
  <c r="AG582" i="1"/>
  <c r="AH582" i="1"/>
  <c r="AS582" i="1"/>
  <c r="BG582" i="1"/>
  <c r="BH582" i="1"/>
  <c r="W583" i="1"/>
  <c r="X583" i="1"/>
  <c r="Y583" i="1" s="1"/>
  <c r="Z583" i="1" s="1"/>
  <c r="AA583" i="1"/>
  <c r="AB583" i="1"/>
  <c r="AG583" i="1"/>
  <c r="AH583" i="1"/>
  <c r="AJ583" i="1" s="1"/>
  <c r="AL583" i="1" s="1"/>
  <c r="AS583" i="1"/>
  <c r="BG583" i="1"/>
  <c r="BH583" i="1"/>
  <c r="W584" i="1"/>
  <c r="X584" i="1"/>
  <c r="Y584" i="1" s="1"/>
  <c r="Z584" i="1" s="1"/>
  <c r="AA584" i="1"/>
  <c r="AB584" i="1"/>
  <c r="AG584" i="1"/>
  <c r="AH584" i="1"/>
  <c r="AS584" i="1"/>
  <c r="BG584" i="1"/>
  <c r="BH584" i="1"/>
  <c r="W585" i="1"/>
  <c r="X585" i="1"/>
  <c r="Y585" i="1" s="1"/>
  <c r="Z585" i="1" s="1"/>
  <c r="AA585" i="1"/>
  <c r="AD585" i="1" s="1"/>
  <c r="AB585" i="1"/>
  <c r="AG585" i="1"/>
  <c r="AH585" i="1"/>
  <c r="AJ585" i="1" s="1"/>
  <c r="AL585" i="1" s="1"/>
  <c r="AS585" i="1"/>
  <c r="BG585" i="1"/>
  <c r="BH585" i="1"/>
  <c r="W586" i="1"/>
  <c r="X586" i="1"/>
  <c r="Y586" i="1" s="1"/>
  <c r="Z586" i="1" s="1"/>
  <c r="BM586" i="1" s="1"/>
  <c r="BN586" i="1" s="1"/>
  <c r="AA586" i="1"/>
  <c r="AD586" i="1" s="1"/>
  <c r="AB586" i="1"/>
  <c r="AG586" i="1"/>
  <c r="AH586" i="1"/>
  <c r="AJ586" i="1" s="1"/>
  <c r="AL586" i="1" s="1"/>
  <c r="AS586" i="1"/>
  <c r="BG586" i="1"/>
  <c r="BH586" i="1"/>
  <c r="W587" i="1"/>
  <c r="X587" i="1"/>
  <c r="Y587" i="1" s="1"/>
  <c r="Z587" i="1" s="1"/>
  <c r="AA587" i="1"/>
  <c r="AB587" i="1"/>
  <c r="AG587" i="1"/>
  <c r="AH587" i="1"/>
  <c r="AS587" i="1"/>
  <c r="BG587" i="1"/>
  <c r="BH587" i="1"/>
  <c r="W588" i="1"/>
  <c r="X588" i="1"/>
  <c r="Y588" i="1" s="1"/>
  <c r="Z588" i="1" s="1"/>
  <c r="AA588" i="1"/>
  <c r="AD588" i="1" s="1"/>
  <c r="AB588" i="1"/>
  <c r="AG588" i="1"/>
  <c r="AH588" i="1"/>
  <c r="AS588" i="1"/>
  <c r="BG588" i="1"/>
  <c r="BH588" i="1"/>
  <c r="W589" i="1"/>
  <c r="X589" i="1"/>
  <c r="Y589" i="1" s="1"/>
  <c r="Z589" i="1" s="1"/>
  <c r="AA589" i="1"/>
  <c r="AD589" i="1" s="1"/>
  <c r="AB589" i="1"/>
  <c r="AG589" i="1"/>
  <c r="AH589" i="1"/>
  <c r="AS589" i="1"/>
  <c r="BG589" i="1"/>
  <c r="BH589" i="1"/>
  <c r="W590" i="1"/>
  <c r="X590" i="1"/>
  <c r="Y590" i="1" s="1"/>
  <c r="Z590" i="1" s="1"/>
  <c r="BM590" i="1" s="1"/>
  <c r="BN590" i="1" s="1"/>
  <c r="AA590" i="1"/>
  <c r="AD590" i="1" s="1"/>
  <c r="AB590" i="1"/>
  <c r="AF590" i="1" s="1"/>
  <c r="AE590" i="1"/>
  <c r="AG590" i="1"/>
  <c r="AH590" i="1"/>
  <c r="AJ590" i="1" s="1"/>
  <c r="AL590" i="1" s="1"/>
  <c r="AS590" i="1"/>
  <c r="BG590" i="1"/>
  <c r="BH590" i="1"/>
  <c r="W591" i="1"/>
  <c r="X591" i="1"/>
  <c r="Y591" i="1" s="1"/>
  <c r="Z591" i="1" s="1"/>
  <c r="AA591" i="1"/>
  <c r="AD591" i="1" s="1"/>
  <c r="AB591" i="1"/>
  <c r="AG591" i="1"/>
  <c r="AH591" i="1"/>
  <c r="AJ591" i="1" s="1"/>
  <c r="AL591" i="1" s="1"/>
  <c r="AS591" i="1"/>
  <c r="BG591" i="1"/>
  <c r="BH591" i="1"/>
  <c r="W592" i="1"/>
  <c r="X592" i="1"/>
  <c r="Y592" i="1" s="1"/>
  <c r="Z592" i="1" s="1"/>
  <c r="AA592" i="1"/>
  <c r="AD592" i="1" s="1"/>
  <c r="AB592" i="1"/>
  <c r="AG592" i="1"/>
  <c r="AH592" i="1"/>
  <c r="AS592" i="1"/>
  <c r="BG592" i="1"/>
  <c r="BH592" i="1"/>
  <c r="W593" i="1"/>
  <c r="X593" i="1"/>
  <c r="Y593" i="1" s="1"/>
  <c r="Z593" i="1" s="1"/>
  <c r="AA593" i="1"/>
  <c r="AB593" i="1"/>
  <c r="AG593" i="1"/>
  <c r="AH593" i="1"/>
  <c r="AJ593" i="1" s="1"/>
  <c r="AL593" i="1" s="1"/>
  <c r="AS593" i="1"/>
  <c r="BG593" i="1"/>
  <c r="BH593" i="1"/>
  <c r="W594" i="1"/>
  <c r="X594" i="1"/>
  <c r="Y594" i="1" s="1"/>
  <c r="Z594" i="1" s="1"/>
  <c r="AA594" i="1"/>
  <c r="AB594" i="1"/>
  <c r="AG594" i="1"/>
  <c r="AH594" i="1"/>
  <c r="AJ594" i="1" s="1"/>
  <c r="AL594" i="1" s="1"/>
  <c r="AS594" i="1"/>
  <c r="BG594" i="1"/>
  <c r="BH594" i="1"/>
  <c r="W595" i="1"/>
  <c r="X595" i="1"/>
  <c r="Y595" i="1" s="1"/>
  <c r="Z595" i="1" s="1"/>
  <c r="AA595" i="1"/>
  <c r="AD595" i="1" s="1"/>
  <c r="AB595" i="1"/>
  <c r="AG595" i="1"/>
  <c r="AH595" i="1"/>
  <c r="AS595" i="1"/>
  <c r="BG595" i="1"/>
  <c r="BH595" i="1"/>
  <c r="W596" i="1"/>
  <c r="X596" i="1"/>
  <c r="Y596" i="1" s="1"/>
  <c r="Z596" i="1" s="1"/>
  <c r="AA596" i="1"/>
  <c r="AB596" i="1"/>
  <c r="AG596" i="1"/>
  <c r="AH596" i="1"/>
  <c r="AS596" i="1"/>
  <c r="BG596" i="1"/>
  <c r="BH596" i="1"/>
  <c r="W597" i="1"/>
  <c r="X597" i="1"/>
  <c r="Y597" i="1" s="1"/>
  <c r="Z597" i="1" s="1"/>
  <c r="AA597" i="1"/>
  <c r="AB597" i="1"/>
  <c r="AG597" i="1"/>
  <c r="AH597" i="1"/>
  <c r="AS597" i="1"/>
  <c r="BG597" i="1"/>
  <c r="BH597" i="1"/>
  <c r="W598" i="1"/>
  <c r="X598" i="1"/>
  <c r="Y598" i="1" s="1"/>
  <c r="Z598" i="1" s="1"/>
  <c r="AA598" i="1"/>
  <c r="AB598" i="1"/>
  <c r="AG598" i="1"/>
  <c r="AH598" i="1"/>
  <c r="AJ598" i="1" s="1"/>
  <c r="AL598" i="1" s="1"/>
  <c r="AS598" i="1"/>
  <c r="BG598" i="1"/>
  <c r="BH598" i="1"/>
  <c r="W599" i="1"/>
  <c r="X599" i="1"/>
  <c r="Y599" i="1" s="1"/>
  <c r="Z599" i="1" s="1"/>
  <c r="AA599" i="1"/>
  <c r="AB599" i="1"/>
  <c r="AG599" i="1"/>
  <c r="AH599" i="1"/>
  <c r="AJ599" i="1" s="1"/>
  <c r="AL599" i="1" s="1"/>
  <c r="AS599" i="1"/>
  <c r="BG599" i="1"/>
  <c r="BH599" i="1"/>
  <c r="W600" i="1"/>
  <c r="X600" i="1"/>
  <c r="Y600" i="1" s="1"/>
  <c r="Z600" i="1" s="1"/>
  <c r="AA600" i="1"/>
  <c r="AB600" i="1"/>
  <c r="AG600" i="1"/>
  <c r="AH600" i="1"/>
  <c r="AS600" i="1"/>
  <c r="BG600" i="1"/>
  <c r="BH600" i="1"/>
  <c r="W601" i="1"/>
  <c r="X601" i="1"/>
  <c r="Y601" i="1" s="1"/>
  <c r="Z601" i="1" s="1"/>
  <c r="AA601" i="1"/>
  <c r="AD601" i="1" s="1"/>
  <c r="AB601" i="1"/>
  <c r="AG601" i="1"/>
  <c r="AH601" i="1"/>
  <c r="AJ601" i="1" s="1"/>
  <c r="AL601" i="1" s="1"/>
  <c r="AS601" i="1"/>
  <c r="BG601" i="1"/>
  <c r="BH601" i="1"/>
  <c r="W602" i="1"/>
  <c r="X602" i="1"/>
  <c r="Y602" i="1" s="1"/>
  <c r="Z602" i="1" s="1"/>
  <c r="BM602" i="1" s="1"/>
  <c r="BN602" i="1" s="1"/>
  <c r="AA602" i="1"/>
  <c r="AD602" i="1" s="1"/>
  <c r="AB602" i="1"/>
  <c r="AG602" i="1"/>
  <c r="AH602" i="1"/>
  <c r="AJ602" i="1" s="1"/>
  <c r="AL602" i="1" s="1"/>
  <c r="AS602" i="1"/>
  <c r="BG602" i="1"/>
  <c r="BH602" i="1"/>
  <c r="W603" i="1"/>
  <c r="X603" i="1"/>
  <c r="Y603" i="1" s="1"/>
  <c r="Z603" i="1" s="1"/>
  <c r="AA603" i="1"/>
  <c r="AB603" i="1"/>
  <c r="AG603" i="1"/>
  <c r="AH603" i="1"/>
  <c r="AS603" i="1"/>
  <c r="BG603" i="1"/>
  <c r="BH603" i="1"/>
  <c r="W604" i="1"/>
  <c r="X604" i="1"/>
  <c r="Y604" i="1" s="1"/>
  <c r="Z604" i="1" s="1"/>
  <c r="AA604" i="1"/>
  <c r="AD604" i="1" s="1"/>
  <c r="AB604" i="1"/>
  <c r="AG604" i="1"/>
  <c r="AH604" i="1"/>
  <c r="AS604" i="1"/>
  <c r="BG604" i="1"/>
  <c r="BH604" i="1"/>
  <c r="W605" i="1"/>
  <c r="X605" i="1"/>
  <c r="Y605" i="1" s="1"/>
  <c r="Z605" i="1" s="1"/>
  <c r="AA605" i="1"/>
  <c r="AD605" i="1" s="1"/>
  <c r="AB605" i="1"/>
  <c r="AG605" i="1"/>
  <c r="AH605" i="1"/>
  <c r="AS605" i="1"/>
  <c r="BG605" i="1"/>
  <c r="BH605" i="1"/>
  <c r="W606" i="1"/>
  <c r="X606" i="1"/>
  <c r="Y606" i="1" s="1"/>
  <c r="Z606" i="1" s="1"/>
  <c r="AA606" i="1"/>
  <c r="AD606" i="1" s="1"/>
  <c r="AB606" i="1"/>
  <c r="AG606" i="1"/>
  <c r="AH606" i="1"/>
  <c r="AJ606" i="1" s="1"/>
  <c r="AL606" i="1" s="1"/>
  <c r="AS606" i="1"/>
  <c r="BG606" i="1"/>
  <c r="BH606" i="1"/>
  <c r="W607" i="1"/>
  <c r="X607" i="1"/>
  <c r="Y607" i="1" s="1"/>
  <c r="Z607" i="1" s="1"/>
  <c r="AA607" i="1"/>
  <c r="AD607" i="1" s="1"/>
  <c r="AB607" i="1"/>
  <c r="AG607" i="1"/>
  <c r="AH607" i="1"/>
  <c r="AJ607" i="1" s="1"/>
  <c r="AL607" i="1" s="1"/>
  <c r="AS607" i="1"/>
  <c r="BG607" i="1"/>
  <c r="BH607" i="1"/>
  <c r="W608" i="1"/>
  <c r="X608" i="1"/>
  <c r="Y608" i="1" s="1"/>
  <c r="Z608" i="1" s="1"/>
  <c r="AA608" i="1"/>
  <c r="AD608" i="1" s="1"/>
  <c r="AB608" i="1"/>
  <c r="AG608" i="1"/>
  <c r="AH608" i="1"/>
  <c r="AS608" i="1"/>
  <c r="BG608" i="1"/>
  <c r="BH608" i="1"/>
  <c r="W609" i="1"/>
  <c r="X609" i="1"/>
  <c r="Y609" i="1" s="1"/>
  <c r="Z609" i="1" s="1"/>
  <c r="AA609" i="1"/>
  <c r="AB609" i="1"/>
  <c r="AG609" i="1"/>
  <c r="AH609" i="1"/>
  <c r="AJ609" i="1" s="1"/>
  <c r="AL609" i="1" s="1"/>
  <c r="AS609" i="1"/>
  <c r="BG609" i="1"/>
  <c r="BH609" i="1"/>
  <c r="W610" i="1"/>
  <c r="X610" i="1"/>
  <c r="Y610" i="1" s="1"/>
  <c r="Z610" i="1" s="1"/>
  <c r="AA610" i="1"/>
  <c r="AB610" i="1"/>
  <c r="AG610" i="1"/>
  <c r="AH610" i="1"/>
  <c r="AJ610" i="1" s="1"/>
  <c r="AL610" i="1" s="1"/>
  <c r="AS610" i="1"/>
  <c r="BG610" i="1"/>
  <c r="BH610" i="1"/>
  <c r="W611" i="1"/>
  <c r="X611" i="1"/>
  <c r="Y611" i="1" s="1"/>
  <c r="Z611" i="1" s="1"/>
  <c r="AA611" i="1"/>
  <c r="AD611" i="1" s="1"/>
  <c r="AB611" i="1"/>
  <c r="AG611" i="1"/>
  <c r="AH611" i="1"/>
  <c r="AS611" i="1"/>
  <c r="BG611" i="1"/>
  <c r="BH611" i="1"/>
  <c r="W612" i="1"/>
  <c r="X612" i="1"/>
  <c r="Y612" i="1" s="1"/>
  <c r="Z612" i="1" s="1"/>
  <c r="AA612" i="1"/>
  <c r="AB612" i="1"/>
  <c r="AG612" i="1"/>
  <c r="AH612" i="1"/>
  <c r="AS612" i="1"/>
  <c r="BG612" i="1"/>
  <c r="BH612" i="1"/>
  <c r="W613" i="1"/>
  <c r="X613" i="1"/>
  <c r="Y613" i="1" s="1"/>
  <c r="Z613" i="1" s="1"/>
  <c r="AA613" i="1"/>
  <c r="AB613" i="1"/>
  <c r="AG613" i="1"/>
  <c r="AH613" i="1"/>
  <c r="AS613" i="1"/>
  <c r="BG613" i="1"/>
  <c r="BH613" i="1"/>
  <c r="W614" i="1"/>
  <c r="X614" i="1"/>
  <c r="Y614" i="1" s="1"/>
  <c r="Z614" i="1" s="1"/>
  <c r="AA614" i="1"/>
  <c r="AB614" i="1"/>
  <c r="AG614" i="1"/>
  <c r="AH614" i="1"/>
  <c r="AJ614" i="1" s="1"/>
  <c r="AL614" i="1" s="1"/>
  <c r="AS614" i="1"/>
  <c r="BG614" i="1"/>
  <c r="BH614" i="1"/>
  <c r="W615" i="1"/>
  <c r="X615" i="1"/>
  <c r="Y615" i="1" s="1"/>
  <c r="Z615" i="1" s="1"/>
  <c r="AA615" i="1"/>
  <c r="AD615" i="1" s="1"/>
  <c r="AB615" i="1"/>
  <c r="AG615" i="1"/>
  <c r="AH615" i="1"/>
  <c r="AJ615" i="1" s="1"/>
  <c r="AL615" i="1" s="1"/>
  <c r="AS615" i="1"/>
  <c r="BG615" i="1"/>
  <c r="BH615" i="1"/>
  <c r="W616" i="1"/>
  <c r="X616" i="1"/>
  <c r="Y616" i="1" s="1"/>
  <c r="Z616" i="1" s="1"/>
  <c r="AA616" i="1"/>
  <c r="AD616" i="1" s="1"/>
  <c r="AB616" i="1"/>
  <c r="AG616" i="1"/>
  <c r="AH616" i="1"/>
  <c r="AS616" i="1"/>
  <c r="BG616" i="1"/>
  <c r="BH616" i="1"/>
  <c r="W617" i="1"/>
  <c r="X617" i="1"/>
  <c r="Y617" i="1" s="1"/>
  <c r="Z617" i="1" s="1"/>
  <c r="BM617" i="1" s="1"/>
  <c r="BN617" i="1" s="1"/>
  <c r="AA617" i="1"/>
  <c r="AC617" i="1" s="1"/>
  <c r="AB617" i="1"/>
  <c r="AG617" i="1"/>
  <c r="AH617" i="1"/>
  <c r="AS617" i="1"/>
  <c r="BG617" i="1"/>
  <c r="BH617" i="1"/>
  <c r="W618" i="1"/>
  <c r="X618" i="1"/>
  <c r="Y618" i="1"/>
  <c r="Z618" i="1" s="1"/>
  <c r="AA618" i="1"/>
  <c r="AB618" i="1"/>
  <c r="AE618" i="1"/>
  <c r="AG618" i="1"/>
  <c r="AH618" i="1"/>
  <c r="AS618" i="1"/>
  <c r="BG618" i="1"/>
  <c r="BH618" i="1"/>
  <c r="W619" i="1"/>
  <c r="X619" i="1"/>
  <c r="Y619" i="1" s="1"/>
  <c r="Z619" i="1" s="1"/>
  <c r="BM619" i="1" s="1"/>
  <c r="BN619" i="1" s="1"/>
  <c r="AA619" i="1"/>
  <c r="AC619" i="1" s="1"/>
  <c r="AE619" i="1" s="1"/>
  <c r="AB619" i="1"/>
  <c r="AG619" i="1"/>
  <c r="AH619" i="1"/>
  <c r="AJ619" i="1" s="1"/>
  <c r="AL619" i="1" s="1"/>
  <c r="AS619" i="1"/>
  <c r="BG619" i="1"/>
  <c r="BH619" i="1"/>
  <c r="W620" i="1"/>
  <c r="BM620" i="1" s="1"/>
  <c r="BN620" i="1" s="1"/>
  <c r="X620" i="1"/>
  <c r="Y620" i="1" s="1"/>
  <c r="AA620" i="1"/>
  <c r="AB620" i="1"/>
  <c r="AG620" i="1"/>
  <c r="AH620" i="1"/>
  <c r="AS620" i="1"/>
  <c r="BG620" i="1"/>
  <c r="BH620" i="1"/>
  <c r="W621" i="1"/>
  <c r="BM621" i="1" s="1"/>
  <c r="BN621" i="1" s="1"/>
  <c r="X621" i="1"/>
  <c r="Y621" i="1"/>
  <c r="AA621" i="1"/>
  <c r="AC621" i="1" s="1"/>
  <c r="AB621" i="1"/>
  <c r="AF621" i="1"/>
  <c r="AG621" i="1"/>
  <c r="AH621" i="1"/>
  <c r="AS621" i="1"/>
  <c r="BG621" i="1"/>
  <c r="BH621" i="1"/>
  <c r="W622" i="1"/>
  <c r="BM622" i="1" s="1"/>
  <c r="BN622" i="1" s="1"/>
  <c r="X622" i="1"/>
  <c r="Y622" i="1" s="1"/>
  <c r="AA622" i="1"/>
  <c r="AD622" i="1" s="1"/>
  <c r="AB622" i="1"/>
  <c r="AG622" i="1"/>
  <c r="AH622" i="1"/>
  <c r="AS622" i="1"/>
  <c r="BG622" i="1"/>
  <c r="BH622" i="1"/>
  <c r="W623" i="1"/>
  <c r="BM623" i="1" s="1"/>
  <c r="BN623" i="1" s="1"/>
  <c r="X623" i="1"/>
  <c r="Y623" i="1"/>
  <c r="AA623" i="1"/>
  <c r="AC623" i="1" s="1"/>
  <c r="AB623" i="1"/>
  <c r="AG623" i="1"/>
  <c r="AH623" i="1"/>
  <c r="AJ623" i="1" s="1"/>
  <c r="AL623" i="1" s="1"/>
  <c r="AS623" i="1"/>
  <c r="BG623" i="1"/>
  <c r="BH623" i="1"/>
  <c r="W624" i="1"/>
  <c r="BM624" i="1" s="1"/>
  <c r="BN624" i="1" s="1"/>
  <c r="X624" i="1"/>
  <c r="Y624" i="1"/>
  <c r="AA624" i="1"/>
  <c r="AB624" i="1"/>
  <c r="AE624" i="1"/>
  <c r="AG624" i="1"/>
  <c r="AH624" i="1"/>
  <c r="AS624" i="1"/>
  <c r="BG624" i="1"/>
  <c r="BH624" i="1"/>
  <c r="W625" i="1"/>
  <c r="BM625" i="1" s="1"/>
  <c r="BN625" i="1" s="1"/>
  <c r="X625" i="1"/>
  <c r="Y625" i="1" s="1"/>
  <c r="AA625" i="1"/>
  <c r="AC625" i="1" s="1"/>
  <c r="AE625" i="1" s="1"/>
  <c r="AB625" i="1"/>
  <c r="AG625" i="1"/>
  <c r="AH625" i="1"/>
  <c r="AS625" i="1"/>
  <c r="BG625" i="1"/>
  <c r="BH625" i="1"/>
  <c r="W626" i="1"/>
  <c r="BM626" i="1" s="1"/>
  <c r="BN626" i="1" s="1"/>
  <c r="X626" i="1"/>
  <c r="Y626" i="1"/>
  <c r="AA626" i="1"/>
  <c r="AD626" i="1" s="1"/>
  <c r="AB626" i="1"/>
  <c r="AE626" i="1"/>
  <c r="AG626" i="1"/>
  <c r="AH626" i="1"/>
  <c r="AS626" i="1"/>
  <c r="BG626" i="1"/>
  <c r="BH626" i="1"/>
  <c r="W627" i="1"/>
  <c r="BM627" i="1" s="1"/>
  <c r="BN627" i="1" s="1"/>
  <c r="X627" i="1"/>
  <c r="Y627" i="1" s="1"/>
  <c r="AA627" i="1"/>
  <c r="AC627" i="1" s="1"/>
  <c r="AE627" i="1" s="1"/>
  <c r="AB627" i="1"/>
  <c r="AG627" i="1"/>
  <c r="AH627" i="1"/>
  <c r="AJ627" i="1" s="1"/>
  <c r="AL627" i="1" s="1"/>
  <c r="AS627" i="1"/>
  <c r="BG627" i="1"/>
  <c r="BH627" i="1"/>
  <c r="W628" i="1"/>
  <c r="BM628" i="1" s="1"/>
  <c r="BN628" i="1" s="1"/>
  <c r="X628" i="1"/>
  <c r="Y628" i="1" s="1"/>
  <c r="AA628" i="1"/>
  <c r="AB628" i="1"/>
  <c r="AG628" i="1"/>
  <c r="AH628" i="1"/>
  <c r="AS628" i="1"/>
  <c r="BG628" i="1"/>
  <c r="BH628" i="1"/>
  <c r="W629" i="1"/>
  <c r="BM629" i="1" s="1"/>
  <c r="BN629" i="1" s="1"/>
  <c r="X629" i="1"/>
  <c r="Y629" i="1"/>
  <c r="AA629" i="1"/>
  <c r="AD629" i="1" s="1"/>
  <c r="AB629" i="1"/>
  <c r="AE629" i="1"/>
  <c r="AG629" i="1"/>
  <c r="AH629" i="1"/>
  <c r="AS629" i="1"/>
  <c r="BG629" i="1"/>
  <c r="BH629" i="1"/>
  <c r="W630" i="1"/>
  <c r="BM630" i="1" s="1"/>
  <c r="BN630" i="1" s="1"/>
  <c r="X630" i="1"/>
  <c r="Y630" i="1" s="1"/>
  <c r="AA630" i="1"/>
  <c r="AD630" i="1" s="1"/>
  <c r="AB630" i="1"/>
  <c r="AG630" i="1"/>
  <c r="AH630" i="1"/>
  <c r="AS630" i="1"/>
  <c r="BG630" i="1"/>
  <c r="BH630" i="1"/>
  <c r="W631" i="1"/>
  <c r="BM631" i="1" s="1"/>
  <c r="BN631" i="1" s="1"/>
  <c r="X631" i="1"/>
  <c r="Y631" i="1" s="1"/>
  <c r="AA631" i="1"/>
  <c r="AB631" i="1"/>
  <c r="AF631" i="1"/>
  <c r="AG631" i="1"/>
  <c r="AH631" i="1"/>
  <c r="AS631" i="1"/>
  <c r="BG631" i="1"/>
  <c r="BH631" i="1"/>
  <c r="W632" i="1"/>
  <c r="BM632" i="1" s="1"/>
  <c r="BN632" i="1" s="1"/>
  <c r="X632" i="1"/>
  <c r="Y632" i="1" s="1"/>
  <c r="AA632" i="1"/>
  <c r="AD632" i="1" s="1"/>
  <c r="AB632" i="1"/>
  <c r="AF632" i="1" s="1"/>
  <c r="AE632" i="1"/>
  <c r="AG632" i="1"/>
  <c r="AH632" i="1"/>
  <c r="AI632" i="1" s="1"/>
  <c r="AS632" i="1"/>
  <c r="BG632" i="1"/>
  <c r="BH632" i="1"/>
  <c r="W633" i="1"/>
  <c r="BM633" i="1" s="1"/>
  <c r="BN633" i="1" s="1"/>
  <c r="X633" i="1"/>
  <c r="Y633" i="1" s="1"/>
  <c r="AA633" i="1"/>
  <c r="AD633" i="1" s="1"/>
  <c r="AB633" i="1"/>
  <c r="AF633" i="1" s="1"/>
  <c r="AE633" i="1"/>
  <c r="AG633" i="1"/>
  <c r="AH633" i="1"/>
  <c r="AJ633" i="1" s="1"/>
  <c r="AL633" i="1" s="1"/>
  <c r="AS633" i="1"/>
  <c r="BG633" i="1"/>
  <c r="BH633" i="1"/>
  <c r="W634" i="1"/>
  <c r="BM634" i="1" s="1"/>
  <c r="BN634" i="1" s="1"/>
  <c r="X634" i="1"/>
  <c r="Y634" i="1" s="1"/>
  <c r="AA634" i="1"/>
  <c r="AD634" i="1" s="1"/>
  <c r="AB634" i="1"/>
  <c r="AG634" i="1"/>
  <c r="AH634" i="1"/>
  <c r="AJ634" i="1" s="1"/>
  <c r="AL634" i="1" s="1"/>
  <c r="AS634" i="1"/>
  <c r="BG634" i="1"/>
  <c r="BH634" i="1"/>
  <c r="W635" i="1"/>
  <c r="BM635" i="1" s="1"/>
  <c r="BN635" i="1" s="1"/>
  <c r="X635" i="1"/>
  <c r="Y635" i="1"/>
  <c r="AA635" i="1"/>
  <c r="AB635" i="1"/>
  <c r="AE635" i="1"/>
  <c r="AG635" i="1"/>
  <c r="AH635" i="1"/>
  <c r="AS635" i="1"/>
  <c r="BG635" i="1"/>
  <c r="BH635" i="1"/>
  <c r="W636" i="1"/>
  <c r="BM636" i="1" s="1"/>
  <c r="BN636" i="1" s="1"/>
  <c r="X636" i="1"/>
  <c r="Y636" i="1" s="1"/>
  <c r="AA636" i="1"/>
  <c r="AB636" i="1"/>
  <c r="AG636" i="1"/>
  <c r="AH636" i="1"/>
  <c r="AJ636" i="1" s="1"/>
  <c r="AL636" i="1" s="1"/>
  <c r="AS636" i="1"/>
  <c r="BG636" i="1"/>
  <c r="BH636" i="1"/>
  <c r="W637" i="1"/>
  <c r="BM637" i="1" s="1"/>
  <c r="BN637" i="1" s="1"/>
  <c r="X637" i="1"/>
  <c r="Y637" i="1" s="1"/>
  <c r="AA637" i="1"/>
  <c r="AD637" i="1" s="1"/>
  <c r="AB637" i="1"/>
  <c r="AG637" i="1"/>
  <c r="AH637" i="1"/>
  <c r="AJ637" i="1" s="1"/>
  <c r="AL637" i="1" s="1"/>
  <c r="AS637" i="1"/>
  <c r="BG637" i="1"/>
  <c r="BH637" i="1"/>
  <c r="W638" i="1"/>
  <c r="BM638" i="1" s="1"/>
  <c r="BN638" i="1" s="1"/>
  <c r="X638" i="1"/>
  <c r="Y638" i="1"/>
  <c r="AA638" i="1"/>
  <c r="AB638" i="1"/>
  <c r="AF638" i="1"/>
  <c r="AG638" i="1"/>
  <c r="AH638" i="1"/>
  <c r="AS638" i="1"/>
  <c r="BG638" i="1"/>
  <c r="BH638" i="1"/>
  <c r="W639" i="1"/>
  <c r="BM639" i="1" s="1"/>
  <c r="BN639" i="1" s="1"/>
  <c r="X639" i="1"/>
  <c r="Y639" i="1" s="1"/>
  <c r="AA639" i="1"/>
  <c r="AB639" i="1"/>
  <c r="AE639" i="1" s="1"/>
  <c r="AF639" i="1"/>
  <c r="AG639" i="1"/>
  <c r="AH639" i="1"/>
  <c r="AS639" i="1"/>
  <c r="BG639" i="1"/>
  <c r="BH639" i="1"/>
  <c r="W640" i="1"/>
  <c r="BM640" i="1" s="1"/>
  <c r="BN640" i="1" s="1"/>
  <c r="X640" i="1"/>
  <c r="Y640" i="1" s="1"/>
  <c r="AA640" i="1"/>
  <c r="AD640" i="1" s="1"/>
  <c r="AB640" i="1"/>
  <c r="AF640" i="1" s="1"/>
  <c r="AE640" i="1"/>
  <c r="AG640" i="1"/>
  <c r="AH640" i="1"/>
  <c r="AS640" i="1"/>
  <c r="BG640" i="1"/>
  <c r="BH640" i="1"/>
  <c r="W641" i="1"/>
  <c r="BM641" i="1" s="1"/>
  <c r="BN641" i="1" s="1"/>
  <c r="X641" i="1"/>
  <c r="Y641" i="1" s="1"/>
  <c r="AA641" i="1"/>
  <c r="AD641" i="1" s="1"/>
  <c r="AB641" i="1"/>
  <c r="AF641" i="1" s="1"/>
  <c r="AE641" i="1"/>
  <c r="AG641" i="1"/>
  <c r="AH641" i="1"/>
  <c r="AJ641" i="1" s="1"/>
  <c r="AL641" i="1" s="1"/>
  <c r="AS641" i="1"/>
  <c r="BG641" i="1"/>
  <c r="BH641" i="1"/>
  <c r="W642" i="1"/>
  <c r="BM642" i="1" s="1"/>
  <c r="BN642" i="1" s="1"/>
  <c r="X642" i="1"/>
  <c r="Y642" i="1" s="1"/>
  <c r="AA642" i="1"/>
  <c r="AB642" i="1"/>
  <c r="AG642" i="1"/>
  <c r="AH642" i="1"/>
  <c r="AJ642" i="1" s="1"/>
  <c r="AL642" i="1" s="1"/>
  <c r="AS642" i="1"/>
  <c r="BG642" i="1"/>
  <c r="BH642" i="1"/>
  <c r="W643" i="1"/>
  <c r="BM643" i="1" s="1"/>
  <c r="BN643" i="1" s="1"/>
  <c r="X643" i="1"/>
  <c r="Y643" i="1"/>
  <c r="AA643" i="1"/>
  <c r="AB643" i="1"/>
  <c r="AE643" i="1"/>
  <c r="AG643" i="1"/>
  <c r="AH643" i="1"/>
  <c r="AS643" i="1"/>
  <c r="BG643" i="1"/>
  <c r="BH643" i="1"/>
  <c r="W644" i="1"/>
  <c r="BM644" i="1" s="1"/>
  <c r="BN644" i="1" s="1"/>
  <c r="X644" i="1"/>
  <c r="Y644" i="1" s="1"/>
  <c r="AA644" i="1"/>
  <c r="AD644" i="1" s="1"/>
  <c r="AB644" i="1"/>
  <c r="AG644" i="1"/>
  <c r="AH644" i="1"/>
  <c r="AJ644" i="1" s="1"/>
  <c r="AL644" i="1" s="1"/>
  <c r="AS644" i="1"/>
  <c r="BG644" i="1"/>
  <c r="BH644" i="1"/>
  <c r="W645" i="1"/>
  <c r="BM645" i="1" s="1"/>
  <c r="BN645" i="1" s="1"/>
  <c r="X645" i="1"/>
  <c r="Y645" i="1" s="1"/>
  <c r="AA645" i="1"/>
  <c r="AB645" i="1"/>
  <c r="AG645" i="1"/>
  <c r="AH645" i="1"/>
  <c r="AJ645" i="1" s="1"/>
  <c r="AL645" i="1" s="1"/>
  <c r="AS645" i="1"/>
  <c r="BG645" i="1"/>
  <c r="BH645" i="1"/>
  <c r="W646" i="1"/>
  <c r="BM646" i="1" s="1"/>
  <c r="BN646" i="1" s="1"/>
  <c r="X646" i="1"/>
  <c r="Y646" i="1"/>
  <c r="AA646" i="1"/>
  <c r="AB646" i="1"/>
  <c r="AF646" i="1"/>
  <c r="AG646" i="1"/>
  <c r="AH646" i="1"/>
  <c r="AS646" i="1"/>
  <c r="BG646" i="1"/>
  <c r="BH646" i="1"/>
  <c r="W647" i="1"/>
  <c r="BM647" i="1" s="1"/>
  <c r="BN647" i="1" s="1"/>
  <c r="X647" i="1"/>
  <c r="Y647" i="1" s="1"/>
  <c r="AA647" i="1"/>
  <c r="AD647" i="1" s="1"/>
  <c r="AB647" i="1"/>
  <c r="AE647" i="1" s="1"/>
  <c r="AF647" i="1"/>
  <c r="AG647" i="1"/>
  <c r="AH647" i="1"/>
  <c r="AS647" i="1"/>
  <c r="BG647" i="1"/>
  <c r="BH647" i="1"/>
  <c r="W648" i="1"/>
  <c r="BM648" i="1" s="1"/>
  <c r="BN648" i="1" s="1"/>
  <c r="X648" i="1"/>
  <c r="Y648" i="1" s="1"/>
  <c r="AA648" i="1"/>
  <c r="AD648" i="1" s="1"/>
  <c r="AB648" i="1"/>
  <c r="AF648" i="1" s="1"/>
  <c r="AE648" i="1"/>
  <c r="AG648" i="1"/>
  <c r="AH648" i="1"/>
  <c r="AS648" i="1"/>
  <c r="BG648" i="1"/>
  <c r="BH648" i="1"/>
  <c r="W649" i="1"/>
  <c r="BM649" i="1" s="1"/>
  <c r="BN649" i="1" s="1"/>
  <c r="X649" i="1"/>
  <c r="Y649" i="1" s="1"/>
  <c r="AA649" i="1"/>
  <c r="AB649" i="1"/>
  <c r="AF649" i="1" s="1"/>
  <c r="AE649" i="1"/>
  <c r="AG649" i="1"/>
  <c r="AH649" i="1"/>
  <c r="AJ649" i="1" s="1"/>
  <c r="AL649" i="1" s="1"/>
  <c r="AS649" i="1"/>
  <c r="BG649" i="1"/>
  <c r="BH649" i="1"/>
  <c r="W650" i="1"/>
  <c r="BM650" i="1" s="1"/>
  <c r="BN650" i="1" s="1"/>
  <c r="X650" i="1"/>
  <c r="Y650" i="1" s="1"/>
  <c r="AA650" i="1"/>
  <c r="AB650" i="1"/>
  <c r="AG650" i="1"/>
  <c r="AH650" i="1"/>
  <c r="AJ650" i="1" s="1"/>
  <c r="AL650" i="1" s="1"/>
  <c r="AS650" i="1"/>
  <c r="BG650" i="1"/>
  <c r="BH650" i="1"/>
  <c r="W651" i="1"/>
  <c r="BM651" i="1" s="1"/>
  <c r="BN651" i="1" s="1"/>
  <c r="X651" i="1"/>
  <c r="Y651" i="1"/>
  <c r="AA651" i="1"/>
  <c r="AD651" i="1" s="1"/>
  <c r="AB651" i="1"/>
  <c r="AE651" i="1"/>
  <c r="AG651" i="1"/>
  <c r="AH651" i="1"/>
  <c r="AS651" i="1"/>
  <c r="BG651" i="1"/>
  <c r="BH651" i="1"/>
  <c r="W652" i="1"/>
  <c r="BM652" i="1" s="1"/>
  <c r="BN652" i="1" s="1"/>
  <c r="X652" i="1"/>
  <c r="Y652" i="1" s="1"/>
  <c r="AA652" i="1"/>
  <c r="AD652" i="1" s="1"/>
  <c r="AB652" i="1"/>
  <c r="AG652" i="1"/>
  <c r="AH652" i="1"/>
  <c r="AJ652" i="1" s="1"/>
  <c r="AL652" i="1" s="1"/>
  <c r="AS652" i="1"/>
  <c r="BG652" i="1"/>
  <c r="BH652" i="1"/>
  <c r="W653" i="1"/>
  <c r="BM653" i="1" s="1"/>
  <c r="BN653" i="1" s="1"/>
  <c r="X653" i="1"/>
  <c r="Y653" i="1" s="1"/>
  <c r="AA653" i="1"/>
  <c r="AB653" i="1"/>
  <c r="AG653" i="1"/>
  <c r="AH653" i="1"/>
  <c r="AJ653" i="1" s="1"/>
  <c r="AL653" i="1" s="1"/>
  <c r="AS653" i="1"/>
  <c r="BG653" i="1"/>
  <c r="BH653" i="1"/>
  <c r="W654" i="1"/>
  <c r="BM654" i="1" s="1"/>
  <c r="BN654" i="1" s="1"/>
  <c r="X654" i="1"/>
  <c r="Y654" i="1"/>
  <c r="AA654" i="1"/>
  <c r="AD654" i="1" s="1"/>
  <c r="AB654" i="1"/>
  <c r="AF654" i="1"/>
  <c r="AG654" i="1"/>
  <c r="AH654" i="1"/>
  <c r="AS654" i="1"/>
  <c r="BG654" i="1"/>
  <c r="BH654" i="1"/>
  <c r="W655" i="1"/>
  <c r="BM655" i="1" s="1"/>
  <c r="BN655" i="1" s="1"/>
  <c r="X655" i="1"/>
  <c r="Y655" i="1" s="1"/>
  <c r="AA655" i="1"/>
  <c r="AD655" i="1" s="1"/>
  <c r="AB655" i="1"/>
  <c r="AE655" i="1" s="1"/>
  <c r="AF655" i="1"/>
  <c r="AG655" i="1"/>
  <c r="AH655" i="1"/>
  <c r="AS655" i="1"/>
  <c r="BG655" i="1"/>
  <c r="BH655" i="1"/>
  <c r="W656" i="1"/>
  <c r="BM656" i="1" s="1"/>
  <c r="BN656" i="1" s="1"/>
  <c r="X656" i="1"/>
  <c r="Y656" i="1" s="1"/>
  <c r="AA656" i="1"/>
  <c r="AB656" i="1"/>
  <c r="AF656" i="1" s="1"/>
  <c r="AE656" i="1"/>
  <c r="AG656" i="1"/>
  <c r="AH656" i="1"/>
  <c r="AS656" i="1"/>
  <c r="BG656" i="1"/>
  <c r="BH656" i="1"/>
  <c r="W657" i="1"/>
  <c r="BM657" i="1" s="1"/>
  <c r="BN657" i="1" s="1"/>
  <c r="X657" i="1"/>
  <c r="Y657" i="1" s="1"/>
  <c r="AA657" i="1"/>
  <c r="AB657" i="1"/>
  <c r="AF657" i="1" s="1"/>
  <c r="AE657" i="1"/>
  <c r="AG657" i="1"/>
  <c r="AH657" i="1"/>
  <c r="AJ657" i="1" s="1"/>
  <c r="AL657" i="1" s="1"/>
  <c r="AS657" i="1"/>
  <c r="BG657" i="1"/>
  <c r="BH657" i="1"/>
  <c r="W658" i="1"/>
  <c r="BM658" i="1" s="1"/>
  <c r="BN658" i="1" s="1"/>
  <c r="X658" i="1"/>
  <c r="Y658" i="1" s="1"/>
  <c r="AA658" i="1"/>
  <c r="AD658" i="1" s="1"/>
  <c r="AB658" i="1"/>
  <c r="AG658" i="1"/>
  <c r="AH658" i="1"/>
  <c r="AJ658" i="1" s="1"/>
  <c r="AL658" i="1" s="1"/>
  <c r="AS658" i="1"/>
  <c r="BG658" i="1"/>
  <c r="BH658" i="1"/>
  <c r="W659" i="1"/>
  <c r="BM659" i="1" s="1"/>
  <c r="BN659" i="1" s="1"/>
  <c r="X659" i="1"/>
  <c r="Y659" i="1"/>
  <c r="AA659" i="1"/>
  <c r="AD659" i="1" s="1"/>
  <c r="AB659" i="1"/>
  <c r="AE659" i="1"/>
  <c r="AG659" i="1"/>
  <c r="AH659" i="1"/>
  <c r="AS659" i="1"/>
  <c r="BG659" i="1"/>
  <c r="BH659" i="1"/>
  <c r="W660" i="1"/>
  <c r="BM660" i="1" s="1"/>
  <c r="BN660" i="1" s="1"/>
  <c r="X660" i="1"/>
  <c r="Y660" i="1" s="1"/>
  <c r="AA660" i="1"/>
  <c r="AB660" i="1"/>
  <c r="AG660" i="1"/>
  <c r="AH660" i="1"/>
  <c r="AJ660" i="1" s="1"/>
  <c r="AL660" i="1" s="1"/>
  <c r="AS660" i="1"/>
  <c r="BG660" i="1"/>
  <c r="BH660" i="1"/>
  <c r="W661" i="1"/>
  <c r="BM661" i="1" s="1"/>
  <c r="BN661" i="1" s="1"/>
  <c r="X661" i="1"/>
  <c r="Y661" i="1" s="1"/>
  <c r="AA661" i="1"/>
  <c r="AD661" i="1" s="1"/>
  <c r="AB661" i="1"/>
  <c r="AG661" i="1"/>
  <c r="AH661" i="1"/>
  <c r="AJ661" i="1" s="1"/>
  <c r="AL661" i="1" s="1"/>
  <c r="AS661" i="1"/>
  <c r="BG661" i="1"/>
  <c r="BH661" i="1"/>
  <c r="W662" i="1"/>
  <c r="BM662" i="1" s="1"/>
  <c r="BN662" i="1" s="1"/>
  <c r="X662" i="1"/>
  <c r="Y662" i="1"/>
  <c r="AA662" i="1"/>
  <c r="AD662" i="1" s="1"/>
  <c r="AB662" i="1"/>
  <c r="AF662" i="1"/>
  <c r="AG662" i="1"/>
  <c r="AH662" i="1"/>
  <c r="AS662" i="1"/>
  <c r="BG662" i="1"/>
  <c r="BH662" i="1"/>
  <c r="W663" i="1"/>
  <c r="BM663" i="1" s="1"/>
  <c r="BN663" i="1" s="1"/>
  <c r="X663" i="1"/>
  <c r="Y663" i="1" s="1"/>
  <c r="AA663" i="1"/>
  <c r="AB663" i="1"/>
  <c r="AE663" i="1" s="1"/>
  <c r="AF663" i="1"/>
  <c r="AG663" i="1"/>
  <c r="AH663" i="1"/>
  <c r="AS663" i="1"/>
  <c r="BG663" i="1"/>
  <c r="BH663" i="1"/>
  <c r="W664" i="1"/>
  <c r="BM664" i="1" s="1"/>
  <c r="BN664" i="1" s="1"/>
  <c r="X664" i="1"/>
  <c r="Y664" i="1" s="1"/>
  <c r="AA664" i="1"/>
  <c r="AB664" i="1"/>
  <c r="AF664" i="1" s="1"/>
  <c r="AE664" i="1"/>
  <c r="AG664" i="1"/>
  <c r="AH664" i="1"/>
  <c r="AS664" i="1"/>
  <c r="BG664" i="1"/>
  <c r="BH664" i="1"/>
  <c r="W665" i="1"/>
  <c r="BM665" i="1" s="1"/>
  <c r="BN665" i="1" s="1"/>
  <c r="X665" i="1"/>
  <c r="Y665" i="1"/>
  <c r="AA665" i="1"/>
  <c r="AB665" i="1"/>
  <c r="AE665" i="1"/>
  <c r="AG665" i="1"/>
  <c r="AH665" i="1"/>
  <c r="AJ665" i="1" s="1"/>
  <c r="AL665" i="1" s="1"/>
  <c r="AS665" i="1"/>
  <c r="BG665" i="1"/>
  <c r="BH665" i="1"/>
  <c r="W666" i="1"/>
  <c r="BM666" i="1" s="1"/>
  <c r="BN666" i="1" s="1"/>
  <c r="X666" i="1"/>
  <c r="Y666" i="1" s="1"/>
  <c r="AA666" i="1"/>
  <c r="AC666" i="1" s="1"/>
  <c r="AE666" i="1" s="1"/>
  <c r="AB666" i="1"/>
  <c r="AG666" i="1"/>
  <c r="AH666" i="1"/>
  <c r="AJ666" i="1" s="1"/>
  <c r="AL666" i="1" s="1"/>
  <c r="AS666" i="1"/>
  <c r="BG666" i="1"/>
  <c r="BH666" i="1"/>
  <c r="W667" i="1"/>
  <c r="BM667" i="1" s="1"/>
  <c r="BN667" i="1" s="1"/>
  <c r="X667" i="1"/>
  <c r="Y667" i="1" s="1"/>
  <c r="AA667" i="1"/>
  <c r="AB667" i="1"/>
  <c r="AG667" i="1"/>
  <c r="AH667" i="1"/>
  <c r="AS667" i="1"/>
  <c r="BG667" i="1"/>
  <c r="BH667" i="1"/>
  <c r="W668" i="1"/>
  <c r="BM668" i="1" s="1"/>
  <c r="BN668" i="1" s="1"/>
  <c r="X668" i="1"/>
  <c r="Y668" i="1"/>
  <c r="AA668" i="1"/>
  <c r="AC668" i="1" s="1"/>
  <c r="AB668" i="1"/>
  <c r="AF668" i="1"/>
  <c r="AG668" i="1"/>
  <c r="AH668" i="1"/>
  <c r="AJ668" i="1" s="1"/>
  <c r="AL668" i="1" s="1"/>
  <c r="AS668" i="1"/>
  <c r="BG668" i="1"/>
  <c r="BH668" i="1"/>
  <c r="W669" i="1"/>
  <c r="BM669" i="1" s="1"/>
  <c r="BN669" i="1" s="1"/>
  <c r="X669" i="1"/>
  <c r="Y669" i="1" s="1"/>
  <c r="AA669" i="1"/>
  <c r="AD669" i="1" s="1"/>
  <c r="AB669" i="1"/>
  <c r="AF669" i="1" s="1"/>
  <c r="AE669" i="1"/>
  <c r="AG669" i="1"/>
  <c r="AH669" i="1"/>
  <c r="AS669" i="1"/>
  <c r="BG669" i="1"/>
  <c r="BH669" i="1"/>
  <c r="W670" i="1"/>
  <c r="BM670" i="1" s="1"/>
  <c r="BN670" i="1" s="1"/>
  <c r="X670" i="1"/>
  <c r="Y670" i="1" s="1"/>
  <c r="AA670" i="1"/>
  <c r="AC670" i="1" s="1"/>
  <c r="AE670" i="1" s="1"/>
  <c r="AB670" i="1"/>
  <c r="AG670" i="1"/>
  <c r="AH670" i="1"/>
  <c r="AJ670" i="1" s="1"/>
  <c r="AL670" i="1" s="1"/>
  <c r="AS670" i="1"/>
  <c r="BG670" i="1"/>
  <c r="BH670" i="1"/>
  <c r="W671" i="1"/>
  <c r="BM671" i="1" s="1"/>
  <c r="BN671" i="1" s="1"/>
  <c r="X671" i="1"/>
  <c r="Y671" i="1" s="1"/>
  <c r="AA671" i="1"/>
  <c r="AB671" i="1"/>
  <c r="AG671" i="1"/>
  <c r="AH671" i="1"/>
  <c r="AS671" i="1"/>
  <c r="BG671" i="1"/>
  <c r="BH671" i="1"/>
  <c r="W672" i="1"/>
  <c r="BM672" i="1" s="1"/>
  <c r="BN672" i="1" s="1"/>
  <c r="X672" i="1"/>
  <c r="Y672" i="1"/>
  <c r="AA672" i="1"/>
  <c r="AC672" i="1" s="1"/>
  <c r="AB672" i="1"/>
  <c r="AF672" i="1"/>
  <c r="AG672" i="1"/>
  <c r="AH672" i="1"/>
  <c r="AJ672" i="1" s="1"/>
  <c r="AL672" i="1" s="1"/>
  <c r="AS672" i="1"/>
  <c r="BG672" i="1"/>
  <c r="BH672" i="1"/>
  <c r="W673" i="1"/>
  <c r="BM673" i="1" s="1"/>
  <c r="BN673" i="1" s="1"/>
  <c r="X673" i="1"/>
  <c r="Y673" i="1" s="1"/>
  <c r="AA673" i="1"/>
  <c r="AD673" i="1" s="1"/>
  <c r="AB673" i="1"/>
  <c r="AF673" i="1" s="1"/>
  <c r="AE673" i="1"/>
  <c r="AG673" i="1"/>
  <c r="AH673" i="1"/>
  <c r="AS673" i="1"/>
  <c r="BG673" i="1"/>
  <c r="BH673" i="1"/>
  <c r="W674" i="1"/>
  <c r="BM674" i="1" s="1"/>
  <c r="BN674" i="1" s="1"/>
  <c r="X674" i="1"/>
  <c r="Y674" i="1" s="1"/>
  <c r="AA674" i="1"/>
  <c r="AC674" i="1" s="1"/>
  <c r="AE674" i="1" s="1"/>
  <c r="AB674" i="1"/>
  <c r="AG674" i="1"/>
  <c r="AH674" i="1"/>
  <c r="AJ674" i="1" s="1"/>
  <c r="AL674" i="1" s="1"/>
  <c r="AS674" i="1"/>
  <c r="BG674" i="1"/>
  <c r="BH674" i="1"/>
  <c r="W675" i="1"/>
  <c r="BM675" i="1" s="1"/>
  <c r="BN675" i="1" s="1"/>
  <c r="X675" i="1"/>
  <c r="Y675" i="1" s="1"/>
  <c r="AA675" i="1"/>
  <c r="AD675" i="1" s="1"/>
  <c r="AB675" i="1"/>
  <c r="AG675" i="1"/>
  <c r="AH675" i="1"/>
  <c r="AS675" i="1"/>
  <c r="BG675" i="1"/>
  <c r="BH675" i="1"/>
  <c r="W676" i="1"/>
  <c r="BM676" i="1" s="1"/>
  <c r="BN676" i="1" s="1"/>
  <c r="X676" i="1"/>
  <c r="Y676" i="1"/>
  <c r="AA676" i="1"/>
  <c r="AC676" i="1" s="1"/>
  <c r="AB676" i="1"/>
  <c r="AF676" i="1"/>
  <c r="AG676" i="1"/>
  <c r="AH676" i="1"/>
  <c r="AJ676" i="1" s="1"/>
  <c r="AL676" i="1" s="1"/>
  <c r="AS676" i="1"/>
  <c r="BG676" i="1"/>
  <c r="BH676" i="1"/>
  <c r="W677" i="1"/>
  <c r="BM677" i="1" s="1"/>
  <c r="BN677" i="1" s="1"/>
  <c r="X677" i="1"/>
  <c r="Y677" i="1" s="1"/>
  <c r="AA677" i="1"/>
  <c r="AB677" i="1"/>
  <c r="AF677" i="1" s="1"/>
  <c r="AE677" i="1"/>
  <c r="AG677" i="1"/>
  <c r="AH677" i="1"/>
  <c r="AS677" i="1"/>
  <c r="BG677" i="1"/>
  <c r="BH677" i="1"/>
  <c r="W678" i="1"/>
  <c r="BM678" i="1" s="1"/>
  <c r="BN678" i="1" s="1"/>
  <c r="X678" i="1"/>
  <c r="Y678" i="1" s="1"/>
  <c r="AA678" i="1"/>
  <c r="AB678" i="1"/>
  <c r="AG678" i="1"/>
  <c r="AH678" i="1"/>
  <c r="AJ678" i="1" s="1"/>
  <c r="AL678" i="1" s="1"/>
  <c r="AS678" i="1"/>
  <c r="BG678" i="1"/>
  <c r="BH678" i="1"/>
  <c r="W679" i="1"/>
  <c r="BM679" i="1" s="1"/>
  <c r="BN679" i="1" s="1"/>
  <c r="X679" i="1"/>
  <c r="Y679" i="1" s="1"/>
  <c r="AA679" i="1"/>
  <c r="AD679" i="1" s="1"/>
  <c r="AB679" i="1"/>
  <c r="AG679" i="1"/>
  <c r="AH679" i="1"/>
  <c r="AJ679" i="1" s="1"/>
  <c r="AL679" i="1" s="1"/>
  <c r="AS679" i="1"/>
  <c r="BG679" i="1"/>
  <c r="BH679" i="1"/>
  <c r="W680" i="1"/>
  <c r="BM680" i="1" s="1"/>
  <c r="BN680" i="1" s="1"/>
  <c r="X680" i="1"/>
  <c r="Y680" i="1"/>
  <c r="AA680" i="1"/>
  <c r="AB680" i="1"/>
  <c r="AE680" i="1"/>
  <c r="AG680" i="1"/>
  <c r="AH680" i="1"/>
  <c r="AS680" i="1"/>
  <c r="BG680" i="1"/>
  <c r="BH680" i="1"/>
  <c r="W681" i="1"/>
  <c r="BM681" i="1" s="1"/>
  <c r="BN681" i="1" s="1"/>
  <c r="X681" i="1"/>
  <c r="Y681" i="1" s="1"/>
  <c r="AA681" i="1"/>
  <c r="AB681" i="1"/>
  <c r="AG681" i="1"/>
  <c r="AH681" i="1"/>
  <c r="AJ681" i="1" s="1"/>
  <c r="AL681" i="1" s="1"/>
  <c r="AS681" i="1"/>
  <c r="BG681" i="1"/>
  <c r="BH681" i="1"/>
  <c r="W682" i="1"/>
  <c r="BM682" i="1" s="1"/>
  <c r="BN682" i="1" s="1"/>
  <c r="X682" i="1"/>
  <c r="Y682" i="1" s="1"/>
  <c r="AA682" i="1"/>
  <c r="AD682" i="1" s="1"/>
  <c r="AB682" i="1"/>
  <c r="AG682" i="1"/>
  <c r="AH682" i="1"/>
  <c r="AJ682" i="1" s="1"/>
  <c r="AL682" i="1" s="1"/>
  <c r="AS682" i="1"/>
  <c r="BG682" i="1"/>
  <c r="BH682" i="1"/>
  <c r="W683" i="1"/>
  <c r="BM683" i="1" s="1"/>
  <c r="BN683" i="1" s="1"/>
  <c r="X683" i="1"/>
  <c r="Y683" i="1"/>
  <c r="AA683" i="1"/>
  <c r="AB683" i="1"/>
  <c r="AF683" i="1"/>
  <c r="AG683" i="1"/>
  <c r="AH683" i="1"/>
  <c r="AS683" i="1"/>
  <c r="BG683" i="1"/>
  <c r="BH683" i="1"/>
  <c r="W684" i="1"/>
  <c r="BM684" i="1" s="1"/>
  <c r="BN684" i="1" s="1"/>
  <c r="X684" i="1"/>
  <c r="Y684" i="1" s="1"/>
  <c r="AA684" i="1"/>
  <c r="AB684" i="1"/>
  <c r="AE684" i="1" s="1"/>
  <c r="AF684" i="1"/>
  <c r="AG684" i="1"/>
  <c r="AH684" i="1"/>
  <c r="AS684" i="1"/>
  <c r="BG684" i="1"/>
  <c r="BH684" i="1"/>
  <c r="W685" i="1"/>
  <c r="BM685" i="1" s="1"/>
  <c r="BN685" i="1" s="1"/>
  <c r="X685" i="1"/>
  <c r="Y685" i="1" s="1"/>
  <c r="AA685" i="1"/>
  <c r="AD685" i="1" s="1"/>
  <c r="AB685" i="1"/>
  <c r="AF685" i="1" s="1"/>
  <c r="AE685" i="1"/>
  <c r="AG685" i="1"/>
  <c r="AH685" i="1"/>
  <c r="AS685" i="1"/>
  <c r="BG685" i="1"/>
  <c r="BH685" i="1"/>
  <c r="W686" i="1"/>
  <c r="BM686" i="1" s="1"/>
  <c r="BN686" i="1" s="1"/>
  <c r="X686" i="1"/>
  <c r="Y686" i="1" s="1"/>
  <c r="AA686" i="1"/>
  <c r="AD686" i="1" s="1"/>
  <c r="AB686" i="1"/>
  <c r="AF686" i="1" s="1"/>
  <c r="AE686" i="1"/>
  <c r="AG686" i="1"/>
  <c r="AH686" i="1"/>
  <c r="AJ686" i="1" s="1"/>
  <c r="AL686" i="1" s="1"/>
  <c r="AS686" i="1"/>
  <c r="BG686" i="1"/>
  <c r="BH686" i="1"/>
  <c r="W687" i="1"/>
  <c r="BM687" i="1" s="1"/>
  <c r="BN687" i="1" s="1"/>
  <c r="X687" i="1"/>
  <c r="Y687" i="1" s="1"/>
  <c r="AA687" i="1"/>
  <c r="AB687" i="1"/>
  <c r="AG687" i="1"/>
  <c r="AH687" i="1"/>
  <c r="AJ687" i="1" s="1"/>
  <c r="AL687" i="1" s="1"/>
  <c r="AS687" i="1"/>
  <c r="BG687" i="1"/>
  <c r="BH687" i="1"/>
  <c r="W688" i="1"/>
  <c r="BM688" i="1" s="1"/>
  <c r="BN688" i="1" s="1"/>
  <c r="X688" i="1"/>
  <c r="Y688" i="1"/>
  <c r="AA688" i="1"/>
  <c r="AB688" i="1"/>
  <c r="AE688" i="1"/>
  <c r="AG688" i="1"/>
  <c r="AH688" i="1"/>
  <c r="AS688" i="1"/>
  <c r="BG688" i="1"/>
  <c r="BH688" i="1"/>
  <c r="W689" i="1"/>
  <c r="BM689" i="1" s="1"/>
  <c r="BN689" i="1" s="1"/>
  <c r="X689" i="1"/>
  <c r="Y689" i="1" s="1"/>
  <c r="AA689" i="1"/>
  <c r="AD689" i="1" s="1"/>
  <c r="AB689" i="1"/>
  <c r="AG689" i="1"/>
  <c r="AH689" i="1"/>
  <c r="AJ689" i="1" s="1"/>
  <c r="AL689" i="1" s="1"/>
  <c r="AS689" i="1"/>
  <c r="BG689" i="1"/>
  <c r="BH689" i="1"/>
  <c r="W690" i="1"/>
  <c r="BM690" i="1" s="1"/>
  <c r="BN690" i="1" s="1"/>
  <c r="X690" i="1"/>
  <c r="Y690" i="1" s="1"/>
  <c r="AA690" i="1"/>
  <c r="AB690" i="1"/>
  <c r="AG690" i="1"/>
  <c r="AH690" i="1"/>
  <c r="AJ690" i="1" s="1"/>
  <c r="AL690" i="1" s="1"/>
  <c r="AS690" i="1"/>
  <c r="BG690" i="1"/>
  <c r="BH690" i="1"/>
  <c r="W691" i="1"/>
  <c r="BM691" i="1" s="1"/>
  <c r="BN691" i="1" s="1"/>
  <c r="X691" i="1"/>
  <c r="Y691" i="1"/>
  <c r="AA691" i="1"/>
  <c r="AB691" i="1"/>
  <c r="AF691" i="1"/>
  <c r="AG691" i="1"/>
  <c r="AH691" i="1"/>
  <c r="AS691" i="1"/>
  <c r="BG691" i="1"/>
  <c r="BH691" i="1"/>
  <c r="W692" i="1"/>
  <c r="BM692" i="1" s="1"/>
  <c r="BN692" i="1" s="1"/>
  <c r="X692" i="1"/>
  <c r="Y692" i="1" s="1"/>
  <c r="AA692" i="1"/>
  <c r="AD692" i="1" s="1"/>
  <c r="AB692" i="1"/>
  <c r="AE692" i="1" s="1"/>
  <c r="AF692" i="1"/>
  <c r="AG692" i="1"/>
  <c r="AH692" i="1"/>
  <c r="AS692" i="1"/>
  <c r="BG692" i="1"/>
  <c r="BH692" i="1"/>
  <c r="W693" i="1"/>
  <c r="BM693" i="1" s="1"/>
  <c r="BN693" i="1" s="1"/>
  <c r="X693" i="1"/>
  <c r="Y693" i="1" s="1"/>
  <c r="AA693" i="1"/>
  <c r="AD693" i="1" s="1"/>
  <c r="AB693" i="1"/>
  <c r="AF693" i="1" s="1"/>
  <c r="AE693" i="1"/>
  <c r="AG693" i="1"/>
  <c r="AH693" i="1"/>
  <c r="AS693" i="1"/>
  <c r="BG693" i="1"/>
  <c r="BH693" i="1"/>
  <c r="W694" i="1"/>
  <c r="BM694" i="1" s="1"/>
  <c r="BN694" i="1" s="1"/>
  <c r="X694" i="1"/>
  <c r="Y694" i="1" s="1"/>
  <c r="AA694" i="1"/>
  <c r="AB694" i="1"/>
  <c r="AF694" i="1" s="1"/>
  <c r="AE694" i="1"/>
  <c r="AG694" i="1"/>
  <c r="AH694" i="1"/>
  <c r="AJ694" i="1" s="1"/>
  <c r="AL694" i="1" s="1"/>
  <c r="AS694" i="1"/>
  <c r="BG694" i="1"/>
  <c r="BH694" i="1"/>
  <c r="W695" i="1"/>
  <c r="BM695" i="1" s="1"/>
  <c r="BN695" i="1" s="1"/>
  <c r="X695" i="1"/>
  <c r="Y695" i="1" s="1"/>
  <c r="AA695" i="1"/>
  <c r="AB695" i="1"/>
  <c r="AG695" i="1"/>
  <c r="AH695" i="1"/>
  <c r="AJ695" i="1" s="1"/>
  <c r="AL695" i="1" s="1"/>
  <c r="AS695" i="1"/>
  <c r="BG695" i="1"/>
  <c r="BH695" i="1"/>
  <c r="W696" i="1"/>
  <c r="BM696" i="1" s="1"/>
  <c r="BN696" i="1" s="1"/>
  <c r="X696" i="1"/>
  <c r="Y696" i="1"/>
  <c r="AA696" i="1"/>
  <c r="AD696" i="1" s="1"/>
  <c r="AB696" i="1"/>
  <c r="AE696" i="1"/>
  <c r="AG696" i="1"/>
  <c r="AH696" i="1"/>
  <c r="AS696" i="1"/>
  <c r="BG696" i="1"/>
  <c r="BH696" i="1"/>
  <c r="W697" i="1"/>
  <c r="BM697" i="1" s="1"/>
  <c r="BN697" i="1" s="1"/>
  <c r="X697" i="1"/>
  <c r="Y697" i="1" s="1"/>
  <c r="AA697" i="1"/>
  <c r="AD697" i="1" s="1"/>
  <c r="AB697" i="1"/>
  <c r="AG697" i="1"/>
  <c r="AH697" i="1"/>
  <c r="AJ697" i="1" s="1"/>
  <c r="AL697" i="1" s="1"/>
  <c r="AS697" i="1"/>
  <c r="BG697" i="1"/>
  <c r="BH697" i="1"/>
  <c r="W698" i="1"/>
  <c r="BM698" i="1" s="1"/>
  <c r="BN698" i="1" s="1"/>
  <c r="X698" i="1"/>
  <c r="Y698" i="1" s="1"/>
  <c r="AA698" i="1"/>
  <c r="AB698" i="1"/>
  <c r="AG698" i="1"/>
  <c r="AH698" i="1"/>
  <c r="AJ698" i="1" s="1"/>
  <c r="AL698" i="1" s="1"/>
  <c r="AS698" i="1"/>
  <c r="BG698" i="1"/>
  <c r="BH698" i="1"/>
  <c r="W699" i="1"/>
  <c r="BM699" i="1" s="1"/>
  <c r="BN699" i="1" s="1"/>
  <c r="X699" i="1"/>
  <c r="Y699" i="1"/>
  <c r="AA699" i="1"/>
  <c r="AD699" i="1" s="1"/>
  <c r="AB699" i="1"/>
  <c r="AF699" i="1"/>
  <c r="AG699" i="1"/>
  <c r="AH699" i="1"/>
  <c r="AS699" i="1"/>
  <c r="BG699" i="1"/>
  <c r="BH699" i="1"/>
  <c r="W700" i="1"/>
  <c r="BM700" i="1" s="1"/>
  <c r="BN700" i="1" s="1"/>
  <c r="X700" i="1"/>
  <c r="Y700" i="1" s="1"/>
  <c r="AA700" i="1"/>
  <c r="AD700" i="1" s="1"/>
  <c r="AB700" i="1"/>
  <c r="AE700" i="1" s="1"/>
  <c r="AF700" i="1"/>
  <c r="AG700" i="1"/>
  <c r="AH700" i="1"/>
  <c r="AS700" i="1"/>
  <c r="BG700" i="1"/>
  <c r="BH700" i="1"/>
  <c r="W701" i="1"/>
  <c r="BM701" i="1" s="1"/>
  <c r="BN701" i="1" s="1"/>
  <c r="X701" i="1"/>
  <c r="Y701" i="1" s="1"/>
  <c r="AA701" i="1"/>
  <c r="AB701" i="1"/>
  <c r="AF701" i="1" s="1"/>
  <c r="AE701" i="1"/>
  <c r="AG701" i="1"/>
  <c r="AH701" i="1"/>
  <c r="AS701" i="1"/>
  <c r="BG701" i="1"/>
  <c r="BH701" i="1"/>
  <c r="W702" i="1"/>
  <c r="BM702" i="1" s="1"/>
  <c r="BN702" i="1" s="1"/>
  <c r="X702" i="1"/>
  <c r="Y702" i="1" s="1"/>
  <c r="AA702" i="1"/>
  <c r="AB702" i="1"/>
  <c r="AF702" i="1" s="1"/>
  <c r="AE702" i="1"/>
  <c r="AG702" i="1"/>
  <c r="AH702" i="1"/>
  <c r="AJ702" i="1" s="1"/>
  <c r="AL702" i="1" s="1"/>
  <c r="AS702" i="1"/>
  <c r="BG702" i="1"/>
  <c r="BH702" i="1"/>
  <c r="W703" i="1"/>
  <c r="BM703" i="1" s="1"/>
  <c r="BN703" i="1" s="1"/>
  <c r="X703" i="1"/>
  <c r="Y703" i="1" s="1"/>
  <c r="AA703" i="1"/>
  <c r="AD703" i="1" s="1"/>
  <c r="AB703" i="1"/>
  <c r="AG703" i="1"/>
  <c r="AH703" i="1"/>
  <c r="AJ703" i="1" s="1"/>
  <c r="AL703" i="1" s="1"/>
  <c r="AS703" i="1"/>
  <c r="BG703" i="1"/>
  <c r="BH703" i="1"/>
  <c r="W704" i="1"/>
  <c r="BM704" i="1" s="1"/>
  <c r="BN704" i="1" s="1"/>
  <c r="X704" i="1"/>
  <c r="Y704" i="1"/>
  <c r="AA704" i="1"/>
  <c r="AD704" i="1" s="1"/>
  <c r="AB704" i="1"/>
  <c r="AE704" i="1"/>
  <c r="AG704" i="1"/>
  <c r="AH704" i="1"/>
  <c r="AS704" i="1"/>
  <c r="BG704" i="1"/>
  <c r="BH704" i="1"/>
  <c r="W705" i="1"/>
  <c r="BM705" i="1" s="1"/>
  <c r="BN705" i="1" s="1"/>
  <c r="X705" i="1"/>
  <c r="Y705" i="1" s="1"/>
  <c r="AA705" i="1"/>
  <c r="AB705" i="1"/>
  <c r="AG705" i="1"/>
  <c r="AH705" i="1"/>
  <c r="AJ705" i="1" s="1"/>
  <c r="AL705" i="1" s="1"/>
  <c r="AS705" i="1"/>
  <c r="BG705" i="1"/>
  <c r="BH705" i="1"/>
  <c r="W706" i="1"/>
  <c r="BM706" i="1" s="1"/>
  <c r="BN706" i="1" s="1"/>
  <c r="X706" i="1"/>
  <c r="Y706" i="1" s="1"/>
  <c r="AA706" i="1"/>
  <c r="AD706" i="1" s="1"/>
  <c r="AB706" i="1"/>
  <c r="AG706" i="1"/>
  <c r="AH706" i="1"/>
  <c r="AJ706" i="1" s="1"/>
  <c r="AL706" i="1" s="1"/>
  <c r="AS706" i="1"/>
  <c r="BG706" i="1"/>
  <c r="BH706" i="1"/>
  <c r="W707" i="1"/>
  <c r="BM707" i="1" s="1"/>
  <c r="BN707" i="1" s="1"/>
  <c r="X707" i="1"/>
  <c r="Y707" i="1"/>
  <c r="AA707" i="1"/>
  <c r="AD707" i="1" s="1"/>
  <c r="AB707" i="1"/>
  <c r="AF707" i="1"/>
  <c r="AG707" i="1"/>
  <c r="AH707" i="1"/>
  <c r="AS707" i="1"/>
  <c r="BG707" i="1"/>
  <c r="BH707" i="1"/>
  <c r="W708" i="1"/>
  <c r="BM708" i="1" s="1"/>
  <c r="BN708" i="1" s="1"/>
  <c r="X708" i="1"/>
  <c r="Y708" i="1" s="1"/>
  <c r="AA708" i="1"/>
  <c r="AB708" i="1"/>
  <c r="AE708" i="1" s="1"/>
  <c r="AF708" i="1"/>
  <c r="AG708" i="1"/>
  <c r="AH708" i="1"/>
  <c r="AS708" i="1"/>
  <c r="BG708" i="1"/>
  <c r="BH708" i="1"/>
  <c r="W709" i="1"/>
  <c r="BM709" i="1" s="1"/>
  <c r="BN709" i="1" s="1"/>
  <c r="X709" i="1"/>
  <c r="Y709" i="1" s="1"/>
  <c r="AA709" i="1"/>
  <c r="AB709" i="1"/>
  <c r="AF709" i="1" s="1"/>
  <c r="AE709" i="1"/>
  <c r="AG709" i="1"/>
  <c r="AH709" i="1"/>
  <c r="AS709" i="1"/>
  <c r="BG709" i="1"/>
  <c r="BH709" i="1"/>
  <c r="W710" i="1"/>
  <c r="BM710" i="1" s="1"/>
  <c r="BN710" i="1" s="1"/>
  <c r="X710" i="1"/>
  <c r="Y710" i="1" s="1"/>
  <c r="AA710" i="1"/>
  <c r="AD710" i="1" s="1"/>
  <c r="AB710" i="1"/>
  <c r="AF710" i="1" s="1"/>
  <c r="AE710" i="1"/>
  <c r="AG710" i="1"/>
  <c r="AH710" i="1"/>
  <c r="AJ710" i="1" s="1"/>
  <c r="AL710" i="1" s="1"/>
  <c r="AS710" i="1"/>
  <c r="BG710" i="1"/>
  <c r="BH710" i="1"/>
  <c r="W711" i="1"/>
  <c r="BM711" i="1" s="1"/>
  <c r="BN711" i="1" s="1"/>
  <c r="X711" i="1"/>
  <c r="Y711" i="1" s="1"/>
  <c r="AA711" i="1"/>
  <c r="AD711" i="1" s="1"/>
  <c r="AB711" i="1"/>
  <c r="AG711" i="1"/>
  <c r="AH711" i="1"/>
  <c r="AJ711" i="1" s="1"/>
  <c r="AL711" i="1" s="1"/>
  <c r="AS711" i="1"/>
  <c r="BG711" i="1"/>
  <c r="BH711" i="1"/>
  <c r="W712" i="1"/>
  <c r="BM712" i="1" s="1"/>
  <c r="BN712" i="1" s="1"/>
  <c r="X712" i="1"/>
  <c r="Y712" i="1"/>
  <c r="AA712" i="1"/>
  <c r="AB712" i="1"/>
  <c r="AE712" i="1"/>
  <c r="AG712" i="1"/>
  <c r="AH712" i="1"/>
  <c r="AS712" i="1"/>
  <c r="BG712" i="1"/>
  <c r="BH712" i="1"/>
  <c r="W713" i="1"/>
  <c r="BM713" i="1" s="1"/>
  <c r="BN713" i="1" s="1"/>
  <c r="X713" i="1"/>
  <c r="Y713" i="1" s="1"/>
  <c r="AA713" i="1"/>
  <c r="AB713" i="1"/>
  <c r="AG713" i="1"/>
  <c r="AH713" i="1"/>
  <c r="AJ713" i="1" s="1"/>
  <c r="AL713" i="1" s="1"/>
  <c r="AS713" i="1"/>
  <c r="BG713" i="1"/>
  <c r="BH713" i="1"/>
  <c r="W714" i="1"/>
  <c r="BM714" i="1" s="1"/>
  <c r="BN714" i="1" s="1"/>
  <c r="X714" i="1"/>
  <c r="Y714" i="1" s="1"/>
  <c r="AA714" i="1"/>
  <c r="AD714" i="1" s="1"/>
  <c r="AB714" i="1"/>
  <c r="AG714" i="1"/>
  <c r="AH714" i="1"/>
  <c r="AJ714" i="1" s="1"/>
  <c r="AL714" i="1" s="1"/>
  <c r="AS714" i="1"/>
  <c r="BG714" i="1"/>
  <c r="BH714" i="1"/>
  <c r="W715" i="1"/>
  <c r="BM715" i="1" s="1"/>
  <c r="BN715" i="1" s="1"/>
  <c r="X715" i="1"/>
  <c r="Y715" i="1"/>
  <c r="AA715" i="1"/>
  <c r="AB715" i="1"/>
  <c r="AF715" i="1"/>
  <c r="AG715" i="1"/>
  <c r="AH715" i="1"/>
  <c r="AS715" i="1"/>
  <c r="BG715" i="1"/>
  <c r="BH715" i="1"/>
  <c r="W716" i="1"/>
  <c r="BM716" i="1" s="1"/>
  <c r="BN716" i="1" s="1"/>
  <c r="X716" i="1"/>
  <c r="Y716" i="1" s="1"/>
  <c r="AA716" i="1"/>
  <c r="AB716" i="1"/>
  <c r="AE716" i="1" s="1"/>
  <c r="AF716" i="1"/>
  <c r="AG716" i="1"/>
  <c r="AH716" i="1"/>
  <c r="AS716" i="1"/>
  <c r="BG716" i="1"/>
  <c r="BH716" i="1"/>
  <c r="W717" i="1"/>
  <c r="BM717" i="1" s="1"/>
  <c r="BN717" i="1" s="1"/>
  <c r="X717" i="1"/>
  <c r="Y717" i="1" s="1"/>
  <c r="AA717" i="1"/>
  <c r="AD717" i="1" s="1"/>
  <c r="AB717" i="1"/>
  <c r="AF717" i="1" s="1"/>
  <c r="AE717" i="1"/>
  <c r="AG717" i="1"/>
  <c r="AH717" i="1"/>
  <c r="AS717" i="1"/>
  <c r="BG717" i="1"/>
  <c r="BH717" i="1"/>
  <c r="W718" i="1"/>
  <c r="BM718" i="1" s="1"/>
  <c r="BN718" i="1" s="1"/>
  <c r="X718" i="1"/>
  <c r="Y718" i="1" s="1"/>
  <c r="AA718" i="1"/>
  <c r="AD718" i="1" s="1"/>
  <c r="AB718" i="1"/>
  <c r="AF718" i="1" s="1"/>
  <c r="AE718" i="1"/>
  <c r="AG718" i="1"/>
  <c r="AH718" i="1"/>
  <c r="AJ718" i="1" s="1"/>
  <c r="AL718" i="1" s="1"/>
  <c r="AS718" i="1"/>
  <c r="BG718" i="1"/>
  <c r="BH718" i="1"/>
  <c r="W719" i="1"/>
  <c r="BM719" i="1" s="1"/>
  <c r="BN719" i="1" s="1"/>
  <c r="X719" i="1"/>
  <c r="Y719" i="1" s="1"/>
  <c r="AA719" i="1"/>
  <c r="AB719" i="1"/>
  <c r="AG719" i="1"/>
  <c r="AH719" i="1"/>
  <c r="AJ719" i="1" s="1"/>
  <c r="AL719" i="1" s="1"/>
  <c r="AS719" i="1"/>
  <c r="BG719" i="1"/>
  <c r="BH719" i="1"/>
  <c r="W720" i="1"/>
  <c r="BM720" i="1" s="1"/>
  <c r="BN720" i="1" s="1"/>
  <c r="X720" i="1"/>
  <c r="Y720" i="1"/>
  <c r="AA720" i="1"/>
  <c r="AB720" i="1"/>
  <c r="AE720" i="1"/>
  <c r="AG720" i="1"/>
  <c r="AH720" i="1"/>
  <c r="AS720" i="1"/>
  <c r="BG720" i="1"/>
  <c r="BH720" i="1"/>
  <c r="W721" i="1"/>
  <c r="BM721" i="1" s="1"/>
  <c r="BN721" i="1" s="1"/>
  <c r="X721" i="1"/>
  <c r="Y721" i="1" s="1"/>
  <c r="AA721" i="1"/>
  <c r="AD721" i="1" s="1"/>
  <c r="AB721" i="1"/>
  <c r="AG721" i="1"/>
  <c r="AH721" i="1"/>
  <c r="AJ721" i="1" s="1"/>
  <c r="AL721" i="1" s="1"/>
  <c r="AS721" i="1"/>
  <c r="BG721" i="1"/>
  <c r="BH721" i="1"/>
  <c r="W722" i="1"/>
  <c r="BM722" i="1" s="1"/>
  <c r="BN722" i="1" s="1"/>
  <c r="X722" i="1"/>
  <c r="Y722" i="1" s="1"/>
  <c r="AA722" i="1"/>
  <c r="AB722" i="1"/>
  <c r="AG722" i="1"/>
  <c r="AH722" i="1"/>
  <c r="AJ722" i="1" s="1"/>
  <c r="AL722" i="1" s="1"/>
  <c r="AS722" i="1"/>
  <c r="BG722" i="1"/>
  <c r="BH722" i="1"/>
  <c r="W723" i="1"/>
  <c r="BM723" i="1" s="1"/>
  <c r="BN723" i="1" s="1"/>
  <c r="X723" i="1"/>
  <c r="Y723" i="1"/>
  <c r="AA723" i="1"/>
  <c r="AB723" i="1"/>
  <c r="AF723" i="1"/>
  <c r="AG723" i="1"/>
  <c r="AH723" i="1"/>
  <c r="AS723" i="1"/>
  <c r="BG723" i="1"/>
  <c r="BH723" i="1"/>
  <c r="W724" i="1"/>
  <c r="BM724" i="1" s="1"/>
  <c r="BN724" i="1" s="1"/>
  <c r="X724" i="1"/>
  <c r="Y724" i="1" s="1"/>
  <c r="AA724" i="1"/>
  <c r="AD724" i="1" s="1"/>
  <c r="AB724" i="1"/>
  <c r="AE724" i="1" s="1"/>
  <c r="AF724" i="1"/>
  <c r="AG724" i="1"/>
  <c r="AH724" i="1"/>
  <c r="AS724" i="1"/>
  <c r="BG724" i="1"/>
  <c r="BH724" i="1"/>
  <c r="W725" i="1"/>
  <c r="BM725" i="1" s="1"/>
  <c r="BN725" i="1" s="1"/>
  <c r="X725" i="1"/>
  <c r="Y725" i="1" s="1"/>
  <c r="AA725" i="1"/>
  <c r="AD725" i="1" s="1"/>
  <c r="AB725" i="1"/>
  <c r="AF725" i="1" s="1"/>
  <c r="AE725" i="1"/>
  <c r="AG725" i="1"/>
  <c r="AH725" i="1"/>
  <c r="AS725" i="1"/>
  <c r="BG725" i="1"/>
  <c r="BH725" i="1"/>
  <c r="W726" i="1"/>
  <c r="BM726" i="1" s="1"/>
  <c r="BN726" i="1" s="1"/>
  <c r="X726" i="1"/>
  <c r="Y726" i="1" s="1"/>
  <c r="AA726" i="1"/>
  <c r="AB726" i="1"/>
  <c r="AF726" i="1" s="1"/>
  <c r="AE726" i="1"/>
  <c r="AG726" i="1"/>
  <c r="AH726" i="1"/>
  <c r="AJ726" i="1" s="1"/>
  <c r="AL726" i="1" s="1"/>
  <c r="AS726" i="1"/>
  <c r="BG726" i="1"/>
  <c r="BH726" i="1"/>
  <c r="W727" i="1"/>
  <c r="BM727" i="1" s="1"/>
  <c r="BN727" i="1" s="1"/>
  <c r="X727" i="1"/>
  <c r="Y727" i="1" s="1"/>
  <c r="AA727" i="1"/>
  <c r="AB727" i="1"/>
  <c r="AG727" i="1"/>
  <c r="AH727" i="1"/>
  <c r="AJ727" i="1" s="1"/>
  <c r="AL727" i="1" s="1"/>
  <c r="AS727" i="1"/>
  <c r="BG727" i="1"/>
  <c r="BH727" i="1"/>
  <c r="W728" i="1"/>
  <c r="BM728" i="1" s="1"/>
  <c r="BN728" i="1" s="1"/>
  <c r="X728" i="1"/>
  <c r="Y728" i="1"/>
  <c r="AA728" i="1"/>
  <c r="AD728" i="1" s="1"/>
  <c r="AB728" i="1"/>
  <c r="AE728" i="1"/>
  <c r="AG728" i="1"/>
  <c r="AH728" i="1"/>
  <c r="AS728" i="1"/>
  <c r="BG728" i="1"/>
  <c r="BH728" i="1"/>
  <c r="W729" i="1"/>
  <c r="BM729" i="1" s="1"/>
  <c r="BN729" i="1" s="1"/>
  <c r="X729" i="1"/>
  <c r="Y729" i="1" s="1"/>
  <c r="AA729" i="1"/>
  <c r="AD729" i="1" s="1"/>
  <c r="AB729" i="1"/>
  <c r="AG729" i="1"/>
  <c r="AH729" i="1"/>
  <c r="AJ729" i="1" s="1"/>
  <c r="AL729" i="1" s="1"/>
  <c r="AS729" i="1"/>
  <c r="BG729" i="1"/>
  <c r="BH729" i="1"/>
  <c r="W730" i="1"/>
  <c r="BM730" i="1" s="1"/>
  <c r="BN730" i="1" s="1"/>
  <c r="X730" i="1"/>
  <c r="Y730" i="1" s="1"/>
  <c r="AA730" i="1"/>
  <c r="AB730" i="1"/>
  <c r="AG730" i="1"/>
  <c r="AH730" i="1"/>
  <c r="AJ730" i="1" s="1"/>
  <c r="AL730" i="1" s="1"/>
  <c r="AS730" i="1"/>
  <c r="BG730" i="1"/>
  <c r="BH730" i="1"/>
  <c r="W731" i="1"/>
  <c r="BM731" i="1" s="1"/>
  <c r="BN731" i="1" s="1"/>
  <c r="X731" i="1"/>
  <c r="Y731" i="1"/>
  <c r="AA731" i="1"/>
  <c r="AD731" i="1" s="1"/>
  <c r="AB731" i="1"/>
  <c r="AF731" i="1"/>
  <c r="AG731" i="1"/>
  <c r="AH731" i="1"/>
  <c r="AS731" i="1"/>
  <c r="BG731" i="1"/>
  <c r="BH731" i="1"/>
  <c r="W732" i="1"/>
  <c r="BM732" i="1" s="1"/>
  <c r="BN732" i="1" s="1"/>
  <c r="X732" i="1"/>
  <c r="Y732" i="1" s="1"/>
  <c r="AA732" i="1"/>
  <c r="AD732" i="1" s="1"/>
  <c r="AB732" i="1"/>
  <c r="AE732" i="1" s="1"/>
  <c r="AF732" i="1"/>
  <c r="AG732" i="1"/>
  <c r="AH732" i="1"/>
  <c r="AS732" i="1"/>
  <c r="BG732" i="1"/>
  <c r="BH732" i="1"/>
  <c r="W733" i="1"/>
  <c r="BM733" i="1" s="1"/>
  <c r="BN733" i="1" s="1"/>
  <c r="X733" i="1"/>
  <c r="Y733" i="1" s="1"/>
  <c r="AA733" i="1"/>
  <c r="AB733" i="1"/>
  <c r="AF733" i="1" s="1"/>
  <c r="AE733" i="1"/>
  <c r="AG733" i="1"/>
  <c r="AH733" i="1"/>
  <c r="AS733" i="1"/>
  <c r="BG733" i="1"/>
  <c r="BH733" i="1"/>
  <c r="W734" i="1"/>
  <c r="BM734" i="1" s="1"/>
  <c r="BN734" i="1" s="1"/>
  <c r="X734" i="1"/>
  <c r="Y734" i="1" s="1"/>
  <c r="AA734" i="1"/>
  <c r="AB734" i="1"/>
  <c r="AF734" i="1" s="1"/>
  <c r="AE734" i="1"/>
  <c r="AG734" i="1"/>
  <c r="AH734" i="1"/>
  <c r="AJ734" i="1" s="1"/>
  <c r="AL734" i="1" s="1"/>
  <c r="AS734" i="1"/>
  <c r="BG734" i="1"/>
  <c r="BH734" i="1"/>
  <c r="W735" i="1"/>
  <c r="BM735" i="1" s="1"/>
  <c r="BN735" i="1" s="1"/>
  <c r="X735" i="1"/>
  <c r="Y735" i="1" s="1"/>
  <c r="AA735" i="1"/>
  <c r="AD735" i="1" s="1"/>
  <c r="AB735" i="1"/>
  <c r="AG735" i="1"/>
  <c r="AH735" i="1"/>
  <c r="AJ735" i="1" s="1"/>
  <c r="AL735" i="1" s="1"/>
  <c r="AS735" i="1"/>
  <c r="BG735" i="1"/>
  <c r="BH735" i="1"/>
  <c r="W736" i="1"/>
  <c r="BM736" i="1" s="1"/>
  <c r="BN736" i="1" s="1"/>
  <c r="X736" i="1"/>
  <c r="Y736" i="1"/>
  <c r="AA736" i="1"/>
  <c r="AD736" i="1" s="1"/>
  <c r="AB736" i="1"/>
  <c r="AE736" i="1"/>
  <c r="AG736" i="1"/>
  <c r="AH736" i="1"/>
  <c r="AS736" i="1"/>
  <c r="BG736" i="1"/>
  <c r="BH736" i="1"/>
  <c r="W737" i="1"/>
  <c r="BM737" i="1" s="1"/>
  <c r="BN737" i="1" s="1"/>
  <c r="X737" i="1"/>
  <c r="Y737" i="1" s="1"/>
  <c r="AA737" i="1"/>
  <c r="AB737" i="1"/>
  <c r="AG737" i="1"/>
  <c r="AH737" i="1"/>
  <c r="AJ737" i="1" s="1"/>
  <c r="AL737" i="1" s="1"/>
  <c r="AS737" i="1"/>
  <c r="BG737" i="1"/>
  <c r="BH737" i="1"/>
  <c r="W738" i="1"/>
  <c r="BM738" i="1" s="1"/>
  <c r="BN738" i="1" s="1"/>
  <c r="X738" i="1"/>
  <c r="Y738" i="1" s="1"/>
  <c r="AA738" i="1"/>
  <c r="AD738" i="1" s="1"/>
  <c r="AB738" i="1"/>
  <c r="AG738" i="1"/>
  <c r="AH738" i="1"/>
  <c r="AJ738" i="1" s="1"/>
  <c r="AL738" i="1" s="1"/>
  <c r="AS738" i="1"/>
  <c r="BG738" i="1"/>
  <c r="BH738" i="1"/>
  <c r="W739" i="1"/>
  <c r="BM739" i="1" s="1"/>
  <c r="BN739" i="1" s="1"/>
  <c r="X739" i="1"/>
  <c r="Y739" i="1"/>
  <c r="AA739" i="1"/>
  <c r="AD739" i="1" s="1"/>
  <c r="AB739" i="1"/>
  <c r="AF739" i="1"/>
  <c r="AG739" i="1"/>
  <c r="AH739" i="1"/>
  <c r="AS739" i="1"/>
  <c r="BG739" i="1"/>
  <c r="BH739" i="1"/>
  <c r="W740" i="1"/>
  <c r="BM740" i="1" s="1"/>
  <c r="BN740" i="1" s="1"/>
  <c r="X740" i="1"/>
  <c r="Y740" i="1" s="1"/>
  <c r="AA740" i="1"/>
  <c r="AB740" i="1"/>
  <c r="AE740" i="1" s="1"/>
  <c r="AF740" i="1"/>
  <c r="AG740" i="1"/>
  <c r="AH740" i="1"/>
  <c r="AS740" i="1"/>
  <c r="BG740" i="1"/>
  <c r="BH740" i="1"/>
  <c r="W741" i="1"/>
  <c r="BM741" i="1" s="1"/>
  <c r="BN741" i="1" s="1"/>
  <c r="X741" i="1"/>
  <c r="Y741" i="1" s="1"/>
  <c r="AA741" i="1"/>
  <c r="AB741" i="1"/>
  <c r="AF741" i="1" s="1"/>
  <c r="AE741" i="1"/>
  <c r="AG741" i="1"/>
  <c r="AH741" i="1"/>
  <c r="AS741" i="1"/>
  <c r="BG741" i="1"/>
  <c r="BH741" i="1"/>
  <c r="W742" i="1"/>
  <c r="BM742" i="1" s="1"/>
  <c r="BN742" i="1" s="1"/>
  <c r="X742" i="1"/>
  <c r="Y742" i="1" s="1"/>
  <c r="AA742" i="1"/>
  <c r="AD742" i="1" s="1"/>
  <c r="AB742" i="1"/>
  <c r="AF742" i="1" s="1"/>
  <c r="AE742" i="1"/>
  <c r="AG742" i="1"/>
  <c r="AH742" i="1"/>
  <c r="AJ742" i="1" s="1"/>
  <c r="AL742" i="1" s="1"/>
  <c r="AS742" i="1"/>
  <c r="BG742" i="1"/>
  <c r="BH742" i="1"/>
  <c r="W743" i="1"/>
  <c r="BM743" i="1" s="1"/>
  <c r="BN743" i="1" s="1"/>
  <c r="X743" i="1"/>
  <c r="Y743" i="1" s="1"/>
  <c r="AA743" i="1"/>
  <c r="AD743" i="1" s="1"/>
  <c r="AB743" i="1"/>
  <c r="AG743" i="1"/>
  <c r="AH743" i="1"/>
  <c r="AJ743" i="1" s="1"/>
  <c r="AL743" i="1" s="1"/>
  <c r="AS743" i="1"/>
  <c r="BG743" i="1"/>
  <c r="BH743" i="1"/>
  <c r="W744" i="1"/>
  <c r="BM744" i="1" s="1"/>
  <c r="BN744" i="1" s="1"/>
  <c r="X744" i="1"/>
  <c r="Y744" i="1"/>
  <c r="AA744" i="1"/>
  <c r="AB744" i="1"/>
  <c r="AE744" i="1"/>
  <c r="AG744" i="1"/>
  <c r="AH744" i="1"/>
  <c r="AJ744" i="1" s="1"/>
  <c r="AL744" i="1" s="1"/>
  <c r="AS744" i="1"/>
  <c r="BG744" i="1"/>
  <c r="BH744" i="1"/>
  <c r="W745" i="1"/>
  <c r="BM745" i="1" s="1"/>
  <c r="BN745" i="1" s="1"/>
  <c r="X745" i="1"/>
  <c r="Y745" i="1" s="1"/>
  <c r="AA745" i="1"/>
  <c r="AC745" i="1" s="1"/>
  <c r="AB745" i="1"/>
  <c r="AG745" i="1"/>
  <c r="AH745" i="1"/>
  <c r="AJ745" i="1" s="1"/>
  <c r="AL745" i="1" s="1"/>
  <c r="AS745" i="1"/>
  <c r="BG745" i="1"/>
  <c r="BH745" i="1"/>
  <c r="W746" i="1"/>
  <c r="BM746" i="1" s="1"/>
  <c r="BN746" i="1" s="1"/>
  <c r="X746" i="1"/>
  <c r="Y746" i="1" s="1"/>
  <c r="AA746" i="1"/>
  <c r="AD746" i="1" s="1"/>
  <c r="AB746" i="1"/>
  <c r="AG746" i="1"/>
  <c r="AH746" i="1"/>
  <c r="AJ746" i="1" s="1"/>
  <c r="AL746" i="1" s="1"/>
  <c r="AS746" i="1"/>
  <c r="BG746" i="1"/>
  <c r="BH746" i="1"/>
  <c r="W747" i="1"/>
  <c r="BM747" i="1" s="1"/>
  <c r="BN747" i="1" s="1"/>
  <c r="X747" i="1"/>
  <c r="Y747" i="1"/>
  <c r="AA747" i="1"/>
  <c r="AC747" i="1" s="1"/>
  <c r="AB747" i="1"/>
  <c r="AF747" i="1"/>
  <c r="AG747" i="1"/>
  <c r="AH747" i="1"/>
  <c r="AJ747" i="1" s="1"/>
  <c r="AL747" i="1" s="1"/>
  <c r="AS747" i="1"/>
  <c r="BG747" i="1"/>
  <c r="BH747" i="1"/>
  <c r="W748" i="1"/>
  <c r="BM748" i="1" s="1"/>
  <c r="BN748" i="1" s="1"/>
  <c r="X748" i="1"/>
  <c r="Y748" i="1"/>
  <c r="AA748" i="1"/>
  <c r="AB748" i="1"/>
  <c r="AE748" i="1"/>
  <c r="AG748" i="1"/>
  <c r="AH748" i="1"/>
  <c r="AJ748" i="1" s="1"/>
  <c r="AL748" i="1" s="1"/>
  <c r="AS748" i="1"/>
  <c r="BG748" i="1"/>
  <c r="BH748" i="1"/>
  <c r="W749" i="1"/>
  <c r="BM749" i="1" s="1"/>
  <c r="BN749" i="1" s="1"/>
  <c r="X749" i="1"/>
  <c r="Y749" i="1" s="1"/>
  <c r="AA749" i="1"/>
  <c r="AC749" i="1" s="1"/>
  <c r="AB749" i="1"/>
  <c r="AG749" i="1"/>
  <c r="AH749" i="1"/>
  <c r="AJ749" i="1" s="1"/>
  <c r="AL749" i="1" s="1"/>
  <c r="AS749" i="1"/>
  <c r="BG749" i="1"/>
  <c r="BH749" i="1"/>
  <c r="W750" i="1"/>
  <c r="BM750" i="1" s="1"/>
  <c r="BN750" i="1" s="1"/>
  <c r="X750" i="1"/>
  <c r="Y750" i="1" s="1"/>
  <c r="AA750" i="1"/>
  <c r="AD750" i="1" s="1"/>
  <c r="AB750" i="1"/>
  <c r="AG750" i="1"/>
  <c r="AH750" i="1"/>
  <c r="AJ750" i="1" s="1"/>
  <c r="AL750" i="1" s="1"/>
  <c r="AS750" i="1"/>
  <c r="BG750" i="1"/>
  <c r="BH750" i="1"/>
  <c r="W751" i="1"/>
  <c r="BM751" i="1" s="1"/>
  <c r="BN751" i="1" s="1"/>
  <c r="X751" i="1"/>
  <c r="Y751" i="1"/>
  <c r="AA751" i="1"/>
  <c r="AC751" i="1" s="1"/>
  <c r="AB751" i="1"/>
  <c r="AF751" i="1"/>
  <c r="AG751" i="1"/>
  <c r="AH751" i="1"/>
  <c r="AS751" i="1"/>
  <c r="BG751" i="1"/>
  <c r="BH751" i="1"/>
  <c r="W752" i="1"/>
  <c r="BM752" i="1" s="1"/>
  <c r="BN752" i="1" s="1"/>
  <c r="X752" i="1"/>
  <c r="Y752" i="1" s="1"/>
  <c r="AA752" i="1"/>
  <c r="AB752" i="1"/>
  <c r="AG752" i="1"/>
  <c r="AH752" i="1"/>
  <c r="AJ752" i="1" s="1"/>
  <c r="AL752" i="1" s="1"/>
  <c r="AS752" i="1"/>
  <c r="BG752" i="1"/>
  <c r="BH752" i="1"/>
  <c r="W753" i="1"/>
  <c r="BM753" i="1" s="1"/>
  <c r="BN753" i="1" s="1"/>
  <c r="X753" i="1"/>
  <c r="Y753" i="1"/>
  <c r="AA753" i="1"/>
  <c r="AC753" i="1" s="1"/>
  <c r="AB753" i="1"/>
  <c r="AF753" i="1"/>
  <c r="AG753" i="1"/>
  <c r="AH753" i="1"/>
  <c r="AS753" i="1"/>
  <c r="BG753" i="1"/>
  <c r="BH753" i="1"/>
  <c r="W754" i="1"/>
  <c r="BM754" i="1" s="1"/>
  <c r="BN754" i="1" s="1"/>
  <c r="X754" i="1"/>
  <c r="Y754" i="1" s="1"/>
  <c r="AA754" i="1"/>
  <c r="AD754" i="1" s="1"/>
  <c r="AB754" i="1"/>
  <c r="AG754" i="1"/>
  <c r="AH754" i="1"/>
  <c r="AJ754" i="1" s="1"/>
  <c r="AL754" i="1" s="1"/>
  <c r="AS754" i="1"/>
  <c r="BG754" i="1"/>
  <c r="BH754" i="1"/>
  <c r="W755" i="1"/>
  <c r="BM755" i="1" s="1"/>
  <c r="BN755" i="1" s="1"/>
  <c r="X755" i="1"/>
  <c r="Y755" i="1"/>
  <c r="AA755" i="1"/>
  <c r="AC755" i="1" s="1"/>
  <c r="AB755" i="1"/>
  <c r="AF755" i="1"/>
  <c r="AG755" i="1"/>
  <c r="AH755" i="1"/>
  <c r="AS755" i="1"/>
  <c r="BG755" i="1"/>
  <c r="BH755" i="1"/>
  <c r="W756" i="1"/>
  <c r="BM756" i="1" s="1"/>
  <c r="BN756" i="1" s="1"/>
  <c r="X756" i="1"/>
  <c r="Y756" i="1" s="1"/>
  <c r="AA756" i="1"/>
  <c r="AB756" i="1"/>
  <c r="AG756" i="1"/>
  <c r="AH756" i="1"/>
  <c r="AJ756" i="1" s="1"/>
  <c r="AL756" i="1" s="1"/>
  <c r="AS756" i="1"/>
  <c r="BG756" i="1"/>
  <c r="BH756" i="1"/>
  <c r="W757" i="1"/>
  <c r="BM757" i="1" s="1"/>
  <c r="BN757" i="1" s="1"/>
  <c r="X757" i="1"/>
  <c r="Y757" i="1"/>
  <c r="AA757" i="1"/>
  <c r="AC757" i="1" s="1"/>
  <c r="AB757" i="1"/>
  <c r="AF757" i="1"/>
  <c r="AG757" i="1"/>
  <c r="AH757" i="1"/>
  <c r="AS757" i="1"/>
  <c r="BG757" i="1"/>
  <c r="BH757" i="1"/>
  <c r="W758" i="1"/>
  <c r="BM758" i="1" s="1"/>
  <c r="BN758" i="1" s="1"/>
  <c r="X758" i="1"/>
  <c r="Y758" i="1" s="1"/>
  <c r="AA758" i="1"/>
  <c r="AD758" i="1" s="1"/>
  <c r="AB758" i="1"/>
  <c r="AG758" i="1"/>
  <c r="AH758" i="1"/>
  <c r="AJ758" i="1" s="1"/>
  <c r="AL758" i="1" s="1"/>
  <c r="AS758" i="1"/>
  <c r="BG758" i="1"/>
  <c r="BH758" i="1"/>
  <c r="W759" i="1"/>
  <c r="BM759" i="1" s="1"/>
  <c r="BN759" i="1" s="1"/>
  <c r="X759" i="1"/>
  <c r="Y759" i="1"/>
  <c r="AA759" i="1"/>
  <c r="AC759" i="1" s="1"/>
  <c r="AB759" i="1"/>
  <c r="AF759" i="1"/>
  <c r="AG759" i="1"/>
  <c r="AH759" i="1"/>
  <c r="AS759" i="1"/>
  <c r="BG759" i="1"/>
  <c r="BH759" i="1"/>
  <c r="W760" i="1"/>
  <c r="BM760" i="1" s="1"/>
  <c r="BN760" i="1" s="1"/>
  <c r="X760" i="1"/>
  <c r="Y760" i="1" s="1"/>
  <c r="AA760" i="1"/>
  <c r="AB760" i="1"/>
  <c r="AG760" i="1"/>
  <c r="AH760" i="1"/>
  <c r="AJ760" i="1" s="1"/>
  <c r="AL760" i="1" s="1"/>
  <c r="AS760" i="1"/>
  <c r="BG760" i="1"/>
  <c r="BH760" i="1"/>
  <c r="W761" i="1"/>
  <c r="BM761" i="1" s="1"/>
  <c r="BN761" i="1" s="1"/>
  <c r="X761" i="1"/>
  <c r="Y761" i="1"/>
  <c r="AA761" i="1"/>
  <c r="AC761" i="1" s="1"/>
  <c r="AB761" i="1"/>
  <c r="AF761" i="1"/>
  <c r="AG761" i="1"/>
  <c r="AH761" i="1"/>
  <c r="AS761" i="1"/>
  <c r="BG761" i="1"/>
  <c r="BH761" i="1"/>
  <c r="W762" i="1"/>
  <c r="BM762" i="1" s="1"/>
  <c r="BN762" i="1" s="1"/>
  <c r="X762" i="1"/>
  <c r="Y762" i="1" s="1"/>
  <c r="AA762" i="1"/>
  <c r="AD762" i="1" s="1"/>
  <c r="AB762" i="1"/>
  <c r="AG762" i="1"/>
  <c r="AH762" i="1"/>
  <c r="AS762" i="1"/>
  <c r="BG762" i="1"/>
  <c r="BH762" i="1"/>
  <c r="W763" i="1"/>
  <c r="BM763" i="1" s="1"/>
  <c r="BN763" i="1" s="1"/>
  <c r="X763" i="1"/>
  <c r="Y763" i="1"/>
  <c r="AA763" i="1"/>
  <c r="AD763" i="1" s="1"/>
  <c r="AB763" i="1"/>
  <c r="AF763" i="1"/>
  <c r="AG763" i="1"/>
  <c r="AH763" i="1"/>
  <c r="AS763" i="1"/>
  <c r="BG763" i="1"/>
  <c r="BH763" i="1"/>
  <c r="W764" i="1"/>
  <c r="BM764" i="1" s="1"/>
  <c r="BN764" i="1" s="1"/>
  <c r="X764" i="1"/>
  <c r="Y764" i="1" s="1"/>
  <c r="AA764" i="1"/>
  <c r="AB764" i="1"/>
  <c r="AG764" i="1"/>
  <c r="AH764" i="1"/>
  <c r="AJ764" i="1" s="1"/>
  <c r="AL764" i="1" s="1"/>
  <c r="AS764" i="1"/>
  <c r="BG764" i="1"/>
  <c r="BH764" i="1"/>
  <c r="W765" i="1"/>
  <c r="BM765" i="1" s="1"/>
  <c r="BN765" i="1" s="1"/>
  <c r="X765" i="1"/>
  <c r="Y765" i="1"/>
  <c r="AA765" i="1"/>
  <c r="AB765" i="1"/>
  <c r="AF765" i="1"/>
  <c r="AG765" i="1"/>
  <c r="AH765" i="1"/>
  <c r="AS765" i="1"/>
  <c r="BG765" i="1"/>
  <c r="BH765" i="1"/>
  <c r="W766" i="1"/>
  <c r="BM766" i="1" s="1"/>
  <c r="BN766" i="1" s="1"/>
  <c r="X766" i="1"/>
  <c r="Y766" i="1" s="1"/>
  <c r="AA766" i="1"/>
  <c r="AD766" i="1" s="1"/>
  <c r="AB766" i="1"/>
  <c r="AE766" i="1" s="1"/>
  <c r="AG766" i="1"/>
  <c r="AH766" i="1"/>
  <c r="AS766" i="1"/>
  <c r="BG766" i="1"/>
  <c r="BH766" i="1"/>
  <c r="W767" i="1"/>
  <c r="BM767" i="1" s="1"/>
  <c r="BN767" i="1" s="1"/>
  <c r="X767" i="1"/>
  <c r="Y767" i="1" s="1"/>
  <c r="AA767" i="1"/>
  <c r="AB767" i="1"/>
  <c r="AG767" i="1"/>
  <c r="AH767" i="1"/>
  <c r="AS767" i="1"/>
  <c r="BG767" i="1"/>
  <c r="BH767" i="1"/>
  <c r="W768" i="1"/>
  <c r="BM768" i="1" s="1"/>
  <c r="BN768" i="1" s="1"/>
  <c r="X768" i="1"/>
  <c r="Y768" i="1" s="1"/>
  <c r="AA768" i="1"/>
  <c r="AB768" i="1"/>
  <c r="AF768" i="1" s="1"/>
  <c r="AE768" i="1"/>
  <c r="AG768" i="1"/>
  <c r="AH768" i="1"/>
  <c r="AJ768" i="1" s="1"/>
  <c r="AL768" i="1" s="1"/>
  <c r="AS768" i="1"/>
  <c r="BG768" i="1"/>
  <c r="BH768" i="1"/>
  <c r="W769" i="1"/>
  <c r="BM769" i="1" s="1"/>
  <c r="BN769" i="1" s="1"/>
  <c r="X769" i="1"/>
  <c r="Y769" i="1" s="1"/>
  <c r="AA769" i="1"/>
  <c r="AB769" i="1"/>
  <c r="AF769" i="1" s="1"/>
  <c r="AE769" i="1"/>
  <c r="AG769" i="1"/>
  <c r="AH769" i="1"/>
  <c r="AJ769" i="1" s="1"/>
  <c r="AL769" i="1" s="1"/>
  <c r="AS769" i="1"/>
  <c r="BG769" i="1"/>
  <c r="BH769" i="1"/>
  <c r="W770" i="1"/>
  <c r="BM770" i="1" s="1"/>
  <c r="BN770" i="1" s="1"/>
  <c r="X770" i="1"/>
  <c r="Y770" i="1"/>
  <c r="AA770" i="1"/>
  <c r="AB770" i="1"/>
  <c r="AE770" i="1"/>
  <c r="AG770" i="1"/>
  <c r="AH770" i="1"/>
  <c r="AS770" i="1"/>
  <c r="BG770" i="1"/>
  <c r="BH770" i="1"/>
  <c r="W771" i="1"/>
  <c r="BM771" i="1" s="1"/>
  <c r="BN771" i="1" s="1"/>
  <c r="X771" i="1"/>
  <c r="Y771" i="1" s="1"/>
  <c r="AA771" i="1"/>
  <c r="AD771" i="1" s="1"/>
  <c r="AB771" i="1"/>
  <c r="AG771" i="1"/>
  <c r="AH771" i="1"/>
  <c r="AS771" i="1"/>
  <c r="BG771" i="1"/>
  <c r="BH771" i="1"/>
  <c r="W772" i="1"/>
  <c r="BM772" i="1" s="1"/>
  <c r="BN772" i="1" s="1"/>
  <c r="X772" i="1"/>
  <c r="Y772" i="1"/>
  <c r="AA772" i="1"/>
  <c r="AD772" i="1" s="1"/>
  <c r="AB772" i="1"/>
  <c r="AF772" i="1"/>
  <c r="AG772" i="1"/>
  <c r="AH772" i="1"/>
  <c r="AJ772" i="1" s="1"/>
  <c r="AL772" i="1" s="1"/>
  <c r="AS772" i="1"/>
  <c r="BG772" i="1"/>
  <c r="BH772" i="1"/>
  <c r="W773" i="1"/>
  <c r="BM773" i="1" s="1"/>
  <c r="BN773" i="1" s="1"/>
  <c r="X773" i="1"/>
  <c r="Y773" i="1" s="1"/>
  <c r="AA773" i="1"/>
  <c r="AB773" i="1"/>
  <c r="AG773" i="1"/>
  <c r="AH773" i="1"/>
  <c r="AS773" i="1"/>
  <c r="BG773" i="1"/>
  <c r="BH773" i="1"/>
  <c r="W774" i="1"/>
  <c r="BM774" i="1" s="1"/>
  <c r="BN774" i="1" s="1"/>
  <c r="X774" i="1"/>
  <c r="Y774" i="1" s="1"/>
  <c r="AA774" i="1"/>
  <c r="AD774" i="1" s="1"/>
  <c r="AB774" i="1"/>
  <c r="AF774" i="1"/>
  <c r="AG774" i="1"/>
  <c r="AH774" i="1"/>
  <c r="AS774" i="1"/>
  <c r="BG774" i="1"/>
  <c r="BH774" i="1"/>
  <c r="W775" i="1"/>
  <c r="BM775" i="1" s="1"/>
  <c r="BN775" i="1" s="1"/>
  <c r="X775" i="1"/>
  <c r="Y775" i="1" s="1"/>
  <c r="AA775" i="1"/>
  <c r="AD775" i="1" s="1"/>
  <c r="AB775" i="1"/>
  <c r="AF775" i="1" s="1"/>
  <c r="AE775" i="1"/>
  <c r="AG775" i="1"/>
  <c r="AH775" i="1"/>
  <c r="AS775" i="1"/>
  <c r="BG775" i="1"/>
  <c r="BH775" i="1"/>
  <c r="W776" i="1"/>
  <c r="BM776" i="1" s="1"/>
  <c r="BN776" i="1" s="1"/>
  <c r="X776" i="1"/>
  <c r="Y776" i="1" s="1"/>
  <c r="AA776" i="1"/>
  <c r="AB776" i="1"/>
  <c r="AG776" i="1"/>
  <c r="AH776" i="1"/>
  <c r="AJ776" i="1" s="1"/>
  <c r="AL776" i="1" s="1"/>
  <c r="AS776" i="1"/>
  <c r="BG776" i="1"/>
  <c r="BH776" i="1"/>
  <c r="W777" i="1"/>
  <c r="BM777" i="1" s="1"/>
  <c r="BN777" i="1" s="1"/>
  <c r="X777" i="1"/>
  <c r="Y777" i="1" s="1"/>
  <c r="AA777" i="1"/>
  <c r="AD777" i="1" s="1"/>
  <c r="AB777" i="1"/>
  <c r="AG777" i="1"/>
  <c r="AH777" i="1"/>
  <c r="AJ777" i="1" s="1"/>
  <c r="AL777" i="1" s="1"/>
  <c r="AS777" i="1"/>
  <c r="BG777" i="1"/>
  <c r="BH777" i="1"/>
  <c r="W778" i="1"/>
  <c r="BM778" i="1" s="1"/>
  <c r="BN778" i="1" s="1"/>
  <c r="X778" i="1"/>
  <c r="Y778" i="1" s="1"/>
  <c r="AA778" i="1"/>
  <c r="AB778" i="1"/>
  <c r="AG778" i="1"/>
  <c r="AH778" i="1"/>
  <c r="AS778" i="1"/>
  <c r="BG778" i="1"/>
  <c r="BH778" i="1"/>
  <c r="W779" i="1"/>
  <c r="BM779" i="1" s="1"/>
  <c r="BN779" i="1" s="1"/>
  <c r="X779" i="1"/>
  <c r="Y779" i="1"/>
  <c r="AA779" i="1"/>
  <c r="AB779" i="1"/>
  <c r="AF779" i="1"/>
  <c r="AG779" i="1"/>
  <c r="AH779" i="1"/>
  <c r="AS779" i="1"/>
  <c r="BG779" i="1"/>
  <c r="BH779" i="1"/>
  <c r="W780" i="1"/>
  <c r="BM780" i="1" s="1"/>
  <c r="BN780" i="1" s="1"/>
  <c r="X780" i="1"/>
  <c r="Y780" i="1" s="1"/>
  <c r="AA780" i="1"/>
  <c r="AD780" i="1" s="1"/>
  <c r="AB780" i="1"/>
  <c r="AG780" i="1"/>
  <c r="AH780" i="1"/>
  <c r="AJ780" i="1" s="1"/>
  <c r="AL780" i="1" s="1"/>
  <c r="AS780" i="1"/>
  <c r="BG780" i="1"/>
  <c r="BH780" i="1"/>
  <c r="W781" i="1"/>
  <c r="BM781" i="1" s="1"/>
  <c r="BN781" i="1" s="1"/>
  <c r="X781" i="1"/>
  <c r="Y781" i="1"/>
  <c r="AA781" i="1"/>
  <c r="AD781" i="1" s="1"/>
  <c r="AB781" i="1"/>
  <c r="AF781" i="1"/>
  <c r="AG781" i="1"/>
  <c r="AH781" i="1"/>
  <c r="AS781" i="1"/>
  <c r="BG781" i="1"/>
  <c r="BH781" i="1"/>
  <c r="W782" i="1"/>
  <c r="BM782" i="1" s="1"/>
  <c r="BN782" i="1" s="1"/>
  <c r="X782" i="1"/>
  <c r="Y782" i="1" s="1"/>
  <c r="AA782" i="1"/>
  <c r="AB782" i="1"/>
  <c r="AE782" i="1" s="1"/>
  <c r="AG782" i="1"/>
  <c r="AH782" i="1"/>
  <c r="AS782" i="1"/>
  <c r="BG782" i="1"/>
  <c r="BH782" i="1"/>
  <c r="W783" i="1"/>
  <c r="BM783" i="1" s="1"/>
  <c r="BN783" i="1" s="1"/>
  <c r="X783" i="1"/>
  <c r="Y783" i="1" s="1"/>
  <c r="AA783" i="1"/>
  <c r="AD783" i="1" s="1"/>
  <c r="AB783" i="1"/>
  <c r="AG783" i="1"/>
  <c r="AH783" i="1"/>
  <c r="AJ783" i="1" s="1"/>
  <c r="AL783" i="1" s="1"/>
  <c r="AS783" i="1"/>
  <c r="BG783" i="1"/>
  <c r="BH783" i="1"/>
  <c r="W784" i="1"/>
  <c r="BM784" i="1" s="1"/>
  <c r="BN784" i="1" s="1"/>
  <c r="X784" i="1"/>
  <c r="Y784" i="1" s="1"/>
  <c r="AA784" i="1"/>
  <c r="AD784" i="1" s="1"/>
  <c r="AB784" i="1"/>
  <c r="AF784" i="1" s="1"/>
  <c r="AE784" i="1"/>
  <c r="AG784" i="1"/>
  <c r="AH784" i="1"/>
  <c r="AJ784" i="1" s="1"/>
  <c r="AL784" i="1" s="1"/>
  <c r="AS784" i="1"/>
  <c r="BG784" i="1"/>
  <c r="BH784" i="1"/>
  <c r="W785" i="1"/>
  <c r="BM785" i="1" s="1"/>
  <c r="BN785" i="1" s="1"/>
  <c r="X785" i="1"/>
  <c r="Y785" i="1" s="1"/>
  <c r="AA785" i="1"/>
  <c r="AB785" i="1"/>
  <c r="AF785" i="1" s="1"/>
  <c r="AE785" i="1"/>
  <c r="AG785" i="1"/>
  <c r="AH785" i="1"/>
  <c r="AJ785" i="1" s="1"/>
  <c r="AL785" i="1" s="1"/>
  <c r="AS785" i="1"/>
  <c r="BG785" i="1"/>
  <c r="BH785" i="1"/>
  <c r="W786" i="1"/>
  <c r="BM786" i="1" s="1"/>
  <c r="BN786" i="1" s="1"/>
  <c r="X786" i="1"/>
  <c r="Y786" i="1"/>
  <c r="AA786" i="1"/>
  <c r="AB786" i="1"/>
  <c r="AE786" i="1"/>
  <c r="AG786" i="1"/>
  <c r="AH786" i="1"/>
  <c r="AS786" i="1"/>
  <c r="BG786" i="1"/>
  <c r="BH786" i="1"/>
  <c r="W787" i="1"/>
  <c r="BM787" i="1" s="1"/>
  <c r="BN787" i="1" s="1"/>
  <c r="X787" i="1"/>
  <c r="Y787" i="1" s="1"/>
  <c r="AA787" i="1"/>
  <c r="AB787" i="1"/>
  <c r="AG787" i="1"/>
  <c r="AH787" i="1"/>
  <c r="AS787" i="1"/>
  <c r="BG787" i="1"/>
  <c r="BH787" i="1"/>
  <c r="W788" i="1"/>
  <c r="BM788" i="1" s="1"/>
  <c r="BN788" i="1" s="1"/>
  <c r="X788" i="1"/>
  <c r="Y788" i="1"/>
  <c r="AA788" i="1"/>
  <c r="AD788" i="1" s="1"/>
  <c r="AB788" i="1"/>
  <c r="AF788" i="1"/>
  <c r="AG788" i="1"/>
  <c r="AH788" i="1"/>
  <c r="AJ788" i="1" s="1"/>
  <c r="AL788" i="1" s="1"/>
  <c r="AS788" i="1"/>
  <c r="BG788" i="1"/>
  <c r="BH788" i="1"/>
  <c r="W789" i="1"/>
  <c r="BM789" i="1" s="1"/>
  <c r="BN789" i="1" s="1"/>
  <c r="X789" i="1"/>
  <c r="Y789" i="1" s="1"/>
  <c r="AA789" i="1"/>
  <c r="AD789" i="1" s="1"/>
  <c r="AB789" i="1"/>
  <c r="AG789" i="1"/>
  <c r="AH789" i="1"/>
  <c r="AS789" i="1"/>
  <c r="BG789" i="1"/>
  <c r="BH789" i="1"/>
  <c r="W790" i="1"/>
  <c r="BM790" i="1" s="1"/>
  <c r="BN790" i="1" s="1"/>
  <c r="X790" i="1"/>
  <c r="Y790" i="1" s="1"/>
  <c r="AA790" i="1"/>
  <c r="AB790" i="1"/>
  <c r="AF790" i="1"/>
  <c r="AG790" i="1"/>
  <c r="AH790" i="1"/>
  <c r="AS790" i="1"/>
  <c r="BG790" i="1"/>
  <c r="BH790" i="1"/>
  <c r="W791" i="1"/>
  <c r="BM791" i="1" s="1"/>
  <c r="BN791" i="1" s="1"/>
  <c r="X791" i="1"/>
  <c r="Y791" i="1" s="1"/>
  <c r="AA791" i="1"/>
  <c r="AD791" i="1" s="1"/>
  <c r="AB791" i="1"/>
  <c r="AF791" i="1" s="1"/>
  <c r="AE791" i="1"/>
  <c r="AG791" i="1"/>
  <c r="AH791" i="1"/>
  <c r="AJ791" i="1"/>
  <c r="AL791" i="1" s="1"/>
  <c r="AS791" i="1"/>
  <c r="BG791" i="1"/>
  <c r="BH791" i="1"/>
  <c r="W792" i="1"/>
  <c r="BM792" i="1" s="1"/>
  <c r="BN792" i="1" s="1"/>
  <c r="X792" i="1"/>
  <c r="Y792" i="1" s="1"/>
  <c r="AA792" i="1"/>
  <c r="AD792" i="1" s="1"/>
  <c r="AB792" i="1"/>
  <c r="AG792" i="1"/>
  <c r="AH792" i="1"/>
  <c r="AJ792" i="1" s="1"/>
  <c r="AL792" i="1" s="1"/>
  <c r="AS792" i="1"/>
  <c r="BG792" i="1"/>
  <c r="BH792" i="1"/>
  <c r="W793" i="1"/>
  <c r="BM793" i="1" s="1"/>
  <c r="BN793" i="1" s="1"/>
  <c r="X793" i="1"/>
  <c r="Y793" i="1" s="1"/>
  <c r="AA793" i="1"/>
  <c r="AB793" i="1"/>
  <c r="AG793" i="1"/>
  <c r="AH793" i="1"/>
  <c r="AS793" i="1"/>
  <c r="BG793" i="1"/>
  <c r="BH793" i="1"/>
  <c r="W794" i="1"/>
  <c r="BM794" i="1" s="1"/>
  <c r="BN794" i="1" s="1"/>
  <c r="X794" i="1"/>
  <c r="Y794" i="1"/>
  <c r="AA794" i="1"/>
  <c r="AB794" i="1"/>
  <c r="AE794" i="1"/>
  <c r="AG794" i="1"/>
  <c r="AH794" i="1"/>
  <c r="AS794" i="1"/>
  <c r="BG794" i="1"/>
  <c r="BH794" i="1"/>
  <c r="W795" i="1"/>
  <c r="BM795" i="1" s="1"/>
  <c r="BN795" i="1" s="1"/>
  <c r="X795" i="1"/>
  <c r="Y795" i="1" s="1"/>
  <c r="AA795" i="1"/>
  <c r="AD795" i="1" s="1"/>
  <c r="AB795" i="1"/>
  <c r="AG795" i="1"/>
  <c r="AH795" i="1"/>
  <c r="AJ795" i="1" s="1"/>
  <c r="AL795" i="1" s="1"/>
  <c r="AS795" i="1"/>
  <c r="BG795" i="1"/>
  <c r="BH795" i="1"/>
  <c r="W796" i="1"/>
  <c r="BM796" i="1" s="1"/>
  <c r="BN796" i="1" s="1"/>
  <c r="X796" i="1"/>
  <c r="Y796" i="1" s="1"/>
  <c r="AA796" i="1"/>
  <c r="AB796" i="1"/>
  <c r="AG796" i="1"/>
  <c r="AH796" i="1"/>
  <c r="AJ796" i="1" s="1"/>
  <c r="AL796" i="1" s="1"/>
  <c r="AS796" i="1"/>
  <c r="BG796" i="1"/>
  <c r="BH796" i="1"/>
  <c r="W797" i="1"/>
  <c r="BM797" i="1" s="1"/>
  <c r="BN797" i="1" s="1"/>
  <c r="X797" i="1"/>
  <c r="Y797" i="1"/>
  <c r="AA797" i="1"/>
  <c r="AB797" i="1"/>
  <c r="AF797" i="1"/>
  <c r="AG797" i="1"/>
  <c r="AH797" i="1"/>
  <c r="AJ797" i="1" s="1"/>
  <c r="AL797" i="1" s="1"/>
  <c r="AS797" i="1"/>
  <c r="BG797" i="1"/>
  <c r="BH797" i="1"/>
  <c r="W798" i="1"/>
  <c r="BM798" i="1" s="1"/>
  <c r="BN798" i="1" s="1"/>
  <c r="X798" i="1"/>
  <c r="Y798" i="1" s="1"/>
  <c r="AA798" i="1"/>
  <c r="AD798" i="1" s="1"/>
  <c r="AB798" i="1"/>
  <c r="AE798" i="1" s="1"/>
  <c r="AF798" i="1"/>
  <c r="AG798" i="1"/>
  <c r="AH798" i="1"/>
  <c r="AS798" i="1"/>
  <c r="BG798" i="1"/>
  <c r="BH798" i="1"/>
  <c r="W799" i="1"/>
  <c r="BM799" i="1" s="1"/>
  <c r="BN799" i="1" s="1"/>
  <c r="X799" i="1"/>
  <c r="Y799" i="1" s="1"/>
  <c r="AA799" i="1"/>
  <c r="AD799" i="1" s="1"/>
  <c r="AB799" i="1"/>
  <c r="AF799" i="1" s="1"/>
  <c r="AE799" i="1"/>
  <c r="AG799" i="1"/>
  <c r="AH799" i="1"/>
  <c r="AS799" i="1"/>
  <c r="BG799" i="1"/>
  <c r="BH799" i="1"/>
  <c r="W800" i="1"/>
  <c r="BM800" i="1" s="1"/>
  <c r="BN800" i="1" s="1"/>
  <c r="X800" i="1"/>
  <c r="Y800" i="1" s="1"/>
  <c r="AA800" i="1"/>
  <c r="AB800" i="1"/>
  <c r="AF800" i="1" s="1"/>
  <c r="AE800" i="1"/>
  <c r="AG800" i="1"/>
  <c r="AH800" i="1"/>
  <c r="AJ800" i="1" s="1"/>
  <c r="AL800" i="1" s="1"/>
  <c r="AS800" i="1"/>
  <c r="BG800" i="1"/>
  <c r="BH800" i="1"/>
  <c r="W801" i="1"/>
  <c r="BM801" i="1" s="1"/>
  <c r="BN801" i="1" s="1"/>
  <c r="X801" i="1"/>
  <c r="Y801" i="1" s="1"/>
  <c r="AA801" i="1"/>
  <c r="AB801" i="1"/>
  <c r="AG801" i="1"/>
  <c r="AH801" i="1"/>
  <c r="AJ801" i="1" s="1"/>
  <c r="AK801" i="1" s="1"/>
  <c r="AS801" i="1"/>
  <c r="BG801" i="1"/>
  <c r="BH801" i="1"/>
  <c r="W802" i="1"/>
  <c r="BM802" i="1" s="1"/>
  <c r="BN802" i="1" s="1"/>
  <c r="X802" i="1"/>
  <c r="Y802" i="1"/>
  <c r="AA802" i="1"/>
  <c r="AD802" i="1" s="1"/>
  <c r="AB802" i="1"/>
  <c r="AE802" i="1"/>
  <c r="AG802" i="1"/>
  <c r="AH802" i="1"/>
  <c r="AS802" i="1"/>
  <c r="BG802" i="1"/>
  <c r="BH802" i="1"/>
  <c r="W803" i="1"/>
  <c r="BM803" i="1" s="1"/>
  <c r="BN803" i="1" s="1"/>
  <c r="X803" i="1"/>
  <c r="Y803" i="1" s="1"/>
  <c r="AA803" i="1"/>
  <c r="AD803" i="1" s="1"/>
  <c r="AB803" i="1"/>
  <c r="AG803" i="1"/>
  <c r="AH803" i="1"/>
  <c r="AJ803" i="1" s="1"/>
  <c r="AL803" i="1" s="1"/>
  <c r="AS803" i="1"/>
  <c r="BG803" i="1"/>
  <c r="BH803" i="1"/>
  <c r="W804" i="1"/>
  <c r="BM804" i="1" s="1"/>
  <c r="BN804" i="1" s="1"/>
  <c r="X804" i="1"/>
  <c r="Y804" i="1" s="1"/>
  <c r="AA804" i="1"/>
  <c r="AB804" i="1"/>
  <c r="AF804" i="1" s="1"/>
  <c r="AE804" i="1"/>
  <c r="AG804" i="1"/>
  <c r="AH804" i="1"/>
  <c r="AJ804" i="1" s="1"/>
  <c r="AL804" i="1" s="1"/>
  <c r="AS804" i="1"/>
  <c r="BG804" i="1"/>
  <c r="BH804" i="1"/>
  <c r="W805" i="1"/>
  <c r="BM805" i="1" s="1"/>
  <c r="BN805" i="1" s="1"/>
  <c r="X805" i="1"/>
  <c r="Y805" i="1" s="1"/>
  <c r="AA805" i="1"/>
  <c r="AD805" i="1" s="1"/>
  <c r="AB805" i="1"/>
  <c r="AG805" i="1"/>
  <c r="AH805" i="1"/>
  <c r="AJ805" i="1" s="1"/>
  <c r="AL805" i="1" s="1"/>
  <c r="AS805" i="1"/>
  <c r="BG805" i="1"/>
  <c r="BH805" i="1"/>
  <c r="W806" i="1"/>
  <c r="BM806" i="1" s="1"/>
  <c r="BN806" i="1" s="1"/>
  <c r="X806" i="1"/>
  <c r="Y806" i="1"/>
  <c r="AA806" i="1"/>
  <c r="AD806" i="1" s="1"/>
  <c r="AB806" i="1"/>
  <c r="AE806" i="1"/>
  <c r="AG806" i="1"/>
  <c r="AH806" i="1"/>
  <c r="AS806" i="1"/>
  <c r="BG806" i="1"/>
  <c r="BH806" i="1"/>
  <c r="W807" i="1"/>
  <c r="BM807" i="1" s="1"/>
  <c r="BN807" i="1" s="1"/>
  <c r="X807" i="1"/>
  <c r="Y807" i="1" s="1"/>
  <c r="AA807" i="1"/>
  <c r="AB807" i="1"/>
  <c r="AG807" i="1"/>
  <c r="AH807" i="1"/>
  <c r="AJ807" i="1" s="1"/>
  <c r="AL807" i="1" s="1"/>
  <c r="AS807" i="1"/>
  <c r="BG807" i="1"/>
  <c r="BH807" i="1"/>
  <c r="W808" i="1"/>
  <c r="BM808" i="1" s="1"/>
  <c r="BN808" i="1" s="1"/>
  <c r="X808" i="1"/>
  <c r="Y808" i="1" s="1"/>
  <c r="AA808" i="1"/>
  <c r="AD808" i="1" s="1"/>
  <c r="AB808" i="1"/>
  <c r="AG808" i="1"/>
  <c r="AH808" i="1"/>
  <c r="AJ808" i="1" s="1"/>
  <c r="AL808" i="1" s="1"/>
  <c r="AS808" i="1"/>
  <c r="BG808" i="1"/>
  <c r="BH808" i="1"/>
  <c r="W809" i="1"/>
  <c r="BM809" i="1" s="1"/>
  <c r="BN809" i="1" s="1"/>
  <c r="X809" i="1"/>
  <c r="Y809" i="1"/>
  <c r="AA809" i="1"/>
  <c r="AD809" i="1" s="1"/>
  <c r="AB809" i="1"/>
  <c r="AF809" i="1"/>
  <c r="AG809" i="1"/>
  <c r="AH809" i="1"/>
  <c r="AS809" i="1"/>
  <c r="BG809" i="1"/>
  <c r="BH809" i="1"/>
  <c r="W810" i="1"/>
  <c r="BM810" i="1" s="1"/>
  <c r="BN810" i="1" s="1"/>
  <c r="X810" i="1"/>
  <c r="Y810" i="1" s="1"/>
  <c r="AA810" i="1"/>
  <c r="AB810" i="1"/>
  <c r="AE810" i="1" s="1"/>
  <c r="AF810" i="1"/>
  <c r="AG810" i="1"/>
  <c r="AH810" i="1"/>
  <c r="AS810" i="1"/>
  <c r="BG810" i="1"/>
  <c r="BH810" i="1"/>
  <c r="W811" i="1"/>
  <c r="BM811" i="1" s="1"/>
  <c r="BN811" i="1" s="1"/>
  <c r="X811" i="1"/>
  <c r="Y811" i="1" s="1"/>
  <c r="AA811" i="1"/>
  <c r="AB811" i="1"/>
  <c r="AF811" i="1" s="1"/>
  <c r="AE811" i="1"/>
  <c r="AG811" i="1"/>
  <c r="AH811" i="1"/>
  <c r="AS811" i="1"/>
  <c r="BG811" i="1"/>
  <c r="BH811" i="1"/>
  <c r="W812" i="1"/>
  <c r="BM812" i="1" s="1"/>
  <c r="BN812" i="1" s="1"/>
  <c r="X812" i="1"/>
  <c r="Y812" i="1" s="1"/>
  <c r="AA812" i="1"/>
  <c r="AD812" i="1" s="1"/>
  <c r="AB812" i="1"/>
  <c r="AF812" i="1" s="1"/>
  <c r="AE812" i="1"/>
  <c r="AG812" i="1"/>
  <c r="AH812" i="1"/>
  <c r="AJ812" i="1" s="1"/>
  <c r="AL812" i="1" s="1"/>
  <c r="AS812" i="1"/>
  <c r="BG812" i="1"/>
  <c r="BH812" i="1"/>
  <c r="W813" i="1"/>
  <c r="BM813" i="1" s="1"/>
  <c r="BN813" i="1" s="1"/>
  <c r="X813" i="1"/>
  <c r="Y813" i="1" s="1"/>
  <c r="AA813" i="1"/>
  <c r="AD813" i="1" s="1"/>
  <c r="AB813" i="1"/>
  <c r="AG813" i="1"/>
  <c r="AH813" i="1"/>
  <c r="AJ813" i="1" s="1"/>
  <c r="AL813" i="1" s="1"/>
  <c r="AS813" i="1"/>
  <c r="BG813" i="1"/>
  <c r="BH813" i="1"/>
  <c r="W814" i="1"/>
  <c r="BM814" i="1" s="1"/>
  <c r="BN814" i="1" s="1"/>
  <c r="X814" i="1"/>
  <c r="Y814" i="1"/>
  <c r="AA814" i="1"/>
  <c r="AB814" i="1"/>
  <c r="AE814" i="1"/>
  <c r="AG814" i="1"/>
  <c r="AH814" i="1"/>
  <c r="AS814" i="1"/>
  <c r="BG814" i="1"/>
  <c r="BH814" i="1"/>
  <c r="W815" i="1"/>
  <c r="BM815" i="1" s="1"/>
  <c r="BN815" i="1" s="1"/>
  <c r="X815" i="1"/>
  <c r="Y815" i="1" s="1"/>
  <c r="AA815" i="1"/>
  <c r="AB815" i="1"/>
  <c r="AG815" i="1"/>
  <c r="AH815" i="1"/>
  <c r="AJ815" i="1" s="1"/>
  <c r="AL815" i="1" s="1"/>
  <c r="AS815" i="1"/>
  <c r="BG815" i="1"/>
  <c r="BH815" i="1"/>
  <c r="W816" i="1"/>
  <c r="BM816" i="1" s="1"/>
  <c r="BN816" i="1" s="1"/>
  <c r="X816" i="1"/>
  <c r="Y816" i="1" s="1"/>
  <c r="AA816" i="1"/>
  <c r="AD816" i="1" s="1"/>
  <c r="AB816" i="1"/>
  <c r="AG816" i="1"/>
  <c r="AH816" i="1"/>
  <c r="AJ816" i="1" s="1"/>
  <c r="AL816" i="1" s="1"/>
  <c r="AS816" i="1"/>
  <c r="BG816" i="1"/>
  <c r="BH816" i="1"/>
  <c r="W817" i="1"/>
  <c r="BM817" i="1" s="1"/>
  <c r="BN817" i="1" s="1"/>
  <c r="X817" i="1"/>
  <c r="Y817" i="1"/>
  <c r="AA817" i="1"/>
  <c r="AB817" i="1"/>
  <c r="AF817" i="1"/>
  <c r="AG817" i="1"/>
  <c r="AH817" i="1"/>
  <c r="AS817" i="1"/>
  <c r="BG817" i="1"/>
  <c r="BH817" i="1"/>
  <c r="W818" i="1"/>
  <c r="BM818" i="1" s="1"/>
  <c r="BN818" i="1" s="1"/>
  <c r="X818" i="1"/>
  <c r="Y818" i="1" s="1"/>
  <c r="AA818" i="1"/>
  <c r="AB818" i="1"/>
  <c r="AE818" i="1" s="1"/>
  <c r="AF818" i="1"/>
  <c r="AG818" i="1"/>
  <c r="AH818" i="1"/>
  <c r="AS818" i="1"/>
  <c r="BG818" i="1"/>
  <c r="BH818" i="1"/>
  <c r="W819" i="1"/>
  <c r="BM819" i="1" s="1"/>
  <c r="BN819" i="1" s="1"/>
  <c r="X819" i="1"/>
  <c r="Y819" i="1" s="1"/>
  <c r="AA819" i="1"/>
  <c r="AD819" i="1" s="1"/>
  <c r="AB819" i="1"/>
  <c r="AF819" i="1" s="1"/>
  <c r="AE819" i="1"/>
  <c r="AG819" i="1"/>
  <c r="AH819" i="1"/>
  <c r="AS819" i="1"/>
  <c r="BG819" i="1"/>
  <c r="BH819" i="1"/>
  <c r="W820" i="1"/>
  <c r="BM820" i="1" s="1"/>
  <c r="BN820" i="1" s="1"/>
  <c r="X820" i="1"/>
  <c r="Y820" i="1" s="1"/>
  <c r="AA820" i="1"/>
  <c r="AD820" i="1" s="1"/>
  <c r="AB820" i="1"/>
  <c r="AF820" i="1" s="1"/>
  <c r="AE820" i="1"/>
  <c r="AG820" i="1"/>
  <c r="AH820" i="1"/>
  <c r="AJ820" i="1" s="1"/>
  <c r="AL820" i="1" s="1"/>
  <c r="AS820" i="1"/>
  <c r="BG820" i="1"/>
  <c r="BH820" i="1"/>
  <c r="W821" i="1"/>
  <c r="BM821" i="1" s="1"/>
  <c r="BN821" i="1" s="1"/>
  <c r="X821" i="1"/>
  <c r="Y821" i="1" s="1"/>
  <c r="AA821" i="1"/>
  <c r="AB821" i="1"/>
  <c r="AG821" i="1"/>
  <c r="AH821" i="1"/>
  <c r="AJ821" i="1" s="1"/>
  <c r="AL821" i="1" s="1"/>
  <c r="AS821" i="1"/>
  <c r="BG821" i="1"/>
  <c r="BH821" i="1"/>
  <c r="W822" i="1"/>
  <c r="BM822" i="1" s="1"/>
  <c r="BN822" i="1" s="1"/>
  <c r="X822" i="1"/>
  <c r="Y822" i="1"/>
  <c r="AA822" i="1"/>
  <c r="AB822" i="1"/>
  <c r="AE822" i="1"/>
  <c r="AG822" i="1"/>
  <c r="AH822" i="1"/>
  <c r="AS822" i="1"/>
  <c r="BG822" i="1"/>
  <c r="BH822" i="1"/>
  <c r="W823" i="1"/>
  <c r="BM823" i="1" s="1"/>
  <c r="BN823" i="1" s="1"/>
  <c r="X823" i="1"/>
  <c r="Y823" i="1" s="1"/>
  <c r="AA823" i="1"/>
  <c r="AD823" i="1" s="1"/>
  <c r="AB823" i="1"/>
  <c r="AG823" i="1"/>
  <c r="AH823" i="1"/>
  <c r="AJ823" i="1" s="1"/>
  <c r="AL823" i="1" s="1"/>
  <c r="AS823" i="1"/>
  <c r="BG823" i="1"/>
  <c r="BH823" i="1"/>
  <c r="W824" i="1"/>
  <c r="BM824" i="1" s="1"/>
  <c r="BN824" i="1" s="1"/>
  <c r="X824" i="1"/>
  <c r="Y824" i="1" s="1"/>
  <c r="AA824" i="1"/>
  <c r="AB824" i="1"/>
  <c r="AG824" i="1"/>
  <c r="AH824" i="1"/>
  <c r="AJ824" i="1" s="1"/>
  <c r="AL824" i="1" s="1"/>
  <c r="AS824" i="1"/>
  <c r="BG824" i="1"/>
  <c r="BH824" i="1"/>
  <c r="W825" i="1"/>
  <c r="BM825" i="1" s="1"/>
  <c r="BN825" i="1" s="1"/>
  <c r="X825" i="1"/>
  <c r="Y825" i="1"/>
  <c r="AA825" i="1"/>
  <c r="AB825" i="1"/>
  <c r="AF825" i="1"/>
  <c r="AG825" i="1"/>
  <c r="AH825" i="1"/>
  <c r="AS825" i="1"/>
  <c r="BG825" i="1"/>
  <c r="BH825" i="1"/>
  <c r="W826" i="1"/>
  <c r="BM826" i="1" s="1"/>
  <c r="BN826" i="1" s="1"/>
  <c r="X826" i="1"/>
  <c r="Y826" i="1" s="1"/>
  <c r="AA826" i="1"/>
  <c r="AD826" i="1" s="1"/>
  <c r="AB826" i="1"/>
  <c r="AE826" i="1" s="1"/>
  <c r="AF826" i="1"/>
  <c r="AG826" i="1"/>
  <c r="AH826" i="1"/>
  <c r="AS826" i="1"/>
  <c r="BG826" i="1"/>
  <c r="BH826" i="1"/>
  <c r="W827" i="1"/>
  <c r="BM827" i="1" s="1"/>
  <c r="BN827" i="1" s="1"/>
  <c r="X827" i="1"/>
  <c r="Y827" i="1" s="1"/>
  <c r="AA827" i="1"/>
  <c r="AD827" i="1" s="1"/>
  <c r="AB827" i="1"/>
  <c r="AF827" i="1" s="1"/>
  <c r="AE827" i="1"/>
  <c r="AG827" i="1"/>
  <c r="AH827" i="1"/>
  <c r="AS827" i="1"/>
  <c r="BG827" i="1"/>
  <c r="BH827" i="1"/>
  <c r="W828" i="1"/>
  <c r="BM828" i="1" s="1"/>
  <c r="BN828" i="1" s="1"/>
  <c r="X828" i="1"/>
  <c r="Y828" i="1" s="1"/>
  <c r="AA828" i="1"/>
  <c r="AB828" i="1"/>
  <c r="AF828" i="1" s="1"/>
  <c r="AE828" i="1"/>
  <c r="AG828" i="1"/>
  <c r="AH828" i="1"/>
  <c r="AJ828" i="1" s="1"/>
  <c r="AL828" i="1" s="1"/>
  <c r="AS828" i="1"/>
  <c r="BG828" i="1"/>
  <c r="BH828" i="1"/>
  <c r="W829" i="1"/>
  <c r="BM829" i="1" s="1"/>
  <c r="BN829" i="1" s="1"/>
  <c r="X829" i="1"/>
  <c r="Y829" i="1" s="1"/>
  <c r="AA829" i="1"/>
  <c r="AB829" i="1"/>
  <c r="AG829" i="1"/>
  <c r="AH829" i="1"/>
  <c r="AJ829" i="1" s="1"/>
  <c r="AL829" i="1" s="1"/>
  <c r="AS829" i="1"/>
  <c r="BG829" i="1"/>
  <c r="BH829" i="1"/>
  <c r="W830" i="1"/>
  <c r="BM830" i="1" s="1"/>
  <c r="BN830" i="1" s="1"/>
  <c r="X830" i="1"/>
  <c r="Y830" i="1"/>
  <c r="AA830" i="1"/>
  <c r="AD830" i="1" s="1"/>
  <c r="AB830" i="1"/>
  <c r="AE830" i="1"/>
  <c r="AG830" i="1"/>
  <c r="AH830" i="1"/>
  <c r="AS830" i="1"/>
  <c r="BG830" i="1"/>
  <c r="BH830" i="1"/>
  <c r="W831" i="1"/>
  <c r="BM831" i="1" s="1"/>
  <c r="BN831" i="1" s="1"/>
  <c r="X831" i="1"/>
  <c r="Y831" i="1" s="1"/>
  <c r="AA831" i="1"/>
  <c r="AD831" i="1" s="1"/>
  <c r="AB831" i="1"/>
  <c r="AG831" i="1"/>
  <c r="AH831" i="1"/>
  <c r="AJ831" i="1" s="1"/>
  <c r="AL831" i="1" s="1"/>
  <c r="AS831" i="1"/>
  <c r="BG831" i="1"/>
  <c r="BH831" i="1"/>
  <c r="W832" i="1"/>
  <c r="BM832" i="1" s="1"/>
  <c r="BN832" i="1" s="1"/>
  <c r="X832" i="1"/>
  <c r="Y832" i="1" s="1"/>
  <c r="AA832" i="1"/>
  <c r="AB832" i="1"/>
  <c r="AG832" i="1"/>
  <c r="AH832" i="1"/>
  <c r="AJ832" i="1" s="1"/>
  <c r="AL832" i="1" s="1"/>
  <c r="AS832" i="1"/>
  <c r="BG832" i="1"/>
  <c r="BH832" i="1"/>
  <c r="W833" i="1"/>
  <c r="BM833" i="1" s="1"/>
  <c r="BN833" i="1" s="1"/>
  <c r="X833" i="1"/>
  <c r="Y833" i="1"/>
  <c r="AA833" i="1"/>
  <c r="AD833" i="1" s="1"/>
  <c r="AB833" i="1"/>
  <c r="AF833" i="1"/>
  <c r="AG833" i="1"/>
  <c r="AH833" i="1"/>
  <c r="AS833" i="1"/>
  <c r="BG833" i="1"/>
  <c r="BH833" i="1"/>
  <c r="W834" i="1"/>
  <c r="BM834" i="1" s="1"/>
  <c r="BN834" i="1" s="1"/>
  <c r="X834" i="1"/>
  <c r="Y834" i="1" s="1"/>
  <c r="AA834" i="1"/>
  <c r="AD834" i="1" s="1"/>
  <c r="AB834" i="1"/>
  <c r="AE834" i="1" s="1"/>
  <c r="AF834" i="1"/>
  <c r="AG834" i="1"/>
  <c r="AH834" i="1"/>
  <c r="AS834" i="1"/>
  <c r="BG834" i="1"/>
  <c r="BH834" i="1"/>
  <c r="W835" i="1"/>
  <c r="BM835" i="1" s="1"/>
  <c r="BN835" i="1" s="1"/>
  <c r="X835" i="1"/>
  <c r="Y835" i="1" s="1"/>
  <c r="AA835" i="1"/>
  <c r="AB835" i="1"/>
  <c r="AF835" i="1" s="1"/>
  <c r="AE835" i="1"/>
  <c r="AG835" i="1"/>
  <c r="AH835" i="1"/>
  <c r="AS835" i="1"/>
  <c r="BG835" i="1"/>
  <c r="BH835" i="1"/>
  <c r="W836" i="1"/>
  <c r="BM836" i="1" s="1"/>
  <c r="BN836" i="1" s="1"/>
  <c r="X836" i="1"/>
  <c r="Y836" i="1" s="1"/>
  <c r="AA836" i="1"/>
  <c r="AB836" i="1"/>
  <c r="AF836" i="1" s="1"/>
  <c r="AE836" i="1"/>
  <c r="AG836" i="1"/>
  <c r="AH836" i="1"/>
  <c r="AJ836" i="1" s="1"/>
  <c r="AL836" i="1" s="1"/>
  <c r="AS836" i="1"/>
  <c r="BG836" i="1"/>
  <c r="BH836" i="1"/>
  <c r="W837" i="1"/>
  <c r="BM837" i="1" s="1"/>
  <c r="BN837" i="1" s="1"/>
  <c r="X837" i="1"/>
  <c r="Y837" i="1" s="1"/>
  <c r="AA837" i="1"/>
  <c r="AD837" i="1" s="1"/>
  <c r="AB837" i="1"/>
  <c r="AG837" i="1"/>
  <c r="AH837" i="1"/>
  <c r="AJ837" i="1" s="1"/>
  <c r="AL837" i="1" s="1"/>
  <c r="AS837" i="1"/>
  <c r="BG837" i="1"/>
  <c r="BH837" i="1"/>
  <c r="W838" i="1"/>
  <c r="BM838" i="1" s="1"/>
  <c r="BN838" i="1" s="1"/>
  <c r="X838" i="1"/>
  <c r="Y838" i="1"/>
  <c r="AA838" i="1"/>
  <c r="AD838" i="1" s="1"/>
  <c r="AB838" i="1"/>
  <c r="AE838" i="1"/>
  <c r="AG838" i="1"/>
  <c r="AH838" i="1"/>
  <c r="AS838" i="1"/>
  <c r="BG838" i="1"/>
  <c r="BH838" i="1"/>
  <c r="W839" i="1"/>
  <c r="BM839" i="1" s="1"/>
  <c r="BN839" i="1" s="1"/>
  <c r="X839" i="1"/>
  <c r="Y839" i="1" s="1"/>
  <c r="AA839" i="1"/>
  <c r="AB839" i="1"/>
  <c r="AG839" i="1"/>
  <c r="AH839" i="1"/>
  <c r="AJ839" i="1" s="1"/>
  <c r="AL839" i="1" s="1"/>
  <c r="AS839" i="1"/>
  <c r="BG839" i="1"/>
  <c r="BH839" i="1"/>
  <c r="W840" i="1"/>
  <c r="BM840" i="1" s="1"/>
  <c r="BN840" i="1" s="1"/>
  <c r="X840" i="1"/>
  <c r="Y840" i="1" s="1"/>
  <c r="AA840" i="1"/>
  <c r="AD840" i="1" s="1"/>
  <c r="AB840" i="1"/>
  <c r="AG840" i="1"/>
  <c r="AH840" i="1"/>
  <c r="AS840" i="1"/>
  <c r="BG840" i="1"/>
  <c r="BH840" i="1"/>
  <c r="W841" i="1"/>
  <c r="BM841" i="1" s="1"/>
  <c r="BN841" i="1" s="1"/>
  <c r="X841" i="1"/>
  <c r="Y841" i="1" s="1"/>
  <c r="AA841" i="1"/>
  <c r="AC841" i="1" s="1"/>
  <c r="AE841" i="1" s="1"/>
  <c r="AB841" i="1"/>
  <c r="AG841" i="1"/>
  <c r="AH841" i="1"/>
  <c r="AJ841" i="1" s="1"/>
  <c r="AL841" i="1" s="1"/>
  <c r="AS841" i="1"/>
  <c r="BG841" i="1"/>
  <c r="BH841" i="1"/>
  <c r="W842" i="1"/>
  <c r="BM842" i="1" s="1"/>
  <c r="BN842" i="1" s="1"/>
  <c r="X842" i="1"/>
  <c r="Y842" i="1"/>
  <c r="AA842" i="1"/>
  <c r="AB842" i="1"/>
  <c r="AF842" i="1"/>
  <c r="AG842" i="1"/>
  <c r="AH842" i="1"/>
  <c r="AS842" i="1"/>
  <c r="BG842" i="1"/>
  <c r="BH842" i="1"/>
  <c r="W843" i="1"/>
  <c r="BM843" i="1" s="1"/>
  <c r="BN843" i="1" s="1"/>
  <c r="X843" i="1"/>
  <c r="Y843" i="1" s="1"/>
  <c r="AA843" i="1"/>
  <c r="AC843" i="1" s="1"/>
  <c r="AB843" i="1"/>
  <c r="AF843" i="1" s="1"/>
  <c r="AE843" i="1"/>
  <c r="AG843" i="1"/>
  <c r="AH843" i="1"/>
  <c r="AJ843" i="1" s="1"/>
  <c r="AL843" i="1" s="1"/>
  <c r="AS843" i="1"/>
  <c r="BG843" i="1"/>
  <c r="BH843" i="1"/>
  <c r="W844" i="1"/>
  <c r="BM844" i="1" s="1"/>
  <c r="BN844" i="1" s="1"/>
  <c r="X844" i="1"/>
  <c r="Y844" i="1" s="1"/>
  <c r="AA844" i="1"/>
  <c r="AD844" i="1" s="1"/>
  <c r="AB844" i="1"/>
  <c r="AG844" i="1"/>
  <c r="AH844" i="1"/>
  <c r="AS844" i="1"/>
  <c r="BG844" i="1"/>
  <c r="BH844" i="1"/>
  <c r="W845" i="1"/>
  <c r="BM845" i="1" s="1"/>
  <c r="BN845" i="1" s="1"/>
  <c r="X845" i="1"/>
  <c r="Y845" i="1" s="1"/>
  <c r="AA845" i="1"/>
  <c r="AC845" i="1" s="1"/>
  <c r="AE845" i="1" s="1"/>
  <c r="AB845" i="1"/>
  <c r="AG845" i="1"/>
  <c r="AH845" i="1"/>
  <c r="AJ845" i="1" s="1"/>
  <c r="AL845" i="1" s="1"/>
  <c r="AS845" i="1"/>
  <c r="BG845" i="1"/>
  <c r="BH845" i="1"/>
  <c r="W846" i="1"/>
  <c r="BM846" i="1" s="1"/>
  <c r="BN846" i="1" s="1"/>
  <c r="X846" i="1"/>
  <c r="Y846" i="1"/>
  <c r="AA846" i="1"/>
  <c r="AD846" i="1" s="1"/>
  <c r="AB846" i="1"/>
  <c r="AF846" i="1"/>
  <c r="AG846" i="1"/>
  <c r="AH846" i="1"/>
  <c r="AS846" i="1"/>
  <c r="BG846" i="1"/>
  <c r="BH846" i="1"/>
  <c r="W847" i="1"/>
  <c r="BM847" i="1" s="1"/>
  <c r="BN847" i="1" s="1"/>
  <c r="X847" i="1"/>
  <c r="Y847" i="1" s="1"/>
  <c r="AA847" i="1"/>
  <c r="AC847" i="1" s="1"/>
  <c r="AB847" i="1"/>
  <c r="AF847" i="1" s="1"/>
  <c r="AE847" i="1"/>
  <c r="AG847" i="1"/>
  <c r="AH847" i="1"/>
  <c r="AJ847" i="1" s="1"/>
  <c r="AL847" i="1" s="1"/>
  <c r="AS847" i="1"/>
  <c r="BG847" i="1"/>
  <c r="BH847" i="1"/>
  <c r="W848" i="1"/>
  <c r="BM848" i="1" s="1"/>
  <c r="BN848" i="1" s="1"/>
  <c r="X848" i="1"/>
  <c r="Y848" i="1" s="1"/>
  <c r="AA848" i="1"/>
  <c r="AD848" i="1" s="1"/>
  <c r="AB848" i="1"/>
  <c r="AG848" i="1"/>
  <c r="AH848" i="1"/>
  <c r="AS848" i="1"/>
  <c r="BG848" i="1"/>
  <c r="BH848" i="1"/>
  <c r="W849" i="1"/>
  <c r="BM849" i="1" s="1"/>
  <c r="BN849" i="1" s="1"/>
  <c r="X849" i="1"/>
  <c r="Y849" i="1" s="1"/>
  <c r="AA849" i="1"/>
  <c r="AC849" i="1" s="1"/>
  <c r="AE849" i="1" s="1"/>
  <c r="AB849" i="1"/>
  <c r="AG849" i="1"/>
  <c r="AH849" i="1"/>
  <c r="AJ849" i="1" s="1"/>
  <c r="AL849" i="1" s="1"/>
  <c r="AS849" i="1"/>
  <c r="BG849" i="1"/>
  <c r="BH849" i="1"/>
  <c r="W850" i="1"/>
  <c r="BM850" i="1" s="1"/>
  <c r="BN850" i="1" s="1"/>
  <c r="X850" i="1"/>
  <c r="Y850" i="1" s="1"/>
  <c r="AA850" i="1"/>
  <c r="AD850" i="1" s="1"/>
  <c r="AB850" i="1"/>
  <c r="AG850" i="1"/>
  <c r="AH850" i="1"/>
  <c r="AS850" i="1"/>
  <c r="BG850" i="1"/>
  <c r="BH850" i="1"/>
  <c r="W851" i="1"/>
  <c r="BM851" i="1" s="1"/>
  <c r="BN851" i="1" s="1"/>
  <c r="X851" i="1"/>
  <c r="Y851" i="1" s="1"/>
  <c r="AA851" i="1"/>
  <c r="AC851" i="1" s="1"/>
  <c r="AE851" i="1" s="1"/>
  <c r="AB851" i="1"/>
  <c r="AG851" i="1"/>
  <c r="AH851" i="1"/>
  <c r="AJ851" i="1" s="1"/>
  <c r="AL851" i="1" s="1"/>
  <c r="AS851" i="1"/>
  <c r="BG851" i="1"/>
  <c r="BH851" i="1"/>
  <c r="W852" i="1"/>
  <c r="BM852" i="1" s="1"/>
  <c r="BN852" i="1" s="1"/>
  <c r="X852" i="1"/>
  <c r="Y852" i="1" s="1"/>
  <c r="AA852" i="1"/>
  <c r="AD852" i="1" s="1"/>
  <c r="AB852" i="1"/>
  <c r="AG852" i="1"/>
  <c r="AH852" i="1"/>
  <c r="AS852" i="1"/>
  <c r="BG852" i="1"/>
  <c r="BH852" i="1"/>
  <c r="W853" i="1"/>
  <c r="BM853" i="1" s="1"/>
  <c r="BN853" i="1" s="1"/>
  <c r="X853" i="1"/>
  <c r="Y853" i="1" s="1"/>
  <c r="AA853" i="1"/>
  <c r="AC853" i="1" s="1"/>
  <c r="AE853" i="1" s="1"/>
  <c r="AB853" i="1"/>
  <c r="AG853" i="1"/>
  <c r="AH853" i="1"/>
  <c r="AJ853" i="1" s="1"/>
  <c r="AL853" i="1" s="1"/>
  <c r="AS853" i="1"/>
  <c r="BG853" i="1"/>
  <c r="BH853" i="1"/>
  <c r="W854" i="1"/>
  <c r="BM854" i="1" s="1"/>
  <c r="BN854" i="1" s="1"/>
  <c r="X854" i="1"/>
  <c r="Y854" i="1" s="1"/>
  <c r="AA854" i="1"/>
  <c r="AD854" i="1" s="1"/>
  <c r="AB854" i="1"/>
  <c r="AG854" i="1"/>
  <c r="AH854" i="1"/>
  <c r="AS854" i="1"/>
  <c r="BG854" i="1"/>
  <c r="BH854" i="1"/>
  <c r="W855" i="1"/>
  <c r="BM855" i="1" s="1"/>
  <c r="BN855" i="1" s="1"/>
  <c r="X855" i="1"/>
  <c r="Y855" i="1" s="1"/>
  <c r="AA855" i="1"/>
  <c r="AC855" i="1" s="1"/>
  <c r="AE855" i="1" s="1"/>
  <c r="AB855" i="1"/>
  <c r="AG855" i="1"/>
  <c r="AH855" i="1"/>
  <c r="AJ855" i="1" s="1"/>
  <c r="AL855" i="1" s="1"/>
  <c r="AS855" i="1"/>
  <c r="BG855" i="1"/>
  <c r="BH855" i="1"/>
  <c r="W856" i="1"/>
  <c r="BM856" i="1" s="1"/>
  <c r="BN856" i="1" s="1"/>
  <c r="X856" i="1"/>
  <c r="Y856" i="1" s="1"/>
  <c r="AA856" i="1"/>
  <c r="AD856" i="1" s="1"/>
  <c r="AB856" i="1"/>
  <c r="AG856" i="1"/>
  <c r="AH856" i="1"/>
  <c r="AS856" i="1"/>
  <c r="BG856" i="1"/>
  <c r="BH856" i="1"/>
  <c r="W857" i="1"/>
  <c r="BM857" i="1" s="1"/>
  <c r="BN857" i="1" s="1"/>
  <c r="X857" i="1"/>
  <c r="Y857" i="1" s="1"/>
  <c r="AA857" i="1"/>
  <c r="AC857" i="1" s="1"/>
  <c r="AE857" i="1" s="1"/>
  <c r="AB857" i="1"/>
  <c r="AG857" i="1"/>
  <c r="AH857" i="1"/>
  <c r="AJ857" i="1" s="1"/>
  <c r="AL857" i="1" s="1"/>
  <c r="AS857" i="1"/>
  <c r="BG857" i="1"/>
  <c r="BH857" i="1"/>
  <c r="W858" i="1"/>
  <c r="BM858" i="1" s="1"/>
  <c r="BN858" i="1" s="1"/>
  <c r="X858" i="1"/>
  <c r="Y858" i="1" s="1"/>
  <c r="AA858" i="1"/>
  <c r="AD858" i="1" s="1"/>
  <c r="AB858" i="1"/>
  <c r="AG858" i="1"/>
  <c r="AH858" i="1"/>
  <c r="AS858" i="1"/>
  <c r="BG858" i="1"/>
  <c r="BH858" i="1"/>
  <c r="W859" i="1"/>
  <c r="BM859" i="1" s="1"/>
  <c r="BN859" i="1" s="1"/>
  <c r="X859" i="1"/>
  <c r="Y859" i="1" s="1"/>
  <c r="AA859" i="1"/>
  <c r="AC859" i="1" s="1"/>
  <c r="AE859" i="1" s="1"/>
  <c r="AB859" i="1"/>
  <c r="AG859" i="1"/>
  <c r="AH859" i="1"/>
  <c r="AJ859" i="1" s="1"/>
  <c r="AL859" i="1" s="1"/>
  <c r="AS859" i="1"/>
  <c r="BG859" i="1"/>
  <c r="BH859" i="1"/>
  <c r="W860" i="1"/>
  <c r="BM860" i="1" s="1"/>
  <c r="BN860" i="1" s="1"/>
  <c r="X860" i="1"/>
  <c r="Y860" i="1" s="1"/>
  <c r="AA860" i="1"/>
  <c r="AD860" i="1" s="1"/>
  <c r="AB860" i="1"/>
  <c r="AG860" i="1"/>
  <c r="AH860" i="1"/>
  <c r="AS860" i="1"/>
  <c r="BG860" i="1"/>
  <c r="BH860" i="1"/>
  <c r="W861" i="1"/>
  <c r="BM861" i="1" s="1"/>
  <c r="BN861" i="1" s="1"/>
  <c r="X861" i="1"/>
  <c r="Y861" i="1" s="1"/>
  <c r="AA861" i="1"/>
  <c r="AC861" i="1" s="1"/>
  <c r="AE861" i="1" s="1"/>
  <c r="AB861" i="1"/>
  <c r="AG861" i="1"/>
  <c r="AH861" i="1"/>
  <c r="AJ861" i="1" s="1"/>
  <c r="AL861" i="1" s="1"/>
  <c r="AS861" i="1"/>
  <c r="BG861" i="1"/>
  <c r="BH861" i="1"/>
  <c r="W862" i="1"/>
  <c r="BM862" i="1" s="1"/>
  <c r="BN862" i="1" s="1"/>
  <c r="X862" i="1"/>
  <c r="Y862" i="1" s="1"/>
  <c r="AA862" i="1"/>
  <c r="AD862" i="1" s="1"/>
  <c r="AB862" i="1"/>
  <c r="AG862" i="1"/>
  <c r="AH862" i="1"/>
  <c r="AS862" i="1"/>
  <c r="BG862" i="1"/>
  <c r="BH862" i="1"/>
  <c r="W863" i="1"/>
  <c r="BM863" i="1" s="1"/>
  <c r="BN863" i="1" s="1"/>
  <c r="X863" i="1"/>
  <c r="Y863" i="1" s="1"/>
  <c r="AA863" i="1"/>
  <c r="AC863" i="1" s="1"/>
  <c r="AE863" i="1" s="1"/>
  <c r="AB863" i="1"/>
  <c r="AG863" i="1"/>
  <c r="AH863" i="1"/>
  <c r="AJ863" i="1" s="1"/>
  <c r="AL863" i="1" s="1"/>
  <c r="AS863" i="1"/>
  <c r="BG863" i="1"/>
  <c r="BH863" i="1"/>
  <c r="W864" i="1"/>
  <c r="BM864" i="1" s="1"/>
  <c r="BN864" i="1" s="1"/>
  <c r="X864" i="1"/>
  <c r="Y864" i="1" s="1"/>
  <c r="AA864" i="1"/>
  <c r="AD864" i="1" s="1"/>
  <c r="AB864" i="1"/>
  <c r="AG864" i="1"/>
  <c r="AH864" i="1"/>
  <c r="AS864" i="1"/>
  <c r="BG864" i="1"/>
  <c r="BH864" i="1"/>
  <c r="W865" i="1"/>
  <c r="BM865" i="1" s="1"/>
  <c r="BN865" i="1" s="1"/>
  <c r="X865" i="1"/>
  <c r="Y865" i="1" s="1"/>
  <c r="AA865" i="1"/>
  <c r="AD865" i="1" s="1"/>
  <c r="AB865" i="1"/>
  <c r="AG865" i="1"/>
  <c r="AH865" i="1"/>
  <c r="AJ865" i="1"/>
  <c r="AL865" i="1" s="1"/>
  <c r="AS865" i="1"/>
  <c r="BG865" i="1"/>
  <c r="BH865" i="1"/>
  <c r="W866" i="1"/>
  <c r="BM866" i="1" s="1"/>
  <c r="BN866" i="1" s="1"/>
  <c r="X866" i="1"/>
  <c r="Y866" i="1" s="1"/>
  <c r="AA866" i="1"/>
  <c r="AD866" i="1" s="1"/>
  <c r="AB866" i="1"/>
  <c r="AG866" i="1"/>
  <c r="AH866" i="1"/>
  <c r="AS866" i="1"/>
  <c r="BG866" i="1"/>
  <c r="BH866" i="1"/>
  <c r="W867" i="1"/>
  <c r="BM867" i="1" s="1"/>
  <c r="BN867" i="1" s="1"/>
  <c r="X867" i="1"/>
  <c r="Y867" i="1"/>
  <c r="AA867" i="1"/>
  <c r="AD867" i="1" s="1"/>
  <c r="AB867" i="1"/>
  <c r="AF867" i="1"/>
  <c r="AG867" i="1"/>
  <c r="AH867" i="1"/>
  <c r="AS867" i="1"/>
  <c r="BG867" i="1"/>
  <c r="BH867" i="1"/>
  <c r="W868" i="1"/>
  <c r="BM868" i="1" s="1"/>
  <c r="BN868" i="1" s="1"/>
  <c r="X868" i="1"/>
  <c r="Y868" i="1" s="1"/>
  <c r="AA868" i="1"/>
  <c r="AD868" i="1" s="1"/>
  <c r="AB868" i="1"/>
  <c r="AG868" i="1"/>
  <c r="AH868" i="1"/>
  <c r="AJ868" i="1" s="1"/>
  <c r="AL868" i="1" s="1"/>
  <c r="AS868" i="1"/>
  <c r="BG868" i="1"/>
  <c r="BH868" i="1"/>
  <c r="W869" i="1"/>
  <c r="BM869" i="1" s="1"/>
  <c r="BN869" i="1" s="1"/>
  <c r="X869" i="1"/>
  <c r="Y869" i="1"/>
  <c r="AA869" i="1"/>
  <c r="AD869" i="1" s="1"/>
  <c r="AB869" i="1"/>
  <c r="AF869" i="1"/>
  <c r="AG869" i="1"/>
  <c r="AH869" i="1"/>
  <c r="AS869" i="1"/>
  <c r="BG869" i="1"/>
  <c r="BH869" i="1"/>
  <c r="W870" i="1"/>
  <c r="BM870" i="1" s="1"/>
  <c r="BN870" i="1" s="1"/>
  <c r="X870" i="1"/>
  <c r="Y870" i="1" s="1"/>
  <c r="AA870" i="1"/>
  <c r="AD870" i="1" s="1"/>
  <c r="AB870" i="1"/>
  <c r="AE870" i="1" s="1"/>
  <c r="AG870" i="1"/>
  <c r="AH870" i="1"/>
  <c r="AS870" i="1"/>
  <c r="BG870" i="1"/>
  <c r="BH870" i="1"/>
  <c r="W871" i="1"/>
  <c r="BM871" i="1" s="1"/>
  <c r="BN871" i="1" s="1"/>
  <c r="X871" i="1"/>
  <c r="Y871" i="1" s="1"/>
  <c r="AA871" i="1"/>
  <c r="AD871" i="1" s="1"/>
  <c r="AB871" i="1"/>
  <c r="AG871" i="1"/>
  <c r="AH871" i="1"/>
  <c r="AS871" i="1"/>
  <c r="BG871" i="1"/>
  <c r="BH871" i="1"/>
  <c r="W872" i="1"/>
  <c r="BM872" i="1" s="1"/>
  <c r="BN872" i="1" s="1"/>
  <c r="X872" i="1"/>
  <c r="Y872" i="1" s="1"/>
  <c r="AA872" i="1"/>
  <c r="AD872" i="1" s="1"/>
  <c r="AB872" i="1"/>
  <c r="AF872" i="1" s="1"/>
  <c r="AE872" i="1"/>
  <c r="AG872" i="1"/>
  <c r="AH872" i="1"/>
  <c r="AJ872" i="1" s="1"/>
  <c r="AL872" i="1" s="1"/>
  <c r="AS872" i="1"/>
  <c r="BG872" i="1"/>
  <c r="BH872" i="1"/>
  <c r="W873" i="1"/>
  <c r="BM873" i="1" s="1"/>
  <c r="BN873" i="1" s="1"/>
  <c r="X873" i="1"/>
  <c r="Y873" i="1" s="1"/>
  <c r="AA873" i="1"/>
  <c r="AD873" i="1" s="1"/>
  <c r="AB873" i="1"/>
  <c r="AF873" i="1" s="1"/>
  <c r="AE873" i="1"/>
  <c r="AG873" i="1"/>
  <c r="AH873" i="1"/>
  <c r="AJ873" i="1" s="1"/>
  <c r="AL873" i="1" s="1"/>
  <c r="AS873" i="1"/>
  <c r="BG873" i="1"/>
  <c r="BH873" i="1"/>
  <c r="W874" i="1"/>
  <c r="BM874" i="1" s="1"/>
  <c r="BN874" i="1" s="1"/>
  <c r="X874" i="1"/>
  <c r="Y874" i="1"/>
  <c r="AA874" i="1"/>
  <c r="AD874" i="1" s="1"/>
  <c r="AB874" i="1"/>
  <c r="AE874" i="1"/>
  <c r="AG874" i="1"/>
  <c r="AH874" i="1"/>
  <c r="AS874" i="1"/>
  <c r="BG874" i="1"/>
  <c r="BH874" i="1"/>
  <c r="W875" i="1"/>
  <c r="BM875" i="1" s="1"/>
  <c r="BN875" i="1" s="1"/>
  <c r="X875" i="1"/>
  <c r="Y875" i="1" s="1"/>
  <c r="AA875" i="1"/>
  <c r="AD875" i="1" s="1"/>
  <c r="AB875" i="1"/>
  <c r="AG875" i="1"/>
  <c r="AH875" i="1"/>
  <c r="AS875" i="1"/>
  <c r="BG875" i="1"/>
  <c r="BH875" i="1"/>
  <c r="W876" i="1"/>
  <c r="BM876" i="1" s="1"/>
  <c r="BN876" i="1" s="1"/>
  <c r="X876" i="1"/>
  <c r="Y876" i="1"/>
  <c r="AA876" i="1"/>
  <c r="AD876" i="1" s="1"/>
  <c r="AB876" i="1"/>
  <c r="AF876" i="1"/>
  <c r="AG876" i="1"/>
  <c r="AH876" i="1"/>
  <c r="AJ876" i="1" s="1"/>
  <c r="AL876" i="1" s="1"/>
  <c r="AS876" i="1"/>
  <c r="BG876" i="1"/>
  <c r="BH876" i="1"/>
  <c r="W877" i="1"/>
  <c r="BM877" i="1" s="1"/>
  <c r="BN877" i="1" s="1"/>
  <c r="X877" i="1"/>
  <c r="Y877" i="1" s="1"/>
  <c r="AA877" i="1"/>
  <c r="AD877" i="1" s="1"/>
  <c r="AB877" i="1"/>
  <c r="AG877" i="1"/>
  <c r="AH877" i="1"/>
  <c r="AS877" i="1"/>
  <c r="BG877" i="1"/>
  <c r="BH877" i="1"/>
  <c r="W878" i="1"/>
  <c r="BM878" i="1" s="1"/>
  <c r="BN878" i="1" s="1"/>
  <c r="X878" i="1"/>
  <c r="Y878" i="1" s="1"/>
  <c r="AA878" i="1"/>
  <c r="AD878" i="1" s="1"/>
  <c r="AB878" i="1"/>
  <c r="AF878" i="1"/>
  <c r="AG878" i="1"/>
  <c r="AH878" i="1"/>
  <c r="AS878" i="1"/>
  <c r="BG878" i="1"/>
  <c r="BH878" i="1"/>
  <c r="W879" i="1"/>
  <c r="BM879" i="1" s="1"/>
  <c r="BN879" i="1" s="1"/>
  <c r="X879" i="1"/>
  <c r="Y879" i="1" s="1"/>
  <c r="AA879" i="1"/>
  <c r="AD879" i="1" s="1"/>
  <c r="AB879" i="1"/>
  <c r="AF879" i="1" s="1"/>
  <c r="AE879" i="1"/>
  <c r="AG879" i="1"/>
  <c r="AH879" i="1"/>
  <c r="AI879" i="1" s="1"/>
  <c r="AS879" i="1"/>
  <c r="BG879" i="1"/>
  <c r="BH879" i="1"/>
  <c r="W880" i="1"/>
  <c r="BM880" i="1" s="1"/>
  <c r="BN880" i="1" s="1"/>
  <c r="X880" i="1"/>
  <c r="Y880" i="1" s="1"/>
  <c r="AA880" i="1"/>
  <c r="AD880" i="1" s="1"/>
  <c r="AB880" i="1"/>
  <c r="AG880" i="1"/>
  <c r="AH880" i="1"/>
  <c r="AJ880" i="1" s="1"/>
  <c r="AL880" i="1" s="1"/>
  <c r="AS880" i="1"/>
  <c r="BG880" i="1"/>
  <c r="BH880" i="1"/>
  <c r="W881" i="1"/>
  <c r="BM881" i="1" s="1"/>
  <c r="BN881" i="1" s="1"/>
  <c r="X881" i="1"/>
  <c r="Y881" i="1" s="1"/>
  <c r="AA881" i="1"/>
  <c r="AD881" i="1" s="1"/>
  <c r="AB881" i="1"/>
  <c r="AG881" i="1"/>
  <c r="AH881" i="1"/>
  <c r="AJ881" i="1" s="1"/>
  <c r="AL881" i="1" s="1"/>
  <c r="AS881" i="1"/>
  <c r="BG881" i="1"/>
  <c r="BH881" i="1"/>
  <c r="W882" i="1"/>
  <c r="BM882" i="1" s="1"/>
  <c r="BN882" i="1" s="1"/>
  <c r="X882" i="1"/>
  <c r="Y882" i="1" s="1"/>
  <c r="AA882" i="1"/>
  <c r="AD882" i="1" s="1"/>
  <c r="AB882" i="1"/>
  <c r="AG882" i="1"/>
  <c r="AH882" i="1"/>
  <c r="AS882" i="1"/>
  <c r="BG882" i="1"/>
  <c r="BH882" i="1"/>
  <c r="W883" i="1"/>
  <c r="BM883" i="1" s="1"/>
  <c r="BN883" i="1" s="1"/>
  <c r="X883" i="1"/>
  <c r="Y883" i="1"/>
  <c r="AA883" i="1"/>
  <c r="AD883" i="1" s="1"/>
  <c r="AB883" i="1"/>
  <c r="AF883" i="1"/>
  <c r="AG883" i="1"/>
  <c r="AH883" i="1"/>
  <c r="AS883" i="1"/>
  <c r="BG883" i="1"/>
  <c r="BH883" i="1"/>
  <c r="W884" i="1"/>
  <c r="BM884" i="1" s="1"/>
  <c r="BN884" i="1" s="1"/>
  <c r="X884" i="1"/>
  <c r="Y884" i="1" s="1"/>
  <c r="AA884" i="1"/>
  <c r="AD884" i="1" s="1"/>
  <c r="AB884" i="1"/>
  <c r="AG884" i="1"/>
  <c r="AH884" i="1"/>
  <c r="AJ884" i="1" s="1"/>
  <c r="AL884" i="1" s="1"/>
  <c r="AS884" i="1"/>
  <c r="BG884" i="1"/>
  <c r="BH884" i="1"/>
  <c r="W885" i="1"/>
  <c r="BM885" i="1" s="1"/>
  <c r="BN885" i="1" s="1"/>
  <c r="X885" i="1"/>
  <c r="Y885" i="1"/>
  <c r="AA885" i="1"/>
  <c r="AD885" i="1" s="1"/>
  <c r="AB885" i="1"/>
  <c r="AF885" i="1"/>
  <c r="AG885" i="1"/>
  <c r="AH885" i="1"/>
  <c r="AS885" i="1"/>
  <c r="BG885" i="1"/>
  <c r="BH885" i="1"/>
  <c r="W886" i="1"/>
  <c r="BM886" i="1" s="1"/>
  <c r="BN886" i="1" s="1"/>
  <c r="X886" i="1"/>
  <c r="Y886" i="1" s="1"/>
  <c r="AA886" i="1"/>
  <c r="AD886" i="1" s="1"/>
  <c r="AB886" i="1"/>
  <c r="AE886" i="1" s="1"/>
  <c r="AG886" i="1"/>
  <c r="AH886" i="1"/>
  <c r="AS886" i="1"/>
  <c r="BG886" i="1"/>
  <c r="BH886" i="1"/>
  <c r="W887" i="1"/>
  <c r="BM887" i="1" s="1"/>
  <c r="BN887" i="1" s="1"/>
  <c r="X887" i="1"/>
  <c r="Y887" i="1" s="1"/>
  <c r="AA887" i="1"/>
  <c r="AD887" i="1" s="1"/>
  <c r="AB887" i="1"/>
  <c r="AG887" i="1"/>
  <c r="AH887" i="1"/>
  <c r="AJ887" i="1"/>
  <c r="AL887" i="1" s="1"/>
  <c r="AS887" i="1"/>
  <c r="BG887" i="1"/>
  <c r="BH887" i="1"/>
  <c r="W888" i="1"/>
  <c r="BM888" i="1" s="1"/>
  <c r="BN888" i="1" s="1"/>
  <c r="X888" i="1"/>
  <c r="Y888" i="1" s="1"/>
  <c r="AA888" i="1"/>
  <c r="AD888" i="1" s="1"/>
  <c r="AB888" i="1"/>
  <c r="AF888" i="1" s="1"/>
  <c r="AE888" i="1"/>
  <c r="AG888" i="1"/>
  <c r="AH888" i="1"/>
  <c r="AJ888" i="1" s="1"/>
  <c r="AL888" i="1" s="1"/>
  <c r="AS888" i="1"/>
  <c r="BG888" i="1"/>
  <c r="BH888" i="1"/>
  <c r="W889" i="1"/>
  <c r="BM889" i="1" s="1"/>
  <c r="BN889" i="1" s="1"/>
  <c r="X889" i="1"/>
  <c r="Y889" i="1" s="1"/>
  <c r="AA889" i="1"/>
  <c r="AD889" i="1" s="1"/>
  <c r="AB889" i="1"/>
  <c r="AF889" i="1" s="1"/>
  <c r="AE889" i="1"/>
  <c r="AG889" i="1"/>
  <c r="AH889" i="1"/>
  <c r="AJ889" i="1" s="1"/>
  <c r="AL889" i="1" s="1"/>
  <c r="AS889" i="1"/>
  <c r="BG889" i="1"/>
  <c r="BH889" i="1"/>
  <c r="W890" i="1"/>
  <c r="BM890" i="1" s="1"/>
  <c r="BN890" i="1" s="1"/>
  <c r="X890" i="1"/>
  <c r="Y890" i="1"/>
  <c r="AA890" i="1"/>
  <c r="AD890" i="1" s="1"/>
  <c r="AB890" i="1"/>
  <c r="AE890" i="1"/>
  <c r="AG890" i="1"/>
  <c r="AH890" i="1"/>
  <c r="AS890" i="1"/>
  <c r="BG890" i="1"/>
  <c r="BH890" i="1"/>
  <c r="W891" i="1"/>
  <c r="BM891" i="1" s="1"/>
  <c r="BN891" i="1" s="1"/>
  <c r="X891" i="1"/>
  <c r="Y891" i="1" s="1"/>
  <c r="AA891" i="1"/>
  <c r="AD891" i="1" s="1"/>
  <c r="AB891" i="1"/>
  <c r="AG891" i="1"/>
  <c r="AH891" i="1"/>
  <c r="AS891" i="1"/>
  <c r="BG891" i="1"/>
  <c r="BH891" i="1"/>
  <c r="W892" i="1"/>
  <c r="BM892" i="1" s="1"/>
  <c r="BN892" i="1" s="1"/>
  <c r="X892" i="1"/>
  <c r="Y892" i="1"/>
  <c r="AA892" i="1"/>
  <c r="AD892" i="1" s="1"/>
  <c r="AB892" i="1"/>
  <c r="AF892" i="1"/>
  <c r="AG892" i="1"/>
  <c r="AH892" i="1"/>
  <c r="AJ892" i="1" s="1"/>
  <c r="AL892" i="1" s="1"/>
  <c r="AS892" i="1"/>
  <c r="BG892" i="1"/>
  <c r="BH892" i="1"/>
  <c r="W893" i="1"/>
  <c r="BM893" i="1" s="1"/>
  <c r="BN893" i="1" s="1"/>
  <c r="X893" i="1"/>
  <c r="Y893" i="1" s="1"/>
  <c r="AA893" i="1"/>
  <c r="AD893" i="1" s="1"/>
  <c r="AB893" i="1"/>
  <c r="AG893" i="1"/>
  <c r="AH893" i="1"/>
  <c r="AS893" i="1"/>
  <c r="BG893" i="1"/>
  <c r="BH893" i="1"/>
  <c r="W894" i="1"/>
  <c r="BM894" i="1" s="1"/>
  <c r="BN894" i="1" s="1"/>
  <c r="X894" i="1"/>
  <c r="Y894" i="1" s="1"/>
  <c r="AA894" i="1"/>
  <c r="AD894" i="1" s="1"/>
  <c r="AB894" i="1"/>
  <c r="AF894" i="1"/>
  <c r="AG894" i="1"/>
  <c r="AH894" i="1"/>
  <c r="AS894" i="1"/>
  <c r="BG894" i="1"/>
  <c r="BH894" i="1"/>
  <c r="W895" i="1"/>
  <c r="BM895" i="1" s="1"/>
  <c r="BN895" i="1" s="1"/>
  <c r="X895" i="1"/>
  <c r="Y895" i="1" s="1"/>
  <c r="AA895" i="1"/>
  <c r="AD895" i="1" s="1"/>
  <c r="AB895" i="1"/>
  <c r="AF895" i="1" s="1"/>
  <c r="AE895" i="1"/>
  <c r="AG895" i="1"/>
  <c r="AH895" i="1"/>
  <c r="AJ895" i="1" s="1"/>
  <c r="AL895" i="1" s="1"/>
  <c r="AS895" i="1"/>
  <c r="BG895" i="1"/>
  <c r="BH895" i="1"/>
  <c r="W896" i="1"/>
  <c r="BM896" i="1" s="1"/>
  <c r="BN896" i="1" s="1"/>
  <c r="X896" i="1"/>
  <c r="Y896" i="1" s="1"/>
  <c r="AA896" i="1"/>
  <c r="AD896" i="1" s="1"/>
  <c r="AB896" i="1"/>
  <c r="AG896" i="1"/>
  <c r="AH896" i="1"/>
  <c r="AJ896" i="1" s="1"/>
  <c r="AL896" i="1" s="1"/>
  <c r="AS896" i="1"/>
  <c r="BG896" i="1"/>
  <c r="BH896" i="1"/>
  <c r="W897" i="1"/>
  <c r="BM897" i="1" s="1"/>
  <c r="BN897" i="1" s="1"/>
  <c r="X897" i="1"/>
  <c r="Y897" i="1" s="1"/>
  <c r="AA897" i="1"/>
  <c r="AD897" i="1" s="1"/>
  <c r="AB897" i="1"/>
  <c r="AG897" i="1"/>
  <c r="AH897" i="1"/>
  <c r="AJ897" i="1" s="1"/>
  <c r="AL897" i="1" s="1"/>
  <c r="AS897" i="1"/>
  <c r="BG897" i="1"/>
  <c r="BH897" i="1"/>
  <c r="W898" i="1"/>
  <c r="BM898" i="1" s="1"/>
  <c r="BN898" i="1" s="1"/>
  <c r="X898" i="1"/>
  <c r="Y898" i="1" s="1"/>
  <c r="AA898" i="1"/>
  <c r="AD898" i="1" s="1"/>
  <c r="AB898" i="1"/>
  <c r="AG898" i="1"/>
  <c r="AH898" i="1"/>
  <c r="AS898" i="1"/>
  <c r="BG898" i="1"/>
  <c r="BH898" i="1"/>
  <c r="W899" i="1"/>
  <c r="BM899" i="1" s="1"/>
  <c r="BN899" i="1" s="1"/>
  <c r="X899" i="1"/>
  <c r="Y899" i="1"/>
  <c r="AA899" i="1"/>
  <c r="AD899" i="1" s="1"/>
  <c r="AB899" i="1"/>
  <c r="AF899" i="1"/>
  <c r="AG899" i="1"/>
  <c r="AH899" i="1"/>
  <c r="AS899" i="1"/>
  <c r="BG899" i="1"/>
  <c r="BH899" i="1"/>
  <c r="W900" i="1"/>
  <c r="BM900" i="1" s="1"/>
  <c r="BN900" i="1" s="1"/>
  <c r="X900" i="1"/>
  <c r="Y900" i="1" s="1"/>
  <c r="AA900" i="1"/>
  <c r="AD900" i="1" s="1"/>
  <c r="AB900" i="1"/>
  <c r="AG900" i="1"/>
  <c r="AH900" i="1"/>
  <c r="AJ900" i="1" s="1"/>
  <c r="AL900" i="1" s="1"/>
  <c r="AS900" i="1"/>
  <c r="BG900" i="1"/>
  <c r="BH900" i="1"/>
  <c r="W901" i="1"/>
  <c r="BM901" i="1" s="1"/>
  <c r="BN901" i="1" s="1"/>
  <c r="X901" i="1"/>
  <c r="Y901" i="1"/>
  <c r="AA901" i="1"/>
  <c r="AD901" i="1" s="1"/>
  <c r="AB901" i="1"/>
  <c r="AF901" i="1"/>
  <c r="AG901" i="1"/>
  <c r="AH901" i="1"/>
  <c r="AS901" i="1"/>
  <c r="BG901" i="1"/>
  <c r="BH901" i="1"/>
  <c r="W902" i="1"/>
  <c r="BM902" i="1" s="1"/>
  <c r="BN902" i="1" s="1"/>
  <c r="X902" i="1"/>
  <c r="Y902" i="1" s="1"/>
  <c r="AA902" i="1"/>
  <c r="AC902" i="1" s="1"/>
  <c r="AB902" i="1"/>
  <c r="AE902" i="1" s="1"/>
  <c r="AG902" i="1"/>
  <c r="AH902" i="1"/>
  <c r="AS902" i="1"/>
  <c r="BG902" i="1"/>
  <c r="BH902" i="1"/>
  <c r="W903" i="1"/>
  <c r="BM903" i="1" s="1"/>
  <c r="BN903" i="1" s="1"/>
  <c r="X903" i="1"/>
  <c r="Y903" i="1" s="1"/>
  <c r="AA903" i="1"/>
  <c r="AD903" i="1" s="1"/>
  <c r="AB903" i="1"/>
  <c r="AG903" i="1"/>
  <c r="AH903" i="1"/>
  <c r="AS903" i="1"/>
  <c r="BG903" i="1"/>
  <c r="BH903" i="1"/>
  <c r="W904" i="1"/>
  <c r="BM904" i="1" s="1"/>
  <c r="BN904" i="1" s="1"/>
  <c r="X904" i="1"/>
  <c r="Y904" i="1" s="1"/>
  <c r="AA904" i="1"/>
  <c r="AD904" i="1" s="1"/>
  <c r="AB904" i="1"/>
  <c r="AF904" i="1" s="1"/>
  <c r="AE904" i="1"/>
  <c r="AG904" i="1"/>
  <c r="AH904" i="1"/>
  <c r="AJ904" i="1" s="1"/>
  <c r="AL904" i="1" s="1"/>
  <c r="AS904" i="1"/>
  <c r="BG904" i="1"/>
  <c r="BH904" i="1"/>
  <c r="W905" i="1"/>
  <c r="BM905" i="1" s="1"/>
  <c r="BN905" i="1" s="1"/>
  <c r="X905" i="1"/>
  <c r="Y905" i="1" s="1"/>
  <c r="AA905" i="1"/>
  <c r="AD905" i="1" s="1"/>
  <c r="AB905" i="1"/>
  <c r="AF905" i="1" s="1"/>
  <c r="AE905" i="1"/>
  <c r="AG905" i="1"/>
  <c r="AH905" i="1"/>
  <c r="AJ905" i="1" s="1"/>
  <c r="AL905" i="1" s="1"/>
  <c r="AS905" i="1"/>
  <c r="BG905" i="1"/>
  <c r="BH905" i="1"/>
  <c r="W906" i="1"/>
  <c r="BM906" i="1" s="1"/>
  <c r="BN906" i="1" s="1"/>
  <c r="X906" i="1"/>
  <c r="Y906" i="1"/>
  <c r="AA906" i="1"/>
  <c r="AD906" i="1" s="1"/>
  <c r="AB906" i="1"/>
  <c r="AE906" i="1"/>
  <c r="AG906" i="1"/>
  <c r="AH906" i="1"/>
  <c r="AS906" i="1"/>
  <c r="BG906" i="1"/>
  <c r="BH906" i="1"/>
  <c r="W907" i="1"/>
  <c r="BM907" i="1" s="1"/>
  <c r="BN907" i="1" s="1"/>
  <c r="X907" i="1"/>
  <c r="Y907" i="1" s="1"/>
  <c r="AA907" i="1"/>
  <c r="AD907" i="1" s="1"/>
  <c r="AB907" i="1"/>
  <c r="AG907" i="1"/>
  <c r="AH907" i="1"/>
  <c r="AS907" i="1"/>
  <c r="BG907" i="1"/>
  <c r="BH907" i="1"/>
  <c r="W908" i="1"/>
  <c r="BM908" i="1" s="1"/>
  <c r="BN908" i="1" s="1"/>
  <c r="X908" i="1"/>
  <c r="Y908" i="1"/>
  <c r="AA908" i="1"/>
  <c r="AD908" i="1" s="1"/>
  <c r="AB908" i="1"/>
  <c r="AF908" i="1"/>
  <c r="AG908" i="1"/>
  <c r="AH908" i="1"/>
  <c r="AJ908" i="1" s="1"/>
  <c r="AL908" i="1" s="1"/>
  <c r="AS908" i="1"/>
  <c r="BG908" i="1"/>
  <c r="BH908" i="1"/>
  <c r="W909" i="1"/>
  <c r="BM909" i="1" s="1"/>
  <c r="BN909" i="1" s="1"/>
  <c r="X909" i="1"/>
  <c r="Y909" i="1" s="1"/>
  <c r="AA909" i="1"/>
  <c r="AD909" i="1" s="1"/>
  <c r="AB909" i="1"/>
  <c r="AG909" i="1"/>
  <c r="AH909" i="1"/>
  <c r="AS909" i="1"/>
  <c r="BG909" i="1"/>
  <c r="BH909" i="1"/>
  <c r="W910" i="1"/>
  <c r="BM910" i="1" s="1"/>
  <c r="BN910" i="1" s="1"/>
  <c r="X910" i="1"/>
  <c r="Y910" i="1" s="1"/>
  <c r="AA910" i="1"/>
  <c r="AD910" i="1" s="1"/>
  <c r="AB910" i="1"/>
  <c r="AF910" i="1"/>
  <c r="AG910" i="1"/>
  <c r="AH910" i="1"/>
  <c r="AS910" i="1"/>
  <c r="BG910" i="1"/>
  <c r="BH910" i="1"/>
  <c r="W911" i="1"/>
  <c r="BM911" i="1" s="1"/>
  <c r="BN911" i="1" s="1"/>
  <c r="X911" i="1"/>
  <c r="Y911" i="1" s="1"/>
  <c r="AA911" i="1"/>
  <c r="AD911" i="1" s="1"/>
  <c r="AB911" i="1"/>
  <c r="AF911" i="1" s="1"/>
  <c r="AE911" i="1"/>
  <c r="AG911" i="1"/>
  <c r="AH911" i="1"/>
  <c r="AS911" i="1"/>
  <c r="BG911" i="1"/>
  <c r="BH911" i="1"/>
  <c r="W912" i="1"/>
  <c r="BM912" i="1" s="1"/>
  <c r="BN912" i="1" s="1"/>
  <c r="X912" i="1"/>
  <c r="Y912" i="1" s="1"/>
  <c r="AA912" i="1"/>
  <c r="AD912" i="1" s="1"/>
  <c r="AB912" i="1"/>
  <c r="AG912" i="1"/>
  <c r="AH912" i="1"/>
  <c r="AJ912" i="1" s="1"/>
  <c r="AL912" i="1" s="1"/>
  <c r="AS912" i="1"/>
  <c r="BG912" i="1"/>
  <c r="BH912" i="1"/>
  <c r="W913" i="1"/>
  <c r="BM913" i="1" s="1"/>
  <c r="BN913" i="1" s="1"/>
  <c r="X913" i="1"/>
  <c r="Y913" i="1" s="1"/>
  <c r="AA913" i="1"/>
  <c r="AD913" i="1" s="1"/>
  <c r="AB913" i="1"/>
  <c r="AG913" i="1"/>
  <c r="AH913" i="1"/>
  <c r="AJ913" i="1" s="1"/>
  <c r="AL913" i="1" s="1"/>
  <c r="AS913" i="1"/>
  <c r="BG913" i="1"/>
  <c r="BH913" i="1"/>
  <c r="W914" i="1"/>
  <c r="BM914" i="1" s="1"/>
  <c r="BN914" i="1" s="1"/>
  <c r="X914" i="1"/>
  <c r="Y914" i="1" s="1"/>
  <c r="AA914" i="1"/>
  <c r="AD914" i="1" s="1"/>
  <c r="AB914" i="1"/>
  <c r="AG914" i="1"/>
  <c r="AH914" i="1"/>
  <c r="AS914" i="1"/>
  <c r="BG914" i="1"/>
  <c r="BH914" i="1"/>
  <c r="W915" i="1"/>
  <c r="BM915" i="1" s="1"/>
  <c r="BN915" i="1" s="1"/>
  <c r="X915" i="1"/>
  <c r="Y915" i="1"/>
  <c r="AA915" i="1"/>
  <c r="AD915" i="1" s="1"/>
  <c r="AB915" i="1"/>
  <c r="AF915" i="1"/>
  <c r="AG915" i="1"/>
  <c r="AH915" i="1"/>
  <c r="AS915" i="1"/>
  <c r="BG915" i="1"/>
  <c r="BH915" i="1"/>
  <c r="W916" i="1"/>
  <c r="BM916" i="1" s="1"/>
  <c r="BN916" i="1" s="1"/>
  <c r="X916" i="1"/>
  <c r="Y916" i="1" s="1"/>
  <c r="AA916" i="1"/>
  <c r="AD916" i="1" s="1"/>
  <c r="AB916" i="1"/>
  <c r="AG916" i="1"/>
  <c r="AH916" i="1"/>
  <c r="AJ916" i="1" s="1"/>
  <c r="AL916" i="1" s="1"/>
  <c r="AS916" i="1"/>
  <c r="BG916" i="1"/>
  <c r="BH916" i="1"/>
  <c r="W917" i="1"/>
  <c r="BM917" i="1" s="1"/>
  <c r="BN917" i="1" s="1"/>
  <c r="X917" i="1"/>
  <c r="Y917" i="1"/>
  <c r="AA917" i="1"/>
  <c r="AD917" i="1" s="1"/>
  <c r="AB917" i="1"/>
  <c r="AF917" i="1"/>
  <c r="AG917" i="1"/>
  <c r="AH917" i="1"/>
  <c r="AS917" i="1"/>
  <c r="BG917" i="1"/>
  <c r="BH917" i="1"/>
  <c r="W918" i="1"/>
  <c r="BM918" i="1" s="1"/>
  <c r="BN918" i="1" s="1"/>
  <c r="X918" i="1"/>
  <c r="Y918" i="1" s="1"/>
  <c r="AA918" i="1"/>
  <c r="AD918" i="1" s="1"/>
  <c r="AB918" i="1"/>
  <c r="AE918" i="1" s="1"/>
  <c r="AG918" i="1"/>
  <c r="AH918" i="1"/>
  <c r="AS918" i="1"/>
  <c r="BG918" i="1"/>
  <c r="BH918" i="1"/>
  <c r="W919" i="1"/>
  <c r="BM919" i="1" s="1"/>
  <c r="BN919" i="1" s="1"/>
  <c r="X919" i="1"/>
  <c r="Y919" i="1" s="1"/>
  <c r="AA919" i="1"/>
  <c r="AD919" i="1" s="1"/>
  <c r="AB919" i="1"/>
  <c r="AG919" i="1"/>
  <c r="AH919" i="1"/>
  <c r="AJ919" i="1" s="1"/>
  <c r="AL919" i="1" s="1"/>
  <c r="AS919" i="1"/>
  <c r="BG919" i="1"/>
  <c r="BH919" i="1"/>
  <c r="W920" i="1"/>
  <c r="BM920" i="1" s="1"/>
  <c r="BN920" i="1" s="1"/>
  <c r="X920" i="1"/>
  <c r="Y920" i="1" s="1"/>
  <c r="AA920" i="1"/>
  <c r="AD920" i="1" s="1"/>
  <c r="AB920" i="1"/>
  <c r="AF920" i="1" s="1"/>
  <c r="AE920" i="1"/>
  <c r="AG920" i="1"/>
  <c r="AH920" i="1"/>
  <c r="AJ920" i="1" s="1"/>
  <c r="AL920" i="1" s="1"/>
  <c r="AS920" i="1"/>
  <c r="BG920" i="1"/>
  <c r="BH920" i="1"/>
  <c r="W921" i="1"/>
  <c r="BM921" i="1" s="1"/>
  <c r="BN921" i="1" s="1"/>
  <c r="X921" i="1"/>
  <c r="Y921" i="1" s="1"/>
  <c r="AA921" i="1"/>
  <c r="AD921" i="1" s="1"/>
  <c r="AB921" i="1"/>
  <c r="AF921" i="1" s="1"/>
  <c r="AE921" i="1"/>
  <c r="AG921" i="1"/>
  <c r="AH921" i="1"/>
  <c r="AJ921" i="1" s="1"/>
  <c r="AL921" i="1" s="1"/>
  <c r="AS921" i="1"/>
  <c r="BG921" i="1"/>
  <c r="BH921" i="1"/>
  <c r="W922" i="1"/>
  <c r="BM922" i="1" s="1"/>
  <c r="BN922" i="1" s="1"/>
  <c r="X922" i="1"/>
  <c r="Y922" i="1"/>
  <c r="AA922" i="1"/>
  <c r="AD922" i="1" s="1"/>
  <c r="AB922" i="1"/>
  <c r="AE922" i="1"/>
  <c r="AG922" i="1"/>
  <c r="AH922" i="1"/>
  <c r="AS922" i="1"/>
  <c r="BG922" i="1"/>
  <c r="BH922" i="1"/>
  <c r="W923" i="1"/>
  <c r="BM923" i="1" s="1"/>
  <c r="BN923" i="1" s="1"/>
  <c r="X923" i="1"/>
  <c r="Y923" i="1" s="1"/>
  <c r="AA923" i="1"/>
  <c r="AD923" i="1" s="1"/>
  <c r="AB923" i="1"/>
  <c r="AG923" i="1"/>
  <c r="AH923" i="1"/>
  <c r="AS923" i="1"/>
  <c r="BG923" i="1"/>
  <c r="BH923" i="1"/>
  <c r="W924" i="1"/>
  <c r="BM924" i="1" s="1"/>
  <c r="BN924" i="1" s="1"/>
  <c r="X924" i="1"/>
  <c r="Y924" i="1"/>
  <c r="AA924" i="1"/>
  <c r="AD924" i="1" s="1"/>
  <c r="AB924" i="1"/>
  <c r="AF924" i="1"/>
  <c r="AG924" i="1"/>
  <c r="AH924" i="1"/>
  <c r="AJ924" i="1" s="1"/>
  <c r="AL924" i="1" s="1"/>
  <c r="AS924" i="1"/>
  <c r="BG924" i="1"/>
  <c r="BH924" i="1"/>
  <c r="W925" i="1"/>
  <c r="BM925" i="1" s="1"/>
  <c r="BN925" i="1" s="1"/>
  <c r="X925" i="1"/>
  <c r="Y925" i="1" s="1"/>
  <c r="AA925" i="1"/>
  <c r="AD925" i="1" s="1"/>
  <c r="AB925" i="1"/>
  <c r="AG925" i="1"/>
  <c r="AH925" i="1"/>
  <c r="AS925" i="1"/>
  <c r="BG925" i="1"/>
  <c r="BH925" i="1"/>
  <c r="W926" i="1"/>
  <c r="BM926" i="1" s="1"/>
  <c r="BN926" i="1" s="1"/>
  <c r="X926" i="1"/>
  <c r="Y926" i="1" s="1"/>
  <c r="AA926" i="1"/>
  <c r="AD926" i="1" s="1"/>
  <c r="AB926" i="1"/>
  <c r="AF926" i="1"/>
  <c r="AG926" i="1"/>
  <c r="AH926" i="1"/>
  <c r="AS926" i="1"/>
  <c r="BG926" i="1"/>
  <c r="BH926" i="1"/>
  <c r="W927" i="1"/>
  <c r="BM927" i="1" s="1"/>
  <c r="BN927" i="1" s="1"/>
  <c r="X927" i="1"/>
  <c r="Y927" i="1" s="1"/>
  <c r="AA927" i="1"/>
  <c r="AD927" i="1" s="1"/>
  <c r="AB927" i="1"/>
  <c r="AF927" i="1" s="1"/>
  <c r="AE927" i="1"/>
  <c r="AG927" i="1"/>
  <c r="AH927" i="1"/>
  <c r="AJ927" i="1" s="1"/>
  <c r="AL927" i="1" s="1"/>
  <c r="AS927" i="1"/>
  <c r="BG927" i="1"/>
  <c r="BH927" i="1"/>
  <c r="W928" i="1"/>
  <c r="BM928" i="1" s="1"/>
  <c r="BN928" i="1" s="1"/>
  <c r="X928" i="1"/>
  <c r="Y928" i="1" s="1"/>
  <c r="AA928" i="1"/>
  <c r="AD928" i="1" s="1"/>
  <c r="AB928" i="1"/>
  <c r="AG928" i="1"/>
  <c r="AH928" i="1"/>
  <c r="AJ928" i="1" s="1"/>
  <c r="AL928" i="1" s="1"/>
  <c r="AS928" i="1"/>
  <c r="BG928" i="1"/>
  <c r="BH928" i="1"/>
  <c r="W929" i="1"/>
  <c r="BM929" i="1" s="1"/>
  <c r="BN929" i="1" s="1"/>
  <c r="X929" i="1"/>
  <c r="Y929" i="1" s="1"/>
  <c r="AA929" i="1"/>
  <c r="AD929" i="1" s="1"/>
  <c r="AB929" i="1"/>
  <c r="AG929" i="1"/>
  <c r="AH929" i="1"/>
  <c r="AJ929" i="1" s="1"/>
  <c r="AL929" i="1" s="1"/>
  <c r="AS929" i="1"/>
  <c r="BG929" i="1"/>
  <c r="BH929" i="1"/>
  <c r="W930" i="1"/>
  <c r="BM930" i="1" s="1"/>
  <c r="BN930" i="1" s="1"/>
  <c r="X930" i="1"/>
  <c r="Y930" i="1" s="1"/>
  <c r="AA930" i="1"/>
  <c r="AD930" i="1" s="1"/>
  <c r="AB930" i="1"/>
  <c r="AG930" i="1"/>
  <c r="AH930" i="1"/>
  <c r="AS930" i="1"/>
  <c r="BG930" i="1"/>
  <c r="BH930" i="1"/>
  <c r="W931" i="1"/>
  <c r="BM931" i="1" s="1"/>
  <c r="BN931" i="1" s="1"/>
  <c r="X931" i="1"/>
  <c r="Y931" i="1"/>
  <c r="AA931" i="1"/>
  <c r="AD931" i="1" s="1"/>
  <c r="AB931" i="1"/>
  <c r="AF931" i="1"/>
  <c r="AG931" i="1"/>
  <c r="AH931" i="1"/>
  <c r="AI931" i="1" s="1"/>
  <c r="AS931" i="1"/>
  <c r="BG931" i="1"/>
  <c r="BH931" i="1"/>
  <c r="W932" i="1"/>
  <c r="BM932" i="1" s="1"/>
  <c r="BN932" i="1" s="1"/>
  <c r="X932" i="1"/>
  <c r="Y932" i="1" s="1"/>
  <c r="AA932" i="1"/>
  <c r="AD932" i="1" s="1"/>
  <c r="AB932" i="1"/>
  <c r="AG932" i="1"/>
  <c r="AH932" i="1"/>
  <c r="AJ932" i="1" s="1"/>
  <c r="AL932" i="1" s="1"/>
  <c r="AS932" i="1"/>
  <c r="BG932" i="1"/>
  <c r="BH932" i="1"/>
  <c r="W933" i="1"/>
  <c r="BM933" i="1" s="1"/>
  <c r="BN933" i="1" s="1"/>
  <c r="X933" i="1"/>
  <c r="Y933" i="1"/>
  <c r="AA933" i="1"/>
  <c r="AD933" i="1" s="1"/>
  <c r="AB933" i="1"/>
  <c r="AF933" i="1"/>
  <c r="AG933" i="1"/>
  <c r="AH933" i="1"/>
  <c r="AS933" i="1"/>
  <c r="BG933" i="1"/>
  <c r="BH933" i="1"/>
  <c r="W934" i="1"/>
  <c r="BM934" i="1" s="1"/>
  <c r="BN934" i="1" s="1"/>
  <c r="X934" i="1"/>
  <c r="Y934" i="1" s="1"/>
  <c r="AA934" i="1"/>
  <c r="AD934" i="1" s="1"/>
  <c r="AB934" i="1"/>
  <c r="AF934" i="1" s="1"/>
  <c r="AE934" i="1"/>
  <c r="AG934" i="1"/>
  <c r="AH934" i="1"/>
  <c r="AJ934" i="1" s="1"/>
  <c r="AL934" i="1" s="1"/>
  <c r="AS934" i="1"/>
  <c r="BG934" i="1"/>
  <c r="BH934" i="1"/>
  <c r="W935" i="1"/>
  <c r="BM935" i="1" s="1"/>
  <c r="BN935" i="1" s="1"/>
  <c r="X935" i="1"/>
  <c r="Y935" i="1" s="1"/>
  <c r="AA935" i="1"/>
  <c r="AC935" i="1" s="1"/>
  <c r="AE935" i="1" s="1"/>
  <c r="AB935" i="1"/>
  <c r="AG935" i="1"/>
  <c r="AH935" i="1"/>
  <c r="AS935" i="1"/>
  <c r="BG935" i="1"/>
  <c r="BH935" i="1"/>
  <c r="W936" i="1"/>
  <c r="BM936" i="1" s="1"/>
  <c r="BN936" i="1" s="1"/>
  <c r="X936" i="1"/>
  <c r="Y936" i="1" s="1"/>
  <c r="AA936" i="1"/>
  <c r="AD936" i="1" s="1"/>
  <c r="AB936" i="1"/>
  <c r="AG936" i="1"/>
  <c r="AH936" i="1"/>
  <c r="AJ936" i="1" s="1"/>
  <c r="AL936" i="1" s="1"/>
  <c r="AS936" i="1"/>
  <c r="BG936" i="1"/>
  <c r="BH936" i="1"/>
  <c r="W937" i="1"/>
  <c r="BM937" i="1" s="1"/>
  <c r="BN937" i="1" s="1"/>
  <c r="X937" i="1"/>
  <c r="Y937" i="1"/>
  <c r="AA937" i="1"/>
  <c r="AC937" i="1" s="1"/>
  <c r="AB937" i="1"/>
  <c r="AF937" i="1"/>
  <c r="AG937" i="1"/>
  <c r="AH937" i="1"/>
  <c r="AS937" i="1"/>
  <c r="BG937" i="1"/>
  <c r="BH937" i="1"/>
  <c r="W938" i="1"/>
  <c r="BM938" i="1" s="1"/>
  <c r="BN938" i="1" s="1"/>
  <c r="X938" i="1"/>
  <c r="Y938" i="1" s="1"/>
  <c r="AA938" i="1"/>
  <c r="AD938" i="1" s="1"/>
  <c r="AB938" i="1"/>
  <c r="AF938" i="1" s="1"/>
  <c r="AE938" i="1"/>
  <c r="AG938" i="1"/>
  <c r="AH938" i="1"/>
  <c r="AJ938" i="1" s="1"/>
  <c r="AL938" i="1" s="1"/>
  <c r="AS938" i="1"/>
  <c r="BG938" i="1"/>
  <c r="BH938" i="1"/>
  <c r="W939" i="1"/>
  <c r="BM939" i="1" s="1"/>
  <c r="BN939" i="1" s="1"/>
  <c r="X939" i="1"/>
  <c r="Y939" i="1" s="1"/>
  <c r="AA939" i="1"/>
  <c r="AC939" i="1" s="1"/>
  <c r="AE939" i="1" s="1"/>
  <c r="AB939" i="1"/>
  <c r="AG939" i="1"/>
  <c r="AH939" i="1"/>
  <c r="AS939" i="1"/>
  <c r="BG939" i="1"/>
  <c r="BH939" i="1"/>
  <c r="W940" i="1"/>
  <c r="BM940" i="1" s="1"/>
  <c r="BN940" i="1" s="1"/>
  <c r="X940" i="1"/>
  <c r="Y940" i="1" s="1"/>
  <c r="AA940" i="1"/>
  <c r="AD940" i="1" s="1"/>
  <c r="AB940" i="1"/>
  <c r="AG940" i="1"/>
  <c r="AH940" i="1"/>
  <c r="AJ940" i="1" s="1"/>
  <c r="AL940" i="1" s="1"/>
  <c r="AS940" i="1"/>
  <c r="BG940" i="1"/>
  <c r="BH940" i="1"/>
  <c r="W941" i="1"/>
  <c r="BM941" i="1" s="1"/>
  <c r="BN941" i="1" s="1"/>
  <c r="X941" i="1"/>
  <c r="Y941" i="1"/>
  <c r="AA941" i="1"/>
  <c r="AC941" i="1" s="1"/>
  <c r="AB941" i="1"/>
  <c r="AF941" i="1"/>
  <c r="AG941" i="1"/>
  <c r="AH941" i="1"/>
  <c r="AS941" i="1"/>
  <c r="BG941" i="1"/>
  <c r="BH941" i="1"/>
  <c r="W942" i="1"/>
  <c r="BM942" i="1" s="1"/>
  <c r="BN942" i="1" s="1"/>
  <c r="X942" i="1"/>
  <c r="Y942" i="1" s="1"/>
  <c r="AA942" i="1"/>
  <c r="AD942" i="1" s="1"/>
  <c r="AB942" i="1"/>
  <c r="AF942" i="1" s="1"/>
  <c r="AE942" i="1"/>
  <c r="AG942" i="1"/>
  <c r="AH942" i="1"/>
  <c r="AJ942" i="1" s="1"/>
  <c r="AL942" i="1" s="1"/>
  <c r="AS942" i="1"/>
  <c r="BG942" i="1"/>
  <c r="BH942" i="1"/>
  <c r="W943" i="1"/>
  <c r="BM943" i="1" s="1"/>
  <c r="BN943" i="1" s="1"/>
  <c r="X943" i="1"/>
  <c r="Y943" i="1" s="1"/>
  <c r="AA943" i="1"/>
  <c r="AC943" i="1" s="1"/>
  <c r="AE943" i="1" s="1"/>
  <c r="AB943" i="1"/>
  <c r="AG943" i="1"/>
  <c r="AH943" i="1"/>
  <c r="AS943" i="1"/>
  <c r="BG943" i="1"/>
  <c r="BH943" i="1"/>
  <c r="W944" i="1"/>
  <c r="BM944" i="1" s="1"/>
  <c r="BN944" i="1" s="1"/>
  <c r="X944" i="1"/>
  <c r="Y944" i="1" s="1"/>
  <c r="AA944" i="1"/>
  <c r="AD944" i="1" s="1"/>
  <c r="AB944" i="1"/>
  <c r="AG944" i="1"/>
  <c r="AH944" i="1"/>
  <c r="AJ944" i="1" s="1"/>
  <c r="AL944" i="1" s="1"/>
  <c r="AS944" i="1"/>
  <c r="BG944" i="1"/>
  <c r="BH944" i="1"/>
  <c r="W945" i="1"/>
  <c r="BM945" i="1" s="1"/>
  <c r="BN945" i="1" s="1"/>
  <c r="X945" i="1"/>
  <c r="Y945" i="1"/>
  <c r="AA945" i="1"/>
  <c r="AC945" i="1" s="1"/>
  <c r="AB945" i="1"/>
  <c r="AF945" i="1"/>
  <c r="AG945" i="1"/>
  <c r="AH945" i="1"/>
  <c r="AS945" i="1"/>
  <c r="BG945" i="1"/>
  <c r="BH945" i="1"/>
  <c r="W946" i="1"/>
  <c r="BM946" i="1" s="1"/>
  <c r="BN946" i="1" s="1"/>
  <c r="X946" i="1"/>
  <c r="Y946" i="1" s="1"/>
  <c r="AA946" i="1"/>
  <c r="AD946" i="1" s="1"/>
  <c r="AB946" i="1"/>
  <c r="AF946" i="1" s="1"/>
  <c r="AE946" i="1"/>
  <c r="AG946" i="1"/>
  <c r="AH946" i="1"/>
  <c r="AJ946" i="1" s="1"/>
  <c r="AL946" i="1" s="1"/>
  <c r="AS946" i="1"/>
  <c r="BG946" i="1"/>
  <c r="BH946" i="1"/>
  <c r="W947" i="1"/>
  <c r="BM947" i="1" s="1"/>
  <c r="BN947" i="1" s="1"/>
  <c r="X947" i="1"/>
  <c r="Y947" i="1" s="1"/>
  <c r="AA947" i="1"/>
  <c r="AC947" i="1" s="1"/>
  <c r="AE947" i="1" s="1"/>
  <c r="AB947" i="1"/>
  <c r="AG947" i="1"/>
  <c r="AH947" i="1"/>
  <c r="AS947" i="1"/>
  <c r="BG947" i="1"/>
  <c r="BH947" i="1"/>
  <c r="W948" i="1"/>
  <c r="BM948" i="1" s="1"/>
  <c r="BN948" i="1" s="1"/>
  <c r="X948" i="1"/>
  <c r="Y948" i="1" s="1"/>
  <c r="AA948" i="1"/>
  <c r="AD948" i="1" s="1"/>
  <c r="AB948" i="1"/>
  <c r="AG948" i="1"/>
  <c r="AH948" i="1"/>
  <c r="AJ948" i="1" s="1"/>
  <c r="AL948" i="1" s="1"/>
  <c r="AS948" i="1"/>
  <c r="BG948" i="1"/>
  <c r="BH948" i="1"/>
  <c r="W949" i="1"/>
  <c r="BM949" i="1" s="1"/>
  <c r="BN949" i="1" s="1"/>
  <c r="X949" i="1"/>
  <c r="Y949" i="1"/>
  <c r="AA949" i="1"/>
  <c r="AC949" i="1" s="1"/>
  <c r="AB949" i="1"/>
  <c r="AF949" i="1"/>
  <c r="AG949" i="1"/>
  <c r="AH949" i="1"/>
  <c r="AI949" i="1" s="1"/>
  <c r="AS949" i="1"/>
  <c r="BG949" i="1"/>
  <c r="BH949" i="1"/>
  <c r="W950" i="1"/>
  <c r="BM950" i="1" s="1"/>
  <c r="BN950" i="1" s="1"/>
  <c r="X950" i="1"/>
  <c r="Y950" i="1" s="1"/>
  <c r="AA950" i="1"/>
  <c r="AD950" i="1" s="1"/>
  <c r="AB950" i="1"/>
  <c r="AF950" i="1" s="1"/>
  <c r="AE950" i="1"/>
  <c r="AG950" i="1"/>
  <c r="AH950" i="1"/>
  <c r="AJ950" i="1" s="1"/>
  <c r="AL950" i="1" s="1"/>
  <c r="AS950" i="1"/>
  <c r="BG950" i="1"/>
  <c r="BH950" i="1"/>
  <c r="W951" i="1"/>
  <c r="BM951" i="1" s="1"/>
  <c r="BN951" i="1" s="1"/>
  <c r="X951" i="1"/>
  <c r="Y951" i="1" s="1"/>
  <c r="AA951" i="1"/>
  <c r="AC951" i="1" s="1"/>
  <c r="AE951" i="1" s="1"/>
  <c r="AB951" i="1"/>
  <c r="AG951" i="1"/>
  <c r="AH951" i="1"/>
  <c r="AS951" i="1"/>
  <c r="BG951" i="1"/>
  <c r="BH951" i="1"/>
  <c r="W952" i="1"/>
  <c r="BM952" i="1" s="1"/>
  <c r="BN952" i="1" s="1"/>
  <c r="X952" i="1"/>
  <c r="Y952" i="1" s="1"/>
  <c r="AA952" i="1"/>
  <c r="AD952" i="1" s="1"/>
  <c r="AB952" i="1"/>
  <c r="AG952" i="1"/>
  <c r="AH952" i="1"/>
  <c r="AJ952" i="1" s="1"/>
  <c r="AL952" i="1" s="1"/>
  <c r="AS952" i="1"/>
  <c r="BG952" i="1"/>
  <c r="BH952" i="1"/>
  <c r="W953" i="1"/>
  <c r="BM953" i="1" s="1"/>
  <c r="BN953" i="1" s="1"/>
  <c r="X953" i="1"/>
  <c r="Y953" i="1"/>
  <c r="AA953" i="1"/>
  <c r="AC953" i="1" s="1"/>
  <c r="AB953" i="1"/>
  <c r="AF953" i="1"/>
  <c r="AG953" i="1"/>
  <c r="AH953" i="1"/>
  <c r="AS953" i="1"/>
  <c r="BG953" i="1"/>
  <c r="BH953" i="1"/>
  <c r="W954" i="1"/>
  <c r="BM954" i="1" s="1"/>
  <c r="BN954" i="1" s="1"/>
  <c r="X954" i="1"/>
  <c r="Y954" i="1" s="1"/>
  <c r="AA954" i="1"/>
  <c r="AD954" i="1" s="1"/>
  <c r="AB954" i="1"/>
  <c r="AF954" i="1" s="1"/>
  <c r="AE954" i="1"/>
  <c r="AG954" i="1"/>
  <c r="AH954" i="1"/>
  <c r="AJ954" i="1" s="1"/>
  <c r="AL954" i="1" s="1"/>
  <c r="AS954" i="1"/>
  <c r="BG954" i="1"/>
  <c r="BH954" i="1"/>
  <c r="W955" i="1"/>
  <c r="BM955" i="1" s="1"/>
  <c r="BN955" i="1" s="1"/>
  <c r="X955" i="1"/>
  <c r="Y955" i="1" s="1"/>
  <c r="AA955" i="1"/>
  <c r="AC955" i="1" s="1"/>
  <c r="AE955" i="1" s="1"/>
  <c r="AB955" i="1"/>
  <c r="AG955" i="1"/>
  <c r="AH955" i="1"/>
  <c r="AS955" i="1"/>
  <c r="BG955" i="1"/>
  <c r="BH955" i="1"/>
  <c r="W956" i="1"/>
  <c r="BM956" i="1" s="1"/>
  <c r="BN956" i="1" s="1"/>
  <c r="X956" i="1"/>
  <c r="Y956" i="1" s="1"/>
  <c r="AA956" i="1"/>
  <c r="AD956" i="1" s="1"/>
  <c r="AB956" i="1"/>
  <c r="AG956" i="1"/>
  <c r="AH956" i="1"/>
  <c r="AJ956" i="1" s="1"/>
  <c r="AL956" i="1" s="1"/>
  <c r="AS956" i="1"/>
  <c r="BG956" i="1"/>
  <c r="BH956" i="1"/>
  <c r="W957" i="1"/>
  <c r="BM957" i="1" s="1"/>
  <c r="BN957" i="1" s="1"/>
  <c r="X957" i="1"/>
  <c r="Y957" i="1"/>
  <c r="AA957" i="1"/>
  <c r="AC957" i="1" s="1"/>
  <c r="AB957" i="1"/>
  <c r="AF957" i="1"/>
  <c r="AG957" i="1"/>
  <c r="AH957" i="1"/>
  <c r="AS957" i="1"/>
  <c r="BG957" i="1"/>
  <c r="BH957" i="1"/>
  <c r="W958" i="1"/>
  <c r="BM958" i="1" s="1"/>
  <c r="BN958" i="1" s="1"/>
  <c r="X958" i="1"/>
  <c r="Y958" i="1" s="1"/>
  <c r="AA958" i="1"/>
  <c r="AD958" i="1" s="1"/>
  <c r="AB958" i="1"/>
  <c r="AF958" i="1" s="1"/>
  <c r="AE958" i="1"/>
  <c r="AG958" i="1"/>
  <c r="AH958" i="1"/>
  <c r="AJ958" i="1" s="1"/>
  <c r="AL958" i="1" s="1"/>
  <c r="AS958" i="1"/>
  <c r="BG958" i="1"/>
  <c r="BH958" i="1"/>
  <c r="W959" i="1"/>
  <c r="BM959" i="1" s="1"/>
  <c r="BN959" i="1" s="1"/>
  <c r="X959" i="1"/>
  <c r="Y959" i="1" s="1"/>
  <c r="AA959" i="1"/>
  <c r="AC959" i="1" s="1"/>
  <c r="AE959" i="1" s="1"/>
  <c r="AB959" i="1"/>
  <c r="AG959" i="1"/>
  <c r="AH959" i="1"/>
  <c r="AS959" i="1"/>
  <c r="BG959" i="1"/>
  <c r="BH959" i="1"/>
  <c r="W960" i="1"/>
  <c r="BM960" i="1" s="1"/>
  <c r="BN960" i="1" s="1"/>
  <c r="X960" i="1"/>
  <c r="Y960" i="1" s="1"/>
  <c r="AA960" i="1"/>
  <c r="AD960" i="1" s="1"/>
  <c r="AB960" i="1"/>
  <c r="AG960" i="1"/>
  <c r="AH960" i="1"/>
  <c r="AJ960" i="1" s="1"/>
  <c r="AL960" i="1" s="1"/>
  <c r="AS960" i="1"/>
  <c r="BG960" i="1"/>
  <c r="BH960" i="1"/>
  <c r="W961" i="1"/>
  <c r="BM961" i="1" s="1"/>
  <c r="BN961" i="1" s="1"/>
  <c r="X961" i="1"/>
  <c r="Y961" i="1"/>
  <c r="AA961" i="1"/>
  <c r="AC961" i="1" s="1"/>
  <c r="AB961" i="1"/>
  <c r="AF961" i="1"/>
  <c r="AG961" i="1"/>
  <c r="AH961" i="1"/>
  <c r="AS961" i="1"/>
  <c r="BG961" i="1"/>
  <c r="BH961" i="1"/>
  <c r="W962" i="1"/>
  <c r="BM962" i="1" s="1"/>
  <c r="BN962" i="1" s="1"/>
  <c r="X962" i="1"/>
  <c r="Y962" i="1" s="1"/>
  <c r="AA962" i="1"/>
  <c r="AD962" i="1" s="1"/>
  <c r="AB962" i="1"/>
  <c r="AF962" i="1" s="1"/>
  <c r="AE962" i="1"/>
  <c r="AG962" i="1"/>
  <c r="AH962" i="1"/>
  <c r="AJ962" i="1" s="1"/>
  <c r="AL962" i="1" s="1"/>
  <c r="AS962" i="1"/>
  <c r="BG962" i="1"/>
  <c r="BH962" i="1"/>
  <c r="W963" i="1"/>
  <c r="BM963" i="1" s="1"/>
  <c r="BN963" i="1" s="1"/>
  <c r="X963" i="1"/>
  <c r="Y963" i="1" s="1"/>
  <c r="AA963" i="1"/>
  <c r="AD963" i="1" s="1"/>
  <c r="AB963" i="1"/>
  <c r="AG963" i="1"/>
  <c r="AH963" i="1"/>
  <c r="AJ963" i="1" s="1"/>
  <c r="AL963" i="1" s="1"/>
  <c r="AS963" i="1"/>
  <c r="BG963" i="1"/>
  <c r="BH963" i="1"/>
  <c r="W964" i="1"/>
  <c r="BM964" i="1" s="1"/>
  <c r="BN964" i="1" s="1"/>
  <c r="X964" i="1"/>
  <c r="Y964" i="1"/>
  <c r="AA964" i="1"/>
  <c r="AD964" i="1" s="1"/>
  <c r="AB964" i="1"/>
  <c r="AF964" i="1"/>
  <c r="AG964" i="1"/>
  <c r="AH964" i="1"/>
  <c r="AS964" i="1"/>
  <c r="BG964" i="1"/>
  <c r="BH964" i="1"/>
  <c r="W965" i="1"/>
  <c r="BM965" i="1" s="1"/>
  <c r="BN965" i="1" s="1"/>
  <c r="X965" i="1"/>
  <c r="Y965" i="1" s="1"/>
  <c r="AA965" i="1"/>
  <c r="AD965" i="1" s="1"/>
  <c r="AB965" i="1"/>
  <c r="AE965" i="1" s="1"/>
  <c r="AG965" i="1"/>
  <c r="AH965" i="1"/>
  <c r="AS965" i="1"/>
  <c r="BG965" i="1"/>
  <c r="BH965" i="1"/>
  <c r="W966" i="1"/>
  <c r="BM966" i="1" s="1"/>
  <c r="BN966" i="1" s="1"/>
  <c r="X966" i="1"/>
  <c r="Y966" i="1" s="1"/>
  <c r="AA966" i="1"/>
  <c r="AD966" i="1" s="1"/>
  <c r="AB966" i="1"/>
  <c r="AG966" i="1"/>
  <c r="AH966" i="1"/>
  <c r="AJ966" i="1" s="1"/>
  <c r="AL966" i="1" s="1"/>
  <c r="AS966" i="1"/>
  <c r="BG966" i="1"/>
  <c r="BH966" i="1"/>
  <c r="W967" i="1"/>
  <c r="BM967" i="1" s="1"/>
  <c r="BN967" i="1" s="1"/>
  <c r="X967" i="1"/>
  <c r="Y967" i="1" s="1"/>
  <c r="AA967" i="1"/>
  <c r="AD967" i="1" s="1"/>
  <c r="AB967" i="1"/>
  <c r="AF967" i="1" s="1"/>
  <c r="AE967" i="1"/>
  <c r="AG967" i="1"/>
  <c r="AH967" i="1"/>
  <c r="AJ967" i="1" s="1"/>
  <c r="AL967" i="1" s="1"/>
  <c r="AS967" i="1"/>
  <c r="BG967" i="1"/>
  <c r="BH967" i="1"/>
  <c r="W968" i="1"/>
  <c r="BM968" i="1" s="1"/>
  <c r="BN968" i="1" s="1"/>
  <c r="X968" i="1"/>
  <c r="Y968" i="1" s="1"/>
  <c r="AA968" i="1"/>
  <c r="AD968" i="1" s="1"/>
  <c r="AB968" i="1"/>
  <c r="AF968" i="1" s="1"/>
  <c r="AE968" i="1"/>
  <c r="AG968" i="1"/>
  <c r="AH968" i="1"/>
  <c r="AJ968" i="1" s="1"/>
  <c r="AL968" i="1" s="1"/>
  <c r="AS968" i="1"/>
  <c r="BG968" i="1"/>
  <c r="BH968" i="1"/>
  <c r="W969" i="1"/>
  <c r="BM969" i="1" s="1"/>
  <c r="BN969" i="1" s="1"/>
  <c r="X969" i="1"/>
  <c r="Y969" i="1"/>
  <c r="AA969" i="1"/>
  <c r="AD969" i="1" s="1"/>
  <c r="AB969" i="1"/>
  <c r="AE969" i="1"/>
  <c r="AG969" i="1"/>
  <c r="AH969" i="1"/>
  <c r="AS969" i="1"/>
  <c r="BG969" i="1"/>
  <c r="BH969" i="1"/>
  <c r="W970" i="1"/>
  <c r="BM970" i="1" s="1"/>
  <c r="BN970" i="1" s="1"/>
  <c r="X970" i="1"/>
  <c r="Y970" i="1" s="1"/>
  <c r="AA970" i="1"/>
  <c r="AD970" i="1" s="1"/>
  <c r="AB970" i="1"/>
  <c r="AG970" i="1"/>
  <c r="AH970" i="1"/>
  <c r="AS970" i="1"/>
  <c r="BG970" i="1"/>
  <c r="BH970" i="1"/>
  <c r="W971" i="1"/>
  <c r="BM971" i="1" s="1"/>
  <c r="BN971" i="1" s="1"/>
  <c r="X971" i="1"/>
  <c r="Y971" i="1"/>
  <c r="AA971" i="1"/>
  <c r="AD971" i="1" s="1"/>
  <c r="AB971" i="1"/>
  <c r="AF971" i="1"/>
  <c r="AG971" i="1"/>
  <c r="AH971" i="1"/>
  <c r="AJ971" i="1" s="1"/>
  <c r="AL971" i="1" s="1"/>
  <c r="AS971" i="1"/>
  <c r="BG971" i="1"/>
  <c r="BH971" i="1"/>
  <c r="W972" i="1"/>
  <c r="BM972" i="1" s="1"/>
  <c r="BN972" i="1" s="1"/>
  <c r="X972" i="1"/>
  <c r="Y972" i="1" s="1"/>
  <c r="AA972" i="1"/>
  <c r="AD972" i="1" s="1"/>
  <c r="AB972" i="1"/>
  <c r="AG972" i="1"/>
  <c r="AH972" i="1"/>
  <c r="AS972" i="1"/>
  <c r="BG972" i="1"/>
  <c r="BH972" i="1"/>
  <c r="W973" i="1"/>
  <c r="BM973" i="1" s="1"/>
  <c r="BN973" i="1" s="1"/>
  <c r="X973" i="1"/>
  <c r="Y973" i="1" s="1"/>
  <c r="AA973" i="1"/>
  <c r="AD973" i="1" s="1"/>
  <c r="AB973" i="1"/>
  <c r="AF973" i="1"/>
  <c r="AG973" i="1"/>
  <c r="AH973" i="1"/>
  <c r="AS973" i="1"/>
  <c r="BG973" i="1"/>
  <c r="BH973" i="1"/>
  <c r="W974" i="1"/>
  <c r="BM974" i="1" s="1"/>
  <c r="BN974" i="1" s="1"/>
  <c r="X974" i="1"/>
  <c r="Y974" i="1" s="1"/>
  <c r="AA974" i="1"/>
  <c r="AD974" i="1" s="1"/>
  <c r="AB974" i="1"/>
  <c r="AF974" i="1" s="1"/>
  <c r="AE974" i="1"/>
  <c r="AG974" i="1"/>
  <c r="AH974" i="1"/>
  <c r="AJ974" i="1" s="1"/>
  <c r="AL974" i="1" s="1"/>
  <c r="AS974" i="1"/>
  <c r="BG974" i="1"/>
  <c r="BH974" i="1"/>
  <c r="W975" i="1"/>
  <c r="BM975" i="1" s="1"/>
  <c r="BN975" i="1" s="1"/>
  <c r="X975" i="1"/>
  <c r="Y975" i="1" s="1"/>
  <c r="AA975" i="1"/>
  <c r="AD975" i="1" s="1"/>
  <c r="AB975" i="1"/>
  <c r="AG975" i="1"/>
  <c r="AH975" i="1"/>
  <c r="AJ975" i="1" s="1"/>
  <c r="AL975" i="1" s="1"/>
  <c r="AS975" i="1"/>
  <c r="BG975" i="1"/>
  <c r="BH975" i="1"/>
  <c r="W976" i="1"/>
  <c r="BM976" i="1" s="1"/>
  <c r="BN976" i="1" s="1"/>
  <c r="X976" i="1"/>
  <c r="Y976" i="1" s="1"/>
  <c r="AA976" i="1"/>
  <c r="AD976" i="1" s="1"/>
  <c r="AB976" i="1"/>
  <c r="AG976" i="1"/>
  <c r="AH976" i="1"/>
  <c r="AJ976" i="1" s="1"/>
  <c r="AL976" i="1" s="1"/>
  <c r="AS976" i="1"/>
  <c r="BG976" i="1"/>
  <c r="BH976" i="1"/>
  <c r="W977" i="1"/>
  <c r="BM977" i="1" s="1"/>
  <c r="BN977" i="1" s="1"/>
  <c r="X977" i="1"/>
  <c r="Y977" i="1" s="1"/>
  <c r="AA977" i="1"/>
  <c r="AD977" i="1" s="1"/>
  <c r="AB977" i="1"/>
  <c r="AG977" i="1"/>
  <c r="AH977" i="1"/>
  <c r="AS977" i="1"/>
  <c r="BG977" i="1"/>
  <c r="BH977" i="1"/>
  <c r="W978" i="1"/>
  <c r="BM978" i="1" s="1"/>
  <c r="BN978" i="1" s="1"/>
  <c r="X978" i="1"/>
  <c r="Y978" i="1"/>
  <c r="AA978" i="1"/>
  <c r="AD978" i="1" s="1"/>
  <c r="AB978" i="1"/>
  <c r="AF978" i="1"/>
  <c r="AG978" i="1"/>
  <c r="AH978" i="1"/>
  <c r="AS978" i="1"/>
  <c r="BG978" i="1"/>
  <c r="BH978" i="1"/>
  <c r="W979" i="1"/>
  <c r="BM979" i="1" s="1"/>
  <c r="BN979" i="1" s="1"/>
  <c r="X979" i="1"/>
  <c r="Y979" i="1" s="1"/>
  <c r="AA979" i="1"/>
  <c r="AD979" i="1" s="1"/>
  <c r="AB979" i="1"/>
  <c r="AG979" i="1"/>
  <c r="AH979" i="1"/>
  <c r="AJ979" i="1" s="1"/>
  <c r="AL979" i="1" s="1"/>
  <c r="AS979" i="1"/>
  <c r="BG979" i="1"/>
  <c r="BH979" i="1"/>
  <c r="W980" i="1"/>
  <c r="BM980" i="1" s="1"/>
  <c r="BN980" i="1" s="1"/>
  <c r="X980" i="1"/>
  <c r="Y980" i="1"/>
  <c r="AA980" i="1"/>
  <c r="AD980" i="1" s="1"/>
  <c r="AB980" i="1"/>
  <c r="AF980" i="1"/>
  <c r="AG980" i="1"/>
  <c r="AH980" i="1"/>
  <c r="AJ980" i="1" s="1"/>
  <c r="AL980" i="1" s="1"/>
  <c r="AS980" i="1"/>
  <c r="BG980" i="1"/>
  <c r="BH980" i="1"/>
  <c r="W981" i="1"/>
  <c r="BM981" i="1" s="1"/>
  <c r="BN981" i="1" s="1"/>
  <c r="X981" i="1"/>
  <c r="Y981" i="1" s="1"/>
  <c r="AA981" i="1"/>
  <c r="AD981" i="1" s="1"/>
  <c r="AB981" i="1"/>
  <c r="AE981" i="1" s="1"/>
  <c r="AG981" i="1"/>
  <c r="AH981" i="1"/>
  <c r="AS981" i="1"/>
  <c r="BG981" i="1"/>
  <c r="BH981" i="1"/>
  <c r="W982" i="1"/>
  <c r="BM982" i="1" s="1"/>
  <c r="BN982" i="1" s="1"/>
  <c r="X982" i="1"/>
  <c r="Y982" i="1" s="1"/>
  <c r="AA982" i="1"/>
  <c r="AD982" i="1" s="1"/>
  <c r="AB982" i="1"/>
  <c r="AG982" i="1"/>
  <c r="AH982" i="1"/>
  <c r="AJ982" i="1"/>
  <c r="AL982" i="1"/>
  <c r="AS982" i="1"/>
  <c r="BG982" i="1"/>
  <c r="BH982" i="1"/>
  <c r="W983" i="1"/>
  <c r="BM983" i="1" s="1"/>
  <c r="BN983" i="1" s="1"/>
  <c r="X983" i="1"/>
  <c r="Y983" i="1" s="1"/>
  <c r="AA983" i="1"/>
  <c r="AD983" i="1" s="1"/>
  <c r="AB983" i="1"/>
  <c r="AF983" i="1" s="1"/>
  <c r="AG983" i="1"/>
  <c r="AH983" i="1"/>
  <c r="AJ983" i="1" s="1"/>
  <c r="AL983" i="1" s="1"/>
  <c r="AS983" i="1"/>
  <c r="BG983" i="1"/>
  <c r="BH983" i="1"/>
  <c r="W984" i="1"/>
  <c r="BM984" i="1" s="1"/>
  <c r="BN984" i="1" s="1"/>
  <c r="X984" i="1"/>
  <c r="Y984" i="1" s="1"/>
  <c r="AA984" i="1"/>
  <c r="AD984" i="1" s="1"/>
  <c r="AB984" i="1"/>
  <c r="AF984" i="1" s="1"/>
  <c r="AE984" i="1"/>
  <c r="AG984" i="1"/>
  <c r="AH984" i="1"/>
  <c r="AJ984" i="1" s="1"/>
  <c r="AL984" i="1" s="1"/>
  <c r="AS984" i="1"/>
  <c r="BG984" i="1"/>
  <c r="BH984" i="1"/>
  <c r="W985" i="1"/>
  <c r="BM985" i="1" s="1"/>
  <c r="BN985" i="1" s="1"/>
  <c r="X985" i="1"/>
  <c r="Y985" i="1" s="1"/>
  <c r="AA985" i="1"/>
  <c r="AD985" i="1" s="1"/>
  <c r="AB985" i="1"/>
  <c r="AG985" i="1"/>
  <c r="AH985" i="1"/>
  <c r="AS985" i="1"/>
  <c r="BG985" i="1"/>
  <c r="BH985" i="1"/>
  <c r="W986" i="1"/>
  <c r="BM986" i="1" s="1"/>
  <c r="BN986" i="1" s="1"/>
  <c r="X986" i="1"/>
  <c r="Y986" i="1" s="1"/>
  <c r="AA986" i="1"/>
  <c r="AD986" i="1" s="1"/>
  <c r="AB986" i="1"/>
  <c r="AF986" i="1" s="1"/>
  <c r="AE986" i="1"/>
  <c r="AG986" i="1"/>
  <c r="AH986" i="1"/>
  <c r="AJ986" i="1" s="1"/>
  <c r="AL986" i="1" s="1"/>
  <c r="AS986" i="1"/>
  <c r="BG986" i="1"/>
  <c r="BH986" i="1"/>
  <c r="W987" i="1"/>
  <c r="BM987" i="1" s="1"/>
  <c r="BN987" i="1" s="1"/>
  <c r="X987" i="1"/>
  <c r="Y987" i="1" s="1"/>
  <c r="AA987" i="1"/>
  <c r="AD987" i="1" s="1"/>
  <c r="AB987" i="1"/>
  <c r="AG987" i="1"/>
  <c r="AH987" i="1"/>
  <c r="AJ987" i="1" s="1"/>
  <c r="AL987" i="1" s="1"/>
  <c r="AS987" i="1"/>
  <c r="BG987" i="1"/>
  <c r="BH987" i="1"/>
  <c r="W988" i="1"/>
  <c r="BM988" i="1" s="1"/>
  <c r="BN988" i="1" s="1"/>
  <c r="X988" i="1"/>
  <c r="Y988" i="1" s="1"/>
  <c r="AA988" i="1"/>
  <c r="AD988" i="1" s="1"/>
  <c r="AB988" i="1"/>
  <c r="AG988" i="1"/>
  <c r="AH988" i="1"/>
  <c r="AJ988" i="1" s="1"/>
  <c r="AL988" i="1" s="1"/>
  <c r="AS988" i="1"/>
  <c r="BG988" i="1"/>
  <c r="BH988" i="1"/>
  <c r="W989" i="1"/>
  <c r="BM989" i="1" s="1"/>
  <c r="BN989" i="1" s="1"/>
  <c r="X989" i="1"/>
  <c r="Y989" i="1"/>
  <c r="AA989" i="1"/>
  <c r="AD989" i="1" s="1"/>
  <c r="AB989" i="1"/>
  <c r="AE989" i="1"/>
  <c r="AG989" i="1"/>
  <c r="AH989" i="1"/>
  <c r="AS989" i="1"/>
  <c r="BG989" i="1"/>
  <c r="BH989" i="1"/>
  <c r="W990" i="1"/>
  <c r="BM990" i="1" s="1"/>
  <c r="BN990" i="1" s="1"/>
  <c r="X990" i="1"/>
  <c r="Y990" i="1" s="1"/>
  <c r="AA990" i="1"/>
  <c r="AD990" i="1" s="1"/>
  <c r="AB990" i="1"/>
  <c r="AG990" i="1"/>
  <c r="AH990" i="1"/>
  <c r="AJ990" i="1" s="1"/>
  <c r="AL990" i="1" s="1"/>
  <c r="AS990" i="1"/>
  <c r="BG990" i="1"/>
  <c r="BH990" i="1"/>
  <c r="W991" i="1"/>
  <c r="BM991" i="1" s="1"/>
  <c r="BN991" i="1" s="1"/>
  <c r="X991" i="1"/>
  <c r="Y991" i="1" s="1"/>
  <c r="AA991" i="1"/>
  <c r="AD991" i="1" s="1"/>
  <c r="AB991" i="1"/>
  <c r="AG991" i="1"/>
  <c r="AH991" i="1"/>
  <c r="AJ991" i="1" s="1"/>
  <c r="AL991" i="1" s="1"/>
  <c r="AS991" i="1"/>
  <c r="BG991" i="1"/>
  <c r="BH991" i="1"/>
  <c r="W992" i="1"/>
  <c r="BM992" i="1" s="1"/>
  <c r="BN992" i="1" s="1"/>
  <c r="X992" i="1"/>
  <c r="Y992" i="1"/>
  <c r="AA992" i="1"/>
  <c r="AD992" i="1" s="1"/>
  <c r="AB992" i="1"/>
  <c r="AF992" i="1"/>
  <c r="AG992" i="1"/>
  <c r="AH992" i="1"/>
  <c r="AJ992" i="1" s="1"/>
  <c r="AL992" i="1" s="1"/>
  <c r="AS992" i="1"/>
  <c r="BG992" i="1"/>
  <c r="BH992" i="1"/>
  <c r="W993" i="1"/>
  <c r="BM993" i="1" s="1"/>
  <c r="BN993" i="1" s="1"/>
  <c r="X993" i="1"/>
  <c r="Y993" i="1" s="1"/>
  <c r="AA993" i="1"/>
  <c r="AD993" i="1" s="1"/>
  <c r="AB993" i="1"/>
  <c r="AG993" i="1"/>
  <c r="AH993" i="1"/>
  <c r="AS993" i="1"/>
  <c r="BG993" i="1"/>
  <c r="BH993" i="1"/>
  <c r="W994" i="1"/>
  <c r="BM994" i="1" s="1"/>
  <c r="BN994" i="1" s="1"/>
  <c r="X994" i="1"/>
  <c r="Y994" i="1"/>
  <c r="AA994" i="1"/>
  <c r="AD994" i="1" s="1"/>
  <c r="AB994" i="1"/>
  <c r="AG994" i="1"/>
  <c r="AH994" i="1"/>
  <c r="AS994" i="1"/>
  <c r="BG994" i="1"/>
  <c r="BH994" i="1"/>
  <c r="W995" i="1"/>
  <c r="BM995" i="1" s="1"/>
  <c r="BN995" i="1" s="1"/>
  <c r="X995" i="1"/>
  <c r="Y995" i="1" s="1"/>
  <c r="AA995" i="1"/>
  <c r="AD995" i="1" s="1"/>
  <c r="AB995" i="1"/>
  <c r="AG995" i="1"/>
  <c r="AH995" i="1"/>
  <c r="AS995" i="1"/>
  <c r="BG995" i="1"/>
  <c r="BH995" i="1"/>
  <c r="W996" i="1"/>
  <c r="BM996" i="1" s="1"/>
  <c r="BN996" i="1" s="1"/>
  <c r="X996" i="1"/>
  <c r="Y996" i="1" s="1"/>
  <c r="AA996" i="1"/>
  <c r="AD996" i="1" s="1"/>
  <c r="AB996" i="1"/>
  <c r="AG996" i="1"/>
  <c r="AH996" i="1"/>
  <c r="AS996" i="1"/>
  <c r="BG996" i="1"/>
  <c r="BH996" i="1"/>
  <c r="W997" i="1"/>
  <c r="BM997" i="1" s="1"/>
  <c r="BN997" i="1" s="1"/>
  <c r="X997" i="1"/>
  <c r="Y997" i="1"/>
  <c r="AA997" i="1"/>
  <c r="AD997" i="1" s="1"/>
  <c r="AB997" i="1"/>
  <c r="AE997" i="1"/>
  <c r="AG997" i="1"/>
  <c r="AH997" i="1"/>
  <c r="AJ997" i="1" s="1"/>
  <c r="AL997" i="1" s="1"/>
  <c r="AS997" i="1"/>
  <c r="BG997" i="1"/>
  <c r="BH997" i="1"/>
  <c r="W998" i="1"/>
  <c r="BM998" i="1" s="1"/>
  <c r="BN998" i="1" s="1"/>
  <c r="X998" i="1"/>
  <c r="Y998" i="1" s="1"/>
  <c r="AA998" i="1"/>
  <c r="AC998" i="1" s="1"/>
  <c r="AF998" i="1" s="1"/>
  <c r="AB998" i="1"/>
  <c r="AE998" i="1"/>
  <c r="AG998" i="1"/>
  <c r="AH998" i="1"/>
  <c r="AJ998" i="1" s="1"/>
  <c r="AL998" i="1" s="1"/>
  <c r="AS998" i="1"/>
  <c r="BG998" i="1"/>
  <c r="BH998" i="1"/>
  <c r="W999" i="1"/>
  <c r="BM999" i="1" s="1"/>
  <c r="BN999" i="1" s="1"/>
  <c r="X999" i="1"/>
  <c r="Y999" i="1" s="1"/>
  <c r="AA999" i="1"/>
  <c r="AD999" i="1" s="1"/>
  <c r="AB999" i="1"/>
  <c r="AG999" i="1"/>
  <c r="AH999" i="1"/>
  <c r="AS999" i="1"/>
  <c r="BG999" i="1"/>
  <c r="BH999" i="1"/>
  <c r="W1000" i="1"/>
  <c r="BM1000" i="1" s="1"/>
  <c r="BN1000" i="1" s="1"/>
  <c r="X1000" i="1"/>
  <c r="Y1000" i="1" s="1"/>
  <c r="AA1000" i="1"/>
  <c r="AC1000" i="1" s="1"/>
  <c r="AB1000" i="1"/>
  <c r="AE1000" i="1" s="1"/>
  <c r="AG1000" i="1"/>
  <c r="AH1000" i="1"/>
  <c r="AJ1000" i="1" s="1"/>
  <c r="AS1000" i="1"/>
  <c r="BG1000" i="1"/>
  <c r="BH1000" i="1"/>
  <c r="W1001" i="1"/>
  <c r="BM1001" i="1" s="1"/>
  <c r="BN1001" i="1" s="1"/>
  <c r="X1001" i="1"/>
  <c r="Y1001" i="1" s="1"/>
  <c r="AA1001" i="1"/>
  <c r="AD1001" i="1" s="1"/>
  <c r="AB1001" i="1"/>
  <c r="AG1001" i="1"/>
  <c r="AH1001" i="1"/>
  <c r="AS1001" i="1"/>
  <c r="BG1001" i="1"/>
  <c r="BH1001" i="1"/>
  <c r="W1002" i="1"/>
  <c r="BM1002" i="1" s="1"/>
  <c r="BN1002" i="1" s="1"/>
  <c r="X1002" i="1"/>
  <c r="Y1002" i="1" s="1"/>
  <c r="AA1002" i="1"/>
  <c r="AD1002" i="1" s="1"/>
  <c r="AB1002" i="1"/>
  <c r="AG1002" i="1"/>
  <c r="AH1002" i="1"/>
  <c r="AS1002" i="1"/>
  <c r="BG1002" i="1"/>
  <c r="BH1002" i="1"/>
  <c r="W1003" i="1"/>
  <c r="BM1003" i="1" s="1"/>
  <c r="BN1003" i="1" s="1"/>
  <c r="X1003" i="1"/>
  <c r="Y1003" i="1" s="1"/>
  <c r="AA1003" i="1"/>
  <c r="AD1003" i="1" s="1"/>
  <c r="AB1003" i="1"/>
  <c r="AF1003" i="1" s="1"/>
  <c r="AE1003" i="1"/>
  <c r="AG1003" i="1"/>
  <c r="AH1003" i="1"/>
  <c r="AS1003" i="1"/>
  <c r="BG1003" i="1"/>
  <c r="BH1003" i="1"/>
  <c r="W1004" i="1"/>
  <c r="BM1004" i="1" s="1"/>
  <c r="BN1004" i="1" s="1"/>
  <c r="X1004" i="1"/>
  <c r="Y1004" i="1" s="1"/>
  <c r="AA1004" i="1"/>
  <c r="AD1004" i="1" s="1"/>
  <c r="AB1004" i="1"/>
  <c r="AG1004" i="1"/>
  <c r="AH1004" i="1"/>
  <c r="AJ1004" i="1" s="1"/>
  <c r="AL1004" i="1" s="1"/>
  <c r="AS1004" i="1"/>
  <c r="BG1004" i="1"/>
  <c r="BH1004" i="1"/>
  <c r="W1005" i="1"/>
  <c r="BM1005" i="1" s="1"/>
  <c r="BN1005" i="1" s="1"/>
  <c r="X1005" i="1"/>
  <c r="Y1005" i="1" s="1"/>
  <c r="AA1005" i="1"/>
  <c r="AD1005" i="1" s="1"/>
  <c r="AB1005" i="1"/>
  <c r="AF1005" i="1"/>
  <c r="AG1005" i="1"/>
  <c r="AH1005" i="1"/>
  <c r="AJ1005" i="1" s="1"/>
  <c r="AL1005" i="1" s="1"/>
  <c r="AS1005" i="1"/>
  <c r="BG1005" i="1"/>
  <c r="BH1005" i="1"/>
  <c r="W1006" i="1"/>
  <c r="BM1006" i="1" s="1"/>
  <c r="BN1006" i="1" s="1"/>
  <c r="X1006" i="1"/>
  <c r="Y1006" i="1" s="1"/>
  <c r="AA1006" i="1"/>
  <c r="AD1006" i="1" s="1"/>
  <c r="AB1006" i="1"/>
  <c r="AG1006" i="1"/>
  <c r="AH1006" i="1"/>
  <c r="AS1006" i="1"/>
  <c r="BG1006" i="1"/>
  <c r="BH1006" i="1"/>
  <c r="W1007" i="1"/>
  <c r="BM1007" i="1" s="1"/>
  <c r="BN1007" i="1" s="1"/>
  <c r="X1007" i="1"/>
  <c r="Y1007" i="1" s="1"/>
  <c r="AA1007" i="1"/>
  <c r="AD1007" i="1" s="1"/>
  <c r="AB1007" i="1"/>
  <c r="AF1007" i="1" s="1"/>
  <c r="AE1007" i="1"/>
  <c r="AG1007" i="1"/>
  <c r="AH1007" i="1"/>
  <c r="AS1007" i="1"/>
  <c r="BG1007" i="1"/>
  <c r="BH1007" i="1"/>
  <c r="W1008" i="1"/>
  <c r="BM1008" i="1" s="1"/>
  <c r="BN1008" i="1" s="1"/>
  <c r="X1008" i="1"/>
  <c r="Y1008" i="1" s="1"/>
  <c r="AA1008" i="1"/>
  <c r="AD1008" i="1" s="1"/>
  <c r="AB1008" i="1"/>
  <c r="AG1008" i="1"/>
  <c r="AH1008" i="1"/>
  <c r="AJ1008" i="1" s="1"/>
  <c r="AL1008" i="1" s="1"/>
  <c r="AS1008" i="1"/>
  <c r="BG1008" i="1"/>
  <c r="BH1008" i="1"/>
  <c r="W1009" i="1"/>
  <c r="BM1009" i="1" s="1"/>
  <c r="BN1009" i="1" s="1"/>
  <c r="X1009" i="1"/>
  <c r="Y1009" i="1" s="1"/>
  <c r="AA1009" i="1"/>
  <c r="AD1009" i="1" s="1"/>
  <c r="AB1009" i="1"/>
  <c r="AF1009" i="1"/>
  <c r="AG1009" i="1"/>
  <c r="AH1009" i="1"/>
  <c r="AJ1009" i="1" s="1"/>
  <c r="AL1009" i="1" s="1"/>
  <c r="AS1009" i="1"/>
  <c r="BG1009" i="1"/>
  <c r="BH1009" i="1"/>
  <c r="W1010" i="1"/>
  <c r="BM1010" i="1" s="1"/>
  <c r="BN1010" i="1" s="1"/>
  <c r="X1010" i="1"/>
  <c r="Y1010" i="1" s="1"/>
  <c r="AA1010" i="1"/>
  <c r="AD1010" i="1" s="1"/>
  <c r="AB1010" i="1"/>
  <c r="AG1010" i="1"/>
  <c r="AH1010" i="1"/>
  <c r="AJ1010" i="1" s="1"/>
  <c r="AK1010" i="1" s="1"/>
  <c r="AS1010" i="1"/>
  <c r="BG1010" i="1"/>
  <c r="BH1010" i="1"/>
  <c r="W1011" i="1"/>
  <c r="BM1011" i="1" s="1"/>
  <c r="BN1011" i="1" s="1"/>
  <c r="X1011" i="1"/>
  <c r="Y1011" i="1" s="1"/>
  <c r="AA1011" i="1"/>
  <c r="AD1011" i="1" s="1"/>
  <c r="AB1011" i="1"/>
  <c r="AE1011" i="1" s="1"/>
  <c r="AF1011" i="1"/>
  <c r="AG1011" i="1"/>
  <c r="AH1011" i="1"/>
  <c r="AJ1011" i="1" s="1"/>
  <c r="AS1011" i="1"/>
  <c r="BG1011" i="1"/>
  <c r="BH1011" i="1"/>
  <c r="W1012" i="1"/>
  <c r="BM1012" i="1" s="1"/>
  <c r="BN1012" i="1" s="1"/>
  <c r="X1012" i="1"/>
  <c r="Y1012" i="1" s="1"/>
  <c r="AA1012" i="1"/>
  <c r="AD1012" i="1" s="1"/>
  <c r="AB1012" i="1"/>
  <c r="AG1012" i="1"/>
  <c r="AH1012" i="1"/>
  <c r="AS1012" i="1"/>
  <c r="BG1012" i="1"/>
  <c r="BH1012" i="1"/>
  <c r="W1013" i="1"/>
  <c r="BM1013" i="1" s="1"/>
  <c r="BN1013" i="1" s="1"/>
  <c r="X1013" i="1"/>
  <c r="Y1013" i="1" s="1"/>
  <c r="AA1013" i="1"/>
  <c r="AC1013" i="1" s="1"/>
  <c r="AB1013" i="1"/>
  <c r="AE1013" i="1" s="1"/>
  <c r="AG1013" i="1"/>
  <c r="AH1013" i="1"/>
  <c r="AJ1013" i="1" s="1"/>
  <c r="AL1013" i="1" s="1"/>
  <c r="AS1013" i="1"/>
  <c r="BG1013" i="1"/>
  <c r="BH1013" i="1"/>
  <c r="W1014" i="1"/>
  <c r="BM1014" i="1" s="1"/>
  <c r="BN1014" i="1" s="1"/>
  <c r="X1014" i="1"/>
  <c r="Y1014" i="1"/>
  <c r="AA1014" i="1"/>
  <c r="AC1014" i="1" s="1"/>
  <c r="AB1014" i="1"/>
  <c r="AG1014" i="1"/>
  <c r="AH1014" i="1"/>
  <c r="AS1014" i="1"/>
  <c r="BG1014" i="1"/>
  <c r="BH1014" i="1"/>
  <c r="W1015" i="1"/>
  <c r="BM1015" i="1" s="1"/>
  <c r="BN1015" i="1" s="1"/>
  <c r="X1015" i="1"/>
  <c r="Y1015" i="1" s="1"/>
  <c r="AA1015" i="1"/>
  <c r="AD1015" i="1" s="1"/>
  <c r="AB1015" i="1"/>
  <c r="AG1015" i="1"/>
  <c r="AH1015" i="1"/>
  <c r="AS1015" i="1"/>
  <c r="BG1015" i="1"/>
  <c r="BH1015" i="1"/>
  <c r="J6" i="11"/>
  <c r="J7" i="11"/>
  <c r="R8" i="11"/>
  <c r="R7" i="11"/>
  <c r="BM606" i="1" l="1"/>
  <c r="BN606" i="1" s="1"/>
  <c r="BM598" i="1"/>
  <c r="BN598" i="1" s="1"/>
  <c r="BM583" i="1"/>
  <c r="BN583" i="1" s="1"/>
  <c r="BM560" i="1"/>
  <c r="BN560" i="1" s="1"/>
  <c r="BM552" i="1"/>
  <c r="BN552" i="1" s="1"/>
  <c r="BM544" i="1"/>
  <c r="BN544" i="1" s="1"/>
  <c r="BM536" i="1"/>
  <c r="BN536" i="1" s="1"/>
  <c r="AI532" i="1"/>
  <c r="BM528" i="1"/>
  <c r="BN528" i="1" s="1"/>
  <c r="AI767" i="1"/>
  <c r="AI899" i="1"/>
  <c r="BM578" i="1"/>
  <c r="BN578" i="1" s="1"/>
  <c r="BM563" i="1"/>
  <c r="BN563" i="1" s="1"/>
  <c r="BM555" i="1"/>
  <c r="BN555" i="1" s="1"/>
  <c r="AI911" i="1"/>
  <c r="AI867" i="1"/>
  <c r="AI957" i="1"/>
  <c r="AI903" i="1"/>
  <c r="AI871" i="1"/>
  <c r="AJ767" i="1"/>
  <c r="AL767" i="1" s="1"/>
  <c r="BM539" i="1"/>
  <c r="BN539" i="1" s="1"/>
  <c r="BM527" i="1"/>
  <c r="BN527" i="1" s="1"/>
  <c r="AI982" i="1"/>
  <c r="AJ903" i="1"/>
  <c r="AL903" i="1" s="1"/>
  <c r="AJ871" i="1"/>
  <c r="AL871" i="1" s="1"/>
  <c r="AI759" i="1"/>
  <c r="AI757" i="1"/>
  <c r="AI755" i="1"/>
  <c r="AI753" i="1"/>
  <c r="AI751" i="1"/>
  <c r="BM616" i="1"/>
  <c r="BN616" i="1" s="1"/>
  <c r="BM608" i="1"/>
  <c r="BN608" i="1" s="1"/>
  <c r="BM604" i="1"/>
  <c r="BN604" i="1" s="1"/>
  <c r="BM600" i="1"/>
  <c r="BN600" i="1" s="1"/>
  <c r="BM596" i="1"/>
  <c r="BN596" i="1" s="1"/>
  <c r="BM589" i="1"/>
  <c r="BN589" i="1" s="1"/>
  <c r="BM581" i="1"/>
  <c r="BN581" i="1" s="1"/>
  <c r="BM574" i="1"/>
  <c r="BN574" i="1" s="1"/>
  <c r="BM570" i="1"/>
  <c r="BN570" i="1" s="1"/>
  <c r="BM566" i="1"/>
  <c r="BN566" i="1" s="1"/>
  <c r="BM558" i="1"/>
  <c r="BN558" i="1" s="1"/>
  <c r="BM550" i="1"/>
  <c r="BN550" i="1" s="1"/>
  <c r="BM546" i="1"/>
  <c r="BN546" i="1" s="1"/>
  <c r="BM538" i="1"/>
  <c r="BN538" i="1" s="1"/>
  <c r="BM530" i="1"/>
  <c r="BN530" i="1" s="1"/>
  <c r="BM618" i="1"/>
  <c r="BN618" i="1" s="1"/>
  <c r="BM611" i="1"/>
  <c r="BN611" i="1" s="1"/>
  <c r="BM607" i="1"/>
  <c r="BN607" i="1" s="1"/>
  <c r="BM591" i="1"/>
  <c r="BN591" i="1" s="1"/>
  <c r="BM588" i="1"/>
  <c r="BN588" i="1" s="1"/>
  <c r="BM584" i="1"/>
  <c r="BN584" i="1" s="1"/>
  <c r="BM580" i="1"/>
  <c r="BN580" i="1" s="1"/>
  <c r="BM561" i="1"/>
  <c r="BN561" i="1" s="1"/>
  <c r="BM557" i="1"/>
  <c r="BN557" i="1" s="1"/>
  <c r="BM549" i="1"/>
  <c r="BN549" i="1" s="1"/>
  <c r="BM545" i="1"/>
  <c r="BN545" i="1" s="1"/>
  <c r="BM537" i="1"/>
  <c r="BN537" i="1" s="1"/>
  <c r="BM529" i="1"/>
  <c r="BN529" i="1" s="1"/>
  <c r="BM521" i="1"/>
  <c r="BN521" i="1" s="1"/>
  <c r="BM517" i="1"/>
  <c r="BN517" i="1" s="1"/>
  <c r="BM526" i="1"/>
  <c r="BN526" i="1" s="1"/>
  <c r="BM518" i="1"/>
  <c r="BN518" i="1" s="1"/>
  <c r="BM615" i="1"/>
  <c r="BN615" i="1" s="1"/>
  <c r="BM614" i="1"/>
  <c r="BN614" i="1" s="1"/>
  <c r="BM613" i="1"/>
  <c r="BN613" i="1" s="1"/>
  <c r="BM612" i="1"/>
  <c r="BN612" i="1" s="1"/>
  <c r="BM610" i="1"/>
  <c r="BN610" i="1" s="1"/>
  <c r="BM605" i="1"/>
  <c r="BN605" i="1" s="1"/>
  <c r="BM599" i="1"/>
  <c r="BN599" i="1" s="1"/>
  <c r="BM597" i="1"/>
  <c r="BN597" i="1" s="1"/>
  <c r="BM594" i="1"/>
  <c r="BN594" i="1" s="1"/>
  <c r="BM592" i="1"/>
  <c r="BN592" i="1" s="1"/>
  <c r="BM541" i="1"/>
  <c r="BN541" i="1" s="1"/>
  <c r="BM523" i="1"/>
  <c r="BN523" i="1" s="1"/>
  <c r="AF581" i="1"/>
  <c r="BM522" i="1"/>
  <c r="BN522" i="1" s="1"/>
  <c r="BM520" i="1"/>
  <c r="BN520" i="1" s="1"/>
  <c r="AJ516" i="1"/>
  <c r="AL516" i="1" s="1"/>
  <c r="AE617" i="1"/>
  <c r="AI613" i="1"/>
  <c r="BM609" i="1"/>
  <c r="BN609" i="1" s="1"/>
  <c r="AI605" i="1"/>
  <c r="BM603" i="1"/>
  <c r="BN603" i="1" s="1"/>
  <c r="BM601" i="1"/>
  <c r="BN601" i="1" s="1"/>
  <c r="AI597" i="1"/>
  <c r="BM595" i="1"/>
  <c r="BN595" i="1" s="1"/>
  <c r="BM593" i="1"/>
  <c r="BN593" i="1" s="1"/>
  <c r="AI589" i="1"/>
  <c r="BM587" i="1"/>
  <c r="BN587" i="1" s="1"/>
  <c r="BM585" i="1"/>
  <c r="BN585" i="1" s="1"/>
  <c r="AF579" i="1"/>
  <c r="AF577" i="1"/>
  <c r="BM576" i="1"/>
  <c r="BN576" i="1" s="1"/>
  <c r="BM573" i="1"/>
  <c r="BN573" i="1" s="1"/>
  <c r="BM568" i="1"/>
  <c r="BN568" i="1" s="1"/>
  <c r="BM565" i="1"/>
  <c r="BN565" i="1" s="1"/>
  <c r="BM562" i="1"/>
  <c r="BN562" i="1" s="1"/>
  <c r="BM559" i="1"/>
  <c r="BN559" i="1" s="1"/>
  <c r="BM556" i="1"/>
  <c r="BN556" i="1" s="1"/>
  <c r="BM554" i="1"/>
  <c r="BN554" i="1" s="1"/>
  <c r="BM543" i="1"/>
  <c r="BN543" i="1" s="1"/>
  <c r="AF542" i="1"/>
  <c r="BM533" i="1"/>
  <c r="BN533" i="1" s="1"/>
  <c r="BM531" i="1"/>
  <c r="BN531" i="1" s="1"/>
  <c r="BM553" i="1"/>
  <c r="BN553" i="1" s="1"/>
  <c r="BM551" i="1"/>
  <c r="BN551" i="1" s="1"/>
  <c r="BM547" i="1"/>
  <c r="BN547" i="1" s="1"/>
  <c r="BM519" i="1"/>
  <c r="BN519" i="1" s="1"/>
  <c r="AE581" i="1"/>
  <c r="BM579" i="1"/>
  <c r="BN579" i="1" s="1"/>
  <c r="BM577" i="1"/>
  <c r="BN577" i="1" s="1"/>
  <c r="BM575" i="1"/>
  <c r="BN575" i="1" s="1"/>
  <c r="BM571" i="1"/>
  <c r="BN571" i="1" s="1"/>
  <c r="BM569" i="1"/>
  <c r="BN569" i="1" s="1"/>
  <c r="BM567" i="1"/>
  <c r="BN567" i="1" s="1"/>
  <c r="BM542" i="1"/>
  <c r="BN542" i="1" s="1"/>
  <c r="BM534" i="1"/>
  <c r="BN534" i="1" s="1"/>
  <c r="BM532" i="1"/>
  <c r="BN532" i="1" s="1"/>
  <c r="BM525" i="1"/>
  <c r="BN525" i="1" s="1"/>
  <c r="AC858" i="1"/>
  <c r="AE858" i="1" s="1"/>
  <c r="AC626" i="1"/>
  <c r="AC867" i="1"/>
  <c r="AC524" i="1"/>
  <c r="AE524" i="1" s="1"/>
  <c r="AC872" i="1"/>
  <c r="AC871" i="1"/>
  <c r="AE871" i="1" s="1"/>
  <c r="AC926" i="1"/>
  <c r="AC922" i="1"/>
  <c r="AC921" i="1"/>
  <c r="AC904" i="1"/>
  <c r="AC903" i="1"/>
  <c r="AE903" i="1" s="1"/>
  <c r="AC899" i="1"/>
  <c r="AC548" i="1"/>
  <c r="AE548" i="1" s="1"/>
  <c r="AC658" i="1"/>
  <c r="AE658" i="1" s="1"/>
  <c r="AC648" i="1"/>
  <c r="AC644" i="1"/>
  <c r="AE644" i="1" s="1"/>
  <c r="AC979" i="1"/>
  <c r="AE979" i="1" s="1"/>
  <c r="AC973" i="1"/>
  <c r="AC965" i="1"/>
  <c r="AC816" i="1"/>
  <c r="AE816" i="1" s="1"/>
  <c r="AC808" i="1"/>
  <c r="AE808" i="1" s="1"/>
  <c r="AC806" i="1"/>
  <c r="AC762" i="1"/>
  <c r="AF762" i="1" s="1"/>
  <c r="AC739" i="1"/>
  <c r="AC585" i="1"/>
  <c r="AE585" i="1" s="1"/>
  <c r="AC560" i="1"/>
  <c r="AF560" i="1" s="1"/>
  <c r="AC558" i="1"/>
  <c r="AF558" i="1" s="1"/>
  <c r="AC840" i="1"/>
  <c r="AE840" i="1" s="1"/>
  <c r="AC838" i="1"/>
  <c r="AC696" i="1"/>
  <c r="AC682" i="1"/>
  <c r="AE682" i="1" s="1"/>
  <c r="AC641" i="1"/>
  <c r="AC882" i="1"/>
  <c r="AF882" i="1" s="1"/>
  <c r="AC823" i="1"/>
  <c r="AE823" i="1" s="1"/>
  <c r="AC728" i="1"/>
  <c r="AC699" i="1"/>
  <c r="AC697" i="1"/>
  <c r="AE697" i="1" s="1"/>
  <c r="AC661" i="1"/>
  <c r="AE661" i="1" s="1"/>
  <c r="AC659" i="1"/>
  <c r="AC595" i="1"/>
  <c r="AE595" i="1" s="1"/>
  <c r="AC530" i="1"/>
  <c r="AC850" i="1"/>
  <c r="AE850" i="1" s="1"/>
  <c r="AC792" i="1"/>
  <c r="AE792" i="1" s="1"/>
  <c r="AC791" i="1"/>
  <c r="AC789" i="1"/>
  <c r="AE789" i="1" s="1"/>
  <c r="AC784" i="1"/>
  <c r="AC616" i="1"/>
  <c r="AE616" i="1" s="1"/>
  <c r="AC958" i="1"/>
  <c r="AC893" i="1"/>
  <c r="AE893" i="1" s="1"/>
  <c r="AC880" i="1"/>
  <c r="AE880" i="1" s="1"/>
  <c r="AC833" i="1"/>
  <c r="AC831" i="1"/>
  <c r="AE831" i="1" s="1"/>
  <c r="AC783" i="1"/>
  <c r="AE783" i="1" s="1"/>
  <c r="AC781" i="1"/>
  <c r="AC777" i="1"/>
  <c r="AE777" i="1" s="1"/>
  <c r="AC775" i="1"/>
  <c r="AC707" i="1"/>
  <c r="AC675" i="1"/>
  <c r="AE675" i="1" s="1"/>
  <c r="AC673" i="1"/>
  <c r="AC569" i="1"/>
  <c r="AE569" i="1" s="1"/>
  <c r="AC942" i="1"/>
  <c r="AC912" i="1"/>
  <c r="AE912" i="1" s="1"/>
  <c r="AC906" i="1"/>
  <c r="AC905" i="1"/>
  <c r="AC856" i="1"/>
  <c r="AE856" i="1" s="1"/>
  <c r="AC809" i="1"/>
  <c r="AC798" i="1"/>
  <c r="AC746" i="1"/>
  <c r="AC731" i="1"/>
  <c r="AC729" i="1"/>
  <c r="AC714" i="1"/>
  <c r="AE714" i="1" s="1"/>
  <c r="AC651" i="1"/>
  <c r="AC634" i="1"/>
  <c r="AE634" i="1" s="1"/>
  <c r="AC601" i="1"/>
  <c r="AE601" i="1" s="1"/>
  <c r="AC578" i="1"/>
  <c r="AC551" i="1"/>
  <c r="AF551" i="1" s="1"/>
  <c r="AC536" i="1"/>
  <c r="AE536" i="1" s="1"/>
  <c r="AC990" i="1"/>
  <c r="AE990" i="1" s="1"/>
  <c r="AC983" i="1"/>
  <c r="AC982" i="1"/>
  <c r="AE982" i="1" s="1"/>
  <c r="AC980" i="1"/>
  <c r="AC933" i="1"/>
  <c r="AC914" i="1"/>
  <c r="AF914" i="1" s="1"/>
  <c r="AC890" i="1"/>
  <c r="AC889" i="1"/>
  <c r="AC860" i="1"/>
  <c r="AE860" i="1" s="1"/>
  <c r="AC830" i="1"/>
  <c r="AC799" i="1"/>
  <c r="AC774" i="1"/>
  <c r="AC772" i="1"/>
  <c r="AC754" i="1"/>
  <c r="AC738" i="1"/>
  <c r="AC736" i="1"/>
  <c r="AC721" i="1"/>
  <c r="AE721" i="1" s="1"/>
  <c r="AC706" i="1"/>
  <c r="AE706" i="1" s="1"/>
  <c r="AC704" i="1"/>
  <c r="AC689" i="1"/>
  <c r="AE689" i="1" s="1"/>
  <c r="AC611" i="1"/>
  <c r="AE611" i="1" s="1"/>
  <c r="AC568" i="1"/>
  <c r="AE568" i="1" s="1"/>
  <c r="AC567" i="1"/>
  <c r="AE567" i="1" s="1"/>
  <c r="AC541" i="1"/>
  <c r="AE541" i="1" s="1"/>
  <c r="AC521" i="1"/>
  <c r="AF521" i="1" s="1"/>
  <c r="AC969" i="1"/>
  <c r="AC968" i="1"/>
  <c r="AC952" i="1"/>
  <c r="AE952" i="1" s="1"/>
  <c r="AC936" i="1"/>
  <c r="AE936" i="1" s="1"/>
  <c r="AC929" i="1"/>
  <c r="AE929" i="1" s="1"/>
  <c r="AC923" i="1"/>
  <c r="AE923" i="1" s="1"/>
  <c r="AC915" i="1"/>
  <c r="AC909" i="1"/>
  <c r="AE909" i="1" s="1"/>
  <c r="AC900" i="1"/>
  <c r="AE900" i="1" s="1"/>
  <c r="AC885" i="1"/>
  <c r="AC876" i="1"/>
  <c r="AC868" i="1"/>
  <c r="AE868" i="1" s="1"/>
  <c r="AC862" i="1"/>
  <c r="AE862" i="1" s="1"/>
  <c r="AC852" i="1"/>
  <c r="AE852" i="1" s="1"/>
  <c r="AC834" i="1"/>
  <c r="AC826" i="1"/>
  <c r="AC819" i="1"/>
  <c r="AC812" i="1"/>
  <c r="AC802" i="1"/>
  <c r="AC795" i="1"/>
  <c r="AE795" i="1" s="1"/>
  <c r="AC763" i="1"/>
  <c r="AC742" i="1"/>
  <c r="AC732" i="1"/>
  <c r="AC724" i="1"/>
  <c r="AC717" i="1"/>
  <c r="AC710" i="1"/>
  <c r="AC700" i="1"/>
  <c r="AC692" i="1"/>
  <c r="AC685" i="1"/>
  <c r="AC669" i="1"/>
  <c r="AC662" i="1"/>
  <c r="AC654" i="1"/>
  <c r="AC652" i="1"/>
  <c r="AE652" i="1" s="1"/>
  <c r="AC637" i="1"/>
  <c r="AE637" i="1" s="1"/>
  <c r="AC629" i="1"/>
  <c r="AC604" i="1"/>
  <c r="AF604" i="1" s="1"/>
  <c r="AC602" i="1"/>
  <c r="AF602" i="1" s="1"/>
  <c r="AC588" i="1"/>
  <c r="AF588" i="1" s="1"/>
  <c r="AC586" i="1"/>
  <c r="AF586" i="1" s="1"/>
  <c r="AC580" i="1"/>
  <c r="AF580" i="1" s="1"/>
  <c r="AC563" i="1"/>
  <c r="AC561" i="1"/>
  <c r="AE561" i="1" s="1"/>
  <c r="AC554" i="1"/>
  <c r="AE554" i="1" s="1"/>
  <c r="AC552" i="1"/>
  <c r="AE552" i="1" s="1"/>
  <c r="AC544" i="1"/>
  <c r="AE544" i="1" s="1"/>
  <c r="AC537" i="1"/>
  <c r="AC526" i="1"/>
  <c r="AE526" i="1" s="1"/>
  <c r="AC517" i="1"/>
  <c r="AF517" i="1" s="1"/>
  <c r="AC997" i="1"/>
  <c r="AC995" i="1"/>
  <c r="AF995" i="1" s="1"/>
  <c r="AC993" i="1"/>
  <c r="AF993" i="1" s="1"/>
  <c r="AC976" i="1"/>
  <c r="AE976" i="1" s="1"/>
  <c r="AC970" i="1"/>
  <c r="AE970" i="1" s="1"/>
  <c r="AC962" i="1"/>
  <c r="AC948" i="1"/>
  <c r="AE948" i="1" s="1"/>
  <c r="AC946" i="1"/>
  <c r="AC932" i="1"/>
  <c r="AE932" i="1" s="1"/>
  <c r="AC918" i="1"/>
  <c r="AC896" i="1"/>
  <c r="AE896" i="1" s="1"/>
  <c r="AC888" i="1"/>
  <c r="AC886" i="1"/>
  <c r="AC879" i="1"/>
  <c r="AC877" i="1"/>
  <c r="AE877" i="1" s="1"/>
  <c r="AC864" i="1"/>
  <c r="AE864" i="1" s="1"/>
  <c r="AC854" i="1"/>
  <c r="AE854" i="1" s="1"/>
  <c r="AC846" i="1"/>
  <c r="AC844" i="1"/>
  <c r="AE844" i="1" s="1"/>
  <c r="AC837" i="1"/>
  <c r="AE837" i="1" s="1"/>
  <c r="AC827" i="1"/>
  <c r="AC820" i="1"/>
  <c r="AC813" i="1"/>
  <c r="AE813" i="1" s="1"/>
  <c r="AC805" i="1"/>
  <c r="AE805" i="1" s="1"/>
  <c r="AC803" i="1"/>
  <c r="AE803" i="1" s="1"/>
  <c r="AC788" i="1"/>
  <c r="AC780" i="1"/>
  <c r="AE780" i="1" s="1"/>
  <c r="AC771" i="1"/>
  <c r="AE771" i="1" s="1"/>
  <c r="AC766" i="1"/>
  <c r="AC758" i="1"/>
  <c r="AC750" i="1"/>
  <c r="AC743" i="1"/>
  <c r="AE743" i="1" s="1"/>
  <c r="AC735" i="1"/>
  <c r="AE735" i="1" s="1"/>
  <c r="AC725" i="1"/>
  <c r="AC718" i="1"/>
  <c r="AC711" i="1"/>
  <c r="AE711" i="1" s="1"/>
  <c r="AC703" i="1"/>
  <c r="AE703" i="1" s="1"/>
  <c r="AC693" i="1"/>
  <c r="AC686" i="1"/>
  <c r="AC679" i="1"/>
  <c r="AE679" i="1" s="1"/>
  <c r="AC655" i="1"/>
  <c r="AC647" i="1"/>
  <c r="AC640" i="1"/>
  <c r="AC633" i="1"/>
  <c r="AC632" i="1"/>
  <c r="AC630" i="1"/>
  <c r="AE630" i="1" s="1"/>
  <c r="AC622" i="1"/>
  <c r="AF622" i="1" s="1"/>
  <c r="AC615" i="1"/>
  <c r="AE615" i="1" s="1"/>
  <c r="AC608" i="1"/>
  <c r="AE608" i="1" s="1"/>
  <c r="AC607" i="1"/>
  <c r="AF607" i="1" s="1"/>
  <c r="AC606" i="1"/>
  <c r="AE606" i="1" s="1"/>
  <c r="AC605" i="1"/>
  <c r="AF605" i="1" s="1"/>
  <c r="AC592" i="1"/>
  <c r="AE592" i="1" s="1"/>
  <c r="AC591" i="1"/>
  <c r="AF591" i="1" s="1"/>
  <c r="AC590" i="1"/>
  <c r="AC589" i="1"/>
  <c r="AF589" i="1" s="1"/>
  <c r="AC574" i="1"/>
  <c r="AE574" i="1" s="1"/>
  <c r="AC572" i="1"/>
  <c r="AE572" i="1" s="1"/>
  <c r="AC565" i="1"/>
  <c r="AE565" i="1" s="1"/>
  <c r="AC547" i="1"/>
  <c r="AF547" i="1" s="1"/>
  <c r="AC540" i="1"/>
  <c r="AE540" i="1" s="1"/>
  <c r="AC527" i="1"/>
  <c r="AC520" i="1"/>
  <c r="AE520" i="1" s="1"/>
  <c r="AC518" i="1"/>
  <c r="AE518" i="1" s="1"/>
  <c r="AD822" i="1"/>
  <c r="AC822" i="1"/>
  <c r="AD800" i="1"/>
  <c r="AC800" i="1"/>
  <c r="AD785" i="1"/>
  <c r="AC785" i="1"/>
  <c r="AD740" i="1"/>
  <c r="AC740" i="1"/>
  <c r="AD708" i="1"/>
  <c r="AC708" i="1"/>
  <c r="AD695" i="1"/>
  <c r="AC695" i="1"/>
  <c r="AE695" i="1" s="1"/>
  <c r="AD688" i="1"/>
  <c r="AC688" i="1"/>
  <c r="AD683" i="1"/>
  <c r="AC683" i="1"/>
  <c r="AD677" i="1"/>
  <c r="AC677" i="1"/>
  <c r="AD665" i="1"/>
  <c r="AC665" i="1"/>
  <c r="AD657" i="1"/>
  <c r="AC657" i="1"/>
  <c r="AD610" i="1"/>
  <c r="AC610" i="1"/>
  <c r="AF610" i="1" s="1"/>
  <c r="AD599" i="1"/>
  <c r="AC599" i="1"/>
  <c r="AE599" i="1" s="1"/>
  <c r="AD594" i="1"/>
  <c r="AC594" i="1"/>
  <c r="AF594" i="1" s="1"/>
  <c r="AD583" i="1"/>
  <c r="AC583" i="1"/>
  <c r="AE583" i="1" s="1"/>
  <c r="AD570" i="1"/>
  <c r="AC570" i="1"/>
  <c r="AE570" i="1" s="1"/>
  <c r="AD557" i="1"/>
  <c r="AC557" i="1"/>
  <c r="AD529" i="1"/>
  <c r="AC529" i="1"/>
  <c r="AE529" i="1" s="1"/>
  <c r="AC1009" i="1"/>
  <c r="AC1007" i="1"/>
  <c r="AC1005" i="1"/>
  <c r="AC1003" i="1"/>
  <c r="AC991" i="1"/>
  <c r="AE991" i="1" s="1"/>
  <c r="AC988" i="1"/>
  <c r="AE988" i="1" s="1"/>
  <c r="AC986" i="1"/>
  <c r="AC984" i="1"/>
  <c r="AC981" i="1"/>
  <c r="AC977" i="1"/>
  <c r="AF977" i="1" s="1"/>
  <c r="AC974" i="1"/>
  <c r="AC971" i="1"/>
  <c r="AC966" i="1"/>
  <c r="AE966" i="1" s="1"/>
  <c r="AC963" i="1"/>
  <c r="AE963" i="1" s="1"/>
  <c r="AC956" i="1"/>
  <c r="AE956" i="1" s="1"/>
  <c r="AC950" i="1"/>
  <c r="AC940" i="1"/>
  <c r="AE940" i="1" s="1"/>
  <c r="AC934" i="1"/>
  <c r="AC930" i="1"/>
  <c r="AF930" i="1" s="1"/>
  <c r="AC927" i="1"/>
  <c r="AC924" i="1"/>
  <c r="AC919" i="1"/>
  <c r="AE919" i="1" s="1"/>
  <c r="AC916" i="1"/>
  <c r="AE916" i="1" s="1"/>
  <c r="AC913" i="1"/>
  <c r="AE913" i="1" s="1"/>
  <c r="AC910" i="1"/>
  <c r="AC907" i="1"/>
  <c r="AE907" i="1" s="1"/>
  <c r="AD902" i="1"/>
  <c r="AC901" i="1"/>
  <c r="AC897" i="1"/>
  <c r="AE897" i="1" s="1"/>
  <c r="AC894" i="1"/>
  <c r="AC891" i="1"/>
  <c r="AE891" i="1" s="1"/>
  <c r="AC883" i="1"/>
  <c r="AC874" i="1"/>
  <c r="AC873" i="1"/>
  <c r="AC869" i="1"/>
  <c r="AC865" i="1"/>
  <c r="AE865" i="1" s="1"/>
  <c r="AC848" i="1"/>
  <c r="AE848" i="1" s="1"/>
  <c r="AD835" i="1"/>
  <c r="AC835" i="1"/>
  <c r="AD832" i="1"/>
  <c r="AC832" i="1"/>
  <c r="AE832" i="1" s="1"/>
  <c r="AD786" i="1"/>
  <c r="AC786" i="1"/>
  <c r="AD778" i="1"/>
  <c r="AC778" i="1"/>
  <c r="AF778" i="1" s="1"/>
  <c r="AD764" i="1"/>
  <c r="AC764" i="1"/>
  <c r="AE764" i="1" s="1"/>
  <c r="AD756" i="1"/>
  <c r="AC756" i="1"/>
  <c r="AD748" i="1"/>
  <c r="AC748" i="1"/>
  <c r="AD733" i="1"/>
  <c r="AC733" i="1"/>
  <c r="AD730" i="1"/>
  <c r="AC730" i="1"/>
  <c r="AD701" i="1"/>
  <c r="AC701" i="1"/>
  <c r="AD698" i="1"/>
  <c r="AC698" i="1"/>
  <c r="AE698" i="1" s="1"/>
  <c r="AD663" i="1"/>
  <c r="AC663" i="1"/>
  <c r="AD650" i="1"/>
  <c r="AC650" i="1"/>
  <c r="AE650" i="1" s="1"/>
  <c r="AD645" i="1"/>
  <c r="AC645" i="1"/>
  <c r="AE645" i="1" s="1"/>
  <c r="AD643" i="1"/>
  <c r="AC643" i="1"/>
  <c r="AD638" i="1"/>
  <c r="AC638" i="1"/>
  <c r="AD636" i="1"/>
  <c r="AC636" i="1"/>
  <c r="AE636" i="1" s="1"/>
  <c r="AD620" i="1"/>
  <c r="AC620" i="1"/>
  <c r="AF620" i="1" s="1"/>
  <c r="AD618" i="1"/>
  <c r="AC618" i="1"/>
  <c r="AD603" i="1"/>
  <c r="AC603" i="1"/>
  <c r="AE603" i="1" s="1"/>
  <c r="AD600" i="1"/>
  <c r="AC600" i="1"/>
  <c r="AE600" i="1" s="1"/>
  <c r="AD587" i="1"/>
  <c r="AC587" i="1"/>
  <c r="AE587" i="1" s="1"/>
  <c r="AD584" i="1"/>
  <c r="AC584" i="1"/>
  <c r="AE584" i="1" s="1"/>
  <c r="AD576" i="1"/>
  <c r="AC576" i="1"/>
  <c r="AE576" i="1" s="1"/>
  <c r="AD559" i="1"/>
  <c r="AC559" i="1"/>
  <c r="AE559" i="1" s="1"/>
  <c r="AD550" i="1"/>
  <c r="AC550" i="1"/>
  <c r="AD545" i="1"/>
  <c r="AC545" i="1"/>
  <c r="AF545" i="1" s="1"/>
  <c r="AD543" i="1"/>
  <c r="AC543" i="1"/>
  <c r="AE543" i="1" s="1"/>
  <c r="AD538" i="1"/>
  <c r="AC538" i="1"/>
  <c r="AF538" i="1" s="1"/>
  <c r="AD535" i="1"/>
  <c r="AC535" i="1"/>
  <c r="AE535" i="1" s="1"/>
  <c r="AD525" i="1"/>
  <c r="AC525" i="1"/>
  <c r="AE525" i="1" s="1"/>
  <c r="AD523" i="1"/>
  <c r="AC523" i="1"/>
  <c r="AE523" i="1" s="1"/>
  <c r="AD829" i="1"/>
  <c r="AC829" i="1"/>
  <c r="AE829" i="1" s="1"/>
  <c r="AD824" i="1"/>
  <c r="AC824" i="1"/>
  <c r="AE824" i="1" s="1"/>
  <c r="AD817" i="1"/>
  <c r="AC817" i="1"/>
  <c r="AD797" i="1"/>
  <c r="AC797" i="1"/>
  <c r="AD768" i="1"/>
  <c r="AC768" i="1"/>
  <c r="AD722" i="1"/>
  <c r="AC722" i="1"/>
  <c r="AE722" i="1" s="1"/>
  <c r="AD715" i="1"/>
  <c r="AC715" i="1"/>
  <c r="AD690" i="1"/>
  <c r="AC690" i="1"/>
  <c r="AE690" i="1" s="1"/>
  <c r="AD681" i="1"/>
  <c r="AC681" i="1"/>
  <c r="AE681" i="1" s="1"/>
  <c r="AD667" i="1"/>
  <c r="AC667" i="1"/>
  <c r="AE667" i="1" s="1"/>
  <c r="AD660" i="1"/>
  <c r="AC660" i="1"/>
  <c r="AE660" i="1" s="1"/>
  <c r="AD612" i="1"/>
  <c r="AC612" i="1"/>
  <c r="AF612" i="1" s="1"/>
  <c r="AD596" i="1"/>
  <c r="AC596" i="1"/>
  <c r="AF596" i="1" s="1"/>
  <c r="AD534" i="1"/>
  <c r="AC534" i="1"/>
  <c r="AE534" i="1" s="1"/>
  <c r="AD531" i="1"/>
  <c r="AC531" i="1"/>
  <c r="AF531" i="1" s="1"/>
  <c r="AC999" i="1"/>
  <c r="AF999" i="1" s="1"/>
  <c r="AC992" i="1"/>
  <c r="AC989" i="1"/>
  <c r="AC978" i="1"/>
  <c r="AC975" i="1"/>
  <c r="AE975" i="1" s="1"/>
  <c r="AC972" i="1"/>
  <c r="AE972" i="1" s="1"/>
  <c r="AC967" i="1"/>
  <c r="AC964" i="1"/>
  <c r="AC960" i="1"/>
  <c r="AE960" i="1" s="1"/>
  <c r="AC954" i="1"/>
  <c r="AC944" i="1"/>
  <c r="AE944" i="1" s="1"/>
  <c r="AC938" i="1"/>
  <c r="AC931" i="1"/>
  <c r="AC928" i="1"/>
  <c r="AE928" i="1" s="1"/>
  <c r="AC925" i="1"/>
  <c r="AE925" i="1" s="1"/>
  <c r="AC920" i="1"/>
  <c r="AC917" i="1"/>
  <c r="AC911" i="1"/>
  <c r="AC908" i="1"/>
  <c r="AC898" i="1"/>
  <c r="AF898" i="1" s="1"/>
  <c r="AC895" i="1"/>
  <c r="AC892" i="1"/>
  <c r="AC887" i="1"/>
  <c r="AE887" i="1" s="1"/>
  <c r="AC884" i="1"/>
  <c r="AE884" i="1" s="1"/>
  <c r="AC881" i="1"/>
  <c r="AE881" i="1" s="1"/>
  <c r="AC878" i="1"/>
  <c r="AC875" i="1"/>
  <c r="AE875" i="1" s="1"/>
  <c r="AC870" i="1"/>
  <c r="AC866" i="1"/>
  <c r="AF866" i="1" s="1"/>
  <c r="AD842" i="1"/>
  <c r="AC842" i="1"/>
  <c r="AD828" i="1"/>
  <c r="AC828" i="1"/>
  <c r="AD825" i="1"/>
  <c r="AC825" i="1"/>
  <c r="AD821" i="1"/>
  <c r="AC821" i="1"/>
  <c r="AE821" i="1" s="1"/>
  <c r="AD818" i="1"/>
  <c r="AC818" i="1"/>
  <c r="AD814" i="1"/>
  <c r="AC814" i="1"/>
  <c r="AD811" i="1"/>
  <c r="AC811" i="1"/>
  <c r="AD801" i="1"/>
  <c r="AC801" i="1"/>
  <c r="AE801" i="1" s="1"/>
  <c r="AD796" i="1"/>
  <c r="AC796" i="1"/>
  <c r="AE796" i="1" s="1"/>
  <c r="AD794" i="1"/>
  <c r="AC794" i="1"/>
  <c r="AD769" i="1"/>
  <c r="AC769" i="1"/>
  <c r="AD744" i="1"/>
  <c r="AC744" i="1"/>
  <c r="AD741" i="1"/>
  <c r="AC741" i="1"/>
  <c r="AD726" i="1"/>
  <c r="AC726" i="1"/>
  <c r="AD723" i="1"/>
  <c r="AC723" i="1"/>
  <c r="AD719" i="1"/>
  <c r="AC719" i="1"/>
  <c r="AE719" i="1" s="1"/>
  <c r="AD716" i="1"/>
  <c r="AC716" i="1"/>
  <c r="AD712" i="1"/>
  <c r="AC712" i="1"/>
  <c r="AD709" i="1"/>
  <c r="AC709" i="1"/>
  <c r="AD694" i="1"/>
  <c r="AC694" i="1"/>
  <c r="AD691" i="1"/>
  <c r="AC691" i="1"/>
  <c r="AD687" i="1"/>
  <c r="AC687" i="1"/>
  <c r="AE687" i="1" s="1"/>
  <c r="AD684" i="1"/>
  <c r="AC684" i="1"/>
  <c r="AD680" i="1"/>
  <c r="AC680" i="1"/>
  <c r="AD678" i="1"/>
  <c r="AC678" i="1"/>
  <c r="AE678" i="1" s="1"/>
  <c r="AD656" i="1"/>
  <c r="AC656" i="1"/>
  <c r="AD653" i="1"/>
  <c r="AC653" i="1"/>
  <c r="AE653" i="1" s="1"/>
  <c r="AD628" i="1"/>
  <c r="AC628" i="1"/>
  <c r="AF628" i="1" s="1"/>
  <c r="AD613" i="1"/>
  <c r="AC613" i="1"/>
  <c r="AE613" i="1" s="1"/>
  <c r="AD609" i="1"/>
  <c r="AC609" i="1"/>
  <c r="AE609" i="1" s="1"/>
  <c r="AD597" i="1"/>
  <c r="AC597" i="1"/>
  <c r="AF597" i="1" s="1"/>
  <c r="AD593" i="1"/>
  <c r="AC593" i="1"/>
  <c r="AE593" i="1" s="1"/>
  <c r="AD582" i="1"/>
  <c r="AC582" i="1"/>
  <c r="AD571" i="1"/>
  <c r="AC571" i="1"/>
  <c r="AE571" i="1" s="1"/>
  <c r="AD564" i="1"/>
  <c r="AC564" i="1"/>
  <c r="AE564" i="1" s="1"/>
  <c r="AD562" i="1"/>
  <c r="AC562" i="1"/>
  <c r="AF562" i="1" s="1"/>
  <c r="AD556" i="1"/>
  <c r="AC556" i="1"/>
  <c r="AE556" i="1" s="1"/>
  <c r="AD532" i="1"/>
  <c r="AC532" i="1"/>
  <c r="AE532" i="1" s="1"/>
  <c r="AD528" i="1"/>
  <c r="AC528" i="1"/>
  <c r="AF528" i="1" s="1"/>
  <c r="AD815" i="1"/>
  <c r="AC815" i="1"/>
  <c r="AE815" i="1" s="1"/>
  <c r="AD810" i="1"/>
  <c r="AC810" i="1"/>
  <c r="AD793" i="1"/>
  <c r="AC793" i="1"/>
  <c r="AE793" i="1" s="1"/>
  <c r="AD790" i="1"/>
  <c r="AC790" i="1"/>
  <c r="AD776" i="1"/>
  <c r="AC776" i="1"/>
  <c r="AE776" i="1" s="1"/>
  <c r="AD727" i="1"/>
  <c r="AC727" i="1"/>
  <c r="AE727" i="1" s="1"/>
  <c r="AD720" i="1"/>
  <c r="AC720" i="1"/>
  <c r="AD713" i="1"/>
  <c r="AC713" i="1"/>
  <c r="AE713" i="1" s="1"/>
  <c r="AD839" i="1"/>
  <c r="AC839" i="1"/>
  <c r="AE839" i="1" s="1"/>
  <c r="AD836" i="1"/>
  <c r="AC836" i="1"/>
  <c r="AD807" i="1"/>
  <c r="AC807" i="1"/>
  <c r="AE807" i="1" s="1"/>
  <c r="AD804" i="1"/>
  <c r="AC804" i="1"/>
  <c r="AD787" i="1"/>
  <c r="AC787" i="1"/>
  <c r="AE787" i="1" s="1"/>
  <c r="AD782" i="1"/>
  <c r="AC782" i="1"/>
  <c r="AD779" i="1"/>
  <c r="AC779" i="1"/>
  <c r="AD773" i="1"/>
  <c r="AC773" i="1"/>
  <c r="AE773" i="1" s="1"/>
  <c r="AD770" i="1"/>
  <c r="AC770" i="1"/>
  <c r="AD767" i="1"/>
  <c r="AC767" i="1"/>
  <c r="AE767" i="1" s="1"/>
  <c r="AD765" i="1"/>
  <c r="AC765" i="1"/>
  <c r="AD760" i="1"/>
  <c r="AC760" i="1"/>
  <c r="AF760" i="1" s="1"/>
  <c r="AD752" i="1"/>
  <c r="AC752" i="1"/>
  <c r="AD737" i="1"/>
  <c r="AC737" i="1"/>
  <c r="AD734" i="1"/>
  <c r="AC734" i="1"/>
  <c r="AD705" i="1"/>
  <c r="AC705" i="1"/>
  <c r="AE705" i="1" s="1"/>
  <c r="AD702" i="1"/>
  <c r="AC702" i="1"/>
  <c r="AD671" i="1"/>
  <c r="AC671" i="1"/>
  <c r="AE671" i="1" s="1"/>
  <c r="AD664" i="1"/>
  <c r="AC664" i="1"/>
  <c r="AD649" i="1"/>
  <c r="AC649" i="1"/>
  <c r="AD646" i="1"/>
  <c r="AC646" i="1"/>
  <c r="AD642" i="1"/>
  <c r="AC642" i="1"/>
  <c r="AE642" i="1" s="1"/>
  <c r="AD639" i="1"/>
  <c r="AC639" i="1"/>
  <c r="AD635" i="1"/>
  <c r="AC635" i="1"/>
  <c r="AD631" i="1"/>
  <c r="AC631" i="1"/>
  <c r="AD624" i="1"/>
  <c r="AC624" i="1"/>
  <c r="AD614" i="1"/>
  <c r="AC614" i="1"/>
  <c r="AE614" i="1" s="1"/>
  <c r="AD598" i="1"/>
  <c r="AC598" i="1"/>
  <c r="AF598" i="1" s="1"/>
  <c r="AD575" i="1"/>
  <c r="AC575" i="1"/>
  <c r="AE575" i="1" s="1"/>
  <c r="AD573" i="1"/>
  <c r="AC573" i="1"/>
  <c r="AE573" i="1" s="1"/>
  <c r="AD566" i="1"/>
  <c r="AC566" i="1"/>
  <c r="AF566" i="1" s="1"/>
  <c r="AD549" i="1"/>
  <c r="AC549" i="1"/>
  <c r="AE549" i="1" s="1"/>
  <c r="AD546" i="1"/>
  <c r="AC546" i="1"/>
  <c r="AF546" i="1" s="1"/>
  <c r="AD539" i="1"/>
  <c r="AC539" i="1"/>
  <c r="AF539" i="1" s="1"/>
  <c r="AD533" i="1"/>
  <c r="AC533" i="1"/>
  <c r="AE533" i="1" s="1"/>
  <c r="AD522" i="1"/>
  <c r="AC522" i="1"/>
  <c r="AF522" i="1" s="1"/>
  <c r="AD519" i="1"/>
  <c r="AC519" i="1"/>
  <c r="AE519" i="1" s="1"/>
  <c r="AC516" i="1"/>
  <c r="AF516" i="1" s="1"/>
  <c r="AI941" i="1"/>
  <c r="AI933" i="1"/>
  <c r="AI919" i="1"/>
  <c r="AK903" i="1"/>
  <c r="AI901" i="1"/>
  <c r="AI887" i="1"/>
  <c r="AK871" i="1"/>
  <c r="AI869" i="1"/>
  <c r="AK982" i="1"/>
  <c r="AI978" i="1"/>
  <c r="AI966" i="1"/>
  <c r="AI693" i="1"/>
  <c r="AI692" i="1"/>
  <c r="AI685" i="1"/>
  <c r="AI684" i="1"/>
  <c r="AI799" i="1"/>
  <c r="AI783" i="1"/>
  <c r="AI775" i="1"/>
  <c r="AK767" i="1"/>
  <c r="AI765" i="1"/>
  <c r="AI763" i="1"/>
  <c r="AI761" i="1"/>
  <c r="AI575" i="1"/>
  <c r="AI519" i="1"/>
  <c r="AI518" i="1"/>
  <c r="AI1012" i="1"/>
  <c r="AI994" i="1"/>
  <c r="AI986" i="1"/>
  <c r="AI974" i="1"/>
  <c r="AK966" i="1"/>
  <c r="AI964" i="1"/>
  <c r="AI961" i="1"/>
  <c r="AI953" i="1"/>
  <c r="AI945" i="1"/>
  <c r="AI937" i="1"/>
  <c r="AI927" i="1"/>
  <c r="AK919" i="1"/>
  <c r="AI917" i="1"/>
  <c r="AI915" i="1"/>
  <c r="AJ911" i="1"/>
  <c r="AL911" i="1" s="1"/>
  <c r="AI895" i="1"/>
  <c r="AK887" i="1"/>
  <c r="AI885" i="1"/>
  <c r="AI883" i="1"/>
  <c r="AJ879" i="1"/>
  <c r="AL879" i="1" s="1"/>
  <c r="AI835" i="1"/>
  <c r="AI834" i="1"/>
  <c r="AI827" i="1"/>
  <c r="AI826" i="1"/>
  <c r="AI819" i="1"/>
  <c r="AI818" i="1"/>
  <c r="AI811" i="1"/>
  <c r="AI810" i="1"/>
  <c r="AI664" i="1"/>
  <c r="AI663" i="1"/>
  <c r="AI656" i="1"/>
  <c r="AI655" i="1"/>
  <c r="AI648" i="1"/>
  <c r="AI647" i="1"/>
  <c r="AI640" i="1"/>
  <c r="AI639" i="1"/>
  <c r="AJ632" i="1"/>
  <c r="AL632" i="1" s="1"/>
  <c r="AJ613" i="1"/>
  <c r="AL613" i="1" s="1"/>
  <c r="AJ605" i="1"/>
  <c r="AL605" i="1" s="1"/>
  <c r="AJ597" i="1"/>
  <c r="AL597" i="1" s="1"/>
  <c r="AJ589" i="1"/>
  <c r="AL589" i="1" s="1"/>
  <c r="AK575" i="1"/>
  <c r="AI574" i="1"/>
  <c r="AC1011" i="1"/>
  <c r="AI791" i="1"/>
  <c r="AK783" i="1"/>
  <c r="AI781" i="1"/>
  <c r="AI779" i="1"/>
  <c r="AJ775" i="1"/>
  <c r="AL775" i="1" s="1"/>
  <c r="AI740" i="1"/>
  <c r="AI732" i="1"/>
  <c r="AI725" i="1"/>
  <c r="AI724" i="1"/>
  <c r="AI717" i="1"/>
  <c r="AI716" i="1"/>
  <c r="AI709" i="1"/>
  <c r="AI708" i="1"/>
  <c r="AI701" i="1"/>
  <c r="AI700" i="1"/>
  <c r="AI540" i="1"/>
  <c r="AJ532" i="1"/>
  <c r="AL532" i="1" s="1"/>
  <c r="AC1001" i="1"/>
  <c r="AF1001" i="1" s="1"/>
  <c r="AC985" i="1"/>
  <c r="AF985" i="1" s="1"/>
  <c r="AE983" i="1"/>
  <c r="AF746" i="1"/>
  <c r="AE746" i="1"/>
  <c r="AE745" i="1"/>
  <c r="AF745" i="1"/>
  <c r="AI741" i="1"/>
  <c r="AJ741" i="1"/>
  <c r="AL741" i="1" s="1"/>
  <c r="AE730" i="1"/>
  <c r="AF730" i="1"/>
  <c r="AE729" i="1"/>
  <c r="AF729" i="1"/>
  <c r="AJ994" i="1"/>
  <c r="AL994" i="1" s="1"/>
  <c r="AC987" i="1"/>
  <c r="AE987" i="1" s="1"/>
  <c r="AF1014" i="1"/>
  <c r="AF1013" i="1"/>
  <c r="AE1009" i="1"/>
  <c r="AI1008" i="1"/>
  <c r="AE1005" i="1"/>
  <c r="AI1004" i="1"/>
  <c r="AE1001" i="1"/>
  <c r="AF1000" i="1"/>
  <c r="AF997" i="1"/>
  <c r="AI996" i="1"/>
  <c r="AE995" i="1"/>
  <c r="AK994" i="1"/>
  <c r="AE993" i="1"/>
  <c r="AE992" i="1"/>
  <c r="AF991" i="1"/>
  <c r="AF990" i="1"/>
  <c r="AF989" i="1"/>
  <c r="AF988" i="1"/>
  <c r="AF987" i="1"/>
  <c r="AK986" i="1"/>
  <c r="AE985" i="1"/>
  <c r="AF982" i="1"/>
  <c r="AF981" i="1"/>
  <c r="AE980" i="1"/>
  <c r="AF979" i="1"/>
  <c r="AE978" i="1"/>
  <c r="AE977" i="1"/>
  <c r="AF976" i="1"/>
  <c r="AF975" i="1"/>
  <c r="AK974" i="1"/>
  <c r="AE973" i="1"/>
  <c r="AI972" i="1"/>
  <c r="AF972" i="1"/>
  <c r="AE971" i="1"/>
  <c r="AI970" i="1"/>
  <c r="AF970" i="1"/>
  <c r="AF969" i="1"/>
  <c r="AF966" i="1"/>
  <c r="AF965" i="1"/>
  <c r="AE964" i="1"/>
  <c r="AF963" i="1"/>
  <c r="AE961" i="1"/>
  <c r="AF960" i="1"/>
  <c r="AF959" i="1"/>
  <c r="AE957" i="1"/>
  <c r="AF956" i="1"/>
  <c r="AF955" i="1"/>
  <c r="AE953" i="1"/>
  <c r="AF952" i="1"/>
  <c r="AF951" i="1"/>
  <c r="AE949" i="1"/>
  <c r="AF948" i="1"/>
  <c r="AF947" i="1"/>
  <c r="AE945" i="1"/>
  <c r="AF944" i="1"/>
  <c r="AF943" i="1"/>
  <c r="AE941" i="1"/>
  <c r="AF940" i="1"/>
  <c r="AF939" i="1"/>
  <c r="AE937" i="1"/>
  <c r="AF936" i="1"/>
  <c r="AF935" i="1"/>
  <c r="AE933" i="1"/>
  <c r="AF932" i="1"/>
  <c r="AE931" i="1"/>
  <c r="AE930" i="1"/>
  <c r="AF929" i="1"/>
  <c r="AF928" i="1"/>
  <c r="AK927" i="1"/>
  <c r="AE926" i="1"/>
  <c r="AI925" i="1"/>
  <c r="AF925" i="1"/>
  <c r="AE924" i="1"/>
  <c r="AI923" i="1"/>
  <c r="AF923" i="1"/>
  <c r="AF922" i="1"/>
  <c r="AF919" i="1"/>
  <c r="AF918" i="1"/>
  <c r="AE917" i="1"/>
  <c r="AF916" i="1"/>
  <c r="AE915" i="1"/>
  <c r="AE914" i="1"/>
  <c r="AF913" i="1"/>
  <c r="AF912" i="1"/>
  <c r="AE910" i="1"/>
  <c r="AI909" i="1"/>
  <c r="AF909" i="1"/>
  <c r="AE908" i="1"/>
  <c r="AI907" i="1"/>
  <c r="AF907" i="1"/>
  <c r="AF906" i="1"/>
  <c r="AF903" i="1"/>
  <c r="AF902" i="1"/>
  <c r="AE901" i="1"/>
  <c r="AF900" i="1"/>
  <c r="AE899" i="1"/>
  <c r="AE898" i="1"/>
  <c r="AF897" i="1"/>
  <c r="AF896" i="1"/>
  <c r="AK895" i="1"/>
  <c r="AE894" i="1"/>
  <c r="AI893" i="1"/>
  <c r="AF893" i="1"/>
  <c r="AE892" i="1"/>
  <c r="AI891" i="1"/>
  <c r="AF891" i="1"/>
  <c r="AF890" i="1"/>
  <c r="AF887" i="1"/>
  <c r="AF886" i="1"/>
  <c r="AE885" i="1"/>
  <c r="AF884" i="1"/>
  <c r="AE883" i="1"/>
  <c r="AE882" i="1"/>
  <c r="AF881" i="1"/>
  <c r="AF880" i="1"/>
  <c r="AE878" i="1"/>
  <c r="AI877" i="1"/>
  <c r="AF877" i="1"/>
  <c r="AE876" i="1"/>
  <c r="AI875" i="1"/>
  <c r="AF875" i="1"/>
  <c r="AF874" i="1"/>
  <c r="AF871" i="1"/>
  <c r="AF870" i="1"/>
  <c r="AE869" i="1"/>
  <c r="AF868" i="1"/>
  <c r="AE867" i="1"/>
  <c r="AE866" i="1"/>
  <c r="AF865" i="1"/>
  <c r="AF864" i="1"/>
  <c r="AF863" i="1"/>
  <c r="AF862" i="1"/>
  <c r="AF861" i="1"/>
  <c r="AF860" i="1"/>
  <c r="AF859" i="1"/>
  <c r="AF858" i="1"/>
  <c r="AF857" i="1"/>
  <c r="AF856" i="1"/>
  <c r="AF855" i="1"/>
  <c r="AF854" i="1"/>
  <c r="AF853" i="1"/>
  <c r="AF852" i="1"/>
  <c r="AF851" i="1"/>
  <c r="AF850" i="1"/>
  <c r="AF849" i="1"/>
  <c r="AF848" i="1"/>
  <c r="AE846" i="1"/>
  <c r="AF845" i="1"/>
  <c r="AF844" i="1"/>
  <c r="AE842" i="1"/>
  <c r="AF841" i="1"/>
  <c r="AF840" i="1"/>
  <c r="AF839" i="1"/>
  <c r="AF838" i="1"/>
  <c r="AF837" i="1"/>
  <c r="AJ835" i="1"/>
  <c r="AL835" i="1" s="1"/>
  <c r="AE833" i="1"/>
  <c r="AF832" i="1"/>
  <c r="AF831" i="1"/>
  <c r="AF830" i="1"/>
  <c r="AF829" i="1"/>
  <c r="AJ827" i="1"/>
  <c r="AL827" i="1" s="1"/>
  <c r="AE825" i="1"/>
  <c r="AF824" i="1"/>
  <c r="AF823" i="1"/>
  <c r="AF822" i="1"/>
  <c r="AF821" i="1"/>
  <c r="AJ819" i="1"/>
  <c r="AL819" i="1" s="1"/>
  <c r="AE817" i="1"/>
  <c r="AF816" i="1"/>
  <c r="AF815" i="1"/>
  <c r="AF814" i="1"/>
  <c r="AF813" i="1"/>
  <c r="AJ811" i="1"/>
  <c r="AL811" i="1" s="1"/>
  <c r="AE809" i="1"/>
  <c r="AF808" i="1"/>
  <c r="AF807" i="1"/>
  <c r="AF806" i="1"/>
  <c r="AF805" i="1"/>
  <c r="AF803" i="1"/>
  <c r="AF802" i="1"/>
  <c r="AF801" i="1"/>
  <c r="AJ799" i="1"/>
  <c r="AL799" i="1" s="1"/>
  <c r="AE797" i="1"/>
  <c r="AF796" i="1"/>
  <c r="AF795" i="1"/>
  <c r="AF794" i="1"/>
  <c r="AF793" i="1"/>
  <c r="AF792" i="1"/>
  <c r="AK791" i="1"/>
  <c r="AE790" i="1"/>
  <c r="AI789" i="1"/>
  <c r="AF789" i="1"/>
  <c r="AE788" i="1"/>
  <c r="AI787" i="1"/>
  <c r="AF787" i="1"/>
  <c r="AF786" i="1"/>
  <c r="AF783" i="1"/>
  <c r="AF782" i="1"/>
  <c r="AE781" i="1"/>
  <c r="AF780" i="1"/>
  <c r="AE779" i="1"/>
  <c r="AE778" i="1"/>
  <c r="AF777" i="1"/>
  <c r="AF776" i="1"/>
  <c r="AK775" i="1"/>
  <c r="AE774" i="1"/>
  <c r="AI773" i="1"/>
  <c r="AF773" i="1"/>
  <c r="AE772" i="1"/>
  <c r="AI771" i="1"/>
  <c r="AF771" i="1"/>
  <c r="AF770" i="1"/>
  <c r="AF767" i="1"/>
  <c r="AF766" i="1"/>
  <c r="AE765" i="1"/>
  <c r="AF764" i="1"/>
  <c r="AE763" i="1"/>
  <c r="AE762" i="1"/>
  <c r="AE761" i="1"/>
  <c r="AE760" i="1"/>
  <c r="AF758" i="1"/>
  <c r="AE758" i="1"/>
  <c r="AF756" i="1"/>
  <c r="AE756" i="1"/>
  <c r="AF754" i="1"/>
  <c r="AE754" i="1"/>
  <c r="AF752" i="1"/>
  <c r="AE752" i="1"/>
  <c r="AF750" i="1"/>
  <c r="AE750" i="1"/>
  <c r="AE749" i="1"/>
  <c r="AF749" i="1"/>
  <c r="AE738" i="1"/>
  <c r="AF738" i="1"/>
  <c r="AE737" i="1"/>
  <c r="AF737" i="1"/>
  <c r="AI733" i="1"/>
  <c r="AJ733" i="1"/>
  <c r="AL733" i="1" s="1"/>
  <c r="AE759" i="1"/>
  <c r="AE757" i="1"/>
  <c r="AE755" i="1"/>
  <c r="AE753" i="1"/>
  <c r="AE751" i="1"/>
  <c r="AF748" i="1"/>
  <c r="AE747" i="1"/>
  <c r="AF744" i="1"/>
  <c r="AF743" i="1"/>
  <c r="AE739" i="1"/>
  <c r="AF736" i="1"/>
  <c r="AF735" i="1"/>
  <c r="AE731" i="1"/>
  <c r="AF728" i="1"/>
  <c r="AF727" i="1"/>
  <c r="AJ725" i="1"/>
  <c r="AL725" i="1" s="1"/>
  <c r="AE723" i="1"/>
  <c r="AF722" i="1"/>
  <c r="AF721" i="1"/>
  <c r="AF720" i="1"/>
  <c r="AF719" i="1"/>
  <c r="AJ717" i="1"/>
  <c r="AL717" i="1" s="1"/>
  <c r="AE715" i="1"/>
  <c r="AF714" i="1"/>
  <c r="AF713" i="1"/>
  <c r="AF712" i="1"/>
  <c r="AF711" i="1"/>
  <c r="AJ709" i="1"/>
  <c r="AL709" i="1" s="1"/>
  <c r="AE707" i="1"/>
  <c r="AF706" i="1"/>
  <c r="AF705" i="1"/>
  <c r="AF704" i="1"/>
  <c r="AF703" i="1"/>
  <c r="AJ701" i="1"/>
  <c r="AL701" i="1" s="1"/>
  <c r="AE699" i="1"/>
  <c r="AF698" i="1"/>
  <c r="AF697" i="1"/>
  <c r="AF696" i="1"/>
  <c r="AF695" i="1"/>
  <c r="AJ693" i="1"/>
  <c r="AL693" i="1" s="1"/>
  <c r="AE691" i="1"/>
  <c r="AF690" i="1"/>
  <c r="AF689" i="1"/>
  <c r="AF688" i="1"/>
  <c r="AF687" i="1"/>
  <c r="AJ685" i="1"/>
  <c r="AL685" i="1" s="1"/>
  <c r="AE683" i="1"/>
  <c r="AF682" i="1"/>
  <c r="AF681" i="1"/>
  <c r="AF680" i="1"/>
  <c r="AF679" i="1"/>
  <c r="AF678" i="1"/>
  <c r="AE676" i="1"/>
  <c r="AF675" i="1"/>
  <c r="AF674" i="1"/>
  <c r="AE672" i="1"/>
  <c r="AF671" i="1"/>
  <c r="AF670" i="1"/>
  <c r="AE668" i="1"/>
  <c r="AF667" i="1"/>
  <c r="AF666" i="1"/>
  <c r="AF665" i="1"/>
  <c r="AJ664" i="1"/>
  <c r="AL664" i="1" s="1"/>
  <c r="AE662" i="1"/>
  <c r="AF661" i="1"/>
  <c r="AF660" i="1"/>
  <c r="AF659" i="1"/>
  <c r="AF658" i="1"/>
  <c r="AJ656" i="1"/>
  <c r="AL656" i="1" s="1"/>
  <c r="AE654" i="1"/>
  <c r="AF653" i="1"/>
  <c r="AF652" i="1"/>
  <c r="AF651" i="1"/>
  <c r="AF650" i="1"/>
  <c r="AJ648" i="1"/>
  <c r="AL648" i="1" s="1"/>
  <c r="AE646" i="1"/>
  <c r="AF645" i="1"/>
  <c r="AF644" i="1"/>
  <c r="AF643" i="1"/>
  <c r="AF642" i="1"/>
  <c r="AJ640" i="1"/>
  <c r="AL640" i="1" s="1"/>
  <c r="AE638" i="1"/>
  <c r="AF637" i="1"/>
  <c r="AF636" i="1"/>
  <c r="AF635" i="1"/>
  <c r="AF634" i="1"/>
  <c r="AK632" i="1"/>
  <c r="AE631" i="1"/>
  <c r="AF630" i="1"/>
  <c r="AF629" i="1"/>
  <c r="AE628" i="1"/>
  <c r="AF626" i="1"/>
  <c r="AF625" i="1"/>
  <c r="AF624" i="1"/>
  <c r="AE623" i="1"/>
  <c r="AE622" i="1"/>
  <c r="AE621" i="1"/>
  <c r="AE620" i="1"/>
  <c r="AF618" i="1"/>
  <c r="AF617" i="1"/>
  <c r="AF616" i="1"/>
  <c r="AF608" i="1"/>
  <c r="AE602" i="1"/>
  <c r="AK597" i="1"/>
  <c r="AE596" i="1"/>
  <c r="AF595" i="1"/>
  <c r="AF592" i="1"/>
  <c r="AE588" i="1"/>
  <c r="AF587" i="1"/>
  <c r="AE582" i="1"/>
  <c r="AE578" i="1"/>
  <c r="AF573" i="1"/>
  <c r="AF569" i="1"/>
  <c r="AI567" i="1"/>
  <c r="AF567" i="1"/>
  <c r="AI566" i="1"/>
  <c r="AE563" i="1"/>
  <c r="AF561" i="1"/>
  <c r="AI559" i="1"/>
  <c r="AI558" i="1"/>
  <c r="AE558" i="1"/>
  <c r="AE557" i="1"/>
  <c r="AF556" i="1"/>
  <c r="AE555" i="1"/>
  <c r="AE553" i="1"/>
  <c r="AF552" i="1"/>
  <c r="AE551" i="1"/>
  <c r="AF550" i="1"/>
  <c r="AF549" i="1"/>
  <c r="AE547" i="1"/>
  <c r="AF544" i="1"/>
  <c r="AJ540" i="1"/>
  <c r="AL540" i="1" s="1"/>
  <c r="AE537" i="1"/>
  <c r="AF535" i="1"/>
  <c r="AE530" i="1"/>
  <c r="AE528" i="1"/>
  <c r="AF527" i="1"/>
  <c r="AF525" i="1"/>
  <c r="AE521" i="1"/>
  <c r="AJ519" i="1"/>
  <c r="AL519" i="1" s="1"/>
  <c r="AE516" i="1"/>
  <c r="AI839" i="1"/>
  <c r="AK835" i="1"/>
  <c r="AI833" i="1"/>
  <c r="AI831" i="1"/>
  <c r="AI825" i="1"/>
  <c r="AI823" i="1"/>
  <c r="AI817" i="1"/>
  <c r="AI815" i="1"/>
  <c r="AK811" i="1"/>
  <c r="AI809" i="1"/>
  <c r="AI807" i="1"/>
  <c r="AI803" i="1"/>
  <c r="AK799" i="1"/>
  <c r="AI795" i="1"/>
  <c r="AI790" i="1"/>
  <c r="AJ787" i="1"/>
  <c r="AL787" i="1" s="1"/>
  <c r="AI782" i="1"/>
  <c r="AJ779" i="1"/>
  <c r="AL779" i="1" s="1"/>
  <c r="AI774" i="1"/>
  <c r="AJ771" i="1"/>
  <c r="AL771" i="1" s="1"/>
  <c r="AI766" i="1"/>
  <c r="AJ763" i="1"/>
  <c r="AL763" i="1" s="1"/>
  <c r="AJ761" i="1"/>
  <c r="AJ759" i="1"/>
  <c r="AL759" i="1" s="1"/>
  <c r="AJ757" i="1"/>
  <c r="AJ755" i="1"/>
  <c r="AL755" i="1" s="1"/>
  <c r="AJ753" i="1"/>
  <c r="AJ751" i="1"/>
  <c r="AL751" i="1" s="1"/>
  <c r="AK567" i="1"/>
  <c r="AK1008" i="1"/>
  <c r="AI1006" i="1"/>
  <c r="AK1004" i="1"/>
  <c r="AI1002" i="1"/>
  <c r="AI1001" i="1"/>
  <c r="AJ996" i="1"/>
  <c r="AL996" i="1" s="1"/>
  <c r="AI990" i="1"/>
  <c r="AJ978" i="1"/>
  <c r="AL978" i="1" s="1"/>
  <c r="AI973" i="1"/>
  <c r="AJ970" i="1"/>
  <c r="AL970" i="1" s="1"/>
  <c r="AI965" i="1"/>
  <c r="AI959" i="1"/>
  <c r="AI955" i="1"/>
  <c r="AI951" i="1"/>
  <c r="AI947" i="1"/>
  <c r="AI943" i="1"/>
  <c r="AI939" i="1"/>
  <c r="AI935" i="1"/>
  <c r="AJ931" i="1"/>
  <c r="AL931" i="1" s="1"/>
  <c r="AI926" i="1"/>
  <c r="AJ923" i="1"/>
  <c r="AI918" i="1"/>
  <c r="AJ915" i="1"/>
  <c r="AI910" i="1"/>
  <c r="AJ907" i="1"/>
  <c r="AI902" i="1"/>
  <c r="AJ899" i="1"/>
  <c r="AL899" i="1" s="1"/>
  <c r="AI894" i="1"/>
  <c r="AJ891" i="1"/>
  <c r="AI886" i="1"/>
  <c r="AJ883" i="1"/>
  <c r="AI878" i="1"/>
  <c r="AJ875" i="1"/>
  <c r="AI870" i="1"/>
  <c r="AJ867" i="1"/>
  <c r="AL867" i="1" s="1"/>
  <c r="AI749" i="1"/>
  <c r="AI747" i="1"/>
  <c r="AI745" i="1"/>
  <c r="AK741" i="1"/>
  <c r="AI739" i="1"/>
  <c r="AI737" i="1"/>
  <c r="AI731" i="1"/>
  <c r="AI729" i="1"/>
  <c r="AI723" i="1"/>
  <c r="AI721" i="1"/>
  <c r="AK717" i="1"/>
  <c r="AI715" i="1"/>
  <c r="AI713" i="1"/>
  <c r="AK709" i="1"/>
  <c r="AI707" i="1"/>
  <c r="AI705" i="1"/>
  <c r="AI699" i="1"/>
  <c r="AI697" i="1"/>
  <c r="AI691" i="1"/>
  <c r="AI689" i="1"/>
  <c r="AK685" i="1"/>
  <c r="AI683" i="1"/>
  <c r="AI681" i="1"/>
  <c r="AK664" i="1"/>
  <c r="AI662" i="1"/>
  <c r="AI660" i="1"/>
  <c r="AI654" i="1"/>
  <c r="AI652" i="1"/>
  <c r="AK648" i="1"/>
  <c r="AI646" i="1"/>
  <c r="AI644" i="1"/>
  <c r="AI638" i="1"/>
  <c r="AI636" i="1"/>
  <c r="AI631" i="1"/>
  <c r="AI612" i="1"/>
  <c r="AI604" i="1"/>
  <c r="AI596" i="1"/>
  <c r="AI588" i="1"/>
  <c r="AK559" i="1"/>
  <c r="AI531" i="1"/>
  <c r="AC1015" i="1"/>
  <c r="AE1014" i="1"/>
  <c r="AI1015" i="1"/>
  <c r="AJ1012" i="1"/>
  <c r="AK1012" i="1" s="1"/>
  <c r="AJ1006" i="1"/>
  <c r="AJ1002" i="1"/>
  <c r="AL1002" i="1" s="1"/>
  <c r="AK1000" i="1"/>
  <c r="AI1000" i="1"/>
  <c r="AE999" i="1"/>
  <c r="AK996" i="1"/>
  <c r="AK990" i="1"/>
  <c r="AK978" i="1"/>
  <c r="AI977" i="1"/>
  <c r="AI976" i="1"/>
  <c r="AJ972" i="1"/>
  <c r="AL972" i="1" s="1"/>
  <c r="AI969" i="1"/>
  <c r="AI968" i="1"/>
  <c r="AJ964" i="1"/>
  <c r="AJ961" i="1"/>
  <c r="AL961" i="1" s="1"/>
  <c r="AJ959" i="1"/>
  <c r="AJ957" i="1"/>
  <c r="AL957" i="1" s="1"/>
  <c r="AJ955" i="1"/>
  <c r="AJ953" i="1"/>
  <c r="AL953" i="1" s="1"/>
  <c r="AJ951" i="1"/>
  <c r="AJ949" i="1"/>
  <c r="AL949" i="1" s="1"/>
  <c r="AJ947" i="1"/>
  <c r="AJ945" i="1"/>
  <c r="AL945" i="1" s="1"/>
  <c r="AJ943" i="1"/>
  <c r="AJ941" i="1"/>
  <c r="AL941" i="1" s="1"/>
  <c r="AJ939" i="1"/>
  <c r="AJ937" i="1"/>
  <c r="AL937" i="1" s="1"/>
  <c r="AJ935" i="1"/>
  <c r="AJ933" i="1"/>
  <c r="AL933" i="1" s="1"/>
  <c r="AI930" i="1"/>
  <c r="AI929" i="1"/>
  <c r="AJ925" i="1"/>
  <c r="AI922" i="1"/>
  <c r="AI921" i="1"/>
  <c r="AJ917" i="1"/>
  <c r="AL917" i="1" s="1"/>
  <c r="AI914" i="1"/>
  <c r="AI913" i="1"/>
  <c r="AJ909" i="1"/>
  <c r="AL909" i="1" s="1"/>
  <c r="AI906" i="1"/>
  <c r="AI905" i="1"/>
  <c r="AJ901" i="1"/>
  <c r="AL901" i="1" s="1"/>
  <c r="AI898" i="1"/>
  <c r="AI897" i="1"/>
  <c r="AJ893" i="1"/>
  <c r="AI890" i="1"/>
  <c r="AI889" i="1"/>
  <c r="AJ885" i="1"/>
  <c r="AL885" i="1" s="1"/>
  <c r="AI882" i="1"/>
  <c r="AI881" i="1"/>
  <c r="AJ877" i="1"/>
  <c r="AL877" i="1" s="1"/>
  <c r="AI874" i="1"/>
  <c r="AI873" i="1"/>
  <c r="AJ869" i="1"/>
  <c r="AL869" i="1" s="1"/>
  <c r="AI866" i="1"/>
  <c r="AI865" i="1"/>
  <c r="AI863" i="1"/>
  <c r="AI861" i="1"/>
  <c r="AI859" i="1"/>
  <c r="AI857" i="1"/>
  <c r="AI855" i="1"/>
  <c r="AI853" i="1"/>
  <c r="AI851" i="1"/>
  <c r="AI849" i="1"/>
  <c r="AI847" i="1"/>
  <c r="AI845" i="1"/>
  <c r="AI843" i="1"/>
  <c r="AI841" i="1"/>
  <c r="AK839" i="1"/>
  <c r="AI838" i="1"/>
  <c r="AI837" i="1"/>
  <c r="AJ833" i="1"/>
  <c r="AL833" i="1" s="1"/>
  <c r="AK831" i="1"/>
  <c r="AI830" i="1"/>
  <c r="AI829" i="1"/>
  <c r="AJ825" i="1"/>
  <c r="AK823" i="1"/>
  <c r="AI822" i="1"/>
  <c r="AI821" i="1"/>
  <c r="AJ817" i="1"/>
  <c r="AL817" i="1" s="1"/>
  <c r="AK815" i="1"/>
  <c r="AI814" i="1"/>
  <c r="AI813" i="1"/>
  <c r="AJ809" i="1"/>
  <c r="AK807" i="1"/>
  <c r="AI806" i="1"/>
  <c r="AI805" i="1"/>
  <c r="AK803" i="1"/>
  <c r="AI802" i="1"/>
  <c r="AL801" i="1"/>
  <c r="AI801" i="1"/>
  <c r="AK795" i="1"/>
  <c r="AJ789" i="1"/>
  <c r="AL789" i="1" s="1"/>
  <c r="AI786" i="1"/>
  <c r="AI785" i="1"/>
  <c r="AJ781" i="1"/>
  <c r="AK779" i="1"/>
  <c r="AI778" i="1"/>
  <c r="AI777" i="1"/>
  <c r="AJ773" i="1"/>
  <c r="AL773" i="1" s="1"/>
  <c r="AI770" i="1"/>
  <c r="AI769" i="1"/>
  <c r="AJ765" i="1"/>
  <c r="AL765" i="1" s="1"/>
  <c r="AK763" i="1"/>
  <c r="AI762" i="1"/>
  <c r="AK755" i="1"/>
  <c r="AK749" i="1"/>
  <c r="AK747" i="1"/>
  <c r="AK745" i="1"/>
  <c r="AI743" i="1"/>
  <c r="AJ739" i="1"/>
  <c r="AL739" i="1" s="1"/>
  <c r="AK737" i="1"/>
  <c r="AI736" i="1"/>
  <c r="AI735" i="1"/>
  <c r="AJ731" i="1"/>
  <c r="AL731" i="1" s="1"/>
  <c r="AK729" i="1"/>
  <c r="AI728" i="1"/>
  <c r="AI727" i="1"/>
  <c r="AJ723" i="1"/>
  <c r="AL723" i="1" s="1"/>
  <c r="AK721" i="1"/>
  <c r="AI720" i="1"/>
  <c r="AI719" i="1"/>
  <c r="AJ715" i="1"/>
  <c r="AL715" i="1" s="1"/>
  <c r="AK713" i="1"/>
  <c r="AI712" i="1"/>
  <c r="AI711" i="1"/>
  <c r="AJ707" i="1"/>
  <c r="AL707" i="1" s="1"/>
  <c r="AK705" i="1"/>
  <c r="AI704" i="1"/>
  <c r="AI703" i="1"/>
  <c r="AJ699" i="1"/>
  <c r="AL699" i="1" s="1"/>
  <c r="AK697" i="1"/>
  <c r="AI696" i="1"/>
  <c r="AI695" i="1"/>
  <c r="AJ691" i="1"/>
  <c r="AL691" i="1" s="1"/>
  <c r="AK689" i="1"/>
  <c r="AI688" i="1"/>
  <c r="AI687" i="1"/>
  <c r="AJ683" i="1"/>
  <c r="AL683" i="1" s="1"/>
  <c r="AK681" i="1"/>
  <c r="AI680" i="1"/>
  <c r="AI679" i="1"/>
  <c r="AJ662" i="1"/>
  <c r="AK660" i="1"/>
  <c r="AI659" i="1"/>
  <c r="AI658" i="1"/>
  <c r="AJ654" i="1"/>
  <c r="AL654" i="1" s="1"/>
  <c r="AK652" i="1"/>
  <c r="AI651" i="1"/>
  <c r="AI650" i="1"/>
  <c r="AJ646" i="1"/>
  <c r="AK644" i="1"/>
  <c r="AI643" i="1"/>
  <c r="AI642" i="1"/>
  <c r="AJ638" i="1"/>
  <c r="AL638" i="1" s="1"/>
  <c r="AK636" i="1"/>
  <c r="AI635" i="1"/>
  <c r="AI634" i="1"/>
  <c r="AI630" i="1"/>
  <c r="AJ630" i="1"/>
  <c r="AI625" i="1"/>
  <c r="AI621" i="1"/>
  <c r="AI617" i="1"/>
  <c r="AI611" i="1"/>
  <c r="AJ611" i="1"/>
  <c r="AK611" i="1" s="1"/>
  <c r="AI601" i="1"/>
  <c r="AK601" i="1"/>
  <c r="AI595" i="1"/>
  <c r="AJ595" i="1"/>
  <c r="AK595" i="1" s="1"/>
  <c r="AI585" i="1"/>
  <c r="AK585" i="1"/>
  <c r="AF582" i="1"/>
  <c r="AF578" i="1"/>
  <c r="AF574" i="1"/>
  <c r="AF572" i="1"/>
  <c r="AI571" i="1"/>
  <c r="AK571" i="1"/>
  <c r="AF564" i="1"/>
  <c r="AI563" i="1"/>
  <c r="AK563" i="1"/>
  <c r="AF563" i="1"/>
  <c r="AI557" i="1"/>
  <c r="AJ557" i="1"/>
  <c r="AL557" i="1" s="1"/>
  <c r="AF557" i="1"/>
  <c r="AI553" i="1"/>
  <c r="AJ553" i="1"/>
  <c r="AL553" i="1" s="1"/>
  <c r="AF553" i="1"/>
  <c r="AE550" i="1"/>
  <c r="AI528" i="1"/>
  <c r="AL1012" i="1"/>
  <c r="AL1006" i="1"/>
  <c r="AL1000" i="1"/>
  <c r="AI627" i="1"/>
  <c r="AK627" i="1"/>
  <c r="AF627" i="1"/>
  <c r="AJ625" i="1"/>
  <c r="AL625" i="1" s="1"/>
  <c r="AI623" i="1"/>
  <c r="AK623" i="1"/>
  <c r="AF623" i="1"/>
  <c r="AJ621" i="1"/>
  <c r="AL621" i="1" s="1"/>
  <c r="AI619" i="1"/>
  <c r="AK619" i="1"/>
  <c r="AF619" i="1"/>
  <c r="AJ617" i="1"/>
  <c r="AL617" i="1" s="1"/>
  <c r="AL611" i="1"/>
  <c r="AI609" i="1"/>
  <c r="AK609" i="1"/>
  <c r="AI603" i="1"/>
  <c r="AJ603" i="1"/>
  <c r="AL603" i="1" s="1"/>
  <c r="AI593" i="1"/>
  <c r="AK593" i="1"/>
  <c r="AF593" i="1"/>
  <c r="AI587" i="1"/>
  <c r="AJ587" i="1"/>
  <c r="AL587" i="1" s="1"/>
  <c r="AI573" i="1"/>
  <c r="AJ573" i="1"/>
  <c r="AL573" i="1" s="1"/>
  <c r="AI555" i="1"/>
  <c r="AJ555" i="1"/>
  <c r="AL555" i="1" s="1"/>
  <c r="AI551" i="1"/>
  <c r="AK551" i="1"/>
  <c r="AI547" i="1"/>
  <c r="AK547" i="1"/>
  <c r="AF543" i="1"/>
  <c r="AF537" i="1"/>
  <c r="AI536" i="1"/>
  <c r="AK536" i="1"/>
  <c r="AF536" i="1"/>
  <c r="AI530" i="1"/>
  <c r="AJ530" i="1"/>
  <c r="AF530" i="1"/>
  <c r="AJ528" i="1"/>
  <c r="AL528" i="1" s="1"/>
  <c r="AE527" i="1"/>
  <c r="AI525" i="1"/>
  <c r="AK525" i="1"/>
  <c r="AI524" i="1"/>
  <c r="AJ524" i="1"/>
  <c r="AL524" i="1" s="1"/>
  <c r="AF524" i="1"/>
  <c r="AI521" i="1"/>
  <c r="AJ521" i="1"/>
  <c r="AI517" i="1"/>
  <c r="AJ517" i="1"/>
  <c r="AL517" i="1" s="1"/>
  <c r="AI616" i="1"/>
  <c r="AI615" i="1"/>
  <c r="AI608" i="1"/>
  <c r="AI607" i="1"/>
  <c r="AI600" i="1"/>
  <c r="AI599" i="1"/>
  <c r="AI592" i="1"/>
  <c r="AI591" i="1"/>
  <c r="AI584" i="1"/>
  <c r="AI583" i="1"/>
  <c r="AI581" i="1"/>
  <c r="AI579" i="1"/>
  <c r="AI577" i="1"/>
  <c r="AI570" i="1"/>
  <c r="AI569" i="1"/>
  <c r="AI562" i="1"/>
  <c r="AI561" i="1"/>
  <c r="AI550" i="1"/>
  <c r="AI549" i="1"/>
  <c r="AI546" i="1"/>
  <c r="AI545" i="1"/>
  <c r="AI535" i="1"/>
  <c r="AI534" i="1"/>
  <c r="AI527" i="1"/>
  <c r="AI526" i="1"/>
  <c r="AI523" i="1"/>
  <c r="AJ1014" i="1"/>
  <c r="AK1014" i="1" s="1"/>
  <c r="AI1014" i="1"/>
  <c r="AI1013" i="1"/>
  <c r="AD1013" i="1"/>
  <c r="AL1010" i="1"/>
  <c r="AI1010" i="1"/>
  <c r="AI1007" i="1"/>
  <c r="AK1006" i="1"/>
  <c r="AI1003" i="1"/>
  <c r="AI995" i="1"/>
  <c r="AJ995" i="1"/>
  <c r="AL995" i="1" s="1"/>
  <c r="AI992" i="1"/>
  <c r="AK992" i="1"/>
  <c r="AI989" i="1"/>
  <c r="AJ989" i="1"/>
  <c r="AL989" i="1" s="1"/>
  <c r="AI984" i="1"/>
  <c r="AK984" i="1"/>
  <c r="AI981" i="1"/>
  <c r="AJ981" i="1"/>
  <c r="AL981" i="1" s="1"/>
  <c r="AI998" i="1"/>
  <c r="AK998" i="1"/>
  <c r="AI993" i="1"/>
  <c r="AJ993" i="1"/>
  <c r="AL993" i="1" s="1"/>
  <c r="AI988" i="1"/>
  <c r="AK988" i="1"/>
  <c r="AI985" i="1"/>
  <c r="AJ985" i="1"/>
  <c r="AI980" i="1"/>
  <c r="AK980" i="1"/>
  <c r="AI999" i="1"/>
  <c r="AI991" i="1"/>
  <c r="AI987" i="1"/>
  <c r="AI983" i="1"/>
  <c r="AI979" i="1"/>
  <c r="AJ977" i="1"/>
  <c r="AL977" i="1" s="1"/>
  <c r="AK976" i="1"/>
  <c r="AI975" i="1"/>
  <c r="AJ973" i="1"/>
  <c r="AL973" i="1" s="1"/>
  <c r="AI971" i="1"/>
  <c r="AJ969" i="1"/>
  <c r="AK968" i="1"/>
  <c r="AI967" i="1"/>
  <c r="AJ965" i="1"/>
  <c r="AL965" i="1" s="1"/>
  <c r="AI963" i="1"/>
  <c r="AK961" i="1"/>
  <c r="AK953" i="1"/>
  <c r="AK945" i="1"/>
  <c r="AK937" i="1"/>
  <c r="AI932" i="1"/>
  <c r="AJ930" i="1"/>
  <c r="AL930" i="1" s="1"/>
  <c r="AK929" i="1"/>
  <c r="AI928" i="1"/>
  <c r="AJ926" i="1"/>
  <c r="AL926" i="1" s="1"/>
  <c r="AI924" i="1"/>
  <c r="AJ922" i="1"/>
  <c r="AL922" i="1" s="1"/>
  <c r="AK921" i="1"/>
  <c r="AI920" i="1"/>
  <c r="AJ918" i="1"/>
  <c r="AL918" i="1" s="1"/>
  <c r="AK917" i="1"/>
  <c r="AI916" i="1"/>
  <c r="AJ914" i="1"/>
  <c r="AL914" i="1" s="1"/>
  <c r="AK913" i="1"/>
  <c r="AI912" i="1"/>
  <c r="AJ910" i="1"/>
  <c r="AL910" i="1" s="1"/>
  <c r="AI908" i="1"/>
  <c r="AJ906" i="1"/>
  <c r="AL906" i="1" s="1"/>
  <c r="AK905" i="1"/>
  <c r="AI904" i="1"/>
  <c r="AJ902" i="1"/>
  <c r="AL902" i="1" s="1"/>
  <c r="AK901" i="1"/>
  <c r="AI900" i="1"/>
  <c r="AJ898" i="1"/>
  <c r="AL898" i="1" s="1"/>
  <c r="AK897" i="1"/>
  <c r="AI896" i="1"/>
  <c r="AJ894" i="1"/>
  <c r="AL894" i="1" s="1"/>
  <c r="AI892" i="1"/>
  <c r="AJ890" i="1"/>
  <c r="AL890" i="1" s="1"/>
  <c r="AK889" i="1"/>
  <c r="AI888" i="1"/>
  <c r="AJ886" i="1"/>
  <c r="AL886" i="1" s="1"/>
  <c r="AK885" i="1"/>
  <c r="AI884" i="1"/>
  <c r="AJ882" i="1"/>
  <c r="AL882" i="1" s="1"/>
  <c r="AK881" i="1"/>
  <c r="AI880" i="1"/>
  <c r="AJ878" i="1"/>
  <c r="AL878" i="1" s="1"/>
  <c r="AK877" i="1"/>
  <c r="AI876" i="1"/>
  <c r="AJ874" i="1"/>
  <c r="AL874" i="1" s="1"/>
  <c r="AK873" i="1"/>
  <c r="AI872" i="1"/>
  <c r="AJ870" i="1"/>
  <c r="AL870" i="1" s="1"/>
  <c r="AI868" i="1"/>
  <c r="AJ866" i="1"/>
  <c r="AL866" i="1" s="1"/>
  <c r="AK865" i="1"/>
  <c r="AK863" i="1"/>
  <c r="AK861" i="1"/>
  <c r="AK859" i="1"/>
  <c r="AK857" i="1"/>
  <c r="AK855" i="1"/>
  <c r="AK853" i="1"/>
  <c r="AK851" i="1"/>
  <c r="AK849" i="1"/>
  <c r="AK847" i="1"/>
  <c r="AK845" i="1"/>
  <c r="AK843" i="1"/>
  <c r="AK841" i="1"/>
  <c r="AJ838" i="1"/>
  <c r="AL838" i="1" s="1"/>
  <c r="AK837" i="1"/>
  <c r="AI836" i="1"/>
  <c r="AJ834" i="1"/>
  <c r="AL834" i="1" s="1"/>
  <c r="AK833" i="1"/>
  <c r="AI832" i="1"/>
  <c r="AJ830" i="1"/>
  <c r="AL830" i="1" s="1"/>
  <c r="AK829" i="1"/>
  <c r="AI828" i="1"/>
  <c r="AJ826" i="1"/>
  <c r="AL826" i="1" s="1"/>
  <c r="AI824" i="1"/>
  <c r="AJ822" i="1"/>
  <c r="AL822" i="1" s="1"/>
  <c r="AK821" i="1"/>
  <c r="AI820" i="1"/>
  <c r="AJ818" i="1"/>
  <c r="AL818" i="1" s="1"/>
  <c r="AK817" i="1"/>
  <c r="AI816" i="1"/>
  <c r="AJ814" i="1"/>
  <c r="AL814" i="1" s="1"/>
  <c r="AK813" i="1"/>
  <c r="AI812" i="1"/>
  <c r="AJ810" i="1"/>
  <c r="AL810" i="1" s="1"/>
  <c r="AI808" i="1"/>
  <c r="AJ806" i="1"/>
  <c r="AL806" i="1" s="1"/>
  <c r="AK805" i="1"/>
  <c r="AI804" i="1"/>
  <c r="AJ802" i="1"/>
  <c r="AL802" i="1" s="1"/>
  <c r="AI798" i="1"/>
  <c r="AJ798" i="1"/>
  <c r="AL798" i="1" s="1"/>
  <c r="AI793" i="1"/>
  <c r="AI797" i="1"/>
  <c r="AK797" i="1"/>
  <c r="AI794" i="1"/>
  <c r="AJ794" i="1"/>
  <c r="AL794" i="1" s="1"/>
  <c r="AJ793" i="1"/>
  <c r="AL793" i="1" s="1"/>
  <c r="AI800" i="1"/>
  <c r="AI796" i="1"/>
  <c r="AI792" i="1"/>
  <c r="AJ790" i="1"/>
  <c r="AL790" i="1" s="1"/>
  <c r="AI788" i="1"/>
  <c r="AJ786" i="1"/>
  <c r="AL786" i="1" s="1"/>
  <c r="AK785" i="1"/>
  <c r="AI784" i="1"/>
  <c r="AJ782" i="1"/>
  <c r="AL782" i="1" s="1"/>
  <c r="AI780" i="1"/>
  <c r="AJ778" i="1"/>
  <c r="AL778" i="1" s="1"/>
  <c r="AK777" i="1"/>
  <c r="AI776" i="1"/>
  <c r="AJ774" i="1"/>
  <c r="AL774" i="1" s="1"/>
  <c r="AK773" i="1"/>
  <c r="AI772" i="1"/>
  <c r="AJ770" i="1"/>
  <c r="AL770" i="1" s="1"/>
  <c r="AK769" i="1"/>
  <c r="AI768" i="1"/>
  <c r="AJ766" i="1"/>
  <c r="AL766" i="1" s="1"/>
  <c r="AI764" i="1"/>
  <c r="AJ762" i="1"/>
  <c r="AL762" i="1" s="1"/>
  <c r="AK743" i="1"/>
  <c r="AI742" i="1"/>
  <c r="AJ740" i="1"/>
  <c r="AL740" i="1" s="1"/>
  <c r="AI738" i="1"/>
  <c r="AJ736" i="1"/>
  <c r="AL736" i="1" s="1"/>
  <c r="AK735" i="1"/>
  <c r="AI734" i="1"/>
  <c r="AJ732" i="1"/>
  <c r="AL732" i="1" s="1"/>
  <c r="AK731" i="1"/>
  <c r="AI730" i="1"/>
  <c r="AJ728" i="1"/>
  <c r="AL728" i="1" s="1"/>
  <c r="AK727" i="1"/>
  <c r="AI726" i="1"/>
  <c r="AJ724" i="1"/>
  <c r="AL724" i="1" s="1"/>
  <c r="AK723" i="1"/>
  <c r="AI722" i="1"/>
  <c r="AJ720" i="1"/>
  <c r="AL720" i="1" s="1"/>
  <c r="AK719" i="1"/>
  <c r="AI718" i="1"/>
  <c r="AJ716" i="1"/>
  <c r="AL716" i="1" s="1"/>
  <c r="AK715" i="1"/>
  <c r="AI714" i="1"/>
  <c r="AJ712" i="1"/>
  <c r="AL712" i="1" s="1"/>
  <c r="AK711" i="1"/>
  <c r="AI710" i="1"/>
  <c r="AJ708" i="1"/>
  <c r="AL708" i="1" s="1"/>
  <c r="AI706" i="1"/>
  <c r="AJ704" i="1"/>
  <c r="AL704" i="1" s="1"/>
  <c r="AK703" i="1"/>
  <c r="AI702" i="1"/>
  <c r="AJ700" i="1"/>
  <c r="AL700" i="1" s="1"/>
  <c r="AK699" i="1"/>
  <c r="AI698" i="1"/>
  <c r="AJ696" i="1"/>
  <c r="AL696" i="1" s="1"/>
  <c r="AK695" i="1"/>
  <c r="AI694" i="1"/>
  <c r="AJ692" i="1"/>
  <c r="AL692" i="1" s="1"/>
  <c r="AK691" i="1"/>
  <c r="AI690" i="1"/>
  <c r="AJ688" i="1"/>
  <c r="AL688" i="1" s="1"/>
  <c r="AK687" i="1"/>
  <c r="AI686" i="1"/>
  <c r="AJ684" i="1"/>
  <c r="AL684" i="1" s="1"/>
  <c r="AK683" i="1"/>
  <c r="AI682" i="1"/>
  <c r="AJ680" i="1"/>
  <c r="AL680" i="1" s="1"/>
  <c r="AK679" i="1"/>
  <c r="AI678" i="1"/>
  <c r="AK678" i="1"/>
  <c r="AI676" i="1"/>
  <c r="AK676" i="1"/>
  <c r="AI674" i="1"/>
  <c r="AK674" i="1"/>
  <c r="AI672" i="1"/>
  <c r="AK672" i="1"/>
  <c r="AI670" i="1"/>
  <c r="AK670" i="1"/>
  <c r="AI668" i="1"/>
  <c r="AK668" i="1"/>
  <c r="AI666" i="1"/>
  <c r="AK666" i="1"/>
  <c r="AI629" i="1"/>
  <c r="AJ629" i="1"/>
  <c r="AJ663" i="1"/>
  <c r="AL663" i="1" s="1"/>
  <c r="AI661" i="1"/>
  <c r="AJ659" i="1"/>
  <c r="AL659" i="1" s="1"/>
  <c r="AK658" i="1"/>
  <c r="AI657" i="1"/>
  <c r="AJ655" i="1"/>
  <c r="AL655" i="1" s="1"/>
  <c r="AK654" i="1"/>
  <c r="AI653" i="1"/>
  <c r="AJ651" i="1"/>
  <c r="AL651" i="1" s="1"/>
  <c r="AK650" i="1"/>
  <c r="AI649" i="1"/>
  <c r="AJ647" i="1"/>
  <c r="AL647" i="1" s="1"/>
  <c r="AI645" i="1"/>
  <c r="AJ643" i="1"/>
  <c r="AL643" i="1" s="1"/>
  <c r="AK642" i="1"/>
  <c r="AI641" i="1"/>
  <c r="AJ639" i="1"/>
  <c r="AL639" i="1" s="1"/>
  <c r="AI637" i="1"/>
  <c r="AJ635" i="1"/>
  <c r="AL635" i="1" s="1"/>
  <c r="AK634" i="1"/>
  <c r="AI633" i="1"/>
  <c r="AJ631" i="1"/>
  <c r="AL631" i="1" s="1"/>
  <c r="AL629" i="1"/>
  <c r="AJ616" i="1"/>
  <c r="AL616" i="1" s="1"/>
  <c r="AK615" i="1"/>
  <c r="AI614" i="1"/>
  <c r="AJ612" i="1"/>
  <c r="AL612" i="1" s="1"/>
  <c r="AI610" i="1"/>
  <c r="AJ608" i="1"/>
  <c r="AL608" i="1" s="1"/>
  <c r="AK607" i="1"/>
  <c r="AI606" i="1"/>
  <c r="AJ604" i="1"/>
  <c r="AL604" i="1" s="1"/>
  <c r="AI602" i="1"/>
  <c r="AJ600" i="1"/>
  <c r="AL600" i="1" s="1"/>
  <c r="AK599" i="1"/>
  <c r="AI598" i="1"/>
  <c r="AJ596" i="1"/>
  <c r="AL596" i="1" s="1"/>
  <c r="AI594" i="1"/>
  <c r="AJ592" i="1"/>
  <c r="AL592" i="1" s="1"/>
  <c r="AK591" i="1"/>
  <c r="AI590" i="1"/>
  <c r="AJ588" i="1"/>
  <c r="AL588" i="1" s="1"/>
  <c r="AI586" i="1"/>
  <c r="AJ584" i="1"/>
  <c r="AL584" i="1" s="1"/>
  <c r="AK583" i="1"/>
  <c r="AK581" i="1"/>
  <c r="AK579" i="1"/>
  <c r="AK577" i="1"/>
  <c r="AI576" i="1"/>
  <c r="AJ574" i="1"/>
  <c r="AL574" i="1" s="1"/>
  <c r="AI572" i="1"/>
  <c r="AJ570" i="1"/>
  <c r="AL570" i="1" s="1"/>
  <c r="AK569" i="1"/>
  <c r="AI568" i="1"/>
  <c r="AJ566" i="1"/>
  <c r="AL566" i="1" s="1"/>
  <c r="AI565" i="1"/>
  <c r="AK565" i="1"/>
  <c r="AI542" i="1"/>
  <c r="AI539" i="1"/>
  <c r="AJ539" i="1"/>
  <c r="AL539" i="1" s="1"/>
  <c r="AI564" i="1"/>
  <c r="AJ562" i="1"/>
  <c r="AL562" i="1" s="1"/>
  <c r="AK561" i="1"/>
  <c r="AI560" i="1"/>
  <c r="AJ558" i="1"/>
  <c r="AL558" i="1" s="1"/>
  <c r="AK557" i="1"/>
  <c r="AK555" i="1"/>
  <c r="AK553" i="1"/>
  <c r="AI552" i="1"/>
  <c r="AJ550" i="1"/>
  <c r="AL550" i="1" s="1"/>
  <c r="AK549" i="1"/>
  <c r="AI548" i="1"/>
  <c r="AJ546" i="1"/>
  <c r="AL546" i="1" s="1"/>
  <c r="AK545" i="1"/>
  <c r="AI544" i="1"/>
  <c r="AJ542" i="1"/>
  <c r="AL542" i="1" s="1"/>
  <c r="AI538" i="1"/>
  <c r="AK538" i="1"/>
  <c r="AI541" i="1"/>
  <c r="AI537" i="1"/>
  <c r="AJ535" i="1"/>
  <c r="AL535" i="1" s="1"/>
  <c r="AK534" i="1"/>
  <c r="AI533" i="1"/>
  <c r="AJ531" i="1"/>
  <c r="AL531" i="1" s="1"/>
  <c r="AI529" i="1"/>
  <c r="AJ527" i="1"/>
  <c r="AK526" i="1"/>
  <c r="AK524" i="1"/>
  <c r="AK523" i="1"/>
  <c r="AI520" i="1"/>
  <c r="AJ518" i="1"/>
  <c r="AL518" i="1" s="1"/>
  <c r="AJ1015" i="1"/>
  <c r="AL1015" i="1" s="1"/>
  <c r="AC1012" i="1"/>
  <c r="AC1010" i="1"/>
  <c r="AC1008" i="1"/>
  <c r="AJ1007" i="1"/>
  <c r="AL1007" i="1" s="1"/>
  <c r="AC1006" i="1"/>
  <c r="AC1004" i="1"/>
  <c r="AJ1003" i="1"/>
  <c r="AL1003" i="1" s="1"/>
  <c r="AC1002" i="1"/>
  <c r="AJ1001" i="1"/>
  <c r="AL1001" i="1" s="1"/>
  <c r="AJ999" i="1"/>
  <c r="AL999" i="1" s="1"/>
  <c r="AC996" i="1"/>
  <c r="AC994" i="1"/>
  <c r="AD1014" i="1"/>
  <c r="AK1013" i="1"/>
  <c r="AK1011" i="1"/>
  <c r="AI1011" i="1"/>
  <c r="AK1009" i="1"/>
  <c r="AI1009" i="1"/>
  <c r="AK1005" i="1"/>
  <c r="AI1005" i="1"/>
  <c r="AD1000" i="1"/>
  <c r="AD998" i="1"/>
  <c r="AK997" i="1"/>
  <c r="AI997" i="1"/>
  <c r="AK995" i="1"/>
  <c r="AK993" i="1"/>
  <c r="AK991" i="1"/>
  <c r="AK987" i="1"/>
  <c r="AK983" i="1"/>
  <c r="AK981" i="1"/>
  <c r="AK979" i="1"/>
  <c r="AK977" i="1"/>
  <c r="AK975" i="1"/>
  <c r="AK973" i="1"/>
  <c r="AK971" i="1"/>
  <c r="AK967" i="1"/>
  <c r="AK965" i="1"/>
  <c r="AK963" i="1"/>
  <c r="AD961" i="1"/>
  <c r="AD959" i="1"/>
  <c r="AD957" i="1"/>
  <c r="AD955" i="1"/>
  <c r="AD953" i="1"/>
  <c r="AD951" i="1"/>
  <c r="AD949" i="1"/>
  <c r="AD947" i="1"/>
  <c r="AD945" i="1"/>
  <c r="AD943" i="1"/>
  <c r="AD941" i="1"/>
  <c r="AD939" i="1"/>
  <c r="AD937" i="1"/>
  <c r="AD935" i="1"/>
  <c r="AL1011" i="1"/>
  <c r="AI962" i="1"/>
  <c r="AK962" i="1"/>
  <c r="AI960" i="1"/>
  <c r="AK960" i="1"/>
  <c r="AI958" i="1"/>
  <c r="AK958" i="1"/>
  <c r="AI956" i="1"/>
  <c r="AK956" i="1"/>
  <c r="AI954" i="1"/>
  <c r="AK954" i="1"/>
  <c r="AI952" i="1"/>
  <c r="AK952" i="1"/>
  <c r="AI950" i="1"/>
  <c r="AK950" i="1"/>
  <c r="AI948" i="1"/>
  <c r="AK948" i="1"/>
  <c r="AI946" i="1"/>
  <c r="AK946" i="1"/>
  <c r="AI944" i="1"/>
  <c r="AK944" i="1"/>
  <c r="AI942" i="1"/>
  <c r="AK942" i="1"/>
  <c r="AI940" i="1"/>
  <c r="AK940" i="1"/>
  <c r="AI938" i="1"/>
  <c r="AK938" i="1"/>
  <c r="AI936" i="1"/>
  <c r="AK936" i="1"/>
  <c r="AI934" i="1"/>
  <c r="AK934" i="1"/>
  <c r="AI864" i="1"/>
  <c r="AI862" i="1"/>
  <c r="AI860" i="1"/>
  <c r="AI858" i="1"/>
  <c r="AI856" i="1"/>
  <c r="AI854" i="1"/>
  <c r="AI852" i="1"/>
  <c r="AI850" i="1"/>
  <c r="AI848" i="1"/>
  <c r="AI846" i="1"/>
  <c r="AI844" i="1"/>
  <c r="AI842" i="1"/>
  <c r="AI840" i="1"/>
  <c r="AK932" i="1"/>
  <c r="AK930" i="1"/>
  <c r="AK928" i="1"/>
  <c r="AK924" i="1"/>
  <c r="AK920" i="1"/>
  <c r="AK918" i="1"/>
  <c r="AK916" i="1"/>
  <c r="AK914" i="1"/>
  <c r="AK912" i="1"/>
  <c r="AK908" i="1"/>
  <c r="AK906" i="1"/>
  <c r="AK904" i="1"/>
  <c r="AK902" i="1"/>
  <c r="AK900" i="1"/>
  <c r="AK898" i="1"/>
  <c r="AK896" i="1"/>
  <c r="AK892" i="1"/>
  <c r="AK890" i="1"/>
  <c r="AK888" i="1"/>
  <c r="AK884" i="1"/>
  <c r="AK882" i="1"/>
  <c r="AK880" i="1"/>
  <c r="AK878" i="1"/>
  <c r="AK876" i="1"/>
  <c r="AK874" i="1"/>
  <c r="AK872" i="1"/>
  <c r="AK868" i="1"/>
  <c r="AK866" i="1"/>
  <c r="AJ864" i="1"/>
  <c r="AL864" i="1" s="1"/>
  <c r="AD863" i="1"/>
  <c r="AJ862" i="1"/>
  <c r="AL862" i="1" s="1"/>
  <c r="AD861" i="1"/>
  <c r="AJ860" i="1"/>
  <c r="AL860" i="1" s="1"/>
  <c r="AD859" i="1"/>
  <c r="AJ858" i="1"/>
  <c r="AL858" i="1" s="1"/>
  <c r="AD857" i="1"/>
  <c r="AJ856" i="1"/>
  <c r="AL856" i="1" s="1"/>
  <c r="AD855" i="1"/>
  <c r="AJ854" i="1"/>
  <c r="AL854" i="1" s="1"/>
  <c r="AD853" i="1"/>
  <c r="AJ852" i="1"/>
  <c r="AL852" i="1" s="1"/>
  <c r="AD851" i="1"/>
  <c r="AJ850" i="1"/>
  <c r="AL850" i="1" s="1"/>
  <c r="AD849" i="1"/>
  <c r="AJ848" i="1"/>
  <c r="AL848" i="1" s="1"/>
  <c r="AD847" i="1"/>
  <c r="AJ846" i="1"/>
  <c r="AL846" i="1" s="1"/>
  <c r="AD845" i="1"/>
  <c r="AJ844" i="1"/>
  <c r="AL844" i="1" s="1"/>
  <c r="AD843" i="1"/>
  <c r="AJ842" i="1"/>
  <c r="AL842" i="1" s="1"/>
  <c r="AD841" i="1"/>
  <c r="AJ840" i="1"/>
  <c r="AL840" i="1" s="1"/>
  <c r="AK838" i="1"/>
  <c r="AK836" i="1"/>
  <c r="AK834" i="1"/>
  <c r="AK832" i="1"/>
  <c r="AK830" i="1"/>
  <c r="AK828" i="1"/>
  <c r="AK824" i="1"/>
  <c r="AK820" i="1"/>
  <c r="AK818" i="1"/>
  <c r="AK816" i="1"/>
  <c r="AK812" i="1"/>
  <c r="AK810" i="1"/>
  <c r="AK808" i="1"/>
  <c r="AK806" i="1"/>
  <c r="AK804" i="1"/>
  <c r="AK800" i="1"/>
  <c r="AK796" i="1"/>
  <c r="AK794" i="1"/>
  <c r="AK792" i="1"/>
  <c r="AK788" i="1"/>
  <c r="AK784" i="1"/>
  <c r="AK782" i="1"/>
  <c r="AK780" i="1"/>
  <c r="AK778" i="1"/>
  <c r="AK776" i="1"/>
  <c r="AK772" i="1"/>
  <c r="AK770" i="1"/>
  <c r="AK768" i="1"/>
  <c r="AK766" i="1"/>
  <c r="AK764" i="1"/>
  <c r="AK762" i="1"/>
  <c r="AD761" i="1"/>
  <c r="AD759" i="1"/>
  <c r="AD757" i="1"/>
  <c r="AD755" i="1"/>
  <c r="AD753" i="1"/>
  <c r="AD751" i="1"/>
  <c r="AD749" i="1"/>
  <c r="AD747" i="1"/>
  <c r="AD745" i="1"/>
  <c r="AI760" i="1"/>
  <c r="AK760" i="1"/>
  <c r="AI758" i="1"/>
  <c r="AK758" i="1"/>
  <c r="AI756" i="1"/>
  <c r="AK756" i="1"/>
  <c r="AI754" i="1"/>
  <c r="AK754" i="1"/>
  <c r="AI752" i="1"/>
  <c r="AK752" i="1"/>
  <c r="AI750" i="1"/>
  <c r="AK750" i="1"/>
  <c r="AI748" i="1"/>
  <c r="AK748" i="1"/>
  <c r="AI746" i="1"/>
  <c r="AK746" i="1"/>
  <c r="AI744" i="1"/>
  <c r="AK744" i="1"/>
  <c r="AI677" i="1"/>
  <c r="AI675" i="1"/>
  <c r="AI673" i="1"/>
  <c r="AI671" i="1"/>
  <c r="AI669" i="1"/>
  <c r="AI667" i="1"/>
  <c r="AI665" i="1"/>
  <c r="AK665" i="1"/>
  <c r="AK742" i="1"/>
  <c r="AK740" i="1"/>
  <c r="AK738" i="1"/>
  <c r="AK734" i="1"/>
  <c r="AK730" i="1"/>
  <c r="AK726" i="1"/>
  <c r="AK724" i="1"/>
  <c r="AK722" i="1"/>
  <c r="AK720" i="1"/>
  <c r="AK718" i="1"/>
  <c r="AK714" i="1"/>
  <c r="AK710" i="1"/>
  <c r="AK708" i="1"/>
  <c r="AK706" i="1"/>
  <c r="AK704" i="1"/>
  <c r="AK702" i="1"/>
  <c r="AK698" i="1"/>
  <c r="AK696" i="1"/>
  <c r="AK694" i="1"/>
  <c r="AK692" i="1"/>
  <c r="AK690" i="1"/>
  <c r="AK688" i="1"/>
  <c r="AK686" i="1"/>
  <c r="AK682" i="1"/>
  <c r="AJ677" i="1"/>
  <c r="AL677" i="1" s="1"/>
  <c r="AD676" i="1"/>
  <c r="AJ675" i="1"/>
  <c r="AL675" i="1" s="1"/>
  <c r="AD674" i="1"/>
  <c r="AJ673" i="1"/>
  <c r="AL673" i="1" s="1"/>
  <c r="AD672" i="1"/>
  <c r="AJ671" i="1"/>
  <c r="AL671" i="1" s="1"/>
  <c r="AD670" i="1"/>
  <c r="AJ669" i="1"/>
  <c r="AL669" i="1" s="1"/>
  <c r="AD668" i="1"/>
  <c r="AJ667" i="1"/>
  <c r="AL667" i="1" s="1"/>
  <c r="AD666" i="1"/>
  <c r="AI628" i="1"/>
  <c r="AI626" i="1"/>
  <c r="AI624" i="1"/>
  <c r="AI622" i="1"/>
  <c r="AI620" i="1"/>
  <c r="AI618" i="1"/>
  <c r="AK663" i="1"/>
  <c r="AK661" i="1"/>
  <c r="AK659" i="1"/>
  <c r="AK657" i="1"/>
  <c r="AK655" i="1"/>
  <c r="AK653" i="1"/>
  <c r="AK651" i="1"/>
  <c r="AK649" i="1"/>
  <c r="AK647" i="1"/>
  <c r="AK645" i="1"/>
  <c r="AK643" i="1"/>
  <c r="AK641" i="1"/>
  <c r="AK639" i="1"/>
  <c r="AK637" i="1"/>
  <c r="AK635" i="1"/>
  <c r="AK633" i="1"/>
  <c r="AK629" i="1"/>
  <c r="AJ628" i="1"/>
  <c r="AL628" i="1" s="1"/>
  <c r="AD627" i="1"/>
  <c r="AJ626" i="1"/>
  <c r="AL626" i="1" s="1"/>
  <c r="AD625" i="1"/>
  <c r="AJ624" i="1"/>
  <c r="AL624" i="1" s="1"/>
  <c r="AD623" i="1"/>
  <c r="AJ622" i="1"/>
  <c r="AL622" i="1" s="1"/>
  <c r="AD621" i="1"/>
  <c r="AJ620" i="1"/>
  <c r="AL620" i="1" s="1"/>
  <c r="AD619" i="1"/>
  <c r="AJ618" i="1"/>
  <c r="AL618" i="1" s="1"/>
  <c r="AD617" i="1"/>
  <c r="AI582" i="1"/>
  <c r="AI580" i="1"/>
  <c r="AI578" i="1"/>
  <c r="AK614" i="1"/>
  <c r="AK612" i="1"/>
  <c r="AK610" i="1"/>
  <c r="AK608" i="1"/>
  <c r="AK606" i="1"/>
  <c r="AK602" i="1"/>
  <c r="AK598" i="1"/>
  <c r="AK596" i="1"/>
  <c r="AK594" i="1"/>
  <c r="AK590" i="1"/>
  <c r="AK586" i="1"/>
  <c r="AK584" i="1"/>
  <c r="AJ582" i="1"/>
  <c r="AL582" i="1" s="1"/>
  <c r="AD581" i="1"/>
  <c r="AJ580" i="1"/>
  <c r="AL580" i="1" s="1"/>
  <c r="AD579" i="1"/>
  <c r="AJ578" i="1"/>
  <c r="AL578" i="1" s="1"/>
  <c r="AD577" i="1"/>
  <c r="AI556" i="1"/>
  <c r="AI554" i="1"/>
  <c r="AK576" i="1"/>
  <c r="AK572" i="1"/>
  <c r="AK570" i="1"/>
  <c r="AK568" i="1"/>
  <c r="AK564" i="1"/>
  <c r="AK562" i="1"/>
  <c r="AK560" i="1"/>
  <c r="AK558" i="1"/>
  <c r="AJ556" i="1"/>
  <c r="AL556" i="1" s="1"/>
  <c r="AD555" i="1"/>
  <c r="AJ554" i="1"/>
  <c r="AL554" i="1" s="1"/>
  <c r="AD553" i="1"/>
  <c r="AK552" i="1"/>
  <c r="AK548" i="1"/>
  <c r="AK546" i="1"/>
  <c r="AK544" i="1"/>
  <c r="AD542" i="1"/>
  <c r="AI543" i="1"/>
  <c r="AK543" i="1"/>
  <c r="AK541" i="1"/>
  <c r="AK537" i="1"/>
  <c r="AK535" i="1"/>
  <c r="AK533" i="1"/>
  <c r="AK529" i="1"/>
  <c r="AI522" i="1"/>
  <c r="AK522" i="1"/>
  <c r="AK520" i="1"/>
  <c r="AK518" i="1"/>
  <c r="M37" i="11"/>
  <c r="M10" i="2"/>
  <c r="I9" i="2"/>
  <c r="I8" i="2"/>
  <c r="I6" i="2"/>
  <c r="J5" i="11"/>
  <c r="AK909" i="1" l="1"/>
  <c r="AK970" i="1"/>
  <c r="AK774" i="1"/>
  <c r="AK707" i="1"/>
  <c r="AK739" i="1"/>
  <c r="AK640" i="1"/>
  <c r="AK566" i="1"/>
  <c r="AK592" i="1"/>
  <c r="AK680" i="1"/>
  <c r="AK736" i="1"/>
  <c r="AK790" i="1"/>
  <c r="AK798" i="1"/>
  <c r="AK814" i="1"/>
  <c r="AK822" i="1"/>
  <c r="AK926" i="1"/>
  <c r="AK638" i="1"/>
  <c r="AK869" i="1"/>
  <c r="AK941" i="1"/>
  <c r="AK957" i="1"/>
  <c r="AK972" i="1"/>
  <c r="AK759" i="1"/>
  <c r="AK656" i="1"/>
  <c r="AK701" i="1"/>
  <c r="AK733" i="1"/>
  <c r="AK827" i="1"/>
  <c r="AK879" i="1"/>
  <c r="AK911" i="1"/>
  <c r="AK574" i="1"/>
  <c r="AK631" i="1"/>
  <c r="AK728" i="1"/>
  <c r="AK517" i="1"/>
  <c r="AK765" i="1"/>
  <c r="AK693" i="1"/>
  <c r="AK725" i="1"/>
  <c r="AK819" i="1"/>
  <c r="AK613" i="1"/>
  <c r="AK600" i="1"/>
  <c r="AK712" i="1"/>
  <c r="AK802" i="1"/>
  <c r="AK826" i="1"/>
  <c r="AK922" i="1"/>
  <c r="AK789" i="1"/>
  <c r="AK933" i="1"/>
  <c r="AK949" i="1"/>
  <c r="AK1002" i="1"/>
  <c r="AK751" i="1"/>
  <c r="AK771" i="1"/>
  <c r="AK787" i="1"/>
  <c r="AK899" i="1"/>
  <c r="AK588" i="1"/>
  <c r="AK573" i="1"/>
  <c r="AK587" i="1"/>
  <c r="AK603" i="1"/>
  <c r="AL595" i="1"/>
  <c r="AK605" i="1"/>
  <c r="AK531" i="1"/>
  <c r="AK539" i="1"/>
  <c r="AK532" i="1"/>
  <c r="AK589" i="1"/>
  <c r="AK604" i="1"/>
  <c r="AE612" i="1"/>
  <c r="AF603" i="1"/>
  <c r="AK616" i="1"/>
  <c r="AK550" i="1"/>
  <c r="AK519" i="1"/>
  <c r="AK516" i="1"/>
  <c r="AF585" i="1"/>
  <c r="AF520" i="1"/>
  <c r="AE586" i="1"/>
  <c r="AF541" i="1"/>
  <c r="AF554" i="1"/>
  <c r="AF526" i="1"/>
  <c r="AE531" i="1"/>
  <c r="AE538" i="1"/>
  <c r="AF559" i="1"/>
  <c r="AF565" i="1"/>
  <c r="AF584" i="1"/>
  <c r="AF600" i="1"/>
  <c r="AF609" i="1"/>
  <c r="AF571" i="1"/>
  <c r="AF601" i="1"/>
  <c r="AE566" i="1"/>
  <c r="AE604" i="1"/>
  <c r="AF611" i="1"/>
  <c r="AE546" i="1"/>
  <c r="AE562" i="1"/>
  <c r="AF570" i="1"/>
  <c r="AE580" i="1"/>
  <c r="AE594" i="1"/>
  <c r="AF518" i="1"/>
  <c r="AE517" i="1"/>
  <c r="AF529" i="1"/>
  <c r="AF575" i="1"/>
  <c r="AE610" i="1"/>
  <c r="AF615" i="1"/>
  <c r="AE589" i="1"/>
  <c r="AE605" i="1"/>
  <c r="AF606" i="1"/>
  <c r="AE539" i="1"/>
  <c r="AF613" i="1"/>
  <c r="AF583" i="1"/>
  <c r="AF599" i="1"/>
  <c r="AE560" i="1"/>
  <c r="AF533" i="1"/>
  <c r="AE545" i="1"/>
  <c r="AE591" i="1"/>
  <c r="AE607" i="1"/>
  <c r="AF614" i="1"/>
  <c r="AF532" i="1"/>
  <c r="AF523" i="1"/>
  <c r="AK540" i="1"/>
  <c r="AE597" i="1"/>
  <c r="AF548" i="1"/>
  <c r="AF519" i="1"/>
  <c r="AF540" i="1"/>
  <c r="AE598" i="1"/>
  <c r="AF568" i="1"/>
  <c r="AF576" i="1"/>
  <c r="AE522" i="1"/>
  <c r="AF534" i="1"/>
  <c r="AL521" i="1"/>
  <c r="AK521" i="1"/>
  <c r="AL530" i="1"/>
  <c r="AK530" i="1"/>
  <c r="AL893" i="1"/>
  <c r="AK893" i="1"/>
  <c r="AL875" i="1"/>
  <c r="AK875" i="1"/>
  <c r="AL883" i="1"/>
  <c r="AK883" i="1"/>
  <c r="AL891" i="1"/>
  <c r="AK891" i="1"/>
  <c r="AL907" i="1"/>
  <c r="AK907" i="1"/>
  <c r="AL915" i="1"/>
  <c r="AK915" i="1"/>
  <c r="AL923" i="1"/>
  <c r="AK923" i="1"/>
  <c r="AL753" i="1"/>
  <c r="AK753" i="1"/>
  <c r="AL757" i="1"/>
  <c r="AK757" i="1"/>
  <c r="AL761" i="1"/>
  <c r="AK761" i="1"/>
  <c r="AK684" i="1"/>
  <c r="AK700" i="1"/>
  <c r="AK716" i="1"/>
  <c r="AK732" i="1"/>
  <c r="AK786" i="1"/>
  <c r="AK870" i="1"/>
  <c r="AK886" i="1"/>
  <c r="AK894" i="1"/>
  <c r="AK910" i="1"/>
  <c r="AK989" i="1"/>
  <c r="AL969" i="1"/>
  <c r="AK969" i="1"/>
  <c r="AL985" i="1"/>
  <c r="AK985" i="1"/>
  <c r="AL630" i="1"/>
  <c r="AK630" i="1"/>
  <c r="AL646" i="1"/>
  <c r="AK646" i="1"/>
  <c r="AL662" i="1"/>
  <c r="AK662" i="1"/>
  <c r="AL781" i="1"/>
  <c r="AK781" i="1"/>
  <c r="AL809" i="1"/>
  <c r="AK809" i="1"/>
  <c r="AL825" i="1"/>
  <c r="AK825" i="1"/>
  <c r="AK867" i="1"/>
  <c r="AL925" i="1"/>
  <c r="AK925" i="1"/>
  <c r="AK931" i="1"/>
  <c r="AL935" i="1"/>
  <c r="AK935" i="1"/>
  <c r="AL939" i="1"/>
  <c r="AK939" i="1"/>
  <c r="AL943" i="1"/>
  <c r="AK943" i="1"/>
  <c r="AL947" i="1"/>
  <c r="AK947" i="1"/>
  <c r="AL951" i="1"/>
  <c r="AK951" i="1"/>
  <c r="AL955" i="1"/>
  <c r="AK955" i="1"/>
  <c r="AL959" i="1"/>
  <c r="AK959" i="1"/>
  <c r="AL964" i="1"/>
  <c r="AK964" i="1"/>
  <c r="BA638" i="1"/>
  <c r="AX638" i="1"/>
  <c r="AY638" i="1" s="1"/>
  <c r="BB638" i="1" s="1"/>
  <c r="BA640" i="1"/>
  <c r="AX640" i="1"/>
  <c r="BA642" i="1"/>
  <c r="AX642" i="1"/>
  <c r="BA644" i="1"/>
  <c r="AX644" i="1"/>
  <c r="AY644" i="1" s="1"/>
  <c r="BB644" i="1" s="1"/>
  <c r="BA646" i="1"/>
  <c r="AX646" i="1"/>
  <c r="BA648" i="1"/>
  <c r="AX648" i="1"/>
  <c r="BA650" i="1"/>
  <c r="AX650" i="1"/>
  <c r="BA652" i="1"/>
  <c r="AX652" i="1"/>
  <c r="AY652" i="1" s="1"/>
  <c r="BB652" i="1" s="1"/>
  <c r="BA666" i="1"/>
  <c r="AX666" i="1"/>
  <c r="AY666" i="1" s="1"/>
  <c r="BB666" i="1" s="1"/>
  <c r="BA668" i="1"/>
  <c r="AX668" i="1"/>
  <c r="BA670" i="1"/>
  <c r="AX670" i="1"/>
  <c r="BA672" i="1"/>
  <c r="AX672" i="1"/>
  <c r="BA674" i="1"/>
  <c r="AX674" i="1"/>
  <c r="AY674" i="1" s="1"/>
  <c r="BB674" i="1" s="1"/>
  <c r="BA676" i="1"/>
  <c r="AX676" i="1"/>
  <c r="BA683" i="1"/>
  <c r="AX683" i="1"/>
  <c r="BA685" i="1"/>
  <c r="AX685" i="1"/>
  <c r="AY685" i="1" s="1"/>
  <c r="BB685" i="1" s="1"/>
  <c r="BA687" i="1"/>
  <c r="AX687" i="1"/>
  <c r="AY687" i="1" s="1"/>
  <c r="BB687" i="1" s="1"/>
  <c r="BA689" i="1"/>
  <c r="AX689" i="1"/>
  <c r="AY689" i="1" s="1"/>
  <c r="BB689" i="1" s="1"/>
  <c r="BA699" i="1"/>
  <c r="AX699" i="1"/>
  <c r="AY699" i="1" s="1"/>
  <c r="BB699" i="1" s="1"/>
  <c r="BA701" i="1"/>
  <c r="AX701" i="1"/>
  <c r="AY701" i="1" s="1"/>
  <c r="BB701" i="1" s="1"/>
  <c r="BA703" i="1"/>
  <c r="AX703" i="1"/>
  <c r="BA705" i="1"/>
  <c r="AX705" i="1"/>
  <c r="AY705" i="1" s="1"/>
  <c r="BB705" i="1" s="1"/>
  <c r="BA715" i="1"/>
  <c r="AX715" i="1"/>
  <c r="BA717" i="1"/>
  <c r="AX717" i="1"/>
  <c r="BA719" i="1"/>
  <c r="AX719" i="1"/>
  <c r="AY719" i="1" s="1"/>
  <c r="BB719" i="1" s="1"/>
  <c r="BA721" i="1"/>
  <c r="AX721" i="1"/>
  <c r="AY721" i="1" s="1"/>
  <c r="BB721" i="1" s="1"/>
  <c r="BA731" i="1"/>
  <c r="AX731" i="1"/>
  <c r="AY731" i="1" s="1"/>
  <c r="BB731" i="1" s="1"/>
  <c r="BA735" i="1"/>
  <c r="AX735" i="1"/>
  <c r="BA737" i="1"/>
  <c r="AX737" i="1"/>
  <c r="AY737" i="1" s="1"/>
  <c r="BB737" i="1" s="1"/>
  <c r="BA745" i="1"/>
  <c r="AX745" i="1"/>
  <c r="AY745" i="1" s="1"/>
  <c r="BB745" i="1" s="1"/>
  <c r="BA749" i="1"/>
  <c r="AX749" i="1"/>
  <c r="AY749" i="1" s="1"/>
  <c r="BB749" i="1" s="1"/>
  <c r="BA753" i="1"/>
  <c r="AX753" i="1"/>
  <c r="AY753" i="1" s="1"/>
  <c r="BB753" i="1" s="1"/>
  <c r="BA757" i="1"/>
  <c r="AX757" i="1"/>
  <c r="AY757" i="1" s="1"/>
  <c r="BB757" i="1" s="1"/>
  <c r="BA761" i="1"/>
  <c r="AX761" i="1"/>
  <c r="AY761" i="1" s="1"/>
  <c r="BB761" i="1" s="1"/>
  <c r="BA763" i="1"/>
  <c r="AX763" i="1"/>
  <c r="AY763" i="1" s="1"/>
  <c r="BB763" i="1" s="1"/>
  <c r="BA765" i="1"/>
  <c r="AX765" i="1"/>
  <c r="AY765" i="1" s="1"/>
  <c r="BB765" i="1" s="1"/>
  <c r="BA767" i="1"/>
  <c r="AX767" i="1"/>
  <c r="AY767" i="1" s="1"/>
  <c r="BB767" i="1" s="1"/>
  <c r="BA769" i="1"/>
  <c r="AX769" i="1"/>
  <c r="AY769" i="1" s="1"/>
  <c r="BB769" i="1" s="1"/>
  <c r="BA771" i="1"/>
  <c r="AX771" i="1"/>
  <c r="AY771" i="1" s="1"/>
  <c r="BB771" i="1" s="1"/>
  <c r="BA773" i="1"/>
  <c r="AX773" i="1"/>
  <c r="BA775" i="1"/>
  <c r="AX775" i="1"/>
  <c r="AY775" i="1" s="1"/>
  <c r="BB775" i="1" s="1"/>
  <c r="BA777" i="1"/>
  <c r="AX777" i="1"/>
  <c r="BA779" i="1"/>
  <c r="AX779" i="1"/>
  <c r="AY779" i="1" s="1"/>
  <c r="BB779" i="1" s="1"/>
  <c r="BA781" i="1"/>
  <c r="AX781" i="1"/>
  <c r="AY781" i="1" s="1"/>
  <c r="BB781" i="1" s="1"/>
  <c r="BA783" i="1"/>
  <c r="AX783" i="1"/>
  <c r="AY783" i="1" s="1"/>
  <c r="BB783" i="1" s="1"/>
  <c r="BA785" i="1"/>
  <c r="AX785" i="1"/>
  <c r="BA787" i="1"/>
  <c r="AX787" i="1"/>
  <c r="AY787" i="1" s="1"/>
  <c r="BB787" i="1" s="1"/>
  <c r="BA789" i="1"/>
  <c r="AX789" i="1"/>
  <c r="BA791" i="1"/>
  <c r="AX791" i="1"/>
  <c r="BA869" i="1"/>
  <c r="AX869" i="1"/>
  <c r="AY869" i="1" s="1"/>
  <c r="BB869" i="1" s="1"/>
  <c r="BA871" i="1"/>
  <c r="AX871" i="1"/>
  <c r="AY871" i="1" s="1"/>
  <c r="BB871" i="1" s="1"/>
  <c r="BA877" i="1"/>
  <c r="AX877" i="1"/>
  <c r="BA879" i="1"/>
  <c r="AX879" i="1"/>
  <c r="AY879" i="1" s="1"/>
  <c r="BB879" i="1" s="1"/>
  <c r="BA885" i="1"/>
  <c r="AX885" i="1"/>
  <c r="AY885" i="1" s="1"/>
  <c r="BB885" i="1" s="1"/>
  <c r="BA887" i="1"/>
  <c r="AX887" i="1"/>
  <c r="AY887" i="1" s="1"/>
  <c r="BB887" i="1" s="1"/>
  <c r="BA893" i="1"/>
  <c r="AX893" i="1"/>
  <c r="BA895" i="1"/>
  <c r="AX895" i="1"/>
  <c r="AY895" i="1" s="1"/>
  <c r="BB895" i="1" s="1"/>
  <c r="BA901" i="1"/>
  <c r="AX901" i="1"/>
  <c r="BA903" i="1"/>
  <c r="AX903" i="1"/>
  <c r="AY903" i="1" s="1"/>
  <c r="BB903" i="1" s="1"/>
  <c r="BA909" i="1"/>
  <c r="AX909" i="1"/>
  <c r="BA911" i="1"/>
  <c r="AX911" i="1"/>
  <c r="AY911" i="1" s="1"/>
  <c r="BB911" i="1" s="1"/>
  <c r="BA917" i="1"/>
  <c r="AX917" i="1"/>
  <c r="AY917" i="1" s="1"/>
  <c r="BB917" i="1" s="1"/>
  <c r="BA919" i="1"/>
  <c r="AX919" i="1"/>
  <c r="AY919" i="1" s="1"/>
  <c r="BB919" i="1" s="1"/>
  <c r="BA925" i="1"/>
  <c r="AX925" i="1"/>
  <c r="BA927" i="1"/>
  <c r="AX927" i="1"/>
  <c r="AY927" i="1" s="1"/>
  <c r="BB927" i="1" s="1"/>
  <c r="BA933" i="1"/>
  <c r="AX933" i="1"/>
  <c r="BA935" i="1"/>
  <c r="AX935" i="1"/>
  <c r="BA939" i="1"/>
  <c r="AX939" i="1"/>
  <c r="BA943" i="1"/>
  <c r="AX943" i="1"/>
  <c r="BA947" i="1"/>
  <c r="AX947" i="1"/>
  <c r="AY947" i="1" s="1"/>
  <c r="BB947" i="1" s="1"/>
  <c r="BA951" i="1"/>
  <c r="AX951" i="1"/>
  <c r="BA955" i="1"/>
  <c r="AX955" i="1"/>
  <c r="BA959" i="1"/>
  <c r="AX959" i="1"/>
  <c r="BA972" i="1"/>
  <c r="AX972" i="1"/>
  <c r="BA974" i="1"/>
  <c r="AX974" i="1"/>
  <c r="AY974" i="1" s="1"/>
  <c r="BB974" i="1" s="1"/>
  <c r="BA976" i="1"/>
  <c r="AX976" i="1"/>
  <c r="BA982" i="1"/>
  <c r="AX982" i="1"/>
  <c r="BA990" i="1"/>
  <c r="AX990" i="1"/>
  <c r="AX623" i="1"/>
  <c r="BA623" i="1" s="1"/>
  <c r="AX627" i="1"/>
  <c r="BA627" i="1" s="1"/>
  <c r="AX632" i="1"/>
  <c r="BA632" i="1" s="1"/>
  <c r="AX634" i="1"/>
  <c r="BA634" i="1" s="1"/>
  <c r="AX636" i="1"/>
  <c r="BA636" i="1" s="1"/>
  <c r="AX654" i="1"/>
  <c r="BA654" i="1" s="1"/>
  <c r="AX656" i="1"/>
  <c r="BA656" i="1" s="1"/>
  <c r="AX658" i="1"/>
  <c r="BA658" i="1" s="1"/>
  <c r="AX660" i="1"/>
  <c r="BA660" i="1" s="1"/>
  <c r="AX662" i="1"/>
  <c r="BA662" i="1" s="1"/>
  <c r="AX679" i="1"/>
  <c r="BA679" i="1" s="1"/>
  <c r="AX681" i="1"/>
  <c r="BA681" i="1" s="1"/>
  <c r="AX691" i="1"/>
  <c r="BA691" i="1" s="1"/>
  <c r="AX693" i="1"/>
  <c r="BA693" i="1" s="1"/>
  <c r="AX695" i="1"/>
  <c r="BA695" i="1" s="1"/>
  <c r="AX697" i="1"/>
  <c r="BA697" i="1" s="1"/>
  <c r="AX707" i="1"/>
  <c r="BA707" i="1" s="1"/>
  <c r="AX709" i="1"/>
  <c r="BA709" i="1" s="1"/>
  <c r="AX711" i="1"/>
  <c r="BA711" i="1" s="1"/>
  <c r="AX713" i="1"/>
  <c r="BA713" i="1" s="1"/>
  <c r="AX723" i="1"/>
  <c r="BA723" i="1" s="1"/>
  <c r="AX725" i="1"/>
  <c r="BA725" i="1" s="1"/>
  <c r="AX727" i="1"/>
  <c r="BA727" i="1" s="1"/>
  <c r="AX729" i="1"/>
  <c r="BA729" i="1" s="1"/>
  <c r="AX739" i="1"/>
  <c r="BA739" i="1" s="1"/>
  <c r="AX743" i="1"/>
  <c r="BA743" i="1" s="1"/>
  <c r="BA747" i="1"/>
  <c r="AX747" i="1"/>
  <c r="AY747" i="1" s="1"/>
  <c r="BB747" i="1" s="1"/>
  <c r="BA751" i="1"/>
  <c r="AX751" i="1"/>
  <c r="AY751" i="1" s="1"/>
  <c r="BB751" i="1" s="1"/>
  <c r="BA755" i="1"/>
  <c r="AX755" i="1"/>
  <c r="AY755" i="1" s="1"/>
  <c r="BB755" i="1" s="1"/>
  <c r="BA759" i="1"/>
  <c r="AX759" i="1"/>
  <c r="AY759" i="1" s="1"/>
  <c r="BB759" i="1" s="1"/>
  <c r="BA795" i="1"/>
  <c r="AX795" i="1"/>
  <c r="BA803" i="1"/>
  <c r="AX803" i="1"/>
  <c r="BA805" i="1"/>
  <c r="AX805" i="1"/>
  <c r="AY805" i="1" s="1"/>
  <c r="BB805" i="1" s="1"/>
  <c r="BA807" i="1"/>
  <c r="AX807" i="1"/>
  <c r="AY807" i="1" s="1"/>
  <c r="BB807" i="1" s="1"/>
  <c r="BA809" i="1"/>
  <c r="AX809" i="1"/>
  <c r="AY809" i="1" s="1"/>
  <c r="BB809" i="1" s="1"/>
  <c r="BA813" i="1"/>
  <c r="AX813" i="1"/>
  <c r="BA815" i="1"/>
  <c r="AX815" i="1"/>
  <c r="AY815" i="1" s="1"/>
  <c r="BB815" i="1" s="1"/>
  <c r="BA817" i="1"/>
  <c r="AX817" i="1"/>
  <c r="BA821" i="1"/>
  <c r="AX821" i="1"/>
  <c r="AY821" i="1" s="1"/>
  <c r="BB821" i="1" s="1"/>
  <c r="BA823" i="1"/>
  <c r="AX823" i="1"/>
  <c r="AY823" i="1" s="1"/>
  <c r="BB823" i="1" s="1"/>
  <c r="BA825" i="1"/>
  <c r="AX825" i="1"/>
  <c r="AY825" i="1" s="1"/>
  <c r="BB825" i="1" s="1"/>
  <c r="BA829" i="1"/>
  <c r="AX829" i="1"/>
  <c r="BA831" i="1"/>
  <c r="AX831" i="1"/>
  <c r="AY831" i="1" s="1"/>
  <c r="BB831" i="1" s="1"/>
  <c r="BA833" i="1"/>
  <c r="AX833" i="1"/>
  <c r="BA837" i="1"/>
  <c r="AX837" i="1"/>
  <c r="AY837" i="1" s="1"/>
  <c r="BB837" i="1" s="1"/>
  <c r="BA839" i="1"/>
  <c r="AX839" i="1"/>
  <c r="AY839" i="1" s="1"/>
  <c r="BB839" i="1" s="1"/>
  <c r="BA841" i="1"/>
  <c r="AX841" i="1"/>
  <c r="BA843" i="1"/>
  <c r="AX843" i="1"/>
  <c r="BA845" i="1"/>
  <c r="AX845" i="1"/>
  <c r="BA847" i="1"/>
  <c r="AX847" i="1"/>
  <c r="BA849" i="1"/>
  <c r="AX849" i="1"/>
  <c r="BA851" i="1"/>
  <c r="AX851" i="1"/>
  <c r="BA853" i="1"/>
  <c r="AX853" i="1"/>
  <c r="AY853" i="1" s="1"/>
  <c r="BB853" i="1" s="1"/>
  <c r="BA855" i="1"/>
  <c r="AX855" i="1"/>
  <c r="BA857" i="1"/>
  <c r="AX857" i="1"/>
  <c r="BA859" i="1"/>
  <c r="AX859" i="1"/>
  <c r="BA861" i="1"/>
  <c r="AX861" i="1"/>
  <c r="BA863" i="1"/>
  <c r="AX863" i="1"/>
  <c r="BA865" i="1"/>
  <c r="AX865" i="1"/>
  <c r="BA873" i="1"/>
  <c r="AX873" i="1"/>
  <c r="BA881" i="1"/>
  <c r="AX881" i="1"/>
  <c r="BA889" i="1"/>
  <c r="AX889" i="1"/>
  <c r="BA897" i="1"/>
  <c r="AX897" i="1"/>
  <c r="BA905" i="1"/>
  <c r="AX905" i="1"/>
  <c r="BA913" i="1"/>
  <c r="AX913" i="1"/>
  <c r="BA921" i="1"/>
  <c r="AX921" i="1"/>
  <c r="BA929" i="1"/>
  <c r="AX929" i="1"/>
  <c r="BA937" i="1"/>
  <c r="AX937" i="1"/>
  <c r="BA941" i="1"/>
  <c r="AX941" i="1"/>
  <c r="BA945" i="1"/>
  <c r="AX945" i="1"/>
  <c r="BA949" i="1"/>
  <c r="AX949" i="1"/>
  <c r="BA953" i="1"/>
  <c r="AX953" i="1"/>
  <c r="BA957" i="1"/>
  <c r="AX957" i="1"/>
  <c r="BA961" i="1"/>
  <c r="AX961" i="1"/>
  <c r="BA964" i="1"/>
  <c r="AX964" i="1"/>
  <c r="BA966" i="1"/>
  <c r="AX966" i="1"/>
  <c r="AY966" i="1" s="1"/>
  <c r="BB966" i="1" s="1"/>
  <c r="BA968" i="1"/>
  <c r="AX968" i="1"/>
  <c r="AY968" i="1" s="1"/>
  <c r="BB968" i="1" s="1"/>
  <c r="BA986" i="1"/>
  <c r="AX986" i="1"/>
  <c r="AY986" i="1" s="1"/>
  <c r="BB986" i="1" s="1"/>
  <c r="BA1004" i="1"/>
  <c r="AX1004" i="1"/>
  <c r="AY1004" i="1" s="1"/>
  <c r="BB1004" i="1" s="1"/>
  <c r="BA1008" i="1"/>
  <c r="AX1008" i="1"/>
  <c r="AY1008" i="1" s="1"/>
  <c r="BB1008" i="1" s="1"/>
  <c r="AK999" i="1"/>
  <c r="AK1007" i="1"/>
  <c r="AF996" i="1"/>
  <c r="AE996" i="1"/>
  <c r="AF1006" i="1"/>
  <c r="AE1006" i="1"/>
  <c r="AE1008" i="1"/>
  <c r="AF1008" i="1"/>
  <c r="AF1012" i="1"/>
  <c r="AE1012" i="1"/>
  <c r="BA664" i="1"/>
  <c r="AE994" i="1"/>
  <c r="AF994" i="1"/>
  <c r="AF1002" i="1"/>
  <c r="AE1002" i="1"/>
  <c r="AF1004" i="1"/>
  <c r="AE1004" i="1"/>
  <c r="AF1010" i="1"/>
  <c r="AE1010" i="1"/>
  <c r="AY735" i="1"/>
  <c r="BB735" i="1" s="1"/>
  <c r="AY785" i="1"/>
  <c r="BB785" i="1" s="1"/>
  <c r="AY648" i="1"/>
  <c r="BB648" i="1" s="1"/>
  <c r="AY901" i="1"/>
  <c r="BB901" i="1" s="1"/>
  <c r="AL1014" i="1"/>
  <c r="AK528" i="1"/>
  <c r="AK617" i="1"/>
  <c r="AK621" i="1"/>
  <c r="AK625" i="1"/>
  <c r="AY640" i="1"/>
  <c r="BB640" i="1" s="1"/>
  <c r="AY717" i="1"/>
  <c r="BB717" i="1" s="1"/>
  <c r="AF1015" i="1"/>
  <c r="AE1015" i="1"/>
  <c r="AK1001" i="1"/>
  <c r="AK1003" i="1"/>
  <c r="AK527" i="1"/>
  <c r="AL527" i="1"/>
  <c r="AK542" i="1"/>
  <c r="AK793" i="1"/>
  <c r="AK618" i="1"/>
  <c r="AK620" i="1"/>
  <c r="AK622" i="1"/>
  <c r="AK624" i="1"/>
  <c r="AK626" i="1"/>
  <c r="AK628" i="1"/>
  <c r="AK1015" i="1"/>
  <c r="AK554" i="1"/>
  <c r="AK556" i="1"/>
  <c r="AK578" i="1"/>
  <c r="AK580" i="1"/>
  <c r="AK582" i="1"/>
  <c r="AK667" i="1"/>
  <c r="AK669" i="1"/>
  <c r="AK671" i="1"/>
  <c r="AK673" i="1"/>
  <c r="AK675" i="1"/>
  <c r="AK677" i="1"/>
  <c r="AK840" i="1"/>
  <c r="AK842" i="1"/>
  <c r="AK844" i="1"/>
  <c r="AK846" i="1"/>
  <c r="AK848" i="1"/>
  <c r="AK850" i="1"/>
  <c r="AK852" i="1"/>
  <c r="AK854" i="1"/>
  <c r="AK856" i="1"/>
  <c r="AK858" i="1"/>
  <c r="AK860" i="1"/>
  <c r="AK862" i="1"/>
  <c r="AK864" i="1"/>
  <c r="J4" i="11"/>
  <c r="AY658" i="1" l="1"/>
  <c r="BB658" i="1" s="1"/>
  <c r="AY713" i="1"/>
  <c r="BB713" i="1" s="1"/>
  <c r="AY729" i="1"/>
  <c r="BB729" i="1" s="1"/>
  <c r="BC729" i="1" s="1"/>
  <c r="AY727" i="1"/>
  <c r="BB727" i="1" s="1"/>
  <c r="BC727" i="1" s="1"/>
  <c r="AY695" i="1"/>
  <c r="BB695" i="1" s="1"/>
  <c r="BC695" i="1" s="1"/>
  <c r="AY691" i="1"/>
  <c r="BB691" i="1" s="1"/>
  <c r="BC691" i="1" s="1"/>
  <c r="AY681" i="1"/>
  <c r="BB681" i="1" s="1"/>
  <c r="BC681" i="1" s="1"/>
  <c r="AY723" i="1"/>
  <c r="BB723" i="1" s="1"/>
  <c r="BC723" i="1" s="1"/>
  <c r="BC721" i="1"/>
  <c r="BC685" i="1"/>
  <c r="AY849" i="1"/>
  <c r="BB849" i="1" s="1"/>
  <c r="BC849" i="1" s="1"/>
  <c r="AY933" i="1"/>
  <c r="BB933" i="1" s="1"/>
  <c r="BC933" i="1" s="1"/>
  <c r="AY773" i="1"/>
  <c r="BB773" i="1" s="1"/>
  <c r="BC773" i="1" s="1"/>
  <c r="AY672" i="1"/>
  <c r="BB672" i="1" s="1"/>
  <c r="BC672" i="1" s="1"/>
  <c r="BC831" i="1"/>
  <c r="AY857" i="1"/>
  <c r="BB857" i="1" s="1"/>
  <c r="BC857" i="1" s="1"/>
  <c r="AY841" i="1"/>
  <c r="BB841" i="1" s="1"/>
  <c r="BC841" i="1" s="1"/>
  <c r="AY957" i="1"/>
  <c r="BB957" i="1" s="1"/>
  <c r="BC957" i="1" s="1"/>
  <c r="AY941" i="1"/>
  <c r="BB941" i="1" s="1"/>
  <c r="BC941" i="1" s="1"/>
  <c r="AY929" i="1"/>
  <c r="BB929" i="1" s="1"/>
  <c r="BC929" i="1" s="1"/>
  <c r="AY897" i="1"/>
  <c r="BB897" i="1" s="1"/>
  <c r="BC897" i="1" s="1"/>
  <c r="AY865" i="1"/>
  <c r="BB865" i="1" s="1"/>
  <c r="BC865" i="1" s="1"/>
  <c r="AY972" i="1"/>
  <c r="BB972" i="1" s="1"/>
  <c r="BC972" i="1" s="1"/>
  <c r="AY909" i="1"/>
  <c r="BB909" i="1" s="1"/>
  <c r="BC909" i="1" s="1"/>
  <c r="AY877" i="1"/>
  <c r="BB877" i="1" s="1"/>
  <c r="BC877" i="1" s="1"/>
  <c r="AY697" i="1"/>
  <c r="BB697" i="1" s="1"/>
  <c r="BC697" i="1" s="1"/>
  <c r="BC986" i="1"/>
  <c r="BC719" i="1"/>
  <c r="BC687" i="1"/>
  <c r="BC731" i="1"/>
  <c r="BC699" i="1"/>
  <c r="BC674" i="1"/>
  <c r="BC666" i="1"/>
  <c r="BC638" i="1"/>
  <c r="BC749" i="1"/>
  <c r="AY951" i="1"/>
  <c r="BB951" i="1" s="1"/>
  <c r="BC951" i="1" s="1"/>
  <c r="AY935" i="1"/>
  <c r="BB935" i="1" s="1"/>
  <c r="BC935" i="1" s="1"/>
  <c r="BC1008" i="1"/>
  <c r="BC839" i="1"/>
  <c r="BC823" i="1"/>
  <c r="BC759" i="1"/>
  <c r="BC751" i="1"/>
  <c r="BC974" i="1"/>
  <c r="BC927" i="1"/>
  <c r="BC919" i="1"/>
  <c r="BC911" i="1"/>
  <c r="BC895" i="1"/>
  <c r="BC887" i="1"/>
  <c r="BC879" i="1"/>
  <c r="BC871" i="1"/>
  <c r="BC787" i="1"/>
  <c r="BC783" i="1"/>
  <c r="BC779" i="1"/>
  <c r="BC775" i="1"/>
  <c r="BC771" i="1"/>
  <c r="BC767" i="1"/>
  <c r="BC763" i="1"/>
  <c r="BC757" i="1"/>
  <c r="BC737" i="1"/>
  <c r="BC903" i="1"/>
  <c r="BC807" i="1"/>
  <c r="AY949" i="1"/>
  <c r="BB949" i="1" s="1"/>
  <c r="BC949" i="1" s="1"/>
  <c r="AY656" i="1"/>
  <c r="BB656" i="1" s="1"/>
  <c r="BC656" i="1" s="1"/>
  <c r="BC837" i="1"/>
  <c r="BC805" i="1"/>
  <c r="BC901" i="1"/>
  <c r="BC869" i="1"/>
  <c r="BC809" i="1"/>
  <c r="BC747" i="1"/>
  <c r="BC652" i="1"/>
  <c r="BC769" i="1"/>
  <c r="BC781" i="1"/>
  <c r="BC640" i="1"/>
  <c r="BC761" i="1"/>
  <c r="BC745" i="1"/>
  <c r="BC644" i="1"/>
  <c r="BC648" i="1"/>
  <c r="BC947" i="1"/>
  <c r="AY632" i="1"/>
  <c r="BB632" i="1" s="1"/>
  <c r="BC632" i="1" s="1"/>
  <c r="AY679" i="1"/>
  <c r="BB679" i="1" s="1"/>
  <c r="BC679" i="1" s="1"/>
  <c r="BC853" i="1"/>
  <c r="BC717" i="1"/>
  <c r="BC968" i="1"/>
  <c r="AY905" i="1"/>
  <c r="BB905" i="1" s="1"/>
  <c r="BC905" i="1" s="1"/>
  <c r="AY873" i="1"/>
  <c r="BB873" i="1" s="1"/>
  <c r="BC873" i="1" s="1"/>
  <c r="BC821" i="1"/>
  <c r="AY982" i="1"/>
  <c r="BB982" i="1" s="1"/>
  <c r="BC982" i="1" s="1"/>
  <c r="BC917" i="1"/>
  <c r="BC885" i="1"/>
  <c r="BC825" i="1"/>
  <c r="BC755" i="1"/>
  <c r="BC689" i="1"/>
  <c r="BC785" i="1"/>
  <c r="BC735" i="1"/>
  <c r="BC765" i="1"/>
  <c r="BC1004" i="1"/>
  <c r="BC815" i="1"/>
  <c r="BC753" i="1"/>
  <c r="BC705" i="1"/>
  <c r="BC701" i="1"/>
  <c r="AY953" i="1"/>
  <c r="BB953" i="1" s="1"/>
  <c r="BC953" i="1" s="1"/>
  <c r="AY937" i="1"/>
  <c r="BB937" i="1" s="1"/>
  <c r="BC937" i="1" s="1"/>
  <c r="AY813" i="1"/>
  <c r="BB813" i="1" s="1"/>
  <c r="BC813" i="1" s="1"/>
  <c r="AY817" i="1"/>
  <c r="BB817" i="1" s="1"/>
  <c r="BC817" i="1" s="1"/>
  <c r="AY650" i="1"/>
  <c r="BB650" i="1" s="1"/>
  <c r="BC650" i="1" s="1"/>
  <c r="AY636" i="1"/>
  <c r="BB636" i="1" s="1"/>
  <c r="BC636" i="1" s="1"/>
  <c r="AY959" i="1"/>
  <c r="BB959" i="1" s="1"/>
  <c r="BC959" i="1" s="1"/>
  <c r="AY943" i="1"/>
  <c r="BB943" i="1" s="1"/>
  <c r="BC943" i="1" s="1"/>
  <c r="AY703" i="1"/>
  <c r="BB703" i="1" s="1"/>
  <c r="BC703" i="1" s="1"/>
  <c r="AY861" i="1"/>
  <c r="BB861" i="1" s="1"/>
  <c r="BC861" i="1" s="1"/>
  <c r="AY845" i="1"/>
  <c r="BB845" i="1" s="1"/>
  <c r="BC845" i="1" s="1"/>
  <c r="AY976" i="1"/>
  <c r="BB976" i="1" s="1"/>
  <c r="BC976" i="1" s="1"/>
  <c r="AY913" i="1"/>
  <c r="BB913" i="1" s="1"/>
  <c r="BC913" i="1" s="1"/>
  <c r="AY881" i="1"/>
  <c r="BB881" i="1" s="1"/>
  <c r="BC881" i="1" s="1"/>
  <c r="AY829" i="1"/>
  <c r="BB829" i="1" s="1"/>
  <c r="BC829" i="1" s="1"/>
  <c r="AY990" i="1"/>
  <c r="BB990" i="1" s="1"/>
  <c r="BC990" i="1" s="1"/>
  <c r="AY925" i="1"/>
  <c r="BB925" i="1" s="1"/>
  <c r="BC925" i="1" s="1"/>
  <c r="AY893" i="1"/>
  <c r="BB893" i="1" s="1"/>
  <c r="BC893" i="1" s="1"/>
  <c r="AY833" i="1"/>
  <c r="BB833" i="1" s="1"/>
  <c r="BC833" i="1" s="1"/>
  <c r="AY634" i="1"/>
  <c r="BB634" i="1" s="1"/>
  <c r="BC634" i="1" s="1"/>
  <c r="AY660" i="1"/>
  <c r="BB660" i="1" s="1"/>
  <c r="BC660" i="1" s="1"/>
  <c r="AY851" i="1"/>
  <c r="BB851" i="1" s="1"/>
  <c r="BC851" i="1" s="1"/>
  <c r="AY955" i="1"/>
  <c r="BB955" i="1" s="1"/>
  <c r="BC955" i="1" s="1"/>
  <c r="AY939" i="1"/>
  <c r="BB939" i="1" s="1"/>
  <c r="BC939" i="1" s="1"/>
  <c r="AY623" i="1"/>
  <c r="BB623" i="1" s="1"/>
  <c r="BC623" i="1" s="1"/>
  <c r="AY777" i="1"/>
  <c r="BB777" i="1" s="1"/>
  <c r="BC777" i="1" s="1"/>
  <c r="AY789" i="1"/>
  <c r="BB789" i="1" s="1"/>
  <c r="BC789" i="1" s="1"/>
  <c r="AY739" i="1"/>
  <c r="BB739" i="1" s="1"/>
  <c r="BC739" i="1" s="1"/>
  <c r="AY707" i="1"/>
  <c r="BB707" i="1" s="1"/>
  <c r="BC707" i="1" s="1"/>
  <c r="AY676" i="1"/>
  <c r="BB676" i="1" s="1"/>
  <c r="BC676" i="1" s="1"/>
  <c r="AY668" i="1"/>
  <c r="BB668" i="1" s="1"/>
  <c r="BC668" i="1" s="1"/>
  <c r="AY803" i="1"/>
  <c r="BB803" i="1" s="1"/>
  <c r="BC803" i="1" s="1"/>
  <c r="AY961" i="1"/>
  <c r="BB961" i="1" s="1"/>
  <c r="BC961" i="1" s="1"/>
  <c r="AY945" i="1"/>
  <c r="BB945" i="1" s="1"/>
  <c r="BC945" i="1" s="1"/>
  <c r="AY921" i="1"/>
  <c r="BB921" i="1" s="1"/>
  <c r="BC921" i="1" s="1"/>
  <c r="AY889" i="1"/>
  <c r="BB889" i="1" s="1"/>
  <c r="BC889" i="1" s="1"/>
  <c r="AY964" i="1"/>
  <c r="BB964" i="1" s="1"/>
  <c r="BC964" i="1" s="1"/>
  <c r="AY642" i="1"/>
  <c r="BB642" i="1" s="1"/>
  <c r="BC642" i="1" s="1"/>
  <c r="AY863" i="1"/>
  <c r="BB863" i="1" s="1"/>
  <c r="BC863" i="1" s="1"/>
  <c r="AY847" i="1"/>
  <c r="BB847" i="1" s="1"/>
  <c r="BC847" i="1" s="1"/>
  <c r="AY725" i="1"/>
  <c r="BB725" i="1" s="1"/>
  <c r="BC725" i="1" s="1"/>
  <c r="AY795" i="1"/>
  <c r="BB795" i="1" s="1"/>
  <c r="BC795" i="1" s="1"/>
  <c r="AY743" i="1"/>
  <c r="BB743" i="1" s="1"/>
  <c r="BC743" i="1" s="1"/>
  <c r="AY711" i="1"/>
  <c r="BB711" i="1" s="1"/>
  <c r="BC711" i="1" s="1"/>
  <c r="AY662" i="1"/>
  <c r="BB662" i="1" s="1"/>
  <c r="BC662" i="1" s="1"/>
  <c r="AY859" i="1"/>
  <c r="BB859" i="1" s="1"/>
  <c r="BC859" i="1" s="1"/>
  <c r="AY843" i="1"/>
  <c r="BB843" i="1" s="1"/>
  <c r="BC843" i="1" s="1"/>
  <c r="AY709" i="1"/>
  <c r="BB709" i="1" s="1"/>
  <c r="BC709" i="1" s="1"/>
  <c r="AY627" i="1"/>
  <c r="BB627" i="1" s="1"/>
  <c r="BC627" i="1" s="1"/>
  <c r="AY791" i="1"/>
  <c r="BB791" i="1" s="1"/>
  <c r="BC791" i="1" s="1"/>
  <c r="AY715" i="1"/>
  <c r="BB715" i="1" s="1"/>
  <c r="BC715" i="1" s="1"/>
  <c r="AY683" i="1"/>
  <c r="BB683" i="1" s="1"/>
  <c r="BC683" i="1" s="1"/>
  <c r="AY670" i="1"/>
  <c r="BB670" i="1" s="1"/>
  <c r="BC670" i="1" s="1"/>
  <c r="AY654" i="1"/>
  <c r="BB654" i="1" s="1"/>
  <c r="BC654" i="1" s="1"/>
  <c r="AY855" i="1"/>
  <c r="BB855" i="1" s="1"/>
  <c r="BC855" i="1" s="1"/>
  <c r="AY693" i="1"/>
  <c r="BB693" i="1" s="1"/>
  <c r="BC693" i="1" s="1"/>
  <c r="AY646" i="1"/>
  <c r="BB646" i="1" s="1"/>
  <c r="BC646" i="1" s="1"/>
  <c r="AX981" i="1"/>
  <c r="BA981" i="1" s="1"/>
  <c r="AX973" i="1"/>
  <c r="BA973" i="1" s="1"/>
  <c r="AX965" i="1"/>
  <c r="BA965" i="1" s="1"/>
  <c r="AX878" i="1"/>
  <c r="BA878" i="1" s="1"/>
  <c r="AX824" i="1"/>
  <c r="BA824" i="1" s="1"/>
  <c r="AX808" i="1"/>
  <c r="BA808" i="1" s="1"/>
  <c r="AX792" i="1"/>
  <c r="BA792" i="1" s="1"/>
  <c r="AX776" i="1"/>
  <c r="BA776" i="1" s="1"/>
  <c r="AX704" i="1"/>
  <c r="BA704" i="1" s="1"/>
  <c r="AX918" i="1"/>
  <c r="BA918" i="1" s="1"/>
  <c r="AX902" i="1"/>
  <c r="BA902" i="1" s="1"/>
  <c r="AX886" i="1"/>
  <c r="BA886" i="1" s="1"/>
  <c r="AX870" i="1"/>
  <c r="BA870" i="1" s="1"/>
  <c r="AX932" i="1"/>
  <c r="BA932" i="1" s="1"/>
  <c r="AX928" i="1"/>
  <c r="BA928" i="1" s="1"/>
  <c r="AX924" i="1"/>
  <c r="BA924" i="1" s="1"/>
  <c r="AX920" i="1"/>
  <c r="BA920" i="1" s="1"/>
  <c r="AX916" i="1"/>
  <c r="BA916" i="1" s="1"/>
  <c r="AX912" i="1"/>
  <c r="BA912" i="1" s="1"/>
  <c r="AX908" i="1"/>
  <c r="BA908" i="1" s="1"/>
  <c r="AX904" i="1"/>
  <c r="BA904" i="1" s="1"/>
  <c r="AX900" i="1"/>
  <c r="BA900" i="1" s="1"/>
  <c r="AX896" i="1"/>
  <c r="BA896" i="1" s="1"/>
  <c r="AX892" i="1"/>
  <c r="BA892" i="1" s="1"/>
  <c r="AX888" i="1"/>
  <c r="BA888" i="1" s="1"/>
  <c r="AX884" i="1"/>
  <c r="BA884" i="1" s="1"/>
  <c r="AX880" i="1"/>
  <c r="BA880" i="1" s="1"/>
  <c r="AX876" i="1"/>
  <c r="BA876" i="1" s="1"/>
  <c r="AX872" i="1"/>
  <c r="BA872" i="1" s="1"/>
  <c r="AX868" i="1"/>
  <c r="BA868" i="1" s="1"/>
  <c r="AX838" i="1"/>
  <c r="BA838" i="1" s="1"/>
  <c r="AX834" i="1"/>
  <c r="BA834" i="1" s="1"/>
  <c r="AX830" i="1"/>
  <c r="BA830" i="1" s="1"/>
  <c r="AX826" i="1"/>
  <c r="BA826" i="1" s="1"/>
  <c r="AX822" i="1"/>
  <c r="BA822" i="1" s="1"/>
  <c r="AX818" i="1"/>
  <c r="BA818" i="1" s="1"/>
  <c r="AX814" i="1"/>
  <c r="BA814" i="1" s="1"/>
  <c r="AX810" i="1"/>
  <c r="BA810" i="1" s="1"/>
  <c r="AX806" i="1"/>
  <c r="BA806" i="1" s="1"/>
  <c r="AX802" i="1"/>
  <c r="BA802" i="1" s="1"/>
  <c r="AX790" i="1"/>
  <c r="BA790" i="1" s="1"/>
  <c r="AX786" i="1"/>
  <c r="BA786" i="1" s="1"/>
  <c r="AX782" i="1"/>
  <c r="BA782" i="1" s="1"/>
  <c r="AX778" i="1"/>
  <c r="BA778" i="1" s="1"/>
  <c r="AX774" i="1"/>
  <c r="BA774" i="1" s="1"/>
  <c r="AX770" i="1"/>
  <c r="BA770" i="1" s="1"/>
  <c r="AX766" i="1"/>
  <c r="BA766" i="1" s="1"/>
  <c r="AX762" i="1"/>
  <c r="BA762" i="1" s="1"/>
  <c r="AX728" i="1"/>
  <c r="BA728" i="1" s="1"/>
  <c r="AX712" i="1"/>
  <c r="BA712" i="1" s="1"/>
  <c r="AX696" i="1"/>
  <c r="BA696" i="1" s="1"/>
  <c r="AX680" i="1"/>
  <c r="BA680" i="1" s="1"/>
  <c r="AX655" i="1"/>
  <c r="BA655" i="1" s="1"/>
  <c r="AX639" i="1"/>
  <c r="BA639" i="1" s="1"/>
  <c r="AX977" i="1"/>
  <c r="BA977" i="1" s="1"/>
  <c r="AX930" i="1"/>
  <c r="BA930" i="1" s="1"/>
  <c r="AX922" i="1"/>
  <c r="BA922" i="1" s="1"/>
  <c r="AX914" i="1"/>
  <c r="BA914" i="1" s="1"/>
  <c r="AX906" i="1"/>
  <c r="BA906" i="1" s="1"/>
  <c r="AX898" i="1"/>
  <c r="BA898" i="1" s="1"/>
  <c r="AX890" i="1"/>
  <c r="BA890" i="1" s="1"/>
  <c r="AX882" i="1"/>
  <c r="BA882" i="1" s="1"/>
  <c r="AX874" i="1"/>
  <c r="BA874" i="1" s="1"/>
  <c r="AX866" i="1"/>
  <c r="BA866" i="1" s="1"/>
  <c r="AX836" i="1"/>
  <c r="BA836" i="1" s="1"/>
  <c r="AX828" i="1"/>
  <c r="BA828" i="1" s="1"/>
  <c r="AX820" i="1"/>
  <c r="BA820" i="1" s="1"/>
  <c r="AX812" i="1"/>
  <c r="BA812" i="1" s="1"/>
  <c r="AX804" i="1"/>
  <c r="BA804" i="1" s="1"/>
  <c r="AX796" i="1"/>
  <c r="BA796" i="1" s="1"/>
  <c r="AX788" i="1"/>
  <c r="BA788" i="1" s="1"/>
  <c r="AX780" i="1"/>
  <c r="BA780" i="1" s="1"/>
  <c r="AX772" i="1"/>
  <c r="BA772" i="1" s="1"/>
  <c r="AX764" i="1"/>
  <c r="BA764" i="1" s="1"/>
  <c r="AX740" i="1"/>
  <c r="BA740" i="1" s="1"/>
  <c r="AX724" i="1"/>
  <c r="BA724" i="1" s="1"/>
  <c r="AX708" i="1"/>
  <c r="BA708" i="1" s="1"/>
  <c r="AX692" i="1"/>
  <c r="BA692" i="1" s="1"/>
  <c r="AX659" i="1"/>
  <c r="BA659" i="1" s="1"/>
  <c r="AX643" i="1"/>
  <c r="BA643" i="1" s="1"/>
  <c r="AX678" i="1"/>
  <c r="BA678" i="1" s="1"/>
  <c r="BC658" i="1"/>
  <c r="BC713" i="1"/>
  <c r="BA926" i="1"/>
  <c r="AX926" i="1"/>
  <c r="BA910" i="1"/>
  <c r="AX910" i="1"/>
  <c r="BA894" i="1"/>
  <c r="AX894" i="1"/>
  <c r="BA832" i="1"/>
  <c r="AX832" i="1"/>
  <c r="BA816" i="1"/>
  <c r="AX816" i="1"/>
  <c r="BA800" i="1"/>
  <c r="AX800" i="1"/>
  <c r="BA784" i="1"/>
  <c r="AX784" i="1"/>
  <c r="BA768" i="1"/>
  <c r="AX768" i="1"/>
  <c r="BA736" i="1"/>
  <c r="AX736" i="1"/>
  <c r="BA720" i="1"/>
  <c r="AX720" i="1"/>
  <c r="BA688" i="1"/>
  <c r="AX688" i="1"/>
  <c r="BA663" i="1"/>
  <c r="AX663" i="1"/>
  <c r="BA647" i="1"/>
  <c r="AX647" i="1"/>
  <c r="BA631" i="1"/>
  <c r="AX631" i="1"/>
  <c r="BA969" i="1"/>
  <c r="AX969" i="1"/>
  <c r="BA1013" i="1"/>
  <c r="AX1013" i="1"/>
  <c r="BA991" i="1"/>
  <c r="AX991" i="1"/>
  <c r="BA987" i="1"/>
  <c r="AX987" i="1"/>
  <c r="BA983" i="1"/>
  <c r="AX983" i="1"/>
  <c r="BA979" i="1"/>
  <c r="AX979" i="1"/>
  <c r="BA975" i="1"/>
  <c r="AX975" i="1"/>
  <c r="BA971" i="1"/>
  <c r="AX971" i="1"/>
  <c r="BA967" i="1"/>
  <c r="AX967" i="1"/>
  <c r="BA963" i="1"/>
  <c r="AX963" i="1"/>
  <c r="BA732" i="1"/>
  <c r="AX732" i="1"/>
  <c r="BA716" i="1"/>
  <c r="AX716" i="1"/>
  <c r="BA700" i="1"/>
  <c r="AX700" i="1"/>
  <c r="BA684" i="1"/>
  <c r="AX684" i="1"/>
  <c r="BA742" i="1"/>
  <c r="AX742" i="1"/>
  <c r="BA738" i="1"/>
  <c r="AX738" i="1"/>
  <c r="BA734" i="1"/>
  <c r="AX734" i="1"/>
  <c r="BA730" i="1"/>
  <c r="AX730" i="1"/>
  <c r="BA726" i="1"/>
  <c r="AX726" i="1"/>
  <c r="BA722" i="1"/>
  <c r="AX722" i="1"/>
  <c r="BA718" i="1"/>
  <c r="AX718" i="1"/>
  <c r="BA714" i="1"/>
  <c r="AX714" i="1"/>
  <c r="BA710" i="1"/>
  <c r="AX710" i="1"/>
  <c r="BA706" i="1"/>
  <c r="AX706" i="1"/>
  <c r="BA702" i="1"/>
  <c r="AX702" i="1"/>
  <c r="BA698" i="1"/>
  <c r="AX698" i="1"/>
  <c r="BA694" i="1"/>
  <c r="AX694" i="1"/>
  <c r="BA690" i="1"/>
  <c r="AX690" i="1"/>
  <c r="BA686" i="1"/>
  <c r="AX686" i="1"/>
  <c r="BA682" i="1"/>
  <c r="AX682" i="1"/>
  <c r="BA651" i="1"/>
  <c r="AX651" i="1"/>
  <c r="BA635" i="1"/>
  <c r="AX635" i="1"/>
  <c r="BA661" i="1"/>
  <c r="AX661" i="1"/>
  <c r="BA657" i="1"/>
  <c r="AX657" i="1"/>
  <c r="BA653" i="1"/>
  <c r="AX653" i="1"/>
  <c r="BA649" i="1"/>
  <c r="AX649" i="1"/>
  <c r="BA645" i="1"/>
  <c r="AX645" i="1"/>
  <c r="BA641" i="1"/>
  <c r="AX641" i="1"/>
  <c r="BA637" i="1"/>
  <c r="AX637" i="1"/>
  <c r="BA633" i="1"/>
  <c r="AX633" i="1"/>
  <c r="AX996" i="1"/>
  <c r="BA996" i="1" s="1"/>
  <c r="AX799" i="1"/>
  <c r="AY799" i="1" s="1"/>
  <c r="BB799" i="1" s="1"/>
  <c r="BC966" i="1"/>
  <c r="R6" i="11"/>
  <c r="N6" i="2"/>
  <c r="L1017" i="2"/>
  <c r="M1017" i="2"/>
  <c r="AI27" i="11"/>
  <c r="AL36" i="11"/>
  <c r="AK36" i="11"/>
  <c r="AJ36" i="11"/>
  <c r="AI36" i="11"/>
  <c r="AL35" i="11"/>
  <c r="AK35" i="11"/>
  <c r="AJ35" i="11"/>
  <c r="AI35" i="11"/>
  <c r="AL34" i="11"/>
  <c r="AK34" i="11"/>
  <c r="AJ34" i="11"/>
  <c r="AI34" i="11"/>
  <c r="AL33" i="11"/>
  <c r="AK33" i="11"/>
  <c r="AJ33" i="11"/>
  <c r="AI33" i="11"/>
  <c r="AL32" i="11"/>
  <c r="AK32" i="11"/>
  <c r="AJ32" i="11"/>
  <c r="AI32" i="11"/>
  <c r="AL31" i="11"/>
  <c r="AK31" i="11"/>
  <c r="AJ31" i="11"/>
  <c r="AI31" i="11"/>
  <c r="AL30" i="11"/>
  <c r="AK30" i="11"/>
  <c r="AJ30" i="11"/>
  <c r="AI30" i="11"/>
  <c r="AL29" i="11"/>
  <c r="AK29" i="11"/>
  <c r="AJ29" i="11"/>
  <c r="AI29" i="11"/>
  <c r="AL28" i="11"/>
  <c r="AK28" i="11"/>
  <c r="AJ28" i="11"/>
  <c r="AI28" i="11"/>
  <c r="AJ27" i="11"/>
  <c r="AK27" i="11" s="1"/>
  <c r="AL27" i="11" s="1"/>
  <c r="AX1005" i="1" l="1"/>
  <c r="BA1005" i="1" s="1"/>
  <c r="AX993" i="1"/>
  <c r="BA993" i="1" s="1"/>
  <c r="AX1001" i="1"/>
  <c r="BA1001" i="1" s="1"/>
  <c r="AX1003" i="1"/>
  <c r="BA1003" i="1" s="1"/>
  <c r="AX1007" i="1"/>
  <c r="BA1007" i="1" s="1"/>
  <c r="AX1015" i="1"/>
  <c r="BA1015" i="1" s="1"/>
  <c r="AX934" i="1"/>
  <c r="BA934" i="1" s="1"/>
  <c r="AX936" i="1"/>
  <c r="BA936" i="1" s="1"/>
  <c r="AX938" i="1"/>
  <c r="BA938" i="1" s="1"/>
  <c r="AX940" i="1"/>
  <c r="BA940" i="1" s="1"/>
  <c r="AX942" i="1"/>
  <c r="BA942" i="1" s="1"/>
  <c r="AX944" i="1"/>
  <c r="BA944" i="1" s="1"/>
  <c r="AX946" i="1"/>
  <c r="BA946" i="1" s="1"/>
  <c r="AX948" i="1"/>
  <c r="BA948" i="1" s="1"/>
  <c r="AX950" i="1"/>
  <c r="BA950" i="1" s="1"/>
  <c r="AX952" i="1"/>
  <c r="BA952" i="1" s="1"/>
  <c r="AX954" i="1"/>
  <c r="BA954" i="1" s="1"/>
  <c r="AX956" i="1"/>
  <c r="BA956" i="1" s="1"/>
  <c r="AX958" i="1"/>
  <c r="BA958" i="1" s="1"/>
  <c r="AX960" i="1"/>
  <c r="BA960" i="1" s="1"/>
  <c r="AX962" i="1"/>
  <c r="BA962" i="1" s="1"/>
  <c r="AX980" i="1"/>
  <c r="BA980" i="1" s="1"/>
  <c r="AX992" i="1"/>
  <c r="BA992" i="1" s="1"/>
  <c r="BA1012" i="1"/>
  <c r="AX1012" i="1"/>
  <c r="AY1012" i="1" s="1"/>
  <c r="BB1012" i="1" s="1"/>
  <c r="BA970" i="1"/>
  <c r="AX970" i="1"/>
  <c r="BA978" i="1"/>
  <c r="AX978" i="1"/>
  <c r="AY996" i="1"/>
  <c r="BB996" i="1" s="1"/>
  <c r="BC996" i="1" s="1"/>
  <c r="AX999" i="1"/>
  <c r="BA999" i="1" s="1"/>
  <c r="AX665" i="1"/>
  <c r="BA665" i="1" s="1"/>
  <c r="AX744" i="1"/>
  <c r="BA744" i="1" s="1"/>
  <c r="AX746" i="1"/>
  <c r="BA746" i="1" s="1"/>
  <c r="AX748" i="1"/>
  <c r="BA748" i="1" s="1"/>
  <c r="AX750" i="1"/>
  <c r="BA750" i="1" s="1"/>
  <c r="AX752" i="1"/>
  <c r="BA752" i="1" s="1"/>
  <c r="AX754" i="1"/>
  <c r="BA754" i="1" s="1"/>
  <c r="AX756" i="1"/>
  <c r="BA756" i="1" s="1"/>
  <c r="AX758" i="1"/>
  <c r="BA758" i="1" s="1"/>
  <c r="AX760" i="1"/>
  <c r="BA760" i="1" s="1"/>
  <c r="AX1009" i="1"/>
  <c r="BA1009" i="1" s="1"/>
  <c r="AX997" i="1"/>
  <c r="BA997" i="1" s="1"/>
  <c r="AX995" i="1"/>
  <c r="BA995" i="1" s="1"/>
  <c r="AX984" i="1"/>
  <c r="BA984" i="1" s="1"/>
  <c r="AX797" i="1"/>
  <c r="BA797" i="1" s="1"/>
  <c r="AX988" i="1"/>
  <c r="BA988" i="1" s="1"/>
  <c r="AX998" i="1"/>
  <c r="BA998" i="1" s="1"/>
  <c r="BA1002" i="1"/>
  <c r="AX1002" i="1"/>
  <c r="AY1002" i="1" s="1"/>
  <c r="BB1002" i="1" s="1"/>
  <c r="AX1006" i="1"/>
  <c r="BA1006" i="1" s="1"/>
  <c r="BA867" i="1"/>
  <c r="AX867" i="1"/>
  <c r="BA875" i="1"/>
  <c r="AX875" i="1"/>
  <c r="BA883" i="1"/>
  <c r="AX883" i="1"/>
  <c r="BA891" i="1"/>
  <c r="AX891" i="1"/>
  <c r="BA899" i="1"/>
  <c r="AX899" i="1"/>
  <c r="BA907" i="1"/>
  <c r="AX907" i="1"/>
  <c r="BA915" i="1"/>
  <c r="AX915" i="1"/>
  <c r="AX923" i="1"/>
  <c r="AX931" i="1"/>
  <c r="BA811" i="1"/>
  <c r="AX811" i="1"/>
  <c r="AY811" i="1" s="1"/>
  <c r="BB811" i="1" s="1"/>
  <c r="AX819" i="1"/>
  <c r="AY819" i="1" s="1"/>
  <c r="BB819" i="1" s="1"/>
  <c r="AX827" i="1"/>
  <c r="AY827" i="1" s="1"/>
  <c r="BB827" i="1" s="1"/>
  <c r="BA835" i="1"/>
  <c r="AX835" i="1"/>
  <c r="AY835" i="1" s="1"/>
  <c r="BB835" i="1" s="1"/>
  <c r="BA994" i="1"/>
  <c r="AX994" i="1"/>
  <c r="AY994" i="1" s="1"/>
  <c r="BB994" i="1" s="1"/>
  <c r="BA799" i="1"/>
  <c r="J8" i="11"/>
  <c r="C8" i="11"/>
  <c r="C7" i="11"/>
  <c r="C6" i="11"/>
  <c r="C5" i="11"/>
  <c r="L4" i="1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C1012" i="1" l="1"/>
  <c r="BC835" i="1"/>
  <c r="BC811" i="1"/>
  <c r="BC1002" i="1"/>
  <c r="BC994" i="1"/>
  <c r="AX624" i="1"/>
  <c r="BA624" i="1" s="1"/>
  <c r="AX620" i="1"/>
  <c r="BA620" i="1" s="1"/>
  <c r="AX864" i="1"/>
  <c r="BA864" i="1" s="1"/>
  <c r="AX860" i="1"/>
  <c r="BA860" i="1" s="1"/>
  <c r="AX856" i="1"/>
  <c r="BA856" i="1" s="1"/>
  <c r="AX852" i="1"/>
  <c r="BA852" i="1" s="1"/>
  <c r="AX848" i="1"/>
  <c r="BA848" i="1" s="1"/>
  <c r="AX844" i="1"/>
  <c r="BA844" i="1" s="1"/>
  <c r="AX840" i="1"/>
  <c r="BA840" i="1" s="1"/>
  <c r="AX677" i="1"/>
  <c r="BA677" i="1" s="1"/>
  <c r="AX673" i="1"/>
  <c r="BA673" i="1" s="1"/>
  <c r="AX669" i="1"/>
  <c r="BA669" i="1" s="1"/>
  <c r="AX628" i="1"/>
  <c r="BA628" i="1" s="1"/>
  <c r="AX989" i="1"/>
  <c r="BA989" i="1" s="1"/>
  <c r="AX1010" i="1"/>
  <c r="BA1010" i="1" s="1"/>
  <c r="AX793" i="1"/>
  <c r="BA793" i="1" s="1"/>
  <c r="BA801" i="1"/>
  <c r="AX801" i="1"/>
  <c r="AY801" i="1" s="1"/>
  <c r="BB801" i="1" s="1"/>
  <c r="BA621" i="1"/>
  <c r="AX621" i="1"/>
  <c r="AY621" i="1" s="1"/>
  <c r="BB621" i="1" s="1"/>
  <c r="AX625" i="1"/>
  <c r="BA625" i="1" s="1"/>
  <c r="BA630" i="1"/>
  <c r="AX630" i="1"/>
  <c r="AY630" i="1" s="1"/>
  <c r="BB630" i="1" s="1"/>
  <c r="BA798" i="1"/>
  <c r="AX798" i="1"/>
  <c r="AY798" i="1" s="1"/>
  <c r="BB798" i="1" s="1"/>
  <c r="AX1014" i="1"/>
  <c r="BA1014" i="1" s="1"/>
  <c r="BA741" i="1"/>
  <c r="AX741" i="1"/>
  <c r="AY741" i="1" s="1"/>
  <c r="BB741" i="1" s="1"/>
  <c r="BA827" i="1"/>
  <c r="BA819" i="1"/>
  <c r="BA931" i="1"/>
  <c r="BA923" i="1"/>
  <c r="AY1006" i="1"/>
  <c r="BB1006" i="1" s="1"/>
  <c r="BC1006" i="1" s="1"/>
  <c r="AX862" i="1"/>
  <c r="BA862" i="1" s="1"/>
  <c r="AX858" i="1"/>
  <c r="BA858" i="1" s="1"/>
  <c r="AX854" i="1"/>
  <c r="BA854" i="1" s="1"/>
  <c r="AX850" i="1"/>
  <c r="BA850" i="1" s="1"/>
  <c r="AX846" i="1"/>
  <c r="BA846" i="1" s="1"/>
  <c r="AX842" i="1"/>
  <c r="BA842" i="1" s="1"/>
  <c r="AX626" i="1"/>
  <c r="BA626" i="1" s="1"/>
  <c r="AX622" i="1"/>
  <c r="BA622" i="1" s="1"/>
  <c r="AX675" i="1"/>
  <c r="BA675" i="1" s="1"/>
  <c r="AX671" i="1"/>
  <c r="BA671" i="1" s="1"/>
  <c r="AX667" i="1"/>
  <c r="BA667" i="1" s="1"/>
  <c r="AX1011" i="1"/>
  <c r="BA1011" i="1" s="1"/>
  <c r="AX985" i="1"/>
  <c r="BA985" i="1" s="1"/>
  <c r="AX794" i="1"/>
  <c r="BA794" i="1" s="1"/>
  <c r="AX629" i="1"/>
  <c r="BA629" i="1" s="1"/>
  <c r="AX1000" i="1"/>
  <c r="BA1000" i="1" s="1"/>
  <c r="N967" i="2"/>
  <c r="AX733" i="1"/>
  <c r="AY733" i="1" s="1"/>
  <c r="BB733" i="1" s="1"/>
  <c r="BC799" i="1"/>
  <c r="W18" i="1"/>
  <c r="B21" i="2"/>
  <c r="M21" i="2" s="1"/>
  <c r="BC621" i="1" l="1"/>
  <c r="AY1000" i="1"/>
  <c r="BB1000" i="1" s="1"/>
  <c r="BC1000" i="1" s="1"/>
  <c r="AY1014" i="1"/>
  <c r="BB1014" i="1" s="1"/>
  <c r="BC1014" i="1" s="1"/>
  <c r="BC741" i="1"/>
  <c r="BC798" i="1"/>
  <c r="BC630" i="1"/>
  <c r="AY625" i="1"/>
  <c r="BB625" i="1" s="1"/>
  <c r="BC625" i="1" s="1"/>
  <c r="BC801" i="1"/>
  <c r="BA733" i="1"/>
  <c r="BC827" i="1"/>
  <c r="BC819" i="1"/>
  <c r="H21" i="2"/>
  <c r="L21" i="2"/>
  <c r="AJ22" i="11"/>
  <c r="AK22" i="11"/>
  <c r="AL22" i="11"/>
  <c r="AI22" i="11"/>
  <c r="AI14" i="11"/>
  <c r="AJ14" i="11"/>
  <c r="AK14" i="11" s="1"/>
  <c r="AL14" i="11" s="1"/>
  <c r="AI15" i="11"/>
  <c r="AJ15" i="11"/>
  <c r="AK15" i="11" s="1"/>
  <c r="AL15" i="11" s="1"/>
  <c r="AI16" i="11"/>
  <c r="AJ16" i="11"/>
  <c r="AK16" i="11"/>
  <c r="AL16" i="11"/>
  <c r="AI17" i="11"/>
  <c r="AJ17" i="11"/>
  <c r="AK17" i="11"/>
  <c r="AL17" i="11"/>
  <c r="AI18" i="11"/>
  <c r="AJ18" i="11"/>
  <c r="AK18" i="11"/>
  <c r="AL18" i="11"/>
  <c r="AI19" i="11"/>
  <c r="AJ19" i="11"/>
  <c r="AK19" i="11"/>
  <c r="AL19" i="11"/>
  <c r="AI20" i="11"/>
  <c r="AJ20" i="11"/>
  <c r="AK20" i="11"/>
  <c r="AL20" i="11"/>
  <c r="AI21" i="11"/>
  <c r="AJ21" i="11"/>
  <c r="AK21" i="11"/>
  <c r="AL21" i="11"/>
  <c r="AJ13" i="11"/>
  <c r="AK13" i="11" s="1"/>
  <c r="AL13" i="11" s="1"/>
  <c r="BC733" i="1" l="1"/>
  <c r="AI13" i="11"/>
  <c r="AM14" i="11"/>
  <c r="AN14" i="11"/>
  <c r="AM15" i="11"/>
  <c r="AN15" i="11"/>
  <c r="AM16" i="11"/>
  <c r="AN16" i="11"/>
  <c r="AM17" i="11"/>
  <c r="AN17" i="11"/>
  <c r="AM18" i="11"/>
  <c r="AN18" i="11"/>
  <c r="AM19" i="11"/>
  <c r="AN19" i="11"/>
  <c r="AM20" i="11"/>
  <c r="AN20" i="11"/>
  <c r="AM21" i="11"/>
  <c r="AN21" i="11"/>
  <c r="AM22" i="11"/>
  <c r="AN22" i="11"/>
  <c r="AN13" i="11"/>
  <c r="AM13" i="11"/>
  <c r="AE14" i="11"/>
  <c r="AE15" i="11" s="1"/>
  <c r="AE16" i="11" s="1"/>
  <c r="AE17" i="11" s="1"/>
  <c r="AE18" i="11" s="1"/>
  <c r="AE19" i="11" s="1"/>
  <c r="AE20" i="11" s="1"/>
  <c r="AE21" i="11" s="1"/>
  <c r="AE22" i="11" s="1"/>
  <c r="AE23" i="11" s="1"/>
  <c r="AE24" i="11" s="1"/>
  <c r="AE25" i="11" s="1"/>
  <c r="AE26" i="11" s="1"/>
  <c r="AE27" i="11" s="1"/>
  <c r="AE28" i="11" s="1"/>
  <c r="AE29" i="11" s="1"/>
  <c r="AE30" i="11" s="1"/>
  <c r="AE31" i="11" s="1"/>
  <c r="AE32" i="11" s="1"/>
  <c r="AE33" i="11" s="1"/>
  <c r="AE34" i="11" s="1"/>
  <c r="AE35" i="11" s="1"/>
  <c r="AE36" i="11" s="1"/>
  <c r="AE37" i="11" s="1"/>
  <c r="AE38" i="11" s="1"/>
  <c r="AE39" i="11" s="1"/>
  <c r="AE40" i="11" s="1"/>
  <c r="AE41" i="11" s="1"/>
  <c r="AE42" i="11" s="1"/>
  <c r="AE43" i="11" s="1"/>
  <c r="AE44" i="11" s="1"/>
  <c r="AE45" i="11" s="1"/>
  <c r="AE46" i="11" s="1"/>
  <c r="AE47" i="11" s="1"/>
  <c r="AE48" i="11" s="1"/>
  <c r="AE49" i="11" s="1"/>
  <c r="AE50" i="11" s="1"/>
  <c r="AE51" i="11" s="1"/>
  <c r="J5" i="2"/>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16" i="1"/>
  <c r="W17" i="1" l="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16" i="1"/>
  <c r="J4" i="2" l="1"/>
  <c r="I4" i="2"/>
  <c r="I7" i="2"/>
  <c r="C9" i="2"/>
  <c r="C8" i="2"/>
  <c r="C7" i="2"/>
  <c r="C6" i="2"/>
  <c r="C5" i="2"/>
  <c r="AS17" i="1" l="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G99" i="1"/>
  <c r="AH99" i="1"/>
  <c r="AG100" i="1"/>
  <c r="AH100" i="1"/>
  <c r="AJ100" i="1" s="1"/>
  <c r="AL100" i="1" s="1"/>
  <c r="AG101" i="1"/>
  <c r="AH101" i="1"/>
  <c r="AJ101" i="1" s="1"/>
  <c r="AL101" i="1" s="1"/>
  <c r="AG102" i="1"/>
  <c r="AH102" i="1"/>
  <c r="AJ102" i="1" s="1"/>
  <c r="AL102" i="1" s="1"/>
  <c r="AG103" i="1"/>
  <c r="AH103" i="1"/>
  <c r="AJ103" i="1" s="1"/>
  <c r="AL103" i="1" s="1"/>
  <c r="AG104" i="1"/>
  <c r="AH104" i="1"/>
  <c r="AJ104" i="1" s="1"/>
  <c r="AL104" i="1" s="1"/>
  <c r="AG105" i="1"/>
  <c r="AH105" i="1"/>
  <c r="AJ105" i="1" s="1"/>
  <c r="AL105" i="1" s="1"/>
  <c r="AG106" i="1"/>
  <c r="AH106" i="1"/>
  <c r="AJ106" i="1" s="1"/>
  <c r="AL106" i="1" s="1"/>
  <c r="AG107" i="1"/>
  <c r="AH107" i="1"/>
  <c r="AJ107" i="1" s="1"/>
  <c r="AL107" i="1" s="1"/>
  <c r="AG108" i="1"/>
  <c r="AH108" i="1"/>
  <c r="AJ108" i="1" s="1"/>
  <c r="AL108" i="1" s="1"/>
  <c r="AG109" i="1"/>
  <c r="AH109" i="1"/>
  <c r="AJ109" i="1" s="1"/>
  <c r="AL109" i="1" s="1"/>
  <c r="AG110" i="1"/>
  <c r="AH110" i="1"/>
  <c r="AJ110" i="1" s="1"/>
  <c r="AL110" i="1" s="1"/>
  <c r="AG111" i="1"/>
  <c r="AH111" i="1"/>
  <c r="AJ111" i="1" s="1"/>
  <c r="AL111" i="1" s="1"/>
  <c r="AG112" i="1"/>
  <c r="AH112" i="1"/>
  <c r="AJ112" i="1" s="1"/>
  <c r="AL112" i="1" s="1"/>
  <c r="AG113" i="1"/>
  <c r="AH113" i="1"/>
  <c r="AJ113" i="1" s="1"/>
  <c r="AL113" i="1" s="1"/>
  <c r="AG114" i="1"/>
  <c r="AH114" i="1"/>
  <c r="AJ114" i="1" s="1"/>
  <c r="AL114" i="1" s="1"/>
  <c r="AG115" i="1"/>
  <c r="AH115" i="1"/>
  <c r="AJ115" i="1" s="1"/>
  <c r="AL115" i="1" s="1"/>
  <c r="AG116" i="1"/>
  <c r="AH116" i="1"/>
  <c r="AJ116" i="1" s="1"/>
  <c r="AL116" i="1" s="1"/>
  <c r="AG117" i="1"/>
  <c r="AH117" i="1"/>
  <c r="AJ117" i="1" s="1"/>
  <c r="AL117" i="1" s="1"/>
  <c r="AG118" i="1"/>
  <c r="AH118" i="1"/>
  <c r="AJ118" i="1" s="1"/>
  <c r="AL118" i="1" s="1"/>
  <c r="AG119" i="1"/>
  <c r="AH119" i="1"/>
  <c r="AJ119" i="1" s="1"/>
  <c r="AL119" i="1" s="1"/>
  <c r="AG120" i="1"/>
  <c r="AH120" i="1"/>
  <c r="AJ120" i="1" s="1"/>
  <c r="AL120" i="1" s="1"/>
  <c r="AG121" i="1"/>
  <c r="AH121" i="1"/>
  <c r="AJ121" i="1" s="1"/>
  <c r="AL121" i="1" s="1"/>
  <c r="AG122" i="1"/>
  <c r="AH122" i="1"/>
  <c r="AJ122" i="1" s="1"/>
  <c r="AL122" i="1" s="1"/>
  <c r="AG123" i="1"/>
  <c r="AH123" i="1"/>
  <c r="AJ123" i="1" s="1"/>
  <c r="AL123" i="1" s="1"/>
  <c r="AG124" i="1"/>
  <c r="AH124" i="1"/>
  <c r="AJ124" i="1" s="1"/>
  <c r="AL124" i="1" s="1"/>
  <c r="AG125" i="1"/>
  <c r="AH125" i="1"/>
  <c r="AJ125" i="1" s="1"/>
  <c r="AL125" i="1" s="1"/>
  <c r="AG126" i="1"/>
  <c r="AH126" i="1"/>
  <c r="AJ126" i="1" s="1"/>
  <c r="AL126" i="1" s="1"/>
  <c r="AG127" i="1"/>
  <c r="AH127" i="1"/>
  <c r="AJ127" i="1" s="1"/>
  <c r="AL127" i="1" s="1"/>
  <c r="AG128" i="1"/>
  <c r="AH128" i="1"/>
  <c r="AJ128" i="1" s="1"/>
  <c r="AL128" i="1" s="1"/>
  <c r="AG129" i="1"/>
  <c r="AH129" i="1"/>
  <c r="AJ129" i="1" s="1"/>
  <c r="AL129" i="1" s="1"/>
  <c r="AG130" i="1"/>
  <c r="AH130" i="1"/>
  <c r="AJ130" i="1" s="1"/>
  <c r="AL130" i="1" s="1"/>
  <c r="AG131" i="1"/>
  <c r="AH131" i="1"/>
  <c r="AJ131" i="1" s="1"/>
  <c r="AL131" i="1" s="1"/>
  <c r="AG132" i="1"/>
  <c r="AH132" i="1"/>
  <c r="AG133" i="1"/>
  <c r="AH133" i="1"/>
  <c r="AG134" i="1"/>
  <c r="AH134" i="1"/>
  <c r="AG135" i="1"/>
  <c r="AH135" i="1"/>
  <c r="AG136" i="1"/>
  <c r="AH136" i="1"/>
  <c r="AG137" i="1"/>
  <c r="AH137" i="1"/>
  <c r="AG138" i="1"/>
  <c r="AH138" i="1"/>
  <c r="AG139" i="1"/>
  <c r="AH139" i="1"/>
  <c r="AG140" i="1"/>
  <c r="AH140" i="1"/>
  <c r="AG141" i="1"/>
  <c r="AH141" i="1"/>
  <c r="AG142" i="1"/>
  <c r="AH142" i="1"/>
  <c r="AG143" i="1"/>
  <c r="AH143" i="1"/>
  <c r="AG144" i="1"/>
  <c r="AH144" i="1"/>
  <c r="AG145" i="1"/>
  <c r="AH145" i="1"/>
  <c r="AG146" i="1"/>
  <c r="AH146" i="1"/>
  <c r="AG147" i="1"/>
  <c r="AH147" i="1"/>
  <c r="AG148" i="1"/>
  <c r="AH148" i="1"/>
  <c r="AG149" i="1"/>
  <c r="AH149" i="1"/>
  <c r="AG150" i="1"/>
  <c r="AH150" i="1"/>
  <c r="AG151" i="1"/>
  <c r="AH151" i="1"/>
  <c r="AG152" i="1"/>
  <c r="AH152" i="1"/>
  <c r="AG153" i="1"/>
  <c r="AH153" i="1"/>
  <c r="AG154" i="1"/>
  <c r="AH154" i="1"/>
  <c r="AG155" i="1"/>
  <c r="AH155" i="1"/>
  <c r="AG156" i="1"/>
  <c r="AH156" i="1"/>
  <c r="AG157" i="1"/>
  <c r="AH157" i="1"/>
  <c r="AG158" i="1"/>
  <c r="AH158" i="1"/>
  <c r="AG159" i="1"/>
  <c r="AH159" i="1"/>
  <c r="AG160" i="1"/>
  <c r="AH160" i="1"/>
  <c r="AG161" i="1"/>
  <c r="AH161" i="1"/>
  <c r="AG162" i="1"/>
  <c r="AH162" i="1"/>
  <c r="AG163" i="1"/>
  <c r="AH163" i="1"/>
  <c r="AG164" i="1"/>
  <c r="AH164" i="1"/>
  <c r="AG165" i="1"/>
  <c r="AH165" i="1"/>
  <c r="AG166" i="1"/>
  <c r="AH166" i="1"/>
  <c r="AG167" i="1"/>
  <c r="AH167" i="1"/>
  <c r="AG168" i="1"/>
  <c r="AH168" i="1"/>
  <c r="AG169" i="1"/>
  <c r="AH169" i="1"/>
  <c r="AG170" i="1"/>
  <c r="AH170" i="1"/>
  <c r="AG171" i="1"/>
  <c r="AH171" i="1"/>
  <c r="AJ171" i="1" s="1"/>
  <c r="AL171" i="1" s="1"/>
  <c r="AG172" i="1"/>
  <c r="AH172" i="1"/>
  <c r="AJ172" i="1" s="1"/>
  <c r="AL172" i="1" s="1"/>
  <c r="AG173" i="1"/>
  <c r="AH173" i="1"/>
  <c r="AJ173" i="1" s="1"/>
  <c r="AL173" i="1" s="1"/>
  <c r="AG174" i="1"/>
  <c r="AH174" i="1"/>
  <c r="AJ174" i="1" s="1"/>
  <c r="AL174" i="1" s="1"/>
  <c r="AG175" i="1"/>
  <c r="AH175" i="1"/>
  <c r="AJ175" i="1" s="1"/>
  <c r="AL175" i="1" s="1"/>
  <c r="AG176" i="1"/>
  <c r="AH176" i="1"/>
  <c r="AJ176" i="1" s="1"/>
  <c r="AL176" i="1" s="1"/>
  <c r="AG177" i="1"/>
  <c r="AH177" i="1"/>
  <c r="AJ177" i="1" s="1"/>
  <c r="AL177" i="1" s="1"/>
  <c r="AG178" i="1"/>
  <c r="AH178" i="1"/>
  <c r="AJ178" i="1" s="1"/>
  <c r="AL178" i="1" s="1"/>
  <c r="AG179" i="1"/>
  <c r="AH179" i="1"/>
  <c r="AJ179" i="1" s="1"/>
  <c r="AL179" i="1" s="1"/>
  <c r="AG180" i="1"/>
  <c r="AH180" i="1"/>
  <c r="AJ180" i="1" s="1"/>
  <c r="AL180" i="1" s="1"/>
  <c r="AG181" i="1"/>
  <c r="AH181" i="1"/>
  <c r="AJ181" i="1" s="1"/>
  <c r="AL181" i="1" s="1"/>
  <c r="AG182" i="1"/>
  <c r="AH182" i="1"/>
  <c r="AJ182" i="1" s="1"/>
  <c r="AL182" i="1" s="1"/>
  <c r="AG183" i="1"/>
  <c r="AH183" i="1"/>
  <c r="AJ183" i="1" s="1"/>
  <c r="AL183" i="1" s="1"/>
  <c r="AG184" i="1"/>
  <c r="AH184" i="1"/>
  <c r="AJ184" i="1" s="1"/>
  <c r="AL184" i="1" s="1"/>
  <c r="AG185" i="1"/>
  <c r="AH185" i="1"/>
  <c r="AJ185" i="1" s="1"/>
  <c r="AL185" i="1" s="1"/>
  <c r="AG186" i="1"/>
  <c r="AH186" i="1"/>
  <c r="AJ186" i="1" s="1"/>
  <c r="AL186" i="1" s="1"/>
  <c r="AG187" i="1"/>
  <c r="AH187" i="1"/>
  <c r="AJ187" i="1" s="1"/>
  <c r="AL187" i="1" s="1"/>
  <c r="AG188" i="1"/>
  <c r="AH188" i="1"/>
  <c r="AJ188" i="1" s="1"/>
  <c r="AL188" i="1" s="1"/>
  <c r="AG189" i="1"/>
  <c r="AH189" i="1"/>
  <c r="AJ189" i="1" s="1"/>
  <c r="AL189" i="1" s="1"/>
  <c r="AG190" i="1"/>
  <c r="AH190" i="1"/>
  <c r="AJ190" i="1" s="1"/>
  <c r="AL190" i="1" s="1"/>
  <c r="AG191" i="1"/>
  <c r="AH191" i="1"/>
  <c r="AJ191" i="1" s="1"/>
  <c r="AL191" i="1" s="1"/>
  <c r="AG192" i="1"/>
  <c r="AH192" i="1"/>
  <c r="AJ192" i="1" s="1"/>
  <c r="AL192" i="1" s="1"/>
  <c r="AG193" i="1"/>
  <c r="AH193" i="1"/>
  <c r="AJ193" i="1" s="1"/>
  <c r="AL193" i="1" s="1"/>
  <c r="AG194" i="1"/>
  <c r="AH194" i="1"/>
  <c r="AJ194" i="1" s="1"/>
  <c r="AL194" i="1" s="1"/>
  <c r="AG195" i="1"/>
  <c r="AH195" i="1"/>
  <c r="AJ195" i="1" s="1"/>
  <c r="AL195" i="1" s="1"/>
  <c r="AG196" i="1"/>
  <c r="AH196" i="1"/>
  <c r="AJ196" i="1" s="1"/>
  <c r="AL196" i="1" s="1"/>
  <c r="AG197" i="1"/>
  <c r="AH197" i="1"/>
  <c r="AJ197" i="1" s="1"/>
  <c r="AL197" i="1" s="1"/>
  <c r="AG198" i="1"/>
  <c r="AH198" i="1"/>
  <c r="AJ198" i="1" s="1"/>
  <c r="AL198" i="1" s="1"/>
  <c r="AG199" i="1"/>
  <c r="AH199" i="1"/>
  <c r="AJ199" i="1" s="1"/>
  <c r="AL199" i="1" s="1"/>
  <c r="AG200" i="1"/>
  <c r="AH200" i="1"/>
  <c r="AJ200" i="1" s="1"/>
  <c r="AL200" i="1" s="1"/>
  <c r="AG201" i="1"/>
  <c r="AH201" i="1"/>
  <c r="AJ201" i="1" s="1"/>
  <c r="AL201" i="1" s="1"/>
  <c r="AG202" i="1"/>
  <c r="AH202" i="1"/>
  <c r="AJ202" i="1" s="1"/>
  <c r="AL202" i="1" s="1"/>
  <c r="AG203" i="1"/>
  <c r="AH203" i="1"/>
  <c r="AJ203" i="1" s="1"/>
  <c r="AL203" i="1" s="1"/>
  <c r="AG204" i="1"/>
  <c r="AH204" i="1"/>
  <c r="AJ204" i="1" s="1"/>
  <c r="AL204" i="1" s="1"/>
  <c r="AG205" i="1"/>
  <c r="AH205" i="1"/>
  <c r="AJ205" i="1" s="1"/>
  <c r="AL205" i="1" s="1"/>
  <c r="AG206" i="1"/>
  <c r="AH206" i="1"/>
  <c r="AJ206" i="1" s="1"/>
  <c r="AL206" i="1" s="1"/>
  <c r="AG207" i="1"/>
  <c r="AH207" i="1"/>
  <c r="AJ207" i="1" s="1"/>
  <c r="AL207" i="1" s="1"/>
  <c r="AG208" i="1"/>
  <c r="AH208" i="1"/>
  <c r="AJ208" i="1" s="1"/>
  <c r="AL208" i="1" s="1"/>
  <c r="AG209" i="1"/>
  <c r="AH209" i="1"/>
  <c r="AJ209" i="1" s="1"/>
  <c r="AL209" i="1" s="1"/>
  <c r="AG210" i="1"/>
  <c r="AH210" i="1"/>
  <c r="AJ210" i="1" s="1"/>
  <c r="AL210" i="1" s="1"/>
  <c r="AG211" i="1"/>
  <c r="AH211" i="1"/>
  <c r="AJ211" i="1" s="1"/>
  <c r="AL211" i="1" s="1"/>
  <c r="AG212" i="1"/>
  <c r="AH212" i="1"/>
  <c r="AJ212" i="1" s="1"/>
  <c r="AL212" i="1" s="1"/>
  <c r="AG213" i="1"/>
  <c r="AH213" i="1"/>
  <c r="AJ213" i="1" s="1"/>
  <c r="AL213" i="1" s="1"/>
  <c r="AG214" i="1"/>
  <c r="AH214" i="1"/>
  <c r="AJ214" i="1" s="1"/>
  <c r="AL214" i="1" s="1"/>
  <c r="AG215" i="1"/>
  <c r="AH215" i="1"/>
  <c r="AJ215" i="1" s="1"/>
  <c r="AL215" i="1" s="1"/>
  <c r="AG216" i="1"/>
  <c r="AH216" i="1"/>
  <c r="AJ216" i="1" s="1"/>
  <c r="AL216" i="1" s="1"/>
  <c r="AG217" i="1"/>
  <c r="AH217" i="1"/>
  <c r="AJ217" i="1" s="1"/>
  <c r="AL217" i="1" s="1"/>
  <c r="AG218" i="1"/>
  <c r="AH218" i="1"/>
  <c r="AJ218" i="1" s="1"/>
  <c r="AL218" i="1" s="1"/>
  <c r="AG219" i="1"/>
  <c r="AH219" i="1"/>
  <c r="AJ219" i="1" s="1"/>
  <c r="AL219" i="1" s="1"/>
  <c r="AG220" i="1"/>
  <c r="AH220" i="1"/>
  <c r="AJ220" i="1" s="1"/>
  <c r="AL220" i="1" s="1"/>
  <c r="AG221" i="1"/>
  <c r="AH221" i="1"/>
  <c r="AJ221" i="1" s="1"/>
  <c r="AL221" i="1" s="1"/>
  <c r="AG222" i="1"/>
  <c r="AH222" i="1"/>
  <c r="AJ222" i="1" s="1"/>
  <c r="AL222" i="1" s="1"/>
  <c r="AG223" i="1"/>
  <c r="AH223" i="1"/>
  <c r="AJ223" i="1" s="1"/>
  <c r="AL223" i="1" s="1"/>
  <c r="AG224" i="1"/>
  <c r="AH224" i="1"/>
  <c r="AJ224" i="1" s="1"/>
  <c r="AL224" i="1" s="1"/>
  <c r="AG225" i="1"/>
  <c r="AH225" i="1"/>
  <c r="AJ225" i="1" s="1"/>
  <c r="AL225" i="1" s="1"/>
  <c r="AG226" i="1"/>
  <c r="AH226" i="1"/>
  <c r="AJ226" i="1" s="1"/>
  <c r="AL226" i="1" s="1"/>
  <c r="AG227" i="1"/>
  <c r="AH227" i="1"/>
  <c r="AJ227" i="1" s="1"/>
  <c r="AL227" i="1" s="1"/>
  <c r="AG228" i="1"/>
  <c r="AH228" i="1"/>
  <c r="AJ228" i="1" s="1"/>
  <c r="AL228" i="1" s="1"/>
  <c r="AG229" i="1"/>
  <c r="AH229" i="1"/>
  <c r="AJ229" i="1" s="1"/>
  <c r="AL229" i="1" s="1"/>
  <c r="AG230" i="1"/>
  <c r="AH230" i="1"/>
  <c r="AJ230" i="1" s="1"/>
  <c r="AL230" i="1" s="1"/>
  <c r="AG231" i="1"/>
  <c r="AH231" i="1"/>
  <c r="AJ231" i="1" s="1"/>
  <c r="AL231" i="1" s="1"/>
  <c r="AG232" i="1"/>
  <c r="AH232" i="1"/>
  <c r="AJ232" i="1" s="1"/>
  <c r="AL232" i="1" s="1"/>
  <c r="AG233" i="1"/>
  <c r="AH233" i="1"/>
  <c r="AJ233" i="1" s="1"/>
  <c r="AL233" i="1" s="1"/>
  <c r="AG234" i="1"/>
  <c r="AH234" i="1"/>
  <c r="AJ234" i="1" s="1"/>
  <c r="AL234" i="1" s="1"/>
  <c r="AG235" i="1"/>
  <c r="AH235" i="1"/>
  <c r="AJ235" i="1" s="1"/>
  <c r="AL235" i="1" s="1"/>
  <c r="AG236" i="1"/>
  <c r="AH236" i="1"/>
  <c r="AJ236" i="1" s="1"/>
  <c r="AL236" i="1" s="1"/>
  <c r="AG237" i="1"/>
  <c r="AH237" i="1"/>
  <c r="AJ237" i="1" s="1"/>
  <c r="AL237" i="1" s="1"/>
  <c r="AG238" i="1"/>
  <c r="AH238" i="1"/>
  <c r="AJ238" i="1" s="1"/>
  <c r="AL238" i="1" s="1"/>
  <c r="AG239" i="1"/>
  <c r="AH239" i="1"/>
  <c r="AJ239" i="1" s="1"/>
  <c r="AL239" i="1" s="1"/>
  <c r="AG240" i="1"/>
  <c r="AH240" i="1"/>
  <c r="AJ240" i="1" s="1"/>
  <c r="AL240" i="1" s="1"/>
  <c r="AG241" i="1"/>
  <c r="AH241" i="1"/>
  <c r="AJ241" i="1" s="1"/>
  <c r="AL241" i="1" s="1"/>
  <c r="AG242" i="1"/>
  <c r="AH242" i="1"/>
  <c r="AJ242" i="1" s="1"/>
  <c r="AL242" i="1" s="1"/>
  <c r="AG243" i="1"/>
  <c r="AH243" i="1"/>
  <c r="AJ243" i="1" s="1"/>
  <c r="AL243" i="1" s="1"/>
  <c r="AG244" i="1"/>
  <c r="AH244" i="1"/>
  <c r="AJ244" i="1" s="1"/>
  <c r="AL244" i="1" s="1"/>
  <c r="AG245" i="1"/>
  <c r="AH245" i="1"/>
  <c r="AJ245" i="1" s="1"/>
  <c r="AL245" i="1" s="1"/>
  <c r="AG246" i="1"/>
  <c r="AH246" i="1"/>
  <c r="AJ246" i="1" s="1"/>
  <c r="AL246" i="1" s="1"/>
  <c r="AG247" i="1"/>
  <c r="AH247" i="1"/>
  <c r="AJ247" i="1" s="1"/>
  <c r="AL247" i="1" s="1"/>
  <c r="AG248" i="1"/>
  <c r="AH248" i="1"/>
  <c r="AJ248" i="1" s="1"/>
  <c r="AL248" i="1" s="1"/>
  <c r="AG249" i="1"/>
  <c r="AH249" i="1"/>
  <c r="AJ249" i="1" s="1"/>
  <c r="AL249" i="1" s="1"/>
  <c r="AG250" i="1"/>
  <c r="AH250" i="1"/>
  <c r="AJ250" i="1" s="1"/>
  <c r="AL250" i="1" s="1"/>
  <c r="AG251" i="1"/>
  <c r="AH251" i="1"/>
  <c r="AJ251" i="1" s="1"/>
  <c r="AL251" i="1" s="1"/>
  <c r="AG252" i="1"/>
  <c r="AH252" i="1"/>
  <c r="AJ252" i="1" s="1"/>
  <c r="AL252" i="1" s="1"/>
  <c r="AG253" i="1"/>
  <c r="AH253" i="1"/>
  <c r="AJ253" i="1" s="1"/>
  <c r="AL253" i="1" s="1"/>
  <c r="AG254" i="1"/>
  <c r="AH254" i="1"/>
  <c r="AG255" i="1"/>
  <c r="AH255" i="1"/>
  <c r="AG256" i="1"/>
  <c r="AH256" i="1"/>
  <c r="AG257" i="1"/>
  <c r="AH257" i="1"/>
  <c r="AG258" i="1"/>
  <c r="AH258" i="1"/>
  <c r="AG259" i="1"/>
  <c r="AH259" i="1"/>
  <c r="AG260" i="1"/>
  <c r="AH260" i="1"/>
  <c r="AG261" i="1"/>
  <c r="AH261" i="1"/>
  <c r="AG262" i="1"/>
  <c r="AH262" i="1"/>
  <c r="AG263" i="1"/>
  <c r="AH263" i="1"/>
  <c r="AG264" i="1"/>
  <c r="AH264" i="1"/>
  <c r="AG265" i="1"/>
  <c r="AH265" i="1"/>
  <c r="AG266" i="1"/>
  <c r="AH266" i="1"/>
  <c r="AG267" i="1"/>
  <c r="AH267" i="1"/>
  <c r="AG268" i="1"/>
  <c r="AH268" i="1"/>
  <c r="AG269" i="1"/>
  <c r="AH269" i="1"/>
  <c r="AG270" i="1"/>
  <c r="AH270" i="1"/>
  <c r="AG271" i="1"/>
  <c r="AH271" i="1"/>
  <c r="AG272" i="1"/>
  <c r="AH272" i="1"/>
  <c r="AG273" i="1"/>
  <c r="AH273" i="1"/>
  <c r="AG274" i="1"/>
  <c r="AH274" i="1"/>
  <c r="AG275" i="1"/>
  <c r="AH275" i="1"/>
  <c r="AG276" i="1"/>
  <c r="AH276" i="1"/>
  <c r="AG277" i="1"/>
  <c r="AH277" i="1"/>
  <c r="AG278" i="1"/>
  <c r="AH278" i="1"/>
  <c r="AG279" i="1"/>
  <c r="AH279" i="1"/>
  <c r="AG280" i="1"/>
  <c r="AH280" i="1"/>
  <c r="AG281" i="1"/>
  <c r="AH281" i="1"/>
  <c r="AG282" i="1"/>
  <c r="AH282" i="1"/>
  <c r="AG283" i="1"/>
  <c r="AH283" i="1"/>
  <c r="AG284" i="1"/>
  <c r="AH284" i="1"/>
  <c r="AG285" i="1"/>
  <c r="AH285" i="1"/>
  <c r="AG286" i="1"/>
  <c r="AH286" i="1"/>
  <c r="AG287" i="1"/>
  <c r="AH287" i="1"/>
  <c r="AG288" i="1"/>
  <c r="AH288" i="1"/>
  <c r="AG289" i="1"/>
  <c r="AH289" i="1"/>
  <c r="AG290" i="1"/>
  <c r="AH290" i="1"/>
  <c r="AG291" i="1"/>
  <c r="AH291" i="1"/>
  <c r="AG292" i="1"/>
  <c r="AH292" i="1"/>
  <c r="AG293" i="1"/>
  <c r="AH293" i="1"/>
  <c r="AG294" i="1"/>
  <c r="AH294" i="1"/>
  <c r="AG295" i="1"/>
  <c r="AH295" i="1"/>
  <c r="AG296" i="1"/>
  <c r="AH296" i="1"/>
  <c r="AG297" i="1"/>
  <c r="AH297" i="1"/>
  <c r="AG298" i="1"/>
  <c r="AH298" i="1"/>
  <c r="AG299" i="1"/>
  <c r="AH299" i="1"/>
  <c r="AG300" i="1"/>
  <c r="AH300" i="1"/>
  <c r="AG301" i="1"/>
  <c r="AH301" i="1"/>
  <c r="AG302" i="1"/>
  <c r="AH302" i="1"/>
  <c r="AG303" i="1"/>
  <c r="AH303" i="1"/>
  <c r="AG304" i="1"/>
  <c r="AH304" i="1"/>
  <c r="AG305" i="1"/>
  <c r="AH305" i="1"/>
  <c r="AG306" i="1"/>
  <c r="AH306" i="1"/>
  <c r="AG307" i="1"/>
  <c r="AH307" i="1"/>
  <c r="AG308" i="1"/>
  <c r="AH308" i="1"/>
  <c r="AG309" i="1"/>
  <c r="AH309" i="1"/>
  <c r="AG310" i="1"/>
  <c r="AH310" i="1"/>
  <c r="AG311" i="1"/>
  <c r="AH311" i="1"/>
  <c r="AG312" i="1"/>
  <c r="AH312" i="1"/>
  <c r="AG313" i="1"/>
  <c r="AH313" i="1"/>
  <c r="AG314" i="1"/>
  <c r="AH314" i="1"/>
  <c r="AG315" i="1"/>
  <c r="AH315" i="1"/>
  <c r="AG316" i="1"/>
  <c r="AH316" i="1"/>
  <c r="AG317" i="1"/>
  <c r="AH317" i="1"/>
  <c r="AG318" i="1"/>
  <c r="AH318" i="1"/>
  <c r="AG319" i="1"/>
  <c r="AH319" i="1"/>
  <c r="AG320" i="1"/>
  <c r="AH320" i="1"/>
  <c r="AG321" i="1"/>
  <c r="AH321" i="1"/>
  <c r="AG322" i="1"/>
  <c r="AH322" i="1"/>
  <c r="AG323" i="1"/>
  <c r="AH323" i="1"/>
  <c r="AG324" i="1"/>
  <c r="AH324" i="1"/>
  <c r="AG325" i="1"/>
  <c r="AH325" i="1"/>
  <c r="AG326" i="1"/>
  <c r="AH326" i="1"/>
  <c r="AG327" i="1"/>
  <c r="AH327" i="1"/>
  <c r="AG328" i="1"/>
  <c r="AH328" i="1"/>
  <c r="AG329" i="1"/>
  <c r="AH329" i="1"/>
  <c r="AG330" i="1"/>
  <c r="AH330" i="1"/>
  <c r="AG331" i="1"/>
  <c r="AH331" i="1"/>
  <c r="AG332" i="1"/>
  <c r="AH332" i="1"/>
  <c r="AG333" i="1"/>
  <c r="AH333" i="1"/>
  <c r="AG334" i="1"/>
  <c r="AH334" i="1"/>
  <c r="AG335" i="1"/>
  <c r="AH335" i="1"/>
  <c r="AG336" i="1"/>
  <c r="AH336" i="1"/>
  <c r="AG337" i="1"/>
  <c r="AH337" i="1"/>
  <c r="AG338" i="1"/>
  <c r="AH338" i="1"/>
  <c r="AG339" i="1"/>
  <c r="AH339" i="1"/>
  <c r="AJ339" i="1" s="1"/>
  <c r="AL339" i="1" s="1"/>
  <c r="AG340" i="1"/>
  <c r="AH340" i="1"/>
  <c r="AG341" i="1"/>
  <c r="AH341" i="1"/>
  <c r="AG342" i="1"/>
  <c r="AH342" i="1"/>
  <c r="AG343" i="1"/>
  <c r="AH343" i="1"/>
  <c r="AG344" i="1"/>
  <c r="AH344" i="1"/>
  <c r="AG345" i="1"/>
  <c r="AH345" i="1"/>
  <c r="AG346" i="1"/>
  <c r="AH346" i="1"/>
  <c r="AG347" i="1"/>
  <c r="AH347" i="1"/>
  <c r="AG348" i="1"/>
  <c r="AH348" i="1"/>
  <c r="AG349" i="1"/>
  <c r="AH349" i="1"/>
  <c r="AG350" i="1"/>
  <c r="AH350" i="1"/>
  <c r="AG351" i="1"/>
  <c r="AH351" i="1"/>
  <c r="AG352" i="1"/>
  <c r="AH352" i="1"/>
  <c r="AG353" i="1"/>
  <c r="AH353" i="1"/>
  <c r="AG354" i="1"/>
  <c r="AH354" i="1"/>
  <c r="AG355" i="1"/>
  <c r="AH355" i="1"/>
  <c r="AG356" i="1"/>
  <c r="AH356" i="1"/>
  <c r="AG357" i="1"/>
  <c r="AH357" i="1"/>
  <c r="AG358" i="1"/>
  <c r="AH358" i="1"/>
  <c r="AG359" i="1"/>
  <c r="AH359" i="1"/>
  <c r="AG360" i="1"/>
  <c r="AH360" i="1"/>
  <c r="AG361" i="1"/>
  <c r="AH361" i="1"/>
  <c r="AG362" i="1"/>
  <c r="AH362" i="1"/>
  <c r="AG363" i="1"/>
  <c r="AH363" i="1"/>
  <c r="AG364" i="1"/>
  <c r="AH364" i="1"/>
  <c r="AG365" i="1"/>
  <c r="AH365" i="1"/>
  <c r="AG366" i="1"/>
  <c r="AH366" i="1"/>
  <c r="AG367" i="1"/>
  <c r="AH367" i="1"/>
  <c r="AG368" i="1"/>
  <c r="AH368" i="1"/>
  <c r="AG369" i="1"/>
  <c r="AH369" i="1"/>
  <c r="AG370" i="1"/>
  <c r="AH370" i="1"/>
  <c r="AG371" i="1"/>
  <c r="AH371" i="1"/>
  <c r="AG372" i="1"/>
  <c r="AH372" i="1"/>
  <c r="AG373" i="1"/>
  <c r="AH373" i="1"/>
  <c r="AG374" i="1"/>
  <c r="AH374" i="1"/>
  <c r="AG375" i="1"/>
  <c r="AH375" i="1"/>
  <c r="AG376" i="1"/>
  <c r="AH376" i="1"/>
  <c r="AG377" i="1"/>
  <c r="AH377" i="1"/>
  <c r="AG378" i="1"/>
  <c r="AH378" i="1"/>
  <c r="AJ378" i="1" s="1"/>
  <c r="AL378" i="1" s="1"/>
  <c r="AG379" i="1"/>
  <c r="AH379" i="1"/>
  <c r="AJ379" i="1" s="1"/>
  <c r="AL379" i="1" s="1"/>
  <c r="AG380" i="1"/>
  <c r="AH380" i="1"/>
  <c r="AJ380" i="1" s="1"/>
  <c r="AL380" i="1" s="1"/>
  <c r="AG381" i="1"/>
  <c r="AH381" i="1"/>
  <c r="AJ381" i="1" s="1"/>
  <c r="AL381" i="1" s="1"/>
  <c r="AG382" i="1"/>
  <c r="AH382" i="1"/>
  <c r="AJ382" i="1" s="1"/>
  <c r="AL382" i="1" s="1"/>
  <c r="AG383" i="1"/>
  <c r="AH383" i="1"/>
  <c r="AJ383" i="1" s="1"/>
  <c r="AL383" i="1" s="1"/>
  <c r="AG384" i="1"/>
  <c r="AH384" i="1"/>
  <c r="AJ384" i="1" s="1"/>
  <c r="AL384" i="1" s="1"/>
  <c r="AG385" i="1"/>
  <c r="AH385" i="1"/>
  <c r="AJ385" i="1" s="1"/>
  <c r="AL385" i="1" s="1"/>
  <c r="AG386" i="1"/>
  <c r="AH386" i="1"/>
  <c r="AJ386" i="1" s="1"/>
  <c r="AL386" i="1" s="1"/>
  <c r="AG387" i="1"/>
  <c r="AH387" i="1"/>
  <c r="AJ387" i="1" s="1"/>
  <c r="AL387" i="1" s="1"/>
  <c r="AG388" i="1"/>
  <c r="AH388" i="1"/>
  <c r="AJ388" i="1" s="1"/>
  <c r="AL388" i="1" s="1"/>
  <c r="AG389" i="1"/>
  <c r="AH389" i="1"/>
  <c r="AJ389" i="1" s="1"/>
  <c r="AL389" i="1" s="1"/>
  <c r="AG390" i="1"/>
  <c r="AH390" i="1"/>
  <c r="AJ390" i="1" s="1"/>
  <c r="AL390" i="1" s="1"/>
  <c r="AG391" i="1"/>
  <c r="AH391" i="1"/>
  <c r="AJ391" i="1" s="1"/>
  <c r="AL391" i="1" s="1"/>
  <c r="AG392" i="1"/>
  <c r="AH392" i="1"/>
  <c r="AJ392" i="1" s="1"/>
  <c r="AL392" i="1" s="1"/>
  <c r="AG393" i="1"/>
  <c r="AH393" i="1"/>
  <c r="AJ393" i="1" s="1"/>
  <c r="AL393" i="1" s="1"/>
  <c r="AG394" i="1"/>
  <c r="AH394" i="1"/>
  <c r="AJ394" i="1" s="1"/>
  <c r="AL394" i="1" s="1"/>
  <c r="AG395" i="1"/>
  <c r="AH395" i="1"/>
  <c r="AJ395" i="1" s="1"/>
  <c r="AL395" i="1" s="1"/>
  <c r="AG396" i="1"/>
  <c r="AH396" i="1"/>
  <c r="AJ396" i="1" s="1"/>
  <c r="AL396" i="1" s="1"/>
  <c r="AG397" i="1"/>
  <c r="AH397" i="1"/>
  <c r="AJ397" i="1" s="1"/>
  <c r="AL397" i="1" s="1"/>
  <c r="AG398" i="1"/>
  <c r="AH398" i="1"/>
  <c r="AJ398" i="1" s="1"/>
  <c r="AL398" i="1" s="1"/>
  <c r="AG399" i="1"/>
  <c r="AH399" i="1"/>
  <c r="AJ399" i="1" s="1"/>
  <c r="AL399" i="1" s="1"/>
  <c r="AG400" i="1"/>
  <c r="AH400" i="1"/>
  <c r="AJ400" i="1" s="1"/>
  <c r="AL400" i="1" s="1"/>
  <c r="AG401" i="1"/>
  <c r="AH401" i="1"/>
  <c r="AJ401" i="1" s="1"/>
  <c r="AL401" i="1" s="1"/>
  <c r="AG402" i="1"/>
  <c r="AH402" i="1"/>
  <c r="AJ402" i="1" s="1"/>
  <c r="AL402" i="1" s="1"/>
  <c r="AG403" i="1"/>
  <c r="AH403" i="1"/>
  <c r="AJ403" i="1" s="1"/>
  <c r="AL403" i="1" s="1"/>
  <c r="AG404" i="1"/>
  <c r="AH404" i="1"/>
  <c r="AJ404" i="1" s="1"/>
  <c r="AL404" i="1" s="1"/>
  <c r="AG405" i="1"/>
  <c r="AH405" i="1"/>
  <c r="AJ405" i="1" s="1"/>
  <c r="AL405" i="1" s="1"/>
  <c r="AG406" i="1"/>
  <c r="AH406" i="1"/>
  <c r="AJ406" i="1" s="1"/>
  <c r="AL406" i="1" s="1"/>
  <c r="AG407" i="1"/>
  <c r="AH407" i="1"/>
  <c r="AJ407" i="1" s="1"/>
  <c r="AL407" i="1" s="1"/>
  <c r="AG408" i="1"/>
  <c r="AH408" i="1"/>
  <c r="AJ408" i="1" s="1"/>
  <c r="AL408" i="1" s="1"/>
  <c r="AG409" i="1"/>
  <c r="AH409" i="1"/>
  <c r="AJ409" i="1" s="1"/>
  <c r="AL409" i="1" s="1"/>
  <c r="AG410" i="1"/>
  <c r="AH410" i="1"/>
  <c r="AJ410" i="1" s="1"/>
  <c r="AL410" i="1" s="1"/>
  <c r="AG411" i="1"/>
  <c r="AH411" i="1"/>
  <c r="AJ411" i="1" s="1"/>
  <c r="AL411" i="1" s="1"/>
  <c r="AG412" i="1"/>
  <c r="AH412" i="1"/>
  <c r="AJ412" i="1" s="1"/>
  <c r="AL412" i="1" s="1"/>
  <c r="AG413" i="1"/>
  <c r="AH413" i="1"/>
  <c r="AJ413" i="1" s="1"/>
  <c r="AL413" i="1" s="1"/>
  <c r="AG414" i="1"/>
  <c r="AH414" i="1"/>
  <c r="AJ414" i="1" s="1"/>
  <c r="AL414" i="1" s="1"/>
  <c r="AG415" i="1"/>
  <c r="AH415" i="1"/>
  <c r="AJ415" i="1" s="1"/>
  <c r="AL415" i="1" s="1"/>
  <c r="AG416" i="1"/>
  <c r="AH416" i="1"/>
  <c r="AJ416" i="1" s="1"/>
  <c r="AL416" i="1" s="1"/>
  <c r="AG417" i="1"/>
  <c r="AH417" i="1"/>
  <c r="AJ417" i="1" s="1"/>
  <c r="AL417" i="1" s="1"/>
  <c r="AG418" i="1"/>
  <c r="AH418" i="1"/>
  <c r="AJ418" i="1" s="1"/>
  <c r="AL418" i="1" s="1"/>
  <c r="AG419" i="1"/>
  <c r="AH419" i="1"/>
  <c r="AJ419" i="1" s="1"/>
  <c r="AL419" i="1" s="1"/>
  <c r="AG420" i="1"/>
  <c r="AH420" i="1"/>
  <c r="AJ420" i="1" s="1"/>
  <c r="AL420" i="1" s="1"/>
  <c r="AG421" i="1"/>
  <c r="AH421" i="1"/>
  <c r="AJ421" i="1" s="1"/>
  <c r="AL421" i="1" s="1"/>
  <c r="AG422" i="1"/>
  <c r="AH422" i="1"/>
  <c r="AJ422" i="1" s="1"/>
  <c r="AL422" i="1" s="1"/>
  <c r="AG423" i="1"/>
  <c r="AH423" i="1"/>
  <c r="AJ423" i="1" s="1"/>
  <c r="AL423" i="1" s="1"/>
  <c r="AG424" i="1"/>
  <c r="AH424" i="1"/>
  <c r="AJ424" i="1" s="1"/>
  <c r="AL424" i="1" s="1"/>
  <c r="AG425" i="1"/>
  <c r="AH425" i="1"/>
  <c r="AJ425" i="1" s="1"/>
  <c r="AL425" i="1" s="1"/>
  <c r="AG426" i="1"/>
  <c r="AH426" i="1"/>
  <c r="AJ426" i="1" s="1"/>
  <c r="AL426" i="1" s="1"/>
  <c r="AG427" i="1"/>
  <c r="AH427" i="1"/>
  <c r="AJ427" i="1" s="1"/>
  <c r="AL427" i="1" s="1"/>
  <c r="AG428" i="1"/>
  <c r="AH428" i="1"/>
  <c r="AJ428" i="1" s="1"/>
  <c r="AL428" i="1" s="1"/>
  <c r="AG429" i="1"/>
  <c r="AH429" i="1"/>
  <c r="AJ429" i="1" s="1"/>
  <c r="AL429" i="1" s="1"/>
  <c r="AG430" i="1"/>
  <c r="AH430" i="1"/>
  <c r="AJ430" i="1" s="1"/>
  <c r="AL430" i="1" s="1"/>
  <c r="AG431" i="1"/>
  <c r="AH431" i="1"/>
  <c r="AJ431" i="1" s="1"/>
  <c r="AL431" i="1" s="1"/>
  <c r="AG432" i="1"/>
  <c r="AH432" i="1"/>
  <c r="AJ432" i="1" s="1"/>
  <c r="AL432" i="1" s="1"/>
  <c r="AG433" i="1"/>
  <c r="AH433" i="1"/>
  <c r="AJ433" i="1" s="1"/>
  <c r="AL433" i="1" s="1"/>
  <c r="AG434" i="1"/>
  <c r="AH434" i="1"/>
  <c r="AJ434" i="1" s="1"/>
  <c r="AL434" i="1" s="1"/>
  <c r="AG435" i="1"/>
  <c r="AH435" i="1"/>
  <c r="AJ435" i="1" s="1"/>
  <c r="AL435" i="1" s="1"/>
  <c r="AG436" i="1"/>
  <c r="AH436" i="1"/>
  <c r="AJ436" i="1" s="1"/>
  <c r="AL436" i="1" s="1"/>
  <c r="AG437" i="1"/>
  <c r="AH437" i="1"/>
  <c r="AJ437" i="1" s="1"/>
  <c r="AL437" i="1" s="1"/>
  <c r="AG438" i="1"/>
  <c r="AH438" i="1"/>
  <c r="AJ438" i="1" s="1"/>
  <c r="AL438" i="1" s="1"/>
  <c r="AG439" i="1"/>
  <c r="AH439" i="1"/>
  <c r="AJ439" i="1" s="1"/>
  <c r="AL439" i="1" s="1"/>
  <c r="AG440" i="1"/>
  <c r="AH440" i="1"/>
  <c r="AJ440" i="1" s="1"/>
  <c r="AL440" i="1" s="1"/>
  <c r="AG441" i="1"/>
  <c r="AH441" i="1"/>
  <c r="AJ441" i="1" s="1"/>
  <c r="AL441" i="1" s="1"/>
  <c r="AG442" i="1"/>
  <c r="AH442" i="1"/>
  <c r="AJ442" i="1" s="1"/>
  <c r="AL442" i="1" s="1"/>
  <c r="AG443" i="1"/>
  <c r="AH443" i="1"/>
  <c r="AJ443" i="1" s="1"/>
  <c r="AL443" i="1" s="1"/>
  <c r="AG444" i="1"/>
  <c r="AH444" i="1"/>
  <c r="AJ444" i="1" s="1"/>
  <c r="AL444" i="1" s="1"/>
  <c r="AG445" i="1"/>
  <c r="AH445" i="1"/>
  <c r="AJ445" i="1" s="1"/>
  <c r="AL445" i="1" s="1"/>
  <c r="AG446" i="1"/>
  <c r="AH446" i="1"/>
  <c r="AJ446" i="1" s="1"/>
  <c r="AL446" i="1" s="1"/>
  <c r="AG447" i="1"/>
  <c r="AH447" i="1"/>
  <c r="AJ447" i="1" s="1"/>
  <c r="AL447" i="1" s="1"/>
  <c r="AG448" i="1"/>
  <c r="AH448" i="1"/>
  <c r="AJ448" i="1" s="1"/>
  <c r="AL448" i="1" s="1"/>
  <c r="AG449" i="1"/>
  <c r="AH449" i="1"/>
  <c r="AJ449" i="1" s="1"/>
  <c r="AL449" i="1" s="1"/>
  <c r="AG450" i="1"/>
  <c r="AH450" i="1"/>
  <c r="AJ450" i="1" s="1"/>
  <c r="AL450" i="1" s="1"/>
  <c r="AG451" i="1"/>
  <c r="AH451" i="1"/>
  <c r="AJ451" i="1" s="1"/>
  <c r="AL451" i="1" s="1"/>
  <c r="AG452" i="1"/>
  <c r="AH452" i="1"/>
  <c r="AJ452" i="1" s="1"/>
  <c r="AL452" i="1" s="1"/>
  <c r="AG453" i="1"/>
  <c r="AH453" i="1"/>
  <c r="AJ453" i="1" s="1"/>
  <c r="AL453" i="1" s="1"/>
  <c r="AG454" i="1"/>
  <c r="AH454" i="1"/>
  <c r="AJ454" i="1" s="1"/>
  <c r="AL454" i="1" s="1"/>
  <c r="AG455" i="1"/>
  <c r="AH455" i="1"/>
  <c r="AJ455" i="1" s="1"/>
  <c r="AL455" i="1" s="1"/>
  <c r="AG456" i="1"/>
  <c r="AH456" i="1"/>
  <c r="AJ456" i="1" s="1"/>
  <c r="AL456" i="1" s="1"/>
  <c r="AG457" i="1"/>
  <c r="AH457" i="1"/>
  <c r="AJ457" i="1" s="1"/>
  <c r="AL457" i="1" s="1"/>
  <c r="AG458" i="1"/>
  <c r="AH458" i="1"/>
  <c r="AJ458" i="1" s="1"/>
  <c r="AL458" i="1" s="1"/>
  <c r="AG459" i="1"/>
  <c r="AH459" i="1"/>
  <c r="AJ459" i="1" s="1"/>
  <c r="AL459" i="1" s="1"/>
  <c r="AG460" i="1"/>
  <c r="AH460" i="1"/>
  <c r="AJ460" i="1" s="1"/>
  <c r="AL460" i="1" s="1"/>
  <c r="AG461" i="1"/>
  <c r="AH461" i="1"/>
  <c r="AJ461" i="1" s="1"/>
  <c r="AL461" i="1" s="1"/>
  <c r="AG462" i="1"/>
  <c r="AH462" i="1"/>
  <c r="AJ462" i="1" s="1"/>
  <c r="AL462" i="1" s="1"/>
  <c r="AG463" i="1"/>
  <c r="AH463" i="1"/>
  <c r="AJ463" i="1" s="1"/>
  <c r="AL463" i="1" s="1"/>
  <c r="AG464" i="1"/>
  <c r="AH464" i="1"/>
  <c r="AJ464" i="1" s="1"/>
  <c r="AL464" i="1" s="1"/>
  <c r="AG465" i="1"/>
  <c r="AH465" i="1"/>
  <c r="AJ465" i="1" s="1"/>
  <c r="AL465" i="1" s="1"/>
  <c r="AG466" i="1"/>
  <c r="AH466" i="1"/>
  <c r="AJ466" i="1" s="1"/>
  <c r="AL466" i="1" s="1"/>
  <c r="AG467" i="1"/>
  <c r="AH467" i="1"/>
  <c r="AJ467" i="1" s="1"/>
  <c r="AL467" i="1" s="1"/>
  <c r="AG468" i="1"/>
  <c r="AH468" i="1"/>
  <c r="AJ468" i="1" s="1"/>
  <c r="AL468" i="1" s="1"/>
  <c r="AG469" i="1"/>
  <c r="AH469" i="1"/>
  <c r="AJ469" i="1" s="1"/>
  <c r="AL469" i="1" s="1"/>
  <c r="AG470" i="1"/>
  <c r="AH470" i="1"/>
  <c r="AJ470" i="1" s="1"/>
  <c r="AL470" i="1" s="1"/>
  <c r="AG471" i="1"/>
  <c r="AH471" i="1"/>
  <c r="AJ471" i="1" s="1"/>
  <c r="AL471" i="1" s="1"/>
  <c r="AG472" i="1"/>
  <c r="AH472" i="1"/>
  <c r="AJ472" i="1" s="1"/>
  <c r="AL472" i="1" s="1"/>
  <c r="AG473" i="1"/>
  <c r="AH473" i="1"/>
  <c r="AJ473" i="1" s="1"/>
  <c r="AL473" i="1" s="1"/>
  <c r="AG474" i="1"/>
  <c r="AH474" i="1"/>
  <c r="AJ474" i="1" s="1"/>
  <c r="AL474" i="1" s="1"/>
  <c r="AG475" i="1"/>
  <c r="AH475" i="1"/>
  <c r="AJ475" i="1" s="1"/>
  <c r="AL475" i="1" s="1"/>
  <c r="AG476" i="1"/>
  <c r="AH476" i="1"/>
  <c r="AJ476" i="1" s="1"/>
  <c r="AL476" i="1" s="1"/>
  <c r="AG477" i="1"/>
  <c r="AH477" i="1"/>
  <c r="AJ477" i="1" s="1"/>
  <c r="AL477" i="1" s="1"/>
  <c r="AG478" i="1"/>
  <c r="AH478" i="1"/>
  <c r="AJ478" i="1" s="1"/>
  <c r="AL478" i="1" s="1"/>
  <c r="AG479" i="1"/>
  <c r="AH479" i="1"/>
  <c r="AJ479" i="1" s="1"/>
  <c r="AL479" i="1" s="1"/>
  <c r="AG480" i="1"/>
  <c r="AH480" i="1"/>
  <c r="AJ480" i="1" s="1"/>
  <c r="AL480" i="1" s="1"/>
  <c r="AG481" i="1"/>
  <c r="AH481" i="1"/>
  <c r="AJ481" i="1" s="1"/>
  <c r="AL481" i="1" s="1"/>
  <c r="AG482" i="1"/>
  <c r="AH482" i="1"/>
  <c r="AJ482" i="1" s="1"/>
  <c r="AL482" i="1" s="1"/>
  <c r="AG483" i="1"/>
  <c r="AH483" i="1"/>
  <c r="AJ483" i="1" s="1"/>
  <c r="AL483" i="1" s="1"/>
  <c r="AG484" i="1"/>
  <c r="AH484" i="1"/>
  <c r="AJ484" i="1" s="1"/>
  <c r="AL484" i="1" s="1"/>
  <c r="AG485" i="1"/>
  <c r="AH485" i="1"/>
  <c r="AJ485" i="1" s="1"/>
  <c r="AL485" i="1" s="1"/>
  <c r="AG486" i="1"/>
  <c r="AH486" i="1"/>
  <c r="AJ486" i="1" s="1"/>
  <c r="AL486" i="1" s="1"/>
  <c r="AG487" i="1"/>
  <c r="AH487" i="1"/>
  <c r="AJ487" i="1" s="1"/>
  <c r="AL487" i="1" s="1"/>
  <c r="AG488" i="1"/>
  <c r="AH488" i="1"/>
  <c r="AJ488" i="1" s="1"/>
  <c r="AL488" i="1" s="1"/>
  <c r="AG489" i="1"/>
  <c r="AH489" i="1"/>
  <c r="AJ489" i="1" s="1"/>
  <c r="AL489" i="1" s="1"/>
  <c r="AG490" i="1"/>
  <c r="AH490" i="1"/>
  <c r="AJ490" i="1" s="1"/>
  <c r="AL490" i="1" s="1"/>
  <c r="AG491" i="1"/>
  <c r="AH491" i="1"/>
  <c r="AJ491" i="1" s="1"/>
  <c r="AL491" i="1" s="1"/>
  <c r="AG492" i="1"/>
  <c r="AH492" i="1"/>
  <c r="AJ492" i="1" s="1"/>
  <c r="AL492" i="1" s="1"/>
  <c r="AG493" i="1"/>
  <c r="AH493" i="1"/>
  <c r="AJ493" i="1" s="1"/>
  <c r="AL493" i="1" s="1"/>
  <c r="AG494" i="1"/>
  <c r="AH494" i="1"/>
  <c r="AJ494" i="1" s="1"/>
  <c r="AL494" i="1" s="1"/>
  <c r="AG495" i="1"/>
  <c r="AH495" i="1"/>
  <c r="AJ495" i="1" s="1"/>
  <c r="AL495" i="1" s="1"/>
  <c r="AG496" i="1"/>
  <c r="AH496" i="1"/>
  <c r="AJ496" i="1" s="1"/>
  <c r="AL496" i="1" s="1"/>
  <c r="AG497" i="1"/>
  <c r="AH497" i="1"/>
  <c r="AJ497" i="1" s="1"/>
  <c r="AL497" i="1" s="1"/>
  <c r="AG498" i="1"/>
  <c r="AH498" i="1"/>
  <c r="AJ498" i="1" s="1"/>
  <c r="AL498" i="1" s="1"/>
  <c r="AG499" i="1"/>
  <c r="AH499" i="1"/>
  <c r="AJ499" i="1" s="1"/>
  <c r="AL499" i="1" s="1"/>
  <c r="AG500" i="1"/>
  <c r="AH500" i="1"/>
  <c r="AJ500" i="1" s="1"/>
  <c r="AL500" i="1" s="1"/>
  <c r="AG501" i="1"/>
  <c r="AH501" i="1"/>
  <c r="AJ501" i="1" s="1"/>
  <c r="AL501" i="1" s="1"/>
  <c r="AG502" i="1"/>
  <c r="AH502" i="1"/>
  <c r="AJ502" i="1" s="1"/>
  <c r="AL502" i="1" s="1"/>
  <c r="AG503" i="1"/>
  <c r="AH503" i="1"/>
  <c r="AJ503" i="1" s="1"/>
  <c r="AL503" i="1" s="1"/>
  <c r="AG504" i="1"/>
  <c r="AH504" i="1"/>
  <c r="AJ504" i="1" s="1"/>
  <c r="AL504" i="1" s="1"/>
  <c r="AG505" i="1"/>
  <c r="AH505" i="1"/>
  <c r="AJ505" i="1" s="1"/>
  <c r="AL505" i="1" s="1"/>
  <c r="AG506" i="1"/>
  <c r="AH506" i="1"/>
  <c r="AJ506" i="1" s="1"/>
  <c r="AL506" i="1" s="1"/>
  <c r="AG507" i="1"/>
  <c r="AH507" i="1"/>
  <c r="AJ507" i="1" s="1"/>
  <c r="AL507" i="1" s="1"/>
  <c r="AG508" i="1"/>
  <c r="AH508" i="1"/>
  <c r="AJ508" i="1" s="1"/>
  <c r="AL508" i="1" s="1"/>
  <c r="AG509" i="1"/>
  <c r="AH509" i="1"/>
  <c r="AJ509" i="1" s="1"/>
  <c r="AL509" i="1" s="1"/>
  <c r="AG510" i="1"/>
  <c r="AH510" i="1"/>
  <c r="AJ510" i="1" s="1"/>
  <c r="AL510" i="1" s="1"/>
  <c r="AG511" i="1"/>
  <c r="AH511" i="1"/>
  <c r="AJ511" i="1" s="1"/>
  <c r="AL511" i="1" s="1"/>
  <c r="AG512" i="1"/>
  <c r="AH512" i="1"/>
  <c r="AJ512" i="1" s="1"/>
  <c r="AL512" i="1" s="1"/>
  <c r="AG513" i="1"/>
  <c r="AH513" i="1"/>
  <c r="AJ513" i="1" s="1"/>
  <c r="AL513" i="1" s="1"/>
  <c r="AG514" i="1"/>
  <c r="AH514" i="1"/>
  <c r="AJ514" i="1" s="1"/>
  <c r="AL514" i="1" s="1"/>
  <c r="AG515" i="1"/>
  <c r="AH515" i="1"/>
  <c r="AJ515" i="1" s="1"/>
  <c r="AL515" i="1" s="1"/>
  <c r="AG18" i="1"/>
  <c r="AH18" i="1"/>
  <c r="AJ18" i="1" s="1"/>
  <c r="AL18" i="1" s="1"/>
  <c r="AG19" i="1"/>
  <c r="AH19" i="1"/>
  <c r="AJ19" i="1" s="1"/>
  <c r="AL19" i="1" s="1"/>
  <c r="AG20" i="1"/>
  <c r="AH20" i="1"/>
  <c r="AJ20" i="1" s="1"/>
  <c r="AL20" i="1" s="1"/>
  <c r="AG21" i="1"/>
  <c r="AH21" i="1"/>
  <c r="AJ21" i="1" s="1"/>
  <c r="AL21" i="1" s="1"/>
  <c r="AG22" i="1"/>
  <c r="AH22" i="1"/>
  <c r="AJ22" i="1" s="1"/>
  <c r="AL22" i="1" s="1"/>
  <c r="AG23" i="1"/>
  <c r="AH23" i="1"/>
  <c r="AJ23" i="1" s="1"/>
  <c r="AL23" i="1" s="1"/>
  <c r="AG24" i="1"/>
  <c r="AH24" i="1"/>
  <c r="AJ24" i="1" s="1"/>
  <c r="AL24" i="1" s="1"/>
  <c r="AG25" i="1"/>
  <c r="AH25" i="1"/>
  <c r="AJ25" i="1" s="1"/>
  <c r="AL25" i="1" s="1"/>
  <c r="AG26" i="1"/>
  <c r="AH26" i="1"/>
  <c r="AJ26" i="1" s="1"/>
  <c r="AL26" i="1" s="1"/>
  <c r="AG27" i="1"/>
  <c r="AH27" i="1"/>
  <c r="AJ27" i="1" s="1"/>
  <c r="AL27" i="1" s="1"/>
  <c r="AG28" i="1"/>
  <c r="AH28" i="1"/>
  <c r="AJ28" i="1" s="1"/>
  <c r="AL28" i="1" s="1"/>
  <c r="AG29" i="1"/>
  <c r="AH29" i="1"/>
  <c r="AJ29" i="1" s="1"/>
  <c r="AL29" i="1" s="1"/>
  <c r="AG30" i="1"/>
  <c r="AH30" i="1"/>
  <c r="AJ30" i="1" s="1"/>
  <c r="AL30" i="1" s="1"/>
  <c r="AG31" i="1"/>
  <c r="AH31" i="1"/>
  <c r="AJ31" i="1" s="1"/>
  <c r="AL31" i="1" s="1"/>
  <c r="AG32" i="1"/>
  <c r="AH32" i="1"/>
  <c r="AJ32" i="1" s="1"/>
  <c r="AL32" i="1" s="1"/>
  <c r="AG33" i="1"/>
  <c r="AH33" i="1"/>
  <c r="AJ33" i="1" s="1"/>
  <c r="AL33" i="1" s="1"/>
  <c r="AG34" i="1"/>
  <c r="AH34" i="1"/>
  <c r="AJ34" i="1" s="1"/>
  <c r="AL34" i="1" s="1"/>
  <c r="AG35" i="1"/>
  <c r="AH35" i="1"/>
  <c r="AJ35" i="1" s="1"/>
  <c r="AL35" i="1" s="1"/>
  <c r="AG36" i="1"/>
  <c r="AH36" i="1"/>
  <c r="AJ36" i="1" s="1"/>
  <c r="AL36" i="1" s="1"/>
  <c r="AG37" i="1"/>
  <c r="AH37" i="1"/>
  <c r="AJ37" i="1" s="1"/>
  <c r="AL37" i="1" s="1"/>
  <c r="AG38" i="1"/>
  <c r="AH38" i="1"/>
  <c r="AJ38" i="1" s="1"/>
  <c r="AL38" i="1" s="1"/>
  <c r="AG39" i="1"/>
  <c r="AH39" i="1"/>
  <c r="AJ39" i="1" s="1"/>
  <c r="AL39" i="1" s="1"/>
  <c r="AG40" i="1"/>
  <c r="AH40" i="1"/>
  <c r="AJ40" i="1" s="1"/>
  <c r="AL40" i="1" s="1"/>
  <c r="AG41" i="1"/>
  <c r="AH41" i="1"/>
  <c r="AJ41" i="1" s="1"/>
  <c r="AL41" i="1" s="1"/>
  <c r="AG42" i="1"/>
  <c r="AH42" i="1"/>
  <c r="AJ42" i="1" s="1"/>
  <c r="AL42" i="1" s="1"/>
  <c r="AG43" i="1"/>
  <c r="AH43" i="1"/>
  <c r="AJ43" i="1" s="1"/>
  <c r="AL43" i="1" s="1"/>
  <c r="AG44" i="1"/>
  <c r="AH44" i="1"/>
  <c r="AJ44" i="1" s="1"/>
  <c r="AL44" i="1" s="1"/>
  <c r="AG45" i="1"/>
  <c r="AH45" i="1"/>
  <c r="AJ45" i="1" s="1"/>
  <c r="AL45" i="1" s="1"/>
  <c r="AG46" i="1"/>
  <c r="AH46" i="1"/>
  <c r="AJ46" i="1" s="1"/>
  <c r="AL46" i="1" s="1"/>
  <c r="AG47" i="1"/>
  <c r="AH47" i="1"/>
  <c r="AJ47" i="1" s="1"/>
  <c r="AL47" i="1" s="1"/>
  <c r="AG48" i="1"/>
  <c r="AH48" i="1"/>
  <c r="AJ48" i="1" s="1"/>
  <c r="AL48" i="1" s="1"/>
  <c r="AG49" i="1"/>
  <c r="AH49" i="1"/>
  <c r="AJ49" i="1" s="1"/>
  <c r="AL49" i="1" s="1"/>
  <c r="AG50" i="1"/>
  <c r="AH50" i="1"/>
  <c r="AJ50" i="1" s="1"/>
  <c r="AL50" i="1" s="1"/>
  <c r="AG51" i="1"/>
  <c r="AH51" i="1"/>
  <c r="AJ51" i="1" s="1"/>
  <c r="AL51" i="1" s="1"/>
  <c r="AG52" i="1"/>
  <c r="AH52" i="1"/>
  <c r="AJ52" i="1" s="1"/>
  <c r="AL52" i="1" s="1"/>
  <c r="AG53" i="1"/>
  <c r="AH53" i="1"/>
  <c r="AJ53" i="1" s="1"/>
  <c r="AL53" i="1" s="1"/>
  <c r="AG54" i="1"/>
  <c r="AH54" i="1"/>
  <c r="AJ54" i="1" s="1"/>
  <c r="AL54" i="1" s="1"/>
  <c r="AG55" i="1"/>
  <c r="AH55" i="1"/>
  <c r="AJ55" i="1" s="1"/>
  <c r="AL55" i="1" s="1"/>
  <c r="AG56" i="1"/>
  <c r="AH56" i="1"/>
  <c r="AJ56" i="1" s="1"/>
  <c r="AL56" i="1" s="1"/>
  <c r="AG57" i="1"/>
  <c r="AH57" i="1"/>
  <c r="AJ57" i="1" s="1"/>
  <c r="AL57" i="1" s="1"/>
  <c r="AG58" i="1"/>
  <c r="AH58" i="1"/>
  <c r="AJ58" i="1" s="1"/>
  <c r="AL58" i="1" s="1"/>
  <c r="AG59" i="1"/>
  <c r="AH59" i="1"/>
  <c r="AJ59" i="1" s="1"/>
  <c r="AL59" i="1" s="1"/>
  <c r="AG60" i="1"/>
  <c r="AH60" i="1"/>
  <c r="AJ60" i="1" s="1"/>
  <c r="AL60" i="1" s="1"/>
  <c r="AG61" i="1"/>
  <c r="AH61" i="1"/>
  <c r="AJ61" i="1" s="1"/>
  <c r="AL61" i="1" s="1"/>
  <c r="AG62" i="1"/>
  <c r="AH62" i="1"/>
  <c r="AJ62" i="1" s="1"/>
  <c r="AL62" i="1" s="1"/>
  <c r="AG63" i="1"/>
  <c r="AH63" i="1"/>
  <c r="AJ63" i="1" s="1"/>
  <c r="AL63" i="1" s="1"/>
  <c r="AG64" i="1"/>
  <c r="AH64" i="1"/>
  <c r="AJ64" i="1" s="1"/>
  <c r="AL64" i="1" s="1"/>
  <c r="AG65" i="1"/>
  <c r="AH65" i="1"/>
  <c r="AJ65" i="1" s="1"/>
  <c r="AL65" i="1" s="1"/>
  <c r="AG66" i="1"/>
  <c r="AH66" i="1"/>
  <c r="AJ66" i="1" s="1"/>
  <c r="AL66" i="1" s="1"/>
  <c r="AG67" i="1"/>
  <c r="AH67" i="1"/>
  <c r="AJ67" i="1" s="1"/>
  <c r="AL67" i="1" s="1"/>
  <c r="AG68" i="1"/>
  <c r="AH68" i="1"/>
  <c r="AJ68" i="1" s="1"/>
  <c r="AL68" i="1" s="1"/>
  <c r="AG69" i="1"/>
  <c r="AH69" i="1"/>
  <c r="AJ69" i="1" s="1"/>
  <c r="AL69" i="1" s="1"/>
  <c r="AG70" i="1"/>
  <c r="AH70" i="1"/>
  <c r="AJ70" i="1" s="1"/>
  <c r="AL70" i="1" s="1"/>
  <c r="AG71" i="1"/>
  <c r="AH71" i="1"/>
  <c r="AJ71" i="1" s="1"/>
  <c r="AL71" i="1" s="1"/>
  <c r="AG72" i="1"/>
  <c r="AH72" i="1"/>
  <c r="AJ72" i="1" s="1"/>
  <c r="AL72" i="1" s="1"/>
  <c r="AG73" i="1"/>
  <c r="AH73" i="1"/>
  <c r="AJ73" i="1" s="1"/>
  <c r="AL73" i="1" s="1"/>
  <c r="AG74" i="1"/>
  <c r="AH74" i="1"/>
  <c r="AJ74" i="1" s="1"/>
  <c r="AL74" i="1" s="1"/>
  <c r="AG75" i="1"/>
  <c r="AH75" i="1"/>
  <c r="AJ75" i="1" s="1"/>
  <c r="AL75" i="1" s="1"/>
  <c r="AG76" i="1"/>
  <c r="AH76" i="1"/>
  <c r="AJ76" i="1" s="1"/>
  <c r="AL76" i="1" s="1"/>
  <c r="AG77" i="1"/>
  <c r="AH77" i="1"/>
  <c r="AJ77" i="1" s="1"/>
  <c r="AL77" i="1" s="1"/>
  <c r="AG78" i="1"/>
  <c r="AH78" i="1"/>
  <c r="AJ78" i="1" s="1"/>
  <c r="AL78" i="1" s="1"/>
  <c r="AG79" i="1"/>
  <c r="AH79" i="1"/>
  <c r="AJ79" i="1" s="1"/>
  <c r="AL79" i="1" s="1"/>
  <c r="AG80" i="1"/>
  <c r="AH80" i="1"/>
  <c r="AJ80" i="1" s="1"/>
  <c r="AL80" i="1" s="1"/>
  <c r="AG81" i="1"/>
  <c r="AH81" i="1"/>
  <c r="AJ81" i="1" s="1"/>
  <c r="AL81" i="1" s="1"/>
  <c r="AG82" i="1"/>
  <c r="AH82" i="1"/>
  <c r="AJ82" i="1" s="1"/>
  <c r="AL82" i="1" s="1"/>
  <c r="AG83" i="1"/>
  <c r="AH83" i="1"/>
  <c r="AJ83" i="1" s="1"/>
  <c r="AL83" i="1" s="1"/>
  <c r="AG84" i="1"/>
  <c r="AH84" i="1"/>
  <c r="AJ84" i="1" s="1"/>
  <c r="AL84" i="1" s="1"/>
  <c r="AG85" i="1"/>
  <c r="AH85" i="1"/>
  <c r="AJ85" i="1" s="1"/>
  <c r="AL85" i="1" s="1"/>
  <c r="AG86" i="1"/>
  <c r="AH86" i="1"/>
  <c r="AJ86" i="1" s="1"/>
  <c r="AL86" i="1" s="1"/>
  <c r="AG87" i="1"/>
  <c r="AH87" i="1"/>
  <c r="AJ87" i="1" s="1"/>
  <c r="AL87" i="1" s="1"/>
  <c r="AG88" i="1"/>
  <c r="AH88" i="1"/>
  <c r="AJ88" i="1" s="1"/>
  <c r="AL88" i="1" s="1"/>
  <c r="AG89" i="1"/>
  <c r="AH89" i="1"/>
  <c r="AJ89" i="1" s="1"/>
  <c r="AL89" i="1" s="1"/>
  <c r="AG90" i="1"/>
  <c r="AH90" i="1"/>
  <c r="AJ90" i="1" s="1"/>
  <c r="AL90" i="1" s="1"/>
  <c r="AG91" i="1"/>
  <c r="AH91" i="1"/>
  <c r="AJ91" i="1" s="1"/>
  <c r="AL91" i="1" s="1"/>
  <c r="AG92" i="1"/>
  <c r="AH92" i="1"/>
  <c r="AJ92" i="1" s="1"/>
  <c r="AL92" i="1" s="1"/>
  <c r="AG93" i="1"/>
  <c r="AH93" i="1"/>
  <c r="AJ93" i="1" s="1"/>
  <c r="AL93" i="1" s="1"/>
  <c r="AG94" i="1"/>
  <c r="AH94" i="1"/>
  <c r="AJ94" i="1" s="1"/>
  <c r="AL94" i="1" s="1"/>
  <c r="AG95" i="1"/>
  <c r="AH95" i="1"/>
  <c r="AJ95" i="1" s="1"/>
  <c r="AL95" i="1" s="1"/>
  <c r="AG96" i="1"/>
  <c r="AH96" i="1"/>
  <c r="AJ96" i="1" s="1"/>
  <c r="AL96" i="1" s="1"/>
  <c r="AG97" i="1"/>
  <c r="AH97" i="1"/>
  <c r="AJ97" i="1" s="1"/>
  <c r="AL97" i="1" s="1"/>
  <c r="AG98" i="1"/>
  <c r="AH98" i="1"/>
  <c r="AJ98" i="1" s="1"/>
  <c r="AL98" i="1" s="1"/>
  <c r="AG17" i="1"/>
  <c r="AH17" i="1"/>
  <c r="AJ17" i="1" s="1"/>
  <c r="AL17" i="1" s="1"/>
  <c r="AI338" i="1" l="1"/>
  <c r="AI337" i="1"/>
  <c r="AI336" i="1"/>
  <c r="AI335" i="1"/>
  <c r="AI334" i="1"/>
  <c r="AI333" i="1"/>
  <c r="AI332" i="1"/>
  <c r="AI331" i="1"/>
  <c r="AI330" i="1"/>
  <c r="AI329"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170" i="1"/>
  <c r="AI169" i="1"/>
  <c r="AI168" i="1"/>
  <c r="AI167" i="1"/>
  <c r="AI166" i="1"/>
  <c r="AI165" i="1"/>
  <c r="AI164" i="1"/>
  <c r="AI163" i="1"/>
  <c r="AI162" i="1"/>
  <c r="AI161" i="1"/>
  <c r="AI160" i="1"/>
  <c r="AI159" i="1"/>
  <c r="AI158" i="1"/>
  <c r="AI157" i="1"/>
  <c r="AI156" i="1"/>
  <c r="AI155" i="1"/>
  <c r="AI154" i="1"/>
  <c r="AI153" i="1"/>
  <c r="AI152" i="1"/>
  <c r="AI151" i="1"/>
  <c r="AI150" i="1"/>
  <c r="AI99" i="1"/>
  <c r="AI149" i="1"/>
  <c r="AJ99" i="1"/>
  <c r="AK99" i="1" s="1"/>
  <c r="AI377" i="1"/>
  <c r="AI376" i="1"/>
  <c r="AI375" i="1"/>
  <c r="AI374" i="1"/>
  <c r="AI373" i="1"/>
  <c r="AI372" i="1"/>
  <c r="AI371" i="1"/>
  <c r="AI370" i="1"/>
  <c r="AI369" i="1"/>
  <c r="AI368" i="1"/>
  <c r="AI367" i="1"/>
  <c r="AI366" i="1"/>
  <c r="AI365" i="1"/>
  <c r="AI364" i="1"/>
  <c r="AI363" i="1"/>
  <c r="AI362" i="1"/>
  <c r="AI361" i="1"/>
  <c r="AI360" i="1"/>
  <c r="AI359" i="1"/>
  <c r="AI358" i="1"/>
  <c r="AI357" i="1"/>
  <c r="AI356" i="1"/>
  <c r="AI355" i="1"/>
  <c r="AI354" i="1"/>
  <c r="AI353" i="1"/>
  <c r="AI352" i="1"/>
  <c r="AI351" i="1"/>
  <c r="AI350" i="1"/>
  <c r="AI349" i="1"/>
  <c r="AI348" i="1"/>
  <c r="AI347" i="1"/>
  <c r="AI346" i="1"/>
  <c r="AI345" i="1"/>
  <c r="AI344" i="1"/>
  <c r="AI343" i="1"/>
  <c r="AI342" i="1"/>
  <c r="AI341" i="1"/>
  <c r="AI340" i="1"/>
  <c r="AI339" i="1"/>
  <c r="AJ338" i="1"/>
  <c r="AL338" i="1" s="1"/>
  <c r="AJ329" i="1"/>
  <c r="AL329" i="1" s="1"/>
  <c r="AJ254" i="1"/>
  <c r="AL254" i="1" s="1"/>
  <c r="AJ151" i="1"/>
  <c r="AL151" i="1" s="1"/>
  <c r="AJ152" i="1"/>
  <c r="AL152" i="1" s="1"/>
  <c r="AI148" i="1"/>
  <c r="AI147" i="1"/>
  <c r="AI146" i="1"/>
  <c r="AI145" i="1"/>
  <c r="AI144" i="1"/>
  <c r="AI143" i="1"/>
  <c r="AI142" i="1"/>
  <c r="AJ377" i="1"/>
  <c r="AL377" i="1" s="1"/>
  <c r="AJ376" i="1"/>
  <c r="AL376" i="1" s="1"/>
  <c r="AJ375" i="1"/>
  <c r="AL375" i="1" s="1"/>
  <c r="AJ374" i="1"/>
  <c r="AL374" i="1" s="1"/>
  <c r="AJ373" i="1"/>
  <c r="AL373" i="1" s="1"/>
  <c r="AJ372" i="1"/>
  <c r="AL372" i="1" s="1"/>
  <c r="AJ371" i="1"/>
  <c r="AL371" i="1" s="1"/>
  <c r="AJ370" i="1"/>
  <c r="AL370" i="1" s="1"/>
  <c r="AJ369" i="1"/>
  <c r="AL369" i="1" s="1"/>
  <c r="AJ368" i="1"/>
  <c r="AL368" i="1" s="1"/>
  <c r="AJ367" i="1"/>
  <c r="AL367" i="1" s="1"/>
  <c r="AJ366" i="1"/>
  <c r="AL366" i="1" s="1"/>
  <c r="AJ365" i="1"/>
  <c r="AL365" i="1" s="1"/>
  <c r="AJ364" i="1"/>
  <c r="AL364" i="1" s="1"/>
  <c r="AJ363" i="1"/>
  <c r="AL363" i="1" s="1"/>
  <c r="AJ362" i="1"/>
  <c r="AL362" i="1" s="1"/>
  <c r="AJ361" i="1"/>
  <c r="AL361" i="1" s="1"/>
  <c r="AJ360" i="1"/>
  <c r="AL360" i="1" s="1"/>
  <c r="AJ359" i="1"/>
  <c r="AL359" i="1" s="1"/>
  <c r="AJ358" i="1"/>
  <c r="AL358" i="1" s="1"/>
  <c r="AJ357" i="1"/>
  <c r="AL357" i="1" s="1"/>
  <c r="AJ356" i="1"/>
  <c r="AL356" i="1" s="1"/>
  <c r="AJ355" i="1"/>
  <c r="AL355" i="1" s="1"/>
  <c r="AJ354" i="1"/>
  <c r="AL354" i="1" s="1"/>
  <c r="AJ353" i="1"/>
  <c r="AL353" i="1" s="1"/>
  <c r="AJ352" i="1"/>
  <c r="AL352" i="1" s="1"/>
  <c r="AJ351" i="1"/>
  <c r="AL351" i="1" s="1"/>
  <c r="AJ350" i="1"/>
  <c r="AL350" i="1" s="1"/>
  <c r="AJ349" i="1"/>
  <c r="AL349" i="1" s="1"/>
  <c r="AJ348" i="1"/>
  <c r="AL348" i="1" s="1"/>
  <c r="AJ347" i="1"/>
  <c r="AL347" i="1" s="1"/>
  <c r="AJ346" i="1"/>
  <c r="AL346" i="1" s="1"/>
  <c r="AJ345" i="1"/>
  <c r="AL345" i="1" s="1"/>
  <c r="AJ344" i="1"/>
  <c r="AL344" i="1" s="1"/>
  <c r="AJ343" i="1"/>
  <c r="AL343" i="1" s="1"/>
  <c r="AJ342" i="1"/>
  <c r="AL342" i="1" s="1"/>
  <c r="AJ341" i="1"/>
  <c r="AL341" i="1" s="1"/>
  <c r="AJ340" i="1"/>
  <c r="AL340" i="1" s="1"/>
  <c r="AJ337" i="1"/>
  <c r="AL337" i="1" s="1"/>
  <c r="AJ336" i="1"/>
  <c r="AL336" i="1" s="1"/>
  <c r="AJ335" i="1"/>
  <c r="AL335" i="1" s="1"/>
  <c r="AJ334" i="1"/>
  <c r="AL334" i="1" s="1"/>
  <c r="AJ333" i="1"/>
  <c r="AL333" i="1" s="1"/>
  <c r="AJ332" i="1"/>
  <c r="AL332" i="1" s="1"/>
  <c r="AJ331" i="1"/>
  <c r="AL331" i="1" s="1"/>
  <c r="AJ330" i="1"/>
  <c r="AL330" i="1" s="1"/>
  <c r="AJ276" i="1"/>
  <c r="AL276" i="1" s="1"/>
  <c r="AJ275" i="1"/>
  <c r="AL275" i="1" s="1"/>
  <c r="AJ274" i="1"/>
  <c r="AL274" i="1" s="1"/>
  <c r="AJ273" i="1"/>
  <c r="AL273" i="1" s="1"/>
  <c r="AJ272" i="1"/>
  <c r="AL272" i="1" s="1"/>
  <c r="AJ271" i="1"/>
  <c r="AL271" i="1" s="1"/>
  <c r="AJ270" i="1"/>
  <c r="AL270" i="1" s="1"/>
  <c r="AJ269" i="1"/>
  <c r="AL269" i="1" s="1"/>
  <c r="AJ268" i="1"/>
  <c r="AL268" i="1" s="1"/>
  <c r="AJ267" i="1"/>
  <c r="AL267" i="1" s="1"/>
  <c r="AJ266" i="1"/>
  <c r="AL266" i="1" s="1"/>
  <c r="AJ265" i="1"/>
  <c r="AL265" i="1" s="1"/>
  <c r="AJ264" i="1"/>
  <c r="AL264" i="1" s="1"/>
  <c r="AJ263" i="1"/>
  <c r="AL263" i="1" s="1"/>
  <c r="AJ262" i="1"/>
  <c r="AL262" i="1" s="1"/>
  <c r="AJ261" i="1"/>
  <c r="AL261" i="1" s="1"/>
  <c r="AJ260" i="1"/>
  <c r="AL260" i="1" s="1"/>
  <c r="AJ259" i="1"/>
  <c r="AL259" i="1" s="1"/>
  <c r="AJ258" i="1"/>
  <c r="AL258" i="1" s="1"/>
  <c r="AJ257" i="1"/>
  <c r="AL257" i="1" s="1"/>
  <c r="AJ256" i="1"/>
  <c r="AL256" i="1" s="1"/>
  <c r="AJ255" i="1"/>
  <c r="AL255" i="1" s="1"/>
  <c r="AJ170" i="1"/>
  <c r="AL170" i="1" s="1"/>
  <c r="AJ169" i="1"/>
  <c r="AL169" i="1" s="1"/>
  <c r="AJ168" i="1"/>
  <c r="AL168" i="1" s="1"/>
  <c r="AJ167" i="1"/>
  <c r="AL167" i="1" s="1"/>
  <c r="AJ166" i="1"/>
  <c r="AL166" i="1" s="1"/>
  <c r="AJ165" i="1"/>
  <c r="AL165" i="1" s="1"/>
  <c r="AJ164" i="1"/>
  <c r="AL164" i="1" s="1"/>
  <c r="AJ163" i="1"/>
  <c r="AL163" i="1" s="1"/>
  <c r="AJ162" i="1"/>
  <c r="AL162" i="1" s="1"/>
  <c r="AJ161" i="1"/>
  <c r="AL161" i="1" s="1"/>
  <c r="AJ160" i="1"/>
  <c r="AL160" i="1" s="1"/>
  <c r="AJ159" i="1"/>
  <c r="AL159" i="1" s="1"/>
  <c r="AJ158" i="1"/>
  <c r="AL158" i="1" s="1"/>
  <c r="AJ157" i="1"/>
  <c r="AL157" i="1" s="1"/>
  <c r="AJ156" i="1"/>
  <c r="AL156" i="1" s="1"/>
  <c r="AJ155" i="1"/>
  <c r="AL155" i="1" s="1"/>
  <c r="AJ154" i="1"/>
  <c r="AL154" i="1" s="1"/>
  <c r="AJ153" i="1"/>
  <c r="AL153" i="1" s="1"/>
  <c r="AJ150" i="1"/>
  <c r="AL150" i="1" s="1"/>
  <c r="AJ149" i="1"/>
  <c r="AL149" i="1" s="1"/>
  <c r="AJ148" i="1"/>
  <c r="AL148" i="1" s="1"/>
  <c r="AJ147" i="1"/>
  <c r="AL147" i="1" s="1"/>
  <c r="AJ146" i="1"/>
  <c r="AL146" i="1" s="1"/>
  <c r="AJ145" i="1"/>
  <c r="AL145" i="1" s="1"/>
  <c r="AJ144" i="1"/>
  <c r="AL144" i="1" s="1"/>
  <c r="AJ143" i="1"/>
  <c r="AL143" i="1" s="1"/>
  <c r="AJ142" i="1"/>
  <c r="AL142" i="1" s="1"/>
  <c r="AI328" i="1"/>
  <c r="AI327" i="1"/>
  <c r="AI326" i="1"/>
  <c r="AI325" i="1"/>
  <c r="AI324" i="1"/>
  <c r="AI323" i="1"/>
  <c r="AI322" i="1"/>
  <c r="AI321" i="1"/>
  <c r="AI320" i="1"/>
  <c r="AI319" i="1"/>
  <c r="AI318" i="1"/>
  <c r="AI317" i="1"/>
  <c r="AI316" i="1"/>
  <c r="AI315" i="1"/>
  <c r="AI314" i="1"/>
  <c r="AI313" i="1"/>
  <c r="AI312" i="1"/>
  <c r="AI311" i="1"/>
  <c r="AI310" i="1"/>
  <c r="AI309" i="1"/>
  <c r="AI308" i="1"/>
  <c r="AI307" i="1"/>
  <c r="AI306" i="1"/>
  <c r="AI305" i="1"/>
  <c r="AI304" i="1"/>
  <c r="AI303" i="1"/>
  <c r="AI302" i="1"/>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17" i="1"/>
  <c r="AI98" i="1"/>
  <c r="AI97" i="1"/>
  <c r="AI96" i="1"/>
  <c r="AI95" i="1"/>
  <c r="AI94" i="1"/>
  <c r="AI93" i="1"/>
  <c r="AI92" i="1"/>
  <c r="AI91" i="1"/>
  <c r="AI90" i="1"/>
  <c r="AI89" i="1"/>
  <c r="AI88" i="1"/>
  <c r="AI87" i="1"/>
  <c r="AI86" i="1"/>
  <c r="AI85" i="1"/>
  <c r="AI84" i="1"/>
  <c r="AI83" i="1"/>
  <c r="AI82" i="1"/>
  <c r="AI81" i="1"/>
  <c r="AI80" i="1"/>
  <c r="AI79" i="1"/>
  <c r="AI78" i="1"/>
  <c r="AI77" i="1"/>
  <c r="AI76" i="1"/>
  <c r="AI75" i="1"/>
  <c r="AI74" i="1"/>
  <c r="AI73" i="1"/>
  <c r="AI72" i="1"/>
  <c r="AI71" i="1"/>
  <c r="AI70" i="1"/>
  <c r="AI69" i="1"/>
  <c r="AI68" i="1"/>
  <c r="AI67" i="1"/>
  <c r="AI66" i="1"/>
  <c r="AI65" i="1"/>
  <c r="AI64" i="1"/>
  <c r="AI63" i="1"/>
  <c r="AI62" i="1"/>
  <c r="AI61" i="1"/>
  <c r="AK377" i="1"/>
  <c r="AK376" i="1"/>
  <c r="AK372" i="1"/>
  <c r="AK369" i="1"/>
  <c r="AK368" i="1"/>
  <c r="AK364" i="1"/>
  <c r="AK362" i="1"/>
  <c r="AK361" i="1"/>
  <c r="AK360" i="1"/>
  <c r="AK356" i="1"/>
  <c r="AK353" i="1"/>
  <c r="AK352" i="1"/>
  <c r="AK348" i="1"/>
  <c r="AK345" i="1"/>
  <c r="AK340" i="1"/>
  <c r="AK339" i="1"/>
  <c r="AK338" i="1"/>
  <c r="AK336" i="1"/>
  <c r="AK334" i="1"/>
  <c r="AK330" i="1"/>
  <c r="AK329" i="1"/>
  <c r="AJ328" i="1"/>
  <c r="AL328" i="1" s="1"/>
  <c r="AJ327" i="1"/>
  <c r="AL327" i="1" s="1"/>
  <c r="AJ326" i="1"/>
  <c r="AL326" i="1" s="1"/>
  <c r="AJ325" i="1"/>
  <c r="AL325" i="1" s="1"/>
  <c r="AJ324" i="1"/>
  <c r="AL324" i="1" s="1"/>
  <c r="AJ323" i="1"/>
  <c r="AL323" i="1" s="1"/>
  <c r="AJ322" i="1"/>
  <c r="AL322" i="1" s="1"/>
  <c r="AJ321" i="1"/>
  <c r="AL321" i="1" s="1"/>
  <c r="AJ320" i="1"/>
  <c r="AL320" i="1" s="1"/>
  <c r="AJ319" i="1"/>
  <c r="AL319" i="1" s="1"/>
  <c r="AJ318" i="1"/>
  <c r="AL318" i="1" s="1"/>
  <c r="AJ317" i="1"/>
  <c r="AL317" i="1" s="1"/>
  <c r="AJ316" i="1"/>
  <c r="AL316" i="1" s="1"/>
  <c r="AJ315" i="1"/>
  <c r="AL315" i="1" s="1"/>
  <c r="AJ314" i="1"/>
  <c r="AL314" i="1" s="1"/>
  <c r="AJ313" i="1"/>
  <c r="AL313" i="1" s="1"/>
  <c r="AJ312" i="1"/>
  <c r="AL312" i="1" s="1"/>
  <c r="AJ311" i="1"/>
  <c r="AL311" i="1" s="1"/>
  <c r="AJ310" i="1"/>
  <c r="AL310" i="1" s="1"/>
  <c r="AJ309" i="1"/>
  <c r="AL309" i="1" s="1"/>
  <c r="AJ308" i="1"/>
  <c r="AL308" i="1" s="1"/>
  <c r="AJ307" i="1"/>
  <c r="AL307" i="1" s="1"/>
  <c r="AJ306" i="1"/>
  <c r="AL306" i="1" s="1"/>
  <c r="AJ305" i="1"/>
  <c r="AL305" i="1" s="1"/>
  <c r="AJ304" i="1"/>
  <c r="AL304" i="1" s="1"/>
  <c r="AJ303" i="1"/>
  <c r="AL303" i="1" s="1"/>
  <c r="AJ302" i="1"/>
  <c r="AL302" i="1" s="1"/>
  <c r="AJ301" i="1"/>
  <c r="AL301" i="1" s="1"/>
  <c r="AJ300" i="1"/>
  <c r="AL300" i="1" s="1"/>
  <c r="AJ299" i="1"/>
  <c r="AL299" i="1" s="1"/>
  <c r="AJ298" i="1"/>
  <c r="AL298" i="1" s="1"/>
  <c r="AJ297" i="1"/>
  <c r="AL297" i="1" s="1"/>
  <c r="AJ296" i="1"/>
  <c r="AL296" i="1" s="1"/>
  <c r="AJ295" i="1"/>
  <c r="AL295" i="1" s="1"/>
  <c r="AJ294" i="1"/>
  <c r="AL294" i="1" s="1"/>
  <c r="AJ293" i="1"/>
  <c r="AL293" i="1" s="1"/>
  <c r="AJ292" i="1"/>
  <c r="AL292" i="1" s="1"/>
  <c r="AJ291" i="1"/>
  <c r="AL291" i="1" s="1"/>
  <c r="AJ290" i="1"/>
  <c r="AL290" i="1" s="1"/>
  <c r="AJ289" i="1"/>
  <c r="AL289" i="1" s="1"/>
  <c r="AJ288" i="1"/>
  <c r="AL288" i="1" s="1"/>
  <c r="AJ287" i="1"/>
  <c r="AL287" i="1" s="1"/>
  <c r="AJ286" i="1"/>
  <c r="AL286" i="1" s="1"/>
  <c r="AJ285" i="1"/>
  <c r="AL285" i="1" s="1"/>
  <c r="AJ284" i="1"/>
  <c r="AL284" i="1" s="1"/>
  <c r="AJ283" i="1"/>
  <c r="AL283" i="1" s="1"/>
  <c r="AJ282" i="1"/>
  <c r="AL282" i="1" s="1"/>
  <c r="AJ281" i="1"/>
  <c r="AL281" i="1" s="1"/>
  <c r="AJ280" i="1"/>
  <c r="AL280" i="1" s="1"/>
  <c r="AJ279" i="1"/>
  <c r="AL279" i="1" s="1"/>
  <c r="AJ278" i="1"/>
  <c r="AL278" i="1" s="1"/>
  <c r="AJ277" i="1"/>
  <c r="AL277" i="1" s="1"/>
  <c r="AK273" i="1"/>
  <c r="AK270" i="1"/>
  <c r="AK269" i="1"/>
  <c r="AK265" i="1"/>
  <c r="AK262" i="1"/>
  <c r="AK261" i="1"/>
  <c r="AK257" i="1"/>
  <c r="AK170" i="1"/>
  <c r="AK169" i="1"/>
  <c r="AK167" i="1"/>
  <c r="AK165" i="1"/>
  <c r="AK162" i="1"/>
  <c r="AK161" i="1"/>
  <c r="AK157" i="1"/>
  <c r="AK154" i="1"/>
  <c r="AK153" i="1"/>
  <c r="AK152" i="1"/>
  <c r="AK149" i="1"/>
  <c r="AK148" i="1"/>
  <c r="AK147" i="1"/>
  <c r="AK146" i="1"/>
  <c r="AK145" i="1"/>
  <c r="AK144" i="1"/>
  <c r="AK143" i="1"/>
  <c r="AK142" i="1"/>
  <c r="AI18" i="1"/>
  <c r="AK18" i="1"/>
  <c r="AK17" i="1"/>
  <c r="AK98" i="1"/>
  <c r="AK97" i="1"/>
  <c r="AK96" i="1"/>
  <c r="AK95" i="1"/>
  <c r="AK94" i="1"/>
  <c r="AK93" i="1"/>
  <c r="AK92" i="1"/>
  <c r="AK91" i="1"/>
  <c r="AK90" i="1"/>
  <c r="AK89" i="1"/>
  <c r="AK88" i="1"/>
  <c r="AK87" i="1"/>
  <c r="AK86" i="1"/>
  <c r="AK85" i="1"/>
  <c r="AK84" i="1"/>
  <c r="AK83" i="1"/>
  <c r="AK82" i="1"/>
  <c r="AK81" i="1"/>
  <c r="AK80" i="1"/>
  <c r="AK79" i="1"/>
  <c r="AK78" i="1"/>
  <c r="AK77" i="1"/>
  <c r="AK76" i="1"/>
  <c r="AK75" i="1"/>
  <c r="AK74" i="1"/>
  <c r="AK73" i="1"/>
  <c r="AK72" i="1"/>
  <c r="AK71" i="1"/>
  <c r="AK70" i="1"/>
  <c r="AK69" i="1"/>
  <c r="AK68" i="1"/>
  <c r="AK67" i="1"/>
  <c r="AK66" i="1"/>
  <c r="AK65" i="1"/>
  <c r="AK64" i="1"/>
  <c r="AK63" i="1"/>
  <c r="AK62" i="1"/>
  <c r="AK61"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442" i="1"/>
  <c r="AI441" i="1"/>
  <c r="AI440" i="1"/>
  <c r="AI439" i="1"/>
  <c r="AI438" i="1"/>
  <c r="AI437" i="1"/>
  <c r="AI436" i="1"/>
  <c r="AI435" i="1"/>
  <c r="AI434" i="1"/>
  <c r="AI433" i="1"/>
  <c r="AI432" i="1"/>
  <c r="AI431" i="1"/>
  <c r="AI430" i="1"/>
  <c r="AI429" i="1"/>
  <c r="AI428" i="1"/>
  <c r="AI427" i="1"/>
  <c r="AI426" i="1"/>
  <c r="AI425" i="1"/>
  <c r="AI424" i="1"/>
  <c r="AI423" i="1"/>
  <c r="AI422" i="1"/>
  <c r="AI421" i="1"/>
  <c r="AI420" i="1"/>
  <c r="AI419" i="1"/>
  <c r="AI418" i="1"/>
  <c r="AI417" i="1"/>
  <c r="AI416" i="1"/>
  <c r="AI415" i="1"/>
  <c r="AI414" i="1"/>
  <c r="AI413" i="1"/>
  <c r="AI412" i="1"/>
  <c r="AI411" i="1"/>
  <c r="AI410" i="1"/>
  <c r="AI409" i="1"/>
  <c r="AI408" i="1"/>
  <c r="AI407" i="1"/>
  <c r="AI406" i="1"/>
  <c r="AI405" i="1"/>
  <c r="AI404" i="1"/>
  <c r="AI403" i="1"/>
  <c r="AI402" i="1"/>
  <c r="AI401" i="1"/>
  <c r="AI400" i="1"/>
  <c r="AI399" i="1"/>
  <c r="AI398" i="1"/>
  <c r="AI397" i="1"/>
  <c r="AI396" i="1"/>
  <c r="AI395" i="1"/>
  <c r="AI394" i="1"/>
  <c r="AI393" i="1"/>
  <c r="AI392" i="1"/>
  <c r="AI391" i="1"/>
  <c r="AI390" i="1"/>
  <c r="AI389" i="1"/>
  <c r="AI388" i="1"/>
  <c r="AI387" i="1"/>
  <c r="AI386" i="1"/>
  <c r="AI385" i="1"/>
  <c r="AI384" i="1"/>
  <c r="AI383" i="1"/>
  <c r="AI382" i="1"/>
  <c r="AI381" i="1"/>
  <c r="AI380" i="1"/>
  <c r="AI379" i="1"/>
  <c r="AI378" i="1"/>
  <c r="AI215" i="1"/>
  <c r="AI214" i="1"/>
  <c r="AI213" i="1"/>
  <c r="AI212" i="1"/>
  <c r="AI211" i="1"/>
  <c r="AI210" i="1"/>
  <c r="AI209" i="1"/>
  <c r="AI208" i="1"/>
  <c r="AI207" i="1"/>
  <c r="AI206" i="1"/>
  <c r="AI205" i="1"/>
  <c r="AI204" i="1"/>
  <c r="AI203" i="1"/>
  <c r="AI202" i="1"/>
  <c r="AI201" i="1"/>
  <c r="AI200" i="1"/>
  <c r="AI199" i="1"/>
  <c r="AI198" i="1"/>
  <c r="AI197" i="1"/>
  <c r="AI196" i="1"/>
  <c r="AI195" i="1"/>
  <c r="AI194" i="1"/>
  <c r="AI193" i="1"/>
  <c r="AI192" i="1"/>
  <c r="AI191" i="1"/>
  <c r="AI190" i="1"/>
  <c r="AI189" i="1"/>
  <c r="AI188" i="1"/>
  <c r="AI187" i="1"/>
  <c r="AI186" i="1"/>
  <c r="AI185" i="1"/>
  <c r="AI184" i="1"/>
  <c r="AI183" i="1"/>
  <c r="AI182" i="1"/>
  <c r="AI181" i="1"/>
  <c r="AI180" i="1"/>
  <c r="AI179" i="1"/>
  <c r="AI178" i="1"/>
  <c r="AI177" i="1"/>
  <c r="AI176" i="1"/>
  <c r="AI175" i="1"/>
  <c r="AI174" i="1"/>
  <c r="AI173" i="1"/>
  <c r="AI172" i="1"/>
  <c r="AI171" i="1"/>
  <c r="AI131" i="1"/>
  <c r="AI130" i="1"/>
  <c r="AI129" i="1"/>
  <c r="AI128" i="1"/>
  <c r="AI127" i="1"/>
  <c r="AI126" i="1"/>
  <c r="AI125" i="1"/>
  <c r="AI124" i="1"/>
  <c r="AI123" i="1"/>
  <c r="AI122" i="1"/>
  <c r="AI121" i="1"/>
  <c r="AI120" i="1"/>
  <c r="AI119" i="1"/>
  <c r="AI118" i="1"/>
  <c r="AI117" i="1"/>
  <c r="AI116" i="1"/>
  <c r="AI115" i="1"/>
  <c r="AI114" i="1"/>
  <c r="AI113" i="1"/>
  <c r="AI112" i="1"/>
  <c r="AI111" i="1"/>
  <c r="AI110" i="1"/>
  <c r="AI109" i="1"/>
  <c r="AI108" i="1"/>
  <c r="AI107" i="1"/>
  <c r="AI106" i="1"/>
  <c r="AI105" i="1"/>
  <c r="AI104" i="1"/>
  <c r="AI103" i="1"/>
  <c r="AI102" i="1"/>
  <c r="AI101" i="1"/>
  <c r="AI100" i="1"/>
  <c r="AI515" i="1"/>
  <c r="AK515" i="1"/>
  <c r="AI514" i="1"/>
  <c r="AK514" i="1"/>
  <c r="AI513" i="1"/>
  <c r="AK513" i="1"/>
  <c r="AI512" i="1"/>
  <c r="AK512" i="1"/>
  <c r="AI511" i="1"/>
  <c r="AK511" i="1"/>
  <c r="AI510" i="1"/>
  <c r="AK510" i="1"/>
  <c r="AI509" i="1"/>
  <c r="AK509" i="1"/>
  <c r="AI508" i="1"/>
  <c r="AK508" i="1"/>
  <c r="AI507" i="1"/>
  <c r="AK507" i="1"/>
  <c r="AI506" i="1"/>
  <c r="AK506" i="1"/>
  <c r="AI505" i="1"/>
  <c r="AK505" i="1"/>
  <c r="AI504" i="1"/>
  <c r="AK504" i="1"/>
  <c r="AI503" i="1"/>
  <c r="AK503" i="1"/>
  <c r="AI502" i="1"/>
  <c r="AK502" i="1"/>
  <c r="AI501" i="1"/>
  <c r="AK501" i="1"/>
  <c r="AI500" i="1"/>
  <c r="AK500" i="1"/>
  <c r="AI499" i="1"/>
  <c r="AK499" i="1"/>
  <c r="AI498" i="1"/>
  <c r="AK498" i="1"/>
  <c r="AI497" i="1"/>
  <c r="AK497" i="1"/>
  <c r="AI496" i="1"/>
  <c r="AK496" i="1"/>
  <c r="AI495" i="1"/>
  <c r="AK495" i="1"/>
  <c r="AI494" i="1"/>
  <c r="AK494" i="1"/>
  <c r="AI493" i="1"/>
  <c r="AK493" i="1"/>
  <c r="AI492" i="1"/>
  <c r="AK492" i="1"/>
  <c r="AI491" i="1"/>
  <c r="AK491" i="1"/>
  <c r="AI490" i="1"/>
  <c r="AK490" i="1"/>
  <c r="AI489" i="1"/>
  <c r="AK489" i="1"/>
  <c r="AI488" i="1"/>
  <c r="AK488" i="1"/>
  <c r="AI487" i="1"/>
  <c r="AK487" i="1"/>
  <c r="AI486" i="1"/>
  <c r="AK486" i="1"/>
  <c r="AI485" i="1"/>
  <c r="AK485" i="1"/>
  <c r="AI484" i="1"/>
  <c r="AK484" i="1"/>
  <c r="AI483" i="1"/>
  <c r="AK483" i="1"/>
  <c r="AI482" i="1"/>
  <c r="AK482" i="1"/>
  <c r="AI481" i="1"/>
  <c r="AK481" i="1"/>
  <c r="AI480" i="1"/>
  <c r="AK480" i="1"/>
  <c r="AI479" i="1"/>
  <c r="AK479" i="1"/>
  <c r="AI478" i="1"/>
  <c r="AK478" i="1"/>
  <c r="AI477" i="1"/>
  <c r="AK477" i="1"/>
  <c r="AI476" i="1"/>
  <c r="AK476" i="1"/>
  <c r="AI475" i="1"/>
  <c r="AK475" i="1"/>
  <c r="AI474" i="1"/>
  <c r="AK474" i="1"/>
  <c r="AI473" i="1"/>
  <c r="AK473" i="1"/>
  <c r="AI472" i="1"/>
  <c r="AK472" i="1"/>
  <c r="AI471" i="1"/>
  <c r="AK471" i="1"/>
  <c r="AI470" i="1"/>
  <c r="AK470" i="1"/>
  <c r="AI469" i="1"/>
  <c r="AK469" i="1"/>
  <c r="AI468" i="1"/>
  <c r="AK468" i="1"/>
  <c r="AI467" i="1"/>
  <c r="AK467" i="1"/>
  <c r="AI466" i="1"/>
  <c r="AK466" i="1"/>
  <c r="AI465" i="1"/>
  <c r="AK465" i="1"/>
  <c r="AI464" i="1"/>
  <c r="AK464" i="1"/>
  <c r="AI463" i="1"/>
  <c r="AK463" i="1"/>
  <c r="AI462" i="1"/>
  <c r="AK462" i="1"/>
  <c r="AI461" i="1"/>
  <c r="AK461" i="1"/>
  <c r="AI460" i="1"/>
  <c r="AK460" i="1"/>
  <c r="AI459" i="1"/>
  <c r="AK459" i="1"/>
  <c r="AI458" i="1"/>
  <c r="AK458" i="1"/>
  <c r="AI457" i="1"/>
  <c r="AK457" i="1"/>
  <c r="AI456" i="1"/>
  <c r="AK456" i="1"/>
  <c r="AI455" i="1"/>
  <c r="AK455" i="1"/>
  <c r="AI454" i="1"/>
  <c r="AK454" i="1"/>
  <c r="AI453" i="1"/>
  <c r="AK453" i="1"/>
  <c r="AI452" i="1"/>
  <c r="AK452" i="1"/>
  <c r="AI451" i="1"/>
  <c r="AK451" i="1"/>
  <c r="AI450" i="1"/>
  <c r="AK450" i="1"/>
  <c r="AI449" i="1"/>
  <c r="AK449" i="1"/>
  <c r="AI448" i="1"/>
  <c r="AK448" i="1"/>
  <c r="AI447" i="1"/>
  <c r="AK447" i="1"/>
  <c r="AI446" i="1"/>
  <c r="AK446" i="1"/>
  <c r="AI445" i="1"/>
  <c r="AK445" i="1"/>
  <c r="AI444" i="1"/>
  <c r="AK444" i="1"/>
  <c r="AI443" i="1"/>
  <c r="AK443" i="1"/>
  <c r="AK442" i="1"/>
  <c r="AK441" i="1"/>
  <c r="AK440" i="1"/>
  <c r="AK439" i="1"/>
  <c r="AK438" i="1"/>
  <c r="AK437" i="1"/>
  <c r="AK436" i="1"/>
  <c r="AK435" i="1"/>
  <c r="AK434" i="1"/>
  <c r="AK433" i="1"/>
  <c r="AK432" i="1"/>
  <c r="AK431" i="1"/>
  <c r="AK430" i="1"/>
  <c r="AK429" i="1"/>
  <c r="AK428" i="1"/>
  <c r="AK427" i="1"/>
  <c r="AK426" i="1"/>
  <c r="AK425" i="1"/>
  <c r="AK424" i="1"/>
  <c r="AK423" i="1"/>
  <c r="AK422" i="1"/>
  <c r="AK421" i="1"/>
  <c r="AK420" i="1"/>
  <c r="AK419" i="1"/>
  <c r="AK418" i="1"/>
  <c r="AK417" i="1"/>
  <c r="AK416" i="1"/>
  <c r="AK415" i="1"/>
  <c r="AK414" i="1"/>
  <c r="AK413" i="1"/>
  <c r="AK412" i="1"/>
  <c r="AK411" i="1"/>
  <c r="AK410" i="1"/>
  <c r="AK409" i="1"/>
  <c r="AK408" i="1"/>
  <c r="AK407" i="1"/>
  <c r="AK406" i="1"/>
  <c r="AK405" i="1"/>
  <c r="AK404" i="1"/>
  <c r="AK403" i="1"/>
  <c r="AK402" i="1"/>
  <c r="AK401" i="1"/>
  <c r="AK400" i="1"/>
  <c r="AK399" i="1"/>
  <c r="AK398" i="1"/>
  <c r="AK397" i="1"/>
  <c r="AK396" i="1"/>
  <c r="AK395" i="1"/>
  <c r="AK394" i="1"/>
  <c r="AK393" i="1"/>
  <c r="AK392" i="1"/>
  <c r="AK391" i="1"/>
  <c r="AK390" i="1"/>
  <c r="AK389" i="1"/>
  <c r="AK388" i="1"/>
  <c r="AK387" i="1"/>
  <c r="AK386" i="1"/>
  <c r="AK385" i="1"/>
  <c r="AK384" i="1"/>
  <c r="AK383" i="1"/>
  <c r="AK382" i="1"/>
  <c r="AK381" i="1"/>
  <c r="AK380" i="1"/>
  <c r="AK379" i="1"/>
  <c r="AK378" i="1"/>
  <c r="AI253" i="1"/>
  <c r="AK253" i="1"/>
  <c r="AI252" i="1"/>
  <c r="AK252" i="1"/>
  <c r="AI251" i="1"/>
  <c r="AK251" i="1"/>
  <c r="AI250" i="1"/>
  <c r="AK250" i="1"/>
  <c r="AI249" i="1"/>
  <c r="AK249" i="1"/>
  <c r="AI248" i="1"/>
  <c r="AK248" i="1"/>
  <c r="AI247" i="1"/>
  <c r="AK247" i="1"/>
  <c r="AI246" i="1"/>
  <c r="AK246" i="1"/>
  <c r="AI245" i="1"/>
  <c r="AK245" i="1"/>
  <c r="AI244" i="1"/>
  <c r="AK244" i="1"/>
  <c r="AI243" i="1"/>
  <c r="AK243" i="1"/>
  <c r="AI242" i="1"/>
  <c r="AK242" i="1"/>
  <c r="AI241" i="1"/>
  <c r="AK241" i="1"/>
  <c r="AI240" i="1"/>
  <c r="AK240" i="1"/>
  <c r="AI239" i="1"/>
  <c r="AK239" i="1"/>
  <c r="AI238" i="1"/>
  <c r="AK238" i="1"/>
  <c r="AI237" i="1"/>
  <c r="AK237" i="1"/>
  <c r="AI236" i="1"/>
  <c r="AK236" i="1"/>
  <c r="AI235" i="1"/>
  <c r="AK235" i="1"/>
  <c r="AI234" i="1"/>
  <c r="AK234" i="1"/>
  <c r="AI233" i="1"/>
  <c r="AK233" i="1"/>
  <c r="AI232" i="1"/>
  <c r="AK232" i="1"/>
  <c r="AI231" i="1"/>
  <c r="AK231" i="1"/>
  <c r="AI230" i="1"/>
  <c r="AK230" i="1"/>
  <c r="AI229" i="1"/>
  <c r="AK229" i="1"/>
  <c r="AI228" i="1"/>
  <c r="AK228" i="1"/>
  <c r="AI227" i="1"/>
  <c r="AK227" i="1"/>
  <c r="AI226" i="1"/>
  <c r="AK226" i="1"/>
  <c r="AI225" i="1"/>
  <c r="AK225" i="1"/>
  <c r="AI224" i="1"/>
  <c r="AK224" i="1"/>
  <c r="AI223" i="1"/>
  <c r="AK223" i="1"/>
  <c r="AI222" i="1"/>
  <c r="AK222" i="1"/>
  <c r="AI221" i="1"/>
  <c r="AK221" i="1"/>
  <c r="AI220" i="1"/>
  <c r="AK220" i="1"/>
  <c r="AI219" i="1"/>
  <c r="AK219" i="1"/>
  <c r="AI218" i="1"/>
  <c r="AK218" i="1"/>
  <c r="AI217" i="1"/>
  <c r="AK217" i="1"/>
  <c r="AI216" i="1"/>
  <c r="AK216" i="1"/>
  <c r="AK215" i="1"/>
  <c r="AK214" i="1"/>
  <c r="AK213" i="1"/>
  <c r="AK212" i="1"/>
  <c r="AK211" i="1"/>
  <c r="AK210" i="1"/>
  <c r="AK209" i="1"/>
  <c r="AK208" i="1"/>
  <c r="AK207" i="1"/>
  <c r="AK206" i="1"/>
  <c r="AK205" i="1"/>
  <c r="AK204" i="1"/>
  <c r="AK203" i="1"/>
  <c r="AK202" i="1"/>
  <c r="AK201" i="1"/>
  <c r="AK200" i="1"/>
  <c r="AK199" i="1"/>
  <c r="AK198" i="1"/>
  <c r="AK197" i="1"/>
  <c r="AK196" i="1"/>
  <c r="AK195" i="1"/>
  <c r="AK194" i="1"/>
  <c r="AK193" i="1"/>
  <c r="AK192" i="1"/>
  <c r="AK191" i="1"/>
  <c r="AK190" i="1"/>
  <c r="AK189" i="1"/>
  <c r="AK188" i="1"/>
  <c r="AK187" i="1"/>
  <c r="AK186" i="1"/>
  <c r="AK185" i="1"/>
  <c r="AK184" i="1"/>
  <c r="AK183" i="1"/>
  <c r="AK182" i="1"/>
  <c r="AK181" i="1"/>
  <c r="AK180" i="1"/>
  <c r="AK179" i="1"/>
  <c r="AK178" i="1"/>
  <c r="AK177" i="1"/>
  <c r="AK176" i="1"/>
  <c r="AK175" i="1"/>
  <c r="AK174" i="1"/>
  <c r="AK173" i="1"/>
  <c r="AI141" i="1"/>
  <c r="AI140" i="1"/>
  <c r="AI139" i="1"/>
  <c r="AI138" i="1"/>
  <c r="AI137" i="1"/>
  <c r="AI136" i="1"/>
  <c r="AI135" i="1"/>
  <c r="AI134" i="1"/>
  <c r="AI133" i="1"/>
  <c r="AI132" i="1"/>
  <c r="AK172" i="1"/>
  <c r="AK171" i="1"/>
  <c r="AJ141" i="1"/>
  <c r="AL141" i="1" s="1"/>
  <c r="AJ140" i="1"/>
  <c r="AL140" i="1" s="1"/>
  <c r="AJ139" i="1"/>
  <c r="AL139" i="1" s="1"/>
  <c r="AJ138" i="1"/>
  <c r="AL138" i="1" s="1"/>
  <c r="AJ137" i="1"/>
  <c r="AL137" i="1" s="1"/>
  <c r="AJ136" i="1"/>
  <c r="AL136" i="1" s="1"/>
  <c r="AJ135" i="1"/>
  <c r="AL135" i="1" s="1"/>
  <c r="AJ134" i="1"/>
  <c r="AL134" i="1" s="1"/>
  <c r="AJ133" i="1"/>
  <c r="AL133" i="1" s="1"/>
  <c r="AJ132" i="1"/>
  <c r="AL132" i="1" s="1"/>
  <c r="AK131" i="1"/>
  <c r="AK130" i="1"/>
  <c r="AK129" i="1"/>
  <c r="AK128" i="1"/>
  <c r="AK127" i="1"/>
  <c r="AK126" i="1"/>
  <c r="AK125" i="1"/>
  <c r="AK124" i="1"/>
  <c r="AK123" i="1"/>
  <c r="AK122" i="1"/>
  <c r="AK121" i="1"/>
  <c r="AK120" i="1"/>
  <c r="AK119" i="1"/>
  <c r="AK118" i="1"/>
  <c r="AK117" i="1"/>
  <c r="AK116" i="1"/>
  <c r="AK115" i="1"/>
  <c r="AK114" i="1"/>
  <c r="AK113" i="1"/>
  <c r="AK112" i="1"/>
  <c r="AK111" i="1"/>
  <c r="AK110" i="1"/>
  <c r="AK109" i="1"/>
  <c r="AK108" i="1"/>
  <c r="AK107" i="1"/>
  <c r="AK106" i="1"/>
  <c r="AK105" i="1"/>
  <c r="AK104" i="1"/>
  <c r="AK103" i="1"/>
  <c r="AK102" i="1"/>
  <c r="AK101" i="1"/>
  <c r="AK100" i="1"/>
  <c r="AI60" i="1"/>
  <c r="AK60" i="1"/>
  <c r="AI59" i="1"/>
  <c r="AK59" i="1"/>
  <c r="AI58" i="1"/>
  <c r="AK58" i="1"/>
  <c r="AI57" i="1"/>
  <c r="AK57" i="1"/>
  <c r="AI56" i="1"/>
  <c r="AK56" i="1"/>
  <c r="AI55" i="1"/>
  <c r="AK55" i="1"/>
  <c r="AI54" i="1"/>
  <c r="AK54" i="1"/>
  <c r="AI53" i="1"/>
  <c r="AK53" i="1"/>
  <c r="AI52"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263" i="1" l="1"/>
  <c r="AK342" i="1"/>
  <c r="AK350" i="1"/>
  <c r="AK151" i="1"/>
  <c r="AK155" i="1"/>
  <c r="AK259" i="1"/>
  <c r="AK271" i="1"/>
  <c r="AK358" i="1"/>
  <c r="AK370" i="1"/>
  <c r="AK163" i="1"/>
  <c r="AK267" i="1"/>
  <c r="AK332" i="1"/>
  <c r="AK346" i="1"/>
  <c r="AK366" i="1"/>
  <c r="AK159" i="1"/>
  <c r="AK255" i="1"/>
  <c r="AK275" i="1"/>
  <c r="AK354" i="1"/>
  <c r="AK374" i="1"/>
  <c r="AK344" i="1"/>
  <c r="AK150" i="1"/>
  <c r="AL99" i="1"/>
  <c r="AK158" i="1"/>
  <c r="AK166" i="1"/>
  <c r="AK258" i="1"/>
  <c r="AK266" i="1"/>
  <c r="AK274" i="1"/>
  <c r="AK331" i="1"/>
  <c r="AK333" i="1"/>
  <c r="AK335" i="1"/>
  <c r="AK337" i="1"/>
  <c r="AK341" i="1"/>
  <c r="AK349" i="1"/>
  <c r="AK357" i="1"/>
  <c r="AK365" i="1"/>
  <c r="AK373" i="1"/>
  <c r="AK254" i="1"/>
  <c r="AK156" i="1"/>
  <c r="AK160" i="1"/>
  <c r="AK164" i="1"/>
  <c r="AK168" i="1"/>
  <c r="AK343" i="1"/>
  <c r="AK347" i="1"/>
  <c r="AK351" i="1"/>
  <c r="AK355" i="1"/>
  <c r="AK359" i="1"/>
  <c r="AK363" i="1"/>
  <c r="AK367" i="1"/>
  <c r="AK371" i="1"/>
  <c r="AK375" i="1"/>
  <c r="AK256" i="1"/>
  <c r="AK260" i="1"/>
  <c r="AK264" i="1"/>
  <c r="AK268" i="1"/>
  <c r="AK272"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135" i="1"/>
  <c r="AK139" i="1"/>
  <c r="AK133" i="1"/>
  <c r="AK137" i="1"/>
  <c r="AK141" i="1"/>
  <c r="AK132" i="1"/>
  <c r="AK134" i="1"/>
  <c r="AK136" i="1"/>
  <c r="AK138" i="1"/>
  <c r="AK140" i="1"/>
  <c r="AH12" i="1" l="1"/>
  <c r="AS16" i="1" l="1"/>
  <c r="AH10" i="1"/>
  <c r="AH11" i="1"/>
  <c r="AH16" i="1"/>
  <c r="AG16" i="1"/>
  <c r="AH8" i="1" l="1"/>
  <c r="AM21" i="1"/>
  <c r="AN21" i="1" s="1"/>
  <c r="AM25" i="1"/>
  <c r="AN25" i="1" s="1"/>
  <c r="AM29" i="1"/>
  <c r="AN29" i="1" s="1"/>
  <c r="AM33" i="1"/>
  <c r="AN33" i="1" s="1"/>
  <c r="AM37" i="1"/>
  <c r="AN37" i="1" s="1"/>
  <c r="AM41" i="1"/>
  <c r="AN41" i="1" s="1"/>
  <c r="AM45" i="1"/>
  <c r="AN45" i="1" s="1"/>
  <c r="AM49" i="1"/>
  <c r="AN49" i="1" s="1"/>
  <c r="AM53" i="1"/>
  <c r="AN53" i="1" s="1"/>
  <c r="AM57" i="1"/>
  <c r="AN57" i="1" s="1"/>
  <c r="AM61" i="1"/>
  <c r="AN61" i="1" s="1"/>
  <c r="AM65" i="1"/>
  <c r="AN65" i="1" s="1"/>
  <c r="AM69" i="1"/>
  <c r="AN69" i="1" s="1"/>
  <c r="AM73" i="1"/>
  <c r="AN73" i="1" s="1"/>
  <c r="AM77" i="1"/>
  <c r="AN77" i="1" s="1"/>
  <c r="AM81" i="1"/>
  <c r="AN81" i="1" s="1"/>
  <c r="AM85" i="1"/>
  <c r="AN85" i="1" s="1"/>
  <c r="AM89" i="1"/>
  <c r="AN89" i="1" s="1"/>
  <c r="AM93" i="1"/>
  <c r="AN93" i="1" s="1"/>
  <c r="AM97" i="1"/>
  <c r="AN97" i="1" s="1"/>
  <c r="AM101" i="1"/>
  <c r="AN101" i="1" s="1"/>
  <c r="AM105" i="1"/>
  <c r="AN105" i="1" s="1"/>
  <c r="AM109" i="1"/>
  <c r="AN109" i="1" s="1"/>
  <c r="AM113" i="1"/>
  <c r="AN113" i="1" s="1"/>
  <c r="AM117" i="1"/>
  <c r="AN117" i="1" s="1"/>
  <c r="AM121" i="1"/>
  <c r="AN121" i="1" s="1"/>
  <c r="AM125" i="1"/>
  <c r="AN125" i="1" s="1"/>
  <c r="AM129" i="1"/>
  <c r="AN129" i="1" s="1"/>
  <c r="AM133" i="1"/>
  <c r="AN133" i="1" s="1"/>
  <c r="AM137" i="1"/>
  <c r="AN137" i="1" s="1"/>
  <c r="AM141" i="1"/>
  <c r="AN141" i="1" s="1"/>
  <c r="AM145" i="1"/>
  <c r="AN145" i="1" s="1"/>
  <c r="AM149" i="1"/>
  <c r="AN149" i="1" s="1"/>
  <c r="AM153" i="1"/>
  <c r="AN153" i="1" s="1"/>
  <c r="AM157" i="1"/>
  <c r="AN157" i="1" s="1"/>
  <c r="AM161" i="1"/>
  <c r="AN161" i="1" s="1"/>
  <c r="AM165" i="1"/>
  <c r="AN165" i="1" s="1"/>
  <c r="AM169" i="1"/>
  <c r="AN169" i="1" s="1"/>
  <c r="AM173" i="1"/>
  <c r="AN173" i="1" s="1"/>
  <c r="AM177" i="1"/>
  <c r="AN177" i="1" s="1"/>
  <c r="AM181" i="1"/>
  <c r="AN181" i="1" s="1"/>
  <c r="AM185" i="1"/>
  <c r="AN185" i="1" s="1"/>
  <c r="AM189" i="1"/>
  <c r="AN189" i="1" s="1"/>
  <c r="AM193" i="1"/>
  <c r="AN193" i="1" s="1"/>
  <c r="AM197" i="1"/>
  <c r="AN197" i="1" s="1"/>
  <c r="AM201" i="1"/>
  <c r="AN201" i="1" s="1"/>
  <c r="AM205" i="1"/>
  <c r="AN205" i="1" s="1"/>
  <c r="AM209" i="1"/>
  <c r="AN209" i="1" s="1"/>
  <c r="AM213" i="1"/>
  <c r="AN213" i="1" s="1"/>
  <c r="AM217" i="1"/>
  <c r="AN217" i="1" s="1"/>
  <c r="AM221" i="1"/>
  <c r="AN221" i="1" s="1"/>
  <c r="AM225" i="1"/>
  <c r="AN225" i="1" s="1"/>
  <c r="AM229" i="1"/>
  <c r="AN229" i="1" s="1"/>
  <c r="AM233" i="1"/>
  <c r="AN233" i="1" s="1"/>
  <c r="AM237" i="1"/>
  <c r="AN237" i="1" s="1"/>
  <c r="AM241" i="1"/>
  <c r="AN241" i="1" s="1"/>
  <c r="AM245" i="1"/>
  <c r="AN245" i="1" s="1"/>
  <c r="AM249" i="1"/>
  <c r="AN249" i="1" s="1"/>
  <c r="AM253" i="1"/>
  <c r="AN253" i="1" s="1"/>
  <c r="AM257" i="1"/>
  <c r="AN257" i="1" s="1"/>
  <c r="AM261" i="1"/>
  <c r="AN261" i="1" s="1"/>
  <c r="AM265" i="1"/>
  <c r="AN265" i="1" s="1"/>
  <c r="AM269" i="1"/>
  <c r="AN269" i="1" s="1"/>
  <c r="AM273" i="1"/>
  <c r="AN273" i="1" s="1"/>
  <c r="AM277" i="1"/>
  <c r="AN277" i="1" s="1"/>
  <c r="AM281" i="1"/>
  <c r="AN281" i="1" s="1"/>
  <c r="AM285" i="1"/>
  <c r="AN285" i="1" s="1"/>
  <c r="AM289" i="1"/>
  <c r="AN289" i="1" s="1"/>
  <c r="AM293" i="1"/>
  <c r="AN293" i="1" s="1"/>
  <c r="AM297" i="1"/>
  <c r="AN297" i="1" s="1"/>
  <c r="AM301" i="1"/>
  <c r="AN301" i="1" s="1"/>
  <c r="AM305" i="1"/>
  <c r="AN305" i="1" s="1"/>
  <c r="AM309" i="1"/>
  <c r="AN309" i="1" s="1"/>
  <c r="AM313" i="1"/>
  <c r="AN313" i="1" s="1"/>
  <c r="AM317" i="1"/>
  <c r="AN317" i="1" s="1"/>
  <c r="AM321" i="1"/>
  <c r="AN321" i="1" s="1"/>
  <c r="AM325" i="1"/>
  <c r="AN325" i="1" s="1"/>
  <c r="AM329" i="1"/>
  <c r="AN329" i="1" s="1"/>
  <c r="AM333" i="1"/>
  <c r="AN333" i="1" s="1"/>
  <c r="AM337" i="1"/>
  <c r="AN337" i="1" s="1"/>
  <c r="AM341" i="1"/>
  <c r="AN341" i="1" s="1"/>
  <c r="AM345" i="1"/>
  <c r="AN345" i="1" s="1"/>
  <c r="AM349" i="1"/>
  <c r="AN349" i="1" s="1"/>
  <c r="AM353" i="1"/>
  <c r="AN353" i="1" s="1"/>
  <c r="AM357" i="1"/>
  <c r="AN357" i="1" s="1"/>
  <c r="AM361" i="1"/>
  <c r="AN361" i="1" s="1"/>
  <c r="AM365" i="1"/>
  <c r="AN365" i="1" s="1"/>
  <c r="AM369" i="1"/>
  <c r="AN369" i="1" s="1"/>
  <c r="AM373" i="1"/>
  <c r="AN373" i="1" s="1"/>
  <c r="AM377" i="1"/>
  <c r="AN377" i="1" s="1"/>
  <c r="AM381" i="1"/>
  <c r="AN381" i="1" s="1"/>
  <c r="AM385" i="1"/>
  <c r="AN385" i="1" s="1"/>
  <c r="AM389" i="1"/>
  <c r="AN389" i="1" s="1"/>
  <c r="AM393" i="1"/>
  <c r="AN393" i="1" s="1"/>
  <c r="AM397" i="1"/>
  <c r="AN397" i="1" s="1"/>
  <c r="AM401" i="1"/>
  <c r="AN401" i="1" s="1"/>
  <c r="AM405" i="1"/>
  <c r="AN405" i="1" s="1"/>
  <c r="AM409" i="1"/>
  <c r="AN409" i="1" s="1"/>
  <c r="AM413" i="1"/>
  <c r="AN413" i="1" s="1"/>
  <c r="AM417" i="1"/>
  <c r="AN417" i="1" s="1"/>
  <c r="AM421" i="1"/>
  <c r="AN421" i="1" s="1"/>
  <c r="AM425" i="1"/>
  <c r="AN425" i="1" s="1"/>
  <c r="AM429" i="1"/>
  <c r="AN429" i="1" s="1"/>
  <c r="AM433" i="1"/>
  <c r="AN433" i="1" s="1"/>
  <c r="AM437" i="1"/>
  <c r="AN437" i="1" s="1"/>
  <c r="AM441" i="1"/>
  <c r="AN441" i="1" s="1"/>
  <c r="AM445" i="1"/>
  <c r="AN445" i="1" s="1"/>
  <c r="AM449" i="1"/>
  <c r="AN449" i="1" s="1"/>
  <c r="AM453" i="1"/>
  <c r="AN453" i="1" s="1"/>
  <c r="AM457" i="1"/>
  <c r="AN457" i="1" s="1"/>
  <c r="AM461" i="1"/>
  <c r="AN461" i="1" s="1"/>
  <c r="AM465" i="1"/>
  <c r="AN465" i="1" s="1"/>
  <c r="AM469" i="1"/>
  <c r="AN469" i="1" s="1"/>
  <c r="AM473" i="1"/>
  <c r="AN473" i="1" s="1"/>
  <c r="AM477" i="1"/>
  <c r="AN477" i="1" s="1"/>
  <c r="AM481" i="1"/>
  <c r="AN481" i="1" s="1"/>
  <c r="AM485" i="1"/>
  <c r="AN485" i="1" s="1"/>
  <c r="AM489" i="1"/>
  <c r="AN489" i="1" s="1"/>
  <c r="AM493" i="1"/>
  <c r="AN493" i="1" s="1"/>
  <c r="AM497" i="1"/>
  <c r="AN497" i="1" s="1"/>
  <c r="AM501" i="1"/>
  <c r="AN501" i="1" s="1"/>
  <c r="AM505" i="1"/>
  <c r="AN505" i="1" s="1"/>
  <c r="AM509" i="1"/>
  <c r="AN509" i="1" s="1"/>
  <c r="AM513" i="1"/>
  <c r="AN513" i="1" s="1"/>
  <c r="AM517" i="1"/>
  <c r="AN517" i="1" s="1"/>
  <c r="AM521" i="1"/>
  <c r="AN521" i="1" s="1"/>
  <c r="AM525" i="1"/>
  <c r="AN525" i="1" s="1"/>
  <c r="AM529" i="1"/>
  <c r="AN529" i="1" s="1"/>
  <c r="AM533" i="1"/>
  <c r="AN533" i="1" s="1"/>
  <c r="AM537" i="1"/>
  <c r="AN537" i="1" s="1"/>
  <c r="AM541" i="1"/>
  <c r="AN541" i="1" s="1"/>
  <c r="AM545" i="1"/>
  <c r="AN545" i="1" s="1"/>
  <c r="AM549" i="1"/>
  <c r="AN549" i="1" s="1"/>
  <c r="AM553" i="1"/>
  <c r="AN553" i="1" s="1"/>
  <c r="AM557" i="1"/>
  <c r="AN557" i="1" s="1"/>
  <c r="AM561" i="1"/>
  <c r="AN561" i="1" s="1"/>
  <c r="AM565" i="1"/>
  <c r="AN565" i="1" s="1"/>
  <c r="AM569" i="1"/>
  <c r="AN569" i="1" s="1"/>
  <c r="AM573" i="1"/>
  <c r="AN573" i="1" s="1"/>
  <c r="AM577" i="1"/>
  <c r="AN577" i="1" s="1"/>
  <c r="AM581" i="1"/>
  <c r="AN581" i="1" s="1"/>
  <c r="AM585" i="1"/>
  <c r="AN585" i="1" s="1"/>
  <c r="AM589" i="1"/>
  <c r="AN589" i="1" s="1"/>
  <c r="AM593" i="1"/>
  <c r="AN593" i="1" s="1"/>
  <c r="AM597" i="1"/>
  <c r="AN597" i="1" s="1"/>
  <c r="AM601" i="1"/>
  <c r="AN601" i="1" s="1"/>
  <c r="AM605" i="1"/>
  <c r="AN605" i="1" s="1"/>
  <c r="AM609" i="1"/>
  <c r="AN609" i="1" s="1"/>
  <c r="AM613" i="1"/>
  <c r="AN613" i="1" s="1"/>
  <c r="AM617" i="1"/>
  <c r="AN617" i="1" s="1"/>
  <c r="AM621" i="1"/>
  <c r="AN621" i="1" s="1"/>
  <c r="AM625" i="1"/>
  <c r="AN625" i="1" s="1"/>
  <c r="AM629" i="1"/>
  <c r="AN629" i="1" s="1"/>
  <c r="AM633" i="1"/>
  <c r="AN633" i="1" s="1"/>
  <c r="AM637" i="1"/>
  <c r="AN637" i="1" s="1"/>
  <c r="AM641" i="1"/>
  <c r="AN641" i="1" s="1"/>
  <c r="AM645" i="1"/>
  <c r="AN645" i="1" s="1"/>
  <c r="AM649" i="1"/>
  <c r="AN649" i="1" s="1"/>
  <c r="AM653" i="1"/>
  <c r="AN653" i="1" s="1"/>
  <c r="AM657" i="1"/>
  <c r="AN657" i="1" s="1"/>
  <c r="AM661" i="1"/>
  <c r="AN661" i="1" s="1"/>
  <c r="AM665" i="1"/>
  <c r="AN665" i="1" s="1"/>
  <c r="AM669" i="1"/>
  <c r="AN669" i="1" s="1"/>
  <c r="AM673" i="1"/>
  <c r="AN673" i="1" s="1"/>
  <c r="AM677" i="1"/>
  <c r="AN677" i="1" s="1"/>
  <c r="AM681" i="1"/>
  <c r="AN681" i="1" s="1"/>
  <c r="AM19" i="1"/>
  <c r="AN19" i="1" s="1"/>
  <c r="AM23" i="1"/>
  <c r="AN23" i="1" s="1"/>
  <c r="AM27" i="1"/>
  <c r="AN27" i="1" s="1"/>
  <c r="AM31" i="1"/>
  <c r="AN31" i="1" s="1"/>
  <c r="AM35" i="1"/>
  <c r="AN35" i="1" s="1"/>
  <c r="AM39" i="1"/>
  <c r="AN39" i="1" s="1"/>
  <c r="AM43" i="1"/>
  <c r="AN43" i="1" s="1"/>
  <c r="AM47" i="1"/>
  <c r="AN47" i="1" s="1"/>
  <c r="AM51" i="1"/>
  <c r="AN51" i="1" s="1"/>
  <c r="AM55" i="1"/>
  <c r="AN55" i="1" s="1"/>
  <c r="AM59" i="1"/>
  <c r="AN59" i="1" s="1"/>
  <c r="AM63" i="1"/>
  <c r="AN63" i="1" s="1"/>
  <c r="AM67" i="1"/>
  <c r="AN67" i="1" s="1"/>
  <c r="AM71" i="1"/>
  <c r="AN71" i="1" s="1"/>
  <c r="AM75" i="1"/>
  <c r="AN75" i="1" s="1"/>
  <c r="AM79" i="1"/>
  <c r="AN79" i="1" s="1"/>
  <c r="AM83" i="1"/>
  <c r="AN83" i="1" s="1"/>
  <c r="AM87" i="1"/>
  <c r="AN87" i="1" s="1"/>
  <c r="AM91" i="1"/>
  <c r="AN91" i="1" s="1"/>
  <c r="AM95" i="1"/>
  <c r="AN95" i="1" s="1"/>
  <c r="AM99" i="1"/>
  <c r="AN99" i="1" s="1"/>
  <c r="AM103" i="1"/>
  <c r="AN103" i="1" s="1"/>
  <c r="AM107" i="1"/>
  <c r="AN107" i="1" s="1"/>
  <c r="AM111" i="1"/>
  <c r="AN111" i="1" s="1"/>
  <c r="AM115" i="1"/>
  <c r="AN115" i="1" s="1"/>
  <c r="AM119" i="1"/>
  <c r="AN119" i="1" s="1"/>
  <c r="AM123" i="1"/>
  <c r="AN123" i="1" s="1"/>
  <c r="AM127" i="1"/>
  <c r="AN127" i="1" s="1"/>
  <c r="AM131" i="1"/>
  <c r="AN131" i="1" s="1"/>
  <c r="AM135" i="1"/>
  <c r="AN135" i="1" s="1"/>
  <c r="AM139" i="1"/>
  <c r="AN139" i="1" s="1"/>
  <c r="AM143" i="1"/>
  <c r="AN143" i="1" s="1"/>
  <c r="AM147" i="1"/>
  <c r="AN147" i="1" s="1"/>
  <c r="AM151" i="1"/>
  <c r="AN151" i="1" s="1"/>
  <c r="AM155" i="1"/>
  <c r="AN155" i="1" s="1"/>
  <c r="AM159" i="1"/>
  <c r="AN159" i="1" s="1"/>
  <c r="AM163" i="1"/>
  <c r="AN163" i="1" s="1"/>
  <c r="AM167" i="1"/>
  <c r="AN167" i="1" s="1"/>
  <c r="AM171" i="1"/>
  <c r="AN171" i="1" s="1"/>
  <c r="AM175" i="1"/>
  <c r="AN175" i="1" s="1"/>
  <c r="AM179" i="1"/>
  <c r="AN179" i="1" s="1"/>
  <c r="AM183" i="1"/>
  <c r="AN183" i="1" s="1"/>
  <c r="AM187" i="1"/>
  <c r="AN187" i="1" s="1"/>
  <c r="AM191" i="1"/>
  <c r="AN191" i="1" s="1"/>
  <c r="AM195" i="1"/>
  <c r="AN195" i="1" s="1"/>
  <c r="AM199" i="1"/>
  <c r="AN199" i="1" s="1"/>
  <c r="AM203" i="1"/>
  <c r="AN203" i="1" s="1"/>
  <c r="AM207" i="1"/>
  <c r="AN207" i="1" s="1"/>
  <c r="AM211" i="1"/>
  <c r="AN211" i="1" s="1"/>
  <c r="AM215" i="1"/>
  <c r="AN215" i="1" s="1"/>
  <c r="AM219" i="1"/>
  <c r="AN219" i="1" s="1"/>
  <c r="AM223" i="1"/>
  <c r="AN223" i="1" s="1"/>
  <c r="AM227" i="1"/>
  <c r="AN227" i="1" s="1"/>
  <c r="AM231" i="1"/>
  <c r="AN231" i="1" s="1"/>
  <c r="AM235" i="1"/>
  <c r="AN235" i="1" s="1"/>
  <c r="AM239" i="1"/>
  <c r="AN239" i="1" s="1"/>
  <c r="AM243" i="1"/>
  <c r="AN243" i="1" s="1"/>
  <c r="AM247" i="1"/>
  <c r="AN247" i="1" s="1"/>
  <c r="AM251" i="1"/>
  <c r="AN251" i="1" s="1"/>
  <c r="AM255" i="1"/>
  <c r="AN255" i="1" s="1"/>
  <c r="AM259" i="1"/>
  <c r="AN259" i="1" s="1"/>
  <c r="AM263" i="1"/>
  <c r="AN263" i="1" s="1"/>
  <c r="AM267" i="1"/>
  <c r="AN267" i="1" s="1"/>
  <c r="AM271" i="1"/>
  <c r="AN271" i="1" s="1"/>
  <c r="AM275" i="1"/>
  <c r="AN275" i="1" s="1"/>
  <c r="AM279" i="1"/>
  <c r="AN279" i="1" s="1"/>
  <c r="AM283" i="1"/>
  <c r="AN283" i="1" s="1"/>
  <c r="AM287" i="1"/>
  <c r="AN287" i="1" s="1"/>
  <c r="AM291" i="1"/>
  <c r="AN291" i="1" s="1"/>
  <c r="AM295" i="1"/>
  <c r="AN295" i="1" s="1"/>
  <c r="AM299" i="1"/>
  <c r="AN299" i="1" s="1"/>
  <c r="AM303" i="1"/>
  <c r="AN303" i="1" s="1"/>
  <c r="AM307" i="1"/>
  <c r="AN307" i="1" s="1"/>
  <c r="AM311" i="1"/>
  <c r="AN311" i="1" s="1"/>
  <c r="AM315" i="1"/>
  <c r="AN315" i="1" s="1"/>
  <c r="AM319" i="1"/>
  <c r="AN319" i="1" s="1"/>
  <c r="AM323" i="1"/>
  <c r="AN323" i="1" s="1"/>
  <c r="AM327" i="1"/>
  <c r="AN327" i="1" s="1"/>
  <c r="AM331" i="1"/>
  <c r="AN331" i="1" s="1"/>
  <c r="AM335" i="1"/>
  <c r="AN335" i="1" s="1"/>
  <c r="AM339" i="1"/>
  <c r="AN339" i="1" s="1"/>
  <c r="AM343" i="1"/>
  <c r="AN343" i="1" s="1"/>
  <c r="AM347" i="1"/>
  <c r="AN347" i="1" s="1"/>
  <c r="AM351" i="1"/>
  <c r="AN351" i="1" s="1"/>
  <c r="AM355" i="1"/>
  <c r="AN355" i="1" s="1"/>
  <c r="AM359" i="1"/>
  <c r="AN359" i="1" s="1"/>
  <c r="AM363" i="1"/>
  <c r="AN363" i="1" s="1"/>
  <c r="AM367" i="1"/>
  <c r="AN367" i="1" s="1"/>
  <c r="AM371" i="1"/>
  <c r="AN371" i="1" s="1"/>
  <c r="AM375" i="1"/>
  <c r="AN375" i="1" s="1"/>
  <c r="AM379" i="1"/>
  <c r="AN379" i="1" s="1"/>
  <c r="AM383" i="1"/>
  <c r="AN383" i="1" s="1"/>
  <c r="AM387" i="1"/>
  <c r="AN387" i="1" s="1"/>
  <c r="AM391" i="1"/>
  <c r="AN391" i="1" s="1"/>
  <c r="AM395" i="1"/>
  <c r="AN395" i="1" s="1"/>
  <c r="AM399" i="1"/>
  <c r="AN399" i="1" s="1"/>
  <c r="AM403" i="1"/>
  <c r="AN403" i="1" s="1"/>
  <c r="AM407" i="1"/>
  <c r="AN407" i="1" s="1"/>
  <c r="AM411" i="1"/>
  <c r="AN411" i="1" s="1"/>
  <c r="AM415" i="1"/>
  <c r="AN415" i="1" s="1"/>
  <c r="AM419" i="1"/>
  <c r="AN419" i="1" s="1"/>
  <c r="AM423" i="1"/>
  <c r="AN423" i="1" s="1"/>
  <c r="AM427" i="1"/>
  <c r="AN427" i="1" s="1"/>
  <c r="AM431" i="1"/>
  <c r="AN431" i="1" s="1"/>
  <c r="AM435" i="1"/>
  <c r="AN435" i="1" s="1"/>
  <c r="AM439" i="1"/>
  <c r="AN439" i="1" s="1"/>
  <c r="AM443" i="1"/>
  <c r="AN443" i="1" s="1"/>
  <c r="AM447" i="1"/>
  <c r="AN447" i="1" s="1"/>
  <c r="AM451" i="1"/>
  <c r="AN451" i="1" s="1"/>
  <c r="AM455" i="1"/>
  <c r="AN455" i="1" s="1"/>
  <c r="AM459" i="1"/>
  <c r="AN459" i="1" s="1"/>
  <c r="AM463" i="1"/>
  <c r="AN463" i="1" s="1"/>
  <c r="AM467" i="1"/>
  <c r="AN467" i="1" s="1"/>
  <c r="AM471" i="1"/>
  <c r="AN471" i="1" s="1"/>
  <c r="AM475" i="1"/>
  <c r="AN475" i="1" s="1"/>
  <c r="AM479" i="1"/>
  <c r="AN479" i="1" s="1"/>
  <c r="AM483" i="1"/>
  <c r="AN483" i="1" s="1"/>
  <c r="AM487" i="1"/>
  <c r="AN487" i="1" s="1"/>
  <c r="AM491" i="1"/>
  <c r="AN491" i="1" s="1"/>
  <c r="AM495" i="1"/>
  <c r="AN495" i="1" s="1"/>
  <c r="AM499" i="1"/>
  <c r="AN499" i="1" s="1"/>
  <c r="AM503" i="1"/>
  <c r="AN503" i="1" s="1"/>
  <c r="AM507" i="1"/>
  <c r="AN507" i="1" s="1"/>
  <c r="AM511" i="1"/>
  <c r="AN511" i="1" s="1"/>
  <c r="AM515" i="1"/>
  <c r="AN515" i="1" s="1"/>
  <c r="AM519" i="1"/>
  <c r="AN519" i="1" s="1"/>
  <c r="AM523" i="1"/>
  <c r="AN523" i="1" s="1"/>
  <c r="AM527" i="1"/>
  <c r="AN527" i="1" s="1"/>
  <c r="AM531" i="1"/>
  <c r="AN531" i="1" s="1"/>
  <c r="AM535" i="1"/>
  <c r="AN535" i="1" s="1"/>
  <c r="AM539" i="1"/>
  <c r="AN539" i="1" s="1"/>
  <c r="AM543" i="1"/>
  <c r="AN543" i="1" s="1"/>
  <c r="AM547" i="1"/>
  <c r="AN547" i="1" s="1"/>
  <c r="AM551" i="1"/>
  <c r="AN551" i="1" s="1"/>
  <c r="AM555" i="1"/>
  <c r="AN555" i="1" s="1"/>
  <c r="AM559" i="1"/>
  <c r="AN559" i="1" s="1"/>
  <c r="AM563" i="1"/>
  <c r="AN563" i="1" s="1"/>
  <c r="AM567" i="1"/>
  <c r="AN567" i="1" s="1"/>
  <c r="AM571" i="1"/>
  <c r="AN571" i="1" s="1"/>
  <c r="AM575" i="1"/>
  <c r="AN575" i="1" s="1"/>
  <c r="AM579" i="1"/>
  <c r="AN579" i="1" s="1"/>
  <c r="AM583" i="1"/>
  <c r="AN583" i="1" s="1"/>
  <c r="AM587" i="1"/>
  <c r="AN587" i="1" s="1"/>
  <c r="AM591" i="1"/>
  <c r="AN591" i="1" s="1"/>
  <c r="AM595" i="1"/>
  <c r="AN595" i="1" s="1"/>
  <c r="AM599" i="1"/>
  <c r="AN599" i="1" s="1"/>
  <c r="AM603" i="1"/>
  <c r="AN603" i="1" s="1"/>
  <c r="AM607" i="1"/>
  <c r="AN607" i="1" s="1"/>
  <c r="AM611" i="1"/>
  <c r="AN611" i="1" s="1"/>
  <c r="AM615" i="1"/>
  <c r="AN615" i="1" s="1"/>
  <c r="AM619" i="1"/>
  <c r="AN619" i="1" s="1"/>
  <c r="AM623" i="1"/>
  <c r="AN623" i="1" s="1"/>
  <c r="AM627" i="1"/>
  <c r="AN627" i="1" s="1"/>
  <c r="AM631" i="1"/>
  <c r="AN631" i="1" s="1"/>
  <c r="AM635" i="1"/>
  <c r="AN635" i="1" s="1"/>
  <c r="AM639" i="1"/>
  <c r="AN639" i="1" s="1"/>
  <c r="AM643" i="1"/>
  <c r="AN643" i="1" s="1"/>
  <c r="AM647" i="1"/>
  <c r="AN647" i="1" s="1"/>
  <c r="AM651" i="1"/>
  <c r="AN651" i="1" s="1"/>
  <c r="AM655" i="1"/>
  <c r="AN655" i="1" s="1"/>
  <c r="AM659" i="1"/>
  <c r="AN659" i="1" s="1"/>
  <c r="AM663" i="1"/>
  <c r="AN663" i="1" s="1"/>
  <c r="AM667" i="1"/>
  <c r="AN667" i="1" s="1"/>
  <c r="AM671" i="1"/>
  <c r="AN671" i="1" s="1"/>
  <c r="AM675" i="1"/>
  <c r="AN675" i="1" s="1"/>
  <c r="AM679" i="1"/>
  <c r="AN679" i="1" s="1"/>
  <c r="AM683" i="1"/>
  <c r="AN683" i="1" s="1"/>
  <c r="AM687" i="1"/>
  <c r="AN687" i="1" s="1"/>
  <c r="AM691" i="1"/>
  <c r="AN691" i="1" s="1"/>
  <c r="AM695" i="1"/>
  <c r="AN695" i="1" s="1"/>
  <c r="AM699" i="1"/>
  <c r="AN699" i="1" s="1"/>
  <c r="AM703" i="1"/>
  <c r="AN703" i="1" s="1"/>
  <c r="AM707" i="1"/>
  <c r="AN707" i="1" s="1"/>
  <c r="AM711" i="1"/>
  <c r="AN711" i="1" s="1"/>
  <c r="AM715" i="1"/>
  <c r="AN715" i="1" s="1"/>
  <c r="AM719" i="1"/>
  <c r="AN719" i="1" s="1"/>
  <c r="AM723" i="1"/>
  <c r="AN723" i="1" s="1"/>
  <c r="AM18" i="1"/>
  <c r="AN18" i="1" s="1"/>
  <c r="AM26" i="1"/>
  <c r="AN26" i="1" s="1"/>
  <c r="AM34" i="1"/>
  <c r="AN34" i="1" s="1"/>
  <c r="AM42" i="1"/>
  <c r="AN42" i="1" s="1"/>
  <c r="AM50" i="1"/>
  <c r="AN50" i="1" s="1"/>
  <c r="AM58" i="1"/>
  <c r="AN58" i="1" s="1"/>
  <c r="AM66" i="1"/>
  <c r="AN66" i="1" s="1"/>
  <c r="AM74" i="1"/>
  <c r="AN74" i="1" s="1"/>
  <c r="AM82" i="1"/>
  <c r="AN82" i="1" s="1"/>
  <c r="AM90" i="1"/>
  <c r="AN90" i="1" s="1"/>
  <c r="AM98" i="1"/>
  <c r="AN98" i="1" s="1"/>
  <c r="AM106" i="1"/>
  <c r="AN106" i="1" s="1"/>
  <c r="AM114" i="1"/>
  <c r="AN114" i="1" s="1"/>
  <c r="AM122" i="1"/>
  <c r="AN122" i="1" s="1"/>
  <c r="AM130" i="1"/>
  <c r="AN130" i="1" s="1"/>
  <c r="AM138" i="1"/>
  <c r="AN138" i="1" s="1"/>
  <c r="AM146" i="1"/>
  <c r="AN146" i="1" s="1"/>
  <c r="AM154" i="1"/>
  <c r="AN154" i="1" s="1"/>
  <c r="AM162" i="1"/>
  <c r="AN162" i="1" s="1"/>
  <c r="AM170" i="1"/>
  <c r="AN170" i="1" s="1"/>
  <c r="AM178" i="1"/>
  <c r="AN178" i="1" s="1"/>
  <c r="AM186" i="1"/>
  <c r="AN186" i="1" s="1"/>
  <c r="AM194" i="1"/>
  <c r="AN194" i="1" s="1"/>
  <c r="AM202" i="1"/>
  <c r="AN202" i="1" s="1"/>
  <c r="AM210" i="1"/>
  <c r="AN210" i="1" s="1"/>
  <c r="AM218" i="1"/>
  <c r="AN218" i="1" s="1"/>
  <c r="AM226" i="1"/>
  <c r="AN226" i="1" s="1"/>
  <c r="AM234" i="1"/>
  <c r="AN234" i="1" s="1"/>
  <c r="AM242" i="1"/>
  <c r="AN242" i="1" s="1"/>
  <c r="AM250" i="1"/>
  <c r="AN250" i="1" s="1"/>
  <c r="AM258" i="1"/>
  <c r="AN258" i="1" s="1"/>
  <c r="AM266" i="1"/>
  <c r="AN266" i="1" s="1"/>
  <c r="AM274" i="1"/>
  <c r="AN274" i="1" s="1"/>
  <c r="AM282" i="1"/>
  <c r="AN282" i="1" s="1"/>
  <c r="AM290" i="1"/>
  <c r="AN290" i="1" s="1"/>
  <c r="AM298" i="1"/>
  <c r="AN298" i="1" s="1"/>
  <c r="AM306" i="1"/>
  <c r="AN306" i="1" s="1"/>
  <c r="AM314" i="1"/>
  <c r="AN314" i="1" s="1"/>
  <c r="AM322" i="1"/>
  <c r="AN322" i="1" s="1"/>
  <c r="AM330" i="1"/>
  <c r="AN330" i="1" s="1"/>
  <c r="AM338" i="1"/>
  <c r="AN338" i="1" s="1"/>
  <c r="AM346" i="1"/>
  <c r="AN346" i="1" s="1"/>
  <c r="AM354" i="1"/>
  <c r="AN354" i="1" s="1"/>
  <c r="AM362" i="1"/>
  <c r="AN362" i="1" s="1"/>
  <c r="AM370" i="1"/>
  <c r="AN370" i="1" s="1"/>
  <c r="AM378" i="1"/>
  <c r="AN378" i="1" s="1"/>
  <c r="AM386" i="1"/>
  <c r="AN386" i="1" s="1"/>
  <c r="AM394" i="1"/>
  <c r="AN394" i="1" s="1"/>
  <c r="AM402" i="1"/>
  <c r="AN402" i="1" s="1"/>
  <c r="AM410" i="1"/>
  <c r="AN410" i="1" s="1"/>
  <c r="AM418" i="1"/>
  <c r="AN418" i="1" s="1"/>
  <c r="AM426" i="1"/>
  <c r="AN426" i="1" s="1"/>
  <c r="AM434" i="1"/>
  <c r="AN434" i="1" s="1"/>
  <c r="AM442" i="1"/>
  <c r="AN442" i="1" s="1"/>
  <c r="AM450" i="1"/>
  <c r="AN450" i="1" s="1"/>
  <c r="AM458" i="1"/>
  <c r="AN458" i="1" s="1"/>
  <c r="AM466" i="1"/>
  <c r="AN466" i="1" s="1"/>
  <c r="AM474" i="1"/>
  <c r="AN474" i="1" s="1"/>
  <c r="AM482" i="1"/>
  <c r="AN482" i="1" s="1"/>
  <c r="AM490" i="1"/>
  <c r="AN490" i="1" s="1"/>
  <c r="AM498" i="1"/>
  <c r="AN498" i="1" s="1"/>
  <c r="AM506" i="1"/>
  <c r="AN506" i="1" s="1"/>
  <c r="AM514" i="1"/>
  <c r="AN514" i="1" s="1"/>
  <c r="AM522" i="1"/>
  <c r="AN522" i="1" s="1"/>
  <c r="AM530" i="1"/>
  <c r="AN530" i="1" s="1"/>
  <c r="AM538" i="1"/>
  <c r="AN538" i="1" s="1"/>
  <c r="AM546" i="1"/>
  <c r="AN546" i="1" s="1"/>
  <c r="AM554" i="1"/>
  <c r="AN554" i="1" s="1"/>
  <c r="AM562" i="1"/>
  <c r="AN562" i="1" s="1"/>
  <c r="AM570" i="1"/>
  <c r="AN570" i="1" s="1"/>
  <c r="AM578" i="1"/>
  <c r="AN578" i="1" s="1"/>
  <c r="AM586" i="1"/>
  <c r="AN586" i="1" s="1"/>
  <c r="AM594" i="1"/>
  <c r="AN594" i="1" s="1"/>
  <c r="AM602" i="1"/>
  <c r="AN602" i="1" s="1"/>
  <c r="AM610" i="1"/>
  <c r="AN610" i="1" s="1"/>
  <c r="AM618" i="1"/>
  <c r="AN618" i="1" s="1"/>
  <c r="AM626" i="1"/>
  <c r="AN626" i="1" s="1"/>
  <c r="AM634" i="1"/>
  <c r="AN634" i="1" s="1"/>
  <c r="AM642" i="1"/>
  <c r="AN642" i="1" s="1"/>
  <c r="AM650" i="1"/>
  <c r="AN650" i="1" s="1"/>
  <c r="AM658" i="1"/>
  <c r="AN658" i="1" s="1"/>
  <c r="AM666" i="1"/>
  <c r="AN666" i="1" s="1"/>
  <c r="AM674" i="1"/>
  <c r="AN674" i="1" s="1"/>
  <c r="AM682" i="1"/>
  <c r="AN682" i="1" s="1"/>
  <c r="AM688" i="1"/>
  <c r="AN688" i="1" s="1"/>
  <c r="AM693" i="1"/>
  <c r="AN693" i="1" s="1"/>
  <c r="AM698" i="1"/>
  <c r="AN698" i="1" s="1"/>
  <c r="AM704" i="1"/>
  <c r="AN704" i="1" s="1"/>
  <c r="AM709" i="1"/>
  <c r="AN709" i="1" s="1"/>
  <c r="AM714" i="1"/>
  <c r="AN714" i="1" s="1"/>
  <c r="AM720" i="1"/>
  <c r="AN720" i="1" s="1"/>
  <c r="AM725" i="1"/>
  <c r="AN725" i="1" s="1"/>
  <c r="AM729" i="1"/>
  <c r="AN729" i="1" s="1"/>
  <c r="AM733" i="1"/>
  <c r="AN733" i="1" s="1"/>
  <c r="AM737" i="1"/>
  <c r="AN737" i="1" s="1"/>
  <c r="AM741" i="1"/>
  <c r="AN741" i="1" s="1"/>
  <c r="AM745" i="1"/>
  <c r="AN745" i="1" s="1"/>
  <c r="AM749" i="1"/>
  <c r="AN749" i="1" s="1"/>
  <c r="AM753" i="1"/>
  <c r="AN753" i="1" s="1"/>
  <c r="AM757" i="1"/>
  <c r="AN757" i="1" s="1"/>
  <c r="AM761" i="1"/>
  <c r="AN761" i="1" s="1"/>
  <c r="AM765" i="1"/>
  <c r="AN765" i="1" s="1"/>
  <c r="AM769" i="1"/>
  <c r="AN769" i="1" s="1"/>
  <c r="AM773" i="1"/>
  <c r="AN773" i="1" s="1"/>
  <c r="AM777" i="1"/>
  <c r="AN777" i="1" s="1"/>
  <c r="AM781" i="1"/>
  <c r="AN781" i="1" s="1"/>
  <c r="AM785" i="1"/>
  <c r="AN785" i="1" s="1"/>
  <c r="AM789" i="1"/>
  <c r="AN789" i="1" s="1"/>
  <c r="AM793" i="1"/>
  <c r="AN793" i="1" s="1"/>
  <c r="AM797" i="1"/>
  <c r="AN797" i="1" s="1"/>
  <c r="AM801" i="1"/>
  <c r="AN801" i="1" s="1"/>
  <c r="AM805" i="1"/>
  <c r="AN805" i="1" s="1"/>
  <c r="AM809" i="1"/>
  <c r="AN809" i="1" s="1"/>
  <c r="AM813" i="1"/>
  <c r="AN813" i="1" s="1"/>
  <c r="AM817" i="1"/>
  <c r="AN817" i="1" s="1"/>
  <c r="AM821" i="1"/>
  <c r="AN821" i="1" s="1"/>
  <c r="AM825" i="1"/>
  <c r="AN825" i="1" s="1"/>
  <c r="AM829" i="1"/>
  <c r="AN829" i="1" s="1"/>
  <c r="AM833" i="1"/>
  <c r="AN833" i="1" s="1"/>
  <c r="AM837" i="1"/>
  <c r="AN837" i="1" s="1"/>
  <c r="AM841" i="1"/>
  <c r="AN841" i="1" s="1"/>
  <c r="AM845" i="1"/>
  <c r="AN845" i="1" s="1"/>
  <c r="AM849" i="1"/>
  <c r="AN849" i="1" s="1"/>
  <c r="AM853" i="1"/>
  <c r="AN853" i="1" s="1"/>
  <c r="AM857" i="1"/>
  <c r="AN857" i="1" s="1"/>
  <c r="AM861" i="1"/>
  <c r="AN861" i="1" s="1"/>
  <c r="AM865" i="1"/>
  <c r="AN865" i="1" s="1"/>
  <c r="AM869" i="1"/>
  <c r="AN869" i="1" s="1"/>
  <c r="AM873" i="1"/>
  <c r="AN873" i="1" s="1"/>
  <c r="AM877" i="1"/>
  <c r="AN877" i="1" s="1"/>
  <c r="AM881" i="1"/>
  <c r="AN881" i="1" s="1"/>
  <c r="AM885" i="1"/>
  <c r="AN885" i="1" s="1"/>
  <c r="AM889" i="1"/>
  <c r="AN889" i="1" s="1"/>
  <c r="AM893" i="1"/>
  <c r="AN893" i="1" s="1"/>
  <c r="AM897" i="1"/>
  <c r="AN897" i="1" s="1"/>
  <c r="AM901" i="1"/>
  <c r="AN901" i="1" s="1"/>
  <c r="AM905" i="1"/>
  <c r="AN905" i="1" s="1"/>
  <c r="AM909" i="1"/>
  <c r="AN909" i="1" s="1"/>
  <c r="AM913" i="1"/>
  <c r="AN913" i="1" s="1"/>
  <c r="AM917" i="1"/>
  <c r="AN917" i="1" s="1"/>
  <c r="AM921" i="1"/>
  <c r="AN921" i="1" s="1"/>
  <c r="AM925" i="1"/>
  <c r="AN925" i="1" s="1"/>
  <c r="AM929" i="1"/>
  <c r="AN929" i="1" s="1"/>
  <c r="AM933" i="1"/>
  <c r="AN933" i="1" s="1"/>
  <c r="AM937" i="1"/>
  <c r="AN937" i="1" s="1"/>
  <c r="AM941" i="1"/>
  <c r="AN941" i="1" s="1"/>
  <c r="AM945" i="1"/>
  <c r="AN945" i="1" s="1"/>
  <c r="AM949" i="1"/>
  <c r="AN949" i="1" s="1"/>
  <c r="AM953" i="1"/>
  <c r="AN953" i="1" s="1"/>
  <c r="AM957" i="1"/>
  <c r="AN957" i="1" s="1"/>
  <c r="AM961" i="1"/>
  <c r="AN961" i="1" s="1"/>
  <c r="AM965" i="1"/>
  <c r="AN965" i="1" s="1"/>
  <c r="AM969" i="1"/>
  <c r="AN969" i="1" s="1"/>
  <c r="AM973" i="1"/>
  <c r="AN973" i="1" s="1"/>
  <c r="AM977" i="1"/>
  <c r="AN977" i="1" s="1"/>
  <c r="AM981" i="1"/>
  <c r="AN981" i="1" s="1"/>
  <c r="AM985" i="1"/>
  <c r="AN985" i="1" s="1"/>
  <c r="AM989" i="1"/>
  <c r="AN989" i="1" s="1"/>
  <c r="AM993" i="1"/>
  <c r="AN993" i="1" s="1"/>
  <c r="AM997" i="1"/>
  <c r="AN997" i="1" s="1"/>
  <c r="AM1001" i="1"/>
  <c r="AN1001" i="1" s="1"/>
  <c r="AM1005" i="1"/>
  <c r="AN1005" i="1" s="1"/>
  <c r="AM1009" i="1"/>
  <c r="AN1009" i="1" s="1"/>
  <c r="AM1013" i="1"/>
  <c r="AN1013" i="1" s="1"/>
  <c r="AM20" i="1"/>
  <c r="AN20" i="1" s="1"/>
  <c r="AM28" i="1"/>
  <c r="AN28" i="1" s="1"/>
  <c r="AM36" i="1"/>
  <c r="AN36" i="1" s="1"/>
  <c r="AM44" i="1"/>
  <c r="AN44" i="1" s="1"/>
  <c r="AM52" i="1"/>
  <c r="AN52" i="1" s="1"/>
  <c r="AM60" i="1"/>
  <c r="AN60" i="1" s="1"/>
  <c r="AM68" i="1"/>
  <c r="AN68" i="1" s="1"/>
  <c r="AM76" i="1"/>
  <c r="AN76" i="1" s="1"/>
  <c r="AM84" i="1"/>
  <c r="AN84" i="1" s="1"/>
  <c r="AM92" i="1"/>
  <c r="AN92" i="1" s="1"/>
  <c r="AM100" i="1"/>
  <c r="AN100" i="1" s="1"/>
  <c r="AM108" i="1"/>
  <c r="AN108" i="1" s="1"/>
  <c r="AM116" i="1"/>
  <c r="AN116" i="1" s="1"/>
  <c r="AM22" i="1"/>
  <c r="AN22" i="1" s="1"/>
  <c r="AM30" i="1"/>
  <c r="AN30" i="1" s="1"/>
  <c r="AM38" i="1"/>
  <c r="AN38" i="1" s="1"/>
  <c r="AM46" i="1"/>
  <c r="AN46" i="1" s="1"/>
  <c r="AM54" i="1"/>
  <c r="AN54" i="1" s="1"/>
  <c r="AM62" i="1"/>
  <c r="AN62" i="1" s="1"/>
  <c r="AM70" i="1"/>
  <c r="AN70" i="1" s="1"/>
  <c r="AM78" i="1"/>
  <c r="AN78" i="1" s="1"/>
  <c r="AM86" i="1"/>
  <c r="AN86" i="1" s="1"/>
  <c r="AM94" i="1"/>
  <c r="AN94" i="1" s="1"/>
  <c r="AM102" i="1"/>
  <c r="AN102" i="1" s="1"/>
  <c r="AM110" i="1"/>
  <c r="AN110" i="1" s="1"/>
  <c r="AM118" i="1"/>
  <c r="AN118" i="1" s="1"/>
  <c r="AM126" i="1"/>
  <c r="AN126" i="1" s="1"/>
  <c r="AM134" i="1"/>
  <c r="AN134" i="1" s="1"/>
  <c r="AM142" i="1"/>
  <c r="AN142" i="1" s="1"/>
  <c r="AM150" i="1"/>
  <c r="AN150" i="1" s="1"/>
  <c r="AM158" i="1"/>
  <c r="AN158" i="1" s="1"/>
  <c r="AM166" i="1"/>
  <c r="AN166" i="1" s="1"/>
  <c r="AM174" i="1"/>
  <c r="AN174" i="1" s="1"/>
  <c r="AM182" i="1"/>
  <c r="AN182" i="1" s="1"/>
  <c r="AM190" i="1"/>
  <c r="AN190" i="1" s="1"/>
  <c r="AM198" i="1"/>
  <c r="AN198" i="1" s="1"/>
  <c r="AM206" i="1"/>
  <c r="AN206" i="1" s="1"/>
  <c r="AM214" i="1"/>
  <c r="AN214" i="1" s="1"/>
  <c r="AM222" i="1"/>
  <c r="AN222" i="1" s="1"/>
  <c r="AM230" i="1"/>
  <c r="AN230" i="1" s="1"/>
  <c r="AM238" i="1"/>
  <c r="AN238" i="1" s="1"/>
  <c r="AM246" i="1"/>
  <c r="AN246" i="1" s="1"/>
  <c r="AM254" i="1"/>
  <c r="AN254" i="1" s="1"/>
  <c r="AM262" i="1"/>
  <c r="AN262" i="1" s="1"/>
  <c r="AM270" i="1"/>
  <c r="AN270" i="1" s="1"/>
  <c r="AM278" i="1"/>
  <c r="AN278" i="1" s="1"/>
  <c r="AM286" i="1"/>
  <c r="AN286" i="1" s="1"/>
  <c r="AM294" i="1"/>
  <c r="AN294" i="1" s="1"/>
  <c r="AM302" i="1"/>
  <c r="AN302" i="1" s="1"/>
  <c r="AM310" i="1"/>
  <c r="AN310" i="1" s="1"/>
  <c r="AM318" i="1"/>
  <c r="AN318" i="1" s="1"/>
  <c r="AM326" i="1"/>
  <c r="AN326" i="1" s="1"/>
  <c r="AM334" i="1"/>
  <c r="AN334" i="1" s="1"/>
  <c r="AM342" i="1"/>
  <c r="AN342" i="1" s="1"/>
  <c r="AM350" i="1"/>
  <c r="AN350" i="1" s="1"/>
  <c r="AM358" i="1"/>
  <c r="AN358" i="1" s="1"/>
  <c r="AM366" i="1"/>
  <c r="AN366" i="1" s="1"/>
  <c r="AM374" i="1"/>
  <c r="AN374" i="1" s="1"/>
  <c r="AM382" i="1"/>
  <c r="AN382" i="1" s="1"/>
  <c r="AM390" i="1"/>
  <c r="AN390" i="1" s="1"/>
  <c r="AM398" i="1"/>
  <c r="AN398" i="1" s="1"/>
  <c r="AM406" i="1"/>
  <c r="AN406" i="1" s="1"/>
  <c r="AM414" i="1"/>
  <c r="AN414" i="1" s="1"/>
  <c r="AM422" i="1"/>
  <c r="AN422" i="1" s="1"/>
  <c r="AM430" i="1"/>
  <c r="AN430" i="1" s="1"/>
  <c r="AM438" i="1"/>
  <c r="AN438" i="1" s="1"/>
  <c r="AM446" i="1"/>
  <c r="AN446" i="1" s="1"/>
  <c r="AM454" i="1"/>
  <c r="AN454" i="1" s="1"/>
  <c r="AM462" i="1"/>
  <c r="AN462" i="1" s="1"/>
  <c r="AM470" i="1"/>
  <c r="AN470" i="1" s="1"/>
  <c r="AM478" i="1"/>
  <c r="AN478" i="1" s="1"/>
  <c r="AM486" i="1"/>
  <c r="AN486" i="1" s="1"/>
  <c r="AM494" i="1"/>
  <c r="AN494" i="1" s="1"/>
  <c r="AM502" i="1"/>
  <c r="AN502" i="1" s="1"/>
  <c r="AM510" i="1"/>
  <c r="AN510" i="1" s="1"/>
  <c r="AM518" i="1"/>
  <c r="AN518" i="1" s="1"/>
  <c r="AM526" i="1"/>
  <c r="AN526" i="1" s="1"/>
  <c r="AM534" i="1"/>
  <c r="AN534" i="1" s="1"/>
  <c r="AM542" i="1"/>
  <c r="AN542" i="1" s="1"/>
  <c r="AM550" i="1"/>
  <c r="AN550" i="1" s="1"/>
  <c r="AM558" i="1"/>
  <c r="AN558" i="1" s="1"/>
  <c r="AM566" i="1"/>
  <c r="AN566" i="1" s="1"/>
  <c r="AM574" i="1"/>
  <c r="AN574" i="1" s="1"/>
  <c r="AM582" i="1"/>
  <c r="AN582" i="1" s="1"/>
  <c r="AM590" i="1"/>
  <c r="AN590" i="1" s="1"/>
  <c r="AM598" i="1"/>
  <c r="AN598" i="1" s="1"/>
  <c r="AM606" i="1"/>
  <c r="AN606" i="1" s="1"/>
  <c r="AM614" i="1"/>
  <c r="AN614" i="1" s="1"/>
  <c r="AM622" i="1"/>
  <c r="AN622" i="1" s="1"/>
  <c r="AM630" i="1"/>
  <c r="AN630" i="1" s="1"/>
  <c r="AM638" i="1"/>
  <c r="AN638" i="1" s="1"/>
  <c r="AM646" i="1"/>
  <c r="AN646" i="1" s="1"/>
  <c r="AM654" i="1"/>
  <c r="AN654" i="1" s="1"/>
  <c r="AM662" i="1"/>
  <c r="AN662" i="1" s="1"/>
  <c r="AM670" i="1"/>
  <c r="AN670" i="1" s="1"/>
  <c r="AM678" i="1"/>
  <c r="AN678" i="1" s="1"/>
  <c r="AM685" i="1"/>
  <c r="AN685" i="1" s="1"/>
  <c r="AM690" i="1"/>
  <c r="AN690" i="1" s="1"/>
  <c r="AM696" i="1"/>
  <c r="AN696" i="1" s="1"/>
  <c r="AM701" i="1"/>
  <c r="AN701" i="1" s="1"/>
  <c r="AM706" i="1"/>
  <c r="AN706" i="1" s="1"/>
  <c r="AM712" i="1"/>
  <c r="AN712" i="1" s="1"/>
  <c r="AM717" i="1"/>
  <c r="AN717" i="1" s="1"/>
  <c r="AM722" i="1"/>
  <c r="AN722" i="1" s="1"/>
  <c r="AM727" i="1"/>
  <c r="AN727" i="1" s="1"/>
  <c r="AM731" i="1"/>
  <c r="AN731" i="1" s="1"/>
  <c r="AM735" i="1"/>
  <c r="AN735" i="1" s="1"/>
  <c r="AM739" i="1"/>
  <c r="AN739" i="1" s="1"/>
  <c r="AM743" i="1"/>
  <c r="AN743" i="1" s="1"/>
  <c r="AM747" i="1"/>
  <c r="AN747" i="1" s="1"/>
  <c r="AM751" i="1"/>
  <c r="AN751" i="1" s="1"/>
  <c r="AM755" i="1"/>
  <c r="AN755" i="1" s="1"/>
  <c r="AM759" i="1"/>
  <c r="AN759" i="1" s="1"/>
  <c r="AM763" i="1"/>
  <c r="AN763" i="1" s="1"/>
  <c r="AM767" i="1"/>
  <c r="AN767" i="1" s="1"/>
  <c r="AM771" i="1"/>
  <c r="AN771" i="1" s="1"/>
  <c r="AM775" i="1"/>
  <c r="AN775" i="1" s="1"/>
  <c r="AM779" i="1"/>
  <c r="AN779" i="1" s="1"/>
  <c r="AM783" i="1"/>
  <c r="AN783" i="1" s="1"/>
  <c r="AM787" i="1"/>
  <c r="AN787" i="1" s="1"/>
  <c r="AM791" i="1"/>
  <c r="AN791" i="1" s="1"/>
  <c r="AM795" i="1"/>
  <c r="AN795" i="1" s="1"/>
  <c r="AM799" i="1"/>
  <c r="AN799" i="1" s="1"/>
  <c r="AM803" i="1"/>
  <c r="AN803" i="1" s="1"/>
  <c r="AM807" i="1"/>
  <c r="AN807" i="1" s="1"/>
  <c r="AM811" i="1"/>
  <c r="AN811" i="1" s="1"/>
  <c r="AM815" i="1"/>
  <c r="AN815" i="1" s="1"/>
  <c r="AM819" i="1"/>
  <c r="AN819" i="1" s="1"/>
  <c r="AM823" i="1"/>
  <c r="AN823" i="1" s="1"/>
  <c r="AM827" i="1"/>
  <c r="AN827" i="1" s="1"/>
  <c r="AM831" i="1"/>
  <c r="AN831" i="1" s="1"/>
  <c r="AM835" i="1"/>
  <c r="AN835" i="1" s="1"/>
  <c r="AM839" i="1"/>
  <c r="AN839" i="1" s="1"/>
  <c r="AM843" i="1"/>
  <c r="AN843" i="1" s="1"/>
  <c r="AM847" i="1"/>
  <c r="AN847" i="1" s="1"/>
  <c r="AM851" i="1"/>
  <c r="AN851" i="1" s="1"/>
  <c r="AM855" i="1"/>
  <c r="AN855" i="1" s="1"/>
  <c r="AM859" i="1"/>
  <c r="AN859" i="1" s="1"/>
  <c r="AM863" i="1"/>
  <c r="AN863" i="1" s="1"/>
  <c r="AM867" i="1"/>
  <c r="AN867" i="1" s="1"/>
  <c r="AM871" i="1"/>
  <c r="AN871" i="1" s="1"/>
  <c r="AM875" i="1"/>
  <c r="AN875" i="1" s="1"/>
  <c r="AM879" i="1"/>
  <c r="AN879" i="1" s="1"/>
  <c r="AM883" i="1"/>
  <c r="AN883" i="1" s="1"/>
  <c r="AM887" i="1"/>
  <c r="AN887" i="1" s="1"/>
  <c r="AM891" i="1"/>
  <c r="AN891" i="1" s="1"/>
  <c r="AM895" i="1"/>
  <c r="AN895" i="1" s="1"/>
  <c r="AM899" i="1"/>
  <c r="AN899" i="1" s="1"/>
  <c r="AM903" i="1"/>
  <c r="AN903" i="1" s="1"/>
  <c r="AM907" i="1"/>
  <c r="AN907" i="1" s="1"/>
  <c r="AM911" i="1"/>
  <c r="AN911" i="1" s="1"/>
  <c r="AM915" i="1"/>
  <c r="AN915" i="1" s="1"/>
  <c r="AM919" i="1"/>
  <c r="AN919" i="1" s="1"/>
  <c r="AM923" i="1"/>
  <c r="AN923" i="1" s="1"/>
  <c r="AM927" i="1"/>
  <c r="AN927" i="1" s="1"/>
  <c r="AM931" i="1"/>
  <c r="AN931" i="1" s="1"/>
  <c r="AM935" i="1"/>
  <c r="AN935" i="1" s="1"/>
  <c r="AM939" i="1"/>
  <c r="AN939" i="1" s="1"/>
  <c r="AM943" i="1"/>
  <c r="AN943" i="1" s="1"/>
  <c r="AM947" i="1"/>
  <c r="AN947" i="1" s="1"/>
  <c r="AM951" i="1"/>
  <c r="AN951" i="1" s="1"/>
  <c r="AM955" i="1"/>
  <c r="AN955" i="1" s="1"/>
  <c r="AM959" i="1"/>
  <c r="AN959" i="1" s="1"/>
  <c r="AM963" i="1"/>
  <c r="AN963" i="1" s="1"/>
  <c r="AM967" i="1"/>
  <c r="AN967" i="1" s="1"/>
  <c r="AM971" i="1"/>
  <c r="AN971" i="1" s="1"/>
  <c r="AM975" i="1"/>
  <c r="AN975" i="1" s="1"/>
  <c r="AM979" i="1"/>
  <c r="AN979" i="1" s="1"/>
  <c r="AM983" i="1"/>
  <c r="AN983" i="1" s="1"/>
  <c r="AM987" i="1"/>
  <c r="AN987" i="1" s="1"/>
  <c r="AM991" i="1"/>
  <c r="AN991" i="1" s="1"/>
  <c r="AM995" i="1"/>
  <c r="AN995" i="1" s="1"/>
  <c r="AM999" i="1"/>
  <c r="AN999" i="1" s="1"/>
  <c r="AM1003" i="1"/>
  <c r="AN1003" i="1" s="1"/>
  <c r="AM1007" i="1"/>
  <c r="AN1007" i="1" s="1"/>
  <c r="AM1011" i="1"/>
  <c r="AN1011" i="1" s="1"/>
  <c r="AM1015" i="1"/>
  <c r="AN1015" i="1" s="1"/>
  <c r="AM24" i="1"/>
  <c r="AN24" i="1" s="1"/>
  <c r="AM32" i="1"/>
  <c r="AN32" i="1" s="1"/>
  <c r="AM40" i="1"/>
  <c r="AN40" i="1" s="1"/>
  <c r="AM48" i="1"/>
  <c r="AN48" i="1" s="1"/>
  <c r="AM56" i="1"/>
  <c r="AN56" i="1" s="1"/>
  <c r="AM64" i="1"/>
  <c r="AN64" i="1" s="1"/>
  <c r="AM72" i="1"/>
  <c r="AN72" i="1" s="1"/>
  <c r="AM80" i="1"/>
  <c r="AN80" i="1" s="1"/>
  <c r="AM88" i="1"/>
  <c r="AN88" i="1" s="1"/>
  <c r="AM96" i="1"/>
  <c r="AN96" i="1" s="1"/>
  <c r="AM104" i="1"/>
  <c r="AN104" i="1" s="1"/>
  <c r="AM112" i="1"/>
  <c r="AN112" i="1" s="1"/>
  <c r="AM120" i="1"/>
  <c r="AN120" i="1" s="1"/>
  <c r="AM128" i="1"/>
  <c r="AN128" i="1" s="1"/>
  <c r="AM136" i="1"/>
  <c r="AN136" i="1" s="1"/>
  <c r="AM144" i="1"/>
  <c r="AN144" i="1" s="1"/>
  <c r="AM152" i="1"/>
  <c r="AN152" i="1" s="1"/>
  <c r="AM160" i="1"/>
  <c r="AN160" i="1" s="1"/>
  <c r="AM168" i="1"/>
  <c r="AN168" i="1" s="1"/>
  <c r="AM176" i="1"/>
  <c r="AN176" i="1" s="1"/>
  <c r="AM184" i="1"/>
  <c r="AN184" i="1" s="1"/>
  <c r="AM124" i="1"/>
  <c r="AN124" i="1" s="1"/>
  <c r="AM156" i="1"/>
  <c r="AN156" i="1" s="1"/>
  <c r="AM188" i="1"/>
  <c r="AN188" i="1" s="1"/>
  <c r="AM204" i="1"/>
  <c r="AN204" i="1" s="1"/>
  <c r="AM220" i="1"/>
  <c r="AN220" i="1" s="1"/>
  <c r="AM236" i="1"/>
  <c r="AN236" i="1" s="1"/>
  <c r="AM252" i="1"/>
  <c r="AN252" i="1" s="1"/>
  <c r="AM268" i="1"/>
  <c r="AN268" i="1" s="1"/>
  <c r="AM284" i="1"/>
  <c r="AN284" i="1" s="1"/>
  <c r="AM300" i="1"/>
  <c r="AN300" i="1" s="1"/>
  <c r="AM316" i="1"/>
  <c r="AN316" i="1" s="1"/>
  <c r="AM332" i="1"/>
  <c r="AN332" i="1" s="1"/>
  <c r="AM348" i="1"/>
  <c r="AN348" i="1" s="1"/>
  <c r="AM364" i="1"/>
  <c r="AN364" i="1" s="1"/>
  <c r="AM380" i="1"/>
  <c r="AN380" i="1" s="1"/>
  <c r="AM396" i="1"/>
  <c r="AN396" i="1" s="1"/>
  <c r="AM412" i="1"/>
  <c r="AN412" i="1" s="1"/>
  <c r="AM428" i="1"/>
  <c r="AN428" i="1" s="1"/>
  <c r="AM444" i="1"/>
  <c r="AN444" i="1" s="1"/>
  <c r="AM460" i="1"/>
  <c r="AN460" i="1" s="1"/>
  <c r="AM476" i="1"/>
  <c r="AN476" i="1" s="1"/>
  <c r="AM492" i="1"/>
  <c r="AN492" i="1" s="1"/>
  <c r="AM508" i="1"/>
  <c r="AN508" i="1" s="1"/>
  <c r="AM524" i="1"/>
  <c r="AN524" i="1" s="1"/>
  <c r="AM540" i="1"/>
  <c r="AN540" i="1" s="1"/>
  <c r="AM556" i="1"/>
  <c r="AN556" i="1" s="1"/>
  <c r="AM572" i="1"/>
  <c r="AN572" i="1" s="1"/>
  <c r="AM588" i="1"/>
  <c r="AN588" i="1" s="1"/>
  <c r="AM604" i="1"/>
  <c r="AN604" i="1" s="1"/>
  <c r="AM620" i="1"/>
  <c r="AN620" i="1" s="1"/>
  <c r="AM636" i="1"/>
  <c r="AN636" i="1" s="1"/>
  <c r="AM652" i="1"/>
  <c r="AN652" i="1" s="1"/>
  <c r="AM668" i="1"/>
  <c r="AN668" i="1" s="1"/>
  <c r="AM684" i="1"/>
  <c r="AN684" i="1" s="1"/>
  <c r="AM694" i="1"/>
  <c r="AN694" i="1" s="1"/>
  <c r="AM705" i="1"/>
  <c r="AN705" i="1" s="1"/>
  <c r="AM716" i="1"/>
  <c r="AN716" i="1" s="1"/>
  <c r="AM726" i="1"/>
  <c r="AN726" i="1" s="1"/>
  <c r="AM734" i="1"/>
  <c r="AN734" i="1" s="1"/>
  <c r="AM742" i="1"/>
  <c r="AN742" i="1" s="1"/>
  <c r="AM750" i="1"/>
  <c r="AN750" i="1" s="1"/>
  <c r="AM758" i="1"/>
  <c r="AN758" i="1" s="1"/>
  <c r="AM766" i="1"/>
  <c r="AN766" i="1" s="1"/>
  <c r="AM774" i="1"/>
  <c r="AN774" i="1" s="1"/>
  <c r="AM782" i="1"/>
  <c r="AN782" i="1" s="1"/>
  <c r="AM790" i="1"/>
  <c r="AN790" i="1" s="1"/>
  <c r="AM798" i="1"/>
  <c r="AN798" i="1" s="1"/>
  <c r="AM806" i="1"/>
  <c r="AN806" i="1" s="1"/>
  <c r="AM814" i="1"/>
  <c r="AN814" i="1" s="1"/>
  <c r="AM822" i="1"/>
  <c r="AN822" i="1" s="1"/>
  <c r="AM830" i="1"/>
  <c r="AN830" i="1" s="1"/>
  <c r="AM838" i="1"/>
  <c r="AN838" i="1" s="1"/>
  <c r="AM846" i="1"/>
  <c r="AN846" i="1" s="1"/>
  <c r="AM854" i="1"/>
  <c r="AN854" i="1" s="1"/>
  <c r="AM862" i="1"/>
  <c r="AN862" i="1" s="1"/>
  <c r="AM870" i="1"/>
  <c r="AN870" i="1" s="1"/>
  <c r="AM878" i="1"/>
  <c r="AN878" i="1" s="1"/>
  <c r="AM886" i="1"/>
  <c r="AN886" i="1" s="1"/>
  <c r="AM894" i="1"/>
  <c r="AN894" i="1" s="1"/>
  <c r="AM902" i="1"/>
  <c r="AN902" i="1" s="1"/>
  <c r="AM910" i="1"/>
  <c r="AN910" i="1" s="1"/>
  <c r="AM918" i="1"/>
  <c r="AN918" i="1" s="1"/>
  <c r="AM926" i="1"/>
  <c r="AN926" i="1" s="1"/>
  <c r="AM934" i="1"/>
  <c r="AN934" i="1" s="1"/>
  <c r="AM942" i="1"/>
  <c r="AN942" i="1" s="1"/>
  <c r="AM950" i="1"/>
  <c r="AN950" i="1" s="1"/>
  <c r="AM958" i="1"/>
  <c r="AN958" i="1" s="1"/>
  <c r="AM966" i="1"/>
  <c r="AN966" i="1" s="1"/>
  <c r="AM974" i="1"/>
  <c r="AN974" i="1" s="1"/>
  <c r="AM982" i="1"/>
  <c r="AN982" i="1" s="1"/>
  <c r="AM990" i="1"/>
  <c r="AN990" i="1" s="1"/>
  <c r="AM998" i="1"/>
  <c r="AN998" i="1" s="1"/>
  <c r="AM1006" i="1"/>
  <c r="AN1006" i="1" s="1"/>
  <c r="AM1014" i="1"/>
  <c r="AN1014" i="1" s="1"/>
  <c r="AM132" i="1"/>
  <c r="AN132" i="1" s="1"/>
  <c r="AM192" i="1"/>
  <c r="AN192" i="1" s="1"/>
  <c r="AM208" i="1"/>
  <c r="AN208" i="1" s="1"/>
  <c r="AM224" i="1"/>
  <c r="AN224" i="1" s="1"/>
  <c r="AM240" i="1"/>
  <c r="AN240" i="1" s="1"/>
  <c r="AM256" i="1"/>
  <c r="AN256" i="1" s="1"/>
  <c r="AM272" i="1"/>
  <c r="AN272" i="1" s="1"/>
  <c r="AM288" i="1"/>
  <c r="AN288" i="1" s="1"/>
  <c r="AM304" i="1"/>
  <c r="AN304" i="1" s="1"/>
  <c r="AM320" i="1"/>
  <c r="AN320" i="1" s="1"/>
  <c r="AM336" i="1"/>
  <c r="AN336" i="1" s="1"/>
  <c r="AM352" i="1"/>
  <c r="AN352" i="1" s="1"/>
  <c r="AM368" i="1"/>
  <c r="AN368" i="1" s="1"/>
  <c r="AM384" i="1"/>
  <c r="AN384" i="1" s="1"/>
  <c r="AM400" i="1"/>
  <c r="AN400" i="1" s="1"/>
  <c r="AM416" i="1"/>
  <c r="AN416" i="1" s="1"/>
  <c r="AM432" i="1"/>
  <c r="AN432" i="1" s="1"/>
  <c r="AM448" i="1"/>
  <c r="AN448" i="1" s="1"/>
  <c r="AM464" i="1"/>
  <c r="AN464" i="1" s="1"/>
  <c r="AM480" i="1"/>
  <c r="AN480" i="1" s="1"/>
  <c r="AM496" i="1"/>
  <c r="AN496" i="1" s="1"/>
  <c r="AM512" i="1"/>
  <c r="AN512" i="1" s="1"/>
  <c r="AM528" i="1"/>
  <c r="AN528" i="1" s="1"/>
  <c r="AM544" i="1"/>
  <c r="AN544" i="1" s="1"/>
  <c r="AM560" i="1"/>
  <c r="AN560" i="1" s="1"/>
  <c r="AM576" i="1"/>
  <c r="AN576" i="1" s="1"/>
  <c r="AM592" i="1"/>
  <c r="AN592" i="1" s="1"/>
  <c r="AM608" i="1"/>
  <c r="AN608" i="1" s="1"/>
  <c r="AM624" i="1"/>
  <c r="AN624" i="1" s="1"/>
  <c r="AM640" i="1"/>
  <c r="AN640" i="1" s="1"/>
  <c r="AM656" i="1"/>
  <c r="AN656" i="1" s="1"/>
  <c r="AM672" i="1"/>
  <c r="AN672" i="1" s="1"/>
  <c r="AM686" i="1"/>
  <c r="AN686" i="1" s="1"/>
  <c r="AM697" i="1"/>
  <c r="AN697" i="1" s="1"/>
  <c r="AM708" i="1"/>
  <c r="AN708" i="1" s="1"/>
  <c r="AM718" i="1"/>
  <c r="AN718" i="1" s="1"/>
  <c r="AM728" i="1"/>
  <c r="AN728" i="1" s="1"/>
  <c r="AM736" i="1"/>
  <c r="AN736" i="1" s="1"/>
  <c r="AM744" i="1"/>
  <c r="AN744" i="1" s="1"/>
  <c r="AM760" i="1"/>
  <c r="AN760" i="1" s="1"/>
  <c r="AM768" i="1"/>
  <c r="AN768" i="1" s="1"/>
  <c r="AM776" i="1"/>
  <c r="AN776" i="1" s="1"/>
  <c r="AM784" i="1"/>
  <c r="AN784" i="1" s="1"/>
  <c r="AM792" i="1"/>
  <c r="AN792" i="1" s="1"/>
  <c r="AM800" i="1"/>
  <c r="AN800" i="1" s="1"/>
  <c r="AM808" i="1"/>
  <c r="AN808" i="1" s="1"/>
  <c r="AM816" i="1"/>
  <c r="AN816" i="1" s="1"/>
  <c r="AM832" i="1"/>
  <c r="AN832" i="1" s="1"/>
  <c r="AM840" i="1"/>
  <c r="AN840" i="1" s="1"/>
  <c r="AM856" i="1"/>
  <c r="AN856" i="1" s="1"/>
  <c r="AM872" i="1"/>
  <c r="AN872" i="1" s="1"/>
  <c r="AM888" i="1"/>
  <c r="AN888" i="1" s="1"/>
  <c r="AM904" i="1"/>
  <c r="AN904" i="1" s="1"/>
  <c r="AM920" i="1"/>
  <c r="AN920" i="1" s="1"/>
  <c r="AM936" i="1"/>
  <c r="AN936" i="1" s="1"/>
  <c r="AM952" i="1"/>
  <c r="AN952" i="1" s="1"/>
  <c r="AM968" i="1"/>
  <c r="AN968" i="1" s="1"/>
  <c r="AM984" i="1"/>
  <c r="AN984" i="1" s="1"/>
  <c r="AM1008" i="1"/>
  <c r="AN1008" i="1" s="1"/>
  <c r="AM140" i="1"/>
  <c r="AN140" i="1" s="1"/>
  <c r="AM172" i="1"/>
  <c r="AN172" i="1" s="1"/>
  <c r="AM196" i="1"/>
  <c r="AN196" i="1" s="1"/>
  <c r="AM212" i="1"/>
  <c r="AN212" i="1" s="1"/>
  <c r="AM228" i="1"/>
  <c r="AN228" i="1" s="1"/>
  <c r="AM244" i="1"/>
  <c r="AN244" i="1" s="1"/>
  <c r="AM260" i="1"/>
  <c r="AN260" i="1" s="1"/>
  <c r="AM276" i="1"/>
  <c r="AN276" i="1" s="1"/>
  <c r="AM292" i="1"/>
  <c r="AN292" i="1" s="1"/>
  <c r="AM308" i="1"/>
  <c r="AN308" i="1" s="1"/>
  <c r="AM324" i="1"/>
  <c r="AN324" i="1" s="1"/>
  <c r="AM340" i="1"/>
  <c r="AN340" i="1" s="1"/>
  <c r="AM356" i="1"/>
  <c r="AN356" i="1" s="1"/>
  <c r="AM372" i="1"/>
  <c r="AN372" i="1" s="1"/>
  <c r="AM388" i="1"/>
  <c r="AN388" i="1" s="1"/>
  <c r="AM404" i="1"/>
  <c r="AN404" i="1" s="1"/>
  <c r="AM420" i="1"/>
  <c r="AN420" i="1" s="1"/>
  <c r="AM436" i="1"/>
  <c r="AN436" i="1" s="1"/>
  <c r="AM452" i="1"/>
  <c r="AN452" i="1" s="1"/>
  <c r="AM468" i="1"/>
  <c r="AN468" i="1" s="1"/>
  <c r="AM484" i="1"/>
  <c r="AN484" i="1" s="1"/>
  <c r="AM500" i="1"/>
  <c r="AN500" i="1" s="1"/>
  <c r="AM516" i="1"/>
  <c r="AN516" i="1" s="1"/>
  <c r="AM532" i="1"/>
  <c r="AN532" i="1" s="1"/>
  <c r="AM548" i="1"/>
  <c r="AN548" i="1" s="1"/>
  <c r="AM564" i="1"/>
  <c r="AN564" i="1" s="1"/>
  <c r="AM580" i="1"/>
  <c r="AN580" i="1" s="1"/>
  <c r="AM596" i="1"/>
  <c r="AN596" i="1" s="1"/>
  <c r="AM612" i="1"/>
  <c r="AN612" i="1" s="1"/>
  <c r="AM628" i="1"/>
  <c r="AN628" i="1" s="1"/>
  <c r="AM644" i="1"/>
  <c r="AN644" i="1" s="1"/>
  <c r="AM660" i="1"/>
  <c r="AN660" i="1" s="1"/>
  <c r="AM676" i="1"/>
  <c r="AN676" i="1" s="1"/>
  <c r="AM689" i="1"/>
  <c r="AN689" i="1" s="1"/>
  <c r="AM700" i="1"/>
  <c r="AN700" i="1" s="1"/>
  <c r="AM710" i="1"/>
  <c r="AN710" i="1" s="1"/>
  <c r="AM721" i="1"/>
  <c r="AN721" i="1" s="1"/>
  <c r="AM730" i="1"/>
  <c r="AN730" i="1" s="1"/>
  <c r="AM738" i="1"/>
  <c r="AN738" i="1" s="1"/>
  <c r="AM746" i="1"/>
  <c r="AN746" i="1" s="1"/>
  <c r="AM754" i="1"/>
  <c r="AN754" i="1" s="1"/>
  <c r="AM762" i="1"/>
  <c r="AN762" i="1" s="1"/>
  <c r="AM770" i="1"/>
  <c r="AN770" i="1" s="1"/>
  <c r="AM778" i="1"/>
  <c r="AN778" i="1" s="1"/>
  <c r="AM786" i="1"/>
  <c r="AN786" i="1" s="1"/>
  <c r="AM794" i="1"/>
  <c r="AN794" i="1" s="1"/>
  <c r="AM802" i="1"/>
  <c r="AN802" i="1" s="1"/>
  <c r="AM810" i="1"/>
  <c r="AN810" i="1" s="1"/>
  <c r="AM818" i="1"/>
  <c r="AN818" i="1" s="1"/>
  <c r="AM826" i="1"/>
  <c r="AN826" i="1" s="1"/>
  <c r="AM834" i="1"/>
  <c r="AN834" i="1" s="1"/>
  <c r="AM842" i="1"/>
  <c r="AN842" i="1" s="1"/>
  <c r="AM850" i="1"/>
  <c r="AN850" i="1" s="1"/>
  <c r="AM858" i="1"/>
  <c r="AN858" i="1" s="1"/>
  <c r="AM866" i="1"/>
  <c r="AN866" i="1" s="1"/>
  <c r="AM874" i="1"/>
  <c r="AN874" i="1" s="1"/>
  <c r="AM882" i="1"/>
  <c r="AN882" i="1" s="1"/>
  <c r="AM890" i="1"/>
  <c r="AN890" i="1" s="1"/>
  <c r="AM898" i="1"/>
  <c r="AN898" i="1" s="1"/>
  <c r="AM906" i="1"/>
  <c r="AN906" i="1" s="1"/>
  <c r="AM914" i="1"/>
  <c r="AN914" i="1" s="1"/>
  <c r="AM922" i="1"/>
  <c r="AN922" i="1" s="1"/>
  <c r="AM930" i="1"/>
  <c r="AN930" i="1" s="1"/>
  <c r="AM938" i="1"/>
  <c r="AN938" i="1" s="1"/>
  <c r="AM946" i="1"/>
  <c r="AN946" i="1" s="1"/>
  <c r="AM954" i="1"/>
  <c r="AN954" i="1" s="1"/>
  <c r="AM962" i="1"/>
  <c r="AN962" i="1" s="1"/>
  <c r="AM970" i="1"/>
  <c r="AN970" i="1" s="1"/>
  <c r="AM978" i="1"/>
  <c r="AN978" i="1" s="1"/>
  <c r="AM986" i="1"/>
  <c r="AN986" i="1" s="1"/>
  <c r="AM994" i="1"/>
  <c r="AN994" i="1" s="1"/>
  <c r="AM1002" i="1"/>
  <c r="AN1002" i="1" s="1"/>
  <c r="AM1010" i="1"/>
  <c r="AN1010" i="1" s="1"/>
  <c r="AM148" i="1"/>
  <c r="AN148" i="1" s="1"/>
  <c r="AM180" i="1"/>
  <c r="AN180" i="1" s="1"/>
  <c r="AM200" i="1"/>
  <c r="AN200" i="1" s="1"/>
  <c r="AM216" i="1"/>
  <c r="AN216" i="1" s="1"/>
  <c r="AM232" i="1"/>
  <c r="AN232" i="1" s="1"/>
  <c r="AM248" i="1"/>
  <c r="AN248" i="1" s="1"/>
  <c r="AM264" i="1"/>
  <c r="AN264" i="1" s="1"/>
  <c r="AM280" i="1"/>
  <c r="AN280" i="1" s="1"/>
  <c r="AM296" i="1"/>
  <c r="AN296" i="1" s="1"/>
  <c r="AM312" i="1"/>
  <c r="AN312" i="1" s="1"/>
  <c r="AM328" i="1"/>
  <c r="AN328" i="1" s="1"/>
  <c r="AM344" i="1"/>
  <c r="AN344" i="1" s="1"/>
  <c r="AM360" i="1"/>
  <c r="AN360" i="1" s="1"/>
  <c r="AM376" i="1"/>
  <c r="AN376" i="1" s="1"/>
  <c r="AM392" i="1"/>
  <c r="AN392" i="1" s="1"/>
  <c r="AM408" i="1"/>
  <c r="AN408" i="1" s="1"/>
  <c r="AM424" i="1"/>
  <c r="AN424" i="1" s="1"/>
  <c r="AM440" i="1"/>
  <c r="AN440" i="1" s="1"/>
  <c r="AM456" i="1"/>
  <c r="AN456" i="1" s="1"/>
  <c r="AM472" i="1"/>
  <c r="AN472" i="1" s="1"/>
  <c r="AM488" i="1"/>
  <c r="AN488" i="1" s="1"/>
  <c r="AM504" i="1"/>
  <c r="AN504" i="1" s="1"/>
  <c r="AM520" i="1"/>
  <c r="AN520" i="1" s="1"/>
  <c r="AM536" i="1"/>
  <c r="AN536" i="1" s="1"/>
  <c r="AM552" i="1"/>
  <c r="AN552" i="1" s="1"/>
  <c r="AM568" i="1"/>
  <c r="AN568" i="1" s="1"/>
  <c r="AM584" i="1"/>
  <c r="AN584" i="1" s="1"/>
  <c r="AM600" i="1"/>
  <c r="AN600" i="1" s="1"/>
  <c r="AM616" i="1"/>
  <c r="AN616" i="1" s="1"/>
  <c r="AM632" i="1"/>
  <c r="AN632" i="1" s="1"/>
  <c r="AM648" i="1"/>
  <c r="AN648" i="1" s="1"/>
  <c r="AM664" i="1"/>
  <c r="AN664" i="1" s="1"/>
  <c r="AM680" i="1"/>
  <c r="AN680" i="1" s="1"/>
  <c r="AM692" i="1"/>
  <c r="AN692" i="1" s="1"/>
  <c r="AM702" i="1"/>
  <c r="AN702" i="1" s="1"/>
  <c r="AM713" i="1"/>
  <c r="AN713" i="1" s="1"/>
  <c r="AM724" i="1"/>
  <c r="AN724" i="1" s="1"/>
  <c r="AM732" i="1"/>
  <c r="AN732" i="1" s="1"/>
  <c r="AM740" i="1"/>
  <c r="AN740" i="1" s="1"/>
  <c r="AM748" i="1"/>
  <c r="AN748" i="1" s="1"/>
  <c r="AM756" i="1"/>
  <c r="AN756" i="1" s="1"/>
  <c r="AM764" i="1"/>
  <c r="AN764" i="1" s="1"/>
  <c r="AM772" i="1"/>
  <c r="AN772" i="1" s="1"/>
  <c r="AM780" i="1"/>
  <c r="AN780" i="1" s="1"/>
  <c r="AM788" i="1"/>
  <c r="AN788" i="1" s="1"/>
  <c r="AM796" i="1"/>
  <c r="AN796" i="1" s="1"/>
  <c r="AM804" i="1"/>
  <c r="AN804" i="1" s="1"/>
  <c r="AM812" i="1"/>
  <c r="AN812" i="1" s="1"/>
  <c r="AM820" i="1"/>
  <c r="AN820" i="1" s="1"/>
  <c r="AM828" i="1"/>
  <c r="AN828" i="1" s="1"/>
  <c r="AM836" i="1"/>
  <c r="AN836" i="1" s="1"/>
  <c r="AM844" i="1"/>
  <c r="AN844" i="1" s="1"/>
  <c r="AM852" i="1"/>
  <c r="AN852" i="1" s="1"/>
  <c r="AM860" i="1"/>
  <c r="AN860" i="1" s="1"/>
  <c r="AM868" i="1"/>
  <c r="AN868" i="1" s="1"/>
  <c r="AM876" i="1"/>
  <c r="AN876" i="1" s="1"/>
  <c r="AM884" i="1"/>
  <c r="AN884" i="1" s="1"/>
  <c r="AM892" i="1"/>
  <c r="AN892" i="1" s="1"/>
  <c r="AM900" i="1"/>
  <c r="AN900" i="1" s="1"/>
  <c r="AM908" i="1"/>
  <c r="AN908" i="1" s="1"/>
  <c r="AM916" i="1"/>
  <c r="AN916" i="1" s="1"/>
  <c r="AM924" i="1"/>
  <c r="AN924" i="1" s="1"/>
  <c r="AM932" i="1"/>
  <c r="AN932" i="1" s="1"/>
  <c r="AM940" i="1"/>
  <c r="AN940" i="1" s="1"/>
  <c r="AM948" i="1"/>
  <c r="AN948" i="1" s="1"/>
  <c r="AM956" i="1"/>
  <c r="AN956" i="1" s="1"/>
  <c r="AM964" i="1"/>
  <c r="AN964" i="1" s="1"/>
  <c r="AM972" i="1"/>
  <c r="AN972" i="1" s="1"/>
  <c r="AM980" i="1"/>
  <c r="AN980" i="1" s="1"/>
  <c r="AM988" i="1"/>
  <c r="AN988" i="1" s="1"/>
  <c r="AM996" i="1"/>
  <c r="AN996" i="1" s="1"/>
  <c r="AM1004" i="1"/>
  <c r="AN1004" i="1" s="1"/>
  <c r="AM1012" i="1"/>
  <c r="AN1012" i="1" s="1"/>
  <c r="AM164" i="1"/>
  <c r="AN164" i="1" s="1"/>
  <c r="AM752" i="1"/>
  <c r="AN752" i="1" s="1"/>
  <c r="AM824" i="1"/>
  <c r="AN824" i="1" s="1"/>
  <c r="AM848" i="1"/>
  <c r="AN848" i="1" s="1"/>
  <c r="AM864" i="1"/>
  <c r="AN864" i="1" s="1"/>
  <c r="AM880" i="1"/>
  <c r="AN880" i="1" s="1"/>
  <c r="AM896" i="1"/>
  <c r="AN896" i="1" s="1"/>
  <c r="AM912" i="1"/>
  <c r="AN912" i="1" s="1"/>
  <c r="AM928" i="1"/>
  <c r="AN928" i="1" s="1"/>
  <c r="AM944" i="1"/>
  <c r="AN944" i="1" s="1"/>
  <c r="AM960" i="1"/>
  <c r="AN960" i="1" s="1"/>
  <c r="AM976" i="1"/>
  <c r="AN976" i="1" s="1"/>
  <c r="AM992" i="1"/>
  <c r="AN992" i="1" s="1"/>
  <c r="AM1000" i="1"/>
  <c r="AN1000" i="1" s="1"/>
  <c r="AM17" i="1"/>
  <c r="AN17" i="1" s="1"/>
  <c r="AI16" i="1"/>
  <c r="C11" i="1"/>
  <c r="C12" i="1"/>
  <c r="AL10" i="1"/>
  <c r="AJ16" i="1"/>
  <c r="AK16" i="1" s="1"/>
  <c r="AL11" i="1"/>
  <c r="C10" i="1"/>
  <c r="BK19" i="1" l="1"/>
  <c r="BK23" i="1"/>
  <c r="BL23" i="1" s="1"/>
  <c r="BK27" i="1"/>
  <c r="BL27" i="1" s="1"/>
  <c r="BK31" i="1"/>
  <c r="BL31" i="1" s="1"/>
  <c r="BK35" i="1"/>
  <c r="BK39" i="1"/>
  <c r="BL39" i="1" s="1"/>
  <c r="BK43" i="1"/>
  <c r="BL43" i="1" s="1"/>
  <c r="BK47" i="1"/>
  <c r="BL47" i="1" s="1"/>
  <c r="BK51" i="1"/>
  <c r="BL51" i="1" s="1"/>
  <c r="BK55" i="1"/>
  <c r="BL55" i="1" s="1"/>
  <c r="BK59" i="1"/>
  <c r="BL59" i="1" s="1"/>
  <c r="BK63" i="1"/>
  <c r="BL63" i="1" s="1"/>
  <c r="BK67" i="1"/>
  <c r="BK71" i="1"/>
  <c r="BL71" i="1" s="1"/>
  <c r="BK75" i="1"/>
  <c r="BL75" i="1" s="1"/>
  <c r="BK79" i="1"/>
  <c r="BL79" i="1" s="1"/>
  <c r="BK83" i="1"/>
  <c r="BK87" i="1"/>
  <c r="BK91" i="1"/>
  <c r="BL91" i="1" s="1"/>
  <c r="BK95" i="1"/>
  <c r="BL95" i="1" s="1"/>
  <c r="BK99" i="1"/>
  <c r="BK103" i="1"/>
  <c r="BL103" i="1" s="1"/>
  <c r="BK107" i="1"/>
  <c r="BL107" i="1" s="1"/>
  <c r="BK111" i="1"/>
  <c r="BL111" i="1" s="1"/>
  <c r="BK115" i="1"/>
  <c r="BK119" i="1"/>
  <c r="BK123" i="1"/>
  <c r="BL123" i="1" s="1"/>
  <c r="BK127" i="1"/>
  <c r="BL127" i="1" s="1"/>
  <c r="BK131" i="1"/>
  <c r="BL131" i="1" s="1"/>
  <c r="BK135" i="1"/>
  <c r="BL135" i="1" s="1"/>
  <c r="BK139" i="1"/>
  <c r="BL139" i="1" s="1"/>
  <c r="BK143" i="1"/>
  <c r="BL143" i="1" s="1"/>
  <c r="BK147" i="1"/>
  <c r="BK151" i="1"/>
  <c r="BL151" i="1" s="1"/>
  <c r="BK155" i="1"/>
  <c r="BL155" i="1" s="1"/>
  <c r="BK159" i="1"/>
  <c r="BL159" i="1" s="1"/>
  <c r="BK163" i="1"/>
  <c r="BK167" i="1"/>
  <c r="BL167" i="1" s="1"/>
  <c r="BK171" i="1"/>
  <c r="BL171" i="1" s="1"/>
  <c r="BK175" i="1"/>
  <c r="BL175" i="1" s="1"/>
  <c r="BK179" i="1"/>
  <c r="BL179" i="1" s="1"/>
  <c r="BK183" i="1"/>
  <c r="BK187" i="1"/>
  <c r="BL187" i="1" s="1"/>
  <c r="BK191" i="1"/>
  <c r="BL191" i="1" s="1"/>
  <c r="BK195" i="1"/>
  <c r="BK199" i="1"/>
  <c r="BL199" i="1" s="1"/>
  <c r="BK203" i="1"/>
  <c r="BL203" i="1" s="1"/>
  <c r="BK207" i="1"/>
  <c r="BL207" i="1" s="1"/>
  <c r="BK211" i="1"/>
  <c r="BK215" i="1"/>
  <c r="BL215" i="1" s="1"/>
  <c r="BK219" i="1"/>
  <c r="BL219" i="1" s="1"/>
  <c r="BK223" i="1"/>
  <c r="BL223" i="1" s="1"/>
  <c r="BK227" i="1"/>
  <c r="BK231" i="1"/>
  <c r="BL231" i="1" s="1"/>
  <c r="BK235" i="1"/>
  <c r="BL235" i="1" s="1"/>
  <c r="BK239" i="1"/>
  <c r="BL239" i="1" s="1"/>
  <c r="BK243" i="1"/>
  <c r="BK247" i="1"/>
  <c r="BK251" i="1"/>
  <c r="BL251" i="1" s="1"/>
  <c r="BK255" i="1"/>
  <c r="BL255" i="1" s="1"/>
  <c r="BK259" i="1"/>
  <c r="BK263" i="1"/>
  <c r="BL263" i="1" s="1"/>
  <c r="BK267" i="1"/>
  <c r="BL267" i="1" s="1"/>
  <c r="BK271" i="1"/>
  <c r="BL271" i="1" s="1"/>
  <c r="BK275" i="1"/>
  <c r="BK279" i="1"/>
  <c r="BL279" i="1" s="1"/>
  <c r="BK283" i="1"/>
  <c r="BL283" i="1" s="1"/>
  <c r="BK287" i="1"/>
  <c r="BL287" i="1" s="1"/>
  <c r="BK291" i="1"/>
  <c r="BK295" i="1"/>
  <c r="BL295" i="1" s="1"/>
  <c r="BK299" i="1"/>
  <c r="BL299" i="1" s="1"/>
  <c r="BK303" i="1"/>
  <c r="BL303" i="1" s="1"/>
  <c r="BK307" i="1"/>
  <c r="BK311" i="1"/>
  <c r="BL311" i="1" s="1"/>
  <c r="BK315" i="1"/>
  <c r="BL315" i="1" s="1"/>
  <c r="BK319" i="1"/>
  <c r="BL319" i="1" s="1"/>
  <c r="BK323" i="1"/>
  <c r="BK327" i="1"/>
  <c r="BL327" i="1" s="1"/>
  <c r="BK331" i="1"/>
  <c r="BL331" i="1" s="1"/>
  <c r="BK335" i="1"/>
  <c r="BL335" i="1" s="1"/>
  <c r="BK339" i="1"/>
  <c r="BK343" i="1"/>
  <c r="BL343" i="1" s="1"/>
  <c r="BK347" i="1"/>
  <c r="BL347" i="1" s="1"/>
  <c r="BK351" i="1"/>
  <c r="BL351" i="1" s="1"/>
  <c r="BK355" i="1"/>
  <c r="BK21" i="1"/>
  <c r="BL21" i="1" s="1"/>
  <c r="BK26" i="1"/>
  <c r="BL26" i="1" s="1"/>
  <c r="BK32" i="1"/>
  <c r="BL32" i="1" s="1"/>
  <c r="BK37" i="1"/>
  <c r="BK42" i="1"/>
  <c r="BL42" i="1" s="1"/>
  <c r="BK48" i="1"/>
  <c r="BL48" i="1" s="1"/>
  <c r="BK53" i="1"/>
  <c r="BL53" i="1" s="1"/>
  <c r="BK58" i="1"/>
  <c r="BK64" i="1"/>
  <c r="BL64" i="1" s="1"/>
  <c r="BK69" i="1"/>
  <c r="BL69" i="1" s="1"/>
  <c r="BK74" i="1"/>
  <c r="BL74" i="1" s="1"/>
  <c r="BK80" i="1"/>
  <c r="BK85" i="1"/>
  <c r="BL85" i="1" s="1"/>
  <c r="BK90" i="1"/>
  <c r="BL90" i="1" s="1"/>
  <c r="BK96" i="1"/>
  <c r="BL96" i="1" s="1"/>
  <c r="BK101" i="1"/>
  <c r="BK106" i="1"/>
  <c r="BL106" i="1" s="1"/>
  <c r="BK112" i="1"/>
  <c r="BL112" i="1" s="1"/>
  <c r="BK117" i="1"/>
  <c r="BL117" i="1" s="1"/>
  <c r="BK122" i="1"/>
  <c r="BK128" i="1"/>
  <c r="BL128" i="1" s="1"/>
  <c r="BK133" i="1"/>
  <c r="BL133" i="1" s="1"/>
  <c r="BK138" i="1"/>
  <c r="BL138" i="1" s="1"/>
  <c r="BK144" i="1"/>
  <c r="BL144" i="1" s="1"/>
  <c r="BK149" i="1"/>
  <c r="BL149" i="1" s="1"/>
  <c r="BK154" i="1"/>
  <c r="BL154" i="1" s="1"/>
  <c r="BK160" i="1"/>
  <c r="BL160" i="1" s="1"/>
  <c r="BK165" i="1"/>
  <c r="BK170" i="1"/>
  <c r="BL170" i="1" s="1"/>
  <c r="BK176" i="1"/>
  <c r="BL176" i="1" s="1"/>
  <c r="BK181" i="1"/>
  <c r="BL181" i="1" s="1"/>
  <c r="BK186" i="1"/>
  <c r="BK192" i="1"/>
  <c r="BL192" i="1" s="1"/>
  <c r="BK197" i="1"/>
  <c r="BL197" i="1" s="1"/>
  <c r="BK202" i="1"/>
  <c r="BL202" i="1" s="1"/>
  <c r="BK208" i="1"/>
  <c r="BL208" i="1" s="1"/>
  <c r="BK213" i="1"/>
  <c r="BL213" i="1" s="1"/>
  <c r="BK218" i="1"/>
  <c r="BL218" i="1" s="1"/>
  <c r="BK224" i="1"/>
  <c r="BL224" i="1" s="1"/>
  <c r="BK229" i="1"/>
  <c r="BK234" i="1"/>
  <c r="BL234" i="1" s="1"/>
  <c r="BK240" i="1"/>
  <c r="BL240" i="1" s="1"/>
  <c r="BK245" i="1"/>
  <c r="BL245" i="1" s="1"/>
  <c r="BK250" i="1"/>
  <c r="BL250" i="1" s="1"/>
  <c r="BK256" i="1"/>
  <c r="BL256" i="1" s="1"/>
  <c r="BK261" i="1"/>
  <c r="BL261" i="1" s="1"/>
  <c r="BK266" i="1"/>
  <c r="BL266" i="1" s="1"/>
  <c r="BK272" i="1"/>
  <c r="BK277" i="1"/>
  <c r="BL277" i="1" s="1"/>
  <c r="BK282" i="1"/>
  <c r="BL282" i="1" s="1"/>
  <c r="BK288" i="1"/>
  <c r="BL288" i="1" s="1"/>
  <c r="BK293" i="1"/>
  <c r="BL293" i="1" s="1"/>
  <c r="BK298" i="1"/>
  <c r="BL298" i="1" s="1"/>
  <c r="BK304" i="1"/>
  <c r="BL304" i="1" s="1"/>
  <c r="BK309" i="1"/>
  <c r="BL309" i="1" s="1"/>
  <c r="BK314" i="1"/>
  <c r="BK320" i="1"/>
  <c r="BL320" i="1" s="1"/>
  <c r="BK325" i="1"/>
  <c r="BL325" i="1" s="1"/>
  <c r="BK330" i="1"/>
  <c r="BL330" i="1" s="1"/>
  <c r="BK336" i="1"/>
  <c r="BK341" i="1"/>
  <c r="BL341" i="1" s="1"/>
  <c r="BK346" i="1"/>
  <c r="BL346" i="1" s="1"/>
  <c r="BK352" i="1"/>
  <c r="BL352" i="1" s="1"/>
  <c r="BK357" i="1"/>
  <c r="BK361" i="1"/>
  <c r="BK365" i="1"/>
  <c r="BL365" i="1" s="1"/>
  <c r="BK369" i="1"/>
  <c r="BL369" i="1" s="1"/>
  <c r="BK373" i="1"/>
  <c r="BK377" i="1"/>
  <c r="BL377" i="1" s="1"/>
  <c r="BK381" i="1"/>
  <c r="BL381" i="1" s="1"/>
  <c r="BK385" i="1"/>
  <c r="BL385" i="1" s="1"/>
  <c r="BK389" i="1"/>
  <c r="BK393" i="1"/>
  <c r="BL393" i="1" s="1"/>
  <c r="BK397" i="1"/>
  <c r="BL397" i="1" s="1"/>
  <c r="BK401" i="1"/>
  <c r="BL401" i="1" s="1"/>
  <c r="BK405" i="1"/>
  <c r="BK409" i="1"/>
  <c r="BK413" i="1"/>
  <c r="BL413" i="1" s="1"/>
  <c r="BK417" i="1"/>
  <c r="BL417" i="1" s="1"/>
  <c r="BK421" i="1"/>
  <c r="BK425" i="1"/>
  <c r="BL425" i="1" s="1"/>
  <c r="BK429" i="1"/>
  <c r="BL429" i="1" s="1"/>
  <c r="BK433" i="1"/>
  <c r="BL433" i="1" s="1"/>
  <c r="BK437" i="1"/>
  <c r="BK441" i="1"/>
  <c r="BL441" i="1" s="1"/>
  <c r="BK18" i="1"/>
  <c r="BL18" i="1" s="1"/>
  <c r="BK25" i="1"/>
  <c r="BL25" i="1" s="1"/>
  <c r="BK33" i="1"/>
  <c r="BK40" i="1"/>
  <c r="BL40" i="1" s="1"/>
  <c r="BK46" i="1"/>
  <c r="BL46" i="1" s="1"/>
  <c r="BK54" i="1"/>
  <c r="BL54" i="1" s="1"/>
  <c r="BK61" i="1"/>
  <c r="BK68" i="1"/>
  <c r="BL68" i="1" s="1"/>
  <c r="BK76" i="1"/>
  <c r="BL76" i="1" s="1"/>
  <c r="BK82" i="1"/>
  <c r="BL82" i="1" s="1"/>
  <c r="BK89" i="1"/>
  <c r="BK97" i="1"/>
  <c r="BL97" i="1" s="1"/>
  <c r="BK104" i="1"/>
  <c r="BL104" i="1" s="1"/>
  <c r="BK110" i="1"/>
  <c r="BL110" i="1" s="1"/>
  <c r="BK118" i="1"/>
  <c r="BK125" i="1"/>
  <c r="BL125" i="1" s="1"/>
  <c r="BK132" i="1"/>
  <c r="BL132" i="1" s="1"/>
  <c r="BK140" i="1"/>
  <c r="BL140" i="1" s="1"/>
  <c r="BK146" i="1"/>
  <c r="BK153" i="1"/>
  <c r="BL153" i="1" s="1"/>
  <c r="BK161" i="1"/>
  <c r="BL161" i="1" s="1"/>
  <c r="BK168" i="1"/>
  <c r="BL168" i="1" s="1"/>
  <c r="BK174" i="1"/>
  <c r="BK182" i="1"/>
  <c r="BL182" i="1" s="1"/>
  <c r="BK189" i="1"/>
  <c r="BL189" i="1" s="1"/>
  <c r="BK196" i="1"/>
  <c r="BL196" i="1" s="1"/>
  <c r="BK204" i="1"/>
  <c r="BL204" i="1" s="1"/>
  <c r="BK210" i="1"/>
  <c r="BL210" i="1" s="1"/>
  <c r="BK217" i="1"/>
  <c r="BL217" i="1" s="1"/>
  <c r="BK225" i="1"/>
  <c r="BL225" i="1" s="1"/>
  <c r="BK232" i="1"/>
  <c r="BL232" i="1" s="1"/>
  <c r="BK238" i="1"/>
  <c r="BL238" i="1" s="1"/>
  <c r="BK246" i="1"/>
  <c r="BL246" i="1" s="1"/>
  <c r="BK253" i="1"/>
  <c r="BL253" i="1" s="1"/>
  <c r="BK260" i="1"/>
  <c r="BK268" i="1"/>
  <c r="BL268" i="1" s="1"/>
  <c r="BK274" i="1"/>
  <c r="BL274" i="1" s="1"/>
  <c r="BK281" i="1"/>
  <c r="BL281" i="1" s="1"/>
  <c r="BK289" i="1"/>
  <c r="BK296" i="1"/>
  <c r="BL296" i="1" s="1"/>
  <c r="BK302" i="1"/>
  <c r="BL302" i="1" s="1"/>
  <c r="BK310" i="1"/>
  <c r="BL310" i="1" s="1"/>
  <c r="BK317" i="1"/>
  <c r="BL317" i="1" s="1"/>
  <c r="BK324" i="1"/>
  <c r="BL324" i="1" s="1"/>
  <c r="BK332" i="1"/>
  <c r="BL332" i="1" s="1"/>
  <c r="BK338" i="1"/>
  <c r="BL338" i="1" s="1"/>
  <c r="BK345" i="1"/>
  <c r="BL345" i="1" s="1"/>
  <c r="BK353" i="1"/>
  <c r="BL353" i="1" s="1"/>
  <c r="BK359" i="1"/>
  <c r="BL359" i="1" s="1"/>
  <c r="BK364" i="1"/>
  <c r="BL364" i="1" s="1"/>
  <c r="BK370" i="1"/>
  <c r="BK375" i="1"/>
  <c r="BL375" i="1" s="1"/>
  <c r="BK380" i="1"/>
  <c r="BL380" i="1" s="1"/>
  <c r="BK386" i="1"/>
  <c r="BL386" i="1" s="1"/>
  <c r="BK391" i="1"/>
  <c r="BK396" i="1"/>
  <c r="BK402" i="1"/>
  <c r="BL402" i="1" s="1"/>
  <c r="BK407" i="1"/>
  <c r="BL407" i="1" s="1"/>
  <c r="BK412" i="1"/>
  <c r="BK418" i="1"/>
  <c r="BL418" i="1" s="1"/>
  <c r="BK423" i="1"/>
  <c r="BL423" i="1" s="1"/>
  <c r="BK428" i="1"/>
  <c r="BL428" i="1" s="1"/>
  <c r="BK434" i="1"/>
  <c r="BK439" i="1"/>
  <c r="BK444" i="1"/>
  <c r="BL444" i="1" s="1"/>
  <c r="BK448" i="1"/>
  <c r="BL448" i="1" s="1"/>
  <c r="BK452" i="1"/>
  <c r="BK456" i="1"/>
  <c r="BL456" i="1" s="1"/>
  <c r="BK460" i="1"/>
  <c r="BL460" i="1" s="1"/>
  <c r="BK464" i="1"/>
  <c r="BL464" i="1" s="1"/>
  <c r="BK468" i="1"/>
  <c r="BK472" i="1"/>
  <c r="BK476" i="1"/>
  <c r="BL476" i="1" s="1"/>
  <c r="BK480" i="1"/>
  <c r="BL480" i="1" s="1"/>
  <c r="BK484" i="1"/>
  <c r="BK488" i="1"/>
  <c r="BL488" i="1" s="1"/>
  <c r="BK492" i="1"/>
  <c r="BL492" i="1" s="1"/>
  <c r="BK496" i="1"/>
  <c r="BL496" i="1" s="1"/>
  <c r="BK500" i="1"/>
  <c r="BK504" i="1"/>
  <c r="BK508" i="1"/>
  <c r="BL508" i="1" s="1"/>
  <c r="BK512" i="1"/>
  <c r="BL512" i="1" s="1"/>
  <c r="BK516" i="1"/>
  <c r="BL516" i="1" s="1"/>
  <c r="BK520" i="1"/>
  <c r="BL520" i="1" s="1"/>
  <c r="BK524" i="1"/>
  <c r="BL524" i="1" s="1"/>
  <c r="BK24" i="1"/>
  <c r="BL24" i="1" s="1"/>
  <c r="BK34" i="1"/>
  <c r="BK44" i="1"/>
  <c r="BL44" i="1" s="1"/>
  <c r="BK52" i="1"/>
  <c r="BL52" i="1" s="1"/>
  <c r="BK62" i="1"/>
  <c r="BL62" i="1" s="1"/>
  <c r="BK72" i="1"/>
  <c r="BK81" i="1"/>
  <c r="BL81" i="1" s="1"/>
  <c r="BK92" i="1"/>
  <c r="BL92" i="1" s="1"/>
  <c r="BK100" i="1"/>
  <c r="BL100" i="1" s="1"/>
  <c r="BK109" i="1"/>
  <c r="BK120" i="1"/>
  <c r="BK129" i="1"/>
  <c r="BL129" i="1" s="1"/>
  <c r="BK137" i="1"/>
  <c r="BL137" i="1" s="1"/>
  <c r="BK148" i="1"/>
  <c r="BK157" i="1"/>
  <c r="BL157" i="1" s="1"/>
  <c r="BK166" i="1"/>
  <c r="BL166" i="1" s="1"/>
  <c r="BK177" i="1"/>
  <c r="BL177" i="1" s="1"/>
  <c r="BK185" i="1"/>
  <c r="BK194" i="1"/>
  <c r="BL194" i="1" s="1"/>
  <c r="BK205" i="1"/>
  <c r="BL205" i="1" s="1"/>
  <c r="BK214" i="1"/>
  <c r="BL214" i="1" s="1"/>
  <c r="BK222" i="1"/>
  <c r="BK233" i="1"/>
  <c r="BL233" i="1" s="1"/>
  <c r="BK242" i="1"/>
  <c r="BL242" i="1" s="1"/>
  <c r="BK252" i="1"/>
  <c r="BL252" i="1" s="1"/>
  <c r="BK262" i="1"/>
  <c r="BK270" i="1"/>
  <c r="BL270" i="1" s="1"/>
  <c r="BK280" i="1"/>
  <c r="BL280" i="1" s="1"/>
  <c r="BK290" i="1"/>
  <c r="BL290" i="1" s="1"/>
  <c r="BK300" i="1"/>
  <c r="BL300" i="1" s="1"/>
  <c r="BK308" i="1"/>
  <c r="BL308" i="1" s="1"/>
  <c r="BK318" i="1"/>
  <c r="BL318" i="1" s="1"/>
  <c r="BK328" i="1"/>
  <c r="BL328" i="1" s="1"/>
  <c r="BK337" i="1"/>
  <c r="BL337" i="1" s="1"/>
  <c r="BK348" i="1"/>
  <c r="BL348" i="1" s="1"/>
  <c r="BK356" i="1"/>
  <c r="BL356" i="1" s="1"/>
  <c r="BK363" i="1"/>
  <c r="BL363" i="1" s="1"/>
  <c r="BK371" i="1"/>
  <c r="BK378" i="1"/>
  <c r="BL378" i="1" s="1"/>
  <c r="BK384" i="1"/>
  <c r="BL384" i="1" s="1"/>
  <c r="BK392" i="1"/>
  <c r="BL392" i="1" s="1"/>
  <c r="BK399" i="1"/>
  <c r="BK406" i="1"/>
  <c r="BL406" i="1" s="1"/>
  <c r="BK414" i="1"/>
  <c r="BL414" i="1" s="1"/>
  <c r="BK420" i="1"/>
  <c r="BL420" i="1" s="1"/>
  <c r="BK427" i="1"/>
  <c r="BL427" i="1" s="1"/>
  <c r="BK435" i="1"/>
  <c r="BL435" i="1" s="1"/>
  <c r="BK442" i="1"/>
  <c r="BL442" i="1" s="1"/>
  <c r="BK447" i="1"/>
  <c r="BL447" i="1" s="1"/>
  <c r="BK453" i="1"/>
  <c r="BK458" i="1"/>
  <c r="BL458" i="1" s="1"/>
  <c r="BK463" i="1"/>
  <c r="BL463" i="1" s="1"/>
  <c r="BK469" i="1"/>
  <c r="BL469" i="1" s="1"/>
  <c r="BK474" i="1"/>
  <c r="BK479" i="1"/>
  <c r="BL479" i="1" s="1"/>
  <c r="BK485" i="1"/>
  <c r="BL485" i="1" s="1"/>
  <c r="BK490" i="1"/>
  <c r="BL490" i="1" s="1"/>
  <c r="BK495" i="1"/>
  <c r="BK501" i="1"/>
  <c r="BL501" i="1" s="1"/>
  <c r="BK506" i="1"/>
  <c r="BL506" i="1" s="1"/>
  <c r="BK511" i="1"/>
  <c r="BL511" i="1" s="1"/>
  <c r="BK517" i="1"/>
  <c r="BK522" i="1"/>
  <c r="BL522" i="1" s="1"/>
  <c r="BK527" i="1"/>
  <c r="BL527" i="1" s="1"/>
  <c r="BK531" i="1"/>
  <c r="BL531" i="1" s="1"/>
  <c r="BK535" i="1"/>
  <c r="BK539" i="1"/>
  <c r="BL539" i="1" s="1"/>
  <c r="BK543" i="1"/>
  <c r="BL543" i="1" s="1"/>
  <c r="BK547" i="1"/>
  <c r="BL547" i="1" s="1"/>
  <c r="BK551" i="1"/>
  <c r="BL551" i="1" s="1"/>
  <c r="BK555" i="1"/>
  <c r="BL555" i="1" s="1"/>
  <c r="BK559" i="1"/>
  <c r="BL559" i="1" s="1"/>
  <c r="BK563" i="1"/>
  <c r="BL563" i="1" s="1"/>
  <c r="BK567" i="1"/>
  <c r="BK571" i="1"/>
  <c r="BK575" i="1"/>
  <c r="BL575" i="1" s="1"/>
  <c r="BK579" i="1"/>
  <c r="BL579" i="1" s="1"/>
  <c r="BK583" i="1"/>
  <c r="BK587" i="1"/>
  <c r="BL587" i="1" s="1"/>
  <c r="BK591" i="1"/>
  <c r="BL591" i="1" s="1"/>
  <c r="BK595" i="1"/>
  <c r="BL595" i="1" s="1"/>
  <c r="BK599" i="1"/>
  <c r="BK603" i="1"/>
  <c r="BL603" i="1" s="1"/>
  <c r="BK607" i="1"/>
  <c r="BL607" i="1" s="1"/>
  <c r="BK611" i="1"/>
  <c r="BL611" i="1" s="1"/>
  <c r="BK615" i="1"/>
  <c r="BK619" i="1"/>
  <c r="BL619" i="1" s="1"/>
  <c r="BK623" i="1"/>
  <c r="BL623" i="1" s="1"/>
  <c r="BK627" i="1"/>
  <c r="BL627" i="1" s="1"/>
  <c r="BK631" i="1"/>
  <c r="BK635" i="1"/>
  <c r="BL635" i="1" s="1"/>
  <c r="BK639" i="1"/>
  <c r="BL639" i="1" s="1"/>
  <c r="BK643" i="1"/>
  <c r="BL643" i="1" s="1"/>
  <c r="BK647" i="1"/>
  <c r="BK651" i="1"/>
  <c r="BL651" i="1" s="1"/>
  <c r="BK655" i="1"/>
  <c r="BL655" i="1" s="1"/>
  <c r="BK659" i="1"/>
  <c r="BL659" i="1" s="1"/>
  <c r="BK663" i="1"/>
  <c r="BK667" i="1"/>
  <c r="BK671" i="1"/>
  <c r="BL671" i="1" s="1"/>
  <c r="BK675" i="1"/>
  <c r="BL675" i="1" s="1"/>
  <c r="BK679" i="1"/>
  <c r="BK683" i="1"/>
  <c r="BL683" i="1" s="1"/>
  <c r="BK687" i="1"/>
  <c r="BL687" i="1" s="1"/>
  <c r="BK691" i="1"/>
  <c r="BL691" i="1" s="1"/>
  <c r="BK695" i="1"/>
  <c r="BK699" i="1"/>
  <c r="BL699" i="1" s="1"/>
  <c r="BK703" i="1"/>
  <c r="BL703" i="1" s="1"/>
  <c r="BK707" i="1"/>
  <c r="BL707" i="1" s="1"/>
  <c r="BK711" i="1"/>
  <c r="BL711" i="1" s="1"/>
  <c r="BK715" i="1"/>
  <c r="BL715" i="1" s="1"/>
  <c r="BK719" i="1"/>
  <c r="BL719" i="1" s="1"/>
  <c r="BK723" i="1"/>
  <c r="BL723" i="1" s="1"/>
  <c r="BK727" i="1"/>
  <c r="BK731" i="1"/>
  <c r="BL731" i="1" s="1"/>
  <c r="BK735" i="1"/>
  <c r="BL735" i="1" s="1"/>
  <c r="BK739" i="1"/>
  <c r="BL739" i="1" s="1"/>
  <c r="BK743" i="1"/>
  <c r="BL743" i="1" s="1"/>
  <c r="BK747" i="1"/>
  <c r="BL747" i="1" s="1"/>
  <c r="BK751" i="1"/>
  <c r="BL751" i="1" s="1"/>
  <c r="BK755" i="1"/>
  <c r="BL755" i="1" s="1"/>
  <c r="BK759" i="1"/>
  <c r="BK763" i="1"/>
  <c r="BL763" i="1" s="1"/>
  <c r="BK767" i="1"/>
  <c r="BL767" i="1" s="1"/>
  <c r="BK771" i="1"/>
  <c r="BL771" i="1" s="1"/>
  <c r="BK775" i="1"/>
  <c r="BK779" i="1"/>
  <c r="BL779" i="1" s="1"/>
  <c r="BK783" i="1"/>
  <c r="BL783" i="1" s="1"/>
  <c r="BK787" i="1"/>
  <c r="BL787" i="1" s="1"/>
  <c r="BK791" i="1"/>
  <c r="BK795" i="1"/>
  <c r="BL795" i="1" s="1"/>
  <c r="BK799" i="1"/>
  <c r="BL799" i="1" s="1"/>
  <c r="BK803" i="1"/>
  <c r="BL803" i="1" s="1"/>
  <c r="BK807" i="1"/>
  <c r="BK811" i="1"/>
  <c r="BL811" i="1" s="1"/>
  <c r="BK815" i="1"/>
  <c r="BL815" i="1" s="1"/>
  <c r="BK819" i="1"/>
  <c r="BL819" i="1" s="1"/>
  <c r="BK823" i="1"/>
  <c r="BL823" i="1" s="1"/>
  <c r="BK827" i="1"/>
  <c r="BL827" i="1" s="1"/>
  <c r="BK831" i="1"/>
  <c r="BL831" i="1" s="1"/>
  <c r="BK835" i="1"/>
  <c r="BL835" i="1" s="1"/>
  <c r="BK839" i="1"/>
  <c r="BL839" i="1" s="1"/>
  <c r="BK843" i="1"/>
  <c r="BL843" i="1" s="1"/>
  <c r="BK847" i="1"/>
  <c r="BL847" i="1" s="1"/>
  <c r="BK851" i="1"/>
  <c r="BL851" i="1" s="1"/>
  <c r="BK855" i="1"/>
  <c r="BK859" i="1"/>
  <c r="BL859" i="1" s="1"/>
  <c r="BK863" i="1"/>
  <c r="BL863" i="1" s="1"/>
  <c r="BK867" i="1"/>
  <c r="BL867" i="1" s="1"/>
  <c r="BK871" i="1"/>
  <c r="BK875" i="1"/>
  <c r="BL875" i="1" s="1"/>
  <c r="BK879" i="1"/>
  <c r="BL879" i="1" s="1"/>
  <c r="BK883" i="1"/>
  <c r="BL883" i="1" s="1"/>
  <c r="BK887" i="1"/>
  <c r="BK891" i="1"/>
  <c r="BK895" i="1"/>
  <c r="BL895" i="1" s="1"/>
  <c r="BK899" i="1"/>
  <c r="BL899" i="1" s="1"/>
  <c r="BK903" i="1"/>
  <c r="BK907" i="1"/>
  <c r="BL907" i="1" s="1"/>
  <c r="BK911" i="1"/>
  <c r="BL911" i="1" s="1"/>
  <c r="BK915" i="1"/>
  <c r="BL915" i="1" s="1"/>
  <c r="BK919" i="1"/>
  <c r="BL919" i="1" s="1"/>
  <c r="BK923" i="1"/>
  <c r="BL923" i="1" s="1"/>
  <c r="BK927" i="1"/>
  <c r="BL927" i="1" s="1"/>
  <c r="BK931" i="1"/>
  <c r="BL931" i="1" s="1"/>
  <c r="BK935" i="1"/>
  <c r="BK939" i="1"/>
  <c r="BL939" i="1" s="1"/>
  <c r="BK943" i="1"/>
  <c r="BL943" i="1" s="1"/>
  <c r="BK947" i="1"/>
  <c r="BL947" i="1" s="1"/>
  <c r="BK951" i="1"/>
  <c r="BK20" i="1"/>
  <c r="BL20" i="1" s="1"/>
  <c r="BK30" i="1"/>
  <c r="BL30" i="1" s="1"/>
  <c r="BK45" i="1"/>
  <c r="BL45" i="1" s="1"/>
  <c r="BK57" i="1"/>
  <c r="BK70" i="1"/>
  <c r="BL70" i="1" s="1"/>
  <c r="BK84" i="1"/>
  <c r="BL84" i="1" s="1"/>
  <c r="BK94" i="1"/>
  <c r="BL94" i="1" s="1"/>
  <c r="BK108" i="1"/>
  <c r="BL108" i="1" s="1"/>
  <c r="BK121" i="1"/>
  <c r="BL121" i="1" s="1"/>
  <c r="BK134" i="1"/>
  <c r="BL134" i="1" s="1"/>
  <c r="BK145" i="1"/>
  <c r="BL145" i="1" s="1"/>
  <c r="BK158" i="1"/>
  <c r="BK172" i="1"/>
  <c r="BL172" i="1" s="1"/>
  <c r="BK184" i="1"/>
  <c r="BL184" i="1" s="1"/>
  <c r="BK198" i="1"/>
  <c r="BL198" i="1" s="1"/>
  <c r="BK209" i="1"/>
  <c r="BK221" i="1"/>
  <c r="BL221" i="1" s="1"/>
  <c r="BK236" i="1"/>
  <c r="BL236" i="1" s="1"/>
  <c r="BK248" i="1"/>
  <c r="BL248" i="1" s="1"/>
  <c r="BK258" i="1"/>
  <c r="BK273" i="1"/>
  <c r="BL273" i="1" s="1"/>
  <c r="BK285" i="1"/>
  <c r="BL285" i="1" s="1"/>
  <c r="BK297" i="1"/>
  <c r="BL297" i="1" s="1"/>
  <c r="BK312" i="1"/>
  <c r="BK322" i="1"/>
  <c r="BL322" i="1" s="1"/>
  <c r="BK334" i="1"/>
  <c r="BL334" i="1" s="1"/>
  <c r="BK349" i="1"/>
  <c r="BL349" i="1" s="1"/>
  <c r="BK360" i="1"/>
  <c r="BK368" i="1"/>
  <c r="BL368" i="1" s="1"/>
  <c r="BK379" i="1"/>
  <c r="BL379" i="1" s="1"/>
  <c r="BK388" i="1"/>
  <c r="BL388" i="1" s="1"/>
  <c r="BK398" i="1"/>
  <c r="BK408" i="1"/>
  <c r="BL408" i="1" s="1"/>
  <c r="BK416" i="1"/>
  <c r="BL416" i="1" s="1"/>
  <c r="BK426" i="1"/>
  <c r="BL426" i="1" s="1"/>
  <c r="BK436" i="1"/>
  <c r="BK445" i="1"/>
  <c r="BL445" i="1" s="1"/>
  <c r="BK451" i="1"/>
  <c r="BL451" i="1" s="1"/>
  <c r="BK459" i="1"/>
  <c r="BL459" i="1" s="1"/>
  <c r="BK466" i="1"/>
  <c r="BK473" i="1"/>
  <c r="BL473" i="1" s="1"/>
  <c r="BK481" i="1"/>
  <c r="BL481" i="1" s="1"/>
  <c r="BK487" i="1"/>
  <c r="BL487" i="1" s="1"/>
  <c r="BK494" i="1"/>
  <c r="BK502" i="1"/>
  <c r="BL502" i="1" s="1"/>
  <c r="BK509" i="1"/>
  <c r="BL509" i="1" s="1"/>
  <c r="BK515" i="1"/>
  <c r="BL515" i="1" s="1"/>
  <c r="BK523" i="1"/>
  <c r="BK529" i="1"/>
  <c r="BL529" i="1" s="1"/>
  <c r="BK534" i="1"/>
  <c r="BL534" i="1" s="1"/>
  <c r="BK540" i="1"/>
  <c r="BL540" i="1" s="1"/>
  <c r="BK545" i="1"/>
  <c r="BK550" i="1"/>
  <c r="BL550" i="1" s="1"/>
  <c r="BK556" i="1"/>
  <c r="BL556" i="1" s="1"/>
  <c r="BK561" i="1"/>
  <c r="BL561" i="1" s="1"/>
  <c r="BK566" i="1"/>
  <c r="BK572" i="1"/>
  <c r="BK577" i="1"/>
  <c r="BL577" i="1" s="1"/>
  <c r="BK582" i="1"/>
  <c r="BL582" i="1" s="1"/>
  <c r="BK588" i="1"/>
  <c r="BK593" i="1"/>
  <c r="BL593" i="1" s="1"/>
  <c r="BK598" i="1"/>
  <c r="BL598" i="1" s="1"/>
  <c r="BK604" i="1"/>
  <c r="BL604" i="1" s="1"/>
  <c r="BK609" i="1"/>
  <c r="BL609" i="1" s="1"/>
  <c r="BK614" i="1"/>
  <c r="BL614" i="1" s="1"/>
  <c r="BK620" i="1"/>
  <c r="BL620" i="1" s="1"/>
  <c r="BK625" i="1"/>
  <c r="BL625" i="1" s="1"/>
  <c r="BK630" i="1"/>
  <c r="BL630" i="1" s="1"/>
  <c r="BK636" i="1"/>
  <c r="BL636" i="1" s="1"/>
  <c r="BK641" i="1"/>
  <c r="BL641" i="1" s="1"/>
  <c r="BK646" i="1"/>
  <c r="BL646" i="1" s="1"/>
  <c r="BK652" i="1"/>
  <c r="BK657" i="1"/>
  <c r="BK662" i="1"/>
  <c r="BL662" i="1" s="1"/>
  <c r="BK668" i="1"/>
  <c r="BL668" i="1" s="1"/>
  <c r="BK673" i="1"/>
  <c r="BK678" i="1"/>
  <c r="BL678" i="1" s="1"/>
  <c r="BK684" i="1"/>
  <c r="BL684" i="1" s="1"/>
  <c r="BK689" i="1"/>
  <c r="BL689" i="1" s="1"/>
  <c r="BK694" i="1"/>
  <c r="BK700" i="1"/>
  <c r="BL700" i="1" s="1"/>
  <c r="BK705" i="1"/>
  <c r="BL705" i="1" s="1"/>
  <c r="BK710" i="1"/>
  <c r="BL710" i="1" s="1"/>
  <c r="BK716" i="1"/>
  <c r="BK721" i="1"/>
  <c r="BL721" i="1" s="1"/>
  <c r="BK726" i="1"/>
  <c r="BL726" i="1" s="1"/>
  <c r="BK732" i="1"/>
  <c r="BL732" i="1" s="1"/>
  <c r="BK737" i="1"/>
  <c r="BK742" i="1"/>
  <c r="BL742" i="1" s="1"/>
  <c r="BK748" i="1"/>
  <c r="BL748" i="1" s="1"/>
  <c r="BK753" i="1"/>
  <c r="BL753" i="1" s="1"/>
  <c r="BK758" i="1"/>
  <c r="BK764" i="1"/>
  <c r="BK769" i="1"/>
  <c r="BL769" i="1" s="1"/>
  <c r="BK774" i="1"/>
  <c r="BL774" i="1" s="1"/>
  <c r="BK780" i="1"/>
  <c r="BL780" i="1" s="1"/>
  <c r="BK785" i="1"/>
  <c r="BL785" i="1" s="1"/>
  <c r="BK790" i="1"/>
  <c r="BL790" i="1" s="1"/>
  <c r="BK796" i="1"/>
  <c r="BL796" i="1" s="1"/>
  <c r="BK801" i="1"/>
  <c r="BK806" i="1"/>
  <c r="BL806" i="1" s="1"/>
  <c r="BK812" i="1"/>
  <c r="BL812" i="1" s="1"/>
  <c r="BK817" i="1"/>
  <c r="BL817" i="1" s="1"/>
  <c r="BK822" i="1"/>
  <c r="BK828" i="1"/>
  <c r="BL828" i="1" s="1"/>
  <c r="BK833" i="1"/>
  <c r="BL833" i="1" s="1"/>
  <c r="BK838" i="1"/>
  <c r="BL838" i="1" s="1"/>
  <c r="BK844" i="1"/>
  <c r="BK849" i="1"/>
  <c r="BL849" i="1" s="1"/>
  <c r="BK854" i="1"/>
  <c r="BL854" i="1" s="1"/>
  <c r="BK860" i="1"/>
  <c r="BL860" i="1" s="1"/>
  <c r="BK865" i="1"/>
  <c r="BK870" i="1"/>
  <c r="BL870" i="1" s="1"/>
  <c r="BK876" i="1"/>
  <c r="BL876" i="1" s="1"/>
  <c r="BK881" i="1"/>
  <c r="BL881" i="1" s="1"/>
  <c r="BK886" i="1"/>
  <c r="BK892" i="1"/>
  <c r="BL892" i="1" s="1"/>
  <c r="BK897" i="1"/>
  <c r="BL897" i="1" s="1"/>
  <c r="BK902" i="1"/>
  <c r="BL902" i="1" s="1"/>
  <c r="BK908" i="1"/>
  <c r="BK913" i="1"/>
  <c r="BL913" i="1" s="1"/>
  <c r="BK918" i="1"/>
  <c r="BL918" i="1" s="1"/>
  <c r="BK924" i="1"/>
  <c r="BL924" i="1" s="1"/>
  <c r="BK929" i="1"/>
  <c r="BK934" i="1"/>
  <c r="BL934" i="1" s="1"/>
  <c r="BK940" i="1"/>
  <c r="BL940" i="1" s="1"/>
  <c r="BK945" i="1"/>
  <c r="BL945" i="1" s="1"/>
  <c r="BK950" i="1"/>
  <c r="BK955" i="1"/>
  <c r="BL955" i="1" s="1"/>
  <c r="BK959" i="1"/>
  <c r="BL959" i="1" s="1"/>
  <c r="BK963" i="1"/>
  <c r="BL963" i="1" s="1"/>
  <c r="BK967" i="1"/>
  <c r="BK971" i="1"/>
  <c r="BL971" i="1" s="1"/>
  <c r="BK975" i="1"/>
  <c r="BL975" i="1" s="1"/>
  <c r="BK979" i="1"/>
  <c r="BL979" i="1" s="1"/>
  <c r="BK983" i="1"/>
  <c r="BK987" i="1"/>
  <c r="BL987" i="1" s="1"/>
  <c r="BK991" i="1"/>
  <c r="BL991" i="1" s="1"/>
  <c r="BK995" i="1"/>
  <c r="BL995" i="1" s="1"/>
  <c r="BK999" i="1"/>
  <c r="BL999" i="1" s="1"/>
  <c r="BK1003" i="1"/>
  <c r="BL1003" i="1" s="1"/>
  <c r="BK1007" i="1"/>
  <c r="BL1007" i="1" s="1"/>
  <c r="BK1011" i="1"/>
  <c r="BL1011" i="1" s="1"/>
  <c r="BK1015" i="1"/>
  <c r="BK22" i="1"/>
  <c r="BL22" i="1" s="1"/>
  <c r="BK36" i="1"/>
  <c r="BL36" i="1" s="1"/>
  <c r="BK49" i="1"/>
  <c r="BL49" i="1" s="1"/>
  <c r="BK60" i="1"/>
  <c r="BK73" i="1"/>
  <c r="BL73" i="1" s="1"/>
  <c r="BK86" i="1"/>
  <c r="BL86" i="1" s="1"/>
  <c r="BK98" i="1"/>
  <c r="BL98" i="1" s="1"/>
  <c r="BK113" i="1"/>
  <c r="BK124" i="1"/>
  <c r="BL124" i="1" s="1"/>
  <c r="BK136" i="1"/>
  <c r="BL136" i="1" s="1"/>
  <c r="BK150" i="1"/>
  <c r="BL150" i="1" s="1"/>
  <c r="BK162" i="1"/>
  <c r="BK173" i="1"/>
  <c r="BL173" i="1" s="1"/>
  <c r="BK188" i="1"/>
  <c r="BL188" i="1" s="1"/>
  <c r="BK200" i="1"/>
  <c r="BL200" i="1" s="1"/>
  <c r="BK212" i="1"/>
  <c r="BK226" i="1"/>
  <c r="BL226" i="1" s="1"/>
  <c r="BK237" i="1"/>
  <c r="BL237" i="1" s="1"/>
  <c r="BK249" i="1"/>
  <c r="BL249" i="1" s="1"/>
  <c r="BK264" i="1"/>
  <c r="BL264" i="1" s="1"/>
  <c r="BK276" i="1"/>
  <c r="BL276" i="1" s="1"/>
  <c r="BK286" i="1"/>
  <c r="BL286" i="1" s="1"/>
  <c r="BK301" i="1"/>
  <c r="BL301" i="1" s="1"/>
  <c r="BK313" i="1"/>
  <c r="BK326" i="1"/>
  <c r="BK340" i="1"/>
  <c r="BL340" i="1" s="1"/>
  <c r="BK28" i="1"/>
  <c r="BL28" i="1" s="1"/>
  <c r="BK50" i="1"/>
  <c r="BK77" i="1"/>
  <c r="BL77" i="1" s="1"/>
  <c r="BK102" i="1"/>
  <c r="BL102" i="1" s="1"/>
  <c r="BK126" i="1"/>
  <c r="BL126" i="1" s="1"/>
  <c r="BK152" i="1"/>
  <c r="BK178" i="1"/>
  <c r="BK201" i="1"/>
  <c r="BL201" i="1" s="1"/>
  <c r="BK228" i="1"/>
  <c r="BL228" i="1" s="1"/>
  <c r="BK254" i="1"/>
  <c r="BK278" i="1"/>
  <c r="BL278" i="1" s="1"/>
  <c r="BK305" i="1"/>
  <c r="BL305" i="1" s="1"/>
  <c r="BK329" i="1"/>
  <c r="BL329" i="1" s="1"/>
  <c r="BK350" i="1"/>
  <c r="BL350" i="1" s="1"/>
  <c r="BK366" i="1"/>
  <c r="BL366" i="1" s="1"/>
  <c r="BK376" i="1"/>
  <c r="BL376" i="1" s="1"/>
  <c r="BK390" i="1"/>
  <c r="BL390" i="1" s="1"/>
  <c r="BK403" i="1"/>
  <c r="BK415" i="1"/>
  <c r="BL415" i="1" s="1"/>
  <c r="BK430" i="1"/>
  <c r="BL430" i="1" s="1"/>
  <c r="BK440" i="1"/>
  <c r="BL440" i="1" s="1"/>
  <c r="BK450" i="1"/>
  <c r="BK461" i="1"/>
  <c r="BL461" i="1" s="1"/>
  <c r="BK470" i="1"/>
  <c r="BL470" i="1" s="1"/>
  <c r="BK478" i="1"/>
  <c r="BL478" i="1" s="1"/>
  <c r="BK489" i="1"/>
  <c r="BK498" i="1"/>
  <c r="BL498" i="1" s="1"/>
  <c r="BK507" i="1"/>
  <c r="BL507" i="1" s="1"/>
  <c r="BK518" i="1"/>
  <c r="BL518" i="1" s="1"/>
  <c r="BK526" i="1"/>
  <c r="BK533" i="1"/>
  <c r="BL533" i="1" s="1"/>
  <c r="BK541" i="1"/>
  <c r="BL541" i="1" s="1"/>
  <c r="BK548" i="1"/>
  <c r="BL548" i="1" s="1"/>
  <c r="BK554" i="1"/>
  <c r="BL554" i="1" s="1"/>
  <c r="BK562" i="1"/>
  <c r="BL562" i="1" s="1"/>
  <c r="BK569" i="1"/>
  <c r="BL569" i="1" s="1"/>
  <c r="BK576" i="1"/>
  <c r="BL576" i="1" s="1"/>
  <c r="BK584" i="1"/>
  <c r="BK590" i="1"/>
  <c r="BK597" i="1"/>
  <c r="BL597" i="1" s="1"/>
  <c r="BK605" i="1"/>
  <c r="BL605" i="1" s="1"/>
  <c r="BK612" i="1"/>
  <c r="BL612" i="1" s="1"/>
  <c r="BK618" i="1"/>
  <c r="BL618" i="1" s="1"/>
  <c r="BK626" i="1"/>
  <c r="BL626" i="1" s="1"/>
  <c r="BK633" i="1"/>
  <c r="BL633" i="1" s="1"/>
  <c r="BK640" i="1"/>
  <c r="BK648" i="1"/>
  <c r="BL648" i="1" s="1"/>
  <c r="BK654" i="1"/>
  <c r="BL654" i="1" s="1"/>
  <c r="BK661" i="1"/>
  <c r="BL661" i="1" s="1"/>
  <c r="BK669" i="1"/>
  <c r="BL669" i="1" s="1"/>
  <c r="BK676" i="1"/>
  <c r="BL676" i="1" s="1"/>
  <c r="BK682" i="1"/>
  <c r="BL682" i="1" s="1"/>
  <c r="BK690" i="1"/>
  <c r="BL690" i="1" s="1"/>
  <c r="BK697" i="1"/>
  <c r="BL697" i="1" s="1"/>
  <c r="BK704" i="1"/>
  <c r="BL704" i="1" s="1"/>
  <c r="BK712" i="1"/>
  <c r="BL712" i="1" s="1"/>
  <c r="BK718" i="1"/>
  <c r="BL718" i="1" s="1"/>
  <c r="BK725" i="1"/>
  <c r="BL725" i="1" s="1"/>
  <c r="BK733" i="1"/>
  <c r="BL733" i="1" s="1"/>
  <c r="BK740" i="1"/>
  <c r="BL740" i="1" s="1"/>
  <c r="BK746" i="1"/>
  <c r="BL746" i="1" s="1"/>
  <c r="BK754" i="1"/>
  <c r="BL754" i="1" s="1"/>
  <c r="BK761" i="1"/>
  <c r="BL761" i="1" s="1"/>
  <c r="BK768" i="1"/>
  <c r="BL768" i="1" s="1"/>
  <c r="BK782" i="1"/>
  <c r="BL782" i="1" s="1"/>
  <c r="BK797" i="1"/>
  <c r="BL797" i="1" s="1"/>
  <c r="BK818" i="1"/>
  <c r="BL818" i="1" s="1"/>
  <c r="BK846" i="1"/>
  <c r="BL846" i="1" s="1"/>
  <c r="BK874" i="1"/>
  <c r="BL874" i="1" s="1"/>
  <c r="BK910" i="1"/>
  <c r="BL910" i="1" s="1"/>
  <c r="BK953" i="1"/>
  <c r="BL953" i="1" s="1"/>
  <c r="BK985" i="1"/>
  <c r="BL985" i="1" s="1"/>
  <c r="BK56" i="1"/>
  <c r="BL56" i="1" s="1"/>
  <c r="BK156" i="1"/>
  <c r="BK206" i="1"/>
  <c r="BL206" i="1" s="1"/>
  <c r="BK257" i="1"/>
  <c r="BL257" i="1" s="1"/>
  <c r="BK306" i="1"/>
  <c r="BL306" i="1" s="1"/>
  <c r="BK367" i="1"/>
  <c r="BK394" i="1"/>
  <c r="BL394" i="1" s="1"/>
  <c r="BK419" i="1"/>
  <c r="BL419" i="1" s="1"/>
  <c r="BK443" i="1"/>
  <c r="BL443" i="1" s="1"/>
  <c r="BK462" i="1"/>
  <c r="BL462" i="1" s="1"/>
  <c r="BK482" i="1"/>
  <c r="BL482" i="1" s="1"/>
  <c r="BK499" i="1"/>
  <c r="BL499" i="1" s="1"/>
  <c r="BK519" i="1"/>
  <c r="BL519" i="1" s="1"/>
  <c r="BK536" i="1"/>
  <c r="BL536" i="1" s="1"/>
  <c r="BK557" i="1"/>
  <c r="BK570" i="1"/>
  <c r="BL570" i="1" s="1"/>
  <c r="BK585" i="1"/>
  <c r="BL585" i="1" s="1"/>
  <c r="BK600" i="1"/>
  <c r="BL600" i="1" s="1"/>
  <c r="BK613" i="1"/>
  <c r="BL613" i="1" s="1"/>
  <c r="BK628" i="1"/>
  <c r="BL628" i="1" s="1"/>
  <c r="BK642" i="1"/>
  <c r="BL642" i="1" s="1"/>
  <c r="BK656" i="1"/>
  <c r="BL656" i="1" s="1"/>
  <c r="BK670" i="1"/>
  <c r="BK685" i="1"/>
  <c r="BL685" i="1" s="1"/>
  <c r="BK698" i="1"/>
  <c r="BL698" i="1" s="1"/>
  <c r="BK713" i="1"/>
  <c r="BL713" i="1" s="1"/>
  <c r="BK728" i="1"/>
  <c r="BL728" i="1" s="1"/>
  <c r="BK741" i="1"/>
  <c r="BL741" i="1" s="1"/>
  <c r="BK756" i="1"/>
  <c r="BL756" i="1" s="1"/>
  <c r="BK770" i="1"/>
  <c r="BK784" i="1"/>
  <c r="BL784" i="1" s="1"/>
  <c r="BK798" i="1"/>
  <c r="BL798" i="1" s="1"/>
  <c r="BK820" i="1"/>
  <c r="BL820" i="1" s="1"/>
  <c r="BK834" i="1"/>
  <c r="BL834" i="1" s="1"/>
  <c r="BK848" i="1"/>
  <c r="BL848" i="1" s="1"/>
  <c r="BK862" i="1"/>
  <c r="BL862" i="1" s="1"/>
  <c r="BK877" i="1"/>
  <c r="BL877" i="1" s="1"/>
  <c r="BK890" i="1"/>
  <c r="BK905" i="1"/>
  <c r="BL905" i="1" s="1"/>
  <c r="BK920" i="1"/>
  <c r="BL920" i="1" s="1"/>
  <c r="BK933" i="1"/>
  <c r="BL933" i="1" s="1"/>
  <c r="BK948" i="1"/>
  <c r="BK960" i="1"/>
  <c r="BL960" i="1" s="1"/>
  <c r="BK970" i="1"/>
  <c r="BL970" i="1" s="1"/>
  <c r="BK981" i="1"/>
  <c r="BL981" i="1" s="1"/>
  <c r="BK992" i="1"/>
  <c r="BL992" i="1" s="1"/>
  <c r="BK1002" i="1"/>
  <c r="BL1002" i="1" s="1"/>
  <c r="BK1013" i="1"/>
  <c r="BL1013" i="1" s="1"/>
  <c r="BK38" i="1"/>
  <c r="BL38" i="1" s="1"/>
  <c r="BK65" i="1"/>
  <c r="BL65" i="1" s="1"/>
  <c r="BK88" i="1"/>
  <c r="BL88" i="1" s="1"/>
  <c r="BK114" i="1"/>
  <c r="BL114" i="1" s="1"/>
  <c r="BK141" i="1"/>
  <c r="BL141" i="1" s="1"/>
  <c r="BK164" i="1"/>
  <c r="BL164" i="1" s="1"/>
  <c r="BK190" i="1"/>
  <c r="BL190" i="1" s="1"/>
  <c r="BK216" i="1"/>
  <c r="BL216" i="1" s="1"/>
  <c r="BK241" i="1"/>
  <c r="BL241" i="1" s="1"/>
  <c r="BK265" i="1"/>
  <c r="BK292" i="1"/>
  <c r="BL292" i="1" s="1"/>
  <c r="BK316" i="1"/>
  <c r="BL316" i="1" s="1"/>
  <c r="BK342" i="1"/>
  <c r="BL342" i="1" s="1"/>
  <c r="BK358" i="1"/>
  <c r="BL358" i="1" s="1"/>
  <c r="BK372" i="1"/>
  <c r="BL372" i="1" s="1"/>
  <c r="BK383" i="1"/>
  <c r="BL383" i="1" s="1"/>
  <c r="BK395" i="1"/>
  <c r="BL395" i="1" s="1"/>
  <c r="BK410" i="1"/>
  <c r="BL410" i="1" s="1"/>
  <c r="BK422" i="1"/>
  <c r="BK432" i="1"/>
  <c r="BL432" i="1" s="1"/>
  <c r="BK446" i="1"/>
  <c r="BL446" i="1" s="1"/>
  <c r="BK455" i="1"/>
  <c r="BK465" i="1"/>
  <c r="BL465" i="1" s="1"/>
  <c r="BK475" i="1"/>
  <c r="BL475" i="1" s="1"/>
  <c r="BK483" i="1"/>
  <c r="BL483" i="1" s="1"/>
  <c r="BK493" i="1"/>
  <c r="BK503" i="1"/>
  <c r="BL503" i="1" s="1"/>
  <c r="BK513" i="1"/>
  <c r="BL513" i="1" s="1"/>
  <c r="BK521" i="1"/>
  <c r="BL521" i="1" s="1"/>
  <c r="BK530" i="1"/>
  <c r="BL530" i="1" s="1"/>
  <c r="BK537" i="1"/>
  <c r="BL537" i="1" s="1"/>
  <c r="BK544" i="1"/>
  <c r="BL544" i="1" s="1"/>
  <c r="BK552" i="1"/>
  <c r="BL552" i="1" s="1"/>
  <c r="BK558" i="1"/>
  <c r="BK565" i="1"/>
  <c r="BL565" i="1" s="1"/>
  <c r="BK573" i="1"/>
  <c r="BL573" i="1" s="1"/>
  <c r="BK580" i="1"/>
  <c r="BL580" i="1" s="1"/>
  <c r="BK586" i="1"/>
  <c r="BK594" i="1"/>
  <c r="BL594" i="1" s="1"/>
  <c r="BK601" i="1"/>
  <c r="BL601" i="1" s="1"/>
  <c r="BK608" i="1"/>
  <c r="BL608" i="1" s="1"/>
  <c r="BK616" i="1"/>
  <c r="BK622" i="1"/>
  <c r="BL622" i="1" s="1"/>
  <c r="BK629" i="1"/>
  <c r="BL629" i="1" s="1"/>
  <c r="BK637" i="1"/>
  <c r="BL637" i="1" s="1"/>
  <c r="BK644" i="1"/>
  <c r="BK650" i="1"/>
  <c r="BL650" i="1" s="1"/>
  <c r="BK658" i="1"/>
  <c r="BL658" i="1" s="1"/>
  <c r="BK665" i="1"/>
  <c r="BL665" i="1" s="1"/>
  <c r="BK672" i="1"/>
  <c r="BL672" i="1" s="1"/>
  <c r="BK680" i="1"/>
  <c r="BL680" i="1" s="1"/>
  <c r="BK686" i="1"/>
  <c r="BL686" i="1" s="1"/>
  <c r="BK693" i="1"/>
  <c r="BL693" i="1" s="1"/>
  <c r="BK701" i="1"/>
  <c r="BL701" i="1" s="1"/>
  <c r="BK708" i="1"/>
  <c r="BL708" i="1" s="1"/>
  <c r="BK714" i="1"/>
  <c r="BL714" i="1" s="1"/>
  <c r="BK722" i="1"/>
  <c r="BL722" i="1" s="1"/>
  <c r="BK729" i="1"/>
  <c r="BL729" i="1" s="1"/>
  <c r="BK736" i="1"/>
  <c r="BL736" i="1" s="1"/>
  <c r="BK744" i="1"/>
  <c r="BL744" i="1" s="1"/>
  <c r="BK750" i="1"/>
  <c r="BL750" i="1" s="1"/>
  <c r="BK757" i="1"/>
  <c r="BK765" i="1"/>
  <c r="BL765" i="1" s="1"/>
  <c r="BK772" i="1"/>
  <c r="BL772" i="1" s="1"/>
  <c r="BK778" i="1"/>
  <c r="BL778" i="1" s="1"/>
  <c r="BK786" i="1"/>
  <c r="BK793" i="1"/>
  <c r="BL793" i="1" s="1"/>
  <c r="BK800" i="1"/>
  <c r="BL800" i="1" s="1"/>
  <c r="BK808" i="1"/>
  <c r="BL808" i="1" s="1"/>
  <c r="BK814" i="1"/>
  <c r="BL814" i="1" s="1"/>
  <c r="BK821" i="1"/>
  <c r="BL821" i="1" s="1"/>
  <c r="BK829" i="1"/>
  <c r="BL829" i="1" s="1"/>
  <c r="BK836" i="1"/>
  <c r="BL836" i="1" s="1"/>
  <c r="BK842" i="1"/>
  <c r="BK850" i="1"/>
  <c r="BL850" i="1" s="1"/>
  <c r="BK857" i="1"/>
  <c r="BL857" i="1" s="1"/>
  <c r="BK864" i="1"/>
  <c r="BL864" i="1" s="1"/>
  <c r="BK872" i="1"/>
  <c r="BK878" i="1"/>
  <c r="BL878" i="1" s="1"/>
  <c r="BK885" i="1"/>
  <c r="BL885" i="1" s="1"/>
  <c r="BK893" i="1"/>
  <c r="BL893" i="1" s="1"/>
  <c r="BK900" i="1"/>
  <c r="BL900" i="1" s="1"/>
  <c r="BK906" i="1"/>
  <c r="BL906" i="1" s="1"/>
  <c r="BK914" i="1"/>
  <c r="BL914" i="1" s="1"/>
  <c r="BK921" i="1"/>
  <c r="BL921" i="1" s="1"/>
  <c r="BK928" i="1"/>
  <c r="BL928" i="1" s="1"/>
  <c r="BK936" i="1"/>
  <c r="BL936" i="1" s="1"/>
  <c r="BK942" i="1"/>
  <c r="BL942" i="1" s="1"/>
  <c r="BK949" i="1"/>
  <c r="BL949" i="1" s="1"/>
  <c r="BK956" i="1"/>
  <c r="BL956" i="1" s="1"/>
  <c r="BK961" i="1"/>
  <c r="BL961" i="1" s="1"/>
  <c r="BK966" i="1"/>
  <c r="BL966" i="1" s="1"/>
  <c r="BK972" i="1"/>
  <c r="BL972" i="1" s="1"/>
  <c r="BK977" i="1"/>
  <c r="BL977" i="1" s="1"/>
  <c r="BK982" i="1"/>
  <c r="BL982" i="1" s="1"/>
  <c r="BK988" i="1"/>
  <c r="BL988" i="1" s="1"/>
  <c r="BK993" i="1"/>
  <c r="BL993" i="1" s="1"/>
  <c r="BK998" i="1"/>
  <c r="BL998" i="1" s="1"/>
  <c r="BK1004" i="1"/>
  <c r="BL1004" i="1" s="1"/>
  <c r="BK1009" i="1"/>
  <c r="BL1009" i="1" s="1"/>
  <c r="BK1014" i="1"/>
  <c r="BL1014" i="1" s="1"/>
  <c r="BK41" i="1"/>
  <c r="BK66" i="1"/>
  <c r="BK93" i="1"/>
  <c r="BL93" i="1" s="1"/>
  <c r="BK116" i="1"/>
  <c r="BL116" i="1" s="1"/>
  <c r="BK142" i="1"/>
  <c r="BL142" i="1" s="1"/>
  <c r="BK169" i="1"/>
  <c r="BL169" i="1" s="1"/>
  <c r="BK193" i="1"/>
  <c r="BL193" i="1" s="1"/>
  <c r="BK220" i="1"/>
  <c r="BL220" i="1" s="1"/>
  <c r="BK244" i="1"/>
  <c r="BK269" i="1"/>
  <c r="BL269" i="1" s="1"/>
  <c r="BK294" i="1"/>
  <c r="BL294" i="1" s="1"/>
  <c r="BK321" i="1"/>
  <c r="BL321" i="1" s="1"/>
  <c r="BK344" i="1"/>
  <c r="BK362" i="1"/>
  <c r="BL362" i="1" s="1"/>
  <c r="BK374" i="1"/>
  <c r="BL374" i="1" s="1"/>
  <c r="BK387" i="1"/>
  <c r="BL387" i="1" s="1"/>
  <c r="BK400" i="1"/>
  <c r="BL400" i="1" s="1"/>
  <c r="BK411" i="1"/>
  <c r="BL411" i="1" s="1"/>
  <c r="BK424" i="1"/>
  <c r="BL424" i="1" s="1"/>
  <c r="BK438" i="1"/>
  <c r="BL438" i="1" s="1"/>
  <c r="BK449" i="1"/>
  <c r="BK457" i="1"/>
  <c r="BL457" i="1" s="1"/>
  <c r="BK467" i="1"/>
  <c r="BL467" i="1" s="1"/>
  <c r="BK477" i="1"/>
  <c r="BL477" i="1" s="1"/>
  <c r="BK486" i="1"/>
  <c r="BL486" i="1" s="1"/>
  <c r="BK497" i="1"/>
  <c r="BL497" i="1" s="1"/>
  <c r="BK505" i="1"/>
  <c r="BL505" i="1" s="1"/>
  <c r="BK514" i="1"/>
  <c r="BL514" i="1" s="1"/>
  <c r="BK525" i="1"/>
  <c r="BL525" i="1" s="1"/>
  <c r="BK532" i="1"/>
  <c r="BL532" i="1" s="1"/>
  <c r="BK538" i="1"/>
  <c r="BL538" i="1" s="1"/>
  <c r="BK546" i="1"/>
  <c r="BL546" i="1" s="1"/>
  <c r="BK553" i="1"/>
  <c r="BL553" i="1" s="1"/>
  <c r="BK560" i="1"/>
  <c r="BL560" i="1" s="1"/>
  <c r="BK568" i="1"/>
  <c r="BL568" i="1" s="1"/>
  <c r="BK574" i="1"/>
  <c r="BL574" i="1" s="1"/>
  <c r="BK581" i="1"/>
  <c r="BK589" i="1"/>
  <c r="BL589" i="1" s="1"/>
  <c r="BK596" i="1"/>
  <c r="BL596" i="1" s="1"/>
  <c r="BK602" i="1"/>
  <c r="BL602" i="1" s="1"/>
  <c r="BK610" i="1"/>
  <c r="BL610" i="1" s="1"/>
  <c r="BK617" i="1"/>
  <c r="BL617" i="1" s="1"/>
  <c r="BK624" i="1"/>
  <c r="BL624" i="1" s="1"/>
  <c r="BK632" i="1"/>
  <c r="BL632" i="1" s="1"/>
  <c r="BK638" i="1"/>
  <c r="BL638" i="1" s="1"/>
  <c r="BK645" i="1"/>
  <c r="BL645" i="1" s="1"/>
  <c r="BK653" i="1"/>
  <c r="BL653" i="1" s="1"/>
  <c r="BK660" i="1"/>
  <c r="BL660" i="1" s="1"/>
  <c r="BK666" i="1"/>
  <c r="BK674" i="1"/>
  <c r="BK681" i="1"/>
  <c r="BL681" i="1" s="1"/>
  <c r="BK688" i="1"/>
  <c r="BL688" i="1" s="1"/>
  <c r="BK696" i="1"/>
  <c r="BK702" i="1"/>
  <c r="BL702" i="1" s="1"/>
  <c r="BK709" i="1"/>
  <c r="BL709" i="1" s="1"/>
  <c r="BK717" i="1"/>
  <c r="BL717" i="1" s="1"/>
  <c r="BK724" i="1"/>
  <c r="BK730" i="1"/>
  <c r="BL730" i="1" s="1"/>
  <c r="BK738" i="1"/>
  <c r="BL738" i="1" s="1"/>
  <c r="BK745" i="1"/>
  <c r="BL745" i="1" s="1"/>
  <c r="BK752" i="1"/>
  <c r="BL752" i="1" s="1"/>
  <c r="BK760" i="1"/>
  <c r="BL760" i="1" s="1"/>
  <c r="BK766" i="1"/>
  <c r="BL766" i="1" s="1"/>
  <c r="BK773" i="1"/>
  <c r="BL773" i="1" s="1"/>
  <c r="BK781" i="1"/>
  <c r="BL781" i="1" s="1"/>
  <c r="BK788" i="1"/>
  <c r="BL788" i="1" s="1"/>
  <c r="BK794" i="1"/>
  <c r="BL794" i="1" s="1"/>
  <c r="BK802" i="1"/>
  <c r="BL802" i="1" s="1"/>
  <c r="BK809" i="1"/>
  <c r="BK816" i="1"/>
  <c r="BL816" i="1" s="1"/>
  <c r="BK824" i="1"/>
  <c r="BL824" i="1" s="1"/>
  <c r="BK830" i="1"/>
  <c r="BL830" i="1" s="1"/>
  <c r="BK837" i="1"/>
  <c r="BL837" i="1" s="1"/>
  <c r="BK845" i="1"/>
  <c r="BL845" i="1" s="1"/>
  <c r="BK852" i="1"/>
  <c r="BL852" i="1" s="1"/>
  <c r="BK858" i="1"/>
  <c r="BL858" i="1" s="1"/>
  <c r="BK866" i="1"/>
  <c r="BL866" i="1" s="1"/>
  <c r="BK873" i="1"/>
  <c r="BL873" i="1" s="1"/>
  <c r="BK880" i="1"/>
  <c r="BL880" i="1" s="1"/>
  <c r="BK888" i="1"/>
  <c r="BL888" i="1" s="1"/>
  <c r="BK894" i="1"/>
  <c r="BL894" i="1" s="1"/>
  <c r="BK901" i="1"/>
  <c r="BL901" i="1" s="1"/>
  <c r="BK909" i="1"/>
  <c r="BL909" i="1" s="1"/>
  <c r="BK916" i="1"/>
  <c r="BL916" i="1" s="1"/>
  <c r="BK922" i="1"/>
  <c r="BL922" i="1" s="1"/>
  <c r="BK930" i="1"/>
  <c r="BL930" i="1" s="1"/>
  <c r="BK937" i="1"/>
  <c r="BL937" i="1" s="1"/>
  <c r="BK944" i="1"/>
  <c r="BL944" i="1" s="1"/>
  <c r="BK952" i="1"/>
  <c r="BL952" i="1" s="1"/>
  <c r="BK957" i="1"/>
  <c r="BL957" i="1" s="1"/>
  <c r="BK962" i="1"/>
  <c r="BL962" i="1" s="1"/>
  <c r="BK968" i="1"/>
  <c r="BL968" i="1" s="1"/>
  <c r="BK973" i="1"/>
  <c r="BL973" i="1" s="1"/>
  <c r="BK978" i="1"/>
  <c r="BL978" i="1" s="1"/>
  <c r="BK984" i="1"/>
  <c r="BL984" i="1" s="1"/>
  <c r="BK989" i="1"/>
  <c r="BL989" i="1" s="1"/>
  <c r="BK994" i="1"/>
  <c r="BL994" i="1" s="1"/>
  <c r="BK1000" i="1"/>
  <c r="BL1000" i="1" s="1"/>
  <c r="BK1005" i="1"/>
  <c r="BL1005" i="1" s="1"/>
  <c r="BK1010" i="1"/>
  <c r="BL1010" i="1" s="1"/>
  <c r="BK776" i="1"/>
  <c r="BL776" i="1" s="1"/>
  <c r="BK789" i="1"/>
  <c r="BL789" i="1" s="1"/>
  <c r="BK804" i="1"/>
  <c r="BL804" i="1" s="1"/>
  <c r="BK810" i="1"/>
  <c r="BL810" i="1" s="1"/>
  <c r="BK825" i="1"/>
  <c r="BL825" i="1" s="1"/>
  <c r="BK832" i="1"/>
  <c r="BL832" i="1" s="1"/>
  <c r="BK840" i="1"/>
  <c r="BL840" i="1" s="1"/>
  <c r="BK853" i="1"/>
  <c r="BL853" i="1" s="1"/>
  <c r="BK861" i="1"/>
  <c r="BL861" i="1" s="1"/>
  <c r="BK868" i="1"/>
  <c r="BL868" i="1" s="1"/>
  <c r="BK882" i="1"/>
  <c r="BL882" i="1" s="1"/>
  <c r="BK889" i="1"/>
  <c r="BL889" i="1" s="1"/>
  <c r="BK896" i="1"/>
  <c r="BK904" i="1"/>
  <c r="BL904" i="1" s="1"/>
  <c r="BK917" i="1"/>
  <c r="BL917" i="1" s="1"/>
  <c r="BK925" i="1"/>
  <c r="BL925" i="1" s="1"/>
  <c r="BK932" i="1"/>
  <c r="BL932" i="1" s="1"/>
  <c r="BK938" i="1"/>
  <c r="BL938" i="1" s="1"/>
  <c r="BK946" i="1"/>
  <c r="BL946" i="1" s="1"/>
  <c r="BK958" i="1"/>
  <c r="BL958" i="1" s="1"/>
  <c r="BK964" i="1"/>
  <c r="BL964" i="1" s="1"/>
  <c r="BK969" i="1"/>
  <c r="BL969" i="1" s="1"/>
  <c r="BK974" i="1"/>
  <c r="BL974" i="1" s="1"/>
  <c r="BK980" i="1"/>
  <c r="BL980" i="1" s="1"/>
  <c r="BK990" i="1"/>
  <c r="BL990" i="1" s="1"/>
  <c r="BK996" i="1"/>
  <c r="BL996" i="1" s="1"/>
  <c r="BK1001" i="1"/>
  <c r="BL1001" i="1" s="1"/>
  <c r="BK1006" i="1"/>
  <c r="BL1006" i="1" s="1"/>
  <c r="BK1012" i="1"/>
  <c r="BL1012" i="1" s="1"/>
  <c r="BK29" i="1"/>
  <c r="BL29" i="1" s="1"/>
  <c r="BK78" i="1"/>
  <c r="BL78" i="1" s="1"/>
  <c r="BK105" i="1"/>
  <c r="BL105" i="1" s="1"/>
  <c r="BK130" i="1"/>
  <c r="BK180" i="1"/>
  <c r="BL180" i="1" s="1"/>
  <c r="BK230" i="1"/>
  <c r="BL230" i="1" s="1"/>
  <c r="BK284" i="1"/>
  <c r="BL284" i="1" s="1"/>
  <c r="BK333" i="1"/>
  <c r="BK354" i="1"/>
  <c r="BL354" i="1" s="1"/>
  <c r="BK382" i="1"/>
  <c r="BL382" i="1" s="1"/>
  <c r="BK404" i="1"/>
  <c r="BL404" i="1" s="1"/>
  <c r="BK431" i="1"/>
  <c r="BL431" i="1" s="1"/>
  <c r="BK454" i="1"/>
  <c r="BL454" i="1" s="1"/>
  <c r="BK471" i="1"/>
  <c r="BL471" i="1" s="1"/>
  <c r="BK491" i="1"/>
  <c r="BL491" i="1" s="1"/>
  <c r="BK510" i="1"/>
  <c r="BK528" i="1"/>
  <c r="BL528" i="1" s="1"/>
  <c r="BK542" i="1"/>
  <c r="BL542" i="1" s="1"/>
  <c r="BK549" i="1"/>
  <c r="BL549" i="1" s="1"/>
  <c r="BK564" i="1"/>
  <c r="BL564" i="1" s="1"/>
  <c r="BK578" i="1"/>
  <c r="BL578" i="1" s="1"/>
  <c r="BK592" i="1"/>
  <c r="BL592" i="1" s="1"/>
  <c r="BK606" i="1"/>
  <c r="BL606" i="1" s="1"/>
  <c r="BK621" i="1"/>
  <c r="BK634" i="1"/>
  <c r="BL634" i="1" s="1"/>
  <c r="BK649" i="1"/>
  <c r="BL649" i="1" s="1"/>
  <c r="BK664" i="1"/>
  <c r="BL664" i="1" s="1"/>
  <c r="BK677" i="1"/>
  <c r="BL677" i="1" s="1"/>
  <c r="BK692" i="1"/>
  <c r="BL692" i="1" s="1"/>
  <c r="BK706" i="1"/>
  <c r="BL706" i="1" s="1"/>
  <c r="BK720" i="1"/>
  <c r="BL720" i="1" s="1"/>
  <c r="BK734" i="1"/>
  <c r="BL734" i="1" s="1"/>
  <c r="BK749" i="1"/>
  <c r="BL749" i="1" s="1"/>
  <c r="BK762" i="1"/>
  <c r="BL762" i="1" s="1"/>
  <c r="BK777" i="1"/>
  <c r="BL777" i="1" s="1"/>
  <c r="BK792" i="1"/>
  <c r="BL792" i="1" s="1"/>
  <c r="BK805" i="1"/>
  <c r="BL805" i="1" s="1"/>
  <c r="BK813" i="1"/>
  <c r="BL813" i="1" s="1"/>
  <c r="BK826" i="1"/>
  <c r="BL826" i="1" s="1"/>
  <c r="BK841" i="1"/>
  <c r="BL841" i="1" s="1"/>
  <c r="BK856" i="1"/>
  <c r="BL856" i="1" s="1"/>
  <c r="BK869" i="1"/>
  <c r="BL869" i="1" s="1"/>
  <c r="BK884" i="1"/>
  <c r="BL884" i="1" s="1"/>
  <c r="BK898" i="1"/>
  <c r="BL898" i="1" s="1"/>
  <c r="BK912" i="1"/>
  <c r="BL912" i="1" s="1"/>
  <c r="BK926" i="1"/>
  <c r="BL926" i="1" s="1"/>
  <c r="BK941" i="1"/>
  <c r="BL941" i="1" s="1"/>
  <c r="BK954" i="1"/>
  <c r="BL954" i="1" s="1"/>
  <c r="BK965" i="1"/>
  <c r="BL965" i="1" s="1"/>
  <c r="BK976" i="1"/>
  <c r="BL976" i="1" s="1"/>
  <c r="BK986" i="1"/>
  <c r="BL986" i="1" s="1"/>
  <c r="BK997" i="1"/>
  <c r="BK1008" i="1"/>
  <c r="BL1008" i="1" s="1"/>
  <c r="BK17" i="1"/>
  <c r="BL17" i="1" s="1"/>
  <c r="AP17" i="1"/>
  <c r="BL58" i="1"/>
  <c r="BL118" i="1"/>
  <c r="BL122" i="1"/>
  <c r="BL158" i="1"/>
  <c r="BL174" i="1"/>
  <c r="BL186" i="1"/>
  <c r="BL222" i="1"/>
  <c r="BL254" i="1"/>
  <c r="BL262" i="1"/>
  <c r="BL314" i="1"/>
  <c r="BL19" i="1"/>
  <c r="BL61" i="1"/>
  <c r="BL67" i="1"/>
  <c r="BL72" i="1"/>
  <c r="BL109" i="1"/>
  <c r="BL115" i="1"/>
  <c r="BL152" i="1"/>
  <c r="BL195" i="1"/>
  <c r="BL243" i="1"/>
  <c r="BL259" i="1"/>
  <c r="BL307" i="1"/>
  <c r="BL323" i="1"/>
  <c r="BL344" i="1"/>
  <c r="BL367" i="1"/>
  <c r="BL399" i="1"/>
  <c r="BL495" i="1"/>
  <c r="BL523" i="1"/>
  <c r="BL535" i="1"/>
  <c r="BL571" i="1"/>
  <c r="BL599" i="1"/>
  <c r="BL631" i="1"/>
  <c r="BL663" i="1"/>
  <c r="BL667" i="1"/>
  <c r="BL679" i="1"/>
  <c r="BL695" i="1"/>
  <c r="BL727" i="1"/>
  <c r="BL759" i="1"/>
  <c r="BL33" i="1"/>
  <c r="BL41" i="1"/>
  <c r="BL148" i="1"/>
  <c r="BL183" i="1"/>
  <c r="BL212" i="1"/>
  <c r="BL247" i="1"/>
  <c r="BL289" i="1"/>
  <c r="BL360" i="1"/>
  <c r="BL466" i="1"/>
  <c r="BL504" i="1"/>
  <c r="BL616" i="1"/>
  <c r="BL674" i="1"/>
  <c r="BL696" i="1"/>
  <c r="BL801" i="1"/>
  <c r="BL809" i="1"/>
  <c r="BL865" i="1"/>
  <c r="BL929" i="1"/>
  <c r="BL57" i="1"/>
  <c r="BL113" i="1"/>
  <c r="BL313" i="1"/>
  <c r="BL361" i="1"/>
  <c r="BL409" i="1"/>
  <c r="BL436" i="1"/>
  <c r="BL452" i="1"/>
  <c r="BL489" i="1"/>
  <c r="BL494" i="1"/>
  <c r="BL500" i="1"/>
  <c r="BL558" i="1"/>
  <c r="BL644" i="1"/>
  <c r="BL670" i="1"/>
  <c r="BL786" i="1"/>
  <c r="BL822" i="1"/>
  <c r="BL842" i="1"/>
  <c r="BL886" i="1"/>
  <c r="BL890" i="1"/>
  <c r="BL37" i="1"/>
  <c r="BL165" i="1"/>
  <c r="BL265" i="1"/>
  <c r="BL336" i="1"/>
  <c r="BL373" i="1"/>
  <c r="BL437" i="1"/>
  <c r="BL640" i="1"/>
  <c r="BL757" i="1"/>
  <c r="BL896" i="1"/>
  <c r="BL209" i="1"/>
  <c r="BL449" i="1"/>
  <c r="BL545" i="1"/>
  <c r="BL588" i="1"/>
  <c r="BL673" i="1"/>
  <c r="BL716" i="1"/>
  <c r="BL758" i="1"/>
  <c r="BL908" i="1"/>
  <c r="BL935" i="1"/>
  <c r="BL983" i="1"/>
  <c r="BL1015" i="1"/>
  <c r="BL87" i="1"/>
  <c r="BL101" i="1"/>
  <c r="BL244" i="1"/>
  <c r="BL272" i="1"/>
  <c r="BL357" i="1"/>
  <c r="BL421" i="1"/>
  <c r="BL453" i="1"/>
  <c r="BL581" i="1"/>
  <c r="BL666" i="1"/>
  <c r="BL791" i="1"/>
  <c r="BL855" i="1"/>
  <c r="BL887" i="1"/>
  <c r="BL60" i="1"/>
  <c r="BL89" i="1"/>
  <c r="BL260" i="1"/>
  <c r="BL412" i="1"/>
  <c r="BL572" i="1"/>
  <c r="BL657" i="1"/>
  <c r="BL764" i="1"/>
  <c r="BL872" i="1"/>
  <c r="BL948" i="1"/>
  <c r="AU517" i="1"/>
  <c r="AU518" i="1"/>
  <c r="AU519" i="1"/>
  <c r="AU521" i="1"/>
  <c r="AU522" i="1"/>
  <c r="AU523" i="1"/>
  <c r="AU525" i="1"/>
  <c r="AU528" i="1"/>
  <c r="AU533" i="1"/>
  <c r="AU535" i="1"/>
  <c r="AU538" i="1"/>
  <c r="AU539" i="1"/>
  <c r="AU540" i="1"/>
  <c r="AU542" i="1"/>
  <c r="AU546" i="1"/>
  <c r="AU549" i="1"/>
  <c r="AU550" i="1"/>
  <c r="AU552" i="1"/>
  <c r="AU553" i="1"/>
  <c r="AU555" i="1"/>
  <c r="AU558" i="1"/>
  <c r="AU560" i="1"/>
  <c r="AU562" i="1"/>
  <c r="AU563" i="1"/>
  <c r="AU565" i="1"/>
  <c r="AU568" i="1"/>
  <c r="AU570" i="1"/>
  <c r="AU572" i="1"/>
  <c r="AU575" i="1"/>
  <c r="AU576" i="1"/>
  <c r="AU577" i="1"/>
  <c r="AU578" i="1"/>
  <c r="AU580" i="1"/>
  <c r="AU581" i="1"/>
  <c r="AU582" i="1"/>
  <c r="AU584" i="1"/>
  <c r="AU586" i="1"/>
  <c r="AU590" i="1"/>
  <c r="AU592" i="1"/>
  <c r="AU594" i="1"/>
  <c r="AU598" i="1"/>
  <c r="AU600" i="1"/>
  <c r="AU602" i="1"/>
  <c r="AU606" i="1"/>
  <c r="AU608" i="1"/>
  <c r="AU610" i="1"/>
  <c r="AU614" i="1"/>
  <c r="AU616" i="1"/>
  <c r="AU618" i="1"/>
  <c r="AU620" i="1"/>
  <c r="AU622" i="1"/>
  <c r="AU623" i="1"/>
  <c r="AU625" i="1"/>
  <c r="AU627" i="1"/>
  <c r="AU629" i="1"/>
  <c r="AU633" i="1"/>
  <c r="AU635" i="1"/>
  <c r="AU637" i="1"/>
  <c r="AU642" i="1"/>
  <c r="AU644" i="1"/>
  <c r="AU646" i="1"/>
  <c r="AU647" i="1"/>
  <c r="AU648" i="1"/>
  <c r="AU649" i="1"/>
  <c r="AU651" i="1"/>
  <c r="AU653" i="1"/>
  <c r="AU658" i="1"/>
  <c r="AU660" i="1"/>
  <c r="AU662" i="1"/>
  <c r="AU663" i="1"/>
  <c r="AU664" i="1"/>
  <c r="AU666" i="1"/>
  <c r="AU668" i="1"/>
  <c r="AU669" i="1"/>
  <c r="AU671" i="1"/>
  <c r="AU674" i="1"/>
  <c r="AU676" i="1"/>
  <c r="AU677" i="1"/>
  <c r="AU516" i="1"/>
  <c r="AU520" i="1"/>
  <c r="AU524" i="1"/>
  <c r="AU526" i="1"/>
  <c r="AU527" i="1"/>
  <c r="AU529" i="1"/>
  <c r="AU530" i="1"/>
  <c r="AU531" i="1"/>
  <c r="AU532" i="1"/>
  <c r="AU534" i="1"/>
  <c r="AU536" i="1"/>
  <c r="AU537" i="1"/>
  <c r="AU541" i="1"/>
  <c r="AU543" i="1"/>
  <c r="AU544" i="1"/>
  <c r="AU545" i="1"/>
  <c r="AU547" i="1"/>
  <c r="AU548" i="1"/>
  <c r="AU551" i="1"/>
  <c r="AU554" i="1"/>
  <c r="AU556" i="1"/>
  <c r="AU557" i="1"/>
  <c r="AU559" i="1"/>
  <c r="AU561" i="1"/>
  <c r="AU564" i="1"/>
  <c r="AU566" i="1"/>
  <c r="AU567" i="1"/>
  <c r="AU569" i="1"/>
  <c r="AU571" i="1"/>
  <c r="AU573" i="1"/>
  <c r="AU574" i="1"/>
  <c r="AU579" i="1"/>
  <c r="AU583" i="1"/>
  <c r="AU585" i="1"/>
  <c r="AU587" i="1"/>
  <c r="AU588" i="1"/>
  <c r="AU589" i="1"/>
  <c r="AU591" i="1"/>
  <c r="AU593" i="1"/>
  <c r="AU595" i="1"/>
  <c r="AU596" i="1"/>
  <c r="AU597" i="1"/>
  <c r="AU599" i="1"/>
  <c r="AU601" i="1"/>
  <c r="AU603" i="1"/>
  <c r="AU604" i="1"/>
  <c r="AU605" i="1"/>
  <c r="AU607" i="1"/>
  <c r="AU609" i="1"/>
  <c r="AU611" i="1"/>
  <c r="AU612" i="1"/>
  <c r="AU613" i="1"/>
  <c r="AU615" i="1"/>
  <c r="AU617" i="1"/>
  <c r="AU619" i="1"/>
  <c r="AU621" i="1"/>
  <c r="AU624" i="1"/>
  <c r="AU626" i="1"/>
  <c r="AU628" i="1"/>
  <c r="AU630" i="1"/>
  <c r="AU631" i="1"/>
  <c r="AU632" i="1"/>
  <c r="AU634" i="1"/>
  <c r="AU636" i="1"/>
  <c r="AU638" i="1"/>
  <c r="AU639" i="1"/>
  <c r="AU640" i="1"/>
  <c r="AU641" i="1"/>
  <c r="AU643" i="1"/>
  <c r="AU645" i="1"/>
  <c r="AU650" i="1"/>
  <c r="AU652" i="1"/>
  <c r="AU654" i="1"/>
  <c r="AU655" i="1"/>
  <c r="AU656" i="1"/>
  <c r="AU657" i="1"/>
  <c r="AU659" i="1"/>
  <c r="AU661" i="1"/>
  <c r="AU665" i="1"/>
  <c r="AU667" i="1"/>
  <c r="AU670" i="1"/>
  <c r="AU672" i="1"/>
  <c r="AU673" i="1"/>
  <c r="AU675" i="1"/>
  <c r="AU679" i="1"/>
  <c r="AU682" i="1"/>
  <c r="AU687" i="1"/>
  <c r="AU690" i="1"/>
  <c r="AU695" i="1"/>
  <c r="AU698" i="1"/>
  <c r="AU703" i="1"/>
  <c r="AU705" i="1"/>
  <c r="AU707" i="1"/>
  <c r="AU708" i="1"/>
  <c r="AU709" i="1"/>
  <c r="AU710" i="1"/>
  <c r="AU712" i="1"/>
  <c r="AU714" i="1"/>
  <c r="AU719" i="1"/>
  <c r="AU721" i="1"/>
  <c r="AU723" i="1"/>
  <c r="AU724" i="1"/>
  <c r="AU725" i="1"/>
  <c r="AU726" i="1"/>
  <c r="AU728" i="1"/>
  <c r="AU730" i="1"/>
  <c r="AU735" i="1"/>
  <c r="AU737" i="1"/>
  <c r="AU739" i="1"/>
  <c r="AU740" i="1"/>
  <c r="AU741" i="1"/>
  <c r="AU742" i="1"/>
  <c r="AU744" i="1"/>
  <c r="AU746" i="1"/>
  <c r="AU748" i="1"/>
  <c r="AU749" i="1"/>
  <c r="AU751" i="1"/>
  <c r="AU753" i="1"/>
  <c r="AU755" i="1"/>
  <c r="AU757" i="1"/>
  <c r="AU759" i="1"/>
  <c r="AU761" i="1"/>
  <c r="AU763" i="1"/>
  <c r="AU765" i="1"/>
  <c r="AU766" i="1"/>
  <c r="AU767" i="1"/>
  <c r="AU768" i="1"/>
  <c r="AU769" i="1"/>
  <c r="AU771" i="1"/>
  <c r="AU773" i="1"/>
  <c r="AU774" i="1"/>
  <c r="AU775" i="1"/>
  <c r="AU777" i="1"/>
  <c r="AU779" i="1"/>
  <c r="AU781" i="1"/>
  <c r="AU783" i="1"/>
  <c r="AU784" i="1"/>
  <c r="AU785" i="1"/>
  <c r="AU787" i="1"/>
  <c r="AU789" i="1"/>
  <c r="AU790" i="1"/>
  <c r="AU792" i="1"/>
  <c r="AU794" i="1"/>
  <c r="AU795" i="1"/>
  <c r="AU797" i="1"/>
  <c r="AU798" i="1"/>
  <c r="AU799" i="1"/>
  <c r="AU800" i="1"/>
  <c r="AU802" i="1"/>
  <c r="AU803" i="1"/>
  <c r="AU804" i="1"/>
  <c r="AU806" i="1"/>
  <c r="AU808" i="1"/>
  <c r="AU813" i="1"/>
  <c r="AU815" i="1"/>
  <c r="AU817" i="1"/>
  <c r="AU818" i="1"/>
  <c r="AU819" i="1"/>
  <c r="AU820" i="1"/>
  <c r="AU822" i="1"/>
  <c r="AU824" i="1"/>
  <c r="AU829" i="1"/>
  <c r="AU831" i="1"/>
  <c r="AU833" i="1"/>
  <c r="AU834" i="1"/>
  <c r="AU835" i="1"/>
  <c r="AU836" i="1"/>
  <c r="AU838" i="1"/>
  <c r="AU840" i="1"/>
  <c r="AU678" i="1"/>
  <c r="AU680" i="1"/>
  <c r="AU681" i="1"/>
  <c r="AU683" i="1"/>
  <c r="AU684" i="1"/>
  <c r="AU685" i="1"/>
  <c r="AU686" i="1"/>
  <c r="AU688" i="1"/>
  <c r="AU689" i="1"/>
  <c r="AU691" i="1"/>
  <c r="AU692" i="1"/>
  <c r="AU693" i="1"/>
  <c r="AU694" i="1"/>
  <c r="AU696" i="1"/>
  <c r="AU697" i="1"/>
  <c r="AU699" i="1"/>
  <c r="AU700" i="1"/>
  <c r="AU701" i="1"/>
  <c r="AU702" i="1"/>
  <c r="AU704" i="1"/>
  <c r="AU706" i="1"/>
  <c r="AU711" i="1"/>
  <c r="AU713" i="1"/>
  <c r="AU715" i="1"/>
  <c r="AU716" i="1"/>
  <c r="AU717" i="1"/>
  <c r="AU718" i="1"/>
  <c r="AU720" i="1"/>
  <c r="AU722" i="1"/>
  <c r="AU727" i="1"/>
  <c r="AU729" i="1"/>
  <c r="AU731" i="1"/>
  <c r="AU732" i="1"/>
  <c r="AU733" i="1"/>
  <c r="AU734" i="1"/>
  <c r="AU736" i="1"/>
  <c r="AU738" i="1"/>
  <c r="AU743" i="1"/>
  <c r="AU745" i="1"/>
  <c r="AU747" i="1"/>
  <c r="AU750" i="1"/>
  <c r="AU752" i="1"/>
  <c r="AU754" i="1"/>
  <c r="AU756" i="1"/>
  <c r="AU758" i="1"/>
  <c r="AU760" i="1"/>
  <c r="AU762" i="1"/>
  <c r="AU764" i="1"/>
  <c r="AU770" i="1"/>
  <c r="AU772" i="1"/>
  <c r="AU776" i="1"/>
  <c r="AU778" i="1"/>
  <c r="AU780" i="1"/>
  <c r="AU782" i="1"/>
  <c r="AU786" i="1"/>
  <c r="AU788" i="1"/>
  <c r="AU791" i="1"/>
  <c r="AU793" i="1"/>
  <c r="AU796" i="1"/>
  <c r="AU801" i="1"/>
  <c r="AU805" i="1"/>
  <c r="AU807" i="1"/>
  <c r="AU809" i="1"/>
  <c r="AU810" i="1"/>
  <c r="AU811" i="1"/>
  <c r="AU812" i="1"/>
  <c r="AU814" i="1"/>
  <c r="AU816" i="1"/>
  <c r="AU821" i="1"/>
  <c r="AU823" i="1"/>
  <c r="AU825" i="1"/>
  <c r="AU826" i="1"/>
  <c r="AU827" i="1"/>
  <c r="AU828" i="1"/>
  <c r="AU830" i="1"/>
  <c r="AU832" i="1"/>
  <c r="AU837" i="1"/>
  <c r="AU839" i="1"/>
  <c r="AU841" i="1"/>
  <c r="AU844" i="1"/>
  <c r="AU846" i="1"/>
  <c r="AU847" i="1"/>
  <c r="AU850" i="1"/>
  <c r="AU852" i="1"/>
  <c r="AU853" i="1"/>
  <c r="AU855" i="1"/>
  <c r="AU858" i="1"/>
  <c r="AU860" i="1"/>
  <c r="AU861" i="1"/>
  <c r="AU863" i="1"/>
  <c r="AU866" i="1"/>
  <c r="AU868" i="1"/>
  <c r="AU874" i="1"/>
  <c r="AU876" i="1"/>
  <c r="AU880" i="1"/>
  <c r="AU882" i="1"/>
  <c r="AU884" i="1"/>
  <c r="AU886" i="1"/>
  <c r="AU890" i="1"/>
  <c r="AU892" i="1"/>
  <c r="AU895" i="1"/>
  <c r="AU898" i="1"/>
  <c r="AU900" i="1"/>
  <c r="AU906" i="1"/>
  <c r="AU908" i="1"/>
  <c r="AU912" i="1"/>
  <c r="AU914" i="1"/>
  <c r="AU916" i="1"/>
  <c r="AU918" i="1"/>
  <c r="AU922" i="1"/>
  <c r="AU924" i="1"/>
  <c r="AU927" i="1"/>
  <c r="AU930" i="1"/>
  <c r="AU932" i="1"/>
  <c r="AU935" i="1"/>
  <c r="AU937" i="1"/>
  <c r="AU938" i="1"/>
  <c r="AU940" i="1"/>
  <c r="AU943" i="1"/>
  <c r="AU945" i="1"/>
  <c r="AU946" i="1"/>
  <c r="AU948" i="1"/>
  <c r="AU951" i="1"/>
  <c r="AU953" i="1"/>
  <c r="AU954" i="1"/>
  <c r="AU956" i="1"/>
  <c r="AU959" i="1"/>
  <c r="AU961" i="1"/>
  <c r="AU962" i="1"/>
  <c r="AU964" i="1"/>
  <c r="AU966" i="1"/>
  <c r="AU967" i="1"/>
  <c r="AU968" i="1"/>
  <c r="AU970" i="1"/>
  <c r="AU972" i="1"/>
  <c r="AU973" i="1"/>
  <c r="AU975" i="1"/>
  <c r="AU976" i="1"/>
  <c r="AU978" i="1"/>
  <c r="AU980" i="1"/>
  <c r="AU981" i="1"/>
  <c r="AU982" i="1"/>
  <c r="AU986" i="1"/>
  <c r="AU987" i="1"/>
  <c r="AU989" i="1"/>
  <c r="AU991" i="1"/>
  <c r="AU993" i="1"/>
  <c r="AU995" i="1"/>
  <c r="AU996" i="1"/>
  <c r="AU998" i="1"/>
  <c r="AU1004" i="1"/>
  <c r="AU1005" i="1"/>
  <c r="AU1006" i="1"/>
  <c r="AU1007" i="1"/>
  <c r="AU1008" i="1"/>
  <c r="AU1009" i="1"/>
  <c r="AU1010" i="1"/>
  <c r="AU1014" i="1"/>
  <c r="AU1015" i="1"/>
  <c r="AU842" i="1"/>
  <c r="AU843" i="1"/>
  <c r="AU845" i="1"/>
  <c r="AU848" i="1"/>
  <c r="AU849" i="1"/>
  <c r="AU851" i="1"/>
  <c r="AU854" i="1"/>
  <c r="AU856" i="1"/>
  <c r="AU857" i="1"/>
  <c r="AU859" i="1"/>
  <c r="AU862" i="1"/>
  <c r="AU864" i="1"/>
  <c r="AU865" i="1"/>
  <c r="AU867" i="1"/>
  <c r="AU869" i="1"/>
  <c r="AU870" i="1"/>
  <c r="AU871" i="1"/>
  <c r="AU872" i="1"/>
  <c r="AU873" i="1"/>
  <c r="AU875" i="1"/>
  <c r="AU877" i="1"/>
  <c r="AU878" i="1"/>
  <c r="AU879" i="1"/>
  <c r="AU881" i="1"/>
  <c r="AU883" i="1"/>
  <c r="AU885" i="1"/>
  <c r="AU887" i="1"/>
  <c r="AU888" i="1"/>
  <c r="AU889" i="1"/>
  <c r="AU891" i="1"/>
  <c r="AU893" i="1"/>
  <c r="AU894" i="1"/>
  <c r="AU896" i="1"/>
  <c r="AU897" i="1"/>
  <c r="AU899" i="1"/>
  <c r="AU901" i="1"/>
  <c r="AU902" i="1"/>
  <c r="AU903" i="1"/>
  <c r="AU904" i="1"/>
  <c r="AU905" i="1"/>
  <c r="AU907" i="1"/>
  <c r="AU909" i="1"/>
  <c r="AU910" i="1"/>
  <c r="AU911" i="1"/>
  <c r="AU913" i="1"/>
  <c r="AU915" i="1"/>
  <c r="AU917" i="1"/>
  <c r="AU919" i="1"/>
  <c r="AU920" i="1"/>
  <c r="AU921" i="1"/>
  <c r="AU923" i="1"/>
  <c r="AU925" i="1"/>
  <c r="AU926" i="1"/>
  <c r="AU928" i="1"/>
  <c r="AU929" i="1"/>
  <c r="AU931" i="1"/>
  <c r="AU933" i="1"/>
  <c r="AU934" i="1"/>
  <c r="AU936" i="1"/>
  <c r="AU939" i="1"/>
  <c r="AU941" i="1"/>
  <c r="AU942" i="1"/>
  <c r="AU944" i="1"/>
  <c r="AU947" i="1"/>
  <c r="AU949" i="1"/>
  <c r="AU950" i="1"/>
  <c r="AU952" i="1"/>
  <c r="AU955" i="1"/>
  <c r="AU957" i="1"/>
  <c r="AU958" i="1"/>
  <c r="AU960" i="1"/>
  <c r="AU963" i="1"/>
  <c r="AU965" i="1"/>
  <c r="AU969" i="1"/>
  <c r="AU971" i="1"/>
  <c r="AU974" i="1"/>
  <c r="AU977" i="1"/>
  <c r="AU979" i="1"/>
  <c r="AU983" i="1"/>
  <c r="AU984" i="1"/>
  <c r="AU985" i="1"/>
  <c r="AU988" i="1"/>
  <c r="AU990" i="1"/>
  <c r="AU992" i="1"/>
  <c r="AU994" i="1"/>
  <c r="AU997" i="1"/>
  <c r="AU999" i="1"/>
  <c r="AU1000" i="1"/>
  <c r="AU1001" i="1"/>
  <c r="AU1002" i="1"/>
  <c r="AU1003" i="1"/>
  <c r="AU1011" i="1"/>
  <c r="AU1012" i="1"/>
  <c r="AU1013" i="1"/>
  <c r="AP966" i="1"/>
  <c r="AP831" i="1"/>
  <c r="AP745" i="1"/>
  <c r="AP851" i="1"/>
  <c r="AP609" i="1"/>
  <c r="AP571" i="1"/>
  <c r="AP666" i="1"/>
  <c r="AP652" i="1"/>
  <c r="AP755" i="1"/>
  <c r="AP933" i="1"/>
  <c r="AP953" i="1"/>
  <c r="AP779" i="1"/>
  <c r="AP693" i="1"/>
  <c r="AP605" i="1"/>
  <c r="AP943" i="1"/>
  <c r="AP959" i="1"/>
  <c r="AP761" i="1"/>
  <c r="AP640" i="1"/>
  <c r="AP717" i="1"/>
  <c r="AP986" i="1"/>
  <c r="AP976" i="1"/>
  <c r="AP968" i="1"/>
  <c r="AP929" i="1"/>
  <c r="AP921" i="1"/>
  <c r="AP913" i="1"/>
  <c r="AP905" i="1"/>
  <c r="AP897" i="1"/>
  <c r="AP889" i="1"/>
  <c r="AP881" i="1"/>
  <c r="AP873" i="1"/>
  <c r="AP865" i="1"/>
  <c r="AP837" i="1"/>
  <c r="AP829" i="1"/>
  <c r="AP821" i="1"/>
  <c r="AP813" i="1"/>
  <c r="AP805" i="1"/>
  <c r="AP990" i="1"/>
  <c r="AP982" i="1"/>
  <c r="AP972" i="1"/>
  <c r="AP964" i="1"/>
  <c r="AP925" i="1"/>
  <c r="AP917" i="1"/>
  <c r="AP909" i="1"/>
  <c r="AP901" i="1"/>
  <c r="AP893" i="1"/>
  <c r="AP885" i="1"/>
  <c r="AP877" i="1"/>
  <c r="AP869" i="1"/>
  <c r="AP833" i="1"/>
  <c r="AP825" i="1"/>
  <c r="AP817" i="1"/>
  <c r="AP809" i="1"/>
  <c r="AP1008" i="1"/>
  <c r="AP1004" i="1"/>
  <c r="AP803" i="1"/>
  <c r="AP519" i="1"/>
  <c r="BL807" i="1"/>
  <c r="AP785" i="1"/>
  <c r="AP777" i="1"/>
  <c r="AP769" i="1"/>
  <c r="AP743" i="1"/>
  <c r="AP735" i="1"/>
  <c r="AP727" i="1"/>
  <c r="AP719" i="1"/>
  <c r="AP711" i="1"/>
  <c r="AP703" i="1"/>
  <c r="AP695" i="1"/>
  <c r="AP687" i="1"/>
  <c r="AP679" i="1"/>
  <c r="AP791" i="1"/>
  <c r="AP789" i="1"/>
  <c r="AP781" i="1"/>
  <c r="AP773" i="1"/>
  <c r="AP765" i="1"/>
  <c r="AP739" i="1"/>
  <c r="AP731" i="1"/>
  <c r="AP723" i="1"/>
  <c r="AP715" i="1"/>
  <c r="AP707" i="1"/>
  <c r="AP699" i="1"/>
  <c r="AP691" i="1"/>
  <c r="AP683" i="1"/>
  <c r="BL737" i="1"/>
  <c r="AP658" i="1"/>
  <c r="AP650" i="1"/>
  <c r="AP642" i="1"/>
  <c r="AP634" i="1"/>
  <c r="BL615" i="1"/>
  <c r="BL583" i="1"/>
  <c r="BL652" i="1"/>
  <c r="AP563" i="1"/>
  <c r="AP561" i="1"/>
  <c r="AP549" i="1"/>
  <c r="AP545" i="1"/>
  <c r="BL526" i="1"/>
  <c r="AP540" i="1"/>
  <c r="BL967" i="1"/>
  <c r="BL951" i="1"/>
  <c r="AP932" i="1"/>
  <c r="AP928" i="1"/>
  <c r="AP924" i="1"/>
  <c r="AP920" i="1"/>
  <c r="AP916" i="1"/>
  <c r="AP912" i="1"/>
  <c r="AP908" i="1"/>
  <c r="AP904" i="1"/>
  <c r="AP900" i="1"/>
  <c r="AP896" i="1"/>
  <c r="AP892" i="1"/>
  <c r="AP888" i="1"/>
  <c r="AP884" i="1"/>
  <c r="AP880" i="1"/>
  <c r="AP876" i="1"/>
  <c r="AP872" i="1"/>
  <c r="AP868" i="1"/>
  <c r="AP838" i="1"/>
  <c r="AP834" i="1"/>
  <c r="AP830" i="1"/>
  <c r="AP826" i="1"/>
  <c r="BL871" i="1"/>
  <c r="AP795" i="1"/>
  <c r="AP662" i="1"/>
  <c r="AP646" i="1"/>
  <c r="AP615" i="1"/>
  <c r="AP599" i="1"/>
  <c r="AP583" i="1"/>
  <c r="AP526" i="1"/>
  <c r="AP977" i="1"/>
  <c r="AP969" i="1"/>
  <c r="AP1013" i="1"/>
  <c r="AP987" i="1"/>
  <c r="AP979" i="1"/>
  <c r="AP967" i="1"/>
  <c r="AP963" i="1"/>
  <c r="AP926" i="1"/>
  <c r="AP918" i="1"/>
  <c r="AP910" i="1"/>
  <c r="AP902" i="1"/>
  <c r="AP894" i="1"/>
  <c r="AP886" i="1"/>
  <c r="AP878" i="1"/>
  <c r="AP870" i="1"/>
  <c r="BL770" i="1"/>
  <c r="AP828" i="1"/>
  <c r="AP824" i="1"/>
  <c r="AP812" i="1"/>
  <c r="AP808" i="1"/>
  <c r="AP784" i="1"/>
  <c r="AP776" i="1"/>
  <c r="AP772" i="1"/>
  <c r="AP764" i="1"/>
  <c r="AP740" i="1"/>
  <c r="AP736" i="1"/>
  <c r="AP732" i="1"/>
  <c r="AP728" i="1"/>
  <c r="AP724" i="1"/>
  <c r="AP720" i="1"/>
  <c r="AP716" i="1"/>
  <c r="AP712" i="1"/>
  <c r="AP708" i="1"/>
  <c r="AP704" i="1"/>
  <c r="AP700" i="1"/>
  <c r="AP696" i="1"/>
  <c r="AP692" i="1"/>
  <c r="AP688" i="1"/>
  <c r="AP684" i="1"/>
  <c r="BL694" i="1"/>
  <c r="AP594" i="1"/>
  <c r="AP590" i="1"/>
  <c r="BL586" i="1"/>
  <c r="BL584" i="1"/>
  <c r="AP552" i="1"/>
  <c r="AP548" i="1"/>
  <c r="AP544" i="1"/>
  <c r="AP541" i="1"/>
  <c r="AP537" i="1"/>
  <c r="AP533" i="1"/>
  <c r="AP531" i="1"/>
  <c r="AP520" i="1"/>
  <c r="AP516" i="1"/>
  <c r="BL903" i="1"/>
  <c r="AP654" i="1"/>
  <c r="AP638" i="1"/>
  <c r="AP607" i="1"/>
  <c r="AP591" i="1"/>
  <c r="AP569" i="1"/>
  <c r="BL567" i="1"/>
  <c r="AP534" i="1"/>
  <c r="AP523" i="1"/>
  <c r="AP981" i="1"/>
  <c r="AP973" i="1"/>
  <c r="AP965" i="1"/>
  <c r="AP991" i="1"/>
  <c r="AP983" i="1"/>
  <c r="AP975" i="1"/>
  <c r="AP971" i="1"/>
  <c r="AP930" i="1"/>
  <c r="AP922" i="1"/>
  <c r="AP914" i="1"/>
  <c r="AP906" i="1"/>
  <c r="AP898" i="1"/>
  <c r="AP890" i="1"/>
  <c r="AP882" i="1"/>
  <c r="AP874" i="1"/>
  <c r="AP866" i="1"/>
  <c r="AP822" i="1"/>
  <c r="AP818" i="1"/>
  <c r="AP814" i="1"/>
  <c r="AP810" i="1"/>
  <c r="AP806" i="1"/>
  <c r="AP802" i="1"/>
  <c r="AP790" i="1"/>
  <c r="AP786" i="1"/>
  <c r="AP782" i="1"/>
  <c r="AP778" i="1"/>
  <c r="AP774" i="1"/>
  <c r="AP770" i="1"/>
  <c r="AP766" i="1"/>
  <c r="AP762" i="1"/>
  <c r="AP832" i="1"/>
  <c r="AP820" i="1"/>
  <c r="AP800" i="1"/>
  <c r="AP792" i="1"/>
  <c r="AP780" i="1"/>
  <c r="AP768" i="1"/>
  <c r="AP738" i="1"/>
  <c r="AP734" i="1"/>
  <c r="AP606" i="1"/>
  <c r="AP602" i="1"/>
  <c r="AP612" i="1"/>
  <c r="AP600" i="1"/>
  <c r="AP592" i="1"/>
  <c r="AP584" i="1"/>
  <c r="AP572" i="1"/>
  <c r="AP560" i="1"/>
  <c r="AP574" i="1"/>
  <c r="AP529" i="1"/>
  <c r="AP836" i="1"/>
  <c r="AP816" i="1"/>
  <c r="AP804" i="1"/>
  <c r="AP796" i="1"/>
  <c r="AP788" i="1"/>
  <c r="BL724" i="1"/>
  <c r="AP742" i="1"/>
  <c r="AP730" i="1"/>
  <c r="AP726" i="1"/>
  <c r="AP722" i="1"/>
  <c r="AP718" i="1"/>
  <c r="AP714" i="1"/>
  <c r="AP710" i="1"/>
  <c r="AP706" i="1"/>
  <c r="AP702" i="1"/>
  <c r="AP698" i="1"/>
  <c r="AP694" i="1"/>
  <c r="AP690" i="1"/>
  <c r="AP686" i="1"/>
  <c r="AP682" i="1"/>
  <c r="AP661" i="1"/>
  <c r="AP657" i="1"/>
  <c r="AP653" i="1"/>
  <c r="AP649" i="1"/>
  <c r="AP645" i="1"/>
  <c r="AP641" i="1"/>
  <c r="AP637" i="1"/>
  <c r="AP633" i="1"/>
  <c r="AP614" i="1"/>
  <c r="AP610" i="1"/>
  <c r="AP598" i="1"/>
  <c r="BL590" i="1"/>
  <c r="AP586" i="1"/>
  <c r="AP616" i="1"/>
  <c r="AP604" i="1"/>
  <c r="AP596" i="1"/>
  <c r="AP588" i="1"/>
  <c r="AP568" i="1"/>
  <c r="AP564" i="1"/>
  <c r="AP570" i="1"/>
  <c r="AP518" i="1"/>
  <c r="BL775" i="1"/>
  <c r="BL566" i="1"/>
  <c r="AP608" i="1"/>
  <c r="AP867" i="1"/>
  <c r="AP875" i="1"/>
  <c r="AP883" i="1"/>
  <c r="AP891" i="1"/>
  <c r="AP899" i="1"/>
  <c r="AP907" i="1"/>
  <c r="AP915" i="1"/>
  <c r="AP923" i="1"/>
  <c r="AP931" i="1"/>
  <c r="AP532" i="1"/>
  <c r="AP775" i="1"/>
  <c r="AP535" i="1"/>
  <c r="AP811" i="1"/>
  <c r="AP819" i="1"/>
  <c r="AP827" i="1"/>
  <c r="AP835" i="1"/>
  <c r="AP994" i="1"/>
  <c r="AP566" i="1"/>
  <c r="AP799" i="1"/>
  <c r="AP996" i="1"/>
  <c r="AP1006" i="1"/>
  <c r="AP525" i="1"/>
  <c r="AP547" i="1"/>
  <c r="BL891" i="1"/>
  <c r="AP680" i="1"/>
  <c r="AP970" i="1"/>
  <c r="AP978" i="1"/>
  <c r="AP1012" i="1"/>
  <c r="AP1002" i="1"/>
  <c r="BL647" i="1"/>
  <c r="AP565" i="1"/>
  <c r="AP984" i="1"/>
  <c r="AP538" i="1"/>
  <c r="AP797" i="1"/>
  <c r="AP988" i="1"/>
  <c r="AP998" i="1"/>
  <c r="AP546" i="1"/>
  <c r="AP562" i="1"/>
  <c r="AP643" i="1"/>
  <c r="AP659" i="1"/>
  <c r="AP631" i="1"/>
  <c r="AP647" i="1"/>
  <c r="AP663" i="1"/>
  <c r="AP1003" i="1"/>
  <c r="AP999" i="1"/>
  <c r="AP522" i="1"/>
  <c r="BL950" i="1"/>
  <c r="BL997" i="1"/>
  <c r="AP1009" i="1"/>
  <c r="AP543" i="1"/>
  <c r="AP550" i="1"/>
  <c r="AP635" i="1"/>
  <c r="AP651" i="1"/>
  <c r="AP558" i="1"/>
  <c r="AP639" i="1"/>
  <c r="AP655" i="1"/>
  <c r="AP980" i="1"/>
  <c r="AP992" i="1"/>
  <c r="AP1001" i="1"/>
  <c r="AP1007" i="1"/>
  <c r="AP1015" i="1"/>
  <c r="AP576" i="1"/>
  <c r="AP665" i="1"/>
  <c r="AP744" i="1"/>
  <c r="AP746" i="1"/>
  <c r="AP748" i="1"/>
  <c r="AP750" i="1"/>
  <c r="AP752" i="1"/>
  <c r="AP754" i="1"/>
  <c r="AP756" i="1"/>
  <c r="AP758" i="1"/>
  <c r="AP760" i="1"/>
  <c r="AP934" i="1"/>
  <c r="AP936" i="1"/>
  <c r="AP938" i="1"/>
  <c r="AP940" i="1"/>
  <c r="AP942" i="1"/>
  <c r="AP944" i="1"/>
  <c r="AP946" i="1"/>
  <c r="AP948" i="1"/>
  <c r="AP950" i="1"/>
  <c r="AP952" i="1"/>
  <c r="AP954" i="1"/>
  <c r="AP956" i="1"/>
  <c r="AP958" i="1"/>
  <c r="AP960" i="1"/>
  <c r="AP962" i="1"/>
  <c r="AP997" i="1"/>
  <c r="AP995" i="1"/>
  <c r="AP1005" i="1"/>
  <c r="AP993" i="1"/>
  <c r="AP741" i="1"/>
  <c r="AP733" i="1"/>
  <c r="AP524" i="1"/>
  <c r="AP1000" i="1"/>
  <c r="AP801" i="1"/>
  <c r="AP595" i="1"/>
  <c r="BL557" i="1"/>
  <c r="AP621" i="1"/>
  <c r="AP611" i="1"/>
  <c r="BL517" i="1"/>
  <c r="AP587" i="1"/>
  <c r="AP555" i="1"/>
  <c r="AP527" i="1"/>
  <c r="AP793" i="1"/>
  <c r="AP542" i="1"/>
  <c r="AP539" i="1"/>
  <c r="AP628" i="1"/>
  <c r="AP557" i="1"/>
  <c r="AP521" i="1"/>
  <c r="AP630" i="1"/>
  <c r="BL621" i="1"/>
  <c r="AP528" i="1"/>
  <c r="AP603" i="1"/>
  <c r="AP573" i="1"/>
  <c r="AP798" i="1"/>
  <c r="AP530" i="1"/>
  <c r="AP517" i="1"/>
  <c r="AP1014" i="1"/>
  <c r="AP625" i="1"/>
  <c r="AP617" i="1"/>
  <c r="AP1010" i="1"/>
  <c r="AP985" i="1"/>
  <c r="AP794" i="1"/>
  <c r="AP989" i="1"/>
  <c r="AP629" i="1"/>
  <c r="AP624" i="1"/>
  <c r="AP620" i="1"/>
  <c r="AP862" i="1"/>
  <c r="AP858" i="1"/>
  <c r="AP854" i="1"/>
  <c r="AP850" i="1"/>
  <c r="AP846" i="1"/>
  <c r="AP842" i="1"/>
  <c r="AP675" i="1"/>
  <c r="AP671" i="1"/>
  <c r="AP667" i="1"/>
  <c r="AP582" i="1"/>
  <c r="AP578" i="1"/>
  <c r="AP1011" i="1"/>
  <c r="BL844" i="1"/>
  <c r="AP556" i="1"/>
  <c r="AP554" i="1"/>
  <c r="AP626" i="1"/>
  <c r="AP622" i="1"/>
  <c r="AP618" i="1"/>
  <c r="AP864" i="1"/>
  <c r="AP860" i="1"/>
  <c r="AP856" i="1"/>
  <c r="AP852" i="1"/>
  <c r="AP848" i="1"/>
  <c r="AP844" i="1"/>
  <c r="AP840" i="1"/>
  <c r="AP677" i="1"/>
  <c r="AP673" i="1"/>
  <c r="AP669" i="1"/>
  <c r="AP580" i="1"/>
  <c r="AP927" i="1"/>
  <c r="AP681" i="1"/>
  <c r="AP974" i="1"/>
  <c r="AP705" i="1"/>
  <c r="AP849" i="1"/>
  <c r="AP674" i="1"/>
  <c r="AP551" i="1"/>
  <c r="AP783" i="1"/>
  <c r="AP815" i="1"/>
  <c r="AP729" i="1"/>
  <c r="AP863" i="1"/>
  <c r="AP847" i="1"/>
  <c r="AP593" i="1"/>
  <c r="AP895" i="1"/>
  <c r="AP567" i="1"/>
  <c r="AP747" i="1"/>
  <c r="AP689" i="1"/>
  <c r="AP861" i="1"/>
  <c r="AP845" i="1"/>
  <c r="AP672" i="1"/>
  <c r="AP627" i="1"/>
  <c r="AP579" i="1"/>
  <c r="AP941" i="1"/>
  <c r="AP937" i="1"/>
  <c r="AP751" i="1"/>
  <c r="AP648" i="1"/>
  <c r="AP725" i="1"/>
  <c r="AP879" i="1"/>
  <c r="AP935" i="1"/>
  <c r="AP951" i="1"/>
  <c r="AP753" i="1"/>
  <c r="AP787" i="1"/>
  <c r="AP685" i="1"/>
  <c r="AP613" i="1"/>
  <c r="AP903" i="1"/>
  <c r="AP575" i="1"/>
  <c r="AP713" i="1"/>
  <c r="AP636" i="1"/>
  <c r="AP859" i="1"/>
  <c r="AP843" i="1"/>
  <c r="AP585" i="1"/>
  <c r="AP581" i="1"/>
  <c r="AP559" i="1"/>
  <c r="AP737" i="1"/>
  <c r="AP660" i="1"/>
  <c r="AP553" i="1"/>
  <c r="AP857" i="1"/>
  <c r="AP841" i="1"/>
  <c r="AP678" i="1"/>
  <c r="AP670" i="1"/>
  <c r="AP823" i="1"/>
  <c r="AP623" i="1"/>
  <c r="AP536" i="1"/>
  <c r="AP919" i="1"/>
  <c r="AP749" i="1"/>
  <c r="AP697" i="1"/>
  <c r="AP855" i="1"/>
  <c r="AP577" i="1"/>
  <c r="AP887" i="1"/>
  <c r="AP839" i="1"/>
  <c r="AP721" i="1"/>
  <c r="AP644" i="1"/>
  <c r="AP853" i="1"/>
  <c r="AP601" i="1"/>
  <c r="AP676" i="1"/>
  <c r="AP668" i="1"/>
  <c r="AP807" i="1"/>
  <c r="AP619" i="1"/>
  <c r="AP957" i="1"/>
  <c r="AP949" i="1"/>
  <c r="AP763" i="1"/>
  <c r="AP945" i="1"/>
  <c r="AP961" i="1"/>
  <c r="AP759" i="1"/>
  <c r="AP664" i="1"/>
  <c r="AP709" i="1"/>
  <c r="AP589" i="1"/>
  <c r="AP632" i="1"/>
  <c r="AP939" i="1"/>
  <c r="AP947" i="1"/>
  <c r="AP955" i="1"/>
  <c r="AP757" i="1"/>
  <c r="AP771" i="1"/>
  <c r="AP656" i="1"/>
  <c r="AP701" i="1"/>
  <c r="AP597" i="1"/>
  <c r="AP911" i="1"/>
  <c r="AP871" i="1"/>
  <c r="AP767" i="1"/>
  <c r="R5" i="11"/>
  <c r="N7" i="2"/>
  <c r="AA22" i="1"/>
  <c r="AA24" i="1"/>
  <c r="AA26" i="1"/>
  <c r="AA28" i="1"/>
  <c r="AA30" i="1"/>
  <c r="AA32" i="1"/>
  <c r="AA34" i="1"/>
  <c r="AA36" i="1"/>
  <c r="AA38" i="1"/>
  <c r="AA40" i="1"/>
  <c r="AA42" i="1"/>
  <c r="AA44" i="1"/>
  <c r="AA46" i="1"/>
  <c r="AA48" i="1"/>
  <c r="AA50" i="1"/>
  <c r="AA52" i="1"/>
  <c r="AA54" i="1"/>
  <c r="AA56" i="1"/>
  <c r="AA58" i="1"/>
  <c r="AA60" i="1"/>
  <c r="AA62" i="1"/>
  <c r="AA64" i="1"/>
  <c r="AA66" i="1"/>
  <c r="AA68" i="1"/>
  <c r="AA70" i="1"/>
  <c r="AA72" i="1"/>
  <c r="AA74" i="1"/>
  <c r="AA76" i="1"/>
  <c r="AA78" i="1"/>
  <c r="AA80" i="1"/>
  <c r="AA82" i="1"/>
  <c r="AA84" i="1"/>
  <c r="AA86" i="1"/>
  <c r="AA88" i="1"/>
  <c r="AA90" i="1"/>
  <c r="AA92" i="1"/>
  <c r="AA94" i="1"/>
  <c r="AA96" i="1"/>
  <c r="AA98" i="1"/>
  <c r="AA100" i="1"/>
  <c r="AA102" i="1"/>
  <c r="AA104" i="1"/>
  <c r="AA106" i="1"/>
  <c r="AA108" i="1"/>
  <c r="AA110" i="1"/>
  <c r="AA112" i="1"/>
  <c r="AA114" i="1"/>
  <c r="AA116" i="1"/>
  <c r="AA118" i="1"/>
  <c r="AA120" i="1"/>
  <c r="AA122" i="1"/>
  <c r="AA124" i="1"/>
  <c r="AA126" i="1"/>
  <c r="AA128" i="1"/>
  <c r="AA130" i="1"/>
  <c r="AA132" i="1"/>
  <c r="AA134" i="1"/>
  <c r="AA136" i="1"/>
  <c r="AA138" i="1"/>
  <c r="AA140" i="1"/>
  <c r="AA142" i="1"/>
  <c r="AA144" i="1"/>
  <c r="AA146" i="1"/>
  <c r="AA148" i="1"/>
  <c r="AA150" i="1"/>
  <c r="AA152" i="1"/>
  <c r="AA154" i="1"/>
  <c r="AA156" i="1"/>
  <c r="AA158" i="1"/>
  <c r="AA160" i="1"/>
  <c r="AA162" i="1"/>
  <c r="AA164" i="1"/>
  <c r="AA166" i="1"/>
  <c r="AA168" i="1"/>
  <c r="AA170" i="1"/>
  <c r="AA172" i="1"/>
  <c r="AA174" i="1"/>
  <c r="AA176" i="1"/>
  <c r="AA178" i="1"/>
  <c r="AA180" i="1"/>
  <c r="AA182" i="1"/>
  <c r="AA184" i="1"/>
  <c r="AA186" i="1"/>
  <c r="AA188" i="1"/>
  <c r="AA190" i="1"/>
  <c r="AA192" i="1"/>
  <c r="AA194" i="1"/>
  <c r="AA196" i="1"/>
  <c r="AA198" i="1"/>
  <c r="AA200" i="1"/>
  <c r="AA202" i="1"/>
  <c r="AA204" i="1"/>
  <c r="AA206" i="1"/>
  <c r="AA208" i="1"/>
  <c r="AA210" i="1"/>
  <c r="AA212" i="1"/>
  <c r="AA214" i="1"/>
  <c r="AA216" i="1"/>
  <c r="AA218" i="1"/>
  <c r="AA220" i="1"/>
  <c r="AA222" i="1"/>
  <c r="AA224" i="1"/>
  <c r="AA226" i="1"/>
  <c r="AA228" i="1"/>
  <c r="AA230" i="1"/>
  <c r="AA232" i="1"/>
  <c r="AA234" i="1"/>
  <c r="AA236" i="1"/>
  <c r="AA238" i="1"/>
  <c r="AA240" i="1"/>
  <c r="AA242" i="1"/>
  <c r="AA244" i="1"/>
  <c r="AA246" i="1"/>
  <c r="AA248" i="1"/>
  <c r="AA250" i="1"/>
  <c r="AA252" i="1"/>
  <c r="AA254" i="1"/>
  <c r="AA256" i="1"/>
  <c r="AA258" i="1"/>
  <c r="AA260" i="1"/>
  <c r="AA262" i="1"/>
  <c r="AA264" i="1"/>
  <c r="AA266" i="1"/>
  <c r="AA268" i="1"/>
  <c r="AA270" i="1"/>
  <c r="AA272" i="1"/>
  <c r="AA274" i="1"/>
  <c r="AA276" i="1"/>
  <c r="AA278" i="1"/>
  <c r="AA280" i="1"/>
  <c r="AA282" i="1"/>
  <c r="AA284" i="1"/>
  <c r="AA286" i="1"/>
  <c r="AA288" i="1"/>
  <c r="AA290" i="1"/>
  <c r="AA292" i="1"/>
  <c r="AA294" i="1"/>
  <c r="AA296" i="1"/>
  <c r="AA298" i="1"/>
  <c r="AA300" i="1"/>
  <c r="AA302" i="1"/>
  <c r="AA304" i="1"/>
  <c r="AA306" i="1"/>
  <c r="AA308" i="1"/>
  <c r="AA310" i="1"/>
  <c r="AA312" i="1"/>
  <c r="AA314" i="1"/>
  <c r="AA316" i="1"/>
  <c r="AA318" i="1"/>
  <c r="AA320" i="1"/>
  <c r="AA322" i="1"/>
  <c r="AA324" i="1"/>
  <c r="AA326" i="1"/>
  <c r="AA328" i="1"/>
  <c r="AA330" i="1"/>
  <c r="AA332" i="1"/>
  <c r="AA334" i="1"/>
  <c r="AA336" i="1"/>
  <c r="AA338" i="1"/>
  <c r="AA340" i="1"/>
  <c r="AA342" i="1"/>
  <c r="AA344" i="1"/>
  <c r="AA346" i="1"/>
  <c r="AA348" i="1"/>
  <c r="AA350" i="1"/>
  <c r="AA352" i="1"/>
  <c r="AA354" i="1"/>
  <c r="AA356" i="1"/>
  <c r="AA358" i="1"/>
  <c r="AA360" i="1"/>
  <c r="AA362" i="1"/>
  <c r="AA364" i="1"/>
  <c r="AA366" i="1"/>
  <c r="AA368" i="1"/>
  <c r="AA370" i="1"/>
  <c r="AA372" i="1"/>
  <c r="AA374" i="1"/>
  <c r="AA376" i="1"/>
  <c r="AA378" i="1"/>
  <c r="AA380" i="1"/>
  <c r="AA382" i="1"/>
  <c r="AA384" i="1"/>
  <c r="AA386" i="1"/>
  <c r="AA388" i="1"/>
  <c r="AA390" i="1"/>
  <c r="AA392" i="1"/>
  <c r="AA394" i="1"/>
  <c r="AA396" i="1"/>
  <c r="AA398" i="1"/>
  <c r="AA400" i="1"/>
  <c r="AA402" i="1"/>
  <c r="AA404" i="1"/>
  <c r="AA406" i="1"/>
  <c r="AA408" i="1"/>
  <c r="AA410" i="1"/>
  <c r="AA412" i="1"/>
  <c r="AA414" i="1"/>
  <c r="AA416" i="1"/>
  <c r="AA418" i="1"/>
  <c r="AA420" i="1"/>
  <c r="AA422" i="1"/>
  <c r="AA424" i="1"/>
  <c r="AA426" i="1"/>
  <c r="AA428" i="1"/>
  <c r="AA430" i="1"/>
  <c r="AA432" i="1"/>
  <c r="AA434" i="1"/>
  <c r="AA436" i="1"/>
  <c r="AA438" i="1"/>
  <c r="AA440" i="1"/>
  <c r="AA442" i="1"/>
  <c r="AA444" i="1"/>
  <c r="AA446" i="1"/>
  <c r="AA448" i="1"/>
  <c r="AA450" i="1"/>
  <c r="AA452" i="1"/>
  <c r="AA454" i="1"/>
  <c r="AA456" i="1"/>
  <c r="AA458" i="1"/>
  <c r="AA460" i="1"/>
  <c r="AA462" i="1"/>
  <c r="AA464" i="1"/>
  <c r="AA466" i="1"/>
  <c r="AA468" i="1"/>
  <c r="AA470" i="1"/>
  <c r="AA472" i="1"/>
  <c r="AA474" i="1"/>
  <c r="AA476" i="1"/>
  <c r="AA478" i="1"/>
  <c r="AA480" i="1"/>
  <c r="AA482" i="1"/>
  <c r="AA484" i="1"/>
  <c r="AA486" i="1"/>
  <c r="AA488" i="1"/>
  <c r="AA490" i="1"/>
  <c r="AA492" i="1"/>
  <c r="AA494" i="1"/>
  <c r="AA496" i="1"/>
  <c r="AA498" i="1"/>
  <c r="AA500" i="1"/>
  <c r="AA502" i="1"/>
  <c r="AA504" i="1"/>
  <c r="AA506" i="1"/>
  <c r="AA508" i="1"/>
  <c r="AA510" i="1"/>
  <c r="AA512" i="1"/>
  <c r="AA514" i="1"/>
  <c r="AA21" i="1"/>
  <c r="AA23" i="1"/>
  <c r="AA25" i="1"/>
  <c r="AA27" i="1"/>
  <c r="AA29" i="1"/>
  <c r="AA31" i="1"/>
  <c r="AA33" i="1"/>
  <c r="AA35" i="1"/>
  <c r="AA37" i="1"/>
  <c r="AA39" i="1"/>
  <c r="AA41" i="1"/>
  <c r="AA43" i="1"/>
  <c r="AA45" i="1"/>
  <c r="AA47" i="1"/>
  <c r="AA49" i="1"/>
  <c r="AA51" i="1"/>
  <c r="AA53" i="1"/>
  <c r="AA55" i="1"/>
  <c r="AA57" i="1"/>
  <c r="AA59" i="1"/>
  <c r="AA61" i="1"/>
  <c r="AA63" i="1"/>
  <c r="AA65" i="1"/>
  <c r="AA67" i="1"/>
  <c r="AA69" i="1"/>
  <c r="AA71" i="1"/>
  <c r="AA73" i="1"/>
  <c r="AA75" i="1"/>
  <c r="AA77" i="1"/>
  <c r="AA79" i="1"/>
  <c r="AA81" i="1"/>
  <c r="AA83" i="1"/>
  <c r="AA85" i="1"/>
  <c r="AA87" i="1"/>
  <c r="AA89" i="1"/>
  <c r="AA91" i="1"/>
  <c r="AA93" i="1"/>
  <c r="AA95" i="1"/>
  <c r="AA97" i="1"/>
  <c r="AA99" i="1"/>
  <c r="AA101" i="1"/>
  <c r="AA103" i="1"/>
  <c r="AA105" i="1"/>
  <c r="AA107" i="1"/>
  <c r="AA109" i="1"/>
  <c r="AA111" i="1"/>
  <c r="AA113" i="1"/>
  <c r="AA115" i="1"/>
  <c r="AA117" i="1"/>
  <c r="AA119" i="1"/>
  <c r="AA121" i="1"/>
  <c r="AA123" i="1"/>
  <c r="AA125" i="1"/>
  <c r="AA127" i="1"/>
  <c r="AA129" i="1"/>
  <c r="AA131" i="1"/>
  <c r="AA133" i="1"/>
  <c r="AA135" i="1"/>
  <c r="AA137" i="1"/>
  <c r="AA139" i="1"/>
  <c r="AA141" i="1"/>
  <c r="AA143" i="1"/>
  <c r="AA145" i="1"/>
  <c r="AA147" i="1"/>
  <c r="AA149" i="1"/>
  <c r="AA151" i="1"/>
  <c r="AA153" i="1"/>
  <c r="AA155" i="1"/>
  <c r="AA157" i="1"/>
  <c r="AA159" i="1"/>
  <c r="AA161" i="1"/>
  <c r="AA163" i="1"/>
  <c r="AA165" i="1"/>
  <c r="AA167" i="1"/>
  <c r="AA169" i="1"/>
  <c r="AA171" i="1"/>
  <c r="AA173" i="1"/>
  <c r="AA175" i="1"/>
  <c r="AA177" i="1"/>
  <c r="AA179" i="1"/>
  <c r="AA181" i="1"/>
  <c r="AA183" i="1"/>
  <c r="AA185" i="1"/>
  <c r="AA187" i="1"/>
  <c r="AA189" i="1"/>
  <c r="AA191" i="1"/>
  <c r="AA193" i="1"/>
  <c r="AA195" i="1"/>
  <c r="AA197" i="1"/>
  <c r="AA199" i="1"/>
  <c r="AA201" i="1"/>
  <c r="AA203" i="1"/>
  <c r="AA205" i="1"/>
  <c r="AA207" i="1"/>
  <c r="AA209" i="1"/>
  <c r="AA211" i="1"/>
  <c r="AA213" i="1"/>
  <c r="AA215" i="1"/>
  <c r="AA217" i="1"/>
  <c r="AA219" i="1"/>
  <c r="AA221" i="1"/>
  <c r="AA223" i="1"/>
  <c r="AA225" i="1"/>
  <c r="AA227" i="1"/>
  <c r="AA229" i="1"/>
  <c r="AA231" i="1"/>
  <c r="AA233" i="1"/>
  <c r="AA235" i="1"/>
  <c r="AA237" i="1"/>
  <c r="AA239" i="1"/>
  <c r="AA241" i="1"/>
  <c r="AA243" i="1"/>
  <c r="AA245" i="1"/>
  <c r="AA247" i="1"/>
  <c r="AA249" i="1"/>
  <c r="AA251" i="1"/>
  <c r="AA253" i="1"/>
  <c r="AA255" i="1"/>
  <c r="AA257" i="1"/>
  <c r="AA259" i="1"/>
  <c r="AA261" i="1"/>
  <c r="AA263" i="1"/>
  <c r="AA265" i="1"/>
  <c r="AA267" i="1"/>
  <c r="AA269" i="1"/>
  <c r="AA271" i="1"/>
  <c r="AA273" i="1"/>
  <c r="AA275" i="1"/>
  <c r="AA277" i="1"/>
  <c r="AA279" i="1"/>
  <c r="AA281" i="1"/>
  <c r="AA283" i="1"/>
  <c r="AA285" i="1"/>
  <c r="AA287" i="1"/>
  <c r="AA289" i="1"/>
  <c r="AA291" i="1"/>
  <c r="AA293" i="1"/>
  <c r="AA295" i="1"/>
  <c r="AA297" i="1"/>
  <c r="AA299" i="1"/>
  <c r="AA301" i="1"/>
  <c r="AA303" i="1"/>
  <c r="AA305" i="1"/>
  <c r="AA307" i="1"/>
  <c r="AA309" i="1"/>
  <c r="AA311" i="1"/>
  <c r="AA313" i="1"/>
  <c r="AA315" i="1"/>
  <c r="AA317" i="1"/>
  <c r="AA319" i="1"/>
  <c r="AA321" i="1"/>
  <c r="AA323" i="1"/>
  <c r="AA325" i="1"/>
  <c r="AA327" i="1"/>
  <c r="AA329" i="1"/>
  <c r="AA331" i="1"/>
  <c r="AA333" i="1"/>
  <c r="AA335" i="1"/>
  <c r="AA337" i="1"/>
  <c r="AA339" i="1"/>
  <c r="AA341" i="1"/>
  <c r="AA343" i="1"/>
  <c r="AA345" i="1"/>
  <c r="AA347" i="1"/>
  <c r="AA349" i="1"/>
  <c r="AA351" i="1"/>
  <c r="AA353" i="1"/>
  <c r="AA355" i="1"/>
  <c r="AA357" i="1"/>
  <c r="AA359" i="1"/>
  <c r="AA361" i="1"/>
  <c r="AA363" i="1"/>
  <c r="AA365" i="1"/>
  <c r="AA367" i="1"/>
  <c r="AA369" i="1"/>
  <c r="AA371" i="1"/>
  <c r="AA373" i="1"/>
  <c r="AA375" i="1"/>
  <c r="AA377" i="1"/>
  <c r="AA379" i="1"/>
  <c r="AA381" i="1"/>
  <c r="AA383" i="1"/>
  <c r="AA385" i="1"/>
  <c r="AA387" i="1"/>
  <c r="AA389" i="1"/>
  <c r="AA391" i="1"/>
  <c r="AA393" i="1"/>
  <c r="AA395" i="1"/>
  <c r="AA397" i="1"/>
  <c r="AA399" i="1"/>
  <c r="AA401" i="1"/>
  <c r="AA403" i="1"/>
  <c r="AA405" i="1"/>
  <c r="AA407" i="1"/>
  <c r="AA409" i="1"/>
  <c r="AA411" i="1"/>
  <c r="AA413" i="1"/>
  <c r="AA415" i="1"/>
  <c r="AA417" i="1"/>
  <c r="AA419" i="1"/>
  <c r="AA421" i="1"/>
  <c r="AA423" i="1"/>
  <c r="AA425" i="1"/>
  <c r="AA427" i="1"/>
  <c r="AA429" i="1"/>
  <c r="AA431" i="1"/>
  <c r="AA433" i="1"/>
  <c r="AA435" i="1"/>
  <c r="AA437" i="1"/>
  <c r="AA439" i="1"/>
  <c r="AA441" i="1"/>
  <c r="AA443" i="1"/>
  <c r="AA445" i="1"/>
  <c r="AA447" i="1"/>
  <c r="AA449" i="1"/>
  <c r="AA451" i="1"/>
  <c r="AA453" i="1"/>
  <c r="AA455" i="1"/>
  <c r="AA457" i="1"/>
  <c r="AA459" i="1"/>
  <c r="AA461" i="1"/>
  <c r="AA463" i="1"/>
  <c r="AA465" i="1"/>
  <c r="AA467" i="1"/>
  <c r="AA469" i="1"/>
  <c r="AA471" i="1"/>
  <c r="AA473" i="1"/>
  <c r="AA475" i="1"/>
  <c r="AA477" i="1"/>
  <c r="AA479" i="1"/>
  <c r="AA481" i="1"/>
  <c r="AA483" i="1"/>
  <c r="AA485" i="1"/>
  <c r="AA487" i="1"/>
  <c r="AA489" i="1"/>
  <c r="AA491" i="1"/>
  <c r="AA493" i="1"/>
  <c r="AA495" i="1"/>
  <c r="AA497" i="1"/>
  <c r="AA499" i="1"/>
  <c r="AA501" i="1"/>
  <c r="AA503" i="1"/>
  <c r="AA505" i="1"/>
  <c r="AA507" i="1"/>
  <c r="AA509" i="1"/>
  <c r="AA511" i="1"/>
  <c r="AA513" i="1"/>
  <c r="AA515" i="1"/>
  <c r="BL34" i="1"/>
  <c r="BL50" i="1"/>
  <c r="BL66" i="1"/>
  <c r="BL80" i="1"/>
  <c r="BL120" i="1"/>
  <c r="BL130" i="1"/>
  <c r="BL146" i="1"/>
  <c r="BL156" i="1"/>
  <c r="BL162" i="1"/>
  <c r="BL178" i="1"/>
  <c r="BL258" i="1"/>
  <c r="BL312" i="1"/>
  <c r="BL326" i="1"/>
  <c r="BL370" i="1"/>
  <c r="BL396" i="1"/>
  <c r="BL398" i="1"/>
  <c r="BL422" i="1"/>
  <c r="BL434" i="1"/>
  <c r="BL450" i="1"/>
  <c r="BL468" i="1"/>
  <c r="BL472" i="1"/>
  <c r="BL35" i="1"/>
  <c r="BL83" i="1"/>
  <c r="BL99" i="1"/>
  <c r="BL119" i="1"/>
  <c r="BL147" i="1"/>
  <c r="BL163" i="1"/>
  <c r="BL185" i="1"/>
  <c r="BL211" i="1"/>
  <c r="BL227" i="1"/>
  <c r="BL229" i="1"/>
  <c r="BL275" i="1"/>
  <c r="BL291" i="1"/>
  <c r="BL333" i="1"/>
  <c r="BL339" i="1"/>
  <c r="BL355" i="1"/>
  <c r="BL371" i="1"/>
  <c r="BL389" i="1"/>
  <c r="BL391" i="1"/>
  <c r="BL403" i="1"/>
  <c r="BL405" i="1"/>
  <c r="BL439" i="1"/>
  <c r="BL455" i="1"/>
  <c r="BL493" i="1"/>
  <c r="BL474" i="1"/>
  <c r="BL484" i="1"/>
  <c r="BL510" i="1"/>
  <c r="AU18" i="1"/>
  <c r="AU20" i="1"/>
  <c r="AU22" i="1"/>
  <c r="AU24" i="1"/>
  <c r="AU26" i="1"/>
  <c r="AU28" i="1"/>
  <c r="AU17" i="1"/>
  <c r="AU19" i="1"/>
  <c r="AU21" i="1"/>
  <c r="AU23" i="1"/>
  <c r="AU25" i="1"/>
  <c r="AU27" i="1"/>
  <c r="AU29" i="1"/>
  <c r="AU30" i="1"/>
  <c r="AU32" i="1"/>
  <c r="AU34" i="1"/>
  <c r="AU36" i="1"/>
  <c r="AU38" i="1"/>
  <c r="AU40" i="1"/>
  <c r="AU42" i="1"/>
  <c r="AU44" i="1"/>
  <c r="AU46" i="1"/>
  <c r="AU48" i="1"/>
  <c r="AU50" i="1"/>
  <c r="AU52" i="1"/>
  <c r="AU54" i="1"/>
  <c r="AU56" i="1"/>
  <c r="AU58" i="1"/>
  <c r="AU60" i="1"/>
  <c r="AU62" i="1"/>
  <c r="AU64" i="1"/>
  <c r="AU66" i="1"/>
  <c r="AU68" i="1"/>
  <c r="AU70" i="1"/>
  <c r="AU72" i="1"/>
  <c r="AU74" i="1"/>
  <c r="AU76" i="1"/>
  <c r="AU78" i="1"/>
  <c r="AU80" i="1"/>
  <c r="AU82" i="1"/>
  <c r="AU84" i="1"/>
  <c r="AU86" i="1"/>
  <c r="AU88" i="1"/>
  <c r="AU90" i="1"/>
  <c r="AU92" i="1"/>
  <c r="AU94" i="1"/>
  <c r="AU96" i="1"/>
  <c r="AU98" i="1"/>
  <c r="AU100" i="1"/>
  <c r="AU102" i="1"/>
  <c r="AU104" i="1"/>
  <c r="AU106" i="1"/>
  <c r="AU108" i="1"/>
  <c r="AU110" i="1"/>
  <c r="AU112" i="1"/>
  <c r="AU114" i="1"/>
  <c r="AU116" i="1"/>
  <c r="AU118" i="1"/>
  <c r="AU120" i="1"/>
  <c r="AU122" i="1"/>
  <c r="AU124" i="1"/>
  <c r="AU126" i="1"/>
  <c r="AU128" i="1"/>
  <c r="AU130" i="1"/>
  <c r="AU132" i="1"/>
  <c r="AU134" i="1"/>
  <c r="AU136" i="1"/>
  <c r="AU138" i="1"/>
  <c r="AU140" i="1"/>
  <c r="AU142" i="1"/>
  <c r="AU144" i="1"/>
  <c r="AU146" i="1"/>
  <c r="AU148" i="1"/>
  <c r="AU150" i="1"/>
  <c r="AU152" i="1"/>
  <c r="AU154" i="1"/>
  <c r="AU156" i="1"/>
  <c r="AU158" i="1"/>
  <c r="AU160" i="1"/>
  <c r="AU162" i="1"/>
  <c r="AU164" i="1"/>
  <c r="AU166" i="1"/>
  <c r="AU168" i="1"/>
  <c r="AU170" i="1"/>
  <c r="AU172" i="1"/>
  <c r="AU174" i="1"/>
  <c r="AU176" i="1"/>
  <c r="AU178" i="1"/>
  <c r="AU180" i="1"/>
  <c r="AU182" i="1"/>
  <c r="AU184" i="1"/>
  <c r="AU186" i="1"/>
  <c r="AU188" i="1"/>
  <c r="AU190" i="1"/>
  <c r="AU192" i="1"/>
  <c r="AU194" i="1"/>
  <c r="AU196" i="1"/>
  <c r="AU198" i="1"/>
  <c r="AU200" i="1"/>
  <c r="AU202" i="1"/>
  <c r="AU204" i="1"/>
  <c r="AU206" i="1"/>
  <c r="AU208" i="1"/>
  <c r="AU210" i="1"/>
  <c r="AU212" i="1"/>
  <c r="AU214" i="1"/>
  <c r="AU216" i="1"/>
  <c r="AU218" i="1"/>
  <c r="AU220" i="1"/>
  <c r="AU222" i="1"/>
  <c r="AU224" i="1"/>
  <c r="AU226" i="1"/>
  <c r="AU228" i="1"/>
  <c r="AU230" i="1"/>
  <c r="AU232" i="1"/>
  <c r="AU234" i="1"/>
  <c r="AU236" i="1"/>
  <c r="AU238" i="1"/>
  <c r="AU240" i="1"/>
  <c r="AU242" i="1"/>
  <c r="AU244" i="1"/>
  <c r="AU246" i="1"/>
  <c r="AU248" i="1"/>
  <c r="AU250" i="1"/>
  <c r="AU252" i="1"/>
  <c r="AU254" i="1"/>
  <c r="AU256" i="1"/>
  <c r="AU258" i="1"/>
  <c r="AU260" i="1"/>
  <c r="AU262" i="1"/>
  <c r="AU264" i="1"/>
  <c r="AU266" i="1"/>
  <c r="AU268" i="1"/>
  <c r="AU270" i="1"/>
  <c r="AU272" i="1"/>
  <c r="AU274" i="1"/>
  <c r="AU276" i="1"/>
  <c r="AU278" i="1"/>
  <c r="AU280" i="1"/>
  <c r="AU282" i="1"/>
  <c r="AU284" i="1"/>
  <c r="AU286" i="1"/>
  <c r="AU288" i="1"/>
  <c r="AU290" i="1"/>
  <c r="AU292" i="1"/>
  <c r="AU294" i="1"/>
  <c r="AU296" i="1"/>
  <c r="AU298" i="1"/>
  <c r="AU300" i="1"/>
  <c r="AU302" i="1"/>
  <c r="AU304" i="1"/>
  <c r="AU306" i="1"/>
  <c r="AU308" i="1"/>
  <c r="AU310" i="1"/>
  <c r="AU312" i="1"/>
  <c r="AU314" i="1"/>
  <c r="AU316" i="1"/>
  <c r="AU318" i="1"/>
  <c r="AU320" i="1"/>
  <c r="AU322" i="1"/>
  <c r="AU324" i="1"/>
  <c r="AU326" i="1"/>
  <c r="AU328" i="1"/>
  <c r="AU330" i="1"/>
  <c r="AU332" i="1"/>
  <c r="AU334" i="1"/>
  <c r="AU336" i="1"/>
  <c r="AU338" i="1"/>
  <c r="AU340" i="1"/>
  <c r="AU342" i="1"/>
  <c r="AU344" i="1"/>
  <c r="AU346" i="1"/>
  <c r="AU348" i="1"/>
  <c r="AU350" i="1"/>
  <c r="AU352" i="1"/>
  <c r="AU354" i="1"/>
  <c r="AU356" i="1"/>
  <c r="AU358" i="1"/>
  <c r="AU360" i="1"/>
  <c r="AU362" i="1"/>
  <c r="AU364" i="1"/>
  <c r="AU366" i="1"/>
  <c r="AU368" i="1"/>
  <c r="AU370" i="1"/>
  <c r="AU372" i="1"/>
  <c r="AU374" i="1"/>
  <c r="AU376" i="1"/>
  <c r="AU378" i="1"/>
  <c r="AU380" i="1"/>
  <c r="AU382" i="1"/>
  <c r="AU384" i="1"/>
  <c r="AU386" i="1"/>
  <c r="AU388" i="1"/>
  <c r="AU390" i="1"/>
  <c r="AU392" i="1"/>
  <c r="AU394" i="1"/>
  <c r="AU396" i="1"/>
  <c r="AU398" i="1"/>
  <c r="AU400" i="1"/>
  <c r="AU402" i="1"/>
  <c r="AU404" i="1"/>
  <c r="AU406" i="1"/>
  <c r="AU408" i="1"/>
  <c r="AU410" i="1"/>
  <c r="AU412" i="1"/>
  <c r="AU414" i="1"/>
  <c r="AU416" i="1"/>
  <c r="AU418" i="1"/>
  <c r="AU420" i="1"/>
  <c r="AU422" i="1"/>
  <c r="AU424" i="1"/>
  <c r="AU426" i="1"/>
  <c r="AU428" i="1"/>
  <c r="AU430" i="1"/>
  <c r="AU432" i="1"/>
  <c r="AU434" i="1"/>
  <c r="AU436" i="1"/>
  <c r="AU438" i="1"/>
  <c r="AU440" i="1"/>
  <c r="AU442" i="1"/>
  <c r="AU444" i="1"/>
  <c r="AU446" i="1"/>
  <c r="AU448" i="1"/>
  <c r="AU450" i="1"/>
  <c r="AU452" i="1"/>
  <c r="AU454" i="1"/>
  <c r="AU456" i="1"/>
  <c r="AU458" i="1"/>
  <c r="AU460" i="1"/>
  <c r="AU462" i="1"/>
  <c r="AU464" i="1"/>
  <c r="AU466" i="1"/>
  <c r="AU468" i="1"/>
  <c r="AU470" i="1"/>
  <c r="AU472" i="1"/>
  <c r="AU474" i="1"/>
  <c r="AU476" i="1"/>
  <c r="AU478" i="1"/>
  <c r="AU480" i="1"/>
  <c r="AU482" i="1"/>
  <c r="AU484" i="1"/>
  <c r="AU486" i="1"/>
  <c r="AU488" i="1"/>
  <c r="AU490" i="1"/>
  <c r="AU492" i="1"/>
  <c r="AU494" i="1"/>
  <c r="AU496" i="1"/>
  <c r="AU498" i="1"/>
  <c r="AU500" i="1"/>
  <c r="AU502" i="1"/>
  <c r="AU504" i="1"/>
  <c r="AU506" i="1"/>
  <c r="AU508" i="1"/>
  <c r="AU510" i="1"/>
  <c r="AU512" i="1"/>
  <c r="AU514" i="1"/>
  <c r="AU31" i="1"/>
  <c r="AU33" i="1"/>
  <c r="AU35" i="1"/>
  <c r="AU37" i="1"/>
  <c r="AU39" i="1"/>
  <c r="AU41" i="1"/>
  <c r="AU43" i="1"/>
  <c r="AU45" i="1"/>
  <c r="AU47" i="1"/>
  <c r="AU49" i="1"/>
  <c r="AU51" i="1"/>
  <c r="AU53" i="1"/>
  <c r="AU55" i="1"/>
  <c r="AU57" i="1"/>
  <c r="AU59" i="1"/>
  <c r="AU61" i="1"/>
  <c r="AU63" i="1"/>
  <c r="AU65" i="1"/>
  <c r="AU67" i="1"/>
  <c r="AU69" i="1"/>
  <c r="AU71" i="1"/>
  <c r="AU73" i="1"/>
  <c r="AU75" i="1"/>
  <c r="AU77" i="1"/>
  <c r="AU79" i="1"/>
  <c r="AU81" i="1"/>
  <c r="AU83" i="1"/>
  <c r="AU85" i="1"/>
  <c r="AU87" i="1"/>
  <c r="AU89" i="1"/>
  <c r="AU91" i="1"/>
  <c r="AU93" i="1"/>
  <c r="AU95" i="1"/>
  <c r="AU97" i="1"/>
  <c r="AU99" i="1"/>
  <c r="AU101" i="1"/>
  <c r="AU103" i="1"/>
  <c r="AU105" i="1"/>
  <c r="AU107" i="1"/>
  <c r="AU109" i="1"/>
  <c r="AU111" i="1"/>
  <c r="AU113" i="1"/>
  <c r="AU115" i="1"/>
  <c r="AU117" i="1"/>
  <c r="AU119" i="1"/>
  <c r="AU121" i="1"/>
  <c r="AU123" i="1"/>
  <c r="AU125" i="1"/>
  <c r="AU127" i="1"/>
  <c r="AU129" i="1"/>
  <c r="AU131" i="1"/>
  <c r="AU133" i="1"/>
  <c r="AU135" i="1"/>
  <c r="AU137" i="1"/>
  <c r="AU139" i="1"/>
  <c r="AU141" i="1"/>
  <c r="AU143" i="1"/>
  <c r="AU145" i="1"/>
  <c r="AU147" i="1"/>
  <c r="AU149" i="1"/>
  <c r="AU151" i="1"/>
  <c r="AU153" i="1"/>
  <c r="AU155" i="1"/>
  <c r="AU157" i="1"/>
  <c r="AU159" i="1"/>
  <c r="AU161" i="1"/>
  <c r="AU163" i="1"/>
  <c r="AU165" i="1"/>
  <c r="AU167" i="1"/>
  <c r="AU169" i="1"/>
  <c r="AU171" i="1"/>
  <c r="AU173" i="1"/>
  <c r="AU175" i="1"/>
  <c r="AU177" i="1"/>
  <c r="AU179" i="1"/>
  <c r="AU181" i="1"/>
  <c r="AU183" i="1"/>
  <c r="AU185" i="1"/>
  <c r="AU187" i="1"/>
  <c r="AU189" i="1"/>
  <c r="AU191" i="1"/>
  <c r="AU193" i="1"/>
  <c r="AU195" i="1"/>
  <c r="AU197" i="1"/>
  <c r="AU199" i="1"/>
  <c r="AU201" i="1"/>
  <c r="AU203" i="1"/>
  <c r="AU205" i="1"/>
  <c r="AU207" i="1"/>
  <c r="AU209" i="1"/>
  <c r="AU211" i="1"/>
  <c r="AU213" i="1"/>
  <c r="AU215" i="1"/>
  <c r="AU217" i="1"/>
  <c r="AU219" i="1"/>
  <c r="AU221" i="1"/>
  <c r="AU223" i="1"/>
  <c r="AU225" i="1"/>
  <c r="AU227" i="1"/>
  <c r="AU229" i="1"/>
  <c r="AU231" i="1"/>
  <c r="AU233" i="1"/>
  <c r="AU235" i="1"/>
  <c r="AU237" i="1"/>
  <c r="AU239" i="1"/>
  <c r="AU241" i="1"/>
  <c r="AU243" i="1"/>
  <c r="AU245" i="1"/>
  <c r="AU247" i="1"/>
  <c r="AU249" i="1"/>
  <c r="AU251" i="1"/>
  <c r="AU253" i="1"/>
  <c r="AU255" i="1"/>
  <c r="AU257" i="1"/>
  <c r="AU259" i="1"/>
  <c r="AU261" i="1"/>
  <c r="AU263" i="1"/>
  <c r="AU265" i="1"/>
  <c r="AU267" i="1"/>
  <c r="AU269" i="1"/>
  <c r="AU271" i="1"/>
  <c r="AU273" i="1"/>
  <c r="AU275" i="1"/>
  <c r="AU277" i="1"/>
  <c r="AU279" i="1"/>
  <c r="AU281" i="1"/>
  <c r="AU283" i="1"/>
  <c r="AU285" i="1"/>
  <c r="AU287" i="1"/>
  <c r="AU289" i="1"/>
  <c r="AU291" i="1"/>
  <c r="AU293" i="1"/>
  <c r="AU295" i="1"/>
  <c r="AU297" i="1"/>
  <c r="AU299" i="1"/>
  <c r="AU301" i="1"/>
  <c r="AU303" i="1"/>
  <c r="AU305" i="1"/>
  <c r="AU307" i="1"/>
  <c r="AU309" i="1"/>
  <c r="AU311" i="1"/>
  <c r="AU313" i="1"/>
  <c r="AU315" i="1"/>
  <c r="AU317" i="1"/>
  <c r="AU319" i="1"/>
  <c r="AU321" i="1"/>
  <c r="AU323" i="1"/>
  <c r="AU325" i="1"/>
  <c r="AU327" i="1"/>
  <c r="AU329" i="1"/>
  <c r="AU331" i="1"/>
  <c r="AU333" i="1"/>
  <c r="AU335" i="1"/>
  <c r="AU337" i="1"/>
  <c r="AU339" i="1"/>
  <c r="AU341" i="1"/>
  <c r="AU343" i="1"/>
  <c r="AU345" i="1"/>
  <c r="AU347" i="1"/>
  <c r="AU349" i="1"/>
  <c r="AU351" i="1"/>
  <c r="AU353" i="1"/>
  <c r="AU355" i="1"/>
  <c r="AU357" i="1"/>
  <c r="AU359" i="1"/>
  <c r="AU361" i="1"/>
  <c r="AU363" i="1"/>
  <c r="AU365" i="1"/>
  <c r="AU367" i="1"/>
  <c r="AU369" i="1"/>
  <c r="AU371" i="1"/>
  <c r="AU373" i="1"/>
  <c r="AU375" i="1"/>
  <c r="AU377" i="1"/>
  <c r="AU379" i="1"/>
  <c r="AU381" i="1"/>
  <c r="AU383" i="1"/>
  <c r="AU385" i="1"/>
  <c r="AU387" i="1"/>
  <c r="AU389" i="1"/>
  <c r="AU391" i="1"/>
  <c r="AU393" i="1"/>
  <c r="AU395" i="1"/>
  <c r="AU397" i="1"/>
  <c r="AU399" i="1"/>
  <c r="AU401" i="1"/>
  <c r="AU403" i="1"/>
  <c r="AU405" i="1"/>
  <c r="AU407" i="1"/>
  <c r="AU409" i="1"/>
  <c r="AU411" i="1"/>
  <c r="AU413" i="1"/>
  <c r="AU415" i="1"/>
  <c r="AU417" i="1"/>
  <c r="AU419" i="1"/>
  <c r="AU421" i="1"/>
  <c r="AU423" i="1"/>
  <c r="AU425" i="1"/>
  <c r="AU427" i="1"/>
  <c r="AU429" i="1"/>
  <c r="AU431" i="1"/>
  <c r="AU433" i="1"/>
  <c r="AU435" i="1"/>
  <c r="AU437" i="1"/>
  <c r="AU439" i="1"/>
  <c r="AU441" i="1"/>
  <c r="AU443" i="1"/>
  <c r="AU445" i="1"/>
  <c r="AU447" i="1"/>
  <c r="AU449" i="1"/>
  <c r="AU451" i="1"/>
  <c r="AU453" i="1"/>
  <c r="AU455" i="1"/>
  <c r="AU457" i="1"/>
  <c r="AU459" i="1"/>
  <c r="AU461" i="1"/>
  <c r="AU463" i="1"/>
  <c r="AU465" i="1"/>
  <c r="AU467" i="1"/>
  <c r="AU469" i="1"/>
  <c r="AU471" i="1"/>
  <c r="AU473" i="1"/>
  <c r="AU475" i="1"/>
  <c r="AU477" i="1"/>
  <c r="AU479" i="1"/>
  <c r="AU481" i="1"/>
  <c r="AU483" i="1"/>
  <c r="AU485" i="1"/>
  <c r="AU487" i="1"/>
  <c r="AU489" i="1"/>
  <c r="AU491" i="1"/>
  <c r="AU493" i="1"/>
  <c r="AU495" i="1"/>
  <c r="AU497" i="1"/>
  <c r="AU499" i="1"/>
  <c r="AU501" i="1"/>
  <c r="AU503" i="1"/>
  <c r="AU505" i="1"/>
  <c r="AU507" i="1"/>
  <c r="AU509" i="1"/>
  <c r="AU511" i="1"/>
  <c r="AU513" i="1"/>
  <c r="AU515" i="1"/>
  <c r="AU16" i="1"/>
  <c r="AA20" i="1"/>
  <c r="AP19" i="1"/>
  <c r="AQ19" i="1" s="1"/>
  <c r="AP22" i="1"/>
  <c r="AQ22" i="1" s="1"/>
  <c r="AP24" i="1"/>
  <c r="AP26" i="1"/>
  <c r="AP28" i="1"/>
  <c r="AP30" i="1"/>
  <c r="AQ30" i="1" s="1"/>
  <c r="AP32" i="1"/>
  <c r="AP34" i="1"/>
  <c r="AP36" i="1"/>
  <c r="AP38" i="1"/>
  <c r="AQ38" i="1" s="1"/>
  <c r="AP40" i="1"/>
  <c r="AP42" i="1"/>
  <c r="AP44" i="1"/>
  <c r="AP46" i="1"/>
  <c r="AQ46" i="1" s="1"/>
  <c r="AP48" i="1"/>
  <c r="AP50" i="1"/>
  <c r="AP52" i="1"/>
  <c r="AP54" i="1"/>
  <c r="AQ54" i="1" s="1"/>
  <c r="AP56" i="1"/>
  <c r="AP58" i="1"/>
  <c r="AP60" i="1"/>
  <c r="AP62" i="1"/>
  <c r="AQ62" i="1" s="1"/>
  <c r="AP64" i="1"/>
  <c r="AP66" i="1"/>
  <c r="AP68" i="1"/>
  <c r="AP70" i="1"/>
  <c r="AQ70" i="1" s="1"/>
  <c r="AP72" i="1"/>
  <c r="AP74" i="1"/>
  <c r="AP76" i="1"/>
  <c r="AP78" i="1"/>
  <c r="AQ78" i="1" s="1"/>
  <c r="AP80" i="1"/>
  <c r="AP82" i="1"/>
  <c r="AP84" i="1"/>
  <c r="AP86" i="1"/>
  <c r="AQ86" i="1" s="1"/>
  <c r="AP88" i="1"/>
  <c r="AP90" i="1"/>
  <c r="AP92" i="1"/>
  <c r="AP94" i="1"/>
  <c r="AQ94" i="1" s="1"/>
  <c r="AP96" i="1"/>
  <c r="AP98" i="1"/>
  <c r="AP100" i="1"/>
  <c r="AP102" i="1"/>
  <c r="AP104" i="1"/>
  <c r="AP106" i="1"/>
  <c r="AQ106" i="1" s="1"/>
  <c r="AP108" i="1"/>
  <c r="AP110" i="1"/>
  <c r="AP112" i="1"/>
  <c r="AP114" i="1"/>
  <c r="AQ114" i="1" s="1"/>
  <c r="AP116" i="1"/>
  <c r="AP118" i="1"/>
  <c r="AP120" i="1"/>
  <c r="AP122" i="1"/>
  <c r="AQ122" i="1" s="1"/>
  <c r="AP124" i="1"/>
  <c r="AP126" i="1"/>
  <c r="AP128" i="1"/>
  <c r="AP130" i="1"/>
  <c r="AQ130" i="1" s="1"/>
  <c r="AP132" i="1"/>
  <c r="AP134" i="1"/>
  <c r="AP136" i="1"/>
  <c r="AP138" i="1"/>
  <c r="AQ138" i="1" s="1"/>
  <c r="AP140" i="1"/>
  <c r="AP142" i="1"/>
  <c r="AQ142" i="1" s="1"/>
  <c r="AP144" i="1"/>
  <c r="AP146" i="1"/>
  <c r="AP148" i="1"/>
  <c r="AP150" i="1"/>
  <c r="AQ150" i="1" s="1"/>
  <c r="AP152" i="1"/>
  <c r="AP154" i="1"/>
  <c r="AP156" i="1"/>
  <c r="AP158" i="1"/>
  <c r="AQ158" i="1" s="1"/>
  <c r="AP160" i="1"/>
  <c r="AP162" i="1"/>
  <c r="AP164" i="1"/>
  <c r="AP166" i="1"/>
  <c r="AQ166" i="1" s="1"/>
  <c r="AP168" i="1"/>
  <c r="AP170" i="1"/>
  <c r="AP172" i="1"/>
  <c r="AP174" i="1"/>
  <c r="AP176" i="1"/>
  <c r="AP178" i="1"/>
  <c r="AQ178" i="1" s="1"/>
  <c r="AP180" i="1"/>
  <c r="AP182" i="1"/>
  <c r="AP184" i="1"/>
  <c r="AP186" i="1"/>
  <c r="AQ186" i="1" s="1"/>
  <c r="AP188" i="1"/>
  <c r="AP190" i="1"/>
  <c r="AP192" i="1"/>
  <c r="AP194" i="1"/>
  <c r="AQ194" i="1" s="1"/>
  <c r="AP196" i="1"/>
  <c r="AP198" i="1"/>
  <c r="AP200" i="1"/>
  <c r="AP202" i="1"/>
  <c r="AQ202" i="1" s="1"/>
  <c r="AP204" i="1"/>
  <c r="AP206" i="1"/>
  <c r="AP208" i="1"/>
  <c r="AP210" i="1"/>
  <c r="AQ210" i="1" s="1"/>
  <c r="AP212" i="1"/>
  <c r="AP214" i="1"/>
  <c r="AP216" i="1"/>
  <c r="AP218" i="1"/>
  <c r="AQ218" i="1" s="1"/>
  <c r="AP220" i="1"/>
  <c r="AP222" i="1"/>
  <c r="AP224" i="1"/>
  <c r="AP226" i="1"/>
  <c r="AQ226" i="1" s="1"/>
  <c r="AP228" i="1"/>
  <c r="AP230" i="1"/>
  <c r="AP232" i="1"/>
  <c r="AP234" i="1"/>
  <c r="AQ234" i="1" s="1"/>
  <c r="AP236" i="1"/>
  <c r="AP238" i="1"/>
  <c r="AP240" i="1"/>
  <c r="AP242" i="1"/>
  <c r="AQ242" i="1" s="1"/>
  <c r="AP244" i="1"/>
  <c r="AP246" i="1"/>
  <c r="AP248" i="1"/>
  <c r="AP250" i="1"/>
  <c r="AQ250" i="1" s="1"/>
  <c r="AP252" i="1"/>
  <c r="AP254" i="1"/>
  <c r="AP256" i="1"/>
  <c r="AP258" i="1"/>
  <c r="AQ258" i="1" s="1"/>
  <c r="AP260" i="1"/>
  <c r="AP262" i="1"/>
  <c r="AP264" i="1"/>
  <c r="AP266" i="1"/>
  <c r="AQ266" i="1" s="1"/>
  <c r="AP268" i="1"/>
  <c r="AP270" i="1"/>
  <c r="AP272" i="1"/>
  <c r="AP274" i="1"/>
  <c r="AQ274" i="1" s="1"/>
  <c r="AP276" i="1"/>
  <c r="AP278" i="1"/>
  <c r="AP280" i="1"/>
  <c r="AP282" i="1"/>
  <c r="AQ282" i="1" s="1"/>
  <c r="AP284" i="1"/>
  <c r="AP286" i="1"/>
  <c r="AP288" i="1"/>
  <c r="AP290" i="1"/>
  <c r="AQ290" i="1" s="1"/>
  <c r="AP292" i="1"/>
  <c r="AP294" i="1"/>
  <c r="AP296" i="1"/>
  <c r="AP298" i="1"/>
  <c r="AQ298" i="1" s="1"/>
  <c r="AP300" i="1"/>
  <c r="AP302" i="1"/>
  <c r="AP304" i="1"/>
  <c r="AP306" i="1"/>
  <c r="AQ306" i="1" s="1"/>
  <c r="AP308" i="1"/>
  <c r="AP310" i="1"/>
  <c r="AP312" i="1"/>
  <c r="AP314" i="1"/>
  <c r="AQ314" i="1" s="1"/>
  <c r="AP316" i="1"/>
  <c r="AP318" i="1"/>
  <c r="AP320" i="1"/>
  <c r="AP322" i="1"/>
  <c r="AQ322" i="1" s="1"/>
  <c r="AP324" i="1"/>
  <c r="AP326" i="1"/>
  <c r="AP328" i="1"/>
  <c r="AP330" i="1"/>
  <c r="AQ330" i="1" s="1"/>
  <c r="AP332" i="1"/>
  <c r="AP334" i="1"/>
  <c r="AP336" i="1"/>
  <c r="AP338" i="1"/>
  <c r="AQ338" i="1" s="1"/>
  <c r="AP340" i="1"/>
  <c r="AP342" i="1"/>
  <c r="AP344" i="1"/>
  <c r="AP346" i="1"/>
  <c r="AQ346" i="1" s="1"/>
  <c r="AP348" i="1"/>
  <c r="AP350" i="1"/>
  <c r="AP352" i="1"/>
  <c r="AP354" i="1"/>
  <c r="AQ354" i="1" s="1"/>
  <c r="AP356" i="1"/>
  <c r="AP358" i="1"/>
  <c r="AP360" i="1"/>
  <c r="AP362" i="1"/>
  <c r="AQ362" i="1" s="1"/>
  <c r="AP364" i="1"/>
  <c r="AP366" i="1"/>
  <c r="AP368" i="1"/>
  <c r="AP370" i="1"/>
  <c r="AQ370" i="1" s="1"/>
  <c r="AP372" i="1"/>
  <c r="AP374" i="1"/>
  <c r="AP376" i="1"/>
  <c r="AP378" i="1"/>
  <c r="AQ378" i="1" s="1"/>
  <c r="AP380" i="1"/>
  <c r="AP382" i="1"/>
  <c r="AP384" i="1"/>
  <c r="AP386" i="1"/>
  <c r="AQ386" i="1" s="1"/>
  <c r="AP388" i="1"/>
  <c r="AP390" i="1"/>
  <c r="AP392" i="1"/>
  <c r="AP394" i="1"/>
  <c r="AQ394" i="1" s="1"/>
  <c r="AP396" i="1"/>
  <c r="AP398" i="1"/>
  <c r="AP400" i="1"/>
  <c r="AP402" i="1"/>
  <c r="AQ402" i="1" s="1"/>
  <c r="AP404" i="1"/>
  <c r="AP406" i="1"/>
  <c r="AP408" i="1"/>
  <c r="AP410" i="1"/>
  <c r="AQ410" i="1" s="1"/>
  <c r="AP412" i="1"/>
  <c r="AP414" i="1"/>
  <c r="AP416" i="1"/>
  <c r="AP418" i="1"/>
  <c r="AQ418" i="1" s="1"/>
  <c r="AP420" i="1"/>
  <c r="AP422" i="1"/>
  <c r="AP424" i="1"/>
  <c r="AP426" i="1"/>
  <c r="AQ426" i="1" s="1"/>
  <c r="AP428" i="1"/>
  <c r="AP430" i="1"/>
  <c r="AP432" i="1"/>
  <c r="AP434" i="1"/>
  <c r="AQ434" i="1" s="1"/>
  <c r="AP436" i="1"/>
  <c r="AP438" i="1"/>
  <c r="AP440" i="1"/>
  <c r="AP442" i="1"/>
  <c r="AQ442" i="1" s="1"/>
  <c r="AP444" i="1"/>
  <c r="AP446" i="1"/>
  <c r="AQ446" i="1" s="1"/>
  <c r="AP448" i="1"/>
  <c r="AP450" i="1"/>
  <c r="AP452" i="1"/>
  <c r="AP454" i="1"/>
  <c r="AQ454" i="1" s="1"/>
  <c r="AP456" i="1"/>
  <c r="AP458" i="1"/>
  <c r="AP460" i="1"/>
  <c r="AP462" i="1"/>
  <c r="AQ462" i="1" s="1"/>
  <c r="AP464" i="1"/>
  <c r="AP466" i="1"/>
  <c r="AP468" i="1"/>
  <c r="AP470" i="1"/>
  <c r="AQ470" i="1" s="1"/>
  <c r="AP472" i="1"/>
  <c r="AP474" i="1"/>
  <c r="AP476" i="1"/>
  <c r="AP478" i="1"/>
  <c r="AQ478" i="1" s="1"/>
  <c r="AP480" i="1"/>
  <c r="AP482" i="1"/>
  <c r="AP484" i="1"/>
  <c r="AP486" i="1"/>
  <c r="AQ486" i="1" s="1"/>
  <c r="AP488" i="1"/>
  <c r="AP490" i="1"/>
  <c r="AP492" i="1"/>
  <c r="AP494" i="1"/>
  <c r="AQ494" i="1" s="1"/>
  <c r="AP496" i="1"/>
  <c r="AP498" i="1"/>
  <c r="AP500" i="1"/>
  <c r="AP502" i="1"/>
  <c r="AQ502" i="1" s="1"/>
  <c r="AP504" i="1"/>
  <c r="AP506" i="1"/>
  <c r="AP508" i="1"/>
  <c r="AP510" i="1"/>
  <c r="AQ510" i="1" s="1"/>
  <c r="AP512" i="1"/>
  <c r="AP514" i="1"/>
  <c r="AP18" i="1"/>
  <c r="AQ18" i="1" s="1"/>
  <c r="AP21" i="1"/>
  <c r="AP23" i="1"/>
  <c r="AQ23" i="1" s="1"/>
  <c r="AP25" i="1"/>
  <c r="AP27" i="1"/>
  <c r="AP29" i="1"/>
  <c r="AP31" i="1"/>
  <c r="AQ31" i="1" s="1"/>
  <c r="AP33" i="1"/>
  <c r="AP35" i="1"/>
  <c r="AP37" i="1"/>
  <c r="AP39" i="1"/>
  <c r="AQ39" i="1" s="1"/>
  <c r="AP41" i="1"/>
  <c r="AP43" i="1"/>
  <c r="AP45" i="1"/>
  <c r="AP47" i="1"/>
  <c r="AQ47" i="1" s="1"/>
  <c r="AP49" i="1"/>
  <c r="AP51" i="1"/>
  <c r="AP53" i="1"/>
  <c r="AP55" i="1"/>
  <c r="AQ55" i="1" s="1"/>
  <c r="AP57" i="1"/>
  <c r="AP59" i="1"/>
  <c r="AP61" i="1"/>
  <c r="AP63" i="1"/>
  <c r="AP65" i="1"/>
  <c r="AP67" i="1"/>
  <c r="AQ67" i="1" s="1"/>
  <c r="AP69" i="1"/>
  <c r="AP71" i="1"/>
  <c r="AP73" i="1"/>
  <c r="AP75" i="1"/>
  <c r="AQ75" i="1" s="1"/>
  <c r="AP77" i="1"/>
  <c r="AP79" i="1"/>
  <c r="AP81" i="1"/>
  <c r="AP83" i="1"/>
  <c r="AQ83" i="1" s="1"/>
  <c r="AP85" i="1"/>
  <c r="AP87" i="1"/>
  <c r="AP89" i="1"/>
  <c r="AP91" i="1"/>
  <c r="AQ91" i="1" s="1"/>
  <c r="AP93" i="1"/>
  <c r="AP95" i="1"/>
  <c r="AP97" i="1"/>
  <c r="AP99" i="1"/>
  <c r="AQ99" i="1" s="1"/>
  <c r="AP101" i="1"/>
  <c r="AP103" i="1"/>
  <c r="AP105" i="1"/>
  <c r="AP107" i="1"/>
  <c r="AQ107" i="1" s="1"/>
  <c r="AP109" i="1"/>
  <c r="AP111" i="1"/>
  <c r="AP113" i="1"/>
  <c r="AP115" i="1"/>
  <c r="AQ115" i="1" s="1"/>
  <c r="AP117" i="1"/>
  <c r="AP119" i="1"/>
  <c r="AP121" i="1"/>
  <c r="AP123" i="1"/>
  <c r="AQ123" i="1" s="1"/>
  <c r="AP125" i="1"/>
  <c r="AP127" i="1"/>
  <c r="AP129" i="1"/>
  <c r="AP131" i="1"/>
  <c r="AQ131" i="1" s="1"/>
  <c r="AP133" i="1"/>
  <c r="AP135" i="1"/>
  <c r="AP137" i="1"/>
  <c r="AP139" i="1"/>
  <c r="AQ139" i="1" s="1"/>
  <c r="AP141" i="1"/>
  <c r="AP143" i="1"/>
  <c r="AQ143" i="1" s="1"/>
  <c r="AP145" i="1"/>
  <c r="AP147" i="1"/>
  <c r="AP149" i="1"/>
  <c r="AP151" i="1"/>
  <c r="AQ151" i="1" s="1"/>
  <c r="AP153" i="1"/>
  <c r="AP155" i="1"/>
  <c r="AP157" i="1"/>
  <c r="AP159" i="1"/>
  <c r="AQ159" i="1" s="1"/>
  <c r="AP161" i="1"/>
  <c r="AP163" i="1"/>
  <c r="AP165" i="1"/>
  <c r="AP167" i="1"/>
  <c r="AQ167" i="1" s="1"/>
  <c r="AP169" i="1"/>
  <c r="AP171" i="1"/>
  <c r="AP173" i="1"/>
  <c r="AP175" i="1"/>
  <c r="AQ175" i="1" s="1"/>
  <c r="AP177" i="1"/>
  <c r="AP179" i="1"/>
  <c r="AP181" i="1"/>
  <c r="AP183" i="1"/>
  <c r="AQ183" i="1" s="1"/>
  <c r="AP185" i="1"/>
  <c r="AP187" i="1"/>
  <c r="AP189" i="1"/>
  <c r="AP191" i="1"/>
  <c r="AQ191" i="1" s="1"/>
  <c r="AP193" i="1"/>
  <c r="AP195" i="1"/>
  <c r="AP197" i="1"/>
  <c r="AP199" i="1"/>
  <c r="AQ199" i="1" s="1"/>
  <c r="AP201" i="1"/>
  <c r="AP203" i="1"/>
  <c r="AP205" i="1"/>
  <c r="AP207" i="1"/>
  <c r="AQ207" i="1" s="1"/>
  <c r="AP209" i="1"/>
  <c r="AP211" i="1"/>
  <c r="AP213" i="1"/>
  <c r="AP215" i="1"/>
  <c r="AQ215" i="1" s="1"/>
  <c r="AP217" i="1"/>
  <c r="AP219" i="1"/>
  <c r="AP221" i="1"/>
  <c r="AP223" i="1"/>
  <c r="AQ223" i="1" s="1"/>
  <c r="AP225" i="1"/>
  <c r="AP227" i="1"/>
  <c r="AP229" i="1"/>
  <c r="AP231" i="1"/>
  <c r="AQ231" i="1" s="1"/>
  <c r="AP233" i="1"/>
  <c r="AP235" i="1"/>
  <c r="AP237" i="1"/>
  <c r="AP239" i="1"/>
  <c r="AQ239" i="1" s="1"/>
  <c r="AP241" i="1"/>
  <c r="AP243" i="1"/>
  <c r="AP245" i="1"/>
  <c r="AP247" i="1"/>
  <c r="AQ247" i="1" s="1"/>
  <c r="AP249" i="1"/>
  <c r="AP251" i="1"/>
  <c r="AP253" i="1"/>
  <c r="AP255" i="1"/>
  <c r="AP257" i="1"/>
  <c r="AP259" i="1"/>
  <c r="AQ259" i="1" s="1"/>
  <c r="AP261" i="1"/>
  <c r="AP263" i="1"/>
  <c r="AP265" i="1"/>
  <c r="AP267" i="1"/>
  <c r="AQ267" i="1" s="1"/>
  <c r="AP269" i="1"/>
  <c r="AP271" i="1"/>
  <c r="AP273" i="1"/>
  <c r="AP275" i="1"/>
  <c r="AQ275" i="1" s="1"/>
  <c r="AP277" i="1"/>
  <c r="AP279" i="1"/>
  <c r="AP281" i="1"/>
  <c r="AP283" i="1"/>
  <c r="AQ283" i="1" s="1"/>
  <c r="AP285" i="1"/>
  <c r="AP287" i="1"/>
  <c r="AP289" i="1"/>
  <c r="AP291" i="1"/>
  <c r="AQ291" i="1" s="1"/>
  <c r="AP293" i="1"/>
  <c r="AP295" i="1"/>
  <c r="AP297" i="1"/>
  <c r="AP299" i="1"/>
  <c r="AQ299" i="1" s="1"/>
  <c r="AP301" i="1"/>
  <c r="AP303" i="1"/>
  <c r="AP305" i="1"/>
  <c r="AP307" i="1"/>
  <c r="AQ307" i="1" s="1"/>
  <c r="AP309" i="1"/>
  <c r="AP311" i="1"/>
  <c r="AP313" i="1"/>
  <c r="AP315" i="1"/>
  <c r="AQ315" i="1" s="1"/>
  <c r="AP317" i="1"/>
  <c r="AP319" i="1"/>
  <c r="AP321" i="1"/>
  <c r="AP323" i="1"/>
  <c r="AQ323" i="1" s="1"/>
  <c r="AP325" i="1"/>
  <c r="AP327" i="1"/>
  <c r="AP329" i="1"/>
  <c r="AP331" i="1"/>
  <c r="AQ331" i="1" s="1"/>
  <c r="AP333" i="1"/>
  <c r="AP335" i="1"/>
  <c r="AP337" i="1"/>
  <c r="AP339" i="1"/>
  <c r="AQ339" i="1" s="1"/>
  <c r="AP341" i="1"/>
  <c r="AP343" i="1"/>
  <c r="AP345" i="1"/>
  <c r="AP347" i="1"/>
  <c r="AQ347" i="1" s="1"/>
  <c r="AP349" i="1"/>
  <c r="AP351" i="1"/>
  <c r="AP353" i="1"/>
  <c r="AP355" i="1"/>
  <c r="AQ355" i="1" s="1"/>
  <c r="AP357" i="1"/>
  <c r="AP359" i="1"/>
  <c r="AP361" i="1"/>
  <c r="AP363" i="1"/>
  <c r="AQ363" i="1" s="1"/>
  <c r="AP365" i="1"/>
  <c r="AP367" i="1"/>
  <c r="AP369" i="1"/>
  <c r="AP371" i="1"/>
  <c r="AQ371" i="1" s="1"/>
  <c r="AP373" i="1"/>
  <c r="AP375" i="1"/>
  <c r="AP377" i="1"/>
  <c r="AP379" i="1"/>
  <c r="AQ379" i="1" s="1"/>
  <c r="AP381" i="1"/>
  <c r="AP383" i="1"/>
  <c r="AP385" i="1"/>
  <c r="AP387" i="1"/>
  <c r="AQ387" i="1" s="1"/>
  <c r="AP389" i="1"/>
  <c r="AP391" i="1"/>
  <c r="AP393" i="1"/>
  <c r="AP395" i="1"/>
  <c r="AQ395" i="1" s="1"/>
  <c r="AP397" i="1"/>
  <c r="AP399" i="1"/>
  <c r="AP401" i="1"/>
  <c r="AP403" i="1"/>
  <c r="AQ403" i="1" s="1"/>
  <c r="AP405" i="1"/>
  <c r="AP407" i="1"/>
  <c r="AP409" i="1"/>
  <c r="AP411" i="1"/>
  <c r="AQ411" i="1" s="1"/>
  <c r="AP413" i="1"/>
  <c r="AP415" i="1"/>
  <c r="AP417" i="1"/>
  <c r="AP419" i="1"/>
  <c r="AQ419" i="1" s="1"/>
  <c r="AP421" i="1"/>
  <c r="AP423" i="1"/>
  <c r="AP425" i="1"/>
  <c r="AP427" i="1"/>
  <c r="AQ427" i="1" s="1"/>
  <c r="AP429" i="1"/>
  <c r="AP431" i="1"/>
  <c r="AP433" i="1"/>
  <c r="AP435" i="1"/>
  <c r="AQ435" i="1" s="1"/>
  <c r="AP437" i="1"/>
  <c r="AP439" i="1"/>
  <c r="AP441" i="1"/>
  <c r="AP443" i="1"/>
  <c r="AQ443" i="1" s="1"/>
  <c r="AP445" i="1"/>
  <c r="AP447" i="1"/>
  <c r="AQ447" i="1" s="1"/>
  <c r="AP449" i="1"/>
  <c r="AP451" i="1"/>
  <c r="AQ451" i="1" s="1"/>
  <c r="AP453" i="1"/>
  <c r="AP455" i="1"/>
  <c r="AQ455" i="1" s="1"/>
  <c r="AP457" i="1"/>
  <c r="AP459" i="1"/>
  <c r="AP461" i="1"/>
  <c r="AP463" i="1"/>
  <c r="AQ463" i="1" s="1"/>
  <c r="AP465" i="1"/>
  <c r="AP467" i="1"/>
  <c r="AQ467" i="1" s="1"/>
  <c r="AP469" i="1"/>
  <c r="AP471" i="1"/>
  <c r="AQ471" i="1" s="1"/>
  <c r="AP473" i="1"/>
  <c r="AP475" i="1"/>
  <c r="AQ475" i="1" s="1"/>
  <c r="AP477" i="1"/>
  <c r="AP479" i="1"/>
  <c r="AQ479" i="1" s="1"/>
  <c r="AP481" i="1"/>
  <c r="AP483" i="1"/>
  <c r="AQ483" i="1" s="1"/>
  <c r="AP485" i="1"/>
  <c r="AP487" i="1"/>
  <c r="AQ487" i="1" s="1"/>
  <c r="AP489" i="1"/>
  <c r="AP491" i="1"/>
  <c r="AQ491" i="1" s="1"/>
  <c r="AP493" i="1"/>
  <c r="AP495" i="1"/>
  <c r="AQ495" i="1" s="1"/>
  <c r="AP497" i="1"/>
  <c r="AP499" i="1"/>
  <c r="AQ499" i="1" s="1"/>
  <c r="AP501" i="1"/>
  <c r="AP503" i="1"/>
  <c r="AQ503" i="1" s="1"/>
  <c r="AP505" i="1"/>
  <c r="AP507" i="1"/>
  <c r="AQ507" i="1" s="1"/>
  <c r="AP509" i="1"/>
  <c r="AP511" i="1"/>
  <c r="AQ511" i="1" s="1"/>
  <c r="AP513" i="1"/>
  <c r="AP515" i="1"/>
  <c r="AQ515" i="1" s="1"/>
  <c r="AP20" i="1"/>
  <c r="AA19" i="1"/>
  <c r="AA18" i="1"/>
  <c r="AA17" i="1"/>
  <c r="AA16" i="1"/>
  <c r="AB17" i="1"/>
  <c r="AB16" i="1"/>
  <c r="AL16" i="1"/>
  <c r="AM16" i="1" s="1"/>
  <c r="AR225" i="1" l="1"/>
  <c r="BK16" i="1"/>
  <c r="BL16" i="1" s="1"/>
  <c r="AO16" i="1"/>
  <c r="AR466" i="1"/>
  <c r="AV466" i="1" s="1"/>
  <c r="AW466" i="1" s="1"/>
  <c r="AZ466" i="1" s="1"/>
  <c r="AR90" i="1"/>
  <c r="AP16" i="1"/>
  <c r="AR16" i="1" s="1"/>
  <c r="AN16" i="1"/>
  <c r="AR459" i="1"/>
  <c r="AV459" i="1" s="1"/>
  <c r="AW459" i="1" s="1"/>
  <c r="AZ459" i="1" s="1"/>
  <c r="AR235" i="1"/>
  <c r="AV235" i="1" s="1"/>
  <c r="AW235" i="1" s="1"/>
  <c r="AZ235" i="1" s="1"/>
  <c r="AR203" i="1"/>
  <c r="AV203" i="1" s="1"/>
  <c r="AW203" i="1" s="1"/>
  <c r="AZ203" i="1" s="1"/>
  <c r="AR171" i="1"/>
  <c r="AV171" i="1" s="1"/>
  <c r="AW171" i="1" s="1"/>
  <c r="AZ171" i="1" s="1"/>
  <c r="AR163" i="1"/>
  <c r="AV163" i="1" s="1"/>
  <c r="AW163" i="1" s="1"/>
  <c r="AZ163" i="1" s="1"/>
  <c r="AR43" i="1"/>
  <c r="AV43" i="1" s="1"/>
  <c r="AW43" i="1" s="1"/>
  <c r="AZ43" i="1" s="1"/>
  <c r="AR425" i="1"/>
  <c r="AV425" i="1" s="1"/>
  <c r="AW425" i="1" s="1"/>
  <c r="AZ425" i="1" s="1"/>
  <c r="AR501" i="1"/>
  <c r="AV501" i="1" s="1"/>
  <c r="AW501" i="1" s="1"/>
  <c r="AZ501" i="1" s="1"/>
  <c r="AR85" i="1"/>
  <c r="AV85" i="1" s="1"/>
  <c r="AW85" i="1" s="1"/>
  <c r="AZ85" i="1" s="1"/>
  <c r="AR436" i="1"/>
  <c r="AV436" i="1" s="1"/>
  <c r="AW436" i="1" s="1"/>
  <c r="AZ436" i="1" s="1"/>
  <c r="AR348" i="1"/>
  <c r="AV348" i="1" s="1"/>
  <c r="AW348" i="1" s="1"/>
  <c r="AZ348" i="1" s="1"/>
  <c r="AR284" i="1"/>
  <c r="AV284" i="1" s="1"/>
  <c r="AW284" i="1" s="1"/>
  <c r="AZ284" i="1" s="1"/>
  <c r="AR116" i="1"/>
  <c r="AV116" i="1" s="1"/>
  <c r="AW116" i="1" s="1"/>
  <c r="AZ116" i="1" s="1"/>
  <c r="AR407" i="1"/>
  <c r="AV407" i="1" s="1"/>
  <c r="AW407" i="1" s="1"/>
  <c r="AZ407" i="1" s="1"/>
  <c r="AR359" i="1"/>
  <c r="AV359" i="1" s="1"/>
  <c r="AW359" i="1" s="1"/>
  <c r="AZ359" i="1" s="1"/>
  <c r="AR509" i="1"/>
  <c r="AV509" i="1" s="1"/>
  <c r="AW509" i="1" s="1"/>
  <c r="AZ509" i="1" s="1"/>
  <c r="AR493" i="1"/>
  <c r="AV493" i="1" s="1"/>
  <c r="AW493" i="1" s="1"/>
  <c r="AZ493" i="1" s="1"/>
  <c r="AR485" i="1"/>
  <c r="AV485" i="1" s="1"/>
  <c r="AW485" i="1" s="1"/>
  <c r="AZ485" i="1" s="1"/>
  <c r="AR477" i="1"/>
  <c r="AV477" i="1" s="1"/>
  <c r="AW477" i="1" s="1"/>
  <c r="AZ477" i="1" s="1"/>
  <c r="AR461" i="1"/>
  <c r="AV461" i="1" s="1"/>
  <c r="AW461" i="1" s="1"/>
  <c r="AZ461" i="1" s="1"/>
  <c r="AR453" i="1"/>
  <c r="AV453" i="1" s="1"/>
  <c r="AW453" i="1" s="1"/>
  <c r="AZ453" i="1" s="1"/>
  <c r="AR445" i="1"/>
  <c r="AV445" i="1" s="1"/>
  <c r="AW445" i="1" s="1"/>
  <c r="AZ445" i="1" s="1"/>
  <c r="AR373" i="1"/>
  <c r="AV373" i="1" s="1"/>
  <c r="AW373" i="1" s="1"/>
  <c r="AZ373" i="1" s="1"/>
  <c r="AR365" i="1"/>
  <c r="AV365" i="1" s="1"/>
  <c r="AW365" i="1" s="1"/>
  <c r="AZ365" i="1" s="1"/>
  <c r="AR349" i="1"/>
  <c r="AV349" i="1" s="1"/>
  <c r="AW349" i="1" s="1"/>
  <c r="AZ349" i="1" s="1"/>
  <c r="AR341" i="1"/>
  <c r="AV341" i="1" s="1"/>
  <c r="AW341" i="1" s="1"/>
  <c r="AZ341" i="1" s="1"/>
  <c r="AR333" i="1"/>
  <c r="AV333" i="1" s="1"/>
  <c r="AW333" i="1" s="1"/>
  <c r="AZ333" i="1" s="1"/>
  <c r="AR325" i="1"/>
  <c r="AV325" i="1" s="1"/>
  <c r="AW325" i="1" s="1"/>
  <c r="AZ325" i="1" s="1"/>
  <c r="AR317" i="1"/>
  <c r="AV317" i="1" s="1"/>
  <c r="AW317" i="1" s="1"/>
  <c r="AZ317" i="1" s="1"/>
  <c r="AR309" i="1"/>
  <c r="AV309" i="1" s="1"/>
  <c r="AW309" i="1" s="1"/>
  <c r="AZ309" i="1" s="1"/>
  <c r="AR301" i="1"/>
  <c r="AV301" i="1" s="1"/>
  <c r="AW301" i="1" s="1"/>
  <c r="AZ301" i="1" s="1"/>
  <c r="AR285" i="1"/>
  <c r="AV285" i="1" s="1"/>
  <c r="AW285" i="1" s="1"/>
  <c r="AZ285" i="1" s="1"/>
  <c r="AR277" i="1"/>
  <c r="AV277" i="1" s="1"/>
  <c r="AW277" i="1" s="1"/>
  <c r="AZ277" i="1" s="1"/>
  <c r="AR269" i="1"/>
  <c r="AV269" i="1" s="1"/>
  <c r="AW269" i="1" s="1"/>
  <c r="AZ269" i="1" s="1"/>
  <c r="AR261" i="1"/>
  <c r="AV261" i="1" s="1"/>
  <c r="AW261" i="1" s="1"/>
  <c r="AZ261" i="1" s="1"/>
  <c r="AR165" i="1"/>
  <c r="AV165" i="1" s="1"/>
  <c r="AW165" i="1" s="1"/>
  <c r="AZ165" i="1" s="1"/>
  <c r="AR157" i="1"/>
  <c r="AV157" i="1" s="1"/>
  <c r="AW157" i="1" s="1"/>
  <c r="AZ157" i="1" s="1"/>
  <c r="AR149" i="1"/>
  <c r="AV149" i="1" s="1"/>
  <c r="AW149" i="1" s="1"/>
  <c r="AZ149" i="1" s="1"/>
  <c r="AR125" i="1"/>
  <c r="AV125" i="1" s="1"/>
  <c r="AW125" i="1" s="1"/>
  <c r="AZ125" i="1" s="1"/>
  <c r="AR117" i="1"/>
  <c r="AV117" i="1" s="1"/>
  <c r="AW117" i="1" s="1"/>
  <c r="AZ117" i="1" s="1"/>
  <c r="AR109" i="1"/>
  <c r="AV109" i="1" s="1"/>
  <c r="AW109" i="1" s="1"/>
  <c r="AZ109" i="1" s="1"/>
  <c r="AR101" i="1"/>
  <c r="AV101" i="1" s="1"/>
  <c r="AW101" i="1" s="1"/>
  <c r="AZ101" i="1" s="1"/>
  <c r="AR93" i="1"/>
  <c r="AV93" i="1" s="1"/>
  <c r="AW93" i="1" s="1"/>
  <c r="AZ93" i="1" s="1"/>
  <c r="AR77" i="1"/>
  <c r="AV77" i="1" s="1"/>
  <c r="AW77" i="1" s="1"/>
  <c r="AZ77" i="1" s="1"/>
  <c r="AR69" i="1"/>
  <c r="AV69" i="1" s="1"/>
  <c r="AW69" i="1" s="1"/>
  <c r="AZ69" i="1" s="1"/>
  <c r="AR61" i="1"/>
  <c r="AV61" i="1" s="1"/>
  <c r="AW61" i="1" s="1"/>
  <c r="AZ61" i="1" s="1"/>
  <c r="AR53" i="1"/>
  <c r="AV53" i="1" s="1"/>
  <c r="AW53" i="1" s="1"/>
  <c r="AZ53" i="1" s="1"/>
  <c r="AR263" i="1"/>
  <c r="AV263" i="1" s="1"/>
  <c r="AW263" i="1" s="1"/>
  <c r="AZ263" i="1" s="1"/>
  <c r="AR390" i="1"/>
  <c r="AV390" i="1" s="1"/>
  <c r="AW390" i="1" s="1"/>
  <c r="AZ390" i="1" s="1"/>
  <c r="AR190" i="1"/>
  <c r="AV190" i="1" s="1"/>
  <c r="AW190" i="1" s="1"/>
  <c r="AZ190" i="1" s="1"/>
  <c r="AR441" i="1"/>
  <c r="AV441" i="1" s="1"/>
  <c r="AW441" i="1" s="1"/>
  <c r="AZ441" i="1" s="1"/>
  <c r="AR433" i="1"/>
  <c r="AV433" i="1" s="1"/>
  <c r="AW433" i="1" s="1"/>
  <c r="AZ433" i="1" s="1"/>
  <c r="AR417" i="1"/>
  <c r="AV417" i="1" s="1"/>
  <c r="AW417" i="1" s="1"/>
  <c r="AZ417" i="1" s="1"/>
  <c r="AR409" i="1"/>
  <c r="AV409" i="1" s="1"/>
  <c r="AW409" i="1" s="1"/>
  <c r="AZ409" i="1" s="1"/>
  <c r="AR401" i="1"/>
  <c r="AV401" i="1" s="1"/>
  <c r="AW401" i="1" s="1"/>
  <c r="AZ401" i="1" s="1"/>
  <c r="AR393" i="1"/>
  <c r="AV393" i="1" s="1"/>
  <c r="AW393" i="1" s="1"/>
  <c r="AZ393" i="1" s="1"/>
  <c r="AR385" i="1"/>
  <c r="AV385" i="1" s="1"/>
  <c r="AW385" i="1" s="1"/>
  <c r="AZ385" i="1" s="1"/>
  <c r="AR249" i="1"/>
  <c r="AV249" i="1" s="1"/>
  <c r="AW249" i="1" s="1"/>
  <c r="AZ249" i="1" s="1"/>
  <c r="AR241" i="1"/>
  <c r="AV241" i="1" s="1"/>
  <c r="AW241" i="1" s="1"/>
  <c r="AZ241" i="1" s="1"/>
  <c r="AR233" i="1"/>
  <c r="AV233" i="1" s="1"/>
  <c r="AW233" i="1" s="1"/>
  <c r="AZ233" i="1" s="1"/>
  <c r="AR217" i="1"/>
  <c r="AV217" i="1" s="1"/>
  <c r="AW217" i="1" s="1"/>
  <c r="AZ217" i="1" s="1"/>
  <c r="AR209" i="1"/>
  <c r="AV209" i="1" s="1"/>
  <c r="AW209" i="1" s="1"/>
  <c r="AZ209" i="1" s="1"/>
  <c r="AR201" i="1"/>
  <c r="AV201" i="1" s="1"/>
  <c r="AW201" i="1" s="1"/>
  <c r="AZ201" i="1" s="1"/>
  <c r="AR193" i="1"/>
  <c r="AV193" i="1" s="1"/>
  <c r="AW193" i="1" s="1"/>
  <c r="AZ193" i="1" s="1"/>
  <c r="AR185" i="1"/>
  <c r="AV185" i="1" s="1"/>
  <c r="AW185" i="1" s="1"/>
  <c r="AZ185" i="1" s="1"/>
  <c r="AR177" i="1"/>
  <c r="AV177" i="1" s="1"/>
  <c r="AW177" i="1" s="1"/>
  <c r="AZ177" i="1" s="1"/>
  <c r="AR137" i="1"/>
  <c r="AV137" i="1" s="1"/>
  <c r="AW137" i="1" s="1"/>
  <c r="AZ137" i="1" s="1"/>
  <c r="AR49" i="1"/>
  <c r="AV49" i="1" s="1"/>
  <c r="AW49" i="1" s="1"/>
  <c r="AZ49" i="1" s="1"/>
  <c r="AR41" i="1"/>
  <c r="AV41" i="1" s="1"/>
  <c r="AW41" i="1" s="1"/>
  <c r="AZ41" i="1" s="1"/>
  <c r="AR33" i="1"/>
  <c r="AV33" i="1" s="1"/>
  <c r="AW33" i="1" s="1"/>
  <c r="AZ33" i="1" s="1"/>
  <c r="AR25" i="1"/>
  <c r="AV25" i="1" s="1"/>
  <c r="AW25" i="1" s="1"/>
  <c r="AZ25" i="1" s="1"/>
  <c r="AR512" i="1"/>
  <c r="AV512" i="1" s="1"/>
  <c r="AW512" i="1" s="1"/>
  <c r="AZ512" i="1" s="1"/>
  <c r="AR496" i="1"/>
  <c r="AV496" i="1" s="1"/>
  <c r="AW496" i="1" s="1"/>
  <c r="AZ496" i="1" s="1"/>
  <c r="AR480" i="1"/>
  <c r="AV480" i="1" s="1"/>
  <c r="AW480" i="1" s="1"/>
  <c r="AZ480" i="1" s="1"/>
  <c r="AR464" i="1"/>
  <c r="AV464" i="1" s="1"/>
  <c r="AW464" i="1" s="1"/>
  <c r="AZ464" i="1" s="1"/>
  <c r="AR448" i="1"/>
  <c r="AV448" i="1" s="1"/>
  <c r="AW448" i="1" s="1"/>
  <c r="AZ448" i="1" s="1"/>
  <c r="AR240" i="1"/>
  <c r="AV240" i="1" s="1"/>
  <c r="AW240" i="1" s="1"/>
  <c r="AZ240" i="1" s="1"/>
  <c r="AR224" i="1"/>
  <c r="AV224" i="1" s="1"/>
  <c r="AW224" i="1" s="1"/>
  <c r="AZ224" i="1" s="1"/>
  <c r="AR200" i="1"/>
  <c r="AV200" i="1" s="1"/>
  <c r="AW200" i="1" s="1"/>
  <c r="AZ200" i="1" s="1"/>
  <c r="AR184" i="1"/>
  <c r="AV184" i="1" s="1"/>
  <c r="AW184" i="1" s="1"/>
  <c r="AZ184" i="1" s="1"/>
  <c r="AR160" i="1"/>
  <c r="AV160" i="1" s="1"/>
  <c r="AW160" i="1" s="1"/>
  <c r="AZ160" i="1" s="1"/>
  <c r="AR144" i="1"/>
  <c r="AV144" i="1" s="1"/>
  <c r="AW144" i="1" s="1"/>
  <c r="AZ144" i="1" s="1"/>
  <c r="AR88" i="1"/>
  <c r="AV88" i="1" s="1"/>
  <c r="AW88" i="1" s="1"/>
  <c r="AZ88" i="1" s="1"/>
  <c r="AR72" i="1"/>
  <c r="AV72" i="1" s="1"/>
  <c r="AW72" i="1" s="1"/>
  <c r="AZ72" i="1" s="1"/>
  <c r="AR56" i="1"/>
  <c r="AV56" i="1" s="1"/>
  <c r="AW56" i="1" s="1"/>
  <c r="AZ56" i="1" s="1"/>
  <c r="AR48" i="1"/>
  <c r="AV48" i="1" s="1"/>
  <c r="AW48" i="1" s="1"/>
  <c r="AZ48" i="1" s="1"/>
  <c r="AR32" i="1"/>
  <c r="AV32" i="1" s="1"/>
  <c r="AW32" i="1" s="1"/>
  <c r="AZ32" i="1" s="1"/>
  <c r="AR469" i="1"/>
  <c r="AV469" i="1" s="1"/>
  <c r="AW469" i="1" s="1"/>
  <c r="AZ469" i="1" s="1"/>
  <c r="AR357" i="1"/>
  <c r="AV357" i="1" s="1"/>
  <c r="AW357" i="1" s="1"/>
  <c r="AZ357" i="1" s="1"/>
  <c r="AR293" i="1"/>
  <c r="AV293" i="1" s="1"/>
  <c r="AW293" i="1" s="1"/>
  <c r="AZ293" i="1" s="1"/>
  <c r="AR388" i="1"/>
  <c r="AV388" i="1" s="1"/>
  <c r="AW388" i="1" s="1"/>
  <c r="AZ388" i="1" s="1"/>
  <c r="AR332" i="1"/>
  <c r="AV332" i="1" s="1"/>
  <c r="AW332" i="1" s="1"/>
  <c r="AZ332" i="1" s="1"/>
  <c r="AR268" i="1"/>
  <c r="AV268" i="1" s="1"/>
  <c r="AW268" i="1" s="1"/>
  <c r="AZ268" i="1" s="1"/>
  <c r="AR100" i="1"/>
  <c r="AV100" i="1" s="1"/>
  <c r="AW100" i="1" s="1"/>
  <c r="AZ100" i="1" s="1"/>
  <c r="AR420" i="1"/>
  <c r="AV420" i="1" s="1"/>
  <c r="AW420" i="1" s="1"/>
  <c r="AZ420" i="1" s="1"/>
  <c r="AR404" i="1"/>
  <c r="AV404" i="1" s="1"/>
  <c r="AW404" i="1" s="1"/>
  <c r="AZ404" i="1" s="1"/>
  <c r="AR364" i="1"/>
  <c r="AV364" i="1" s="1"/>
  <c r="AW364" i="1" s="1"/>
  <c r="AZ364" i="1" s="1"/>
  <c r="AR316" i="1"/>
  <c r="AV316" i="1" s="1"/>
  <c r="AW316" i="1" s="1"/>
  <c r="AZ316" i="1" s="1"/>
  <c r="AR300" i="1"/>
  <c r="AV300" i="1" s="1"/>
  <c r="AW300" i="1" s="1"/>
  <c r="AZ300" i="1" s="1"/>
  <c r="AR439" i="1"/>
  <c r="AV439" i="1" s="1"/>
  <c r="AW439" i="1" s="1"/>
  <c r="AZ439" i="1" s="1"/>
  <c r="AR327" i="1"/>
  <c r="AV327" i="1" s="1"/>
  <c r="AW327" i="1" s="1"/>
  <c r="AZ327" i="1" s="1"/>
  <c r="AR295" i="1"/>
  <c r="AV295" i="1" s="1"/>
  <c r="AW295" i="1" s="1"/>
  <c r="AZ295" i="1" s="1"/>
  <c r="AR111" i="1"/>
  <c r="AV111" i="1" s="1"/>
  <c r="AW111" i="1" s="1"/>
  <c r="AZ111" i="1" s="1"/>
  <c r="AR79" i="1"/>
  <c r="AV79" i="1" s="1"/>
  <c r="AW79" i="1" s="1"/>
  <c r="AZ79" i="1" s="1"/>
  <c r="AR374" i="1"/>
  <c r="AV374" i="1" s="1"/>
  <c r="AW374" i="1" s="1"/>
  <c r="AZ374" i="1" s="1"/>
  <c r="AR310" i="1"/>
  <c r="AV310" i="1" s="1"/>
  <c r="AW310" i="1" s="1"/>
  <c r="AZ310" i="1" s="1"/>
  <c r="AQ767" i="1"/>
  <c r="AT767" i="1" s="1"/>
  <c r="AR767" i="1"/>
  <c r="AV767" i="1" s="1"/>
  <c r="AW767" i="1" s="1"/>
  <c r="AQ911" i="1"/>
  <c r="AT911" i="1" s="1"/>
  <c r="AR911" i="1"/>
  <c r="AV911" i="1" s="1"/>
  <c r="AW911" i="1" s="1"/>
  <c r="AQ701" i="1"/>
  <c r="AT701" i="1" s="1"/>
  <c r="AR701" i="1"/>
  <c r="AV701" i="1" s="1"/>
  <c r="AW701" i="1" s="1"/>
  <c r="AQ771" i="1"/>
  <c r="AT771" i="1" s="1"/>
  <c r="AR771" i="1"/>
  <c r="AV771" i="1" s="1"/>
  <c r="AW771" i="1" s="1"/>
  <c r="AR955" i="1"/>
  <c r="AV955" i="1" s="1"/>
  <c r="AW955" i="1" s="1"/>
  <c r="AQ955" i="1"/>
  <c r="AT955" i="1" s="1"/>
  <c r="AR939" i="1"/>
  <c r="AV939" i="1" s="1"/>
  <c r="AW939" i="1" s="1"/>
  <c r="AQ939" i="1"/>
  <c r="AT939" i="1" s="1"/>
  <c r="AQ589" i="1"/>
  <c r="AR589" i="1"/>
  <c r="AV589" i="1" s="1"/>
  <c r="AW589" i="1" s="1"/>
  <c r="AQ664" i="1"/>
  <c r="AT664" i="1" s="1"/>
  <c r="AR664" i="1"/>
  <c r="AV664" i="1" s="1"/>
  <c r="AW664" i="1" s="1"/>
  <c r="AX664" i="1" s="1"/>
  <c r="AY664" i="1" s="1"/>
  <c r="BB664" i="1" s="1"/>
  <c r="BC664" i="1" s="1"/>
  <c r="AR961" i="1"/>
  <c r="AV961" i="1" s="1"/>
  <c r="AW961" i="1" s="1"/>
  <c r="AQ961" i="1"/>
  <c r="AT961" i="1" s="1"/>
  <c r="AR763" i="1"/>
  <c r="AV763" i="1" s="1"/>
  <c r="AW763" i="1" s="1"/>
  <c r="AQ763" i="1"/>
  <c r="AT763" i="1" s="1"/>
  <c r="AR957" i="1"/>
  <c r="AV957" i="1" s="1"/>
  <c r="AW957" i="1" s="1"/>
  <c r="AQ957" i="1"/>
  <c r="AT957" i="1" s="1"/>
  <c r="AQ807" i="1"/>
  <c r="AT807" i="1" s="1"/>
  <c r="AR807" i="1"/>
  <c r="AV807" i="1" s="1"/>
  <c r="AW807" i="1" s="1"/>
  <c r="AR676" i="1"/>
  <c r="AV676" i="1" s="1"/>
  <c r="AW676" i="1" s="1"/>
  <c r="AQ676" i="1"/>
  <c r="AT676" i="1" s="1"/>
  <c r="AR853" i="1"/>
  <c r="AV853" i="1" s="1"/>
  <c r="AW853" i="1" s="1"/>
  <c r="AQ853" i="1"/>
  <c r="AT853" i="1" s="1"/>
  <c r="AR721" i="1"/>
  <c r="AV721" i="1" s="1"/>
  <c r="AW721" i="1" s="1"/>
  <c r="AQ721" i="1"/>
  <c r="AT721" i="1" s="1"/>
  <c r="AQ887" i="1"/>
  <c r="AT887" i="1" s="1"/>
  <c r="AR887" i="1"/>
  <c r="AV887" i="1" s="1"/>
  <c r="AW887" i="1" s="1"/>
  <c r="AR855" i="1"/>
  <c r="AV855" i="1" s="1"/>
  <c r="AW855" i="1" s="1"/>
  <c r="AQ855" i="1"/>
  <c r="AT855" i="1" s="1"/>
  <c r="AQ749" i="1"/>
  <c r="AT749" i="1" s="1"/>
  <c r="AR749" i="1"/>
  <c r="AV749" i="1" s="1"/>
  <c r="AW749" i="1" s="1"/>
  <c r="AR536" i="1"/>
  <c r="AV536" i="1" s="1"/>
  <c r="AW536" i="1" s="1"/>
  <c r="AQ536" i="1"/>
  <c r="AQ823" i="1"/>
  <c r="AT823" i="1" s="1"/>
  <c r="AR823" i="1"/>
  <c r="AV823" i="1" s="1"/>
  <c r="AW823" i="1" s="1"/>
  <c r="AY678" i="1"/>
  <c r="BB678" i="1" s="1"/>
  <c r="BC678" i="1" s="1"/>
  <c r="AQ678" i="1"/>
  <c r="AT678" i="1" s="1"/>
  <c r="AR678" i="1"/>
  <c r="AV678" i="1" s="1"/>
  <c r="AW678" i="1" s="1"/>
  <c r="AQ857" i="1"/>
  <c r="AT857" i="1" s="1"/>
  <c r="AR857" i="1"/>
  <c r="AV857" i="1" s="1"/>
  <c r="AW857" i="1" s="1"/>
  <c r="AQ660" i="1"/>
  <c r="AT660" i="1" s="1"/>
  <c r="AR660" i="1"/>
  <c r="AV660" i="1" s="1"/>
  <c r="AW660" i="1" s="1"/>
  <c r="AR559" i="1"/>
  <c r="AV559" i="1" s="1"/>
  <c r="AW559" i="1" s="1"/>
  <c r="AQ559" i="1"/>
  <c r="AT559" i="1" s="1"/>
  <c r="AR585" i="1"/>
  <c r="AV585" i="1" s="1"/>
  <c r="AW585" i="1" s="1"/>
  <c r="AQ585" i="1"/>
  <c r="AR859" i="1"/>
  <c r="AV859" i="1" s="1"/>
  <c r="AW859" i="1" s="1"/>
  <c r="AQ859" i="1"/>
  <c r="AT859" i="1" s="1"/>
  <c r="AQ713" i="1"/>
  <c r="AT713" i="1" s="1"/>
  <c r="AR713" i="1"/>
  <c r="AV713" i="1" s="1"/>
  <c r="AW713" i="1" s="1"/>
  <c r="AQ903" i="1"/>
  <c r="AT903" i="1" s="1"/>
  <c r="AR903" i="1"/>
  <c r="AV903" i="1" s="1"/>
  <c r="AW903" i="1" s="1"/>
  <c r="AQ685" i="1"/>
  <c r="AT685" i="1" s="1"/>
  <c r="AR685" i="1"/>
  <c r="AV685" i="1" s="1"/>
  <c r="AW685" i="1" s="1"/>
  <c r="AQ753" i="1"/>
  <c r="AT753" i="1" s="1"/>
  <c r="AR753" i="1"/>
  <c r="AV753" i="1" s="1"/>
  <c r="AW753" i="1" s="1"/>
  <c r="AR935" i="1"/>
  <c r="AV935" i="1" s="1"/>
  <c r="AW935" i="1" s="1"/>
  <c r="AQ935" i="1"/>
  <c r="AT935" i="1" s="1"/>
  <c r="AQ725" i="1"/>
  <c r="AT725" i="1" s="1"/>
  <c r="AR725" i="1"/>
  <c r="AV725" i="1" s="1"/>
  <c r="AW725" i="1" s="1"/>
  <c r="AQ751" i="1"/>
  <c r="AT751" i="1" s="1"/>
  <c r="AR751" i="1"/>
  <c r="AV751" i="1" s="1"/>
  <c r="AW751" i="1" s="1"/>
  <c r="AR941" i="1"/>
  <c r="AV941" i="1" s="1"/>
  <c r="AW941" i="1" s="1"/>
  <c r="AQ941" i="1"/>
  <c r="AT941" i="1" s="1"/>
  <c r="AR627" i="1"/>
  <c r="AV627" i="1" s="1"/>
  <c r="AW627" i="1" s="1"/>
  <c r="AQ627" i="1"/>
  <c r="AT627" i="1" s="1"/>
  <c r="AR845" i="1"/>
  <c r="AV845" i="1" s="1"/>
  <c r="AW845" i="1" s="1"/>
  <c r="AQ845" i="1"/>
  <c r="AT845" i="1" s="1"/>
  <c r="AQ689" i="1"/>
  <c r="AT689" i="1" s="1"/>
  <c r="AR689" i="1"/>
  <c r="AV689" i="1" s="1"/>
  <c r="AW689" i="1" s="1"/>
  <c r="AR567" i="1"/>
  <c r="AV567" i="1" s="1"/>
  <c r="AW567" i="1" s="1"/>
  <c r="AQ567" i="1"/>
  <c r="AT567" i="1" s="1"/>
  <c r="AR593" i="1"/>
  <c r="AV593" i="1" s="1"/>
  <c r="AW593" i="1" s="1"/>
  <c r="AQ593" i="1"/>
  <c r="AT593" i="1" s="1"/>
  <c r="AR863" i="1"/>
  <c r="AV863" i="1" s="1"/>
  <c r="AW863" i="1" s="1"/>
  <c r="AQ863" i="1"/>
  <c r="AT863" i="1" s="1"/>
  <c r="AR815" i="1"/>
  <c r="AV815" i="1" s="1"/>
  <c r="AW815" i="1" s="1"/>
  <c r="AQ815" i="1"/>
  <c r="AT815" i="1" s="1"/>
  <c r="AR551" i="1"/>
  <c r="AV551" i="1" s="1"/>
  <c r="AW551" i="1" s="1"/>
  <c r="AQ551" i="1"/>
  <c r="AT551" i="1" s="1"/>
  <c r="AQ849" i="1"/>
  <c r="AT849" i="1" s="1"/>
  <c r="AR849" i="1"/>
  <c r="AV849" i="1" s="1"/>
  <c r="AW849" i="1" s="1"/>
  <c r="AQ974" i="1"/>
  <c r="AT974" i="1" s="1"/>
  <c r="AR974" i="1"/>
  <c r="AV974" i="1" s="1"/>
  <c r="AW974" i="1" s="1"/>
  <c r="AQ927" i="1"/>
  <c r="AT927" i="1" s="1"/>
  <c r="AR927" i="1"/>
  <c r="AV927" i="1" s="1"/>
  <c r="AW927" i="1" s="1"/>
  <c r="AQ580" i="1"/>
  <c r="AT580" i="1" s="1"/>
  <c r="AR580" i="1"/>
  <c r="AV580" i="1" s="1"/>
  <c r="AW580" i="1" s="1"/>
  <c r="AY673" i="1"/>
  <c r="BB673" i="1" s="1"/>
  <c r="BC673" i="1" s="1"/>
  <c r="AQ673" i="1"/>
  <c r="AT673" i="1" s="1"/>
  <c r="AR673" i="1"/>
  <c r="AV673" i="1" s="1"/>
  <c r="AW673" i="1" s="1"/>
  <c r="AY840" i="1"/>
  <c r="BB840" i="1" s="1"/>
  <c r="BC840" i="1" s="1"/>
  <c r="AQ840" i="1"/>
  <c r="AT840" i="1" s="1"/>
  <c r="AR840" i="1"/>
  <c r="AV840" i="1" s="1"/>
  <c r="AW840" i="1" s="1"/>
  <c r="AY848" i="1"/>
  <c r="BB848" i="1" s="1"/>
  <c r="BC848" i="1" s="1"/>
  <c r="AQ848" i="1"/>
  <c r="AT848" i="1" s="1"/>
  <c r="AR848" i="1"/>
  <c r="AV848" i="1" s="1"/>
  <c r="AW848" i="1" s="1"/>
  <c r="AY856" i="1"/>
  <c r="BB856" i="1" s="1"/>
  <c r="BC856" i="1" s="1"/>
  <c r="AQ856" i="1"/>
  <c r="AT856" i="1" s="1"/>
  <c r="AR856" i="1"/>
  <c r="AV856" i="1" s="1"/>
  <c r="AW856" i="1" s="1"/>
  <c r="AY864" i="1"/>
  <c r="BB864" i="1" s="1"/>
  <c r="BC864" i="1" s="1"/>
  <c r="AQ864" i="1"/>
  <c r="AT864" i="1" s="1"/>
  <c r="AR864" i="1"/>
  <c r="AV864" i="1" s="1"/>
  <c r="AW864" i="1" s="1"/>
  <c r="AR618" i="1"/>
  <c r="AV618" i="1" s="1"/>
  <c r="AW618" i="1" s="1"/>
  <c r="AQ618" i="1"/>
  <c r="AT618" i="1" s="1"/>
  <c r="AY626" i="1"/>
  <c r="BB626" i="1" s="1"/>
  <c r="BC626" i="1" s="1"/>
  <c r="AQ626" i="1"/>
  <c r="AT626" i="1" s="1"/>
  <c r="AR626" i="1"/>
  <c r="AV626" i="1" s="1"/>
  <c r="AW626" i="1" s="1"/>
  <c r="AR556" i="1"/>
  <c r="AV556" i="1" s="1"/>
  <c r="AW556" i="1" s="1"/>
  <c r="AQ556" i="1"/>
  <c r="AY1011" i="1"/>
  <c r="BB1011" i="1" s="1"/>
  <c r="BC1011" i="1" s="1"/>
  <c r="AQ1011" i="1"/>
  <c r="AT1011" i="1" s="1"/>
  <c r="AR1011" i="1"/>
  <c r="AV1011" i="1" s="1"/>
  <c r="AW1011" i="1" s="1"/>
  <c r="AR582" i="1"/>
  <c r="AV582" i="1" s="1"/>
  <c r="AW582" i="1" s="1"/>
  <c r="AQ582" i="1"/>
  <c r="AT582" i="1" s="1"/>
  <c r="AY671" i="1"/>
  <c r="BB671" i="1" s="1"/>
  <c r="BC671" i="1" s="1"/>
  <c r="AR671" i="1"/>
  <c r="AV671" i="1" s="1"/>
  <c r="AW671" i="1" s="1"/>
  <c r="AQ671" i="1"/>
  <c r="AT671" i="1" s="1"/>
  <c r="AY846" i="1"/>
  <c r="BB846" i="1" s="1"/>
  <c r="BC846" i="1" s="1"/>
  <c r="AR846" i="1"/>
  <c r="AV846" i="1" s="1"/>
  <c r="AW846" i="1" s="1"/>
  <c r="AQ846" i="1"/>
  <c r="AT846" i="1" s="1"/>
  <c r="AY854" i="1"/>
  <c r="BB854" i="1" s="1"/>
  <c r="BC854" i="1" s="1"/>
  <c r="AQ854" i="1"/>
  <c r="AT854" i="1" s="1"/>
  <c r="AR854" i="1"/>
  <c r="AV854" i="1" s="1"/>
  <c r="AW854" i="1" s="1"/>
  <c r="AY862" i="1"/>
  <c r="BB862" i="1" s="1"/>
  <c r="BC862" i="1" s="1"/>
  <c r="AR862" i="1"/>
  <c r="AV862" i="1" s="1"/>
  <c r="AW862" i="1" s="1"/>
  <c r="AQ862" i="1"/>
  <c r="AT862" i="1" s="1"/>
  <c r="AY624" i="1"/>
  <c r="BB624" i="1" s="1"/>
  <c r="BC624" i="1" s="1"/>
  <c r="AR624" i="1"/>
  <c r="AV624" i="1" s="1"/>
  <c r="AW624" i="1" s="1"/>
  <c r="AQ624" i="1"/>
  <c r="AT624" i="1" s="1"/>
  <c r="AY989" i="1"/>
  <c r="BB989" i="1" s="1"/>
  <c r="BC989" i="1" s="1"/>
  <c r="AQ989" i="1"/>
  <c r="AT989" i="1" s="1"/>
  <c r="AR989" i="1"/>
  <c r="AV989" i="1" s="1"/>
  <c r="AW989" i="1" s="1"/>
  <c r="AY794" i="1"/>
  <c r="BB794" i="1" s="1"/>
  <c r="BC794" i="1" s="1"/>
  <c r="AR794" i="1"/>
  <c r="AV794" i="1" s="1"/>
  <c r="AW794" i="1" s="1"/>
  <c r="AQ794" i="1"/>
  <c r="AT794" i="1" s="1"/>
  <c r="AY1010" i="1"/>
  <c r="BB1010" i="1" s="1"/>
  <c r="BC1010" i="1" s="1"/>
  <c r="AQ1010" i="1"/>
  <c r="AT1010" i="1" s="1"/>
  <c r="AR1010" i="1"/>
  <c r="AV1010" i="1" s="1"/>
  <c r="AW1010" i="1" s="1"/>
  <c r="AQ625" i="1"/>
  <c r="AT625" i="1" s="1"/>
  <c r="AR625" i="1"/>
  <c r="AV625" i="1" s="1"/>
  <c r="AW625" i="1" s="1"/>
  <c r="AR517" i="1"/>
  <c r="AV517" i="1" s="1"/>
  <c r="AW517" i="1" s="1"/>
  <c r="AQ517" i="1"/>
  <c r="AQ798" i="1"/>
  <c r="AT798" i="1" s="1"/>
  <c r="AR798" i="1"/>
  <c r="AV798" i="1" s="1"/>
  <c r="AW798" i="1" s="1"/>
  <c r="AQ603" i="1"/>
  <c r="AT603" i="1" s="1"/>
  <c r="AR603" i="1"/>
  <c r="AV603" i="1" s="1"/>
  <c r="AW603" i="1" s="1"/>
  <c r="AQ630" i="1"/>
  <c r="AT630" i="1" s="1"/>
  <c r="AR630" i="1"/>
  <c r="AV630" i="1" s="1"/>
  <c r="AW630" i="1" s="1"/>
  <c r="AQ557" i="1"/>
  <c r="AT557" i="1" s="1"/>
  <c r="AR557" i="1"/>
  <c r="AV557" i="1" s="1"/>
  <c r="AW557" i="1" s="1"/>
  <c r="AQ539" i="1"/>
  <c r="AR539" i="1"/>
  <c r="AV539" i="1" s="1"/>
  <c r="AW539" i="1" s="1"/>
  <c r="AY793" i="1"/>
  <c r="BB793" i="1" s="1"/>
  <c r="BC793" i="1" s="1"/>
  <c r="AQ793" i="1"/>
  <c r="AT793" i="1" s="1"/>
  <c r="AR793" i="1"/>
  <c r="AV793" i="1" s="1"/>
  <c r="AW793" i="1" s="1"/>
  <c r="AR587" i="1"/>
  <c r="AV587" i="1" s="1"/>
  <c r="AW587" i="1" s="1"/>
  <c r="AQ587" i="1"/>
  <c r="AQ611" i="1"/>
  <c r="AT611" i="1" s="1"/>
  <c r="AR611" i="1"/>
  <c r="AV611" i="1" s="1"/>
  <c r="AW611" i="1" s="1"/>
  <c r="AQ801" i="1"/>
  <c r="AT801" i="1" s="1"/>
  <c r="AR801" i="1"/>
  <c r="AV801" i="1" s="1"/>
  <c r="AW801" i="1" s="1"/>
  <c r="AQ524" i="1"/>
  <c r="AR524" i="1"/>
  <c r="AV524" i="1" s="1"/>
  <c r="AW524" i="1" s="1"/>
  <c r="AQ741" i="1"/>
  <c r="AT741" i="1" s="1"/>
  <c r="AR741" i="1"/>
  <c r="AV741" i="1" s="1"/>
  <c r="AW741" i="1" s="1"/>
  <c r="AY1005" i="1"/>
  <c r="BB1005" i="1" s="1"/>
  <c r="BC1005" i="1" s="1"/>
  <c r="AQ1005" i="1"/>
  <c r="AT1005" i="1" s="1"/>
  <c r="AR1005" i="1"/>
  <c r="AV1005" i="1" s="1"/>
  <c r="AW1005" i="1" s="1"/>
  <c r="AY995" i="1"/>
  <c r="BB995" i="1" s="1"/>
  <c r="BC995" i="1" s="1"/>
  <c r="AQ995" i="1"/>
  <c r="AT995" i="1" s="1"/>
  <c r="AR995" i="1"/>
  <c r="AV995" i="1" s="1"/>
  <c r="AW995" i="1" s="1"/>
  <c r="AY997" i="1"/>
  <c r="BB997" i="1" s="1"/>
  <c r="BC997" i="1" s="1"/>
  <c r="AR997" i="1"/>
  <c r="AV997" i="1" s="1"/>
  <c r="AW997" i="1" s="1"/>
  <c r="AQ997" i="1"/>
  <c r="AT997" i="1" s="1"/>
  <c r="AY960" i="1"/>
  <c r="BB960" i="1" s="1"/>
  <c r="BC960" i="1" s="1"/>
  <c r="AQ960" i="1"/>
  <c r="AT960" i="1" s="1"/>
  <c r="AR960" i="1"/>
  <c r="AV960" i="1" s="1"/>
  <c r="AW960" i="1" s="1"/>
  <c r="AY956" i="1"/>
  <c r="BB956" i="1" s="1"/>
  <c r="BC956" i="1" s="1"/>
  <c r="AQ956" i="1"/>
  <c r="AT956" i="1" s="1"/>
  <c r="AR956" i="1"/>
  <c r="AV956" i="1" s="1"/>
  <c r="AW956" i="1" s="1"/>
  <c r="AY952" i="1"/>
  <c r="BB952" i="1" s="1"/>
  <c r="BC952" i="1" s="1"/>
  <c r="AR952" i="1"/>
  <c r="AV952" i="1" s="1"/>
  <c r="AW952" i="1" s="1"/>
  <c r="AQ952" i="1"/>
  <c r="AT952" i="1" s="1"/>
  <c r="AY948" i="1"/>
  <c r="BB948" i="1" s="1"/>
  <c r="BC948" i="1" s="1"/>
  <c r="AQ948" i="1"/>
  <c r="AT948" i="1" s="1"/>
  <c r="AR948" i="1"/>
  <c r="AV948" i="1" s="1"/>
  <c r="AW948" i="1" s="1"/>
  <c r="AY944" i="1"/>
  <c r="BB944" i="1" s="1"/>
  <c r="BC944" i="1" s="1"/>
  <c r="AQ944" i="1"/>
  <c r="AT944" i="1" s="1"/>
  <c r="AR944" i="1"/>
  <c r="AV944" i="1" s="1"/>
  <c r="AW944" i="1" s="1"/>
  <c r="AY940" i="1"/>
  <c r="BB940" i="1" s="1"/>
  <c r="BC940" i="1" s="1"/>
  <c r="AQ940" i="1"/>
  <c r="AT940" i="1" s="1"/>
  <c r="AR940" i="1"/>
  <c r="AV940" i="1" s="1"/>
  <c r="AW940" i="1" s="1"/>
  <c r="AY936" i="1"/>
  <c r="BB936" i="1" s="1"/>
  <c r="BC936" i="1" s="1"/>
  <c r="AR936" i="1"/>
  <c r="AV936" i="1" s="1"/>
  <c r="AW936" i="1" s="1"/>
  <c r="AQ936" i="1"/>
  <c r="AT936" i="1" s="1"/>
  <c r="AY760" i="1"/>
  <c r="BB760" i="1" s="1"/>
  <c r="BC760" i="1" s="1"/>
  <c r="AR760" i="1"/>
  <c r="AV760" i="1" s="1"/>
  <c r="AW760" i="1" s="1"/>
  <c r="AQ760" i="1"/>
  <c r="AT760" i="1" s="1"/>
  <c r="AY756" i="1"/>
  <c r="BB756" i="1" s="1"/>
  <c r="BC756" i="1" s="1"/>
  <c r="AR756" i="1"/>
  <c r="AV756" i="1" s="1"/>
  <c r="AW756" i="1" s="1"/>
  <c r="AQ756" i="1"/>
  <c r="AT756" i="1" s="1"/>
  <c r="AY752" i="1"/>
  <c r="BB752" i="1" s="1"/>
  <c r="BC752" i="1" s="1"/>
  <c r="AR752" i="1"/>
  <c r="AV752" i="1" s="1"/>
  <c r="AW752" i="1" s="1"/>
  <c r="AQ752" i="1"/>
  <c r="AT752" i="1" s="1"/>
  <c r="AY748" i="1"/>
  <c r="BB748" i="1" s="1"/>
  <c r="BC748" i="1" s="1"/>
  <c r="AR748" i="1"/>
  <c r="AV748" i="1" s="1"/>
  <c r="AW748" i="1" s="1"/>
  <c r="AQ748" i="1"/>
  <c r="AT748" i="1" s="1"/>
  <c r="AY744" i="1"/>
  <c r="BB744" i="1" s="1"/>
  <c r="BC744" i="1" s="1"/>
  <c r="AR744" i="1"/>
  <c r="AV744" i="1" s="1"/>
  <c r="AW744" i="1" s="1"/>
  <c r="AQ744" i="1"/>
  <c r="AT744" i="1" s="1"/>
  <c r="AR576" i="1"/>
  <c r="AV576" i="1" s="1"/>
  <c r="AW576" i="1" s="1"/>
  <c r="AQ576" i="1"/>
  <c r="AY1015" i="1"/>
  <c r="BB1015" i="1" s="1"/>
  <c r="BC1015" i="1" s="1"/>
  <c r="AR1015" i="1"/>
  <c r="AV1015" i="1" s="1"/>
  <c r="AW1015" i="1" s="1"/>
  <c r="AQ1015" i="1"/>
  <c r="AT1015" i="1" s="1"/>
  <c r="AY992" i="1"/>
  <c r="BB992" i="1" s="1"/>
  <c r="BC992" i="1" s="1"/>
  <c r="AQ992" i="1"/>
  <c r="AT992" i="1" s="1"/>
  <c r="AR992" i="1"/>
  <c r="AV992" i="1" s="1"/>
  <c r="AW992" i="1" s="1"/>
  <c r="AY980" i="1"/>
  <c r="BB980" i="1" s="1"/>
  <c r="BC980" i="1" s="1"/>
  <c r="AR980" i="1"/>
  <c r="AV980" i="1" s="1"/>
  <c r="AW980" i="1" s="1"/>
  <c r="AQ980" i="1"/>
  <c r="AT980" i="1" s="1"/>
  <c r="AY639" i="1"/>
  <c r="BB639" i="1" s="1"/>
  <c r="BC639" i="1" s="1"/>
  <c r="AR639" i="1"/>
  <c r="AV639" i="1" s="1"/>
  <c r="AW639" i="1" s="1"/>
  <c r="AQ639" i="1"/>
  <c r="AT639" i="1" s="1"/>
  <c r="AY651" i="1"/>
  <c r="BB651" i="1" s="1"/>
  <c r="BC651" i="1" s="1"/>
  <c r="AR651" i="1"/>
  <c r="AV651" i="1" s="1"/>
  <c r="AW651" i="1" s="1"/>
  <c r="AQ651" i="1"/>
  <c r="AT651" i="1" s="1"/>
  <c r="AR550" i="1"/>
  <c r="AV550" i="1" s="1"/>
  <c r="AW550" i="1" s="1"/>
  <c r="AQ550" i="1"/>
  <c r="AT550" i="1" s="1"/>
  <c r="AY999" i="1"/>
  <c r="BB999" i="1" s="1"/>
  <c r="BC999" i="1" s="1"/>
  <c r="AQ999" i="1"/>
  <c r="AT999" i="1" s="1"/>
  <c r="AR999" i="1"/>
  <c r="AV999" i="1" s="1"/>
  <c r="AW999" i="1" s="1"/>
  <c r="AY647" i="1"/>
  <c r="BB647" i="1" s="1"/>
  <c r="BC647" i="1" s="1"/>
  <c r="AR647" i="1"/>
  <c r="AV647" i="1" s="1"/>
  <c r="AW647" i="1" s="1"/>
  <c r="AQ647" i="1"/>
  <c r="AT647" i="1" s="1"/>
  <c r="AY659" i="1"/>
  <c r="BB659" i="1" s="1"/>
  <c r="BC659" i="1" s="1"/>
  <c r="AR659" i="1"/>
  <c r="AV659" i="1" s="1"/>
  <c r="AW659" i="1" s="1"/>
  <c r="AQ659" i="1"/>
  <c r="AT659" i="1" s="1"/>
  <c r="AQ562" i="1"/>
  <c r="AR562" i="1"/>
  <c r="AV562" i="1" s="1"/>
  <c r="AW562" i="1" s="1"/>
  <c r="AY988" i="1"/>
  <c r="BB988" i="1" s="1"/>
  <c r="BC988" i="1" s="1"/>
  <c r="AR988" i="1"/>
  <c r="AV988" i="1" s="1"/>
  <c r="AW988" i="1" s="1"/>
  <c r="AQ988" i="1"/>
  <c r="AT988" i="1" s="1"/>
  <c r="AY797" i="1"/>
  <c r="BB797" i="1" s="1"/>
  <c r="BC797" i="1" s="1"/>
  <c r="AQ797" i="1"/>
  <c r="AT797" i="1" s="1"/>
  <c r="AR797" i="1"/>
  <c r="AV797" i="1" s="1"/>
  <c r="AW797" i="1" s="1"/>
  <c r="AY984" i="1"/>
  <c r="BB984" i="1" s="1"/>
  <c r="BC984" i="1" s="1"/>
  <c r="AQ984" i="1"/>
  <c r="AT984" i="1" s="1"/>
  <c r="AR984" i="1"/>
  <c r="AV984" i="1" s="1"/>
  <c r="AW984" i="1" s="1"/>
  <c r="AQ1002" i="1"/>
  <c r="AT1002" i="1" s="1"/>
  <c r="AR1002" i="1"/>
  <c r="AV1002" i="1" s="1"/>
  <c r="AW1002" i="1" s="1"/>
  <c r="AY978" i="1"/>
  <c r="BB978" i="1" s="1"/>
  <c r="BC978" i="1" s="1"/>
  <c r="AQ978" i="1"/>
  <c r="AT978" i="1" s="1"/>
  <c r="AR978" i="1"/>
  <c r="AV978" i="1" s="1"/>
  <c r="AW978" i="1" s="1"/>
  <c r="AY680" i="1"/>
  <c r="BB680" i="1" s="1"/>
  <c r="BC680" i="1" s="1"/>
  <c r="AR680" i="1"/>
  <c r="AV680" i="1" s="1"/>
  <c r="AW680" i="1" s="1"/>
  <c r="AQ680" i="1"/>
  <c r="AT680" i="1" s="1"/>
  <c r="AQ547" i="1"/>
  <c r="AT547" i="1" s="1"/>
  <c r="AR547" i="1"/>
  <c r="AV547" i="1" s="1"/>
  <c r="AW547" i="1" s="1"/>
  <c r="AQ1006" i="1"/>
  <c r="AT1006" i="1" s="1"/>
  <c r="AR1006" i="1"/>
  <c r="AV1006" i="1" s="1"/>
  <c r="AW1006" i="1" s="1"/>
  <c r="AR996" i="1"/>
  <c r="AV996" i="1" s="1"/>
  <c r="AW996" i="1" s="1"/>
  <c r="AQ996" i="1"/>
  <c r="AT996" i="1" s="1"/>
  <c r="AR566" i="1"/>
  <c r="AV566" i="1" s="1"/>
  <c r="AW566" i="1" s="1"/>
  <c r="AQ566" i="1"/>
  <c r="AQ835" i="1"/>
  <c r="AT835" i="1" s="1"/>
  <c r="AR835" i="1"/>
  <c r="AV835" i="1" s="1"/>
  <c r="AW835" i="1" s="1"/>
  <c r="AR819" i="1"/>
  <c r="AV819" i="1" s="1"/>
  <c r="AW819" i="1" s="1"/>
  <c r="AQ819" i="1"/>
  <c r="AT819" i="1" s="1"/>
  <c r="AQ535" i="1"/>
  <c r="AR535" i="1"/>
  <c r="AV535" i="1" s="1"/>
  <c r="AW535" i="1" s="1"/>
  <c r="AQ532" i="1"/>
  <c r="AT532" i="1" s="1"/>
  <c r="AR532" i="1"/>
  <c r="AV532" i="1" s="1"/>
  <c r="AW532" i="1" s="1"/>
  <c r="AY931" i="1"/>
  <c r="BB931" i="1" s="1"/>
  <c r="BC931" i="1" s="1"/>
  <c r="AR931" i="1"/>
  <c r="AV931" i="1" s="1"/>
  <c r="AW931" i="1" s="1"/>
  <c r="AQ931" i="1"/>
  <c r="AT931" i="1" s="1"/>
  <c r="AY915" i="1"/>
  <c r="BB915" i="1" s="1"/>
  <c r="BC915" i="1" s="1"/>
  <c r="AR915" i="1"/>
  <c r="AV915" i="1" s="1"/>
  <c r="AW915" i="1" s="1"/>
  <c r="AQ915" i="1"/>
  <c r="AT915" i="1" s="1"/>
  <c r="AY899" i="1"/>
  <c r="BB899" i="1" s="1"/>
  <c r="BC899" i="1" s="1"/>
  <c r="AR899" i="1"/>
  <c r="AV899" i="1" s="1"/>
  <c r="AW899" i="1" s="1"/>
  <c r="AQ899" i="1"/>
  <c r="AT899" i="1" s="1"/>
  <c r="AY883" i="1"/>
  <c r="BB883" i="1" s="1"/>
  <c r="BC883" i="1" s="1"/>
  <c r="AR883" i="1"/>
  <c r="AV883" i="1" s="1"/>
  <c r="AW883" i="1" s="1"/>
  <c r="AQ883" i="1"/>
  <c r="AT883" i="1" s="1"/>
  <c r="AY867" i="1"/>
  <c r="BB867" i="1" s="1"/>
  <c r="BC867" i="1" s="1"/>
  <c r="AR867" i="1"/>
  <c r="AV867" i="1" s="1"/>
  <c r="AW867" i="1" s="1"/>
  <c r="AQ867" i="1"/>
  <c r="AT867" i="1" s="1"/>
  <c r="AR518" i="1"/>
  <c r="AV518" i="1" s="1"/>
  <c r="AW518" i="1" s="1"/>
  <c r="AQ518" i="1"/>
  <c r="AR570" i="1"/>
  <c r="AV570" i="1" s="1"/>
  <c r="AW570" i="1" s="1"/>
  <c r="AQ570" i="1"/>
  <c r="AT570" i="1" s="1"/>
  <c r="AR564" i="1"/>
  <c r="AV564" i="1" s="1"/>
  <c r="AW564" i="1" s="1"/>
  <c r="AQ564" i="1"/>
  <c r="AT564" i="1" s="1"/>
  <c r="AR588" i="1"/>
  <c r="AV588" i="1" s="1"/>
  <c r="AW588" i="1" s="1"/>
  <c r="AQ588" i="1"/>
  <c r="AQ604" i="1"/>
  <c r="AT604" i="1" s="1"/>
  <c r="AR604" i="1"/>
  <c r="AV604" i="1" s="1"/>
  <c r="AW604" i="1" s="1"/>
  <c r="AR586" i="1"/>
  <c r="AV586" i="1" s="1"/>
  <c r="AW586" i="1" s="1"/>
  <c r="AQ586" i="1"/>
  <c r="AT586" i="1" s="1"/>
  <c r="AQ598" i="1"/>
  <c r="AR598" i="1"/>
  <c r="AV598" i="1" s="1"/>
  <c r="AW598" i="1" s="1"/>
  <c r="AR614" i="1"/>
  <c r="AV614" i="1" s="1"/>
  <c r="AW614" i="1" s="1"/>
  <c r="AQ614" i="1"/>
  <c r="AT614" i="1" s="1"/>
  <c r="AY637" i="1"/>
  <c r="BB637" i="1" s="1"/>
  <c r="BC637" i="1" s="1"/>
  <c r="AR637" i="1"/>
  <c r="AV637" i="1" s="1"/>
  <c r="AW637" i="1" s="1"/>
  <c r="AQ637" i="1"/>
  <c r="AT637" i="1" s="1"/>
  <c r="AY645" i="1"/>
  <c r="BB645" i="1" s="1"/>
  <c r="BC645" i="1" s="1"/>
  <c r="AR645" i="1"/>
  <c r="AV645" i="1" s="1"/>
  <c r="AW645" i="1" s="1"/>
  <c r="AQ645" i="1"/>
  <c r="AT645" i="1" s="1"/>
  <c r="AY653" i="1"/>
  <c r="BB653" i="1" s="1"/>
  <c r="BC653" i="1" s="1"/>
  <c r="AR653" i="1"/>
  <c r="AV653" i="1" s="1"/>
  <c r="AW653" i="1" s="1"/>
  <c r="AQ653" i="1"/>
  <c r="AT653" i="1" s="1"/>
  <c r="AY661" i="1"/>
  <c r="BB661" i="1" s="1"/>
  <c r="BC661" i="1" s="1"/>
  <c r="AR661" i="1"/>
  <c r="AV661" i="1" s="1"/>
  <c r="AW661" i="1" s="1"/>
  <c r="AQ661" i="1"/>
  <c r="AT661" i="1" s="1"/>
  <c r="AY686" i="1"/>
  <c r="BB686" i="1" s="1"/>
  <c r="BC686" i="1" s="1"/>
  <c r="AR686" i="1"/>
  <c r="AV686" i="1" s="1"/>
  <c r="AW686" i="1" s="1"/>
  <c r="AQ686" i="1"/>
  <c r="AT686" i="1" s="1"/>
  <c r="AY694" i="1"/>
  <c r="BB694" i="1" s="1"/>
  <c r="BC694" i="1" s="1"/>
  <c r="AR694" i="1"/>
  <c r="AV694" i="1" s="1"/>
  <c r="AW694" i="1" s="1"/>
  <c r="AQ694" i="1"/>
  <c r="AT694" i="1" s="1"/>
  <c r="AY702" i="1"/>
  <c r="BB702" i="1" s="1"/>
  <c r="BC702" i="1" s="1"/>
  <c r="AR702" i="1"/>
  <c r="AV702" i="1" s="1"/>
  <c r="AW702" i="1" s="1"/>
  <c r="AQ702" i="1"/>
  <c r="AT702" i="1" s="1"/>
  <c r="AY710" i="1"/>
  <c r="BB710" i="1" s="1"/>
  <c r="BC710" i="1" s="1"/>
  <c r="AR710" i="1"/>
  <c r="AV710" i="1" s="1"/>
  <c r="AW710" i="1" s="1"/>
  <c r="AQ710" i="1"/>
  <c r="AT710" i="1" s="1"/>
  <c r="AY718" i="1"/>
  <c r="BB718" i="1" s="1"/>
  <c r="BC718" i="1" s="1"/>
  <c r="AR718" i="1"/>
  <c r="AV718" i="1" s="1"/>
  <c r="AW718" i="1" s="1"/>
  <c r="AQ718" i="1"/>
  <c r="AT718" i="1" s="1"/>
  <c r="AY726" i="1"/>
  <c r="BB726" i="1" s="1"/>
  <c r="BC726" i="1" s="1"/>
  <c r="AR726" i="1"/>
  <c r="AV726" i="1" s="1"/>
  <c r="AW726" i="1" s="1"/>
  <c r="AQ726" i="1"/>
  <c r="AT726" i="1" s="1"/>
  <c r="AY742" i="1"/>
  <c r="BB742" i="1" s="1"/>
  <c r="BC742" i="1" s="1"/>
  <c r="AR742" i="1"/>
  <c r="AV742" i="1" s="1"/>
  <c r="AW742" i="1" s="1"/>
  <c r="AQ742" i="1"/>
  <c r="AT742" i="1" s="1"/>
  <c r="AY796" i="1"/>
  <c r="BB796" i="1" s="1"/>
  <c r="BC796" i="1" s="1"/>
  <c r="AQ796" i="1"/>
  <c r="AT796" i="1" s="1"/>
  <c r="AR796" i="1"/>
  <c r="AV796" i="1" s="1"/>
  <c r="AW796" i="1" s="1"/>
  <c r="AQ574" i="1"/>
  <c r="AR574" i="1"/>
  <c r="AV574" i="1" s="1"/>
  <c r="AW574" i="1" s="1"/>
  <c r="AR572" i="1"/>
  <c r="AV572" i="1" s="1"/>
  <c r="AW572" i="1" s="1"/>
  <c r="AQ572" i="1"/>
  <c r="AT572" i="1" s="1"/>
  <c r="AR592" i="1"/>
  <c r="AV592" i="1" s="1"/>
  <c r="AW592" i="1" s="1"/>
  <c r="AQ592" i="1"/>
  <c r="AQ612" i="1"/>
  <c r="AT612" i="1" s="1"/>
  <c r="AR612" i="1"/>
  <c r="AV612" i="1" s="1"/>
  <c r="AW612" i="1" s="1"/>
  <c r="AQ606" i="1"/>
  <c r="AT606" i="1" s="1"/>
  <c r="AR606" i="1"/>
  <c r="AV606" i="1" s="1"/>
  <c r="AW606" i="1" s="1"/>
  <c r="AY734" i="1"/>
  <c r="BB734" i="1" s="1"/>
  <c r="BC734" i="1" s="1"/>
  <c r="AR734" i="1"/>
  <c r="AV734" i="1" s="1"/>
  <c r="AW734" i="1" s="1"/>
  <c r="AQ734" i="1"/>
  <c r="AT734" i="1" s="1"/>
  <c r="AY768" i="1"/>
  <c r="BB768" i="1" s="1"/>
  <c r="BC768" i="1" s="1"/>
  <c r="AQ768" i="1"/>
  <c r="AT768" i="1" s="1"/>
  <c r="AR768" i="1"/>
  <c r="AV768" i="1" s="1"/>
  <c r="AW768" i="1" s="1"/>
  <c r="AY780" i="1"/>
  <c r="BB780" i="1" s="1"/>
  <c r="BC780" i="1" s="1"/>
  <c r="AQ780" i="1"/>
  <c r="AT780" i="1" s="1"/>
  <c r="AR780" i="1"/>
  <c r="AV780" i="1" s="1"/>
  <c r="AW780" i="1" s="1"/>
  <c r="AY800" i="1"/>
  <c r="BB800" i="1" s="1"/>
  <c r="BC800" i="1" s="1"/>
  <c r="AQ800" i="1"/>
  <c r="AT800" i="1" s="1"/>
  <c r="AR800" i="1"/>
  <c r="AV800" i="1" s="1"/>
  <c r="AW800" i="1" s="1"/>
  <c r="AY820" i="1"/>
  <c r="BB820" i="1" s="1"/>
  <c r="BC820" i="1" s="1"/>
  <c r="AR820" i="1"/>
  <c r="AV820" i="1" s="1"/>
  <c r="AW820" i="1" s="1"/>
  <c r="AQ820" i="1"/>
  <c r="AT820" i="1" s="1"/>
  <c r="AY832" i="1"/>
  <c r="BB832" i="1" s="1"/>
  <c r="BC832" i="1" s="1"/>
  <c r="AQ832" i="1"/>
  <c r="AT832" i="1" s="1"/>
  <c r="AR832" i="1"/>
  <c r="AV832" i="1" s="1"/>
  <c r="AW832" i="1" s="1"/>
  <c r="AY766" i="1"/>
  <c r="BB766" i="1" s="1"/>
  <c r="BC766" i="1" s="1"/>
  <c r="AQ766" i="1"/>
  <c r="AT766" i="1" s="1"/>
  <c r="AR766" i="1"/>
  <c r="AV766" i="1" s="1"/>
  <c r="AW766" i="1" s="1"/>
  <c r="AY774" i="1"/>
  <c r="BB774" i="1" s="1"/>
  <c r="BC774" i="1" s="1"/>
  <c r="AQ774" i="1"/>
  <c r="AT774" i="1" s="1"/>
  <c r="AR774" i="1"/>
  <c r="AV774" i="1" s="1"/>
  <c r="AW774" i="1" s="1"/>
  <c r="AY782" i="1"/>
  <c r="BB782" i="1" s="1"/>
  <c r="BC782" i="1" s="1"/>
  <c r="AQ782" i="1"/>
  <c r="AT782" i="1" s="1"/>
  <c r="AR782" i="1"/>
  <c r="AV782" i="1" s="1"/>
  <c r="AW782" i="1" s="1"/>
  <c r="AY790" i="1"/>
  <c r="BB790" i="1" s="1"/>
  <c r="BC790" i="1" s="1"/>
  <c r="AQ790" i="1"/>
  <c r="AT790" i="1" s="1"/>
  <c r="AR790" i="1"/>
  <c r="AV790" i="1" s="1"/>
  <c r="AW790" i="1" s="1"/>
  <c r="AY806" i="1"/>
  <c r="BB806" i="1" s="1"/>
  <c r="BC806" i="1" s="1"/>
  <c r="AQ806" i="1"/>
  <c r="AT806" i="1" s="1"/>
  <c r="AR806" i="1"/>
  <c r="AV806" i="1" s="1"/>
  <c r="AW806" i="1" s="1"/>
  <c r="AY814" i="1"/>
  <c r="BB814" i="1" s="1"/>
  <c r="BC814" i="1" s="1"/>
  <c r="AQ814" i="1"/>
  <c r="AT814" i="1" s="1"/>
  <c r="AR814" i="1"/>
  <c r="AV814" i="1" s="1"/>
  <c r="AW814" i="1" s="1"/>
  <c r="AY822" i="1"/>
  <c r="BB822" i="1" s="1"/>
  <c r="BC822" i="1" s="1"/>
  <c r="AQ822" i="1"/>
  <c r="AT822" i="1" s="1"/>
  <c r="AR822" i="1"/>
  <c r="AV822" i="1" s="1"/>
  <c r="AW822" i="1" s="1"/>
  <c r="AY866" i="1"/>
  <c r="BB866" i="1" s="1"/>
  <c r="BC866" i="1" s="1"/>
  <c r="AQ866" i="1"/>
  <c r="AT866" i="1" s="1"/>
  <c r="AR866" i="1"/>
  <c r="AV866" i="1" s="1"/>
  <c r="AW866" i="1" s="1"/>
  <c r="AY882" i="1"/>
  <c r="BB882" i="1" s="1"/>
  <c r="BC882" i="1" s="1"/>
  <c r="AQ882" i="1"/>
  <c r="AT882" i="1" s="1"/>
  <c r="AR882" i="1"/>
  <c r="AV882" i="1" s="1"/>
  <c r="AW882" i="1" s="1"/>
  <c r="AY898" i="1"/>
  <c r="BB898" i="1" s="1"/>
  <c r="BC898" i="1" s="1"/>
  <c r="AQ898" i="1"/>
  <c r="AT898" i="1" s="1"/>
  <c r="AR898" i="1"/>
  <c r="AV898" i="1" s="1"/>
  <c r="AW898" i="1" s="1"/>
  <c r="AY914" i="1"/>
  <c r="BB914" i="1" s="1"/>
  <c r="BC914" i="1" s="1"/>
  <c r="AQ914" i="1"/>
  <c r="AT914" i="1" s="1"/>
  <c r="AR914" i="1"/>
  <c r="AV914" i="1" s="1"/>
  <c r="AW914" i="1" s="1"/>
  <c r="AY930" i="1"/>
  <c r="BB930" i="1" s="1"/>
  <c r="BC930" i="1" s="1"/>
  <c r="AQ930" i="1"/>
  <c r="AT930" i="1" s="1"/>
  <c r="AR930" i="1"/>
  <c r="AV930" i="1" s="1"/>
  <c r="AW930" i="1" s="1"/>
  <c r="AY975" i="1"/>
  <c r="BB975" i="1" s="1"/>
  <c r="BC975" i="1" s="1"/>
  <c r="AR975" i="1"/>
  <c r="AV975" i="1" s="1"/>
  <c r="AW975" i="1" s="1"/>
  <c r="AQ975" i="1"/>
  <c r="AT975" i="1" s="1"/>
  <c r="AY991" i="1"/>
  <c r="BB991" i="1" s="1"/>
  <c r="BC991" i="1" s="1"/>
  <c r="AR991" i="1"/>
  <c r="AV991" i="1" s="1"/>
  <c r="AW991" i="1" s="1"/>
  <c r="AQ991" i="1"/>
  <c r="AT991" i="1" s="1"/>
  <c r="AY973" i="1"/>
  <c r="BB973" i="1" s="1"/>
  <c r="BC973" i="1" s="1"/>
  <c r="AQ973" i="1"/>
  <c r="AT973" i="1" s="1"/>
  <c r="AR973" i="1"/>
  <c r="AV973" i="1" s="1"/>
  <c r="AW973" i="1" s="1"/>
  <c r="AR523" i="1"/>
  <c r="AV523" i="1" s="1"/>
  <c r="AW523" i="1" s="1"/>
  <c r="AQ523" i="1"/>
  <c r="AR591" i="1"/>
  <c r="AV591" i="1" s="1"/>
  <c r="AW591" i="1" s="1"/>
  <c r="AQ591" i="1"/>
  <c r="AT591" i="1" s="1"/>
  <c r="AR638" i="1"/>
  <c r="AV638" i="1" s="1"/>
  <c r="AW638" i="1" s="1"/>
  <c r="AQ638" i="1"/>
  <c r="AT638" i="1" s="1"/>
  <c r="AQ516" i="1"/>
  <c r="AR516" i="1"/>
  <c r="AV516" i="1" s="1"/>
  <c r="AW516" i="1" s="1"/>
  <c r="AR533" i="1"/>
  <c r="AV533" i="1" s="1"/>
  <c r="AW533" i="1" s="1"/>
  <c r="AQ533" i="1"/>
  <c r="AT533" i="1" s="1"/>
  <c r="AR541" i="1"/>
  <c r="AV541" i="1" s="1"/>
  <c r="AW541" i="1" s="1"/>
  <c r="AQ541" i="1"/>
  <c r="AT541" i="1" s="1"/>
  <c r="AR548" i="1"/>
  <c r="AV548" i="1" s="1"/>
  <c r="AW548" i="1" s="1"/>
  <c r="AQ548" i="1"/>
  <c r="AQ594" i="1"/>
  <c r="AR594" i="1"/>
  <c r="AV594" i="1" s="1"/>
  <c r="AW594" i="1" s="1"/>
  <c r="AY684" i="1"/>
  <c r="BB684" i="1" s="1"/>
  <c r="BC684" i="1" s="1"/>
  <c r="AQ684" i="1"/>
  <c r="AT684" i="1" s="1"/>
  <c r="AR684" i="1"/>
  <c r="AV684" i="1" s="1"/>
  <c r="AW684" i="1" s="1"/>
  <c r="AY692" i="1"/>
  <c r="BB692" i="1" s="1"/>
  <c r="BC692" i="1" s="1"/>
  <c r="AQ692" i="1"/>
  <c r="AT692" i="1" s="1"/>
  <c r="AR692" i="1"/>
  <c r="AV692" i="1" s="1"/>
  <c r="AW692" i="1" s="1"/>
  <c r="AY700" i="1"/>
  <c r="BB700" i="1" s="1"/>
  <c r="BC700" i="1" s="1"/>
  <c r="AR700" i="1"/>
  <c r="AV700" i="1" s="1"/>
  <c r="AW700" i="1" s="1"/>
  <c r="AQ700" i="1"/>
  <c r="AT700" i="1" s="1"/>
  <c r="AY708" i="1"/>
  <c r="BB708" i="1" s="1"/>
  <c r="BC708" i="1" s="1"/>
  <c r="AR708" i="1"/>
  <c r="AV708" i="1" s="1"/>
  <c r="AW708" i="1" s="1"/>
  <c r="AQ708" i="1"/>
  <c r="AT708" i="1" s="1"/>
  <c r="AY716" i="1"/>
  <c r="BB716" i="1" s="1"/>
  <c r="BC716" i="1" s="1"/>
  <c r="AQ716" i="1"/>
  <c r="AT716" i="1" s="1"/>
  <c r="AR716" i="1"/>
  <c r="AV716" i="1" s="1"/>
  <c r="AW716" i="1" s="1"/>
  <c r="AY724" i="1"/>
  <c r="BB724" i="1" s="1"/>
  <c r="BC724" i="1" s="1"/>
  <c r="AQ724" i="1"/>
  <c r="AT724" i="1" s="1"/>
  <c r="AR724" i="1"/>
  <c r="AV724" i="1" s="1"/>
  <c r="AW724" i="1" s="1"/>
  <c r="AY732" i="1"/>
  <c r="BB732" i="1" s="1"/>
  <c r="BC732" i="1" s="1"/>
  <c r="AR732" i="1"/>
  <c r="AV732" i="1" s="1"/>
  <c r="AW732" i="1" s="1"/>
  <c r="AQ732" i="1"/>
  <c r="AT732" i="1" s="1"/>
  <c r="AY740" i="1"/>
  <c r="BB740" i="1" s="1"/>
  <c r="BC740" i="1" s="1"/>
  <c r="AQ740" i="1"/>
  <c r="AT740" i="1" s="1"/>
  <c r="AR740" i="1"/>
  <c r="AV740" i="1" s="1"/>
  <c r="AW740" i="1" s="1"/>
  <c r="AY764" i="1"/>
  <c r="BB764" i="1" s="1"/>
  <c r="BC764" i="1" s="1"/>
  <c r="AQ764" i="1"/>
  <c r="AT764" i="1" s="1"/>
  <c r="AR764" i="1"/>
  <c r="AV764" i="1" s="1"/>
  <c r="AW764" i="1" s="1"/>
  <c r="AY772" i="1"/>
  <c r="BB772" i="1" s="1"/>
  <c r="BC772" i="1" s="1"/>
  <c r="AR772" i="1"/>
  <c r="AV772" i="1" s="1"/>
  <c r="AW772" i="1" s="1"/>
  <c r="AQ772" i="1"/>
  <c r="AT772" i="1" s="1"/>
  <c r="AY812" i="1"/>
  <c r="BB812" i="1" s="1"/>
  <c r="BC812" i="1" s="1"/>
  <c r="AQ812" i="1"/>
  <c r="AT812" i="1" s="1"/>
  <c r="AR812" i="1"/>
  <c r="AV812" i="1" s="1"/>
  <c r="AW812" i="1" s="1"/>
  <c r="AY828" i="1"/>
  <c r="BB828" i="1" s="1"/>
  <c r="BC828" i="1" s="1"/>
  <c r="AQ828" i="1"/>
  <c r="AT828" i="1" s="1"/>
  <c r="AR828" i="1"/>
  <c r="AV828" i="1" s="1"/>
  <c r="AW828" i="1" s="1"/>
  <c r="AY878" i="1"/>
  <c r="BB878" i="1" s="1"/>
  <c r="BC878" i="1" s="1"/>
  <c r="AQ878" i="1"/>
  <c r="AT878" i="1" s="1"/>
  <c r="AR878" i="1"/>
  <c r="AV878" i="1" s="1"/>
  <c r="AW878" i="1" s="1"/>
  <c r="AY894" i="1"/>
  <c r="BB894" i="1" s="1"/>
  <c r="BC894" i="1" s="1"/>
  <c r="AQ894" i="1"/>
  <c r="AT894" i="1" s="1"/>
  <c r="AR894" i="1"/>
  <c r="AV894" i="1" s="1"/>
  <c r="AW894" i="1" s="1"/>
  <c r="AY910" i="1"/>
  <c r="BB910" i="1" s="1"/>
  <c r="BC910" i="1" s="1"/>
  <c r="AQ910" i="1"/>
  <c r="AT910" i="1" s="1"/>
  <c r="AR910" i="1"/>
  <c r="AV910" i="1" s="1"/>
  <c r="AW910" i="1" s="1"/>
  <c r="AY926" i="1"/>
  <c r="BB926" i="1" s="1"/>
  <c r="BC926" i="1" s="1"/>
  <c r="AQ926" i="1"/>
  <c r="AT926" i="1" s="1"/>
  <c r="AR926" i="1"/>
  <c r="AV926" i="1" s="1"/>
  <c r="AW926" i="1" s="1"/>
  <c r="AY967" i="1"/>
  <c r="BB967" i="1" s="1"/>
  <c r="BC967" i="1" s="1"/>
  <c r="AR967" i="1"/>
  <c r="AV967" i="1" s="1"/>
  <c r="AW967" i="1" s="1"/>
  <c r="AQ967" i="1"/>
  <c r="AT967" i="1" s="1"/>
  <c r="AY987" i="1"/>
  <c r="BB987" i="1" s="1"/>
  <c r="BC987" i="1" s="1"/>
  <c r="AQ987" i="1"/>
  <c r="AT987" i="1" s="1"/>
  <c r="AR987" i="1"/>
  <c r="AV987" i="1" s="1"/>
  <c r="AW987" i="1" s="1"/>
  <c r="AY969" i="1"/>
  <c r="BB969" i="1" s="1"/>
  <c r="BC969" i="1" s="1"/>
  <c r="AR969" i="1"/>
  <c r="AV969" i="1" s="1"/>
  <c r="AW969" i="1" s="1"/>
  <c r="AQ969" i="1"/>
  <c r="AT969" i="1" s="1"/>
  <c r="AQ599" i="1"/>
  <c r="AR599" i="1"/>
  <c r="AV599" i="1" s="1"/>
  <c r="AW599" i="1" s="1"/>
  <c r="AR646" i="1"/>
  <c r="AV646" i="1" s="1"/>
  <c r="AW646" i="1" s="1"/>
  <c r="AQ646" i="1"/>
  <c r="AT646" i="1" s="1"/>
  <c r="AR795" i="1"/>
  <c r="AV795" i="1" s="1"/>
  <c r="AW795" i="1" s="1"/>
  <c r="AQ795" i="1"/>
  <c r="AT795" i="1" s="1"/>
  <c r="AY826" i="1"/>
  <c r="BB826" i="1" s="1"/>
  <c r="BC826" i="1" s="1"/>
  <c r="AR826" i="1"/>
  <c r="AV826" i="1" s="1"/>
  <c r="AW826" i="1" s="1"/>
  <c r="AQ826" i="1"/>
  <c r="AT826" i="1" s="1"/>
  <c r="AY834" i="1"/>
  <c r="BB834" i="1" s="1"/>
  <c r="BC834" i="1" s="1"/>
  <c r="AR834" i="1"/>
  <c r="AV834" i="1" s="1"/>
  <c r="AW834" i="1" s="1"/>
  <c r="AQ834" i="1"/>
  <c r="AT834" i="1" s="1"/>
  <c r="AY868" i="1"/>
  <c r="BB868" i="1" s="1"/>
  <c r="BC868" i="1" s="1"/>
  <c r="AR868" i="1"/>
  <c r="AV868" i="1" s="1"/>
  <c r="AW868" i="1" s="1"/>
  <c r="AQ868" i="1"/>
  <c r="AT868" i="1" s="1"/>
  <c r="AY876" i="1"/>
  <c r="BB876" i="1" s="1"/>
  <c r="BC876" i="1" s="1"/>
  <c r="AR876" i="1"/>
  <c r="AV876" i="1" s="1"/>
  <c r="AW876" i="1" s="1"/>
  <c r="AQ876" i="1"/>
  <c r="AT876" i="1" s="1"/>
  <c r="AY884" i="1"/>
  <c r="BB884" i="1" s="1"/>
  <c r="BC884" i="1" s="1"/>
  <c r="AR884" i="1"/>
  <c r="AV884" i="1" s="1"/>
  <c r="AW884" i="1" s="1"/>
  <c r="AQ884" i="1"/>
  <c r="AT884" i="1" s="1"/>
  <c r="AY892" i="1"/>
  <c r="BB892" i="1" s="1"/>
  <c r="BC892" i="1" s="1"/>
  <c r="AR892" i="1"/>
  <c r="AV892" i="1" s="1"/>
  <c r="AW892" i="1" s="1"/>
  <c r="AQ892" i="1"/>
  <c r="AT892" i="1" s="1"/>
  <c r="AY900" i="1"/>
  <c r="BB900" i="1" s="1"/>
  <c r="BC900" i="1" s="1"/>
  <c r="AR900" i="1"/>
  <c r="AV900" i="1" s="1"/>
  <c r="AW900" i="1" s="1"/>
  <c r="AQ900" i="1"/>
  <c r="AT900" i="1" s="1"/>
  <c r="AY908" i="1"/>
  <c r="BB908" i="1" s="1"/>
  <c r="BC908" i="1" s="1"/>
  <c r="AR908" i="1"/>
  <c r="AV908" i="1" s="1"/>
  <c r="AW908" i="1" s="1"/>
  <c r="AQ908" i="1"/>
  <c r="AT908" i="1" s="1"/>
  <c r="AY916" i="1"/>
  <c r="BB916" i="1" s="1"/>
  <c r="BC916" i="1" s="1"/>
  <c r="AR916" i="1"/>
  <c r="AV916" i="1" s="1"/>
  <c r="AW916" i="1" s="1"/>
  <c r="AQ916" i="1"/>
  <c r="AT916" i="1" s="1"/>
  <c r="AY924" i="1"/>
  <c r="BB924" i="1" s="1"/>
  <c r="BC924" i="1" s="1"/>
  <c r="AR924" i="1"/>
  <c r="AV924" i="1" s="1"/>
  <c r="AW924" i="1" s="1"/>
  <c r="AQ924" i="1"/>
  <c r="AT924" i="1" s="1"/>
  <c r="AY932" i="1"/>
  <c r="BB932" i="1" s="1"/>
  <c r="BC932" i="1" s="1"/>
  <c r="AR932" i="1"/>
  <c r="AV932" i="1" s="1"/>
  <c r="AW932" i="1" s="1"/>
  <c r="AQ932" i="1"/>
  <c r="AT932" i="1" s="1"/>
  <c r="AR545" i="1"/>
  <c r="AV545" i="1" s="1"/>
  <c r="AW545" i="1" s="1"/>
  <c r="AQ545" i="1"/>
  <c r="AT545" i="1" s="1"/>
  <c r="AR561" i="1"/>
  <c r="AV561" i="1" s="1"/>
  <c r="AW561" i="1" s="1"/>
  <c r="AQ561" i="1"/>
  <c r="AT561" i="1" s="1"/>
  <c r="AR642" i="1"/>
  <c r="AV642" i="1" s="1"/>
  <c r="AW642" i="1" s="1"/>
  <c r="AQ642" i="1"/>
  <c r="AT642" i="1" s="1"/>
  <c r="AR658" i="1"/>
  <c r="AV658" i="1" s="1"/>
  <c r="AW658" i="1" s="1"/>
  <c r="AQ658" i="1"/>
  <c r="AT658" i="1" s="1"/>
  <c r="AR683" i="1"/>
  <c r="AV683" i="1" s="1"/>
  <c r="AW683" i="1" s="1"/>
  <c r="AQ683" i="1"/>
  <c r="AT683" i="1" s="1"/>
  <c r="AR699" i="1"/>
  <c r="AV699" i="1" s="1"/>
  <c r="AW699" i="1" s="1"/>
  <c r="AQ699" i="1"/>
  <c r="AT699" i="1" s="1"/>
  <c r="AR715" i="1"/>
  <c r="AV715" i="1" s="1"/>
  <c r="AW715" i="1" s="1"/>
  <c r="AQ715" i="1"/>
  <c r="AT715" i="1" s="1"/>
  <c r="AR731" i="1"/>
  <c r="AV731" i="1" s="1"/>
  <c r="AW731" i="1" s="1"/>
  <c r="AQ731" i="1"/>
  <c r="AT731" i="1" s="1"/>
  <c r="AR765" i="1"/>
  <c r="AV765" i="1" s="1"/>
  <c r="AW765" i="1" s="1"/>
  <c r="AQ765" i="1"/>
  <c r="AT765" i="1" s="1"/>
  <c r="AR781" i="1"/>
  <c r="AV781" i="1" s="1"/>
  <c r="AW781" i="1" s="1"/>
  <c r="AQ781" i="1"/>
  <c r="AT781" i="1" s="1"/>
  <c r="AR791" i="1"/>
  <c r="AV791" i="1" s="1"/>
  <c r="AW791" i="1" s="1"/>
  <c r="AQ791" i="1"/>
  <c r="AT791" i="1" s="1"/>
  <c r="AR687" i="1"/>
  <c r="AV687" i="1" s="1"/>
  <c r="AW687" i="1" s="1"/>
  <c r="AQ687" i="1"/>
  <c r="AT687" i="1" s="1"/>
  <c r="AR703" i="1"/>
  <c r="AV703" i="1" s="1"/>
  <c r="AW703" i="1" s="1"/>
  <c r="AQ703" i="1"/>
  <c r="AT703" i="1" s="1"/>
  <c r="AR719" i="1"/>
  <c r="AV719" i="1" s="1"/>
  <c r="AW719" i="1" s="1"/>
  <c r="AQ719" i="1"/>
  <c r="AT719" i="1" s="1"/>
  <c r="AR735" i="1"/>
  <c r="AV735" i="1" s="1"/>
  <c r="AW735" i="1" s="1"/>
  <c r="AQ735" i="1"/>
  <c r="AT735" i="1" s="1"/>
  <c r="AR769" i="1"/>
  <c r="AV769" i="1" s="1"/>
  <c r="AW769" i="1" s="1"/>
  <c r="AQ769" i="1"/>
  <c r="AT769" i="1" s="1"/>
  <c r="AR785" i="1"/>
  <c r="AV785" i="1" s="1"/>
  <c r="AW785" i="1" s="1"/>
  <c r="AQ785" i="1"/>
  <c r="AT785" i="1" s="1"/>
  <c r="AQ519" i="1"/>
  <c r="AR519" i="1"/>
  <c r="AV519" i="1" s="1"/>
  <c r="AW519" i="1" s="1"/>
  <c r="AQ1004" i="1"/>
  <c r="AT1004" i="1" s="1"/>
  <c r="AR1004" i="1"/>
  <c r="AV1004" i="1" s="1"/>
  <c r="AW1004" i="1" s="1"/>
  <c r="AR817" i="1"/>
  <c r="AV817" i="1" s="1"/>
  <c r="AW817" i="1" s="1"/>
  <c r="AQ817" i="1"/>
  <c r="AT817" i="1" s="1"/>
  <c r="AR833" i="1"/>
  <c r="AV833" i="1" s="1"/>
  <c r="AW833" i="1" s="1"/>
  <c r="AQ833" i="1"/>
  <c r="AT833" i="1" s="1"/>
  <c r="AR877" i="1"/>
  <c r="AV877" i="1" s="1"/>
  <c r="AW877" i="1" s="1"/>
  <c r="AQ877" i="1"/>
  <c r="AT877" i="1" s="1"/>
  <c r="AR893" i="1"/>
  <c r="AV893" i="1" s="1"/>
  <c r="AW893" i="1" s="1"/>
  <c r="AQ893" i="1"/>
  <c r="AT893" i="1" s="1"/>
  <c r="AR909" i="1"/>
  <c r="AV909" i="1" s="1"/>
  <c r="AW909" i="1" s="1"/>
  <c r="AQ909" i="1"/>
  <c r="AT909" i="1" s="1"/>
  <c r="AR925" i="1"/>
  <c r="AV925" i="1" s="1"/>
  <c r="AW925" i="1" s="1"/>
  <c r="AQ925" i="1"/>
  <c r="AT925" i="1" s="1"/>
  <c r="AR972" i="1"/>
  <c r="AV972" i="1" s="1"/>
  <c r="AW972" i="1" s="1"/>
  <c r="AQ972" i="1"/>
  <c r="AT972" i="1" s="1"/>
  <c r="AR990" i="1"/>
  <c r="AV990" i="1" s="1"/>
  <c r="AW990" i="1" s="1"/>
  <c r="AQ990" i="1"/>
  <c r="AT990" i="1" s="1"/>
  <c r="AR813" i="1"/>
  <c r="AV813" i="1" s="1"/>
  <c r="AW813" i="1" s="1"/>
  <c r="AQ813" i="1"/>
  <c r="AT813" i="1" s="1"/>
  <c r="AR829" i="1"/>
  <c r="AV829" i="1" s="1"/>
  <c r="AW829" i="1" s="1"/>
  <c r="AQ829" i="1"/>
  <c r="AT829" i="1" s="1"/>
  <c r="AR865" i="1"/>
  <c r="AV865" i="1" s="1"/>
  <c r="AW865" i="1" s="1"/>
  <c r="AQ865" i="1"/>
  <c r="AT865" i="1" s="1"/>
  <c r="AR881" i="1"/>
  <c r="AV881" i="1" s="1"/>
  <c r="AW881" i="1" s="1"/>
  <c r="AQ881" i="1"/>
  <c r="AT881" i="1" s="1"/>
  <c r="AR897" i="1"/>
  <c r="AV897" i="1" s="1"/>
  <c r="AW897" i="1" s="1"/>
  <c r="AQ897" i="1"/>
  <c r="AT897" i="1" s="1"/>
  <c r="AR913" i="1"/>
  <c r="AV913" i="1" s="1"/>
  <c r="AW913" i="1" s="1"/>
  <c r="AQ913" i="1"/>
  <c r="AT913" i="1" s="1"/>
  <c r="AR929" i="1"/>
  <c r="AV929" i="1" s="1"/>
  <c r="AW929" i="1" s="1"/>
  <c r="AQ929" i="1"/>
  <c r="AT929" i="1" s="1"/>
  <c r="AR976" i="1"/>
  <c r="AV976" i="1" s="1"/>
  <c r="AW976" i="1" s="1"/>
  <c r="AQ976" i="1"/>
  <c r="AT976" i="1" s="1"/>
  <c r="AQ640" i="1"/>
  <c r="AT640" i="1" s="1"/>
  <c r="AR640" i="1"/>
  <c r="AV640" i="1" s="1"/>
  <c r="AW640" i="1" s="1"/>
  <c r="AR959" i="1"/>
  <c r="AV959" i="1" s="1"/>
  <c r="AW959" i="1" s="1"/>
  <c r="AQ959" i="1"/>
  <c r="AT959" i="1" s="1"/>
  <c r="AQ605" i="1"/>
  <c r="AT605" i="1" s="1"/>
  <c r="AR605" i="1"/>
  <c r="AV605" i="1" s="1"/>
  <c r="AW605" i="1" s="1"/>
  <c r="AQ779" i="1"/>
  <c r="AT779" i="1" s="1"/>
  <c r="AR779" i="1"/>
  <c r="AV779" i="1" s="1"/>
  <c r="AW779" i="1" s="1"/>
  <c r="AR933" i="1"/>
  <c r="AV933" i="1" s="1"/>
  <c r="AW933" i="1" s="1"/>
  <c r="AQ933" i="1"/>
  <c r="AT933" i="1" s="1"/>
  <c r="AQ652" i="1"/>
  <c r="AT652" i="1" s="1"/>
  <c r="AR652" i="1"/>
  <c r="AV652" i="1" s="1"/>
  <c r="AW652" i="1" s="1"/>
  <c r="AR571" i="1"/>
  <c r="AV571" i="1" s="1"/>
  <c r="AW571" i="1" s="1"/>
  <c r="AQ571" i="1"/>
  <c r="AR851" i="1"/>
  <c r="AV851" i="1" s="1"/>
  <c r="AW851" i="1" s="1"/>
  <c r="AQ851" i="1"/>
  <c r="AT851" i="1" s="1"/>
  <c r="AQ831" i="1"/>
  <c r="AT831" i="1" s="1"/>
  <c r="AR831" i="1"/>
  <c r="AV831" i="1" s="1"/>
  <c r="AW831" i="1" s="1"/>
  <c r="AQ871" i="1"/>
  <c r="AT871" i="1" s="1"/>
  <c r="AR871" i="1"/>
  <c r="AV871" i="1" s="1"/>
  <c r="AW871" i="1" s="1"/>
  <c r="AR597" i="1"/>
  <c r="AV597" i="1" s="1"/>
  <c r="AW597" i="1" s="1"/>
  <c r="AQ597" i="1"/>
  <c r="AT597" i="1" s="1"/>
  <c r="AQ656" i="1"/>
  <c r="AT656" i="1" s="1"/>
  <c r="AR656" i="1"/>
  <c r="AV656" i="1" s="1"/>
  <c r="AW656" i="1" s="1"/>
  <c r="AQ757" i="1"/>
  <c r="AT757" i="1" s="1"/>
  <c r="AR757" i="1"/>
  <c r="AV757" i="1" s="1"/>
  <c r="AW757" i="1" s="1"/>
  <c r="AR947" i="1"/>
  <c r="AV947" i="1" s="1"/>
  <c r="AW947" i="1" s="1"/>
  <c r="AQ947" i="1"/>
  <c r="AT947" i="1" s="1"/>
  <c r="AR632" i="1"/>
  <c r="AV632" i="1" s="1"/>
  <c r="AW632" i="1" s="1"/>
  <c r="AQ632" i="1"/>
  <c r="AT632" i="1" s="1"/>
  <c r="AQ709" i="1"/>
  <c r="AT709" i="1" s="1"/>
  <c r="AR709" i="1"/>
  <c r="AV709" i="1" s="1"/>
  <c r="AW709" i="1" s="1"/>
  <c r="AQ759" i="1"/>
  <c r="AT759" i="1" s="1"/>
  <c r="AR759" i="1"/>
  <c r="AV759" i="1" s="1"/>
  <c r="AW759" i="1" s="1"/>
  <c r="AR945" i="1"/>
  <c r="AV945" i="1" s="1"/>
  <c r="AW945" i="1" s="1"/>
  <c r="AQ945" i="1"/>
  <c r="AT945" i="1" s="1"/>
  <c r="AR949" i="1"/>
  <c r="AV949" i="1" s="1"/>
  <c r="AW949" i="1" s="1"/>
  <c r="AQ949" i="1"/>
  <c r="AT949" i="1" s="1"/>
  <c r="AR619" i="1"/>
  <c r="AV619" i="1" s="1"/>
  <c r="AW619" i="1" s="1"/>
  <c r="AQ619" i="1"/>
  <c r="AR668" i="1"/>
  <c r="AV668" i="1" s="1"/>
  <c r="AW668" i="1" s="1"/>
  <c r="AQ668" i="1"/>
  <c r="AT668" i="1" s="1"/>
  <c r="AR601" i="1"/>
  <c r="AV601" i="1" s="1"/>
  <c r="AW601" i="1" s="1"/>
  <c r="AQ601" i="1"/>
  <c r="AT601" i="1" s="1"/>
  <c r="AQ644" i="1"/>
  <c r="AT644" i="1" s="1"/>
  <c r="AR644" i="1"/>
  <c r="AV644" i="1" s="1"/>
  <c r="AW644" i="1" s="1"/>
  <c r="AQ839" i="1"/>
  <c r="AT839" i="1" s="1"/>
  <c r="AR839" i="1"/>
  <c r="AV839" i="1" s="1"/>
  <c r="AW839" i="1" s="1"/>
  <c r="AR577" i="1"/>
  <c r="AV577" i="1" s="1"/>
  <c r="AW577" i="1" s="1"/>
  <c r="AQ577" i="1"/>
  <c r="AQ697" i="1"/>
  <c r="AT697" i="1" s="1"/>
  <c r="AR697" i="1"/>
  <c r="AV697" i="1" s="1"/>
  <c r="AW697" i="1" s="1"/>
  <c r="AQ919" i="1"/>
  <c r="AT919" i="1" s="1"/>
  <c r="AR919" i="1"/>
  <c r="AV919" i="1" s="1"/>
  <c r="AW919" i="1" s="1"/>
  <c r="AR623" i="1"/>
  <c r="AV623" i="1" s="1"/>
  <c r="AW623" i="1" s="1"/>
  <c r="AQ623" i="1"/>
  <c r="AT623" i="1" s="1"/>
  <c r="AR670" i="1"/>
  <c r="AV670" i="1" s="1"/>
  <c r="AW670" i="1" s="1"/>
  <c r="AQ670" i="1"/>
  <c r="AT670" i="1" s="1"/>
  <c r="AQ841" i="1"/>
  <c r="AT841" i="1" s="1"/>
  <c r="AR841" i="1"/>
  <c r="AV841" i="1" s="1"/>
  <c r="AW841" i="1" s="1"/>
  <c r="AQ553" i="1"/>
  <c r="AR553" i="1"/>
  <c r="AV553" i="1" s="1"/>
  <c r="AW553" i="1" s="1"/>
  <c r="AQ737" i="1"/>
  <c r="AT737" i="1" s="1"/>
  <c r="AR737" i="1"/>
  <c r="AV737" i="1" s="1"/>
  <c r="AW737" i="1" s="1"/>
  <c r="AQ581" i="1"/>
  <c r="AR581" i="1"/>
  <c r="AV581" i="1" s="1"/>
  <c r="AW581" i="1" s="1"/>
  <c r="AR843" i="1"/>
  <c r="AV843" i="1" s="1"/>
  <c r="AW843" i="1" s="1"/>
  <c r="AQ843" i="1"/>
  <c r="AT843" i="1" s="1"/>
  <c r="AQ636" i="1"/>
  <c r="AT636" i="1" s="1"/>
  <c r="AR636" i="1"/>
  <c r="AV636" i="1" s="1"/>
  <c r="AW636" i="1" s="1"/>
  <c r="AQ575" i="1"/>
  <c r="AT575" i="1" s="1"/>
  <c r="AR575" i="1"/>
  <c r="AV575" i="1" s="1"/>
  <c r="AW575" i="1" s="1"/>
  <c r="AQ613" i="1"/>
  <c r="AT613" i="1" s="1"/>
  <c r="AR613" i="1"/>
  <c r="AV613" i="1" s="1"/>
  <c r="AW613" i="1" s="1"/>
  <c r="AQ787" i="1"/>
  <c r="AT787" i="1" s="1"/>
  <c r="AR787" i="1"/>
  <c r="AV787" i="1" s="1"/>
  <c r="AW787" i="1" s="1"/>
  <c r="AR951" i="1"/>
  <c r="AV951" i="1" s="1"/>
  <c r="AW951" i="1" s="1"/>
  <c r="AQ951" i="1"/>
  <c r="AT951" i="1" s="1"/>
  <c r="AQ879" i="1"/>
  <c r="AT879" i="1" s="1"/>
  <c r="AR879" i="1"/>
  <c r="AV879" i="1" s="1"/>
  <c r="AW879" i="1" s="1"/>
  <c r="AQ648" i="1"/>
  <c r="AT648" i="1" s="1"/>
  <c r="AR648" i="1"/>
  <c r="AV648" i="1" s="1"/>
  <c r="AW648" i="1" s="1"/>
  <c r="AR937" i="1"/>
  <c r="AV937" i="1" s="1"/>
  <c r="AW937" i="1" s="1"/>
  <c r="AQ937" i="1"/>
  <c r="AT937" i="1" s="1"/>
  <c r="AR579" i="1"/>
  <c r="AV579" i="1" s="1"/>
  <c r="AW579" i="1" s="1"/>
  <c r="AQ579" i="1"/>
  <c r="AT579" i="1" s="1"/>
  <c r="AR672" i="1"/>
  <c r="AV672" i="1" s="1"/>
  <c r="AW672" i="1" s="1"/>
  <c r="AQ672" i="1"/>
  <c r="AT672" i="1" s="1"/>
  <c r="AR861" i="1"/>
  <c r="AV861" i="1" s="1"/>
  <c r="AW861" i="1" s="1"/>
  <c r="AQ861" i="1"/>
  <c r="AT861" i="1" s="1"/>
  <c r="AR747" i="1"/>
  <c r="AV747" i="1" s="1"/>
  <c r="AW747" i="1" s="1"/>
  <c r="AQ747" i="1"/>
  <c r="AT747" i="1" s="1"/>
  <c r="AQ895" i="1"/>
  <c r="AT895" i="1" s="1"/>
  <c r="AR895" i="1"/>
  <c r="AV895" i="1" s="1"/>
  <c r="AW895" i="1" s="1"/>
  <c r="AR847" i="1"/>
  <c r="AV847" i="1" s="1"/>
  <c r="AW847" i="1" s="1"/>
  <c r="AQ847" i="1"/>
  <c r="AT847" i="1" s="1"/>
  <c r="AQ729" i="1"/>
  <c r="AT729" i="1" s="1"/>
  <c r="AR729" i="1"/>
  <c r="AV729" i="1" s="1"/>
  <c r="AW729" i="1" s="1"/>
  <c r="AQ783" i="1"/>
  <c r="AT783" i="1" s="1"/>
  <c r="AR783" i="1"/>
  <c r="AV783" i="1" s="1"/>
  <c r="AW783" i="1" s="1"/>
  <c r="AR674" i="1"/>
  <c r="AV674" i="1" s="1"/>
  <c r="AW674" i="1" s="1"/>
  <c r="AQ674" i="1"/>
  <c r="AT674" i="1" s="1"/>
  <c r="AR705" i="1"/>
  <c r="AV705" i="1" s="1"/>
  <c r="AW705" i="1" s="1"/>
  <c r="AQ705" i="1"/>
  <c r="AT705" i="1" s="1"/>
  <c r="AQ681" i="1"/>
  <c r="AT681" i="1" s="1"/>
  <c r="AR681" i="1"/>
  <c r="AV681" i="1" s="1"/>
  <c r="AW681" i="1" s="1"/>
  <c r="AY669" i="1"/>
  <c r="BB669" i="1" s="1"/>
  <c r="BC669" i="1" s="1"/>
  <c r="AR669" i="1"/>
  <c r="AV669" i="1" s="1"/>
  <c r="AW669" i="1" s="1"/>
  <c r="AQ669" i="1"/>
  <c r="AT669" i="1" s="1"/>
  <c r="AY677" i="1"/>
  <c r="BB677" i="1" s="1"/>
  <c r="BC677" i="1" s="1"/>
  <c r="AQ677" i="1"/>
  <c r="AT677" i="1" s="1"/>
  <c r="AR677" i="1"/>
  <c r="AV677" i="1" s="1"/>
  <c r="AW677" i="1" s="1"/>
  <c r="AY844" i="1"/>
  <c r="BB844" i="1" s="1"/>
  <c r="BC844" i="1" s="1"/>
  <c r="AR844" i="1"/>
  <c r="AV844" i="1" s="1"/>
  <c r="AW844" i="1" s="1"/>
  <c r="AQ844" i="1"/>
  <c r="AT844" i="1" s="1"/>
  <c r="AY852" i="1"/>
  <c r="BB852" i="1" s="1"/>
  <c r="BC852" i="1" s="1"/>
  <c r="AQ852" i="1"/>
  <c r="AT852" i="1" s="1"/>
  <c r="AR852" i="1"/>
  <c r="AV852" i="1" s="1"/>
  <c r="AW852" i="1" s="1"/>
  <c r="AY860" i="1"/>
  <c r="BB860" i="1" s="1"/>
  <c r="BC860" i="1" s="1"/>
  <c r="AQ860" i="1"/>
  <c r="AT860" i="1" s="1"/>
  <c r="AR860" i="1"/>
  <c r="AV860" i="1" s="1"/>
  <c r="AW860" i="1" s="1"/>
  <c r="AY622" i="1"/>
  <c r="BB622" i="1" s="1"/>
  <c r="BC622" i="1" s="1"/>
  <c r="AQ622" i="1"/>
  <c r="AT622" i="1" s="1"/>
  <c r="AR622" i="1"/>
  <c r="AV622" i="1" s="1"/>
  <c r="AW622" i="1" s="1"/>
  <c r="AQ554" i="1"/>
  <c r="AT554" i="1" s="1"/>
  <c r="AR554" i="1"/>
  <c r="AV554" i="1" s="1"/>
  <c r="AW554" i="1" s="1"/>
  <c r="AQ578" i="1"/>
  <c r="AR578" i="1"/>
  <c r="AV578" i="1" s="1"/>
  <c r="AW578" i="1" s="1"/>
  <c r="AY667" i="1"/>
  <c r="BB667" i="1" s="1"/>
  <c r="BC667" i="1" s="1"/>
  <c r="AQ667" i="1"/>
  <c r="AT667" i="1" s="1"/>
  <c r="AR667" i="1"/>
  <c r="AV667" i="1" s="1"/>
  <c r="AW667" i="1" s="1"/>
  <c r="AY675" i="1"/>
  <c r="BB675" i="1" s="1"/>
  <c r="BC675" i="1" s="1"/>
  <c r="AQ675" i="1"/>
  <c r="AT675" i="1" s="1"/>
  <c r="AR675" i="1"/>
  <c r="AV675" i="1" s="1"/>
  <c r="AW675" i="1" s="1"/>
  <c r="AY842" i="1"/>
  <c r="BB842" i="1" s="1"/>
  <c r="BC842" i="1" s="1"/>
  <c r="AQ842" i="1"/>
  <c r="AT842" i="1" s="1"/>
  <c r="AR842" i="1"/>
  <c r="AV842" i="1" s="1"/>
  <c r="AW842" i="1" s="1"/>
  <c r="AY850" i="1"/>
  <c r="BB850" i="1" s="1"/>
  <c r="BC850" i="1" s="1"/>
  <c r="AQ850" i="1"/>
  <c r="AT850" i="1" s="1"/>
  <c r="AR850" i="1"/>
  <c r="AV850" i="1" s="1"/>
  <c r="AW850" i="1" s="1"/>
  <c r="AY858" i="1"/>
  <c r="BB858" i="1" s="1"/>
  <c r="BC858" i="1" s="1"/>
  <c r="AQ858" i="1"/>
  <c r="AT858" i="1" s="1"/>
  <c r="AR858" i="1"/>
  <c r="AV858" i="1" s="1"/>
  <c r="AW858" i="1" s="1"/>
  <c r="AY620" i="1"/>
  <c r="BB620" i="1" s="1"/>
  <c r="BC620" i="1" s="1"/>
  <c r="AQ620" i="1"/>
  <c r="AT620" i="1" s="1"/>
  <c r="AR620" i="1"/>
  <c r="AV620" i="1" s="1"/>
  <c r="AW620" i="1" s="1"/>
  <c r="AY629" i="1"/>
  <c r="BB629" i="1" s="1"/>
  <c r="BC629" i="1" s="1"/>
  <c r="AR629" i="1"/>
  <c r="AV629" i="1" s="1"/>
  <c r="AW629" i="1" s="1"/>
  <c r="AQ629" i="1"/>
  <c r="AT629" i="1" s="1"/>
  <c r="AY985" i="1"/>
  <c r="BB985" i="1" s="1"/>
  <c r="BC985" i="1" s="1"/>
  <c r="AQ985" i="1"/>
  <c r="AT985" i="1" s="1"/>
  <c r="AR985" i="1"/>
  <c r="AV985" i="1" s="1"/>
  <c r="AW985" i="1" s="1"/>
  <c r="AQ617" i="1"/>
  <c r="AT617" i="1" s="1"/>
  <c r="AR617" i="1"/>
  <c r="AV617" i="1" s="1"/>
  <c r="AW617" i="1" s="1"/>
  <c r="AR1014" i="1"/>
  <c r="AV1014" i="1" s="1"/>
  <c r="AW1014" i="1" s="1"/>
  <c r="AQ1014" i="1"/>
  <c r="AT1014" i="1" s="1"/>
  <c r="AR530" i="1"/>
  <c r="AV530" i="1" s="1"/>
  <c r="AW530" i="1" s="1"/>
  <c r="AQ530" i="1"/>
  <c r="AQ573" i="1"/>
  <c r="AR573" i="1"/>
  <c r="AV573" i="1" s="1"/>
  <c r="AW573" i="1" s="1"/>
  <c r="AQ528" i="1"/>
  <c r="AT528" i="1" s="1"/>
  <c r="AR528" i="1"/>
  <c r="AV528" i="1" s="1"/>
  <c r="AW528" i="1" s="1"/>
  <c r="AQ521" i="1"/>
  <c r="AR521" i="1"/>
  <c r="AV521" i="1" s="1"/>
  <c r="AW521" i="1" s="1"/>
  <c r="AY628" i="1"/>
  <c r="BB628" i="1" s="1"/>
  <c r="BC628" i="1" s="1"/>
  <c r="AQ628" i="1"/>
  <c r="AT628" i="1" s="1"/>
  <c r="AR628" i="1"/>
  <c r="AV628" i="1" s="1"/>
  <c r="AW628" i="1" s="1"/>
  <c r="AR542" i="1"/>
  <c r="AV542" i="1" s="1"/>
  <c r="AW542" i="1" s="1"/>
  <c r="AQ542" i="1"/>
  <c r="AR527" i="1"/>
  <c r="AV527" i="1" s="1"/>
  <c r="AW527" i="1" s="1"/>
  <c r="AQ527" i="1"/>
  <c r="AR555" i="1"/>
  <c r="AV555" i="1" s="1"/>
  <c r="AW555" i="1" s="1"/>
  <c r="AQ555" i="1"/>
  <c r="AT555" i="1" s="1"/>
  <c r="AQ621" i="1"/>
  <c r="AT621" i="1" s="1"/>
  <c r="AR621" i="1"/>
  <c r="AV621" i="1" s="1"/>
  <c r="AW621" i="1" s="1"/>
  <c r="AQ595" i="1"/>
  <c r="AR595" i="1"/>
  <c r="AV595" i="1" s="1"/>
  <c r="AW595" i="1" s="1"/>
  <c r="AQ1000" i="1"/>
  <c r="AT1000" i="1" s="1"/>
  <c r="AR1000" i="1"/>
  <c r="AV1000" i="1" s="1"/>
  <c r="AW1000" i="1" s="1"/>
  <c r="AQ733" i="1"/>
  <c r="AT733" i="1" s="1"/>
  <c r="AR733" i="1"/>
  <c r="AV733" i="1" s="1"/>
  <c r="AW733" i="1" s="1"/>
  <c r="AY993" i="1"/>
  <c r="BB993" i="1" s="1"/>
  <c r="BC993" i="1" s="1"/>
  <c r="AR993" i="1"/>
  <c r="AV993" i="1" s="1"/>
  <c r="AW993" i="1" s="1"/>
  <c r="AQ993" i="1"/>
  <c r="AT993" i="1" s="1"/>
  <c r="AY962" i="1"/>
  <c r="BB962" i="1" s="1"/>
  <c r="BC962" i="1" s="1"/>
  <c r="AR962" i="1"/>
  <c r="AV962" i="1" s="1"/>
  <c r="AW962" i="1" s="1"/>
  <c r="AQ962" i="1"/>
  <c r="AT962" i="1" s="1"/>
  <c r="AY958" i="1"/>
  <c r="BB958" i="1" s="1"/>
  <c r="BC958" i="1" s="1"/>
  <c r="AR958" i="1"/>
  <c r="AV958" i="1" s="1"/>
  <c r="AW958" i="1" s="1"/>
  <c r="AQ958" i="1"/>
  <c r="AT958" i="1" s="1"/>
  <c r="AY954" i="1"/>
  <c r="BB954" i="1" s="1"/>
  <c r="BC954" i="1" s="1"/>
  <c r="AR954" i="1"/>
  <c r="AV954" i="1" s="1"/>
  <c r="AW954" i="1" s="1"/>
  <c r="AQ954" i="1"/>
  <c r="AT954" i="1" s="1"/>
  <c r="AY950" i="1"/>
  <c r="BB950" i="1" s="1"/>
  <c r="BC950" i="1" s="1"/>
  <c r="AR950" i="1"/>
  <c r="AV950" i="1" s="1"/>
  <c r="AW950" i="1" s="1"/>
  <c r="AQ950" i="1"/>
  <c r="AT950" i="1" s="1"/>
  <c r="AY946" i="1"/>
  <c r="BB946" i="1" s="1"/>
  <c r="BC946" i="1" s="1"/>
  <c r="AR946" i="1"/>
  <c r="AV946" i="1" s="1"/>
  <c r="AW946" i="1" s="1"/>
  <c r="AQ946" i="1"/>
  <c r="AT946" i="1" s="1"/>
  <c r="AY942" i="1"/>
  <c r="BB942" i="1" s="1"/>
  <c r="BC942" i="1" s="1"/>
  <c r="AR942" i="1"/>
  <c r="AV942" i="1" s="1"/>
  <c r="AW942" i="1" s="1"/>
  <c r="AQ942" i="1"/>
  <c r="AT942" i="1" s="1"/>
  <c r="AY938" i="1"/>
  <c r="BB938" i="1" s="1"/>
  <c r="BC938" i="1" s="1"/>
  <c r="AR938" i="1"/>
  <c r="AV938" i="1" s="1"/>
  <c r="AW938" i="1" s="1"/>
  <c r="AQ938" i="1"/>
  <c r="AT938" i="1" s="1"/>
  <c r="AY934" i="1"/>
  <c r="BB934" i="1" s="1"/>
  <c r="BC934" i="1" s="1"/>
  <c r="AR934" i="1"/>
  <c r="AV934" i="1" s="1"/>
  <c r="AW934" i="1" s="1"/>
  <c r="AQ934" i="1"/>
  <c r="AT934" i="1" s="1"/>
  <c r="AY758" i="1"/>
  <c r="BB758" i="1" s="1"/>
  <c r="BC758" i="1" s="1"/>
  <c r="AQ758" i="1"/>
  <c r="AT758" i="1" s="1"/>
  <c r="AR758" i="1"/>
  <c r="AV758" i="1" s="1"/>
  <c r="AW758" i="1" s="1"/>
  <c r="AY754" i="1"/>
  <c r="BB754" i="1" s="1"/>
  <c r="BC754" i="1" s="1"/>
  <c r="AQ754" i="1"/>
  <c r="AT754" i="1" s="1"/>
  <c r="AR754" i="1"/>
  <c r="AV754" i="1" s="1"/>
  <c r="AW754" i="1" s="1"/>
  <c r="AY750" i="1"/>
  <c r="BB750" i="1" s="1"/>
  <c r="BC750" i="1" s="1"/>
  <c r="AQ750" i="1"/>
  <c r="AT750" i="1" s="1"/>
  <c r="AR750" i="1"/>
  <c r="AV750" i="1" s="1"/>
  <c r="AW750" i="1" s="1"/>
  <c r="AY746" i="1"/>
  <c r="BB746" i="1" s="1"/>
  <c r="BC746" i="1" s="1"/>
  <c r="AQ746" i="1"/>
  <c r="AT746" i="1" s="1"/>
  <c r="AR746" i="1"/>
  <c r="AV746" i="1" s="1"/>
  <c r="AW746" i="1" s="1"/>
  <c r="AY665" i="1"/>
  <c r="BB665" i="1" s="1"/>
  <c r="BC665" i="1" s="1"/>
  <c r="AQ665" i="1"/>
  <c r="AT665" i="1" s="1"/>
  <c r="AR665" i="1"/>
  <c r="AV665" i="1" s="1"/>
  <c r="AW665" i="1" s="1"/>
  <c r="AY1007" i="1"/>
  <c r="BB1007" i="1" s="1"/>
  <c r="BC1007" i="1" s="1"/>
  <c r="AQ1007" i="1"/>
  <c r="AT1007" i="1" s="1"/>
  <c r="AR1007" i="1"/>
  <c r="AV1007" i="1" s="1"/>
  <c r="AW1007" i="1" s="1"/>
  <c r="AY1001" i="1"/>
  <c r="BB1001" i="1" s="1"/>
  <c r="BC1001" i="1" s="1"/>
  <c r="AQ1001" i="1"/>
  <c r="AT1001" i="1" s="1"/>
  <c r="AR1001" i="1"/>
  <c r="AV1001" i="1" s="1"/>
  <c r="AW1001" i="1" s="1"/>
  <c r="AY655" i="1"/>
  <c r="BB655" i="1" s="1"/>
  <c r="BC655" i="1" s="1"/>
  <c r="AR655" i="1"/>
  <c r="AV655" i="1" s="1"/>
  <c r="AW655" i="1" s="1"/>
  <c r="AQ655" i="1"/>
  <c r="AT655" i="1" s="1"/>
  <c r="AR558" i="1"/>
  <c r="AV558" i="1" s="1"/>
  <c r="AW558" i="1" s="1"/>
  <c r="AQ558" i="1"/>
  <c r="AY635" i="1"/>
  <c r="BB635" i="1" s="1"/>
  <c r="BC635" i="1" s="1"/>
  <c r="AQ635" i="1"/>
  <c r="AT635" i="1" s="1"/>
  <c r="AR635" i="1"/>
  <c r="AV635" i="1" s="1"/>
  <c r="AW635" i="1" s="1"/>
  <c r="AR543" i="1"/>
  <c r="AV543" i="1" s="1"/>
  <c r="AW543" i="1" s="1"/>
  <c r="AQ543" i="1"/>
  <c r="AY1009" i="1"/>
  <c r="BB1009" i="1" s="1"/>
  <c r="BC1009" i="1" s="1"/>
  <c r="AQ1009" i="1"/>
  <c r="AT1009" i="1" s="1"/>
  <c r="AR1009" i="1"/>
  <c r="AV1009" i="1" s="1"/>
  <c r="AW1009" i="1" s="1"/>
  <c r="AQ522" i="1"/>
  <c r="AT522" i="1" s="1"/>
  <c r="AR522" i="1"/>
  <c r="AV522" i="1" s="1"/>
  <c r="AW522" i="1" s="1"/>
  <c r="AY1003" i="1"/>
  <c r="BB1003" i="1" s="1"/>
  <c r="BC1003" i="1" s="1"/>
  <c r="AR1003" i="1"/>
  <c r="AV1003" i="1" s="1"/>
  <c r="AW1003" i="1" s="1"/>
  <c r="AQ1003" i="1"/>
  <c r="AT1003" i="1" s="1"/>
  <c r="AY663" i="1"/>
  <c r="BB663" i="1" s="1"/>
  <c r="BC663" i="1" s="1"/>
  <c r="AQ663" i="1"/>
  <c r="AT663" i="1" s="1"/>
  <c r="AR663" i="1"/>
  <c r="AV663" i="1" s="1"/>
  <c r="AW663" i="1" s="1"/>
  <c r="AY631" i="1"/>
  <c r="BB631" i="1" s="1"/>
  <c r="BC631" i="1" s="1"/>
  <c r="AQ631" i="1"/>
  <c r="AT631" i="1" s="1"/>
  <c r="AR631" i="1"/>
  <c r="AV631" i="1" s="1"/>
  <c r="AW631" i="1" s="1"/>
  <c r="AY643" i="1"/>
  <c r="BB643" i="1" s="1"/>
  <c r="BC643" i="1" s="1"/>
  <c r="AR643" i="1"/>
  <c r="AV643" i="1" s="1"/>
  <c r="AW643" i="1" s="1"/>
  <c r="AQ643" i="1"/>
  <c r="AT643" i="1" s="1"/>
  <c r="AR546" i="1"/>
  <c r="AV546" i="1" s="1"/>
  <c r="AW546" i="1" s="1"/>
  <c r="AQ546" i="1"/>
  <c r="AT546" i="1" s="1"/>
  <c r="AY998" i="1"/>
  <c r="BB998" i="1" s="1"/>
  <c r="BC998" i="1" s="1"/>
  <c r="AQ998" i="1"/>
  <c r="AT998" i="1" s="1"/>
  <c r="AR998" i="1"/>
  <c r="AV998" i="1" s="1"/>
  <c r="AW998" i="1" s="1"/>
  <c r="AR538" i="1"/>
  <c r="AV538" i="1" s="1"/>
  <c r="AW538" i="1" s="1"/>
  <c r="AQ538" i="1"/>
  <c r="AR565" i="1"/>
  <c r="AV565" i="1" s="1"/>
  <c r="AW565" i="1" s="1"/>
  <c r="AQ565" i="1"/>
  <c r="AR1012" i="1"/>
  <c r="AV1012" i="1" s="1"/>
  <c r="AW1012" i="1" s="1"/>
  <c r="AQ1012" i="1"/>
  <c r="AT1012" i="1" s="1"/>
  <c r="AY970" i="1"/>
  <c r="BB970" i="1" s="1"/>
  <c r="BC970" i="1" s="1"/>
  <c r="AR970" i="1"/>
  <c r="AV970" i="1" s="1"/>
  <c r="AW970" i="1" s="1"/>
  <c r="AQ970" i="1"/>
  <c r="AT970" i="1" s="1"/>
  <c r="AR525" i="1"/>
  <c r="AV525" i="1" s="1"/>
  <c r="AW525" i="1" s="1"/>
  <c r="AQ525" i="1"/>
  <c r="AT525" i="1" s="1"/>
  <c r="AR799" i="1"/>
  <c r="AV799" i="1" s="1"/>
  <c r="AW799" i="1" s="1"/>
  <c r="AQ799" i="1"/>
  <c r="AT799" i="1" s="1"/>
  <c r="AR994" i="1"/>
  <c r="AV994" i="1" s="1"/>
  <c r="AW994" i="1" s="1"/>
  <c r="AQ994" i="1"/>
  <c r="AT994" i="1" s="1"/>
  <c r="AQ827" i="1"/>
  <c r="AT827" i="1" s="1"/>
  <c r="AR827" i="1"/>
  <c r="AV827" i="1" s="1"/>
  <c r="AW827" i="1" s="1"/>
  <c r="AR811" i="1"/>
  <c r="AV811" i="1" s="1"/>
  <c r="AW811" i="1" s="1"/>
  <c r="AQ811" i="1"/>
  <c r="AT811" i="1" s="1"/>
  <c r="AR775" i="1"/>
  <c r="AV775" i="1" s="1"/>
  <c r="AW775" i="1" s="1"/>
  <c r="AQ775" i="1"/>
  <c r="AT775" i="1" s="1"/>
  <c r="AY923" i="1"/>
  <c r="BB923" i="1" s="1"/>
  <c r="BC923" i="1" s="1"/>
  <c r="AQ923" i="1"/>
  <c r="AT923" i="1" s="1"/>
  <c r="AR923" i="1"/>
  <c r="AV923" i="1" s="1"/>
  <c r="AW923" i="1" s="1"/>
  <c r="AY907" i="1"/>
  <c r="BB907" i="1" s="1"/>
  <c r="BC907" i="1" s="1"/>
  <c r="AQ907" i="1"/>
  <c r="AT907" i="1" s="1"/>
  <c r="AR907" i="1"/>
  <c r="AV907" i="1" s="1"/>
  <c r="AW907" i="1" s="1"/>
  <c r="AY891" i="1"/>
  <c r="BB891" i="1" s="1"/>
  <c r="BC891" i="1" s="1"/>
  <c r="AQ891" i="1"/>
  <c r="AT891" i="1" s="1"/>
  <c r="AR891" i="1"/>
  <c r="AV891" i="1" s="1"/>
  <c r="AW891" i="1" s="1"/>
  <c r="AY875" i="1"/>
  <c r="BB875" i="1" s="1"/>
  <c r="BC875" i="1" s="1"/>
  <c r="AQ875" i="1"/>
  <c r="AT875" i="1" s="1"/>
  <c r="AR875" i="1"/>
  <c r="AV875" i="1" s="1"/>
  <c r="AW875" i="1" s="1"/>
  <c r="AQ608" i="1"/>
  <c r="AT608" i="1" s="1"/>
  <c r="AR608" i="1"/>
  <c r="AV608" i="1" s="1"/>
  <c r="AW608" i="1" s="1"/>
  <c r="AQ568" i="1"/>
  <c r="AR568" i="1"/>
  <c r="AV568" i="1" s="1"/>
  <c r="AW568" i="1" s="1"/>
  <c r="AR596" i="1"/>
  <c r="AV596" i="1" s="1"/>
  <c r="AW596" i="1" s="1"/>
  <c r="AQ596" i="1"/>
  <c r="AT596" i="1" s="1"/>
  <c r="AR616" i="1"/>
  <c r="AV616" i="1" s="1"/>
  <c r="AW616" i="1" s="1"/>
  <c r="AQ616" i="1"/>
  <c r="AT616" i="1" s="1"/>
  <c r="AQ610" i="1"/>
  <c r="AT610" i="1" s="1"/>
  <c r="AR610" i="1"/>
  <c r="AV610" i="1" s="1"/>
  <c r="AW610" i="1" s="1"/>
  <c r="AY633" i="1"/>
  <c r="BB633" i="1" s="1"/>
  <c r="BC633" i="1" s="1"/>
  <c r="AQ633" i="1"/>
  <c r="AT633" i="1" s="1"/>
  <c r="AR633" i="1"/>
  <c r="AV633" i="1" s="1"/>
  <c r="AW633" i="1" s="1"/>
  <c r="AY641" i="1"/>
  <c r="BB641" i="1" s="1"/>
  <c r="BC641" i="1" s="1"/>
  <c r="AQ641" i="1"/>
  <c r="AT641" i="1" s="1"/>
  <c r="AR641" i="1"/>
  <c r="AV641" i="1" s="1"/>
  <c r="AW641" i="1" s="1"/>
  <c r="AY649" i="1"/>
  <c r="BB649" i="1" s="1"/>
  <c r="BC649" i="1" s="1"/>
  <c r="AQ649" i="1"/>
  <c r="AT649" i="1" s="1"/>
  <c r="AR649" i="1"/>
  <c r="AV649" i="1" s="1"/>
  <c r="AW649" i="1" s="1"/>
  <c r="AY657" i="1"/>
  <c r="BB657" i="1" s="1"/>
  <c r="BC657" i="1" s="1"/>
  <c r="AQ657" i="1"/>
  <c r="AT657" i="1" s="1"/>
  <c r="AR657" i="1"/>
  <c r="AV657" i="1" s="1"/>
  <c r="AW657" i="1" s="1"/>
  <c r="AY682" i="1"/>
  <c r="BB682" i="1" s="1"/>
  <c r="BC682" i="1" s="1"/>
  <c r="AQ682" i="1"/>
  <c r="AT682" i="1" s="1"/>
  <c r="AR682" i="1"/>
  <c r="AV682" i="1" s="1"/>
  <c r="AW682" i="1" s="1"/>
  <c r="AY690" i="1"/>
  <c r="BB690" i="1" s="1"/>
  <c r="BC690" i="1" s="1"/>
  <c r="AQ690" i="1"/>
  <c r="AT690" i="1" s="1"/>
  <c r="AR690" i="1"/>
  <c r="AV690" i="1" s="1"/>
  <c r="AW690" i="1" s="1"/>
  <c r="AY698" i="1"/>
  <c r="BB698" i="1" s="1"/>
  <c r="BC698" i="1" s="1"/>
  <c r="AQ698" i="1"/>
  <c r="AT698" i="1" s="1"/>
  <c r="AR698" i="1"/>
  <c r="AV698" i="1" s="1"/>
  <c r="AW698" i="1" s="1"/>
  <c r="AY706" i="1"/>
  <c r="BB706" i="1" s="1"/>
  <c r="BC706" i="1" s="1"/>
  <c r="AQ706" i="1"/>
  <c r="AT706" i="1" s="1"/>
  <c r="AR706" i="1"/>
  <c r="AV706" i="1" s="1"/>
  <c r="AW706" i="1" s="1"/>
  <c r="AY714" i="1"/>
  <c r="BB714" i="1" s="1"/>
  <c r="BC714" i="1" s="1"/>
  <c r="AQ714" i="1"/>
  <c r="AT714" i="1" s="1"/>
  <c r="AR714" i="1"/>
  <c r="AV714" i="1" s="1"/>
  <c r="AW714" i="1" s="1"/>
  <c r="AY722" i="1"/>
  <c r="BB722" i="1" s="1"/>
  <c r="BC722" i="1" s="1"/>
  <c r="AQ722" i="1"/>
  <c r="AT722" i="1" s="1"/>
  <c r="AR722" i="1"/>
  <c r="AV722" i="1" s="1"/>
  <c r="AW722" i="1" s="1"/>
  <c r="AY730" i="1"/>
  <c r="BB730" i="1" s="1"/>
  <c r="BC730" i="1" s="1"/>
  <c r="AQ730" i="1"/>
  <c r="AT730" i="1" s="1"/>
  <c r="AR730" i="1"/>
  <c r="AV730" i="1" s="1"/>
  <c r="AW730" i="1" s="1"/>
  <c r="AY788" i="1"/>
  <c r="BB788" i="1" s="1"/>
  <c r="BC788" i="1" s="1"/>
  <c r="AR788" i="1"/>
  <c r="AV788" i="1" s="1"/>
  <c r="AW788" i="1" s="1"/>
  <c r="AQ788" i="1"/>
  <c r="AT788" i="1" s="1"/>
  <c r="AY804" i="1"/>
  <c r="BB804" i="1" s="1"/>
  <c r="BC804" i="1" s="1"/>
  <c r="AR804" i="1"/>
  <c r="AV804" i="1" s="1"/>
  <c r="AW804" i="1" s="1"/>
  <c r="AQ804" i="1"/>
  <c r="AT804" i="1" s="1"/>
  <c r="AY816" i="1"/>
  <c r="BB816" i="1" s="1"/>
  <c r="BC816" i="1" s="1"/>
  <c r="AQ816" i="1"/>
  <c r="AT816" i="1" s="1"/>
  <c r="AR816" i="1"/>
  <c r="AV816" i="1" s="1"/>
  <c r="AW816" i="1" s="1"/>
  <c r="AY836" i="1"/>
  <c r="BB836" i="1" s="1"/>
  <c r="BC836" i="1" s="1"/>
  <c r="AR836" i="1"/>
  <c r="AV836" i="1" s="1"/>
  <c r="AW836" i="1" s="1"/>
  <c r="AQ836" i="1"/>
  <c r="AT836" i="1" s="1"/>
  <c r="AR529" i="1"/>
  <c r="AV529" i="1" s="1"/>
  <c r="AW529" i="1" s="1"/>
  <c r="AQ529" i="1"/>
  <c r="AQ560" i="1"/>
  <c r="AR560" i="1"/>
  <c r="AV560" i="1" s="1"/>
  <c r="AW560" i="1" s="1"/>
  <c r="AQ584" i="1"/>
  <c r="AR584" i="1"/>
  <c r="AV584" i="1" s="1"/>
  <c r="AW584" i="1" s="1"/>
  <c r="AR600" i="1"/>
  <c r="AV600" i="1" s="1"/>
  <c r="AW600" i="1" s="1"/>
  <c r="AQ600" i="1"/>
  <c r="AR602" i="1"/>
  <c r="AV602" i="1" s="1"/>
  <c r="AW602" i="1" s="1"/>
  <c r="AQ602" i="1"/>
  <c r="AT602" i="1" s="1"/>
  <c r="AY738" i="1"/>
  <c r="BB738" i="1" s="1"/>
  <c r="BC738" i="1" s="1"/>
  <c r="AQ738" i="1"/>
  <c r="AT738" i="1" s="1"/>
  <c r="AR738" i="1"/>
  <c r="AV738" i="1" s="1"/>
  <c r="AW738" i="1" s="1"/>
  <c r="AY792" i="1"/>
  <c r="BB792" i="1" s="1"/>
  <c r="BC792" i="1" s="1"/>
  <c r="AR792" i="1"/>
  <c r="AV792" i="1" s="1"/>
  <c r="AW792" i="1" s="1"/>
  <c r="AQ792" i="1"/>
  <c r="AT792" i="1" s="1"/>
  <c r="AY762" i="1"/>
  <c r="BB762" i="1" s="1"/>
  <c r="BC762" i="1" s="1"/>
  <c r="AR762" i="1"/>
  <c r="AV762" i="1" s="1"/>
  <c r="AW762" i="1" s="1"/>
  <c r="AQ762" i="1"/>
  <c r="AT762" i="1" s="1"/>
  <c r="AY770" i="1"/>
  <c r="BB770" i="1" s="1"/>
  <c r="BC770" i="1" s="1"/>
  <c r="AR770" i="1"/>
  <c r="AV770" i="1" s="1"/>
  <c r="AW770" i="1" s="1"/>
  <c r="AQ770" i="1"/>
  <c r="AT770" i="1" s="1"/>
  <c r="AY778" i="1"/>
  <c r="BB778" i="1" s="1"/>
  <c r="BC778" i="1" s="1"/>
  <c r="AR778" i="1"/>
  <c r="AV778" i="1" s="1"/>
  <c r="AW778" i="1" s="1"/>
  <c r="AQ778" i="1"/>
  <c r="AT778" i="1" s="1"/>
  <c r="AY786" i="1"/>
  <c r="BB786" i="1" s="1"/>
  <c r="BC786" i="1" s="1"/>
  <c r="AR786" i="1"/>
  <c r="AV786" i="1" s="1"/>
  <c r="AW786" i="1" s="1"/>
  <c r="AQ786" i="1"/>
  <c r="AT786" i="1" s="1"/>
  <c r="AY802" i="1"/>
  <c r="BB802" i="1" s="1"/>
  <c r="BC802" i="1" s="1"/>
  <c r="AR802" i="1"/>
  <c r="AV802" i="1" s="1"/>
  <c r="AW802" i="1" s="1"/>
  <c r="AQ802" i="1"/>
  <c r="AT802" i="1" s="1"/>
  <c r="AY810" i="1"/>
  <c r="BB810" i="1" s="1"/>
  <c r="BC810" i="1" s="1"/>
  <c r="AR810" i="1"/>
  <c r="AV810" i="1" s="1"/>
  <c r="AW810" i="1" s="1"/>
  <c r="AQ810" i="1"/>
  <c r="AT810" i="1" s="1"/>
  <c r="AY818" i="1"/>
  <c r="BB818" i="1" s="1"/>
  <c r="BC818" i="1" s="1"/>
  <c r="AR818" i="1"/>
  <c r="AV818" i="1" s="1"/>
  <c r="AW818" i="1" s="1"/>
  <c r="AQ818" i="1"/>
  <c r="AT818" i="1" s="1"/>
  <c r="AY874" i="1"/>
  <c r="BB874" i="1" s="1"/>
  <c r="BC874" i="1" s="1"/>
  <c r="AR874" i="1"/>
  <c r="AV874" i="1" s="1"/>
  <c r="AW874" i="1" s="1"/>
  <c r="AQ874" i="1"/>
  <c r="AT874" i="1" s="1"/>
  <c r="AY890" i="1"/>
  <c r="BB890" i="1" s="1"/>
  <c r="BC890" i="1" s="1"/>
  <c r="AR890" i="1"/>
  <c r="AV890" i="1" s="1"/>
  <c r="AW890" i="1" s="1"/>
  <c r="AQ890" i="1"/>
  <c r="AT890" i="1" s="1"/>
  <c r="AY906" i="1"/>
  <c r="BB906" i="1" s="1"/>
  <c r="BC906" i="1" s="1"/>
  <c r="AR906" i="1"/>
  <c r="AV906" i="1" s="1"/>
  <c r="AW906" i="1" s="1"/>
  <c r="AQ906" i="1"/>
  <c r="AT906" i="1" s="1"/>
  <c r="AY922" i="1"/>
  <c r="BB922" i="1" s="1"/>
  <c r="BC922" i="1" s="1"/>
  <c r="AR922" i="1"/>
  <c r="AV922" i="1" s="1"/>
  <c r="AW922" i="1" s="1"/>
  <c r="AQ922" i="1"/>
  <c r="AT922" i="1" s="1"/>
  <c r="AY971" i="1"/>
  <c r="BB971" i="1" s="1"/>
  <c r="BC971" i="1" s="1"/>
  <c r="AQ971" i="1"/>
  <c r="AT971" i="1" s="1"/>
  <c r="AR971" i="1"/>
  <c r="AV971" i="1" s="1"/>
  <c r="AW971" i="1" s="1"/>
  <c r="AY983" i="1"/>
  <c r="BB983" i="1" s="1"/>
  <c r="BC983" i="1" s="1"/>
  <c r="AR983" i="1"/>
  <c r="AV983" i="1" s="1"/>
  <c r="AW983" i="1" s="1"/>
  <c r="AQ983" i="1"/>
  <c r="AT983" i="1" s="1"/>
  <c r="AY965" i="1"/>
  <c r="BB965" i="1" s="1"/>
  <c r="BC965" i="1" s="1"/>
  <c r="AQ965" i="1"/>
  <c r="AT965" i="1" s="1"/>
  <c r="AR965" i="1"/>
  <c r="AV965" i="1" s="1"/>
  <c r="AW965" i="1" s="1"/>
  <c r="AY981" i="1"/>
  <c r="BB981" i="1" s="1"/>
  <c r="BC981" i="1" s="1"/>
  <c r="AR981" i="1"/>
  <c r="AV981" i="1" s="1"/>
  <c r="AW981" i="1" s="1"/>
  <c r="AQ981" i="1"/>
  <c r="AT981" i="1" s="1"/>
  <c r="AQ534" i="1"/>
  <c r="AT534" i="1" s="1"/>
  <c r="AR534" i="1"/>
  <c r="AV534" i="1" s="1"/>
  <c r="AW534" i="1" s="1"/>
  <c r="AR569" i="1"/>
  <c r="AV569" i="1" s="1"/>
  <c r="AW569" i="1" s="1"/>
  <c r="AQ569" i="1"/>
  <c r="AT569" i="1" s="1"/>
  <c r="AR607" i="1"/>
  <c r="AV607" i="1" s="1"/>
  <c r="AW607" i="1" s="1"/>
  <c r="AQ607" i="1"/>
  <c r="AT607" i="1" s="1"/>
  <c r="AR654" i="1"/>
  <c r="AV654" i="1" s="1"/>
  <c r="AW654" i="1" s="1"/>
  <c r="AQ654" i="1"/>
  <c r="AT654" i="1" s="1"/>
  <c r="AR520" i="1"/>
  <c r="AV520" i="1" s="1"/>
  <c r="AW520" i="1" s="1"/>
  <c r="AQ520" i="1"/>
  <c r="AT520" i="1" s="1"/>
  <c r="AR531" i="1"/>
  <c r="AV531" i="1" s="1"/>
  <c r="AW531" i="1" s="1"/>
  <c r="AQ531" i="1"/>
  <c r="AR537" i="1"/>
  <c r="AV537" i="1" s="1"/>
  <c r="AW537" i="1" s="1"/>
  <c r="AQ537" i="1"/>
  <c r="AQ544" i="1"/>
  <c r="AR544" i="1"/>
  <c r="AV544" i="1" s="1"/>
  <c r="AW544" i="1" s="1"/>
  <c r="AQ552" i="1"/>
  <c r="AR552" i="1"/>
  <c r="AV552" i="1" s="1"/>
  <c r="AW552" i="1" s="1"/>
  <c r="AQ590" i="1"/>
  <c r="AR590" i="1"/>
  <c r="AV590" i="1" s="1"/>
  <c r="AW590" i="1" s="1"/>
  <c r="AY688" i="1"/>
  <c r="BB688" i="1" s="1"/>
  <c r="BC688" i="1" s="1"/>
  <c r="AQ688" i="1"/>
  <c r="AT688" i="1" s="1"/>
  <c r="AR688" i="1"/>
  <c r="AV688" i="1" s="1"/>
  <c r="AW688" i="1" s="1"/>
  <c r="AY696" i="1"/>
  <c r="BB696" i="1" s="1"/>
  <c r="BC696" i="1" s="1"/>
  <c r="AQ696" i="1"/>
  <c r="AT696" i="1" s="1"/>
  <c r="AR696" i="1"/>
  <c r="AV696" i="1" s="1"/>
  <c r="AW696" i="1" s="1"/>
  <c r="AY704" i="1"/>
  <c r="BB704" i="1" s="1"/>
  <c r="BC704" i="1" s="1"/>
  <c r="AR704" i="1"/>
  <c r="AV704" i="1" s="1"/>
  <c r="AW704" i="1" s="1"/>
  <c r="AQ704" i="1"/>
  <c r="AT704" i="1" s="1"/>
  <c r="AY712" i="1"/>
  <c r="BB712" i="1" s="1"/>
  <c r="BC712" i="1" s="1"/>
  <c r="AR712" i="1"/>
  <c r="AV712" i="1" s="1"/>
  <c r="AW712" i="1" s="1"/>
  <c r="AQ712" i="1"/>
  <c r="AT712" i="1" s="1"/>
  <c r="AY720" i="1"/>
  <c r="BB720" i="1" s="1"/>
  <c r="BC720" i="1" s="1"/>
  <c r="AQ720" i="1"/>
  <c r="AT720" i="1" s="1"/>
  <c r="AR720" i="1"/>
  <c r="AV720" i="1" s="1"/>
  <c r="AW720" i="1" s="1"/>
  <c r="AY728" i="1"/>
  <c r="BB728" i="1" s="1"/>
  <c r="BC728" i="1" s="1"/>
  <c r="AQ728" i="1"/>
  <c r="AT728" i="1" s="1"/>
  <c r="AR728" i="1"/>
  <c r="AV728" i="1" s="1"/>
  <c r="AW728" i="1" s="1"/>
  <c r="AY736" i="1"/>
  <c r="BB736" i="1" s="1"/>
  <c r="BC736" i="1" s="1"/>
  <c r="AR736" i="1"/>
  <c r="AV736" i="1" s="1"/>
  <c r="AW736" i="1" s="1"/>
  <c r="AQ736" i="1"/>
  <c r="AT736" i="1" s="1"/>
  <c r="AY776" i="1"/>
  <c r="BB776" i="1" s="1"/>
  <c r="BC776" i="1" s="1"/>
  <c r="AR776" i="1"/>
  <c r="AV776" i="1" s="1"/>
  <c r="AW776" i="1" s="1"/>
  <c r="AQ776" i="1"/>
  <c r="AT776" i="1" s="1"/>
  <c r="AY784" i="1"/>
  <c r="BB784" i="1" s="1"/>
  <c r="BC784" i="1" s="1"/>
  <c r="AQ784" i="1"/>
  <c r="AT784" i="1" s="1"/>
  <c r="AR784" i="1"/>
  <c r="AV784" i="1" s="1"/>
  <c r="AW784" i="1" s="1"/>
  <c r="AY808" i="1"/>
  <c r="BB808" i="1" s="1"/>
  <c r="BC808" i="1" s="1"/>
  <c r="AR808" i="1"/>
  <c r="AV808" i="1" s="1"/>
  <c r="AW808" i="1" s="1"/>
  <c r="AQ808" i="1"/>
  <c r="AT808" i="1" s="1"/>
  <c r="AY824" i="1"/>
  <c r="BB824" i="1" s="1"/>
  <c r="BC824" i="1" s="1"/>
  <c r="AR824" i="1"/>
  <c r="AV824" i="1" s="1"/>
  <c r="AW824" i="1" s="1"/>
  <c r="AQ824" i="1"/>
  <c r="AT824" i="1" s="1"/>
  <c r="AY870" i="1"/>
  <c r="BB870" i="1" s="1"/>
  <c r="BC870" i="1" s="1"/>
  <c r="AQ870" i="1"/>
  <c r="AT870" i="1" s="1"/>
  <c r="AR870" i="1"/>
  <c r="AV870" i="1" s="1"/>
  <c r="AW870" i="1" s="1"/>
  <c r="AY886" i="1"/>
  <c r="BB886" i="1" s="1"/>
  <c r="BC886" i="1" s="1"/>
  <c r="AQ886" i="1"/>
  <c r="AT886" i="1" s="1"/>
  <c r="AR886" i="1"/>
  <c r="AV886" i="1" s="1"/>
  <c r="AW886" i="1" s="1"/>
  <c r="AY902" i="1"/>
  <c r="BB902" i="1" s="1"/>
  <c r="BC902" i="1" s="1"/>
  <c r="AQ902" i="1"/>
  <c r="AT902" i="1" s="1"/>
  <c r="AR902" i="1"/>
  <c r="AV902" i="1" s="1"/>
  <c r="AW902" i="1" s="1"/>
  <c r="AY918" i="1"/>
  <c r="BB918" i="1" s="1"/>
  <c r="BC918" i="1" s="1"/>
  <c r="AR918" i="1"/>
  <c r="AV918" i="1" s="1"/>
  <c r="AW918" i="1" s="1"/>
  <c r="AQ918" i="1"/>
  <c r="AT918" i="1" s="1"/>
  <c r="AY963" i="1"/>
  <c r="BB963" i="1" s="1"/>
  <c r="BC963" i="1" s="1"/>
  <c r="AQ963" i="1"/>
  <c r="AT963" i="1" s="1"/>
  <c r="AR963" i="1"/>
  <c r="AV963" i="1" s="1"/>
  <c r="AW963" i="1" s="1"/>
  <c r="AY979" i="1"/>
  <c r="BB979" i="1" s="1"/>
  <c r="BC979" i="1" s="1"/>
  <c r="AQ979" i="1"/>
  <c r="AT979" i="1" s="1"/>
  <c r="AR979" i="1"/>
  <c r="AV979" i="1" s="1"/>
  <c r="AW979" i="1" s="1"/>
  <c r="AY1013" i="1"/>
  <c r="BB1013" i="1" s="1"/>
  <c r="BC1013" i="1" s="1"/>
  <c r="AQ1013" i="1"/>
  <c r="AT1013" i="1" s="1"/>
  <c r="AR1013" i="1"/>
  <c r="AV1013" i="1" s="1"/>
  <c r="AW1013" i="1" s="1"/>
  <c r="AY977" i="1"/>
  <c r="BB977" i="1" s="1"/>
  <c r="BC977" i="1" s="1"/>
  <c r="AR977" i="1"/>
  <c r="AV977" i="1" s="1"/>
  <c r="AW977" i="1" s="1"/>
  <c r="AQ977" i="1"/>
  <c r="AT977" i="1" s="1"/>
  <c r="AQ526" i="1"/>
  <c r="AT526" i="1" s="1"/>
  <c r="AR526" i="1"/>
  <c r="AV526" i="1" s="1"/>
  <c r="AW526" i="1" s="1"/>
  <c r="AQ583" i="1"/>
  <c r="AR583" i="1"/>
  <c r="AV583" i="1" s="1"/>
  <c r="AW583" i="1" s="1"/>
  <c r="AR615" i="1"/>
  <c r="AV615" i="1" s="1"/>
  <c r="AW615" i="1" s="1"/>
  <c r="AQ615" i="1"/>
  <c r="AT615" i="1" s="1"/>
  <c r="AR662" i="1"/>
  <c r="AV662" i="1" s="1"/>
  <c r="AW662" i="1" s="1"/>
  <c r="AQ662" i="1"/>
  <c r="AT662" i="1" s="1"/>
  <c r="AY830" i="1"/>
  <c r="BB830" i="1" s="1"/>
  <c r="BC830" i="1" s="1"/>
  <c r="AQ830" i="1"/>
  <c r="AT830" i="1" s="1"/>
  <c r="AR830" i="1"/>
  <c r="AV830" i="1" s="1"/>
  <c r="AW830" i="1" s="1"/>
  <c r="AY838" i="1"/>
  <c r="BB838" i="1" s="1"/>
  <c r="BC838" i="1" s="1"/>
  <c r="AQ838" i="1"/>
  <c r="AT838" i="1" s="1"/>
  <c r="AR838" i="1"/>
  <c r="AV838" i="1" s="1"/>
  <c r="AW838" i="1" s="1"/>
  <c r="AY872" i="1"/>
  <c r="BB872" i="1" s="1"/>
  <c r="BC872" i="1" s="1"/>
  <c r="AQ872" i="1"/>
  <c r="AT872" i="1" s="1"/>
  <c r="AR872" i="1"/>
  <c r="AV872" i="1" s="1"/>
  <c r="AW872" i="1" s="1"/>
  <c r="AY880" i="1"/>
  <c r="BB880" i="1" s="1"/>
  <c r="BC880" i="1" s="1"/>
  <c r="AQ880" i="1"/>
  <c r="AT880" i="1" s="1"/>
  <c r="AR880" i="1"/>
  <c r="AV880" i="1" s="1"/>
  <c r="AW880" i="1" s="1"/>
  <c r="AY888" i="1"/>
  <c r="BB888" i="1" s="1"/>
  <c r="BC888" i="1" s="1"/>
  <c r="AQ888" i="1"/>
  <c r="AT888" i="1" s="1"/>
  <c r="AR888" i="1"/>
  <c r="AV888" i="1" s="1"/>
  <c r="AW888" i="1" s="1"/>
  <c r="AY896" i="1"/>
  <c r="BB896" i="1" s="1"/>
  <c r="BC896" i="1" s="1"/>
  <c r="AQ896" i="1"/>
  <c r="AT896" i="1" s="1"/>
  <c r="AR896" i="1"/>
  <c r="AV896" i="1" s="1"/>
  <c r="AW896" i="1" s="1"/>
  <c r="AY904" i="1"/>
  <c r="BB904" i="1" s="1"/>
  <c r="BC904" i="1" s="1"/>
  <c r="AQ904" i="1"/>
  <c r="AT904" i="1" s="1"/>
  <c r="AR904" i="1"/>
  <c r="AV904" i="1" s="1"/>
  <c r="AW904" i="1" s="1"/>
  <c r="AY912" i="1"/>
  <c r="BB912" i="1" s="1"/>
  <c r="BC912" i="1" s="1"/>
  <c r="AQ912" i="1"/>
  <c r="AT912" i="1" s="1"/>
  <c r="AR912" i="1"/>
  <c r="AV912" i="1" s="1"/>
  <c r="AW912" i="1" s="1"/>
  <c r="AY920" i="1"/>
  <c r="BB920" i="1" s="1"/>
  <c r="BC920" i="1" s="1"/>
  <c r="AQ920" i="1"/>
  <c r="AT920" i="1" s="1"/>
  <c r="AR920" i="1"/>
  <c r="AV920" i="1" s="1"/>
  <c r="AW920" i="1" s="1"/>
  <c r="AY928" i="1"/>
  <c r="BB928" i="1" s="1"/>
  <c r="BC928" i="1" s="1"/>
  <c r="AQ928" i="1"/>
  <c r="AT928" i="1" s="1"/>
  <c r="AR928" i="1"/>
  <c r="AV928" i="1" s="1"/>
  <c r="AW928" i="1" s="1"/>
  <c r="AR540" i="1"/>
  <c r="AV540" i="1" s="1"/>
  <c r="AW540" i="1" s="1"/>
  <c r="AQ540" i="1"/>
  <c r="AT540" i="1" s="1"/>
  <c r="AQ549" i="1"/>
  <c r="AT549" i="1" s="1"/>
  <c r="AR549" i="1"/>
  <c r="AV549" i="1" s="1"/>
  <c r="AW549" i="1" s="1"/>
  <c r="AQ563" i="1"/>
  <c r="AR563" i="1"/>
  <c r="AV563" i="1" s="1"/>
  <c r="AW563" i="1" s="1"/>
  <c r="AR634" i="1"/>
  <c r="AV634" i="1" s="1"/>
  <c r="AW634" i="1" s="1"/>
  <c r="AQ634" i="1"/>
  <c r="AT634" i="1" s="1"/>
  <c r="AR650" i="1"/>
  <c r="AV650" i="1" s="1"/>
  <c r="AW650" i="1" s="1"/>
  <c r="AQ650" i="1"/>
  <c r="AT650" i="1" s="1"/>
  <c r="AR691" i="1"/>
  <c r="AV691" i="1" s="1"/>
  <c r="AW691" i="1" s="1"/>
  <c r="AQ691" i="1"/>
  <c r="AT691" i="1" s="1"/>
  <c r="AR707" i="1"/>
  <c r="AV707" i="1" s="1"/>
  <c r="AW707" i="1" s="1"/>
  <c r="AQ707" i="1"/>
  <c r="AT707" i="1" s="1"/>
  <c r="AR723" i="1"/>
  <c r="AV723" i="1" s="1"/>
  <c r="AW723" i="1" s="1"/>
  <c r="AQ723" i="1"/>
  <c r="AT723" i="1" s="1"/>
  <c r="AQ739" i="1"/>
  <c r="AT739" i="1" s="1"/>
  <c r="AR739" i="1"/>
  <c r="AV739" i="1" s="1"/>
  <c r="AW739" i="1" s="1"/>
  <c r="AQ773" i="1"/>
  <c r="AT773" i="1" s="1"/>
  <c r="AR773" i="1"/>
  <c r="AV773" i="1" s="1"/>
  <c r="AW773" i="1" s="1"/>
  <c r="AR789" i="1"/>
  <c r="AV789" i="1" s="1"/>
  <c r="AW789" i="1" s="1"/>
  <c r="AQ789" i="1"/>
  <c r="AT789" i="1" s="1"/>
  <c r="AR679" i="1"/>
  <c r="AV679" i="1" s="1"/>
  <c r="AW679" i="1" s="1"/>
  <c r="AQ679" i="1"/>
  <c r="AT679" i="1" s="1"/>
  <c r="AR695" i="1"/>
  <c r="AV695" i="1" s="1"/>
  <c r="AW695" i="1" s="1"/>
  <c r="AQ695" i="1"/>
  <c r="AT695" i="1" s="1"/>
  <c r="AR711" i="1"/>
  <c r="AV711" i="1" s="1"/>
  <c r="AW711" i="1" s="1"/>
  <c r="AQ711" i="1"/>
  <c r="AT711" i="1" s="1"/>
  <c r="AR727" i="1"/>
  <c r="AV727" i="1" s="1"/>
  <c r="AW727" i="1" s="1"/>
  <c r="AQ727" i="1"/>
  <c r="AT727" i="1" s="1"/>
  <c r="AR743" i="1"/>
  <c r="AV743" i="1" s="1"/>
  <c r="AW743" i="1" s="1"/>
  <c r="AQ743" i="1"/>
  <c r="AT743" i="1" s="1"/>
  <c r="AR777" i="1"/>
  <c r="AV777" i="1" s="1"/>
  <c r="AW777" i="1" s="1"/>
  <c r="AQ777" i="1"/>
  <c r="AT777" i="1" s="1"/>
  <c r="AQ803" i="1"/>
  <c r="AT803" i="1" s="1"/>
  <c r="AR803" i="1"/>
  <c r="AV803" i="1" s="1"/>
  <c r="AW803" i="1" s="1"/>
  <c r="AQ1008" i="1"/>
  <c r="AT1008" i="1" s="1"/>
  <c r="AR1008" i="1"/>
  <c r="AV1008" i="1" s="1"/>
  <c r="AW1008" i="1" s="1"/>
  <c r="AR809" i="1"/>
  <c r="AV809" i="1" s="1"/>
  <c r="AW809" i="1" s="1"/>
  <c r="AQ809" i="1"/>
  <c r="AT809" i="1" s="1"/>
  <c r="AR825" i="1"/>
  <c r="AV825" i="1" s="1"/>
  <c r="AW825" i="1" s="1"/>
  <c r="AQ825" i="1"/>
  <c r="AT825" i="1" s="1"/>
  <c r="AQ869" i="1"/>
  <c r="AT869" i="1" s="1"/>
  <c r="AR869" i="1"/>
  <c r="AV869" i="1" s="1"/>
  <c r="AW869" i="1" s="1"/>
  <c r="AR885" i="1"/>
  <c r="AV885" i="1" s="1"/>
  <c r="AW885" i="1" s="1"/>
  <c r="AQ885" i="1"/>
  <c r="AT885" i="1" s="1"/>
  <c r="AR901" i="1"/>
  <c r="AV901" i="1" s="1"/>
  <c r="AW901" i="1" s="1"/>
  <c r="AQ901" i="1"/>
  <c r="AT901" i="1" s="1"/>
  <c r="AQ917" i="1"/>
  <c r="AT917" i="1" s="1"/>
  <c r="AR917" i="1"/>
  <c r="AV917" i="1" s="1"/>
  <c r="AW917" i="1" s="1"/>
  <c r="AQ964" i="1"/>
  <c r="AT964" i="1" s="1"/>
  <c r="AR964" i="1"/>
  <c r="AV964" i="1" s="1"/>
  <c r="AW964" i="1" s="1"/>
  <c r="AQ982" i="1"/>
  <c r="AT982" i="1" s="1"/>
  <c r="AR982" i="1"/>
  <c r="AV982" i="1" s="1"/>
  <c r="AW982" i="1" s="1"/>
  <c r="AR805" i="1"/>
  <c r="AV805" i="1" s="1"/>
  <c r="AW805" i="1" s="1"/>
  <c r="AQ805" i="1"/>
  <c r="AT805" i="1" s="1"/>
  <c r="AR821" i="1"/>
  <c r="AV821" i="1" s="1"/>
  <c r="AW821" i="1" s="1"/>
  <c r="AQ821" i="1"/>
  <c r="AT821" i="1" s="1"/>
  <c r="AQ837" i="1"/>
  <c r="AT837" i="1" s="1"/>
  <c r="AR837" i="1"/>
  <c r="AV837" i="1" s="1"/>
  <c r="AW837" i="1" s="1"/>
  <c r="AR873" i="1"/>
  <c r="AV873" i="1" s="1"/>
  <c r="AW873" i="1" s="1"/>
  <c r="AQ873" i="1"/>
  <c r="AT873" i="1" s="1"/>
  <c r="AR889" i="1"/>
  <c r="AV889" i="1" s="1"/>
  <c r="AW889" i="1" s="1"/>
  <c r="AQ889" i="1"/>
  <c r="AT889" i="1" s="1"/>
  <c r="AR905" i="1"/>
  <c r="AV905" i="1" s="1"/>
  <c r="AW905" i="1" s="1"/>
  <c r="AQ905" i="1"/>
  <c r="AT905" i="1" s="1"/>
  <c r="AR921" i="1"/>
  <c r="AV921" i="1" s="1"/>
  <c r="AW921" i="1" s="1"/>
  <c r="AQ921" i="1"/>
  <c r="AT921" i="1" s="1"/>
  <c r="AQ968" i="1"/>
  <c r="AT968" i="1" s="1"/>
  <c r="AR968" i="1"/>
  <c r="AV968" i="1" s="1"/>
  <c r="AW968" i="1" s="1"/>
  <c r="AR986" i="1"/>
  <c r="AV986" i="1" s="1"/>
  <c r="AW986" i="1" s="1"/>
  <c r="AQ986" i="1"/>
  <c r="AT986" i="1" s="1"/>
  <c r="AQ717" i="1"/>
  <c r="AT717" i="1" s="1"/>
  <c r="AR717" i="1"/>
  <c r="AV717" i="1" s="1"/>
  <c r="AW717" i="1" s="1"/>
  <c r="AQ761" i="1"/>
  <c r="AT761" i="1" s="1"/>
  <c r="AR761" i="1"/>
  <c r="AV761" i="1" s="1"/>
  <c r="AW761" i="1" s="1"/>
  <c r="AR943" i="1"/>
  <c r="AV943" i="1" s="1"/>
  <c r="AW943" i="1" s="1"/>
  <c r="AQ943" i="1"/>
  <c r="AT943" i="1" s="1"/>
  <c r="AQ693" i="1"/>
  <c r="AT693" i="1" s="1"/>
  <c r="AR693" i="1"/>
  <c r="AV693" i="1" s="1"/>
  <c r="AW693" i="1" s="1"/>
  <c r="AR953" i="1"/>
  <c r="AV953" i="1" s="1"/>
  <c r="AW953" i="1" s="1"/>
  <c r="AQ953" i="1"/>
  <c r="AT953" i="1" s="1"/>
  <c r="AR755" i="1"/>
  <c r="AV755" i="1" s="1"/>
  <c r="AW755" i="1" s="1"/>
  <c r="AQ755" i="1"/>
  <c r="AT755" i="1" s="1"/>
  <c r="AR666" i="1"/>
  <c r="AV666" i="1" s="1"/>
  <c r="AW666" i="1" s="1"/>
  <c r="AQ666" i="1"/>
  <c r="AT666" i="1" s="1"/>
  <c r="AR609" i="1"/>
  <c r="AV609" i="1" s="1"/>
  <c r="AW609" i="1" s="1"/>
  <c r="AQ609" i="1"/>
  <c r="AT609" i="1" s="1"/>
  <c r="AQ745" i="1"/>
  <c r="AT745" i="1" s="1"/>
  <c r="AR745" i="1"/>
  <c r="AV745" i="1" s="1"/>
  <c r="AW745" i="1" s="1"/>
  <c r="AQ966" i="1"/>
  <c r="AT966" i="1" s="1"/>
  <c r="AR966" i="1"/>
  <c r="AV966" i="1" s="1"/>
  <c r="AW966" i="1" s="1"/>
  <c r="AQ513" i="1"/>
  <c r="AQ509" i="1"/>
  <c r="AQ505" i="1"/>
  <c r="AQ501" i="1"/>
  <c r="AT501" i="1" s="1"/>
  <c r="AQ497" i="1"/>
  <c r="AQ493" i="1"/>
  <c r="AT493" i="1" s="1"/>
  <c r="AQ489" i="1"/>
  <c r="AQ485" i="1"/>
  <c r="AT485" i="1" s="1"/>
  <c r="AQ481" i="1"/>
  <c r="AQ477" i="1"/>
  <c r="AT477" i="1" s="1"/>
  <c r="AQ473" i="1"/>
  <c r="AQ469" i="1"/>
  <c r="AT469" i="1" s="1"/>
  <c r="AQ465" i="1"/>
  <c r="AQ461" i="1"/>
  <c r="AT461" i="1" s="1"/>
  <c r="AQ457" i="1"/>
  <c r="AQ453" i="1"/>
  <c r="AT453" i="1" s="1"/>
  <c r="AQ449" i="1"/>
  <c r="AQ445" i="1"/>
  <c r="AT445" i="1" s="1"/>
  <c r="AQ441" i="1"/>
  <c r="AT441" i="1" s="1"/>
  <c r="AQ437" i="1"/>
  <c r="AQ433" i="1"/>
  <c r="AT433" i="1" s="1"/>
  <c r="AQ429" i="1"/>
  <c r="AQ425" i="1"/>
  <c r="AT425" i="1" s="1"/>
  <c r="AQ421" i="1"/>
  <c r="AQ417" i="1"/>
  <c r="AT417" i="1" s="1"/>
  <c r="AQ413" i="1"/>
  <c r="AQ409" i="1"/>
  <c r="AT409" i="1" s="1"/>
  <c r="AQ405" i="1"/>
  <c r="AQ401" i="1"/>
  <c r="AT401" i="1" s="1"/>
  <c r="AQ397" i="1"/>
  <c r="AQ393" i="1"/>
  <c r="AT393" i="1" s="1"/>
  <c r="AQ389" i="1"/>
  <c r="AQ385" i="1"/>
  <c r="AT385" i="1" s="1"/>
  <c r="AQ381" i="1"/>
  <c r="AQ377" i="1"/>
  <c r="AQ373" i="1"/>
  <c r="AT373" i="1" s="1"/>
  <c r="AQ369" i="1"/>
  <c r="AQ365" i="1"/>
  <c r="AT365" i="1" s="1"/>
  <c r="AQ361" i="1"/>
  <c r="AQ357" i="1"/>
  <c r="AT357" i="1" s="1"/>
  <c r="AQ353" i="1"/>
  <c r="AQ349" i="1"/>
  <c r="AT349" i="1" s="1"/>
  <c r="AQ345" i="1"/>
  <c r="AQ341" i="1"/>
  <c r="AT341" i="1" s="1"/>
  <c r="AQ337" i="1"/>
  <c r="AQ333" i="1"/>
  <c r="AT333" i="1" s="1"/>
  <c r="AQ329" i="1"/>
  <c r="AQ325" i="1"/>
  <c r="AT325" i="1" s="1"/>
  <c r="AQ321" i="1"/>
  <c r="AQ317" i="1"/>
  <c r="AT317" i="1" s="1"/>
  <c r="AQ313" i="1"/>
  <c r="AQ309" i="1"/>
  <c r="AT309" i="1" s="1"/>
  <c r="AQ305" i="1"/>
  <c r="AQ301" i="1"/>
  <c r="AT301" i="1" s="1"/>
  <c r="AQ297" i="1"/>
  <c r="AQ293" i="1"/>
  <c r="AT293" i="1" s="1"/>
  <c r="AQ289" i="1"/>
  <c r="AQ285" i="1"/>
  <c r="AT285" i="1" s="1"/>
  <c r="AQ281" i="1"/>
  <c r="AQ277" i="1"/>
  <c r="AT277" i="1" s="1"/>
  <c r="AQ273" i="1"/>
  <c r="AQ269" i="1"/>
  <c r="AT269" i="1" s="1"/>
  <c r="AQ265" i="1"/>
  <c r="AQ261" i="1"/>
  <c r="AT261" i="1" s="1"/>
  <c r="AQ257" i="1"/>
  <c r="AQ253" i="1"/>
  <c r="AQ249" i="1"/>
  <c r="AT249" i="1" s="1"/>
  <c r="AQ245" i="1"/>
  <c r="AQ241" i="1"/>
  <c r="AT241" i="1" s="1"/>
  <c r="AQ237" i="1"/>
  <c r="AQ233" i="1"/>
  <c r="AQ229" i="1"/>
  <c r="AQ225" i="1"/>
  <c r="AT225" i="1" s="1"/>
  <c r="AQ221" i="1"/>
  <c r="AQ217" i="1"/>
  <c r="AT217" i="1" s="1"/>
  <c r="AQ213" i="1"/>
  <c r="AQ209" i="1"/>
  <c r="AT209" i="1" s="1"/>
  <c r="AQ205" i="1"/>
  <c r="AQ201" i="1"/>
  <c r="AT201" i="1" s="1"/>
  <c r="AQ197" i="1"/>
  <c r="AQ193" i="1"/>
  <c r="AT193" i="1" s="1"/>
  <c r="AQ189" i="1"/>
  <c r="AQ185" i="1"/>
  <c r="AT185" i="1" s="1"/>
  <c r="AQ181" i="1"/>
  <c r="AQ177" i="1"/>
  <c r="AT177" i="1" s="1"/>
  <c r="AQ173" i="1"/>
  <c r="AQ169" i="1"/>
  <c r="AQ165" i="1"/>
  <c r="AT165" i="1" s="1"/>
  <c r="AQ161" i="1"/>
  <c r="AQ157" i="1"/>
  <c r="AT157" i="1" s="1"/>
  <c r="AQ153" i="1"/>
  <c r="AQ149" i="1"/>
  <c r="AT149" i="1" s="1"/>
  <c r="AQ145" i="1"/>
  <c r="AQ141" i="1"/>
  <c r="AQ137" i="1"/>
  <c r="AT137" i="1" s="1"/>
  <c r="AQ133" i="1"/>
  <c r="AQ129" i="1"/>
  <c r="AQ125" i="1"/>
  <c r="AT125" i="1" s="1"/>
  <c r="AQ121" i="1"/>
  <c r="AQ117" i="1"/>
  <c r="AT117" i="1" s="1"/>
  <c r="AQ113" i="1"/>
  <c r="AQ109" i="1"/>
  <c r="AT109" i="1" s="1"/>
  <c r="AQ105" i="1"/>
  <c r="AQ101" i="1"/>
  <c r="AT101" i="1" s="1"/>
  <c r="AQ97" i="1"/>
  <c r="AQ93" i="1"/>
  <c r="AT93" i="1" s="1"/>
  <c r="AQ89" i="1"/>
  <c r="AQ85" i="1"/>
  <c r="AT85" i="1" s="1"/>
  <c r="AQ81" i="1"/>
  <c r="AQ77" i="1"/>
  <c r="AT77" i="1" s="1"/>
  <c r="AQ73" i="1"/>
  <c r="AQ69" i="1"/>
  <c r="AT69" i="1" s="1"/>
  <c r="AQ65" i="1"/>
  <c r="AQ61" i="1"/>
  <c r="AT61" i="1" s="1"/>
  <c r="AQ57" i="1"/>
  <c r="AQ53" i="1"/>
  <c r="AT53" i="1" s="1"/>
  <c r="AQ49" i="1"/>
  <c r="AT49" i="1" s="1"/>
  <c r="AQ45" i="1"/>
  <c r="AQ41" i="1"/>
  <c r="AT41" i="1" s="1"/>
  <c r="AQ37" i="1"/>
  <c r="AQ33" i="1"/>
  <c r="AT33" i="1" s="1"/>
  <c r="AQ29" i="1"/>
  <c r="AQ25" i="1"/>
  <c r="AT25" i="1" s="1"/>
  <c r="AQ21" i="1"/>
  <c r="AQ514" i="1"/>
  <c r="AQ506" i="1"/>
  <c r="AQ498" i="1"/>
  <c r="AQ490" i="1"/>
  <c r="AQ482" i="1"/>
  <c r="AQ474" i="1"/>
  <c r="AQ466" i="1"/>
  <c r="AT466" i="1" s="1"/>
  <c r="AQ458" i="1"/>
  <c r="AQ450" i="1"/>
  <c r="AQ438" i="1"/>
  <c r="AQ430" i="1"/>
  <c r="AQ422" i="1"/>
  <c r="AQ414" i="1"/>
  <c r="AQ406" i="1"/>
  <c r="AQ398" i="1"/>
  <c r="AQ390" i="1"/>
  <c r="AT390" i="1" s="1"/>
  <c r="AQ382" i="1"/>
  <c r="AQ374" i="1"/>
  <c r="AT374" i="1" s="1"/>
  <c r="AQ366" i="1"/>
  <c r="AQ358" i="1"/>
  <c r="AQ350" i="1"/>
  <c r="AQ342" i="1"/>
  <c r="AQ334" i="1"/>
  <c r="AQ326" i="1"/>
  <c r="AQ318" i="1"/>
  <c r="AQ310" i="1"/>
  <c r="AT310" i="1" s="1"/>
  <c r="AQ302" i="1"/>
  <c r="AQ294" i="1"/>
  <c r="AQ286" i="1"/>
  <c r="AQ278" i="1"/>
  <c r="AQ270" i="1"/>
  <c r="AQ262" i="1"/>
  <c r="AQ254" i="1"/>
  <c r="AQ246" i="1"/>
  <c r="AQ238" i="1"/>
  <c r="AQ230" i="1"/>
  <c r="AQ222" i="1"/>
  <c r="AQ214" i="1"/>
  <c r="AQ206" i="1"/>
  <c r="AQ198" i="1"/>
  <c r="AQ190" i="1"/>
  <c r="AT190" i="1" s="1"/>
  <c r="AQ182" i="1"/>
  <c r="AQ174" i="1"/>
  <c r="AQ170" i="1"/>
  <c r="AQ162" i="1"/>
  <c r="AQ154" i="1"/>
  <c r="AQ146" i="1"/>
  <c r="AQ134" i="1"/>
  <c r="AQ126" i="1"/>
  <c r="AQ118" i="1"/>
  <c r="AQ110" i="1"/>
  <c r="AQ102" i="1"/>
  <c r="AQ98" i="1"/>
  <c r="AQ90" i="1"/>
  <c r="AT90" i="1" s="1"/>
  <c r="AQ82" i="1"/>
  <c r="AQ74" i="1"/>
  <c r="AQ66" i="1"/>
  <c r="AQ58" i="1"/>
  <c r="AQ50" i="1"/>
  <c r="AQ42" i="1"/>
  <c r="AQ34" i="1"/>
  <c r="AQ26" i="1"/>
  <c r="AQ459" i="1"/>
  <c r="AT459" i="1" s="1"/>
  <c r="AQ439" i="1"/>
  <c r="AT439" i="1" s="1"/>
  <c r="AQ431" i="1"/>
  <c r="AQ423" i="1"/>
  <c r="AQ415" i="1"/>
  <c r="AQ407" i="1"/>
  <c r="AT407" i="1" s="1"/>
  <c r="AQ399" i="1"/>
  <c r="AQ391" i="1"/>
  <c r="AQ383" i="1"/>
  <c r="AQ375" i="1"/>
  <c r="AQ367" i="1"/>
  <c r="AQ359" i="1"/>
  <c r="AT359" i="1" s="1"/>
  <c r="AQ351" i="1"/>
  <c r="AQ343" i="1"/>
  <c r="AQ335" i="1"/>
  <c r="AQ327" i="1"/>
  <c r="AT327" i="1" s="1"/>
  <c r="AQ319" i="1"/>
  <c r="AQ311" i="1"/>
  <c r="AQ303" i="1"/>
  <c r="AQ295" i="1"/>
  <c r="AT295" i="1" s="1"/>
  <c r="AQ287" i="1"/>
  <c r="AQ279" i="1"/>
  <c r="AQ271" i="1"/>
  <c r="AQ263" i="1"/>
  <c r="AQ255" i="1"/>
  <c r="AQ251" i="1"/>
  <c r="AQ243" i="1"/>
  <c r="AQ235" i="1"/>
  <c r="AT235" i="1" s="1"/>
  <c r="AQ227" i="1"/>
  <c r="AQ219" i="1"/>
  <c r="AQ211" i="1"/>
  <c r="AQ203" i="1"/>
  <c r="AT203" i="1" s="1"/>
  <c r="AQ195" i="1"/>
  <c r="AQ187" i="1"/>
  <c r="AQ179" i="1"/>
  <c r="AQ171" i="1"/>
  <c r="AT171" i="1" s="1"/>
  <c r="AQ163" i="1"/>
  <c r="AT163" i="1" s="1"/>
  <c r="AQ155" i="1"/>
  <c r="AQ147" i="1"/>
  <c r="AQ135" i="1"/>
  <c r="AQ127" i="1"/>
  <c r="AQ119" i="1"/>
  <c r="AQ111" i="1"/>
  <c r="AT111" i="1" s="1"/>
  <c r="AQ103" i="1"/>
  <c r="AQ95" i="1"/>
  <c r="AQ87" i="1"/>
  <c r="AQ79" i="1"/>
  <c r="AT79" i="1" s="1"/>
  <c r="AQ71" i="1"/>
  <c r="AQ63" i="1"/>
  <c r="AQ59" i="1"/>
  <c r="AQ51" i="1"/>
  <c r="AQ43" i="1"/>
  <c r="AT43" i="1" s="1"/>
  <c r="AQ35" i="1"/>
  <c r="AQ27" i="1"/>
  <c r="AQ512" i="1"/>
  <c r="AT512" i="1" s="1"/>
  <c r="AQ508" i="1"/>
  <c r="AQ504" i="1"/>
  <c r="AQ500" i="1"/>
  <c r="AQ496" i="1"/>
  <c r="AT496" i="1" s="1"/>
  <c r="AQ492" i="1"/>
  <c r="AQ488" i="1"/>
  <c r="AQ484" i="1"/>
  <c r="AQ480" i="1"/>
  <c r="AT480" i="1" s="1"/>
  <c r="AQ476" i="1"/>
  <c r="AQ472" i="1"/>
  <c r="AQ468" i="1"/>
  <c r="AQ464" i="1"/>
  <c r="AT464" i="1" s="1"/>
  <c r="AQ460" i="1"/>
  <c r="AQ456" i="1"/>
  <c r="AQ452" i="1"/>
  <c r="AQ448" i="1"/>
  <c r="AQ444" i="1"/>
  <c r="AQ440" i="1"/>
  <c r="AQ436" i="1"/>
  <c r="AT436" i="1" s="1"/>
  <c r="AQ432" i="1"/>
  <c r="AQ428" i="1"/>
  <c r="AQ424" i="1"/>
  <c r="AQ420" i="1"/>
  <c r="AT420" i="1" s="1"/>
  <c r="AQ416" i="1"/>
  <c r="AQ412" i="1"/>
  <c r="AQ408" i="1"/>
  <c r="AQ404" i="1"/>
  <c r="AT404" i="1" s="1"/>
  <c r="AQ400" i="1"/>
  <c r="AQ396" i="1"/>
  <c r="AQ392" i="1"/>
  <c r="AQ388" i="1"/>
  <c r="AT388" i="1" s="1"/>
  <c r="AQ384" i="1"/>
  <c r="AQ380" i="1"/>
  <c r="AQ376" i="1"/>
  <c r="AQ372" i="1"/>
  <c r="AQ368" i="1"/>
  <c r="AQ364" i="1"/>
  <c r="AT364" i="1" s="1"/>
  <c r="AQ360" i="1"/>
  <c r="AQ356" i="1"/>
  <c r="AQ352" i="1"/>
  <c r="AQ348" i="1"/>
  <c r="AT348" i="1" s="1"/>
  <c r="AQ344" i="1"/>
  <c r="AQ340" i="1"/>
  <c r="AQ336" i="1"/>
  <c r="AQ332" i="1"/>
  <c r="AT332" i="1" s="1"/>
  <c r="AQ328" i="1"/>
  <c r="AQ324" i="1"/>
  <c r="AQ320" i="1"/>
  <c r="AQ316" i="1"/>
  <c r="AT316" i="1" s="1"/>
  <c r="AQ312" i="1"/>
  <c r="AQ308" i="1"/>
  <c r="AQ304" i="1"/>
  <c r="AQ300" i="1"/>
  <c r="AT300" i="1" s="1"/>
  <c r="AQ296" i="1"/>
  <c r="AQ292" i="1"/>
  <c r="AQ288" i="1"/>
  <c r="AQ284" i="1"/>
  <c r="AT284" i="1" s="1"/>
  <c r="AQ280" i="1"/>
  <c r="AQ276" i="1"/>
  <c r="AQ272" i="1"/>
  <c r="AQ268" i="1"/>
  <c r="AT268" i="1" s="1"/>
  <c r="AQ264" i="1"/>
  <c r="AQ260" i="1"/>
  <c r="AQ256" i="1"/>
  <c r="AQ252" i="1"/>
  <c r="AQ248" i="1"/>
  <c r="AQ244" i="1"/>
  <c r="AQ240" i="1"/>
  <c r="AT240" i="1" s="1"/>
  <c r="AQ236" i="1"/>
  <c r="AQ232" i="1"/>
  <c r="AQ228" i="1"/>
  <c r="AQ224" i="1"/>
  <c r="AT224" i="1" s="1"/>
  <c r="AQ220" i="1"/>
  <c r="AQ216" i="1"/>
  <c r="AQ212" i="1"/>
  <c r="AQ208" i="1"/>
  <c r="AQ204" i="1"/>
  <c r="AQ200" i="1"/>
  <c r="AT200" i="1" s="1"/>
  <c r="AQ196" i="1"/>
  <c r="AQ192" i="1"/>
  <c r="AQ188" i="1"/>
  <c r="AQ184" i="1"/>
  <c r="AT184" i="1" s="1"/>
  <c r="AQ180" i="1"/>
  <c r="AQ176" i="1"/>
  <c r="AQ172" i="1"/>
  <c r="AQ168" i="1"/>
  <c r="AQ164" i="1"/>
  <c r="AQ160" i="1"/>
  <c r="AT160" i="1" s="1"/>
  <c r="AQ156" i="1"/>
  <c r="AQ152" i="1"/>
  <c r="AQ148" i="1"/>
  <c r="AQ144" i="1"/>
  <c r="AT144" i="1" s="1"/>
  <c r="AQ140" i="1"/>
  <c r="AQ136" i="1"/>
  <c r="AQ132" i="1"/>
  <c r="AQ128" i="1"/>
  <c r="AQ124" i="1"/>
  <c r="AQ120" i="1"/>
  <c r="AQ116" i="1"/>
  <c r="AT116" i="1" s="1"/>
  <c r="AQ112" i="1"/>
  <c r="AQ108" i="1"/>
  <c r="AQ104" i="1"/>
  <c r="AQ100" i="1"/>
  <c r="AT100" i="1" s="1"/>
  <c r="AQ96" i="1"/>
  <c r="AQ92" i="1"/>
  <c r="AQ88" i="1"/>
  <c r="AT88" i="1" s="1"/>
  <c r="AQ84" i="1"/>
  <c r="AQ80" i="1"/>
  <c r="AQ76" i="1"/>
  <c r="AQ72" i="1"/>
  <c r="AQ68" i="1"/>
  <c r="AQ64" i="1"/>
  <c r="AQ60" i="1"/>
  <c r="AQ56" i="1"/>
  <c r="AT56" i="1" s="1"/>
  <c r="AQ52" i="1"/>
  <c r="AQ48" i="1"/>
  <c r="AT48" i="1" s="1"/>
  <c r="AQ44" i="1"/>
  <c r="AQ40" i="1"/>
  <c r="AQ36" i="1"/>
  <c r="AQ32" i="1"/>
  <c r="AT32" i="1" s="1"/>
  <c r="AQ28" i="1"/>
  <c r="AQ24" i="1"/>
  <c r="AQ17" i="1"/>
  <c r="AQ20" i="1"/>
  <c r="AR423" i="1"/>
  <c r="AV423" i="1" s="1"/>
  <c r="AW423" i="1" s="1"/>
  <c r="AZ423" i="1" s="1"/>
  <c r="AR391" i="1"/>
  <c r="AV391" i="1" s="1"/>
  <c r="AW391" i="1" s="1"/>
  <c r="AZ391" i="1" s="1"/>
  <c r="AR375" i="1"/>
  <c r="AV375" i="1" s="1"/>
  <c r="AW375" i="1" s="1"/>
  <c r="AZ375" i="1" s="1"/>
  <c r="AR343" i="1"/>
  <c r="AV343" i="1" s="1"/>
  <c r="AW343" i="1" s="1"/>
  <c r="AZ343" i="1" s="1"/>
  <c r="AR311" i="1"/>
  <c r="AV311" i="1" s="1"/>
  <c r="AW311" i="1" s="1"/>
  <c r="AZ311" i="1" s="1"/>
  <c r="AR279" i="1"/>
  <c r="AV279" i="1" s="1"/>
  <c r="AW279" i="1" s="1"/>
  <c r="AZ279" i="1" s="1"/>
  <c r="AR251" i="1"/>
  <c r="AV251" i="1" s="1"/>
  <c r="AW251" i="1" s="1"/>
  <c r="AZ251" i="1" s="1"/>
  <c r="AR219" i="1"/>
  <c r="AV219" i="1" s="1"/>
  <c r="AW219" i="1" s="1"/>
  <c r="AZ219" i="1" s="1"/>
  <c r="AR187" i="1"/>
  <c r="AV187" i="1" s="1"/>
  <c r="AW187" i="1" s="1"/>
  <c r="AZ187" i="1" s="1"/>
  <c r="AR147" i="1"/>
  <c r="AV147" i="1" s="1"/>
  <c r="AW147" i="1" s="1"/>
  <c r="AZ147" i="1" s="1"/>
  <c r="AR127" i="1"/>
  <c r="AV127" i="1" s="1"/>
  <c r="AW127" i="1" s="1"/>
  <c r="AZ127" i="1" s="1"/>
  <c r="AR95" i="1"/>
  <c r="AV95" i="1" s="1"/>
  <c r="AW95" i="1" s="1"/>
  <c r="AZ95" i="1" s="1"/>
  <c r="AR63" i="1"/>
  <c r="AV63" i="1" s="1"/>
  <c r="AW63" i="1" s="1"/>
  <c r="AZ63" i="1" s="1"/>
  <c r="AR27" i="1"/>
  <c r="AV27" i="1" s="1"/>
  <c r="AW27" i="1" s="1"/>
  <c r="AZ27" i="1" s="1"/>
  <c r="AR498" i="1"/>
  <c r="AV498" i="1" s="1"/>
  <c r="AW498" i="1" s="1"/>
  <c r="AZ498" i="1" s="1"/>
  <c r="AR422" i="1"/>
  <c r="AV422" i="1" s="1"/>
  <c r="AW422" i="1" s="1"/>
  <c r="AZ422" i="1" s="1"/>
  <c r="AR342" i="1"/>
  <c r="AV342" i="1" s="1"/>
  <c r="AW342" i="1" s="1"/>
  <c r="AZ342" i="1" s="1"/>
  <c r="AR278" i="1"/>
  <c r="AV278" i="1" s="1"/>
  <c r="AW278" i="1" s="1"/>
  <c r="AZ278" i="1" s="1"/>
  <c r="AR230" i="1"/>
  <c r="AV230" i="1" s="1"/>
  <c r="AW230" i="1" s="1"/>
  <c r="AZ230" i="1" s="1"/>
  <c r="AR170" i="1"/>
  <c r="AV170" i="1" s="1"/>
  <c r="AW170" i="1" s="1"/>
  <c r="AZ170" i="1" s="1"/>
  <c r="AR110" i="1"/>
  <c r="AV110" i="1" s="1"/>
  <c r="AW110" i="1" s="1"/>
  <c r="AZ110" i="1" s="1"/>
  <c r="AR42" i="1"/>
  <c r="AV42" i="1" s="1"/>
  <c r="AW42" i="1" s="1"/>
  <c r="AZ42" i="1" s="1"/>
  <c r="AR260" i="1"/>
  <c r="AV260" i="1" s="1"/>
  <c r="AW260" i="1" s="1"/>
  <c r="AZ260" i="1" s="1"/>
  <c r="AR276" i="1"/>
  <c r="AV276" i="1" s="1"/>
  <c r="AW276" i="1" s="1"/>
  <c r="AZ276" i="1" s="1"/>
  <c r="AR292" i="1"/>
  <c r="AV292" i="1" s="1"/>
  <c r="AW292" i="1" s="1"/>
  <c r="AZ292" i="1" s="1"/>
  <c r="AR308" i="1"/>
  <c r="AV308" i="1" s="1"/>
  <c r="AW308" i="1" s="1"/>
  <c r="AZ308" i="1" s="1"/>
  <c r="AR324" i="1"/>
  <c r="AV324" i="1" s="1"/>
  <c r="AW324" i="1" s="1"/>
  <c r="AZ324" i="1" s="1"/>
  <c r="AR340" i="1"/>
  <c r="AV340" i="1" s="1"/>
  <c r="AW340" i="1" s="1"/>
  <c r="AZ340" i="1" s="1"/>
  <c r="AR356" i="1"/>
  <c r="AV356" i="1" s="1"/>
  <c r="AW356" i="1" s="1"/>
  <c r="AZ356" i="1" s="1"/>
  <c r="AR372" i="1"/>
  <c r="AV372" i="1" s="1"/>
  <c r="AW372" i="1" s="1"/>
  <c r="AZ372" i="1" s="1"/>
  <c r="AR152" i="1"/>
  <c r="AV152" i="1" s="1"/>
  <c r="AW152" i="1" s="1"/>
  <c r="AZ152" i="1" s="1"/>
  <c r="AR168" i="1"/>
  <c r="AV168" i="1" s="1"/>
  <c r="AW168" i="1" s="1"/>
  <c r="AZ168" i="1" s="1"/>
  <c r="AR64" i="1"/>
  <c r="AV64" i="1" s="1"/>
  <c r="AW64" i="1" s="1"/>
  <c r="AZ64" i="1" s="1"/>
  <c r="AR80" i="1"/>
  <c r="AV80" i="1" s="1"/>
  <c r="AW80" i="1" s="1"/>
  <c r="AZ80" i="1" s="1"/>
  <c r="AR96" i="1"/>
  <c r="AV96" i="1" s="1"/>
  <c r="AW96" i="1" s="1"/>
  <c r="AZ96" i="1" s="1"/>
  <c r="AR428" i="1"/>
  <c r="AV428" i="1" s="1"/>
  <c r="AW428" i="1" s="1"/>
  <c r="AZ428" i="1" s="1"/>
  <c r="AR412" i="1"/>
  <c r="AV412" i="1" s="1"/>
  <c r="AW412" i="1" s="1"/>
  <c r="AZ412" i="1" s="1"/>
  <c r="AR396" i="1"/>
  <c r="AV396" i="1" s="1"/>
  <c r="AW396" i="1" s="1"/>
  <c r="AZ396" i="1" s="1"/>
  <c r="AR380" i="1"/>
  <c r="AV380" i="1" s="1"/>
  <c r="AW380" i="1" s="1"/>
  <c r="AZ380" i="1" s="1"/>
  <c r="AR216" i="1"/>
  <c r="AV216" i="1" s="1"/>
  <c r="AW216" i="1" s="1"/>
  <c r="AZ216" i="1" s="1"/>
  <c r="AR232" i="1"/>
  <c r="AV232" i="1" s="1"/>
  <c r="AW232" i="1" s="1"/>
  <c r="AZ232" i="1" s="1"/>
  <c r="AR248" i="1"/>
  <c r="AV248" i="1" s="1"/>
  <c r="AW248" i="1" s="1"/>
  <c r="AZ248" i="1" s="1"/>
  <c r="AR140" i="1"/>
  <c r="AV140" i="1" s="1"/>
  <c r="AW140" i="1" s="1"/>
  <c r="AZ140" i="1" s="1"/>
  <c r="AR456" i="1"/>
  <c r="AV456" i="1" s="1"/>
  <c r="AW456" i="1" s="1"/>
  <c r="AZ456" i="1" s="1"/>
  <c r="AR472" i="1"/>
  <c r="AV472" i="1" s="1"/>
  <c r="AW472" i="1" s="1"/>
  <c r="AZ472" i="1" s="1"/>
  <c r="AR488" i="1"/>
  <c r="AV488" i="1" s="1"/>
  <c r="AW488" i="1" s="1"/>
  <c r="AZ488" i="1" s="1"/>
  <c r="AR504" i="1"/>
  <c r="AV504" i="1" s="1"/>
  <c r="AW504" i="1" s="1"/>
  <c r="AZ504" i="1" s="1"/>
  <c r="AR208" i="1"/>
  <c r="AV208" i="1" s="1"/>
  <c r="AW208" i="1" s="1"/>
  <c r="AZ208" i="1" s="1"/>
  <c r="AR192" i="1"/>
  <c r="AV192" i="1" s="1"/>
  <c r="AW192" i="1" s="1"/>
  <c r="AZ192" i="1" s="1"/>
  <c r="AR176" i="1"/>
  <c r="AV176" i="1" s="1"/>
  <c r="AW176" i="1" s="1"/>
  <c r="AZ176" i="1" s="1"/>
  <c r="AR40" i="1"/>
  <c r="AV40" i="1" s="1"/>
  <c r="AW40" i="1" s="1"/>
  <c r="AZ40" i="1" s="1"/>
  <c r="AR24" i="1"/>
  <c r="AV24" i="1" s="1"/>
  <c r="AW24" i="1" s="1"/>
  <c r="AZ24" i="1" s="1"/>
  <c r="AR124" i="1"/>
  <c r="AV124" i="1" s="1"/>
  <c r="AW124" i="1" s="1"/>
  <c r="AZ124" i="1" s="1"/>
  <c r="AR108" i="1"/>
  <c r="AV108" i="1" s="1"/>
  <c r="AW108" i="1" s="1"/>
  <c r="AZ108" i="1" s="1"/>
  <c r="AR431" i="1"/>
  <c r="AV431" i="1" s="1"/>
  <c r="AW431" i="1" s="1"/>
  <c r="AZ431" i="1" s="1"/>
  <c r="AR415" i="1"/>
  <c r="AV415" i="1" s="1"/>
  <c r="AW415" i="1" s="1"/>
  <c r="AZ415" i="1" s="1"/>
  <c r="AR399" i="1"/>
  <c r="AV399" i="1" s="1"/>
  <c r="AW399" i="1" s="1"/>
  <c r="AZ399" i="1" s="1"/>
  <c r="AR383" i="1"/>
  <c r="AV383" i="1" s="1"/>
  <c r="AW383" i="1" s="1"/>
  <c r="AZ383" i="1" s="1"/>
  <c r="AR367" i="1"/>
  <c r="AV367" i="1" s="1"/>
  <c r="AW367" i="1" s="1"/>
  <c r="AZ367" i="1" s="1"/>
  <c r="AR351" i="1"/>
  <c r="AV351" i="1" s="1"/>
  <c r="AW351" i="1" s="1"/>
  <c r="AZ351" i="1" s="1"/>
  <c r="AR335" i="1"/>
  <c r="AV335" i="1" s="1"/>
  <c r="AW335" i="1" s="1"/>
  <c r="AZ335" i="1" s="1"/>
  <c r="AR319" i="1"/>
  <c r="AV319" i="1" s="1"/>
  <c r="AW319" i="1" s="1"/>
  <c r="AZ319" i="1" s="1"/>
  <c r="AR303" i="1"/>
  <c r="AV303" i="1" s="1"/>
  <c r="AW303" i="1" s="1"/>
  <c r="AZ303" i="1" s="1"/>
  <c r="AR287" i="1"/>
  <c r="AV287" i="1" s="1"/>
  <c r="AW287" i="1" s="1"/>
  <c r="AZ287" i="1" s="1"/>
  <c r="AR271" i="1"/>
  <c r="AV271" i="1" s="1"/>
  <c r="AW271" i="1" s="1"/>
  <c r="AZ271" i="1" s="1"/>
  <c r="AR255" i="1"/>
  <c r="AV255" i="1" s="1"/>
  <c r="AW255" i="1" s="1"/>
  <c r="AZ255" i="1" s="1"/>
  <c r="AR243" i="1"/>
  <c r="AV243" i="1" s="1"/>
  <c r="AW243" i="1" s="1"/>
  <c r="AZ243" i="1" s="1"/>
  <c r="AR227" i="1"/>
  <c r="AV227" i="1" s="1"/>
  <c r="AW227" i="1" s="1"/>
  <c r="AZ227" i="1" s="1"/>
  <c r="AR211" i="1"/>
  <c r="AV211" i="1" s="1"/>
  <c r="AW211" i="1" s="1"/>
  <c r="AZ211" i="1" s="1"/>
  <c r="AR195" i="1"/>
  <c r="AV195" i="1" s="1"/>
  <c r="AW195" i="1" s="1"/>
  <c r="AZ195" i="1" s="1"/>
  <c r="AR179" i="1"/>
  <c r="AV179" i="1" s="1"/>
  <c r="AW179" i="1" s="1"/>
  <c r="AZ179" i="1" s="1"/>
  <c r="AR155" i="1"/>
  <c r="AV155" i="1" s="1"/>
  <c r="AW155" i="1" s="1"/>
  <c r="AZ155" i="1" s="1"/>
  <c r="AR135" i="1"/>
  <c r="AV135" i="1" s="1"/>
  <c r="AW135" i="1" s="1"/>
  <c r="AZ135" i="1" s="1"/>
  <c r="AR119" i="1"/>
  <c r="AV119" i="1" s="1"/>
  <c r="AW119" i="1" s="1"/>
  <c r="AZ119" i="1" s="1"/>
  <c r="AR103" i="1"/>
  <c r="AV103" i="1" s="1"/>
  <c r="AW103" i="1" s="1"/>
  <c r="AZ103" i="1" s="1"/>
  <c r="AR87" i="1"/>
  <c r="AV87" i="1" s="1"/>
  <c r="AW87" i="1" s="1"/>
  <c r="AZ87" i="1" s="1"/>
  <c r="AR71" i="1"/>
  <c r="AV71" i="1" s="1"/>
  <c r="AW71" i="1" s="1"/>
  <c r="AZ71" i="1" s="1"/>
  <c r="AR59" i="1"/>
  <c r="AV59" i="1" s="1"/>
  <c r="AW59" i="1" s="1"/>
  <c r="AZ59" i="1" s="1"/>
  <c r="AR51" i="1"/>
  <c r="AV51" i="1" s="1"/>
  <c r="AW51" i="1" s="1"/>
  <c r="AZ51" i="1" s="1"/>
  <c r="AR35" i="1"/>
  <c r="AV35" i="1" s="1"/>
  <c r="AW35" i="1" s="1"/>
  <c r="AZ35" i="1" s="1"/>
  <c r="AR514" i="1"/>
  <c r="AV514" i="1" s="1"/>
  <c r="AW514" i="1" s="1"/>
  <c r="AZ514" i="1" s="1"/>
  <c r="AR482" i="1"/>
  <c r="AV482" i="1" s="1"/>
  <c r="AW482" i="1" s="1"/>
  <c r="AZ482" i="1" s="1"/>
  <c r="AR450" i="1"/>
  <c r="AV450" i="1" s="1"/>
  <c r="AW450" i="1" s="1"/>
  <c r="AZ450" i="1" s="1"/>
  <c r="AR438" i="1"/>
  <c r="AV438" i="1" s="1"/>
  <c r="AW438" i="1" s="1"/>
  <c r="AZ438" i="1" s="1"/>
  <c r="AR406" i="1"/>
  <c r="AV406" i="1" s="1"/>
  <c r="AW406" i="1" s="1"/>
  <c r="AZ406" i="1" s="1"/>
  <c r="AR358" i="1"/>
  <c r="AV358" i="1" s="1"/>
  <c r="AW358" i="1" s="1"/>
  <c r="AZ358" i="1" s="1"/>
  <c r="AR326" i="1"/>
  <c r="AV326" i="1" s="1"/>
  <c r="AW326" i="1" s="1"/>
  <c r="AZ326" i="1" s="1"/>
  <c r="AR294" i="1"/>
  <c r="AV294" i="1" s="1"/>
  <c r="AW294" i="1" s="1"/>
  <c r="AZ294" i="1" s="1"/>
  <c r="AR262" i="1"/>
  <c r="AV262" i="1" s="1"/>
  <c r="AW262" i="1" s="1"/>
  <c r="AZ262" i="1" s="1"/>
  <c r="AR246" i="1"/>
  <c r="AV246" i="1" s="1"/>
  <c r="AW246" i="1" s="1"/>
  <c r="AZ246" i="1" s="1"/>
  <c r="AR206" i="1"/>
  <c r="AV206" i="1" s="1"/>
  <c r="AW206" i="1" s="1"/>
  <c r="AZ206" i="1" s="1"/>
  <c r="AR174" i="1"/>
  <c r="AV174" i="1" s="1"/>
  <c r="AW174" i="1" s="1"/>
  <c r="AZ174" i="1" s="1"/>
  <c r="AR154" i="1"/>
  <c r="AV154" i="1" s="1"/>
  <c r="AW154" i="1" s="1"/>
  <c r="AZ154" i="1" s="1"/>
  <c r="AR126" i="1"/>
  <c r="AV126" i="1" s="1"/>
  <c r="AW126" i="1" s="1"/>
  <c r="AZ126" i="1" s="1"/>
  <c r="AR74" i="1"/>
  <c r="AV74" i="1" s="1"/>
  <c r="AW74" i="1" s="1"/>
  <c r="AZ74" i="1" s="1"/>
  <c r="AR26" i="1"/>
  <c r="AV26" i="1" s="1"/>
  <c r="AW26" i="1" s="1"/>
  <c r="AZ26" i="1" s="1"/>
  <c r="AR256" i="1"/>
  <c r="AV256" i="1" s="1"/>
  <c r="AW256" i="1" s="1"/>
  <c r="AZ256" i="1" s="1"/>
  <c r="AR264" i="1"/>
  <c r="AV264" i="1" s="1"/>
  <c r="AW264" i="1" s="1"/>
  <c r="AZ264" i="1" s="1"/>
  <c r="AR272" i="1"/>
  <c r="AV272" i="1" s="1"/>
  <c r="AW272" i="1" s="1"/>
  <c r="AZ272" i="1" s="1"/>
  <c r="AR280" i="1"/>
  <c r="AV280" i="1" s="1"/>
  <c r="AW280" i="1" s="1"/>
  <c r="AZ280" i="1" s="1"/>
  <c r="AR288" i="1"/>
  <c r="AV288" i="1" s="1"/>
  <c r="AW288" i="1" s="1"/>
  <c r="AZ288" i="1" s="1"/>
  <c r="AR296" i="1"/>
  <c r="AV296" i="1" s="1"/>
  <c r="AW296" i="1" s="1"/>
  <c r="AZ296" i="1" s="1"/>
  <c r="AR304" i="1"/>
  <c r="AV304" i="1" s="1"/>
  <c r="AW304" i="1" s="1"/>
  <c r="AZ304" i="1" s="1"/>
  <c r="AR312" i="1"/>
  <c r="AV312" i="1" s="1"/>
  <c r="AW312" i="1" s="1"/>
  <c r="AZ312" i="1" s="1"/>
  <c r="AR320" i="1"/>
  <c r="AV320" i="1" s="1"/>
  <c r="AW320" i="1" s="1"/>
  <c r="AZ320" i="1" s="1"/>
  <c r="AR328" i="1"/>
  <c r="AV328" i="1" s="1"/>
  <c r="AW328" i="1" s="1"/>
  <c r="AZ328" i="1" s="1"/>
  <c r="AR336" i="1"/>
  <c r="AV336" i="1" s="1"/>
  <c r="AW336" i="1" s="1"/>
  <c r="AZ336" i="1" s="1"/>
  <c r="AR344" i="1"/>
  <c r="AV344" i="1" s="1"/>
  <c r="AW344" i="1" s="1"/>
  <c r="AZ344" i="1" s="1"/>
  <c r="AR352" i="1"/>
  <c r="AV352" i="1" s="1"/>
  <c r="AW352" i="1" s="1"/>
  <c r="AZ352" i="1" s="1"/>
  <c r="AR360" i="1"/>
  <c r="AV360" i="1" s="1"/>
  <c r="AW360" i="1" s="1"/>
  <c r="AZ360" i="1" s="1"/>
  <c r="AR368" i="1"/>
  <c r="AV368" i="1" s="1"/>
  <c r="AW368" i="1" s="1"/>
  <c r="AZ368" i="1" s="1"/>
  <c r="AR376" i="1"/>
  <c r="AV376" i="1" s="1"/>
  <c r="AW376" i="1" s="1"/>
  <c r="AZ376" i="1" s="1"/>
  <c r="AR148" i="1"/>
  <c r="AV148" i="1" s="1"/>
  <c r="AW148" i="1" s="1"/>
  <c r="AZ148" i="1" s="1"/>
  <c r="AR156" i="1"/>
  <c r="AV156" i="1" s="1"/>
  <c r="AW156" i="1" s="1"/>
  <c r="AZ156" i="1" s="1"/>
  <c r="AR164" i="1"/>
  <c r="AV164" i="1" s="1"/>
  <c r="AW164" i="1" s="1"/>
  <c r="AZ164" i="1" s="1"/>
  <c r="AR68" i="1"/>
  <c r="AV68" i="1" s="1"/>
  <c r="AW68" i="1" s="1"/>
  <c r="AZ68" i="1" s="1"/>
  <c r="AR76" i="1"/>
  <c r="AV76" i="1" s="1"/>
  <c r="AW76" i="1" s="1"/>
  <c r="AZ76" i="1" s="1"/>
  <c r="AR84" i="1"/>
  <c r="AV84" i="1" s="1"/>
  <c r="AW84" i="1" s="1"/>
  <c r="AZ84" i="1" s="1"/>
  <c r="AR92" i="1"/>
  <c r="AV92" i="1" s="1"/>
  <c r="AW92" i="1" s="1"/>
  <c r="AZ92" i="1" s="1"/>
  <c r="AR440" i="1"/>
  <c r="AV440" i="1" s="1"/>
  <c r="AW440" i="1" s="1"/>
  <c r="AZ440" i="1" s="1"/>
  <c r="AR432" i="1"/>
  <c r="AV432" i="1" s="1"/>
  <c r="AW432" i="1" s="1"/>
  <c r="AZ432" i="1" s="1"/>
  <c r="AR424" i="1"/>
  <c r="AV424" i="1" s="1"/>
  <c r="AW424" i="1" s="1"/>
  <c r="AZ424" i="1" s="1"/>
  <c r="AR416" i="1"/>
  <c r="AV416" i="1" s="1"/>
  <c r="AW416" i="1" s="1"/>
  <c r="AZ416" i="1" s="1"/>
  <c r="AR408" i="1"/>
  <c r="AV408" i="1" s="1"/>
  <c r="AW408" i="1" s="1"/>
  <c r="AZ408" i="1" s="1"/>
  <c r="AR400" i="1"/>
  <c r="AV400" i="1" s="1"/>
  <c r="AW400" i="1" s="1"/>
  <c r="AZ400" i="1" s="1"/>
  <c r="AR392" i="1"/>
  <c r="AV392" i="1" s="1"/>
  <c r="AW392" i="1" s="1"/>
  <c r="AZ392" i="1" s="1"/>
  <c r="AR384" i="1"/>
  <c r="AV384" i="1" s="1"/>
  <c r="AW384" i="1" s="1"/>
  <c r="AZ384" i="1" s="1"/>
  <c r="AR220" i="1"/>
  <c r="AV220" i="1" s="1"/>
  <c r="AW220" i="1" s="1"/>
  <c r="AZ220" i="1" s="1"/>
  <c r="AR228" i="1"/>
  <c r="AV228" i="1" s="1"/>
  <c r="AW228" i="1" s="1"/>
  <c r="AZ228" i="1" s="1"/>
  <c r="AR236" i="1"/>
  <c r="AV236" i="1" s="1"/>
  <c r="AW236" i="1" s="1"/>
  <c r="AZ236" i="1" s="1"/>
  <c r="AR244" i="1"/>
  <c r="AV244" i="1" s="1"/>
  <c r="AW244" i="1" s="1"/>
  <c r="AZ244" i="1" s="1"/>
  <c r="AR252" i="1"/>
  <c r="AV252" i="1" s="1"/>
  <c r="AW252" i="1" s="1"/>
  <c r="AZ252" i="1" s="1"/>
  <c r="AR136" i="1"/>
  <c r="AV136" i="1" s="1"/>
  <c r="AW136" i="1" s="1"/>
  <c r="AZ136" i="1" s="1"/>
  <c r="AR52" i="1"/>
  <c r="AV52" i="1" s="1"/>
  <c r="AW52" i="1" s="1"/>
  <c r="AZ52" i="1" s="1"/>
  <c r="AR60" i="1"/>
  <c r="AV60" i="1" s="1"/>
  <c r="AW60" i="1" s="1"/>
  <c r="AZ60" i="1" s="1"/>
  <c r="AR444" i="1"/>
  <c r="AV444" i="1" s="1"/>
  <c r="AW444" i="1" s="1"/>
  <c r="AZ444" i="1" s="1"/>
  <c r="AR452" i="1"/>
  <c r="AV452" i="1" s="1"/>
  <c r="AW452" i="1" s="1"/>
  <c r="AZ452" i="1" s="1"/>
  <c r="AR460" i="1"/>
  <c r="AV460" i="1" s="1"/>
  <c r="AW460" i="1" s="1"/>
  <c r="AZ460" i="1" s="1"/>
  <c r="AR468" i="1"/>
  <c r="AV468" i="1" s="1"/>
  <c r="AW468" i="1" s="1"/>
  <c r="AZ468" i="1" s="1"/>
  <c r="AR476" i="1"/>
  <c r="AV476" i="1" s="1"/>
  <c r="AW476" i="1" s="1"/>
  <c r="AZ476" i="1" s="1"/>
  <c r="AR484" i="1"/>
  <c r="AV484" i="1" s="1"/>
  <c r="AW484" i="1" s="1"/>
  <c r="AZ484" i="1" s="1"/>
  <c r="AR492" i="1"/>
  <c r="AV492" i="1" s="1"/>
  <c r="AW492" i="1" s="1"/>
  <c r="AZ492" i="1" s="1"/>
  <c r="AR500" i="1"/>
  <c r="AV500" i="1" s="1"/>
  <c r="AW500" i="1" s="1"/>
  <c r="AZ500" i="1" s="1"/>
  <c r="AR508" i="1"/>
  <c r="AV508" i="1" s="1"/>
  <c r="AW508" i="1" s="1"/>
  <c r="AZ508" i="1" s="1"/>
  <c r="AR212" i="1"/>
  <c r="AV212" i="1" s="1"/>
  <c r="AW212" i="1" s="1"/>
  <c r="AZ212" i="1" s="1"/>
  <c r="AR204" i="1"/>
  <c r="AV204" i="1" s="1"/>
  <c r="AW204" i="1" s="1"/>
  <c r="AZ204" i="1" s="1"/>
  <c r="AR196" i="1"/>
  <c r="AV196" i="1" s="1"/>
  <c r="AW196" i="1" s="1"/>
  <c r="AZ196" i="1" s="1"/>
  <c r="AR188" i="1"/>
  <c r="AV188" i="1" s="1"/>
  <c r="AW188" i="1" s="1"/>
  <c r="AZ188" i="1" s="1"/>
  <c r="AR180" i="1"/>
  <c r="AV180" i="1" s="1"/>
  <c r="AW180" i="1" s="1"/>
  <c r="AZ180" i="1" s="1"/>
  <c r="AR172" i="1"/>
  <c r="AV172" i="1" s="1"/>
  <c r="AW172" i="1" s="1"/>
  <c r="AZ172" i="1" s="1"/>
  <c r="AR44" i="1"/>
  <c r="AV44" i="1" s="1"/>
  <c r="AW44" i="1" s="1"/>
  <c r="AZ44" i="1" s="1"/>
  <c r="AR36" i="1"/>
  <c r="AV36" i="1" s="1"/>
  <c r="AW36" i="1" s="1"/>
  <c r="AZ36" i="1" s="1"/>
  <c r="AR28" i="1"/>
  <c r="AV28" i="1" s="1"/>
  <c r="AW28" i="1" s="1"/>
  <c r="AZ28" i="1" s="1"/>
  <c r="AR128" i="1"/>
  <c r="AV128" i="1" s="1"/>
  <c r="AW128" i="1" s="1"/>
  <c r="AZ128" i="1" s="1"/>
  <c r="AR120" i="1"/>
  <c r="AV120" i="1" s="1"/>
  <c r="AW120" i="1" s="1"/>
  <c r="AZ120" i="1" s="1"/>
  <c r="AR112" i="1"/>
  <c r="AV112" i="1" s="1"/>
  <c r="AW112" i="1" s="1"/>
  <c r="AZ112" i="1" s="1"/>
  <c r="AR104" i="1"/>
  <c r="AV104" i="1" s="1"/>
  <c r="AW104" i="1" s="1"/>
  <c r="AZ104" i="1" s="1"/>
  <c r="AR132" i="1"/>
  <c r="AV132" i="1" s="1"/>
  <c r="AW132" i="1" s="1"/>
  <c r="AZ132" i="1" s="1"/>
  <c r="AR145" i="1"/>
  <c r="AV145" i="1" s="1"/>
  <c r="AW145" i="1" s="1"/>
  <c r="AZ145" i="1" s="1"/>
  <c r="AR153" i="1"/>
  <c r="AV153" i="1" s="1"/>
  <c r="AW153" i="1" s="1"/>
  <c r="AZ153" i="1" s="1"/>
  <c r="AR161" i="1"/>
  <c r="AV161" i="1" s="1"/>
  <c r="AW161" i="1" s="1"/>
  <c r="AZ161" i="1" s="1"/>
  <c r="AR169" i="1"/>
  <c r="AV169" i="1" s="1"/>
  <c r="AW169" i="1" s="1"/>
  <c r="AZ169" i="1" s="1"/>
  <c r="AR65" i="1"/>
  <c r="AV65" i="1" s="1"/>
  <c r="AW65" i="1" s="1"/>
  <c r="AZ65" i="1" s="1"/>
  <c r="AR73" i="1"/>
  <c r="AV73" i="1" s="1"/>
  <c r="AW73" i="1" s="1"/>
  <c r="AZ73" i="1" s="1"/>
  <c r="AR81" i="1"/>
  <c r="AV81" i="1" s="1"/>
  <c r="AW81" i="1" s="1"/>
  <c r="AZ81" i="1" s="1"/>
  <c r="AR89" i="1"/>
  <c r="AV89" i="1" s="1"/>
  <c r="AW89" i="1" s="1"/>
  <c r="AZ89" i="1" s="1"/>
  <c r="AR97" i="1"/>
  <c r="AV97" i="1" s="1"/>
  <c r="AW97" i="1" s="1"/>
  <c r="AZ97" i="1" s="1"/>
  <c r="AR214" i="1"/>
  <c r="AV214" i="1" s="1"/>
  <c r="AW214" i="1" s="1"/>
  <c r="AZ214" i="1" s="1"/>
  <c r="AR198" i="1"/>
  <c r="AV198" i="1" s="1"/>
  <c r="AW198" i="1" s="1"/>
  <c r="AZ198" i="1" s="1"/>
  <c r="AR182" i="1"/>
  <c r="AV182" i="1" s="1"/>
  <c r="AW182" i="1" s="1"/>
  <c r="AZ182" i="1" s="1"/>
  <c r="AR50" i="1"/>
  <c r="AV50" i="1" s="1"/>
  <c r="AW50" i="1" s="1"/>
  <c r="AZ50" i="1" s="1"/>
  <c r="AR34" i="1"/>
  <c r="AV34" i="1" s="1"/>
  <c r="AW34" i="1" s="1"/>
  <c r="AZ34" i="1" s="1"/>
  <c r="AR213" i="1"/>
  <c r="AV213" i="1" s="1"/>
  <c r="AW213" i="1" s="1"/>
  <c r="AZ213" i="1" s="1"/>
  <c r="AR205" i="1"/>
  <c r="AV205" i="1" s="1"/>
  <c r="AW205" i="1" s="1"/>
  <c r="AZ205" i="1" s="1"/>
  <c r="AR197" i="1"/>
  <c r="AV197" i="1" s="1"/>
  <c r="AW197" i="1" s="1"/>
  <c r="AZ197" i="1" s="1"/>
  <c r="AR189" i="1"/>
  <c r="AV189" i="1" s="1"/>
  <c r="AW189" i="1" s="1"/>
  <c r="AZ189" i="1" s="1"/>
  <c r="AR181" i="1"/>
  <c r="AV181" i="1" s="1"/>
  <c r="AW181" i="1" s="1"/>
  <c r="AZ181" i="1" s="1"/>
  <c r="AR173" i="1"/>
  <c r="AV173" i="1" s="1"/>
  <c r="AW173" i="1" s="1"/>
  <c r="AZ173" i="1" s="1"/>
  <c r="AR118" i="1"/>
  <c r="AV118" i="1" s="1"/>
  <c r="AW118" i="1" s="1"/>
  <c r="AZ118" i="1" s="1"/>
  <c r="AR102" i="1"/>
  <c r="AV102" i="1" s="1"/>
  <c r="AW102" i="1" s="1"/>
  <c r="AZ102" i="1" s="1"/>
  <c r="AR57" i="1"/>
  <c r="AV57" i="1" s="1"/>
  <c r="AW57" i="1" s="1"/>
  <c r="AZ57" i="1" s="1"/>
  <c r="AR449" i="1"/>
  <c r="AV449" i="1" s="1"/>
  <c r="AW449" i="1" s="1"/>
  <c r="AZ449" i="1" s="1"/>
  <c r="AR457" i="1"/>
  <c r="AV457" i="1" s="1"/>
  <c r="AW457" i="1" s="1"/>
  <c r="AZ457" i="1" s="1"/>
  <c r="AR465" i="1"/>
  <c r="AV465" i="1" s="1"/>
  <c r="AW465" i="1" s="1"/>
  <c r="AR473" i="1"/>
  <c r="AV473" i="1" s="1"/>
  <c r="AW473" i="1" s="1"/>
  <c r="AZ473" i="1" s="1"/>
  <c r="AR481" i="1"/>
  <c r="AV481" i="1" s="1"/>
  <c r="AW481" i="1" s="1"/>
  <c r="AZ481" i="1" s="1"/>
  <c r="AR489" i="1"/>
  <c r="AV489" i="1" s="1"/>
  <c r="AW489" i="1" s="1"/>
  <c r="AZ489" i="1" s="1"/>
  <c r="AR497" i="1"/>
  <c r="AV497" i="1" s="1"/>
  <c r="AW497" i="1" s="1"/>
  <c r="AZ497" i="1" s="1"/>
  <c r="AR505" i="1"/>
  <c r="AV505" i="1" s="1"/>
  <c r="AW505" i="1" s="1"/>
  <c r="AZ505" i="1" s="1"/>
  <c r="AR513" i="1"/>
  <c r="AV513" i="1" s="1"/>
  <c r="AW513" i="1" s="1"/>
  <c r="AZ513" i="1" s="1"/>
  <c r="AR134" i="1"/>
  <c r="AV134" i="1" s="1"/>
  <c r="AW134" i="1" s="1"/>
  <c r="AZ134" i="1" s="1"/>
  <c r="AR254" i="1"/>
  <c r="AV254" i="1" s="1"/>
  <c r="AW254" i="1" s="1"/>
  <c r="AZ254" i="1" s="1"/>
  <c r="AR270" i="1"/>
  <c r="AV270" i="1" s="1"/>
  <c r="AW270" i="1" s="1"/>
  <c r="AZ270" i="1" s="1"/>
  <c r="AR286" i="1"/>
  <c r="AV286" i="1" s="1"/>
  <c r="AW286" i="1" s="1"/>
  <c r="AZ286" i="1" s="1"/>
  <c r="AR302" i="1"/>
  <c r="AV302" i="1" s="1"/>
  <c r="AW302" i="1" s="1"/>
  <c r="AZ302" i="1" s="1"/>
  <c r="AR318" i="1"/>
  <c r="AV318" i="1" s="1"/>
  <c r="AW318" i="1" s="1"/>
  <c r="AZ318" i="1" s="1"/>
  <c r="AR334" i="1"/>
  <c r="AV334" i="1" s="1"/>
  <c r="AW334" i="1" s="1"/>
  <c r="AZ334" i="1" s="1"/>
  <c r="AR350" i="1"/>
  <c r="AV350" i="1" s="1"/>
  <c r="AW350" i="1" s="1"/>
  <c r="AZ350" i="1" s="1"/>
  <c r="AR366" i="1"/>
  <c r="AV366" i="1" s="1"/>
  <c r="AW366" i="1" s="1"/>
  <c r="AZ366" i="1" s="1"/>
  <c r="AR146" i="1"/>
  <c r="AV146" i="1" s="1"/>
  <c r="AW146" i="1" s="1"/>
  <c r="AZ146" i="1" s="1"/>
  <c r="AR162" i="1"/>
  <c r="AV162" i="1" s="1"/>
  <c r="AW162" i="1" s="1"/>
  <c r="AZ162" i="1" s="1"/>
  <c r="AR257" i="1"/>
  <c r="AV257" i="1" s="1"/>
  <c r="AW257" i="1" s="1"/>
  <c r="AZ257" i="1" s="1"/>
  <c r="AR265" i="1"/>
  <c r="AV265" i="1" s="1"/>
  <c r="AW265" i="1" s="1"/>
  <c r="AZ265" i="1" s="1"/>
  <c r="AR273" i="1"/>
  <c r="AV273" i="1" s="1"/>
  <c r="AW273" i="1" s="1"/>
  <c r="AZ273" i="1" s="1"/>
  <c r="AR281" i="1"/>
  <c r="AV281" i="1" s="1"/>
  <c r="AW281" i="1" s="1"/>
  <c r="AZ281" i="1" s="1"/>
  <c r="AR289" i="1"/>
  <c r="AV289" i="1" s="1"/>
  <c r="AW289" i="1" s="1"/>
  <c r="AZ289" i="1" s="1"/>
  <c r="AR297" i="1"/>
  <c r="AV297" i="1" s="1"/>
  <c r="AW297" i="1" s="1"/>
  <c r="AZ297" i="1" s="1"/>
  <c r="AR305" i="1"/>
  <c r="AV305" i="1" s="1"/>
  <c r="AW305" i="1" s="1"/>
  <c r="AZ305" i="1" s="1"/>
  <c r="AR313" i="1"/>
  <c r="AV313" i="1" s="1"/>
  <c r="AW313" i="1" s="1"/>
  <c r="AZ313" i="1" s="1"/>
  <c r="AR321" i="1"/>
  <c r="AV321" i="1" s="1"/>
  <c r="AW321" i="1" s="1"/>
  <c r="AZ321" i="1" s="1"/>
  <c r="AR329" i="1"/>
  <c r="AV329" i="1" s="1"/>
  <c r="AW329" i="1" s="1"/>
  <c r="AZ329" i="1" s="1"/>
  <c r="AR337" i="1"/>
  <c r="AV337" i="1" s="1"/>
  <c r="AW337" i="1" s="1"/>
  <c r="AZ337" i="1" s="1"/>
  <c r="AR345" i="1"/>
  <c r="AV345" i="1" s="1"/>
  <c r="AW345" i="1" s="1"/>
  <c r="AZ345" i="1" s="1"/>
  <c r="AR353" i="1"/>
  <c r="AV353" i="1" s="1"/>
  <c r="AW353" i="1" s="1"/>
  <c r="AZ353" i="1" s="1"/>
  <c r="AR361" i="1"/>
  <c r="AV361" i="1" s="1"/>
  <c r="AW361" i="1" s="1"/>
  <c r="AZ361" i="1" s="1"/>
  <c r="AR369" i="1"/>
  <c r="AV369" i="1" s="1"/>
  <c r="AW369" i="1" s="1"/>
  <c r="AZ369" i="1" s="1"/>
  <c r="AR377" i="1"/>
  <c r="AV377" i="1" s="1"/>
  <c r="AW377" i="1" s="1"/>
  <c r="AZ377" i="1" s="1"/>
  <c r="AR66" i="1"/>
  <c r="AV66" i="1" s="1"/>
  <c r="AW66" i="1" s="1"/>
  <c r="AZ66" i="1" s="1"/>
  <c r="AR82" i="1"/>
  <c r="AV82" i="1" s="1"/>
  <c r="AW82" i="1" s="1"/>
  <c r="AZ82" i="1" s="1"/>
  <c r="AR98" i="1"/>
  <c r="AV98" i="1" s="1"/>
  <c r="AW98" i="1" s="1"/>
  <c r="AZ98" i="1" s="1"/>
  <c r="AR45" i="1"/>
  <c r="AV45" i="1" s="1"/>
  <c r="AW45" i="1" s="1"/>
  <c r="AZ45" i="1" s="1"/>
  <c r="AR37" i="1"/>
  <c r="AV37" i="1" s="1"/>
  <c r="AW37" i="1" s="1"/>
  <c r="AZ37" i="1" s="1"/>
  <c r="AR29" i="1"/>
  <c r="AV29" i="1" s="1"/>
  <c r="AW29" i="1" s="1"/>
  <c r="AZ29" i="1" s="1"/>
  <c r="AR21" i="1"/>
  <c r="AV21" i="1" s="1"/>
  <c r="AW21" i="1" s="1"/>
  <c r="AZ21" i="1" s="1"/>
  <c r="AR430" i="1"/>
  <c r="AV430" i="1" s="1"/>
  <c r="AW430" i="1" s="1"/>
  <c r="AZ430" i="1" s="1"/>
  <c r="AR414" i="1"/>
  <c r="AV414" i="1" s="1"/>
  <c r="AW414" i="1" s="1"/>
  <c r="AZ414" i="1" s="1"/>
  <c r="AR398" i="1"/>
  <c r="AV398" i="1" s="1"/>
  <c r="AW398" i="1" s="1"/>
  <c r="AZ398" i="1" s="1"/>
  <c r="AR382" i="1"/>
  <c r="AV382" i="1" s="1"/>
  <c r="AW382" i="1" s="1"/>
  <c r="AZ382" i="1" s="1"/>
  <c r="AR129" i="1"/>
  <c r="AV129" i="1" s="1"/>
  <c r="AW129" i="1" s="1"/>
  <c r="AZ129" i="1" s="1"/>
  <c r="AR121" i="1"/>
  <c r="AV121" i="1" s="1"/>
  <c r="AW121" i="1" s="1"/>
  <c r="AZ121" i="1" s="1"/>
  <c r="AR113" i="1"/>
  <c r="AV113" i="1" s="1"/>
  <c r="AW113" i="1" s="1"/>
  <c r="AZ113" i="1" s="1"/>
  <c r="AR105" i="1"/>
  <c r="AV105" i="1" s="1"/>
  <c r="AW105" i="1" s="1"/>
  <c r="AZ105" i="1" s="1"/>
  <c r="AR437" i="1"/>
  <c r="AV437" i="1" s="1"/>
  <c r="AW437" i="1" s="1"/>
  <c r="AZ437" i="1" s="1"/>
  <c r="AR429" i="1"/>
  <c r="AV429" i="1" s="1"/>
  <c r="AW429" i="1" s="1"/>
  <c r="AZ429" i="1" s="1"/>
  <c r="AR421" i="1"/>
  <c r="AV421" i="1" s="1"/>
  <c r="AW421" i="1" s="1"/>
  <c r="AZ421" i="1" s="1"/>
  <c r="AR413" i="1"/>
  <c r="AV413" i="1" s="1"/>
  <c r="AW413" i="1" s="1"/>
  <c r="AZ413" i="1" s="1"/>
  <c r="AR405" i="1"/>
  <c r="AV405" i="1" s="1"/>
  <c r="AW405" i="1" s="1"/>
  <c r="AZ405" i="1" s="1"/>
  <c r="AR397" i="1"/>
  <c r="AV397" i="1" s="1"/>
  <c r="AW397" i="1" s="1"/>
  <c r="AZ397" i="1" s="1"/>
  <c r="AR389" i="1"/>
  <c r="AV389" i="1" s="1"/>
  <c r="AW389" i="1" s="1"/>
  <c r="AZ389" i="1" s="1"/>
  <c r="AR381" i="1"/>
  <c r="AV381" i="1" s="1"/>
  <c r="AW381" i="1" s="1"/>
  <c r="AZ381" i="1" s="1"/>
  <c r="AR222" i="1"/>
  <c r="AV222" i="1" s="1"/>
  <c r="AW222" i="1" s="1"/>
  <c r="AZ222" i="1" s="1"/>
  <c r="AR238" i="1"/>
  <c r="AV238" i="1" s="1"/>
  <c r="AW238" i="1" s="1"/>
  <c r="AZ238" i="1" s="1"/>
  <c r="AR58" i="1"/>
  <c r="AV58" i="1" s="1"/>
  <c r="AW58" i="1" s="1"/>
  <c r="AZ58" i="1" s="1"/>
  <c r="AR221" i="1"/>
  <c r="AV221" i="1" s="1"/>
  <c r="AW221" i="1" s="1"/>
  <c r="AZ221" i="1" s="1"/>
  <c r="AR229" i="1"/>
  <c r="AV229" i="1" s="1"/>
  <c r="AW229" i="1" s="1"/>
  <c r="AZ229" i="1" s="1"/>
  <c r="AR237" i="1"/>
  <c r="AV237" i="1" s="1"/>
  <c r="AW237" i="1" s="1"/>
  <c r="AZ237" i="1" s="1"/>
  <c r="AR245" i="1"/>
  <c r="AV245" i="1" s="1"/>
  <c r="AW245" i="1" s="1"/>
  <c r="AZ245" i="1" s="1"/>
  <c r="AR253" i="1"/>
  <c r="AV253" i="1" s="1"/>
  <c r="AW253" i="1" s="1"/>
  <c r="AZ253" i="1" s="1"/>
  <c r="AR458" i="1"/>
  <c r="AV458" i="1" s="1"/>
  <c r="AW458" i="1" s="1"/>
  <c r="AZ458" i="1" s="1"/>
  <c r="AR474" i="1"/>
  <c r="AV474" i="1" s="1"/>
  <c r="AW474" i="1" s="1"/>
  <c r="AZ474" i="1" s="1"/>
  <c r="AR490" i="1"/>
  <c r="AV490" i="1" s="1"/>
  <c r="AW490" i="1" s="1"/>
  <c r="AZ490" i="1" s="1"/>
  <c r="AR506" i="1"/>
  <c r="AV506" i="1" s="1"/>
  <c r="AW506" i="1" s="1"/>
  <c r="AZ506" i="1" s="1"/>
  <c r="AR133" i="1"/>
  <c r="AV133" i="1" s="1"/>
  <c r="AW133" i="1" s="1"/>
  <c r="AZ133" i="1" s="1"/>
  <c r="AR141" i="1"/>
  <c r="AV141" i="1" s="1"/>
  <c r="AW141" i="1" s="1"/>
  <c r="AZ141" i="1" s="1"/>
  <c r="AR510" i="1"/>
  <c r="AV510" i="1" s="1"/>
  <c r="AW510" i="1" s="1"/>
  <c r="AZ510" i="1" s="1"/>
  <c r="AR502" i="1"/>
  <c r="AV502" i="1" s="1"/>
  <c r="AW502" i="1" s="1"/>
  <c r="AZ502" i="1" s="1"/>
  <c r="AR494" i="1"/>
  <c r="AV494" i="1" s="1"/>
  <c r="AW494" i="1" s="1"/>
  <c r="AZ494" i="1" s="1"/>
  <c r="AR486" i="1"/>
  <c r="AV486" i="1" s="1"/>
  <c r="AW486" i="1" s="1"/>
  <c r="AZ486" i="1" s="1"/>
  <c r="AR478" i="1"/>
  <c r="AV478" i="1" s="1"/>
  <c r="AW478" i="1" s="1"/>
  <c r="AZ478" i="1" s="1"/>
  <c r="AR470" i="1"/>
  <c r="AV470" i="1" s="1"/>
  <c r="AW470" i="1" s="1"/>
  <c r="AZ470" i="1" s="1"/>
  <c r="AR462" i="1"/>
  <c r="AV462" i="1" s="1"/>
  <c r="AW462" i="1" s="1"/>
  <c r="AZ462" i="1" s="1"/>
  <c r="AR454" i="1"/>
  <c r="AV454" i="1" s="1"/>
  <c r="AW454" i="1" s="1"/>
  <c r="AZ454" i="1" s="1"/>
  <c r="AR446" i="1"/>
  <c r="AV446" i="1" s="1"/>
  <c r="AW446" i="1" s="1"/>
  <c r="AZ446" i="1" s="1"/>
  <c r="AR442" i="1"/>
  <c r="AV442" i="1" s="1"/>
  <c r="AW442" i="1" s="1"/>
  <c r="AZ442" i="1" s="1"/>
  <c r="AR434" i="1"/>
  <c r="AV434" i="1" s="1"/>
  <c r="AW434" i="1" s="1"/>
  <c r="AZ434" i="1" s="1"/>
  <c r="AR426" i="1"/>
  <c r="AV426" i="1" s="1"/>
  <c r="AW426" i="1" s="1"/>
  <c r="AZ426" i="1" s="1"/>
  <c r="AR418" i="1"/>
  <c r="AV418" i="1" s="1"/>
  <c r="AW418" i="1" s="1"/>
  <c r="AZ418" i="1" s="1"/>
  <c r="AR410" i="1"/>
  <c r="AV410" i="1" s="1"/>
  <c r="AW410" i="1" s="1"/>
  <c r="AZ410" i="1" s="1"/>
  <c r="AR402" i="1"/>
  <c r="AV402" i="1" s="1"/>
  <c r="AW402" i="1" s="1"/>
  <c r="AZ402" i="1" s="1"/>
  <c r="AR394" i="1"/>
  <c r="AV394" i="1" s="1"/>
  <c r="AW394" i="1" s="1"/>
  <c r="AZ394" i="1" s="1"/>
  <c r="AR386" i="1"/>
  <c r="AV386" i="1" s="1"/>
  <c r="AW386" i="1" s="1"/>
  <c r="AZ386" i="1" s="1"/>
  <c r="AR378" i="1"/>
  <c r="AV378" i="1" s="1"/>
  <c r="AW378" i="1" s="1"/>
  <c r="AZ378" i="1" s="1"/>
  <c r="AR370" i="1"/>
  <c r="AV370" i="1" s="1"/>
  <c r="AW370" i="1" s="1"/>
  <c r="AZ370" i="1" s="1"/>
  <c r="AR362" i="1"/>
  <c r="AV362" i="1" s="1"/>
  <c r="AW362" i="1" s="1"/>
  <c r="AZ362" i="1" s="1"/>
  <c r="AR354" i="1"/>
  <c r="AV354" i="1" s="1"/>
  <c r="AW354" i="1" s="1"/>
  <c r="AZ354" i="1" s="1"/>
  <c r="AR346" i="1"/>
  <c r="AV346" i="1" s="1"/>
  <c r="AW346" i="1" s="1"/>
  <c r="AZ346" i="1" s="1"/>
  <c r="AR338" i="1"/>
  <c r="AV338" i="1" s="1"/>
  <c r="AW338" i="1" s="1"/>
  <c r="AZ338" i="1" s="1"/>
  <c r="AR330" i="1"/>
  <c r="AV330" i="1" s="1"/>
  <c r="AW330" i="1" s="1"/>
  <c r="AZ330" i="1" s="1"/>
  <c r="AR322" i="1"/>
  <c r="AV322" i="1" s="1"/>
  <c r="AW322" i="1" s="1"/>
  <c r="AZ322" i="1" s="1"/>
  <c r="AR314" i="1"/>
  <c r="AV314" i="1" s="1"/>
  <c r="AW314" i="1" s="1"/>
  <c r="AZ314" i="1" s="1"/>
  <c r="AR306" i="1"/>
  <c r="AV306" i="1" s="1"/>
  <c r="AW306" i="1" s="1"/>
  <c r="AZ306" i="1" s="1"/>
  <c r="AR298" i="1"/>
  <c r="AV298" i="1" s="1"/>
  <c r="AW298" i="1" s="1"/>
  <c r="AZ298" i="1" s="1"/>
  <c r="AR290" i="1"/>
  <c r="AV290" i="1" s="1"/>
  <c r="AW290" i="1" s="1"/>
  <c r="AZ290" i="1" s="1"/>
  <c r="AR282" i="1"/>
  <c r="AV282" i="1" s="1"/>
  <c r="AW282" i="1" s="1"/>
  <c r="AZ282" i="1" s="1"/>
  <c r="AR274" i="1"/>
  <c r="AV274" i="1" s="1"/>
  <c r="AW274" i="1" s="1"/>
  <c r="AZ274" i="1" s="1"/>
  <c r="AR266" i="1"/>
  <c r="AV266" i="1" s="1"/>
  <c r="AW266" i="1" s="1"/>
  <c r="AZ266" i="1" s="1"/>
  <c r="AR258" i="1"/>
  <c r="AV258" i="1" s="1"/>
  <c r="AW258" i="1" s="1"/>
  <c r="AZ258" i="1" s="1"/>
  <c r="AR250" i="1"/>
  <c r="AV250" i="1" s="1"/>
  <c r="AW250" i="1" s="1"/>
  <c r="AZ250" i="1" s="1"/>
  <c r="AR242" i="1"/>
  <c r="AV242" i="1" s="1"/>
  <c r="AW242" i="1" s="1"/>
  <c r="AZ242" i="1" s="1"/>
  <c r="AR234" i="1"/>
  <c r="AV234" i="1" s="1"/>
  <c r="AW234" i="1" s="1"/>
  <c r="AZ234" i="1" s="1"/>
  <c r="AR226" i="1"/>
  <c r="AV226" i="1" s="1"/>
  <c r="AW226" i="1" s="1"/>
  <c r="AZ226" i="1" s="1"/>
  <c r="AR218" i="1"/>
  <c r="AV218" i="1" s="1"/>
  <c r="AW218" i="1" s="1"/>
  <c r="AZ218" i="1" s="1"/>
  <c r="AR210" i="1"/>
  <c r="AV210" i="1" s="1"/>
  <c r="AW210" i="1" s="1"/>
  <c r="AZ210" i="1" s="1"/>
  <c r="AR202" i="1"/>
  <c r="AV202" i="1" s="1"/>
  <c r="AW202" i="1" s="1"/>
  <c r="AZ202" i="1" s="1"/>
  <c r="AR194" i="1"/>
  <c r="AV194" i="1" s="1"/>
  <c r="AW194" i="1" s="1"/>
  <c r="AZ194" i="1" s="1"/>
  <c r="AR186" i="1"/>
  <c r="AV186" i="1" s="1"/>
  <c r="AW186" i="1" s="1"/>
  <c r="AZ186" i="1" s="1"/>
  <c r="AR178" i="1"/>
  <c r="AV178" i="1" s="1"/>
  <c r="AW178" i="1" s="1"/>
  <c r="AZ178" i="1" s="1"/>
  <c r="AR166" i="1"/>
  <c r="AV166" i="1" s="1"/>
  <c r="AW166" i="1" s="1"/>
  <c r="AZ166" i="1" s="1"/>
  <c r="AR158" i="1"/>
  <c r="AV158" i="1" s="1"/>
  <c r="AW158" i="1" s="1"/>
  <c r="AZ158" i="1" s="1"/>
  <c r="AR150" i="1"/>
  <c r="AV150" i="1" s="1"/>
  <c r="AW150" i="1" s="1"/>
  <c r="AZ150" i="1" s="1"/>
  <c r="AR142" i="1"/>
  <c r="AV142" i="1" s="1"/>
  <c r="AW142" i="1" s="1"/>
  <c r="AZ142" i="1" s="1"/>
  <c r="AR138" i="1"/>
  <c r="AV138" i="1" s="1"/>
  <c r="AW138" i="1" s="1"/>
  <c r="AZ138" i="1" s="1"/>
  <c r="AR130" i="1"/>
  <c r="AV130" i="1" s="1"/>
  <c r="AW130" i="1" s="1"/>
  <c r="AZ130" i="1" s="1"/>
  <c r="AR122" i="1"/>
  <c r="AV122" i="1" s="1"/>
  <c r="AW122" i="1" s="1"/>
  <c r="AZ122" i="1" s="1"/>
  <c r="AR114" i="1"/>
  <c r="AV114" i="1" s="1"/>
  <c r="AW114" i="1" s="1"/>
  <c r="AZ114" i="1" s="1"/>
  <c r="AR106" i="1"/>
  <c r="AV106" i="1" s="1"/>
  <c r="AW106" i="1" s="1"/>
  <c r="AZ106" i="1" s="1"/>
  <c r="AR94" i="1"/>
  <c r="AV94" i="1" s="1"/>
  <c r="AW94" i="1" s="1"/>
  <c r="AZ94" i="1" s="1"/>
  <c r="AR86" i="1"/>
  <c r="AV86" i="1" s="1"/>
  <c r="AW86" i="1" s="1"/>
  <c r="AZ86" i="1" s="1"/>
  <c r="AR78" i="1"/>
  <c r="AV78" i="1" s="1"/>
  <c r="AW78" i="1" s="1"/>
  <c r="AZ78" i="1" s="1"/>
  <c r="AR70" i="1"/>
  <c r="AV70" i="1" s="1"/>
  <c r="AW70" i="1" s="1"/>
  <c r="AZ70" i="1" s="1"/>
  <c r="AR62" i="1"/>
  <c r="AV62" i="1" s="1"/>
  <c r="AW62" i="1" s="1"/>
  <c r="AZ62" i="1" s="1"/>
  <c r="AR54" i="1"/>
  <c r="AV54" i="1" s="1"/>
  <c r="AW54" i="1" s="1"/>
  <c r="AZ54" i="1" s="1"/>
  <c r="AR46" i="1"/>
  <c r="AV46" i="1" s="1"/>
  <c r="AW46" i="1" s="1"/>
  <c r="AZ46" i="1" s="1"/>
  <c r="AR38" i="1"/>
  <c r="AV38" i="1" s="1"/>
  <c r="AW38" i="1" s="1"/>
  <c r="AZ38" i="1" s="1"/>
  <c r="AR30" i="1"/>
  <c r="AV30" i="1" s="1"/>
  <c r="AW30" i="1" s="1"/>
  <c r="AZ30" i="1" s="1"/>
  <c r="AR22" i="1"/>
  <c r="AV22" i="1" s="1"/>
  <c r="AW22" i="1" s="1"/>
  <c r="AZ22" i="1" s="1"/>
  <c r="AR515" i="1"/>
  <c r="AV515" i="1" s="1"/>
  <c r="AW515" i="1" s="1"/>
  <c r="AZ515" i="1" s="1"/>
  <c r="AR511" i="1"/>
  <c r="AV511" i="1" s="1"/>
  <c r="AW511" i="1" s="1"/>
  <c r="AZ511" i="1" s="1"/>
  <c r="AR507" i="1"/>
  <c r="AV507" i="1" s="1"/>
  <c r="AW507" i="1" s="1"/>
  <c r="AZ507" i="1" s="1"/>
  <c r="AR503" i="1"/>
  <c r="AV503" i="1" s="1"/>
  <c r="AW503" i="1" s="1"/>
  <c r="AZ503" i="1" s="1"/>
  <c r="AR499" i="1"/>
  <c r="AV499" i="1" s="1"/>
  <c r="AW499" i="1" s="1"/>
  <c r="AZ499" i="1" s="1"/>
  <c r="AR495" i="1"/>
  <c r="AV495" i="1" s="1"/>
  <c r="AW495" i="1" s="1"/>
  <c r="AZ495" i="1" s="1"/>
  <c r="AR491" i="1"/>
  <c r="AV491" i="1" s="1"/>
  <c r="AW491" i="1" s="1"/>
  <c r="AZ491" i="1" s="1"/>
  <c r="AR487" i="1"/>
  <c r="AV487" i="1" s="1"/>
  <c r="AW487" i="1" s="1"/>
  <c r="AZ487" i="1" s="1"/>
  <c r="AR483" i="1"/>
  <c r="AV483" i="1" s="1"/>
  <c r="AW483" i="1" s="1"/>
  <c r="AZ483" i="1" s="1"/>
  <c r="AR479" i="1"/>
  <c r="AV479" i="1" s="1"/>
  <c r="AW479" i="1" s="1"/>
  <c r="AZ479" i="1" s="1"/>
  <c r="AR475" i="1"/>
  <c r="AV475" i="1" s="1"/>
  <c r="AW475" i="1" s="1"/>
  <c r="AZ475" i="1" s="1"/>
  <c r="AR471" i="1"/>
  <c r="AV471" i="1" s="1"/>
  <c r="AW471" i="1" s="1"/>
  <c r="AZ471" i="1" s="1"/>
  <c r="AR467" i="1"/>
  <c r="AV467" i="1" s="1"/>
  <c r="AW467" i="1" s="1"/>
  <c r="AZ467" i="1" s="1"/>
  <c r="AR463" i="1"/>
  <c r="AV463" i="1" s="1"/>
  <c r="AW463" i="1" s="1"/>
  <c r="AZ463" i="1" s="1"/>
  <c r="AR455" i="1"/>
  <c r="AV455" i="1" s="1"/>
  <c r="AW455" i="1" s="1"/>
  <c r="AZ455" i="1" s="1"/>
  <c r="AR451" i="1"/>
  <c r="AV451" i="1" s="1"/>
  <c r="AW451" i="1" s="1"/>
  <c r="AZ451" i="1" s="1"/>
  <c r="AR447" i="1"/>
  <c r="AV447" i="1" s="1"/>
  <c r="AW447" i="1" s="1"/>
  <c r="AZ447" i="1" s="1"/>
  <c r="AR443" i="1"/>
  <c r="AV443" i="1" s="1"/>
  <c r="AW443" i="1" s="1"/>
  <c r="AZ443" i="1" s="1"/>
  <c r="AR435" i="1"/>
  <c r="AV435" i="1" s="1"/>
  <c r="AW435" i="1" s="1"/>
  <c r="AZ435" i="1" s="1"/>
  <c r="AR427" i="1"/>
  <c r="AV427" i="1" s="1"/>
  <c r="AW427" i="1" s="1"/>
  <c r="AZ427" i="1" s="1"/>
  <c r="AR419" i="1"/>
  <c r="AV419" i="1" s="1"/>
  <c r="AW419" i="1" s="1"/>
  <c r="AZ419" i="1" s="1"/>
  <c r="AR411" i="1"/>
  <c r="AV411" i="1" s="1"/>
  <c r="AW411" i="1" s="1"/>
  <c r="AZ411" i="1" s="1"/>
  <c r="AR403" i="1"/>
  <c r="AV403" i="1" s="1"/>
  <c r="AW403" i="1" s="1"/>
  <c r="AZ403" i="1" s="1"/>
  <c r="AR395" i="1"/>
  <c r="AV395" i="1" s="1"/>
  <c r="AW395" i="1" s="1"/>
  <c r="AZ395" i="1" s="1"/>
  <c r="AR387" i="1"/>
  <c r="AV387" i="1" s="1"/>
  <c r="AW387" i="1" s="1"/>
  <c r="AZ387" i="1" s="1"/>
  <c r="AR379" i="1"/>
  <c r="AV379" i="1" s="1"/>
  <c r="AW379" i="1" s="1"/>
  <c r="AZ379" i="1" s="1"/>
  <c r="AR371" i="1"/>
  <c r="AV371" i="1" s="1"/>
  <c r="AW371" i="1" s="1"/>
  <c r="AZ371" i="1" s="1"/>
  <c r="AR363" i="1"/>
  <c r="AV363" i="1" s="1"/>
  <c r="AW363" i="1" s="1"/>
  <c r="AZ363" i="1" s="1"/>
  <c r="AR355" i="1"/>
  <c r="AV355" i="1" s="1"/>
  <c r="AW355" i="1" s="1"/>
  <c r="AZ355" i="1" s="1"/>
  <c r="AR347" i="1"/>
  <c r="AV347" i="1" s="1"/>
  <c r="AW347" i="1" s="1"/>
  <c r="AZ347" i="1" s="1"/>
  <c r="AR339" i="1"/>
  <c r="AV339" i="1" s="1"/>
  <c r="AW339" i="1" s="1"/>
  <c r="AZ339" i="1" s="1"/>
  <c r="AR331" i="1"/>
  <c r="AV331" i="1" s="1"/>
  <c r="AW331" i="1" s="1"/>
  <c r="AZ331" i="1" s="1"/>
  <c r="AR323" i="1"/>
  <c r="AV323" i="1" s="1"/>
  <c r="AW323" i="1" s="1"/>
  <c r="AZ323" i="1" s="1"/>
  <c r="AR315" i="1"/>
  <c r="AV315" i="1" s="1"/>
  <c r="AW315" i="1" s="1"/>
  <c r="AZ315" i="1" s="1"/>
  <c r="AR307" i="1"/>
  <c r="AV307" i="1" s="1"/>
  <c r="AW307" i="1" s="1"/>
  <c r="AZ307" i="1" s="1"/>
  <c r="AR299" i="1"/>
  <c r="AV299" i="1" s="1"/>
  <c r="AW299" i="1" s="1"/>
  <c r="AZ299" i="1" s="1"/>
  <c r="AR291" i="1"/>
  <c r="AV291" i="1" s="1"/>
  <c r="AW291" i="1" s="1"/>
  <c r="AZ291" i="1" s="1"/>
  <c r="AR283" i="1"/>
  <c r="AV283" i="1" s="1"/>
  <c r="AW283" i="1" s="1"/>
  <c r="AZ283" i="1" s="1"/>
  <c r="AR275" i="1"/>
  <c r="AV275" i="1" s="1"/>
  <c r="AW275" i="1" s="1"/>
  <c r="AZ275" i="1" s="1"/>
  <c r="AR267" i="1"/>
  <c r="AV267" i="1" s="1"/>
  <c r="AW267" i="1" s="1"/>
  <c r="AZ267" i="1" s="1"/>
  <c r="AR259" i="1"/>
  <c r="AV259" i="1" s="1"/>
  <c r="AW259" i="1" s="1"/>
  <c r="AZ259" i="1" s="1"/>
  <c r="AR247" i="1"/>
  <c r="AV247" i="1" s="1"/>
  <c r="AW247" i="1" s="1"/>
  <c r="AZ247" i="1" s="1"/>
  <c r="AR239" i="1"/>
  <c r="AV239" i="1" s="1"/>
  <c r="AW239" i="1" s="1"/>
  <c r="AZ239" i="1" s="1"/>
  <c r="AR231" i="1"/>
  <c r="AV231" i="1" s="1"/>
  <c r="AW231" i="1" s="1"/>
  <c r="AZ231" i="1" s="1"/>
  <c r="AR223" i="1"/>
  <c r="AV223" i="1" s="1"/>
  <c r="AW223" i="1" s="1"/>
  <c r="AZ223" i="1" s="1"/>
  <c r="AR215" i="1"/>
  <c r="AV215" i="1" s="1"/>
  <c r="AW215" i="1" s="1"/>
  <c r="AZ215" i="1" s="1"/>
  <c r="AR207" i="1"/>
  <c r="AV207" i="1" s="1"/>
  <c r="AW207" i="1" s="1"/>
  <c r="AZ207" i="1" s="1"/>
  <c r="AR199" i="1"/>
  <c r="AV199" i="1" s="1"/>
  <c r="AW199" i="1" s="1"/>
  <c r="AZ199" i="1" s="1"/>
  <c r="AR191" i="1"/>
  <c r="AV191" i="1" s="1"/>
  <c r="AW191" i="1" s="1"/>
  <c r="AZ191" i="1" s="1"/>
  <c r="AR183" i="1"/>
  <c r="AV183" i="1" s="1"/>
  <c r="AW183" i="1" s="1"/>
  <c r="AZ183" i="1" s="1"/>
  <c r="AR175" i="1"/>
  <c r="AV175" i="1" s="1"/>
  <c r="AW175" i="1" s="1"/>
  <c r="AZ175" i="1" s="1"/>
  <c r="AR167" i="1"/>
  <c r="AV167" i="1" s="1"/>
  <c r="AW167" i="1" s="1"/>
  <c r="AZ167" i="1" s="1"/>
  <c r="AR159" i="1"/>
  <c r="AV159" i="1" s="1"/>
  <c r="AW159" i="1" s="1"/>
  <c r="AZ159" i="1" s="1"/>
  <c r="AR151" i="1"/>
  <c r="AV151" i="1" s="1"/>
  <c r="AW151" i="1" s="1"/>
  <c r="AZ151" i="1" s="1"/>
  <c r="AR143" i="1"/>
  <c r="AV143" i="1" s="1"/>
  <c r="AW143" i="1" s="1"/>
  <c r="AZ143" i="1" s="1"/>
  <c r="AR139" i="1"/>
  <c r="AV139" i="1" s="1"/>
  <c r="AW139" i="1" s="1"/>
  <c r="AZ139" i="1" s="1"/>
  <c r="AR131" i="1"/>
  <c r="AV131" i="1" s="1"/>
  <c r="AW131" i="1" s="1"/>
  <c r="AZ131" i="1" s="1"/>
  <c r="AR123" i="1"/>
  <c r="AV123" i="1" s="1"/>
  <c r="AW123" i="1" s="1"/>
  <c r="AZ123" i="1" s="1"/>
  <c r="AR115" i="1"/>
  <c r="AV115" i="1" s="1"/>
  <c r="AW115" i="1" s="1"/>
  <c r="AZ115" i="1" s="1"/>
  <c r="AR107" i="1"/>
  <c r="AV107" i="1" s="1"/>
  <c r="AW107" i="1" s="1"/>
  <c r="AZ107" i="1" s="1"/>
  <c r="AR99" i="1"/>
  <c r="AV99" i="1" s="1"/>
  <c r="AW99" i="1" s="1"/>
  <c r="AZ99" i="1" s="1"/>
  <c r="AR91" i="1"/>
  <c r="AV91" i="1" s="1"/>
  <c r="AW91" i="1" s="1"/>
  <c r="AZ91" i="1" s="1"/>
  <c r="AR83" i="1"/>
  <c r="AV83" i="1" s="1"/>
  <c r="AW83" i="1" s="1"/>
  <c r="AZ83" i="1" s="1"/>
  <c r="AR75" i="1"/>
  <c r="AV75" i="1" s="1"/>
  <c r="AW75" i="1" s="1"/>
  <c r="AZ75" i="1" s="1"/>
  <c r="AR67" i="1"/>
  <c r="AV67" i="1" s="1"/>
  <c r="AW67" i="1" s="1"/>
  <c r="AZ67" i="1" s="1"/>
  <c r="AR55" i="1"/>
  <c r="AV55" i="1" s="1"/>
  <c r="AW55" i="1" s="1"/>
  <c r="AZ55" i="1" s="1"/>
  <c r="AR47" i="1"/>
  <c r="AV47" i="1" s="1"/>
  <c r="AW47" i="1" s="1"/>
  <c r="AZ47" i="1" s="1"/>
  <c r="AR39" i="1"/>
  <c r="AV39" i="1" s="1"/>
  <c r="AW39" i="1" s="1"/>
  <c r="AZ39" i="1" s="1"/>
  <c r="AR31" i="1"/>
  <c r="AV31" i="1" s="1"/>
  <c r="AW31" i="1" s="1"/>
  <c r="AZ31" i="1" s="1"/>
  <c r="AR23" i="1"/>
  <c r="AV23" i="1" s="1"/>
  <c r="AW23" i="1" s="1"/>
  <c r="AZ23" i="1" s="1"/>
  <c r="AR20" i="1"/>
  <c r="AR18" i="1"/>
  <c r="AV18" i="1" s="1"/>
  <c r="AW18" i="1" s="1"/>
  <c r="AR19" i="1"/>
  <c r="AV19" i="1" s="1"/>
  <c r="AW19" i="1" s="1"/>
  <c r="AR17" i="1"/>
  <c r="AD16" i="1"/>
  <c r="AT210" i="1"/>
  <c r="AT202" i="1"/>
  <c r="AT186" i="1"/>
  <c r="AT178" i="1"/>
  <c r="AT131" i="1"/>
  <c r="AT123" i="1"/>
  <c r="AT107" i="1"/>
  <c r="AT99" i="1"/>
  <c r="AT38" i="1"/>
  <c r="AV90" i="1"/>
  <c r="AW90" i="1" s="1"/>
  <c r="AZ90" i="1" s="1"/>
  <c r="AT215" i="1"/>
  <c r="AT55" i="1"/>
  <c r="AT218" i="1"/>
  <c r="AT226" i="1"/>
  <c r="AT234" i="1"/>
  <c r="AT242" i="1"/>
  <c r="AT250" i="1"/>
  <c r="AT447" i="1"/>
  <c r="AT463" i="1"/>
  <c r="AT479" i="1"/>
  <c r="AT487" i="1"/>
  <c r="AT138" i="1"/>
  <c r="AV225" i="1"/>
  <c r="AW225" i="1" s="1"/>
  <c r="AZ225" i="1" s="1"/>
  <c r="AT446" i="1"/>
  <c r="AT454" i="1"/>
  <c r="AT462" i="1"/>
  <c r="AT470" i="1"/>
  <c r="AT486" i="1"/>
  <c r="AT494" i="1"/>
  <c r="AT502" i="1"/>
  <c r="AT510" i="1"/>
  <c r="AT259" i="1"/>
  <c r="AT315" i="1"/>
  <c r="AT355" i="1"/>
  <c r="AT363" i="1"/>
  <c r="AT411" i="1"/>
  <c r="AT387" i="1"/>
  <c r="AT379" i="1"/>
  <c r="AT130" i="1"/>
  <c r="AT114" i="1"/>
  <c r="AT106" i="1"/>
  <c r="AT239" i="1"/>
  <c r="AT159" i="1"/>
  <c r="AT266" i="1"/>
  <c r="AT274" i="1"/>
  <c r="AT282" i="1"/>
  <c r="AT290" i="1"/>
  <c r="AT298" i="1"/>
  <c r="AT306" i="1"/>
  <c r="AT322" i="1"/>
  <c r="AT330" i="1"/>
  <c r="AT338" i="1"/>
  <c r="AT346" i="1"/>
  <c r="AT354" i="1"/>
  <c r="AT362" i="1"/>
  <c r="AT370" i="1"/>
  <c r="AT142" i="1"/>
  <c r="AT150" i="1"/>
  <c r="AT158" i="1"/>
  <c r="AT166" i="1"/>
  <c r="AT62" i="1"/>
  <c r="AT70" i="1"/>
  <c r="AT78" i="1"/>
  <c r="AT86" i="1"/>
  <c r="AT94" i="1"/>
  <c r="AT442" i="1"/>
  <c r="AT434" i="1"/>
  <c r="AT426" i="1"/>
  <c r="AT410" i="1"/>
  <c r="AT402" i="1"/>
  <c r="AT394" i="1"/>
  <c r="AT386" i="1"/>
  <c r="AT378" i="1"/>
  <c r="AT443" i="1"/>
  <c r="AT451" i="1"/>
  <c r="AT467" i="1"/>
  <c r="AT475" i="1"/>
  <c r="AT499" i="1"/>
  <c r="AT507" i="1"/>
  <c r="AT515" i="1"/>
  <c r="U17" i="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AT592" i="1" l="1"/>
  <c r="AT590" i="1"/>
  <c r="AT589" i="1"/>
  <c r="BI589" i="1" s="1"/>
  <c r="AT585" i="1"/>
  <c r="BI585" i="1" s="1"/>
  <c r="AT577" i="1"/>
  <c r="AT571" i="1"/>
  <c r="AT543" i="1"/>
  <c r="BI543" i="1" s="1"/>
  <c r="AT518" i="1"/>
  <c r="BJ518" i="1" s="1"/>
  <c r="AT511" i="1"/>
  <c r="AT509" i="1"/>
  <c r="AT503" i="1"/>
  <c r="BJ503" i="1" s="1"/>
  <c r="AT495" i="1"/>
  <c r="BI495" i="1" s="1"/>
  <c r="AT491" i="1"/>
  <c r="AT483" i="1"/>
  <c r="AT478" i="1"/>
  <c r="AT471" i="1"/>
  <c r="AT455" i="1"/>
  <c r="AT448" i="1"/>
  <c r="BJ448" i="1" s="1"/>
  <c r="AT435" i="1"/>
  <c r="AT427" i="1"/>
  <c r="AT419" i="1"/>
  <c r="AT418" i="1"/>
  <c r="AT403" i="1"/>
  <c r="BI403" i="1" s="1"/>
  <c r="AT395" i="1"/>
  <c r="BJ395" i="1" s="1"/>
  <c r="AT371" i="1"/>
  <c r="AT347" i="1"/>
  <c r="AT339" i="1"/>
  <c r="BI339" i="1" s="1"/>
  <c r="AT331" i="1"/>
  <c r="BI331" i="1" s="1"/>
  <c r="AT323" i="1"/>
  <c r="AT314" i="1"/>
  <c r="AT307" i="1"/>
  <c r="BJ307" i="1" s="1"/>
  <c r="AT299" i="1"/>
  <c r="AT291" i="1"/>
  <c r="AT283" i="1"/>
  <c r="AT275" i="1"/>
  <c r="BI275" i="1" s="1"/>
  <c r="AT267" i="1"/>
  <c r="BI267" i="1" s="1"/>
  <c r="AT263" i="1"/>
  <c r="AT258" i="1"/>
  <c r="AT247" i="1"/>
  <c r="BI247" i="1" s="1"/>
  <c r="AT233" i="1"/>
  <c r="BI233" i="1" s="1"/>
  <c r="AT231" i="1"/>
  <c r="AT223" i="1"/>
  <c r="BI223" i="1" s="1"/>
  <c r="AT207" i="1"/>
  <c r="BJ207" i="1" s="1"/>
  <c r="AT199" i="1"/>
  <c r="BI199" i="1" s="1"/>
  <c r="AT194" i="1"/>
  <c r="AT191" i="1"/>
  <c r="BI191" i="1" s="1"/>
  <c r="AT183" i="1"/>
  <c r="AT175" i="1"/>
  <c r="BJ175" i="1" s="1"/>
  <c r="AT167" i="1"/>
  <c r="AT151" i="1"/>
  <c r="AT143" i="1"/>
  <c r="BI143" i="1" s="1"/>
  <c r="AT139" i="1"/>
  <c r="AT122" i="1"/>
  <c r="AT115" i="1"/>
  <c r="BI115" i="1" s="1"/>
  <c r="AT91" i="1"/>
  <c r="BJ91" i="1" s="1"/>
  <c r="AT83" i="1"/>
  <c r="AT75" i="1"/>
  <c r="AT72" i="1"/>
  <c r="BJ72" i="1" s="1"/>
  <c r="AT67" i="1"/>
  <c r="BI67" i="1" s="1"/>
  <c r="AT54" i="1"/>
  <c r="AT47" i="1"/>
  <c r="AT46" i="1"/>
  <c r="BI46" i="1" s="1"/>
  <c r="AT39" i="1"/>
  <c r="AT31" i="1"/>
  <c r="BJ31" i="1" s="1"/>
  <c r="AT30" i="1"/>
  <c r="AT23" i="1"/>
  <c r="BI23" i="1" s="1"/>
  <c r="AT22" i="1"/>
  <c r="BJ22" i="1" s="1"/>
  <c r="AT24" i="1"/>
  <c r="AT40" i="1"/>
  <c r="AT104" i="1"/>
  <c r="BJ104" i="1" s="1"/>
  <c r="AT120" i="1"/>
  <c r="AT136" i="1"/>
  <c r="BI136" i="1" s="1"/>
  <c r="AT152" i="1"/>
  <c r="AT168" i="1"/>
  <c r="AT216" i="1"/>
  <c r="BI216" i="1" s="1"/>
  <c r="AT232" i="1"/>
  <c r="BI232" i="1" s="1"/>
  <c r="AT248" i="1"/>
  <c r="AT264" i="1"/>
  <c r="BI264" i="1" s="1"/>
  <c r="AT280" i="1"/>
  <c r="AT296" i="1"/>
  <c r="BI296" i="1" s="1"/>
  <c r="AT312" i="1"/>
  <c r="AT328" i="1"/>
  <c r="AT344" i="1"/>
  <c r="BI344" i="1" s="1"/>
  <c r="AT360" i="1"/>
  <c r="BJ360" i="1" s="1"/>
  <c r="AT376" i="1"/>
  <c r="AT392" i="1"/>
  <c r="BJ392" i="1" s="1"/>
  <c r="AT408" i="1"/>
  <c r="AT424" i="1"/>
  <c r="BI424" i="1" s="1"/>
  <c r="AT440" i="1"/>
  <c r="BI440" i="1" s="1"/>
  <c r="AT456" i="1"/>
  <c r="BJ456" i="1" s="1"/>
  <c r="AT472" i="1"/>
  <c r="BI472" i="1" s="1"/>
  <c r="AT488" i="1"/>
  <c r="AT504" i="1"/>
  <c r="AT35" i="1"/>
  <c r="BJ35" i="1" s="1"/>
  <c r="AT63" i="1"/>
  <c r="BJ63" i="1" s="1"/>
  <c r="AT95" i="1"/>
  <c r="AT127" i="1"/>
  <c r="AT195" i="1"/>
  <c r="BJ195" i="1" s="1"/>
  <c r="AT227" i="1"/>
  <c r="AT255" i="1"/>
  <c r="BJ255" i="1" s="1"/>
  <c r="AT287" i="1"/>
  <c r="AT319" i="1"/>
  <c r="AT351" i="1"/>
  <c r="BI351" i="1" s="1"/>
  <c r="AT383" i="1"/>
  <c r="AT415" i="1"/>
  <c r="AT50" i="1"/>
  <c r="BJ50" i="1" s="1"/>
  <c r="AT82" i="1"/>
  <c r="BI82" i="1" s="1"/>
  <c r="AT110" i="1"/>
  <c r="BJ110" i="1" s="1"/>
  <c r="AT146" i="1"/>
  <c r="AT174" i="1"/>
  <c r="BI174" i="1" s="1"/>
  <c r="AT206" i="1"/>
  <c r="BJ206" i="1" s="1"/>
  <c r="AT238" i="1"/>
  <c r="BI238" i="1" s="1"/>
  <c r="AT270" i="1"/>
  <c r="AT302" i="1"/>
  <c r="AT334" i="1"/>
  <c r="BI334" i="1" s="1"/>
  <c r="AT366" i="1"/>
  <c r="BI366" i="1" s="1"/>
  <c r="AT398" i="1"/>
  <c r="AT430" i="1"/>
  <c r="BJ430" i="1" s="1"/>
  <c r="AT498" i="1"/>
  <c r="BJ498" i="1" s="1"/>
  <c r="AT57" i="1"/>
  <c r="AT73" i="1"/>
  <c r="AT89" i="1"/>
  <c r="BJ89" i="1" s="1"/>
  <c r="AT105" i="1"/>
  <c r="BJ105" i="1" s="1"/>
  <c r="AT121" i="1"/>
  <c r="AT153" i="1"/>
  <c r="AT169" i="1"/>
  <c r="BI169" i="1" s="1"/>
  <c r="AT265" i="1"/>
  <c r="BJ265" i="1" s="1"/>
  <c r="AT281" i="1"/>
  <c r="AT297" i="1"/>
  <c r="AT313" i="1"/>
  <c r="BJ313" i="1" s="1"/>
  <c r="AT329" i="1"/>
  <c r="AT345" i="1"/>
  <c r="BJ345" i="1" s="1"/>
  <c r="AT361" i="1"/>
  <c r="AT377" i="1"/>
  <c r="AT457" i="1"/>
  <c r="BJ457" i="1" s="1"/>
  <c r="AT473" i="1"/>
  <c r="AT489" i="1"/>
  <c r="AT505" i="1"/>
  <c r="AZ609" i="1"/>
  <c r="AX609" i="1"/>
  <c r="BA609" i="1" s="1"/>
  <c r="BD609" i="1" s="1"/>
  <c r="AZ615" i="1"/>
  <c r="AX615" i="1"/>
  <c r="BA615" i="1" s="1"/>
  <c r="BD615" i="1" s="1"/>
  <c r="AT537" i="1"/>
  <c r="BJ537" i="1" s="1"/>
  <c r="AZ531" i="1"/>
  <c r="AX531" i="1"/>
  <c r="BA531" i="1" s="1"/>
  <c r="AZ607" i="1"/>
  <c r="AX607" i="1"/>
  <c r="BA607" i="1" s="1"/>
  <c r="BD607" i="1" s="1"/>
  <c r="AZ600" i="1"/>
  <c r="AX600" i="1"/>
  <c r="BA600" i="1" s="1"/>
  <c r="BD600" i="1" s="1"/>
  <c r="AT529" i="1"/>
  <c r="BJ529" i="1" s="1"/>
  <c r="AZ610" i="1"/>
  <c r="AX610" i="1"/>
  <c r="BA610" i="1" s="1"/>
  <c r="BD610" i="1" s="1"/>
  <c r="AZ616" i="1"/>
  <c r="AX616" i="1"/>
  <c r="BA616" i="1" s="1"/>
  <c r="BD616" i="1" s="1"/>
  <c r="AZ608" i="1"/>
  <c r="AX608" i="1"/>
  <c r="BA608" i="1" s="1"/>
  <c r="BD608" i="1" s="1"/>
  <c r="AT565" i="1"/>
  <c r="AZ538" i="1"/>
  <c r="AX538" i="1"/>
  <c r="BA538" i="1" s="1"/>
  <c r="AZ522" i="1"/>
  <c r="AX522" i="1"/>
  <c r="BA522" i="1" s="1"/>
  <c r="AT558" i="1"/>
  <c r="AT527" i="1"/>
  <c r="AZ542" i="1"/>
  <c r="AX542" i="1"/>
  <c r="BA542" i="1" s="1"/>
  <c r="AZ530" i="1"/>
  <c r="AX530" i="1"/>
  <c r="BA530" i="1" s="1"/>
  <c r="AZ554" i="1"/>
  <c r="AX554" i="1"/>
  <c r="BA554" i="1" s="1"/>
  <c r="AZ601" i="1"/>
  <c r="AX601" i="1"/>
  <c r="BA601" i="1" s="1"/>
  <c r="BD601" i="1" s="1"/>
  <c r="AZ619" i="1"/>
  <c r="AX619" i="1"/>
  <c r="BA619" i="1" s="1"/>
  <c r="BD619" i="1" s="1"/>
  <c r="AZ545" i="1"/>
  <c r="AX545" i="1"/>
  <c r="BA545" i="1" s="1"/>
  <c r="BD545" i="1" s="1"/>
  <c r="AT548" i="1"/>
  <c r="AZ541" i="1"/>
  <c r="AX541" i="1"/>
  <c r="BA541" i="1" s="1"/>
  <c r="BD541" i="1" s="1"/>
  <c r="AT523" i="1"/>
  <c r="AZ612" i="1"/>
  <c r="AX612" i="1"/>
  <c r="BA612" i="1" s="1"/>
  <c r="BD612" i="1" s="1"/>
  <c r="AZ592" i="1"/>
  <c r="AX592" i="1"/>
  <c r="BA592" i="1" s="1"/>
  <c r="BD592" i="1" s="1"/>
  <c r="AT598" i="1"/>
  <c r="AT588" i="1"/>
  <c r="AZ564" i="1"/>
  <c r="AX564" i="1"/>
  <c r="BA564" i="1" s="1"/>
  <c r="AT566" i="1"/>
  <c r="AT576" i="1"/>
  <c r="AT587" i="1"/>
  <c r="AZ557" i="1"/>
  <c r="AX557" i="1"/>
  <c r="AZ603" i="1"/>
  <c r="AX603" i="1"/>
  <c r="AT517" i="1"/>
  <c r="BJ517" i="1" s="1"/>
  <c r="AZ618" i="1"/>
  <c r="AX618" i="1"/>
  <c r="BA618" i="1" s="1"/>
  <c r="BD618" i="1" s="1"/>
  <c r="AT28" i="1"/>
  <c r="AT44" i="1"/>
  <c r="BJ44" i="1" s="1"/>
  <c r="AT60" i="1"/>
  <c r="BJ60" i="1" s="1"/>
  <c r="AT76" i="1"/>
  <c r="BI76" i="1" s="1"/>
  <c r="AT92" i="1"/>
  <c r="BJ92" i="1" s="1"/>
  <c r="AT108" i="1"/>
  <c r="BJ108" i="1" s="1"/>
  <c r="AT124" i="1"/>
  <c r="BJ124" i="1" s="1"/>
  <c r="AT140" i="1"/>
  <c r="AT156" i="1"/>
  <c r="BI156" i="1" s="1"/>
  <c r="AT172" i="1"/>
  <c r="BI172" i="1" s="1"/>
  <c r="AT188" i="1"/>
  <c r="BI188" i="1" s="1"/>
  <c r="AT204" i="1"/>
  <c r="BI204" i="1" s="1"/>
  <c r="AT220" i="1"/>
  <c r="AT236" i="1"/>
  <c r="BI236" i="1" s="1"/>
  <c r="AT252" i="1"/>
  <c r="AT380" i="1"/>
  <c r="AT396" i="1"/>
  <c r="AT412" i="1"/>
  <c r="BJ412" i="1" s="1"/>
  <c r="AT428" i="1"/>
  <c r="BI428" i="1" s="1"/>
  <c r="AT444" i="1"/>
  <c r="BJ444" i="1" s="1"/>
  <c r="AT460" i="1"/>
  <c r="BJ460" i="1" s="1"/>
  <c r="AT476" i="1"/>
  <c r="BJ476" i="1" s="1"/>
  <c r="AT492" i="1"/>
  <c r="AT508" i="1"/>
  <c r="AT71" i="1"/>
  <c r="BI71" i="1" s="1"/>
  <c r="AT103" i="1"/>
  <c r="BI103" i="1" s="1"/>
  <c r="AT135" i="1"/>
  <c r="BI135" i="1" s="1"/>
  <c r="AT391" i="1"/>
  <c r="BJ391" i="1" s="1"/>
  <c r="AT423" i="1"/>
  <c r="BI423" i="1" s="1"/>
  <c r="AT26" i="1"/>
  <c r="BJ26" i="1" s="1"/>
  <c r="AT58" i="1"/>
  <c r="AT118" i="1"/>
  <c r="BI118" i="1" s="1"/>
  <c r="AT154" i="1"/>
  <c r="BI154" i="1" s="1"/>
  <c r="AT182" i="1"/>
  <c r="BJ182" i="1" s="1"/>
  <c r="AT214" i="1"/>
  <c r="BJ214" i="1" s="1"/>
  <c r="AT246" i="1"/>
  <c r="BI246" i="1" s="1"/>
  <c r="AT278" i="1"/>
  <c r="BJ278" i="1" s="1"/>
  <c r="AT342" i="1"/>
  <c r="AT406" i="1"/>
  <c r="AT438" i="1"/>
  <c r="AT474" i="1"/>
  <c r="BI474" i="1" s="1"/>
  <c r="AT506" i="1"/>
  <c r="BJ506" i="1" s="1"/>
  <c r="AT29" i="1"/>
  <c r="BI29" i="1" s="1"/>
  <c r="AT45" i="1"/>
  <c r="BI45" i="1" s="1"/>
  <c r="AT141" i="1"/>
  <c r="BI141" i="1" s="1"/>
  <c r="AT173" i="1"/>
  <c r="AT189" i="1"/>
  <c r="BI189" i="1" s="1"/>
  <c r="AT205" i="1"/>
  <c r="AT221" i="1"/>
  <c r="BJ221" i="1" s="1"/>
  <c r="AT237" i="1"/>
  <c r="AT253" i="1"/>
  <c r="AT381" i="1"/>
  <c r="BI381" i="1" s="1"/>
  <c r="AT397" i="1"/>
  <c r="BI397" i="1" s="1"/>
  <c r="AT413" i="1"/>
  <c r="BJ413" i="1" s="1"/>
  <c r="AT429" i="1"/>
  <c r="AZ563" i="1"/>
  <c r="AX563" i="1"/>
  <c r="BA563" i="1" s="1"/>
  <c r="AZ583" i="1"/>
  <c r="AX583" i="1"/>
  <c r="BA583" i="1" s="1"/>
  <c r="AZ544" i="1"/>
  <c r="AX544" i="1"/>
  <c r="BA544" i="1" s="1"/>
  <c r="AZ537" i="1"/>
  <c r="AX537" i="1"/>
  <c r="BA537" i="1" s="1"/>
  <c r="AZ602" i="1"/>
  <c r="AX602" i="1"/>
  <c r="BA602" i="1" s="1"/>
  <c r="BD602" i="1" s="1"/>
  <c r="AZ560" i="1"/>
  <c r="AX560" i="1"/>
  <c r="BA560" i="1" s="1"/>
  <c r="AZ529" i="1"/>
  <c r="AX529" i="1"/>
  <c r="BA529" i="1" s="1"/>
  <c r="AZ568" i="1"/>
  <c r="AX568" i="1"/>
  <c r="BA568" i="1" s="1"/>
  <c r="AZ565" i="1"/>
  <c r="AX565" i="1"/>
  <c r="BA565" i="1" s="1"/>
  <c r="BD565" i="1" s="1"/>
  <c r="AZ558" i="1"/>
  <c r="AX558" i="1"/>
  <c r="BA558" i="1" s="1"/>
  <c r="AZ527" i="1"/>
  <c r="AX527" i="1"/>
  <c r="BA527" i="1" s="1"/>
  <c r="BD527" i="1" s="1"/>
  <c r="AZ521" i="1"/>
  <c r="AX521" i="1"/>
  <c r="AZ573" i="1"/>
  <c r="AX573" i="1"/>
  <c r="AZ578" i="1"/>
  <c r="AX578" i="1"/>
  <c r="BA578" i="1" s="1"/>
  <c r="AZ613" i="1"/>
  <c r="AX613" i="1"/>
  <c r="BA613" i="1" s="1"/>
  <c r="BD613" i="1" s="1"/>
  <c r="AZ581" i="1"/>
  <c r="AX581" i="1"/>
  <c r="BA581" i="1" s="1"/>
  <c r="AZ553" i="1"/>
  <c r="AX553" i="1"/>
  <c r="BA553" i="1" s="1"/>
  <c r="AZ605" i="1"/>
  <c r="AX605" i="1"/>
  <c r="BA605" i="1" s="1"/>
  <c r="BD605" i="1" s="1"/>
  <c r="AZ519" i="1"/>
  <c r="AX519" i="1"/>
  <c r="BA519" i="1" s="1"/>
  <c r="AZ594" i="1"/>
  <c r="AX594" i="1"/>
  <c r="BA594" i="1" s="1"/>
  <c r="AZ548" i="1"/>
  <c r="AX548" i="1"/>
  <c r="BA548" i="1" s="1"/>
  <c r="AZ516" i="1"/>
  <c r="AX516" i="1"/>
  <c r="BA516" i="1" s="1"/>
  <c r="AZ523" i="1"/>
  <c r="AX523" i="1"/>
  <c r="BA523" i="1" s="1"/>
  <c r="AZ606" i="1"/>
  <c r="AX606" i="1"/>
  <c r="BA606" i="1" s="1"/>
  <c r="BD606" i="1" s="1"/>
  <c r="AZ574" i="1"/>
  <c r="AX574" i="1"/>
  <c r="BA574" i="1" s="1"/>
  <c r="AZ614" i="1"/>
  <c r="AX614" i="1"/>
  <c r="BA614" i="1" s="1"/>
  <c r="BD614" i="1" s="1"/>
  <c r="AZ604" i="1"/>
  <c r="AX604" i="1"/>
  <c r="BA604" i="1" s="1"/>
  <c r="BD604" i="1" s="1"/>
  <c r="AZ588" i="1"/>
  <c r="AX588" i="1"/>
  <c r="BA588" i="1" s="1"/>
  <c r="AZ535" i="1"/>
  <c r="AX535" i="1"/>
  <c r="BA535" i="1" s="1"/>
  <c r="AZ566" i="1"/>
  <c r="AX566" i="1"/>
  <c r="BA566" i="1" s="1"/>
  <c r="AZ576" i="1"/>
  <c r="AX576" i="1"/>
  <c r="BA576" i="1" s="1"/>
  <c r="BD576" i="1" s="1"/>
  <c r="AZ587" i="1"/>
  <c r="AX587" i="1"/>
  <c r="AZ539" i="1"/>
  <c r="AX539" i="1"/>
  <c r="BA539" i="1" s="1"/>
  <c r="AZ517" i="1"/>
  <c r="AX517" i="1"/>
  <c r="BA517" i="1" s="1"/>
  <c r="AX582" i="1"/>
  <c r="BA582" i="1" s="1"/>
  <c r="AZ582" i="1"/>
  <c r="AT556" i="1"/>
  <c r="AZ580" i="1"/>
  <c r="AX580" i="1"/>
  <c r="BA580" i="1" s="1"/>
  <c r="BD580" i="1" s="1"/>
  <c r="AZ593" i="1"/>
  <c r="AX593" i="1"/>
  <c r="BA593" i="1" s="1"/>
  <c r="BD593" i="1" s="1"/>
  <c r="AZ585" i="1"/>
  <c r="AX585" i="1"/>
  <c r="BA585" i="1" s="1"/>
  <c r="AT536" i="1"/>
  <c r="BI536" i="1" s="1"/>
  <c r="AZ589" i="1"/>
  <c r="AX589" i="1"/>
  <c r="AX465" i="1"/>
  <c r="AZ465" i="1"/>
  <c r="AT64" i="1"/>
  <c r="BI64" i="1" s="1"/>
  <c r="AT80" i="1"/>
  <c r="AT96" i="1"/>
  <c r="AT112" i="1"/>
  <c r="BI112" i="1" s="1"/>
  <c r="AT128" i="1"/>
  <c r="AT176" i="1"/>
  <c r="AT192" i="1"/>
  <c r="AT208" i="1"/>
  <c r="AT256" i="1"/>
  <c r="BI256" i="1" s="1"/>
  <c r="AT272" i="1"/>
  <c r="AT288" i="1"/>
  <c r="AT304" i="1"/>
  <c r="BJ304" i="1" s="1"/>
  <c r="AT320" i="1"/>
  <c r="AT336" i="1"/>
  <c r="AT352" i="1"/>
  <c r="AT368" i="1"/>
  <c r="AT384" i="1"/>
  <c r="BI384" i="1" s="1"/>
  <c r="AT400" i="1"/>
  <c r="AT416" i="1"/>
  <c r="AT432" i="1"/>
  <c r="BI432" i="1" s="1"/>
  <c r="AT51" i="1"/>
  <c r="BI51" i="1" s="1"/>
  <c r="AT147" i="1"/>
  <c r="BI147" i="1" s="1"/>
  <c r="AT179" i="1"/>
  <c r="AT211" i="1"/>
  <c r="BI211" i="1" s="1"/>
  <c r="AT243" i="1"/>
  <c r="BJ243" i="1" s="1"/>
  <c r="AT271" i="1"/>
  <c r="BI271" i="1" s="1"/>
  <c r="AT303" i="1"/>
  <c r="AT335" i="1"/>
  <c r="BI335" i="1" s="1"/>
  <c r="AT367" i="1"/>
  <c r="AT399" i="1"/>
  <c r="AT431" i="1"/>
  <c r="AT34" i="1"/>
  <c r="BI34" i="1" s="1"/>
  <c r="AT66" i="1"/>
  <c r="AT98" i="1"/>
  <c r="BI98" i="1" s="1"/>
  <c r="AT126" i="1"/>
  <c r="AT162" i="1"/>
  <c r="BI162" i="1" s="1"/>
  <c r="AT222" i="1"/>
  <c r="BI222" i="1" s="1"/>
  <c r="AT254" i="1"/>
  <c r="AT286" i="1"/>
  <c r="AT318" i="1"/>
  <c r="BI318" i="1" s="1"/>
  <c r="AT350" i="1"/>
  <c r="BJ350" i="1" s="1"/>
  <c r="AT382" i="1"/>
  <c r="AT414" i="1"/>
  <c r="AT450" i="1"/>
  <c r="BI450" i="1" s="1"/>
  <c r="AT482" i="1"/>
  <c r="BJ482" i="1" s="1"/>
  <c r="AT514" i="1"/>
  <c r="AT65" i="1"/>
  <c r="AT81" i="1"/>
  <c r="BI81" i="1" s="1"/>
  <c r="AT97" i="1"/>
  <c r="BJ97" i="1" s="1"/>
  <c r="AT113" i="1"/>
  <c r="AT129" i="1"/>
  <c r="AT145" i="1"/>
  <c r="BI145" i="1" s="1"/>
  <c r="AT161" i="1"/>
  <c r="BI161" i="1" s="1"/>
  <c r="AT257" i="1"/>
  <c r="BI257" i="1" s="1"/>
  <c r="AT273" i="1"/>
  <c r="AT289" i="1"/>
  <c r="BI289" i="1" s="1"/>
  <c r="AT305" i="1"/>
  <c r="BI305" i="1" s="1"/>
  <c r="AT321" i="1"/>
  <c r="BI321" i="1" s="1"/>
  <c r="AT337" i="1"/>
  <c r="AT353" i="1"/>
  <c r="BJ353" i="1" s="1"/>
  <c r="AT369" i="1"/>
  <c r="BJ369" i="1" s="1"/>
  <c r="AT449" i="1"/>
  <c r="BJ449" i="1" s="1"/>
  <c r="AT465" i="1"/>
  <c r="AT481" i="1"/>
  <c r="BJ481" i="1" s="1"/>
  <c r="AT497" i="1"/>
  <c r="BI497" i="1" s="1"/>
  <c r="AT513" i="1"/>
  <c r="BJ513" i="1" s="1"/>
  <c r="AT563" i="1"/>
  <c r="AZ540" i="1"/>
  <c r="AX540" i="1"/>
  <c r="BA540" i="1" s="1"/>
  <c r="AT583" i="1"/>
  <c r="AZ552" i="1"/>
  <c r="AX552" i="1"/>
  <c r="BA552" i="1" s="1"/>
  <c r="AT544" i="1"/>
  <c r="BI544" i="1" s="1"/>
  <c r="AZ569" i="1"/>
  <c r="AX569" i="1"/>
  <c r="BA569" i="1" s="1"/>
  <c r="AZ584" i="1"/>
  <c r="AX584" i="1"/>
  <c r="BA584" i="1" s="1"/>
  <c r="AT560" i="1"/>
  <c r="AT568" i="1"/>
  <c r="AZ525" i="1"/>
  <c r="AX525" i="1"/>
  <c r="BA525" i="1" s="1"/>
  <c r="BD525" i="1" s="1"/>
  <c r="AZ546" i="1"/>
  <c r="AX546" i="1"/>
  <c r="BA546" i="1" s="1"/>
  <c r="AZ595" i="1"/>
  <c r="AX595" i="1"/>
  <c r="AT521" i="1"/>
  <c r="BI521" i="1" s="1"/>
  <c r="AT573" i="1"/>
  <c r="AT578" i="1"/>
  <c r="BJ578" i="1" s="1"/>
  <c r="AZ579" i="1"/>
  <c r="AX579" i="1"/>
  <c r="BA579" i="1" s="1"/>
  <c r="BD579" i="1" s="1"/>
  <c r="AT581" i="1"/>
  <c r="AT553" i="1"/>
  <c r="BJ553" i="1" s="1"/>
  <c r="AZ577" i="1"/>
  <c r="AX577" i="1"/>
  <c r="BA577" i="1" s="1"/>
  <c r="BD577" i="1" s="1"/>
  <c r="AZ597" i="1"/>
  <c r="AX597" i="1"/>
  <c r="BA597" i="1" s="1"/>
  <c r="BD597" i="1" s="1"/>
  <c r="AZ571" i="1"/>
  <c r="AX571" i="1"/>
  <c r="BA571" i="1" s="1"/>
  <c r="AT519" i="1"/>
  <c r="AZ561" i="1"/>
  <c r="AX561" i="1"/>
  <c r="BA561" i="1" s="1"/>
  <c r="BD561" i="1" s="1"/>
  <c r="AZ599" i="1"/>
  <c r="AX599" i="1"/>
  <c r="BA599" i="1" s="1"/>
  <c r="AT594" i="1"/>
  <c r="BJ594" i="1" s="1"/>
  <c r="AT516" i="1"/>
  <c r="BI516" i="1" s="1"/>
  <c r="AT574" i="1"/>
  <c r="BJ574" i="1" s="1"/>
  <c r="AZ518" i="1"/>
  <c r="AX518" i="1"/>
  <c r="BA518" i="1" s="1"/>
  <c r="AT535" i="1"/>
  <c r="BI535" i="1" s="1"/>
  <c r="AZ562" i="1"/>
  <c r="AX562" i="1"/>
  <c r="BA562" i="1" s="1"/>
  <c r="BD562" i="1" s="1"/>
  <c r="AZ524" i="1"/>
  <c r="AX524" i="1"/>
  <c r="AZ611" i="1"/>
  <c r="AX611" i="1"/>
  <c r="BA611" i="1" s="1"/>
  <c r="AT539" i="1"/>
  <c r="BI539" i="1" s="1"/>
  <c r="AZ556" i="1"/>
  <c r="AX556" i="1"/>
  <c r="BA556" i="1" s="1"/>
  <c r="AZ536" i="1"/>
  <c r="AX536" i="1"/>
  <c r="BA536" i="1" s="1"/>
  <c r="AT36" i="1"/>
  <c r="BI36" i="1" s="1"/>
  <c r="AT52" i="1"/>
  <c r="AT68" i="1"/>
  <c r="BJ68" i="1" s="1"/>
  <c r="AT84" i="1"/>
  <c r="BI84" i="1" s="1"/>
  <c r="AT132" i="1"/>
  <c r="BI132" i="1" s="1"/>
  <c r="AT148" i="1"/>
  <c r="BJ148" i="1" s="1"/>
  <c r="AT164" i="1"/>
  <c r="BJ164" i="1" s="1"/>
  <c r="AT180" i="1"/>
  <c r="AT196" i="1"/>
  <c r="BI196" i="1" s="1"/>
  <c r="AT212" i="1"/>
  <c r="BJ212" i="1" s="1"/>
  <c r="AT228" i="1"/>
  <c r="AT244" i="1"/>
  <c r="BJ244" i="1" s="1"/>
  <c r="AT260" i="1"/>
  <c r="BI260" i="1" s="1"/>
  <c r="AT276" i="1"/>
  <c r="BI276" i="1" s="1"/>
  <c r="AT292" i="1"/>
  <c r="AT308" i="1"/>
  <c r="BI308" i="1" s="1"/>
  <c r="AT324" i="1"/>
  <c r="BI324" i="1" s="1"/>
  <c r="AT340" i="1"/>
  <c r="BI340" i="1" s="1"/>
  <c r="AT356" i="1"/>
  <c r="AT372" i="1"/>
  <c r="BI372" i="1" s="1"/>
  <c r="AT452" i="1"/>
  <c r="BI452" i="1" s="1"/>
  <c r="AT468" i="1"/>
  <c r="BI468" i="1" s="1"/>
  <c r="AT484" i="1"/>
  <c r="AT500" i="1"/>
  <c r="BI500" i="1" s="1"/>
  <c r="AT27" i="1"/>
  <c r="BI27" i="1" s="1"/>
  <c r="AT59" i="1"/>
  <c r="AT87" i="1"/>
  <c r="AT119" i="1"/>
  <c r="BI119" i="1" s="1"/>
  <c r="AT155" i="1"/>
  <c r="BJ155" i="1" s="1"/>
  <c r="AT187" i="1"/>
  <c r="AT219" i="1"/>
  <c r="AT251" i="1"/>
  <c r="BJ251" i="1" s="1"/>
  <c r="AT279" i="1"/>
  <c r="BI279" i="1" s="1"/>
  <c r="AT311" i="1"/>
  <c r="AT343" i="1"/>
  <c r="AT375" i="1"/>
  <c r="BI375" i="1" s="1"/>
  <c r="AT42" i="1"/>
  <c r="BI42" i="1" s="1"/>
  <c r="AT74" i="1"/>
  <c r="AT102" i="1"/>
  <c r="BJ102" i="1" s="1"/>
  <c r="AT134" i="1"/>
  <c r="BJ134" i="1" s="1"/>
  <c r="AT170" i="1"/>
  <c r="BJ170" i="1" s="1"/>
  <c r="AT198" i="1"/>
  <c r="BI198" i="1" s="1"/>
  <c r="AT230" i="1"/>
  <c r="AT262" i="1"/>
  <c r="BJ262" i="1" s="1"/>
  <c r="AT294" i="1"/>
  <c r="BI294" i="1" s="1"/>
  <c r="AT326" i="1"/>
  <c r="BJ326" i="1" s="1"/>
  <c r="AT358" i="1"/>
  <c r="AT422" i="1"/>
  <c r="BI422" i="1" s="1"/>
  <c r="AT458" i="1"/>
  <c r="BI458" i="1" s="1"/>
  <c r="AT490" i="1"/>
  <c r="BI490" i="1" s="1"/>
  <c r="AT21" i="1"/>
  <c r="BJ21" i="1" s="1"/>
  <c r="AT37" i="1"/>
  <c r="BJ37" i="1" s="1"/>
  <c r="AT133" i="1"/>
  <c r="BI133" i="1" s="1"/>
  <c r="AT181" i="1"/>
  <c r="AT197" i="1"/>
  <c r="AT213" i="1"/>
  <c r="AT229" i="1"/>
  <c r="BJ229" i="1" s="1"/>
  <c r="AT245" i="1"/>
  <c r="AT389" i="1"/>
  <c r="AT405" i="1"/>
  <c r="BJ405" i="1" s="1"/>
  <c r="AT421" i="1"/>
  <c r="BJ421" i="1" s="1"/>
  <c r="AT437" i="1"/>
  <c r="AZ549" i="1"/>
  <c r="AX549" i="1"/>
  <c r="BA549" i="1" s="1"/>
  <c r="BD549" i="1" s="1"/>
  <c r="AZ526" i="1"/>
  <c r="AX526" i="1"/>
  <c r="BA526" i="1" s="1"/>
  <c r="BD526" i="1" s="1"/>
  <c r="AZ590" i="1"/>
  <c r="AX590" i="1"/>
  <c r="BA590" i="1" s="1"/>
  <c r="BD590" i="1" s="1"/>
  <c r="AT552" i="1"/>
  <c r="BJ552" i="1" s="1"/>
  <c r="AT531" i="1"/>
  <c r="AZ520" i="1"/>
  <c r="AX520" i="1"/>
  <c r="BA520" i="1" s="1"/>
  <c r="BD520" i="1" s="1"/>
  <c r="AZ534" i="1"/>
  <c r="AX534" i="1"/>
  <c r="BA534" i="1" s="1"/>
  <c r="BD534" i="1" s="1"/>
  <c r="AT600" i="1"/>
  <c r="AT584" i="1"/>
  <c r="BI584" i="1" s="1"/>
  <c r="AZ596" i="1"/>
  <c r="AX596" i="1"/>
  <c r="BA596" i="1" s="1"/>
  <c r="BD596" i="1" s="1"/>
  <c r="AT538" i="1"/>
  <c r="AZ543" i="1"/>
  <c r="AX543" i="1"/>
  <c r="BA543" i="1" s="1"/>
  <c r="AT595" i="1"/>
  <c r="BJ595" i="1" s="1"/>
  <c r="AZ555" i="1"/>
  <c r="AX555" i="1"/>
  <c r="BA555" i="1" s="1"/>
  <c r="BD555" i="1" s="1"/>
  <c r="AT542" i="1"/>
  <c r="AZ528" i="1"/>
  <c r="AX528" i="1"/>
  <c r="BA528" i="1" s="1"/>
  <c r="BD528" i="1" s="1"/>
  <c r="AT530" i="1"/>
  <c r="AZ617" i="1"/>
  <c r="AX617" i="1"/>
  <c r="BA617" i="1" s="1"/>
  <c r="BD617" i="1" s="1"/>
  <c r="AZ575" i="1"/>
  <c r="AX575" i="1"/>
  <c r="BA575" i="1" s="1"/>
  <c r="AT619" i="1"/>
  <c r="BJ619" i="1" s="1"/>
  <c r="AT599" i="1"/>
  <c r="BJ599" i="1" s="1"/>
  <c r="AZ533" i="1"/>
  <c r="AX533" i="1"/>
  <c r="BA533" i="1" s="1"/>
  <c r="BD533" i="1" s="1"/>
  <c r="AZ591" i="1"/>
  <c r="AX591" i="1"/>
  <c r="BA591" i="1" s="1"/>
  <c r="BD591" i="1" s="1"/>
  <c r="AZ572" i="1"/>
  <c r="AX572" i="1"/>
  <c r="BA572" i="1" s="1"/>
  <c r="BD572" i="1" s="1"/>
  <c r="AZ598" i="1"/>
  <c r="AX598" i="1"/>
  <c r="BA598" i="1" s="1"/>
  <c r="AZ586" i="1"/>
  <c r="AX586" i="1"/>
  <c r="BA586" i="1" s="1"/>
  <c r="BD586" i="1" s="1"/>
  <c r="AZ570" i="1"/>
  <c r="AX570" i="1"/>
  <c r="BA570" i="1" s="1"/>
  <c r="BD570" i="1" s="1"/>
  <c r="AZ532" i="1"/>
  <c r="AX532" i="1"/>
  <c r="BA532" i="1" s="1"/>
  <c r="BD532" i="1" s="1"/>
  <c r="AZ547" i="1"/>
  <c r="AX547" i="1"/>
  <c r="BA547" i="1" s="1"/>
  <c r="BD547" i="1" s="1"/>
  <c r="AT562" i="1"/>
  <c r="AZ550" i="1"/>
  <c r="AX550" i="1"/>
  <c r="BA550" i="1" s="1"/>
  <c r="BD550" i="1" s="1"/>
  <c r="AT524" i="1"/>
  <c r="BJ524" i="1" s="1"/>
  <c r="AZ551" i="1"/>
  <c r="AX551" i="1"/>
  <c r="BA551" i="1" s="1"/>
  <c r="BD551" i="1" s="1"/>
  <c r="AZ567" i="1"/>
  <c r="AX567" i="1"/>
  <c r="BA567" i="1" s="1"/>
  <c r="BD567" i="1" s="1"/>
  <c r="AZ559" i="1"/>
  <c r="AX559" i="1"/>
  <c r="AX19" i="1"/>
  <c r="BA19" i="1" s="1"/>
  <c r="AZ19" i="1"/>
  <c r="AT19" i="1"/>
  <c r="BI19" i="1" s="1"/>
  <c r="AX18" i="1"/>
  <c r="AZ18" i="1"/>
  <c r="BJ475" i="1"/>
  <c r="BI475" i="1"/>
  <c r="BI378" i="1"/>
  <c r="BJ378" i="1"/>
  <c r="BI442" i="1"/>
  <c r="BJ442" i="1"/>
  <c r="BJ70" i="1"/>
  <c r="BI70" i="1"/>
  <c r="BI75" i="1"/>
  <c r="BJ75" i="1"/>
  <c r="BI322" i="1"/>
  <c r="BJ322" i="1"/>
  <c r="BJ122" i="1"/>
  <c r="BI122" i="1"/>
  <c r="BI291" i="1"/>
  <c r="BJ291" i="1"/>
  <c r="BJ138" i="1"/>
  <c r="BI138" i="1"/>
  <c r="BI455" i="1"/>
  <c r="BJ455" i="1"/>
  <c r="BI107" i="1"/>
  <c r="BJ107" i="1"/>
  <c r="BI178" i="1"/>
  <c r="BJ178" i="1"/>
  <c r="BI210" i="1"/>
  <c r="BJ210" i="1"/>
  <c r="BI268" i="1"/>
  <c r="BJ268" i="1"/>
  <c r="BI300" i="1"/>
  <c r="BJ300" i="1"/>
  <c r="BI348" i="1"/>
  <c r="BJ348" i="1"/>
  <c r="BI43" i="1"/>
  <c r="BJ43" i="1"/>
  <c r="BI203" i="1"/>
  <c r="BJ203" i="1"/>
  <c r="BI263" i="1"/>
  <c r="BJ263" i="1"/>
  <c r="BI327" i="1"/>
  <c r="BJ327" i="1"/>
  <c r="BJ374" i="1"/>
  <c r="BI374" i="1"/>
  <c r="BI61" i="1"/>
  <c r="BJ61" i="1"/>
  <c r="BI109" i="1"/>
  <c r="BJ109" i="1"/>
  <c r="BI269" i="1"/>
  <c r="BJ269" i="1"/>
  <c r="BJ317" i="1"/>
  <c r="BI317" i="1"/>
  <c r="BJ365" i="1"/>
  <c r="BI365" i="1"/>
  <c r="BI445" i="1"/>
  <c r="BJ445" i="1"/>
  <c r="BI477" i="1"/>
  <c r="BJ477" i="1"/>
  <c r="BJ905" i="1"/>
  <c r="BI905" i="1"/>
  <c r="BJ727" i="1"/>
  <c r="BI727" i="1"/>
  <c r="BI789" i="1"/>
  <c r="BJ789" i="1"/>
  <c r="BI872" i="1"/>
  <c r="BJ872" i="1"/>
  <c r="BI662" i="1"/>
  <c r="BJ662" i="1"/>
  <c r="BI979" i="1"/>
  <c r="BJ979" i="1"/>
  <c r="BI654" i="1"/>
  <c r="BJ654" i="1"/>
  <c r="BJ981" i="1"/>
  <c r="BI981" i="1"/>
  <c r="BI778" i="1"/>
  <c r="BJ778" i="1"/>
  <c r="BI804" i="1"/>
  <c r="BJ804" i="1"/>
  <c r="BI994" i="1"/>
  <c r="BJ994" i="1"/>
  <c r="BJ546" i="1"/>
  <c r="BI546" i="1"/>
  <c r="BI1003" i="1"/>
  <c r="BJ1003" i="1"/>
  <c r="BJ731" i="1"/>
  <c r="BI731" i="1"/>
  <c r="BI781" i="1"/>
  <c r="BJ781" i="1"/>
  <c r="BJ507" i="1"/>
  <c r="BI507" i="1"/>
  <c r="BI410" i="1"/>
  <c r="BJ410" i="1"/>
  <c r="BJ150" i="1"/>
  <c r="BI150" i="1"/>
  <c r="BI354" i="1"/>
  <c r="BJ354" i="1"/>
  <c r="BI290" i="1"/>
  <c r="BJ290" i="1"/>
  <c r="BI231" i="1"/>
  <c r="BJ231" i="1"/>
  <c r="BI355" i="1"/>
  <c r="BJ355" i="1"/>
  <c r="BI323" i="1"/>
  <c r="BJ323" i="1"/>
  <c r="BI259" i="1"/>
  <c r="BJ259" i="1"/>
  <c r="BI486" i="1"/>
  <c r="BJ486" i="1"/>
  <c r="BI454" i="1"/>
  <c r="BJ454" i="1"/>
  <c r="BI487" i="1"/>
  <c r="BJ487" i="1"/>
  <c r="BJ234" i="1"/>
  <c r="BI234" i="1"/>
  <c r="BJ30" i="1"/>
  <c r="BI30" i="1"/>
  <c r="BJ76" i="1"/>
  <c r="BI140" i="1"/>
  <c r="BJ140" i="1"/>
  <c r="BI284" i="1"/>
  <c r="BJ284" i="1"/>
  <c r="BI316" i="1"/>
  <c r="BJ316" i="1"/>
  <c r="BI332" i="1"/>
  <c r="BJ332" i="1"/>
  <c r="BI364" i="1"/>
  <c r="BJ364" i="1"/>
  <c r="BI380" i="1"/>
  <c r="BJ380" i="1"/>
  <c r="BI508" i="1"/>
  <c r="BJ508" i="1"/>
  <c r="BI171" i="1"/>
  <c r="BJ171" i="1"/>
  <c r="BI235" i="1"/>
  <c r="BJ235" i="1"/>
  <c r="BI295" i="1"/>
  <c r="BJ295" i="1"/>
  <c r="BJ359" i="1"/>
  <c r="BI359" i="1"/>
  <c r="BI391" i="1"/>
  <c r="BI90" i="1"/>
  <c r="BJ90" i="1"/>
  <c r="BI310" i="1"/>
  <c r="BJ310" i="1"/>
  <c r="BJ438" i="1"/>
  <c r="BI438" i="1"/>
  <c r="BI77" i="1"/>
  <c r="BJ77" i="1"/>
  <c r="BI93" i="1"/>
  <c r="BJ93" i="1"/>
  <c r="BI125" i="1"/>
  <c r="BJ125" i="1"/>
  <c r="BI157" i="1"/>
  <c r="BJ157" i="1"/>
  <c r="BI205" i="1"/>
  <c r="BJ205" i="1"/>
  <c r="BJ285" i="1"/>
  <c r="BI285" i="1"/>
  <c r="BJ301" i="1"/>
  <c r="BI301" i="1"/>
  <c r="BJ333" i="1"/>
  <c r="BI333" i="1"/>
  <c r="BJ349" i="1"/>
  <c r="BI349" i="1"/>
  <c r="BJ381" i="1"/>
  <c r="BI461" i="1"/>
  <c r="BJ461" i="1"/>
  <c r="BI493" i="1"/>
  <c r="BJ493" i="1"/>
  <c r="BI666" i="1"/>
  <c r="BJ666" i="1"/>
  <c r="BI953" i="1"/>
  <c r="BJ953" i="1"/>
  <c r="BI943" i="1"/>
  <c r="BJ943" i="1"/>
  <c r="BJ873" i="1"/>
  <c r="BI873" i="1"/>
  <c r="BI821" i="1"/>
  <c r="BJ821" i="1"/>
  <c r="BI885" i="1"/>
  <c r="BJ885" i="1"/>
  <c r="BI825" i="1"/>
  <c r="BJ825" i="1"/>
  <c r="BI777" i="1"/>
  <c r="BJ777" i="1"/>
  <c r="BJ695" i="1"/>
  <c r="BI695" i="1"/>
  <c r="BJ707" i="1"/>
  <c r="BI707" i="1"/>
  <c r="BI650" i="1"/>
  <c r="BJ650" i="1"/>
  <c r="BJ540" i="1"/>
  <c r="BI540" i="1"/>
  <c r="BI904" i="1"/>
  <c r="BJ904" i="1"/>
  <c r="BJ886" i="1"/>
  <c r="BI886" i="1"/>
  <c r="BI808" i="1"/>
  <c r="BJ808" i="1"/>
  <c r="BJ784" i="1"/>
  <c r="BI784" i="1"/>
  <c r="BJ720" i="1"/>
  <c r="BI720" i="1"/>
  <c r="BI688" i="1"/>
  <c r="BJ688" i="1"/>
  <c r="BJ569" i="1"/>
  <c r="BI569" i="1"/>
  <c r="BJ965" i="1"/>
  <c r="BI965" i="1"/>
  <c r="BI922" i="1"/>
  <c r="BJ922" i="1"/>
  <c r="BI818" i="1"/>
  <c r="BJ818" i="1"/>
  <c r="BJ706" i="1"/>
  <c r="BI706" i="1"/>
  <c r="BJ657" i="1"/>
  <c r="BI657" i="1"/>
  <c r="BJ610" i="1"/>
  <c r="BI610" i="1"/>
  <c r="BJ608" i="1"/>
  <c r="BI608" i="1"/>
  <c r="BI923" i="1"/>
  <c r="BJ923" i="1"/>
  <c r="BI811" i="1"/>
  <c r="BJ811" i="1"/>
  <c r="BI525" i="1"/>
  <c r="BJ525" i="1"/>
  <c r="BI522" i="1"/>
  <c r="BJ522" i="1"/>
  <c r="BJ665" i="1"/>
  <c r="BI665" i="1"/>
  <c r="BI758" i="1"/>
  <c r="BJ758" i="1"/>
  <c r="BJ942" i="1"/>
  <c r="BI942" i="1"/>
  <c r="BJ958" i="1"/>
  <c r="BI958" i="1"/>
  <c r="BJ1000" i="1"/>
  <c r="BI1000" i="1"/>
  <c r="BI621" i="1"/>
  <c r="BJ621" i="1"/>
  <c r="BI1014" i="1"/>
  <c r="BJ1014" i="1"/>
  <c r="BI842" i="1"/>
  <c r="BJ842" i="1"/>
  <c r="BJ554" i="1"/>
  <c r="BI554" i="1"/>
  <c r="BJ674" i="1"/>
  <c r="BI674" i="1"/>
  <c r="BI861" i="1"/>
  <c r="BJ861" i="1"/>
  <c r="BJ579" i="1"/>
  <c r="BI579" i="1"/>
  <c r="BJ951" i="1"/>
  <c r="BI951" i="1"/>
  <c r="BI670" i="1"/>
  <c r="BJ670" i="1"/>
  <c r="BI577" i="1"/>
  <c r="BJ577" i="1"/>
  <c r="BJ668" i="1"/>
  <c r="BI668" i="1"/>
  <c r="BJ949" i="1"/>
  <c r="BI949" i="1"/>
  <c r="BJ632" i="1"/>
  <c r="BI632" i="1"/>
  <c r="BJ597" i="1"/>
  <c r="BI597" i="1"/>
  <c r="BJ571" i="1"/>
  <c r="BI571" i="1"/>
  <c r="BJ933" i="1"/>
  <c r="BI933" i="1"/>
  <c r="BI929" i="1"/>
  <c r="BJ929" i="1"/>
  <c r="BJ897" i="1"/>
  <c r="BI897" i="1"/>
  <c r="BI865" i="1"/>
  <c r="BJ865" i="1"/>
  <c r="BI813" i="1"/>
  <c r="BJ813" i="1"/>
  <c r="BJ972" i="1"/>
  <c r="BI972" i="1"/>
  <c r="BI909" i="1"/>
  <c r="BJ909" i="1"/>
  <c r="BJ877" i="1"/>
  <c r="BI877" i="1"/>
  <c r="BI817" i="1"/>
  <c r="BJ817" i="1"/>
  <c r="BI769" i="1"/>
  <c r="BJ769" i="1"/>
  <c r="BJ719" i="1"/>
  <c r="BI719" i="1"/>
  <c r="BJ687" i="1"/>
  <c r="BI687" i="1"/>
  <c r="BJ699" i="1"/>
  <c r="BI699" i="1"/>
  <c r="BJ658" i="1"/>
  <c r="BI658" i="1"/>
  <c r="BI561" i="1"/>
  <c r="BJ561" i="1"/>
  <c r="BJ932" i="1"/>
  <c r="BI932" i="1"/>
  <c r="BI900" i="1"/>
  <c r="BJ900" i="1"/>
  <c r="BI868" i="1"/>
  <c r="BJ868" i="1"/>
  <c r="BJ910" i="1"/>
  <c r="BI910" i="1"/>
  <c r="BI812" i="1"/>
  <c r="BJ812" i="1"/>
  <c r="BI708" i="1"/>
  <c r="BJ708" i="1"/>
  <c r="BJ991" i="1"/>
  <c r="BI991" i="1"/>
  <c r="BJ882" i="1"/>
  <c r="BI882" i="1"/>
  <c r="BI806" i="1"/>
  <c r="BJ806" i="1"/>
  <c r="BI718" i="1"/>
  <c r="BJ718" i="1"/>
  <c r="BJ515" i="1"/>
  <c r="BI515" i="1"/>
  <c r="BJ443" i="1"/>
  <c r="BI443" i="1"/>
  <c r="BJ402" i="1"/>
  <c r="BI402" i="1"/>
  <c r="BJ434" i="1"/>
  <c r="BI434" i="1"/>
  <c r="BI78" i="1"/>
  <c r="BJ78" i="1"/>
  <c r="BI158" i="1"/>
  <c r="BJ158" i="1"/>
  <c r="BJ362" i="1"/>
  <c r="BI362" i="1"/>
  <c r="BI330" i="1"/>
  <c r="BJ330" i="1"/>
  <c r="BI298" i="1"/>
  <c r="BJ298" i="1"/>
  <c r="BI266" i="1"/>
  <c r="BJ266" i="1"/>
  <c r="BI239" i="1"/>
  <c r="BJ239" i="1"/>
  <c r="BI114" i="1"/>
  <c r="BJ114" i="1"/>
  <c r="BJ387" i="1"/>
  <c r="BI387" i="1"/>
  <c r="BJ419" i="1"/>
  <c r="BI419" i="1"/>
  <c r="BJ363" i="1"/>
  <c r="BI363" i="1"/>
  <c r="BJ494" i="1"/>
  <c r="BI494" i="1"/>
  <c r="BI462" i="1"/>
  <c r="BJ462" i="1"/>
  <c r="BI463" i="1"/>
  <c r="BJ463" i="1"/>
  <c r="BJ242" i="1"/>
  <c r="BI242" i="1"/>
  <c r="BI55" i="1"/>
  <c r="BJ55" i="1"/>
  <c r="BI99" i="1"/>
  <c r="BJ99" i="1"/>
  <c r="BI131" i="1"/>
  <c r="BJ131" i="1"/>
  <c r="BJ202" i="1"/>
  <c r="BI202" i="1"/>
  <c r="BI40" i="1"/>
  <c r="BJ40" i="1"/>
  <c r="BI56" i="1"/>
  <c r="BJ56" i="1"/>
  <c r="BI72" i="1"/>
  <c r="BI88" i="1"/>
  <c r="BJ88" i="1"/>
  <c r="BI104" i="1"/>
  <c r="BI152" i="1"/>
  <c r="BJ152" i="1"/>
  <c r="BI184" i="1"/>
  <c r="BJ184" i="1"/>
  <c r="BI200" i="1"/>
  <c r="BJ200" i="1"/>
  <c r="BJ216" i="1"/>
  <c r="BI248" i="1"/>
  <c r="BJ248" i="1"/>
  <c r="BI312" i="1"/>
  <c r="BJ312" i="1"/>
  <c r="BJ344" i="1"/>
  <c r="BJ376" i="1"/>
  <c r="BI376" i="1"/>
  <c r="BI456" i="1"/>
  <c r="BI504" i="1"/>
  <c r="BJ504" i="1"/>
  <c r="BI35" i="1"/>
  <c r="BJ127" i="1"/>
  <c r="BI127" i="1"/>
  <c r="BI163" i="1"/>
  <c r="BJ163" i="1"/>
  <c r="BI195" i="1"/>
  <c r="BJ287" i="1"/>
  <c r="BI287" i="1"/>
  <c r="BI415" i="1"/>
  <c r="BJ415" i="1"/>
  <c r="BJ459" i="1"/>
  <c r="BI459" i="1"/>
  <c r="BJ82" i="1"/>
  <c r="BI146" i="1"/>
  <c r="BJ146" i="1"/>
  <c r="BJ270" i="1"/>
  <c r="BI270" i="1"/>
  <c r="BJ334" i="1"/>
  <c r="BI398" i="1"/>
  <c r="BJ398" i="1"/>
  <c r="BJ466" i="1"/>
  <c r="BI466" i="1"/>
  <c r="BI498" i="1"/>
  <c r="BJ25" i="1"/>
  <c r="BI25" i="1"/>
  <c r="BI41" i="1"/>
  <c r="BJ41" i="1"/>
  <c r="BI73" i="1"/>
  <c r="BJ73" i="1"/>
  <c r="BI105" i="1"/>
  <c r="BJ137" i="1"/>
  <c r="BI137" i="1"/>
  <c r="BJ153" i="1"/>
  <c r="BI153" i="1"/>
  <c r="BJ185" i="1"/>
  <c r="BI185" i="1"/>
  <c r="BI201" i="1"/>
  <c r="BJ201" i="1"/>
  <c r="BJ217" i="1"/>
  <c r="BI217" i="1"/>
  <c r="BJ249" i="1"/>
  <c r="BI249" i="1"/>
  <c r="BI297" i="1"/>
  <c r="BJ297" i="1"/>
  <c r="BI361" i="1"/>
  <c r="BJ361" i="1"/>
  <c r="BJ393" i="1"/>
  <c r="BI393" i="1"/>
  <c r="BJ409" i="1"/>
  <c r="BI409" i="1"/>
  <c r="BJ425" i="1"/>
  <c r="BI425" i="1"/>
  <c r="BJ441" i="1"/>
  <c r="BI441" i="1"/>
  <c r="BJ489" i="1"/>
  <c r="BI489" i="1"/>
  <c r="BJ966" i="1"/>
  <c r="BI966" i="1"/>
  <c r="BI693" i="1"/>
  <c r="BJ693" i="1"/>
  <c r="BI761" i="1"/>
  <c r="BJ761" i="1"/>
  <c r="BI837" i="1"/>
  <c r="BJ837" i="1"/>
  <c r="BJ964" i="1"/>
  <c r="BI964" i="1"/>
  <c r="BI869" i="1"/>
  <c r="BJ869" i="1"/>
  <c r="BI803" i="1"/>
  <c r="BJ803" i="1"/>
  <c r="BI773" i="1"/>
  <c r="BJ773" i="1"/>
  <c r="BI549" i="1"/>
  <c r="BJ549" i="1"/>
  <c r="BJ928" i="1"/>
  <c r="BI928" i="1"/>
  <c r="BJ896" i="1"/>
  <c r="BI896" i="1"/>
  <c r="BI838" i="1"/>
  <c r="BJ838" i="1"/>
  <c r="BI526" i="1"/>
  <c r="BJ526" i="1"/>
  <c r="BI963" i="1"/>
  <c r="BJ963" i="1"/>
  <c r="BJ870" i="1"/>
  <c r="BI870" i="1"/>
  <c r="BI534" i="1"/>
  <c r="BJ534" i="1"/>
  <c r="BJ906" i="1"/>
  <c r="BI906" i="1"/>
  <c r="BI810" i="1"/>
  <c r="BJ810" i="1"/>
  <c r="BI770" i="1"/>
  <c r="BJ770" i="1"/>
  <c r="BI602" i="1"/>
  <c r="BJ602" i="1"/>
  <c r="BI788" i="1"/>
  <c r="BJ788" i="1"/>
  <c r="BI730" i="1"/>
  <c r="BJ730" i="1"/>
  <c r="BI698" i="1"/>
  <c r="BJ698" i="1"/>
  <c r="BJ649" i="1"/>
  <c r="BI649" i="1"/>
  <c r="BJ875" i="1"/>
  <c r="BI875" i="1"/>
  <c r="BI827" i="1"/>
  <c r="BJ827" i="1"/>
  <c r="BI565" i="1"/>
  <c r="BJ565" i="1"/>
  <c r="BJ643" i="1"/>
  <c r="BI643" i="1"/>
  <c r="BJ631" i="1"/>
  <c r="BI631" i="1"/>
  <c r="BI1009" i="1"/>
  <c r="BJ1009" i="1"/>
  <c r="BI746" i="1"/>
  <c r="BJ746" i="1"/>
  <c r="BI946" i="1"/>
  <c r="BJ946" i="1"/>
  <c r="BI962" i="1"/>
  <c r="BJ962" i="1"/>
  <c r="BJ528" i="1"/>
  <c r="BI528" i="1"/>
  <c r="BJ617" i="1"/>
  <c r="BI617" i="1"/>
  <c r="BI629" i="1"/>
  <c r="BJ629" i="1"/>
  <c r="BI620" i="1"/>
  <c r="BJ620" i="1"/>
  <c r="BJ675" i="1"/>
  <c r="BI675" i="1"/>
  <c r="BJ622" i="1"/>
  <c r="BI622" i="1"/>
  <c r="BI844" i="1"/>
  <c r="BJ844" i="1"/>
  <c r="BI677" i="1"/>
  <c r="BJ677" i="1"/>
  <c r="BI783" i="1"/>
  <c r="BJ783" i="1"/>
  <c r="BI879" i="1"/>
  <c r="BJ879" i="1"/>
  <c r="BI787" i="1"/>
  <c r="BJ787" i="1"/>
  <c r="BJ575" i="1"/>
  <c r="BI575" i="1"/>
  <c r="BI737" i="1"/>
  <c r="BJ737" i="1"/>
  <c r="BI841" i="1"/>
  <c r="BJ841" i="1"/>
  <c r="BJ697" i="1"/>
  <c r="BI697" i="1"/>
  <c r="BI839" i="1"/>
  <c r="BJ839" i="1"/>
  <c r="BI709" i="1"/>
  <c r="BJ709" i="1"/>
  <c r="BJ656" i="1"/>
  <c r="BI656" i="1"/>
  <c r="BJ871" i="1"/>
  <c r="BI871" i="1"/>
  <c r="BJ652" i="1"/>
  <c r="BI652" i="1"/>
  <c r="BI779" i="1"/>
  <c r="BJ779" i="1"/>
  <c r="BJ1004" i="1"/>
  <c r="BI1004" i="1"/>
  <c r="BJ924" i="1"/>
  <c r="BI924" i="1"/>
  <c r="BJ892" i="1"/>
  <c r="BI892" i="1"/>
  <c r="BI834" i="1"/>
  <c r="BJ834" i="1"/>
  <c r="BI646" i="1"/>
  <c r="BJ646" i="1"/>
  <c r="BI969" i="1"/>
  <c r="BJ969" i="1"/>
  <c r="BI987" i="1"/>
  <c r="BJ987" i="1"/>
  <c r="BJ894" i="1"/>
  <c r="BI894" i="1"/>
  <c r="BJ732" i="1"/>
  <c r="BI732" i="1"/>
  <c r="BI724" i="1"/>
  <c r="BJ724" i="1"/>
  <c r="BJ700" i="1"/>
  <c r="BI700" i="1"/>
  <c r="BJ692" i="1"/>
  <c r="BI692" i="1"/>
  <c r="BJ638" i="1"/>
  <c r="BI638" i="1"/>
  <c r="BJ523" i="1"/>
  <c r="BI523" i="1"/>
  <c r="BJ975" i="1"/>
  <c r="BI975" i="1"/>
  <c r="BI930" i="1"/>
  <c r="BJ930" i="1"/>
  <c r="BI866" i="1"/>
  <c r="BJ866" i="1"/>
  <c r="BI790" i="1"/>
  <c r="BJ790" i="1"/>
  <c r="BI832" i="1"/>
  <c r="BJ832" i="1"/>
  <c r="BJ768" i="1"/>
  <c r="BI768" i="1"/>
  <c r="BI710" i="1"/>
  <c r="BJ710" i="1"/>
  <c r="BJ661" i="1"/>
  <c r="BI661" i="1"/>
  <c r="BI614" i="1"/>
  <c r="BJ614" i="1"/>
  <c r="BJ588" i="1"/>
  <c r="BI588" i="1"/>
  <c r="BI867" i="1"/>
  <c r="BJ867" i="1"/>
  <c r="BI931" i="1"/>
  <c r="BJ931" i="1"/>
  <c r="BI532" i="1"/>
  <c r="BJ532" i="1"/>
  <c r="BI819" i="1"/>
  <c r="BJ819" i="1"/>
  <c r="BJ547" i="1"/>
  <c r="BI547" i="1"/>
  <c r="BI1002" i="1"/>
  <c r="BJ1002" i="1"/>
  <c r="BJ647" i="1"/>
  <c r="BI647" i="1"/>
  <c r="BJ999" i="1"/>
  <c r="BI999" i="1"/>
  <c r="BJ639" i="1"/>
  <c r="BI639" i="1"/>
  <c r="BJ576" i="1"/>
  <c r="BI576" i="1"/>
  <c r="BJ756" i="1"/>
  <c r="BI756" i="1"/>
  <c r="BJ948" i="1"/>
  <c r="BI948" i="1"/>
  <c r="BI862" i="1"/>
  <c r="BJ862" i="1"/>
  <c r="BI854" i="1"/>
  <c r="BJ854" i="1"/>
  <c r="BI582" i="1"/>
  <c r="BJ582" i="1"/>
  <c r="BJ840" i="1"/>
  <c r="BI840" i="1"/>
  <c r="BI815" i="1"/>
  <c r="BJ815" i="1"/>
  <c r="BJ593" i="1"/>
  <c r="BI593" i="1"/>
  <c r="BJ627" i="1"/>
  <c r="BI627" i="1"/>
  <c r="BJ935" i="1"/>
  <c r="BI935" i="1"/>
  <c r="BI823" i="1"/>
  <c r="BJ823" i="1"/>
  <c r="BI749" i="1"/>
  <c r="BJ749" i="1"/>
  <c r="BJ887" i="1"/>
  <c r="BI887" i="1"/>
  <c r="BI807" i="1"/>
  <c r="BJ807" i="1"/>
  <c r="BJ664" i="1"/>
  <c r="BI664" i="1"/>
  <c r="BI771" i="1"/>
  <c r="BJ771" i="1"/>
  <c r="BJ911" i="1"/>
  <c r="BI911" i="1"/>
  <c r="BI766" i="1"/>
  <c r="BJ766" i="1"/>
  <c r="BJ780" i="1"/>
  <c r="BI780" i="1"/>
  <c r="BI612" i="1"/>
  <c r="BJ612" i="1"/>
  <c r="BI796" i="1"/>
  <c r="BJ796" i="1"/>
  <c r="BJ686" i="1"/>
  <c r="BI686" i="1"/>
  <c r="BI637" i="1"/>
  <c r="BJ637" i="1"/>
  <c r="BI915" i="1"/>
  <c r="BJ915" i="1"/>
  <c r="BI680" i="1"/>
  <c r="BJ680" i="1"/>
  <c r="BI978" i="1"/>
  <c r="BJ978" i="1"/>
  <c r="BI797" i="1"/>
  <c r="BJ797" i="1"/>
  <c r="BJ659" i="1"/>
  <c r="BI659" i="1"/>
  <c r="BJ651" i="1"/>
  <c r="BI651" i="1"/>
  <c r="BJ1015" i="1"/>
  <c r="BI1015" i="1"/>
  <c r="BJ752" i="1"/>
  <c r="BI752" i="1"/>
  <c r="BJ944" i="1"/>
  <c r="BI944" i="1"/>
  <c r="BJ960" i="1"/>
  <c r="BI960" i="1"/>
  <c r="BI741" i="1"/>
  <c r="BJ741" i="1"/>
  <c r="BI801" i="1"/>
  <c r="BJ801" i="1"/>
  <c r="BI557" i="1"/>
  <c r="BJ557" i="1"/>
  <c r="BJ603" i="1"/>
  <c r="BI603" i="1"/>
  <c r="BI1010" i="1"/>
  <c r="BJ1010" i="1"/>
  <c r="BI624" i="1"/>
  <c r="BJ624" i="1"/>
  <c r="BJ671" i="1"/>
  <c r="BI671" i="1"/>
  <c r="BJ626" i="1"/>
  <c r="BI626" i="1"/>
  <c r="BI848" i="1"/>
  <c r="BJ848" i="1"/>
  <c r="BI927" i="1"/>
  <c r="BJ927" i="1"/>
  <c r="BI849" i="1"/>
  <c r="BJ849" i="1"/>
  <c r="BI689" i="1"/>
  <c r="BJ689" i="1"/>
  <c r="BI751" i="1"/>
  <c r="BJ751" i="1"/>
  <c r="BI685" i="1"/>
  <c r="BJ685" i="1"/>
  <c r="BI713" i="1"/>
  <c r="BJ713" i="1"/>
  <c r="BI660" i="1"/>
  <c r="BJ660" i="1"/>
  <c r="BI678" i="1"/>
  <c r="BJ678" i="1"/>
  <c r="BJ536" i="1"/>
  <c r="BI855" i="1"/>
  <c r="BJ855" i="1"/>
  <c r="BJ721" i="1"/>
  <c r="BI721" i="1"/>
  <c r="BI676" i="1"/>
  <c r="BJ676" i="1"/>
  <c r="BJ957" i="1"/>
  <c r="BI957" i="1"/>
  <c r="BI961" i="1"/>
  <c r="BJ961" i="1"/>
  <c r="BI955" i="1"/>
  <c r="BJ955" i="1"/>
  <c r="BJ499" i="1"/>
  <c r="BI499" i="1"/>
  <c r="BJ467" i="1"/>
  <c r="BI467" i="1"/>
  <c r="BI94" i="1"/>
  <c r="BJ94" i="1"/>
  <c r="BJ62" i="1"/>
  <c r="BI62" i="1"/>
  <c r="BI142" i="1"/>
  <c r="BJ142" i="1"/>
  <c r="BI346" i="1"/>
  <c r="BJ346" i="1"/>
  <c r="BI282" i="1"/>
  <c r="BJ282" i="1"/>
  <c r="BI167" i="1"/>
  <c r="BJ167" i="1"/>
  <c r="BI130" i="1"/>
  <c r="BJ130" i="1"/>
  <c r="BJ403" i="1"/>
  <c r="BI47" i="1"/>
  <c r="BJ47" i="1"/>
  <c r="BI315" i="1"/>
  <c r="BJ315" i="1"/>
  <c r="BI510" i="1"/>
  <c r="BJ510" i="1"/>
  <c r="BI446" i="1"/>
  <c r="BJ446" i="1"/>
  <c r="BI511" i="1"/>
  <c r="BJ511" i="1"/>
  <c r="BI479" i="1"/>
  <c r="BJ479" i="1"/>
  <c r="BI447" i="1"/>
  <c r="BJ447" i="1"/>
  <c r="BI226" i="1"/>
  <c r="BJ226" i="1"/>
  <c r="BI215" i="1"/>
  <c r="BJ215" i="1"/>
  <c r="BJ38" i="1"/>
  <c r="BI38" i="1"/>
  <c r="BJ115" i="1"/>
  <c r="BI186" i="1"/>
  <c r="BJ186" i="1"/>
  <c r="BI32" i="1"/>
  <c r="BJ32" i="1"/>
  <c r="BI48" i="1"/>
  <c r="BJ48" i="1"/>
  <c r="BI96" i="1"/>
  <c r="BJ96" i="1"/>
  <c r="BI144" i="1"/>
  <c r="BJ144" i="1"/>
  <c r="BI160" i="1"/>
  <c r="BJ160" i="1"/>
  <c r="BI192" i="1"/>
  <c r="BJ192" i="1"/>
  <c r="BI224" i="1"/>
  <c r="BJ224" i="1"/>
  <c r="BI240" i="1"/>
  <c r="BJ240" i="1"/>
  <c r="BI288" i="1"/>
  <c r="BJ288" i="1"/>
  <c r="BI304" i="1"/>
  <c r="BI352" i="1"/>
  <c r="BJ352" i="1"/>
  <c r="BI416" i="1"/>
  <c r="BJ416" i="1"/>
  <c r="BI448" i="1"/>
  <c r="BI464" i="1"/>
  <c r="BJ464" i="1"/>
  <c r="BI480" i="1"/>
  <c r="BJ480" i="1"/>
  <c r="BI496" i="1"/>
  <c r="BJ496" i="1"/>
  <c r="BI512" i="1"/>
  <c r="BJ512" i="1"/>
  <c r="BI79" i="1"/>
  <c r="BJ79" i="1"/>
  <c r="BI111" i="1"/>
  <c r="BJ111" i="1"/>
  <c r="BI179" i="1"/>
  <c r="BJ179" i="1"/>
  <c r="BJ211" i="1"/>
  <c r="BI303" i="1"/>
  <c r="BJ303" i="1"/>
  <c r="BI431" i="1"/>
  <c r="BJ431" i="1"/>
  <c r="BJ126" i="1"/>
  <c r="BI126" i="1"/>
  <c r="BI190" i="1"/>
  <c r="BJ190" i="1"/>
  <c r="BJ286" i="1"/>
  <c r="BI286" i="1"/>
  <c r="BI414" i="1"/>
  <c r="BJ414" i="1"/>
  <c r="BI33" i="1"/>
  <c r="BJ33" i="1"/>
  <c r="BI49" i="1"/>
  <c r="BJ49" i="1"/>
  <c r="BI65" i="1"/>
  <c r="BJ65" i="1"/>
  <c r="BI129" i="1"/>
  <c r="BJ129" i="1"/>
  <c r="BJ145" i="1"/>
  <c r="BJ177" i="1"/>
  <c r="BI177" i="1"/>
  <c r="BI193" i="1"/>
  <c r="BJ193" i="1"/>
  <c r="BI209" i="1"/>
  <c r="BJ209" i="1"/>
  <c r="BJ225" i="1"/>
  <c r="BI225" i="1"/>
  <c r="BI241" i="1"/>
  <c r="BJ241" i="1"/>
  <c r="BJ273" i="1"/>
  <c r="BI273" i="1"/>
  <c r="BI337" i="1"/>
  <c r="BJ337" i="1"/>
  <c r="BI353" i="1"/>
  <c r="BI385" i="1"/>
  <c r="BJ385" i="1"/>
  <c r="BJ401" i="1"/>
  <c r="BI401" i="1"/>
  <c r="BI417" i="1"/>
  <c r="BJ417" i="1"/>
  <c r="BI433" i="1"/>
  <c r="BJ433" i="1"/>
  <c r="BJ465" i="1"/>
  <c r="BI465" i="1"/>
  <c r="BI745" i="1"/>
  <c r="BJ745" i="1"/>
  <c r="BI717" i="1"/>
  <c r="BJ717" i="1"/>
  <c r="BJ968" i="1"/>
  <c r="BI968" i="1"/>
  <c r="BJ982" i="1"/>
  <c r="BI982" i="1"/>
  <c r="BJ917" i="1"/>
  <c r="BI917" i="1"/>
  <c r="BJ1008" i="1"/>
  <c r="BI1008" i="1"/>
  <c r="BI739" i="1"/>
  <c r="BJ739" i="1"/>
  <c r="BJ563" i="1"/>
  <c r="BI563" i="1"/>
  <c r="BJ912" i="1"/>
  <c r="BI912" i="1"/>
  <c r="BJ880" i="1"/>
  <c r="BI880" i="1"/>
  <c r="BI977" i="1"/>
  <c r="BJ977" i="1"/>
  <c r="BJ1013" i="1"/>
  <c r="BI1013" i="1"/>
  <c r="BJ918" i="1"/>
  <c r="BI918" i="1"/>
  <c r="BJ902" i="1"/>
  <c r="BI902" i="1"/>
  <c r="BJ824" i="1"/>
  <c r="BI824" i="1"/>
  <c r="BJ736" i="1"/>
  <c r="BI736" i="1"/>
  <c r="BJ728" i="1"/>
  <c r="BI728" i="1"/>
  <c r="BI704" i="1"/>
  <c r="BJ704" i="1"/>
  <c r="BJ696" i="1"/>
  <c r="BI696" i="1"/>
  <c r="BJ520" i="1"/>
  <c r="BI520" i="1"/>
  <c r="BI874" i="1"/>
  <c r="BJ874" i="1"/>
  <c r="BI786" i="1"/>
  <c r="BJ786" i="1"/>
  <c r="BJ792" i="1"/>
  <c r="BI792" i="1"/>
  <c r="BI738" i="1"/>
  <c r="BJ738" i="1"/>
  <c r="BJ714" i="1"/>
  <c r="BI714" i="1"/>
  <c r="BJ682" i="1"/>
  <c r="BI682" i="1"/>
  <c r="BJ633" i="1"/>
  <c r="BI633" i="1"/>
  <c r="BI596" i="1"/>
  <c r="BJ596" i="1"/>
  <c r="BJ568" i="1"/>
  <c r="BI568" i="1"/>
  <c r="BJ907" i="1"/>
  <c r="BI907" i="1"/>
  <c r="BJ1012" i="1"/>
  <c r="BI1012" i="1"/>
  <c r="BJ635" i="1"/>
  <c r="BI635" i="1"/>
  <c r="BI1007" i="1"/>
  <c r="BJ1007" i="1"/>
  <c r="BI754" i="1"/>
  <c r="BJ754" i="1"/>
  <c r="BI938" i="1"/>
  <c r="BJ938" i="1"/>
  <c r="BI954" i="1"/>
  <c r="BJ954" i="1"/>
  <c r="BJ555" i="1"/>
  <c r="BI555" i="1"/>
  <c r="BI573" i="1"/>
  <c r="BJ573" i="1"/>
  <c r="BI985" i="1"/>
  <c r="BJ985" i="1"/>
  <c r="BI850" i="1"/>
  <c r="BJ850" i="1"/>
  <c r="BJ852" i="1"/>
  <c r="BI852" i="1"/>
  <c r="BI669" i="1"/>
  <c r="BJ669" i="1"/>
  <c r="BJ681" i="1"/>
  <c r="BI681" i="1"/>
  <c r="BI729" i="1"/>
  <c r="BJ729" i="1"/>
  <c r="BI895" i="1"/>
  <c r="BJ895" i="1"/>
  <c r="BI648" i="1"/>
  <c r="BJ648" i="1"/>
  <c r="BI613" i="1"/>
  <c r="BJ613" i="1"/>
  <c r="BJ636" i="1"/>
  <c r="BI636" i="1"/>
  <c r="BI581" i="1"/>
  <c r="BJ581" i="1"/>
  <c r="BJ919" i="1"/>
  <c r="BI919" i="1"/>
  <c r="BI644" i="1"/>
  <c r="BJ644" i="1"/>
  <c r="BI759" i="1"/>
  <c r="BJ759" i="1"/>
  <c r="BI757" i="1"/>
  <c r="BJ757" i="1"/>
  <c r="BI831" i="1"/>
  <c r="BJ831" i="1"/>
  <c r="BI605" i="1"/>
  <c r="BJ605" i="1"/>
  <c r="BI640" i="1"/>
  <c r="BJ640" i="1"/>
  <c r="BI519" i="1"/>
  <c r="BJ519" i="1"/>
  <c r="BI908" i="1"/>
  <c r="BJ908" i="1"/>
  <c r="BI876" i="1"/>
  <c r="BJ876" i="1"/>
  <c r="BI795" i="1"/>
  <c r="BJ795" i="1"/>
  <c r="BJ967" i="1"/>
  <c r="BI967" i="1"/>
  <c r="BJ926" i="1"/>
  <c r="BI926" i="1"/>
  <c r="BI828" i="1"/>
  <c r="BJ828" i="1"/>
  <c r="BI740" i="1"/>
  <c r="BJ740" i="1"/>
  <c r="BI594" i="1"/>
  <c r="BJ533" i="1"/>
  <c r="BI533" i="1"/>
  <c r="BJ591" i="1"/>
  <c r="BI591" i="1"/>
  <c r="BI898" i="1"/>
  <c r="BJ898" i="1"/>
  <c r="BI814" i="1"/>
  <c r="BJ814" i="1"/>
  <c r="BI774" i="1"/>
  <c r="BJ774" i="1"/>
  <c r="BI820" i="1"/>
  <c r="BJ820" i="1"/>
  <c r="BJ800" i="1"/>
  <c r="BI800" i="1"/>
  <c r="BI734" i="1"/>
  <c r="BJ734" i="1"/>
  <c r="BI606" i="1"/>
  <c r="BJ606" i="1"/>
  <c r="BJ572" i="1"/>
  <c r="BI572" i="1"/>
  <c r="BJ726" i="1"/>
  <c r="BI726" i="1"/>
  <c r="BI694" i="1"/>
  <c r="BJ694" i="1"/>
  <c r="BI645" i="1"/>
  <c r="BJ645" i="1"/>
  <c r="BI586" i="1"/>
  <c r="BJ586" i="1"/>
  <c r="BJ604" i="1"/>
  <c r="BI604" i="1"/>
  <c r="BI570" i="1"/>
  <c r="BJ570" i="1"/>
  <c r="BJ899" i="1"/>
  <c r="BI899" i="1"/>
  <c r="BJ535" i="1"/>
  <c r="BJ1006" i="1"/>
  <c r="BI1006" i="1"/>
  <c r="BJ984" i="1"/>
  <c r="BI984" i="1"/>
  <c r="BI550" i="1"/>
  <c r="BJ550" i="1"/>
  <c r="BI748" i="1"/>
  <c r="BJ748" i="1"/>
  <c r="BJ936" i="1"/>
  <c r="BI936" i="1"/>
  <c r="BJ940" i="1"/>
  <c r="BI940" i="1"/>
  <c r="BJ952" i="1"/>
  <c r="BI952" i="1"/>
  <c r="BJ956" i="1"/>
  <c r="BI956" i="1"/>
  <c r="BI1005" i="1"/>
  <c r="BJ1005" i="1"/>
  <c r="BJ539" i="1"/>
  <c r="BI846" i="1"/>
  <c r="BJ846" i="1"/>
  <c r="BJ856" i="1"/>
  <c r="BI856" i="1"/>
  <c r="BI580" i="1"/>
  <c r="BJ580" i="1"/>
  <c r="BJ551" i="1"/>
  <c r="BI551" i="1"/>
  <c r="BI863" i="1"/>
  <c r="BJ863" i="1"/>
  <c r="BJ567" i="1"/>
  <c r="BI567" i="1"/>
  <c r="BI845" i="1"/>
  <c r="BJ845" i="1"/>
  <c r="BI941" i="1"/>
  <c r="BJ941" i="1"/>
  <c r="BI859" i="1"/>
  <c r="BJ859" i="1"/>
  <c r="BJ559" i="1"/>
  <c r="BI559" i="1"/>
  <c r="BI701" i="1"/>
  <c r="BJ701" i="1"/>
  <c r="BI767" i="1"/>
  <c r="BJ767" i="1"/>
  <c r="BJ386" i="1"/>
  <c r="BI386" i="1"/>
  <c r="BJ491" i="1"/>
  <c r="BI491" i="1"/>
  <c r="BJ451" i="1"/>
  <c r="BI451" i="1"/>
  <c r="BI394" i="1"/>
  <c r="BJ394" i="1"/>
  <c r="BJ426" i="1"/>
  <c r="BI426" i="1"/>
  <c r="BI86" i="1"/>
  <c r="BJ86" i="1"/>
  <c r="BJ166" i="1"/>
  <c r="BI166" i="1"/>
  <c r="BJ370" i="1"/>
  <c r="BI370" i="1"/>
  <c r="BJ338" i="1"/>
  <c r="BI338" i="1"/>
  <c r="BJ306" i="1"/>
  <c r="BI306" i="1"/>
  <c r="BJ274" i="1"/>
  <c r="BI274" i="1"/>
  <c r="BJ159" i="1"/>
  <c r="BI159" i="1"/>
  <c r="BJ106" i="1"/>
  <c r="BI106" i="1"/>
  <c r="BJ379" i="1"/>
  <c r="BI379" i="1"/>
  <c r="BJ411" i="1"/>
  <c r="BI411" i="1"/>
  <c r="BJ371" i="1"/>
  <c r="BI371" i="1"/>
  <c r="BJ275" i="1"/>
  <c r="BJ502" i="1"/>
  <c r="BI502" i="1"/>
  <c r="BI470" i="1"/>
  <c r="BJ470" i="1"/>
  <c r="BI250" i="1"/>
  <c r="BJ250" i="1"/>
  <c r="BI218" i="1"/>
  <c r="BJ218" i="1"/>
  <c r="BI123" i="1"/>
  <c r="BJ123" i="1"/>
  <c r="BI194" i="1"/>
  <c r="BJ194" i="1"/>
  <c r="BJ84" i="1"/>
  <c r="BI100" i="1"/>
  <c r="BJ100" i="1"/>
  <c r="BI116" i="1"/>
  <c r="BJ116" i="1"/>
  <c r="BI164" i="1"/>
  <c r="BI180" i="1"/>
  <c r="BJ180" i="1"/>
  <c r="BJ228" i="1"/>
  <c r="BI228" i="1"/>
  <c r="BI292" i="1"/>
  <c r="BJ292" i="1"/>
  <c r="BI356" i="1"/>
  <c r="BJ356" i="1"/>
  <c r="BI388" i="1"/>
  <c r="BJ388" i="1"/>
  <c r="BI404" i="1"/>
  <c r="BJ404" i="1"/>
  <c r="BI420" i="1"/>
  <c r="BJ420" i="1"/>
  <c r="BI436" i="1"/>
  <c r="BJ436" i="1"/>
  <c r="BI484" i="1"/>
  <c r="BJ484" i="1"/>
  <c r="BI87" i="1"/>
  <c r="BJ87" i="1"/>
  <c r="BI219" i="1"/>
  <c r="BJ219" i="1"/>
  <c r="BI251" i="1"/>
  <c r="BI343" i="1"/>
  <c r="BJ343" i="1"/>
  <c r="BI407" i="1"/>
  <c r="BJ407" i="1"/>
  <c r="BI439" i="1"/>
  <c r="BJ439" i="1"/>
  <c r="BJ42" i="1"/>
  <c r="BI102" i="1"/>
  <c r="BI230" i="1"/>
  <c r="BJ230" i="1"/>
  <c r="BJ294" i="1"/>
  <c r="BI358" i="1"/>
  <c r="BJ358" i="1"/>
  <c r="BI390" i="1"/>
  <c r="BJ390" i="1"/>
  <c r="BI21" i="1"/>
  <c r="BI37" i="1"/>
  <c r="BJ53" i="1"/>
  <c r="BI53" i="1"/>
  <c r="BJ69" i="1"/>
  <c r="BI69" i="1"/>
  <c r="BJ85" i="1"/>
  <c r="BI85" i="1"/>
  <c r="BJ101" i="1"/>
  <c r="BI101" i="1"/>
  <c r="BJ117" i="1"/>
  <c r="BI117" i="1"/>
  <c r="BJ149" i="1"/>
  <c r="BI149" i="1"/>
  <c r="BJ165" i="1"/>
  <c r="BI165" i="1"/>
  <c r="BI197" i="1"/>
  <c r="BJ197" i="1"/>
  <c r="BJ213" i="1"/>
  <c r="BI213" i="1"/>
  <c r="BI261" i="1"/>
  <c r="BJ261" i="1"/>
  <c r="BJ277" i="1"/>
  <c r="BI277" i="1"/>
  <c r="BI293" i="1"/>
  <c r="BJ293" i="1"/>
  <c r="BI309" i="1"/>
  <c r="BJ309" i="1"/>
  <c r="BI325" i="1"/>
  <c r="BJ325" i="1"/>
  <c r="BI341" i="1"/>
  <c r="BJ341" i="1"/>
  <c r="BI357" i="1"/>
  <c r="BJ357" i="1"/>
  <c r="BJ373" i="1"/>
  <c r="BI373" i="1"/>
  <c r="BJ389" i="1"/>
  <c r="BI389" i="1"/>
  <c r="BI421" i="1"/>
  <c r="BJ453" i="1"/>
  <c r="BI453" i="1"/>
  <c r="BJ469" i="1"/>
  <c r="BI469" i="1"/>
  <c r="BJ485" i="1"/>
  <c r="BI485" i="1"/>
  <c r="BJ501" i="1"/>
  <c r="BI501" i="1"/>
  <c r="BI609" i="1"/>
  <c r="BJ609" i="1"/>
  <c r="BI755" i="1"/>
  <c r="BJ755" i="1"/>
  <c r="BI986" i="1"/>
  <c r="BJ986" i="1"/>
  <c r="BI921" i="1"/>
  <c r="BJ921" i="1"/>
  <c r="BJ889" i="1"/>
  <c r="BI889" i="1"/>
  <c r="BI805" i="1"/>
  <c r="BJ805" i="1"/>
  <c r="BJ901" i="1"/>
  <c r="BI901" i="1"/>
  <c r="BI809" i="1"/>
  <c r="BJ809" i="1"/>
  <c r="BI743" i="1"/>
  <c r="BJ743" i="1"/>
  <c r="BJ711" i="1"/>
  <c r="BI711" i="1"/>
  <c r="BJ679" i="1"/>
  <c r="BI679" i="1"/>
  <c r="BJ723" i="1"/>
  <c r="BI723" i="1"/>
  <c r="BJ691" i="1"/>
  <c r="BI691" i="1"/>
  <c r="BI634" i="1"/>
  <c r="BJ634" i="1"/>
  <c r="BJ920" i="1"/>
  <c r="BI920" i="1"/>
  <c r="BI888" i="1"/>
  <c r="BJ888" i="1"/>
  <c r="BI830" i="1"/>
  <c r="BJ830" i="1"/>
  <c r="BJ615" i="1"/>
  <c r="BI615" i="1"/>
  <c r="BI776" i="1"/>
  <c r="BJ776" i="1"/>
  <c r="BI712" i="1"/>
  <c r="BJ712" i="1"/>
  <c r="BI552" i="1"/>
  <c r="BJ607" i="1"/>
  <c r="BI607" i="1"/>
  <c r="BJ983" i="1"/>
  <c r="BI983" i="1"/>
  <c r="BI971" i="1"/>
  <c r="BJ971" i="1"/>
  <c r="BI890" i="1"/>
  <c r="BJ890" i="1"/>
  <c r="BI802" i="1"/>
  <c r="BJ802" i="1"/>
  <c r="BI762" i="1"/>
  <c r="BJ762" i="1"/>
  <c r="BJ600" i="1"/>
  <c r="BI600" i="1"/>
  <c r="BJ584" i="1"/>
  <c r="BI836" i="1"/>
  <c r="BJ836" i="1"/>
  <c r="BJ816" i="1"/>
  <c r="BI816" i="1"/>
  <c r="BI722" i="1"/>
  <c r="BJ722" i="1"/>
  <c r="BJ690" i="1"/>
  <c r="BI690" i="1"/>
  <c r="BI641" i="1"/>
  <c r="BJ641" i="1"/>
  <c r="BI616" i="1"/>
  <c r="BJ616" i="1"/>
  <c r="BJ891" i="1"/>
  <c r="BI891" i="1"/>
  <c r="BI775" i="1"/>
  <c r="BJ775" i="1"/>
  <c r="BI799" i="1"/>
  <c r="BJ799" i="1"/>
  <c r="BI970" i="1"/>
  <c r="BJ970" i="1"/>
  <c r="BI538" i="1"/>
  <c r="BJ538" i="1"/>
  <c r="BJ998" i="1"/>
  <c r="BI998" i="1"/>
  <c r="BJ663" i="1"/>
  <c r="BI663" i="1"/>
  <c r="BJ655" i="1"/>
  <c r="BI655" i="1"/>
  <c r="BI1001" i="1"/>
  <c r="BJ1001" i="1"/>
  <c r="BI750" i="1"/>
  <c r="BJ750" i="1"/>
  <c r="BJ934" i="1"/>
  <c r="BI934" i="1"/>
  <c r="BI950" i="1"/>
  <c r="BJ950" i="1"/>
  <c r="BI993" i="1"/>
  <c r="BJ993" i="1"/>
  <c r="BJ733" i="1"/>
  <c r="BI733" i="1"/>
  <c r="BJ542" i="1"/>
  <c r="BJ628" i="1"/>
  <c r="BI628" i="1"/>
  <c r="BJ530" i="1"/>
  <c r="BI530" i="1"/>
  <c r="BI858" i="1"/>
  <c r="BJ858" i="1"/>
  <c r="BJ667" i="1"/>
  <c r="BI667" i="1"/>
  <c r="BI860" i="1"/>
  <c r="BJ860" i="1"/>
  <c r="BI705" i="1"/>
  <c r="BJ705" i="1"/>
  <c r="BI847" i="1"/>
  <c r="BJ847" i="1"/>
  <c r="BI747" i="1"/>
  <c r="BJ747" i="1"/>
  <c r="BJ672" i="1"/>
  <c r="BI672" i="1"/>
  <c r="BI937" i="1"/>
  <c r="BJ937" i="1"/>
  <c r="BI843" i="1"/>
  <c r="BJ843" i="1"/>
  <c r="BJ623" i="1"/>
  <c r="BI623" i="1"/>
  <c r="BJ601" i="1"/>
  <c r="BI601" i="1"/>
  <c r="BI619" i="1"/>
  <c r="BI945" i="1"/>
  <c r="BJ945" i="1"/>
  <c r="BI947" i="1"/>
  <c r="BJ947" i="1"/>
  <c r="BI851" i="1"/>
  <c r="BJ851" i="1"/>
  <c r="BJ959" i="1"/>
  <c r="BI959" i="1"/>
  <c r="BJ976" i="1"/>
  <c r="BI976" i="1"/>
  <c r="BI913" i="1"/>
  <c r="BJ913" i="1"/>
  <c r="BJ881" i="1"/>
  <c r="BI881" i="1"/>
  <c r="BI829" i="1"/>
  <c r="BJ829" i="1"/>
  <c r="BJ990" i="1"/>
  <c r="BI990" i="1"/>
  <c r="BJ925" i="1"/>
  <c r="BI925" i="1"/>
  <c r="BJ893" i="1"/>
  <c r="BI893" i="1"/>
  <c r="BI833" i="1"/>
  <c r="BJ833" i="1"/>
  <c r="BI785" i="1"/>
  <c r="BJ785" i="1"/>
  <c r="BJ735" i="1"/>
  <c r="BI735" i="1"/>
  <c r="BJ703" i="1"/>
  <c r="BI703" i="1"/>
  <c r="BI791" i="1"/>
  <c r="BJ791" i="1"/>
  <c r="BI765" i="1"/>
  <c r="BJ765" i="1"/>
  <c r="BJ715" i="1"/>
  <c r="BI715" i="1"/>
  <c r="BJ683" i="1"/>
  <c r="BI683" i="1"/>
  <c r="BJ642" i="1"/>
  <c r="BI642" i="1"/>
  <c r="BI545" i="1"/>
  <c r="BJ545" i="1"/>
  <c r="BJ916" i="1"/>
  <c r="BI916" i="1"/>
  <c r="BI884" i="1"/>
  <c r="BJ884" i="1"/>
  <c r="BI826" i="1"/>
  <c r="BJ826" i="1"/>
  <c r="BJ878" i="1"/>
  <c r="BI878" i="1"/>
  <c r="BI772" i="1"/>
  <c r="BJ772" i="1"/>
  <c r="BI764" i="1"/>
  <c r="BJ764" i="1"/>
  <c r="BJ716" i="1"/>
  <c r="BI716" i="1"/>
  <c r="BI684" i="1"/>
  <c r="BJ684" i="1"/>
  <c r="BI541" i="1"/>
  <c r="BJ541" i="1"/>
  <c r="BI973" i="1"/>
  <c r="BJ973" i="1"/>
  <c r="BI914" i="1"/>
  <c r="BJ914" i="1"/>
  <c r="BI822" i="1"/>
  <c r="BJ822" i="1"/>
  <c r="BI782" i="1"/>
  <c r="BJ782" i="1"/>
  <c r="BJ592" i="1"/>
  <c r="BI592" i="1"/>
  <c r="BI742" i="1"/>
  <c r="BJ742" i="1"/>
  <c r="BI702" i="1"/>
  <c r="BJ702" i="1"/>
  <c r="BI653" i="1"/>
  <c r="BJ653" i="1"/>
  <c r="BJ564" i="1"/>
  <c r="BI564" i="1"/>
  <c r="BJ883" i="1"/>
  <c r="BI883" i="1"/>
  <c r="BI835" i="1"/>
  <c r="BJ835" i="1"/>
  <c r="BJ996" i="1"/>
  <c r="BI996" i="1"/>
  <c r="BJ988" i="1"/>
  <c r="BI988" i="1"/>
  <c r="BJ562" i="1"/>
  <c r="BI562" i="1"/>
  <c r="BJ980" i="1"/>
  <c r="BI980" i="1"/>
  <c r="BJ992" i="1"/>
  <c r="BI992" i="1"/>
  <c r="BI744" i="1"/>
  <c r="BJ744" i="1"/>
  <c r="BI760" i="1"/>
  <c r="BJ760" i="1"/>
  <c r="BJ997" i="1"/>
  <c r="BI997" i="1"/>
  <c r="BI995" i="1"/>
  <c r="BJ995" i="1"/>
  <c r="BJ611" i="1"/>
  <c r="BI611" i="1"/>
  <c r="BI793" i="1"/>
  <c r="BJ793" i="1"/>
  <c r="BI630" i="1"/>
  <c r="BJ630" i="1"/>
  <c r="BI798" i="1"/>
  <c r="BJ798" i="1"/>
  <c r="BI625" i="1"/>
  <c r="BJ625" i="1"/>
  <c r="BI794" i="1"/>
  <c r="BJ794" i="1"/>
  <c r="BI989" i="1"/>
  <c r="BJ989" i="1"/>
  <c r="BI1011" i="1"/>
  <c r="BJ1011" i="1"/>
  <c r="BJ618" i="1"/>
  <c r="BI618" i="1"/>
  <c r="BJ864" i="1"/>
  <c r="BI864" i="1"/>
  <c r="BJ673" i="1"/>
  <c r="BI673" i="1"/>
  <c r="BJ974" i="1"/>
  <c r="BI974" i="1"/>
  <c r="BI725" i="1"/>
  <c r="BJ725" i="1"/>
  <c r="BI753" i="1"/>
  <c r="BJ753" i="1"/>
  <c r="BI903" i="1"/>
  <c r="BJ903" i="1"/>
  <c r="BI857" i="1"/>
  <c r="BJ857" i="1"/>
  <c r="BI853" i="1"/>
  <c r="BJ853" i="1"/>
  <c r="BI763" i="1"/>
  <c r="BJ763" i="1"/>
  <c r="BI939" i="1"/>
  <c r="BJ939" i="1"/>
  <c r="AT20" i="1"/>
  <c r="AV20" i="1"/>
  <c r="AW20" i="1" s="1"/>
  <c r="BD966" i="1"/>
  <c r="BD745" i="1"/>
  <c r="BD693" i="1"/>
  <c r="BD761" i="1"/>
  <c r="BD717" i="1"/>
  <c r="BD968" i="1"/>
  <c r="BD837" i="1"/>
  <c r="BD982" i="1"/>
  <c r="BD964" i="1"/>
  <c r="BD917" i="1"/>
  <c r="BD869" i="1"/>
  <c r="BD1008" i="1"/>
  <c r="BD803" i="1"/>
  <c r="BD773" i="1"/>
  <c r="BD739" i="1"/>
  <c r="BD928" i="1"/>
  <c r="BD912" i="1"/>
  <c r="BD896" i="1"/>
  <c r="BD880" i="1"/>
  <c r="BD838" i="1"/>
  <c r="BD977" i="1"/>
  <c r="BE977" i="1" s="1"/>
  <c r="BD1013" i="1"/>
  <c r="BD963" i="1"/>
  <c r="BE963" i="1" s="1"/>
  <c r="BD918" i="1"/>
  <c r="BD902" i="1"/>
  <c r="BD870" i="1"/>
  <c r="BD824" i="1"/>
  <c r="BD736" i="1"/>
  <c r="BD728" i="1"/>
  <c r="BE728" i="1" s="1"/>
  <c r="BD704" i="1"/>
  <c r="BE704" i="1" s="1"/>
  <c r="BD696" i="1"/>
  <c r="BE696" i="1" s="1"/>
  <c r="BD906" i="1"/>
  <c r="BE906" i="1" s="1"/>
  <c r="BD874" i="1"/>
  <c r="BE874" i="1" s="1"/>
  <c r="BD810" i="1"/>
  <c r="BD786" i="1"/>
  <c r="BD770" i="1"/>
  <c r="BD792" i="1"/>
  <c r="BD738" i="1"/>
  <c r="BD788" i="1"/>
  <c r="BD730" i="1"/>
  <c r="BE730" i="1" s="1"/>
  <c r="BD714" i="1"/>
  <c r="BE714" i="1" s="1"/>
  <c r="BD698" i="1"/>
  <c r="BE698" i="1" s="1"/>
  <c r="BD682" i="1"/>
  <c r="BD649" i="1"/>
  <c r="BD633" i="1"/>
  <c r="BD875" i="1"/>
  <c r="BD907" i="1"/>
  <c r="BD827" i="1"/>
  <c r="BD1012" i="1"/>
  <c r="BD643" i="1"/>
  <c r="BE643" i="1" s="1"/>
  <c r="BD631" i="1"/>
  <c r="BD1009" i="1"/>
  <c r="BD635" i="1"/>
  <c r="BD1007" i="1"/>
  <c r="BD746" i="1"/>
  <c r="BD754" i="1"/>
  <c r="BD938" i="1"/>
  <c r="BD946" i="1"/>
  <c r="BD954" i="1"/>
  <c r="BD962" i="1"/>
  <c r="BD985" i="1"/>
  <c r="BD629" i="1"/>
  <c r="BD620" i="1"/>
  <c r="BD850" i="1"/>
  <c r="BD675" i="1"/>
  <c r="BD622" i="1"/>
  <c r="BD852" i="1"/>
  <c r="BD844" i="1"/>
  <c r="BD677" i="1"/>
  <c r="BD669" i="1"/>
  <c r="BD681" i="1"/>
  <c r="BD783" i="1"/>
  <c r="BD729" i="1"/>
  <c r="BD895" i="1"/>
  <c r="BD648" i="1"/>
  <c r="BD879" i="1"/>
  <c r="BD787" i="1"/>
  <c r="BD575" i="1"/>
  <c r="BD636" i="1"/>
  <c r="BD737" i="1"/>
  <c r="BD841" i="1"/>
  <c r="BD919" i="1"/>
  <c r="BD697" i="1"/>
  <c r="BD839" i="1"/>
  <c r="BD644" i="1"/>
  <c r="BD759" i="1"/>
  <c r="BD709" i="1"/>
  <c r="BD757" i="1"/>
  <c r="BD656" i="1"/>
  <c r="BD871" i="1"/>
  <c r="BD831" i="1"/>
  <c r="BD652" i="1"/>
  <c r="BD779" i="1"/>
  <c r="BD640" i="1"/>
  <c r="BD1004" i="1"/>
  <c r="BD924" i="1"/>
  <c r="BD908" i="1"/>
  <c r="BD892" i="1"/>
  <c r="BD876" i="1"/>
  <c r="BD834" i="1"/>
  <c r="BD795" i="1"/>
  <c r="BD646" i="1"/>
  <c r="BD969" i="1"/>
  <c r="BD987" i="1"/>
  <c r="BE987" i="1" s="1"/>
  <c r="BD967" i="1"/>
  <c r="BE967" i="1" s="1"/>
  <c r="BD926" i="1"/>
  <c r="BD894" i="1"/>
  <c r="BD828" i="1"/>
  <c r="BD740" i="1"/>
  <c r="BD732" i="1"/>
  <c r="BD724" i="1"/>
  <c r="BD700" i="1"/>
  <c r="BD692" i="1"/>
  <c r="BD638" i="1"/>
  <c r="BD523" i="1"/>
  <c r="BD975" i="1"/>
  <c r="BE975" i="1" s="1"/>
  <c r="BD930" i="1"/>
  <c r="BE930" i="1" s="1"/>
  <c r="BD898" i="1"/>
  <c r="BE898" i="1" s="1"/>
  <c r="BD866" i="1"/>
  <c r="BE866" i="1" s="1"/>
  <c r="BD814" i="1"/>
  <c r="BD790" i="1"/>
  <c r="BD774" i="1"/>
  <c r="BD832" i="1"/>
  <c r="BD820" i="1"/>
  <c r="BE820" i="1" s="1"/>
  <c r="BD800" i="1"/>
  <c r="BD768" i="1"/>
  <c r="BD734" i="1"/>
  <c r="BE734" i="1" s="1"/>
  <c r="BD726" i="1"/>
  <c r="BE726" i="1" s="1"/>
  <c r="BD710" i="1"/>
  <c r="BE710" i="1" s="1"/>
  <c r="BD694" i="1"/>
  <c r="BE694" i="1" s="1"/>
  <c r="BD661" i="1"/>
  <c r="BD645" i="1"/>
  <c r="BD867" i="1"/>
  <c r="BD899" i="1"/>
  <c r="K931" i="1"/>
  <c r="N932" i="2" s="1"/>
  <c r="BD931" i="1"/>
  <c r="BD819" i="1"/>
  <c r="BD1006" i="1"/>
  <c r="BD1002" i="1"/>
  <c r="BD984" i="1"/>
  <c r="BD647" i="1"/>
  <c r="BD999" i="1"/>
  <c r="BD639" i="1"/>
  <c r="BD748" i="1"/>
  <c r="BD756" i="1"/>
  <c r="BD936" i="1"/>
  <c r="BD940" i="1"/>
  <c r="BD948" i="1"/>
  <c r="BD952" i="1"/>
  <c r="BD956" i="1"/>
  <c r="BD1005" i="1"/>
  <c r="BD862" i="1"/>
  <c r="BD854" i="1"/>
  <c r="BD846" i="1"/>
  <c r="BD582" i="1"/>
  <c r="BD1011" i="1"/>
  <c r="BD626" i="1"/>
  <c r="BD864" i="1"/>
  <c r="BD848" i="1"/>
  <c r="BD673" i="1"/>
  <c r="BD927" i="1"/>
  <c r="BD974" i="1"/>
  <c r="BD849" i="1"/>
  <c r="BD689" i="1"/>
  <c r="BD751" i="1"/>
  <c r="BD725" i="1"/>
  <c r="BD753" i="1"/>
  <c r="BD685" i="1"/>
  <c r="BD903" i="1"/>
  <c r="BD713" i="1"/>
  <c r="BD660" i="1"/>
  <c r="BD857" i="1"/>
  <c r="BD678" i="1"/>
  <c r="BD855" i="1"/>
  <c r="BD721" i="1"/>
  <c r="BD853" i="1"/>
  <c r="BD676" i="1"/>
  <c r="BD957" i="1"/>
  <c r="BD763" i="1"/>
  <c r="BD961" i="1"/>
  <c r="BD939" i="1"/>
  <c r="BD955" i="1"/>
  <c r="BD666" i="1"/>
  <c r="BD755" i="1"/>
  <c r="BD953" i="1"/>
  <c r="BD943" i="1"/>
  <c r="BD986" i="1"/>
  <c r="BD921" i="1"/>
  <c r="BD905" i="1"/>
  <c r="BD889" i="1"/>
  <c r="BD873" i="1"/>
  <c r="BD821" i="1"/>
  <c r="BD805" i="1"/>
  <c r="BD901" i="1"/>
  <c r="BD885" i="1"/>
  <c r="BD825" i="1"/>
  <c r="BD809" i="1"/>
  <c r="BD777" i="1"/>
  <c r="BD743" i="1"/>
  <c r="BD727" i="1"/>
  <c r="BD711" i="1"/>
  <c r="BD695" i="1"/>
  <c r="BD679" i="1"/>
  <c r="BD789" i="1"/>
  <c r="BD723" i="1"/>
  <c r="BD707" i="1"/>
  <c r="BD691" i="1"/>
  <c r="BD650" i="1"/>
  <c r="BD634" i="1"/>
  <c r="BD540" i="1"/>
  <c r="BD920" i="1"/>
  <c r="BD904" i="1"/>
  <c r="BD888" i="1"/>
  <c r="BD872" i="1"/>
  <c r="BD830" i="1"/>
  <c r="BD662" i="1"/>
  <c r="BD979" i="1"/>
  <c r="BE979" i="1" s="1"/>
  <c r="BD886" i="1"/>
  <c r="BD808" i="1"/>
  <c r="BD784" i="1"/>
  <c r="BD776" i="1"/>
  <c r="BE776" i="1" s="1"/>
  <c r="BD720" i="1"/>
  <c r="BD712" i="1"/>
  <c r="BE712" i="1" s="1"/>
  <c r="BD688" i="1"/>
  <c r="BD654" i="1"/>
  <c r="BD569" i="1"/>
  <c r="BD981" i="1"/>
  <c r="BD965" i="1"/>
  <c r="BD983" i="1"/>
  <c r="BE983" i="1" s="1"/>
  <c r="BD971" i="1"/>
  <c r="BE971" i="1" s="1"/>
  <c r="BD922" i="1"/>
  <c r="BE922" i="1" s="1"/>
  <c r="BD890" i="1"/>
  <c r="BE890" i="1" s="1"/>
  <c r="BD818" i="1"/>
  <c r="BD802" i="1"/>
  <c r="BD778" i="1"/>
  <c r="BD762" i="1"/>
  <c r="BD836" i="1"/>
  <c r="BE836" i="1" s="1"/>
  <c r="BD816" i="1"/>
  <c r="BE816" i="1" s="1"/>
  <c r="BD804" i="1"/>
  <c r="BE804" i="1" s="1"/>
  <c r="BD722" i="1"/>
  <c r="BE722" i="1" s="1"/>
  <c r="BD706" i="1"/>
  <c r="BE706" i="1" s="1"/>
  <c r="BD690" i="1"/>
  <c r="BE690" i="1" s="1"/>
  <c r="BD657" i="1"/>
  <c r="BD641" i="1"/>
  <c r="BD891" i="1"/>
  <c r="BD923" i="1"/>
  <c r="BD775" i="1"/>
  <c r="BD811" i="1"/>
  <c r="BD994" i="1"/>
  <c r="BD799" i="1"/>
  <c r="K970" i="1"/>
  <c r="N971" i="2" s="1"/>
  <c r="BD970" i="1"/>
  <c r="BD998" i="1"/>
  <c r="BD546" i="1"/>
  <c r="BD663" i="1"/>
  <c r="BD1003" i="1"/>
  <c r="BD522" i="1"/>
  <c r="BD655" i="1"/>
  <c r="BD1001" i="1"/>
  <c r="BD665" i="1"/>
  <c r="BD750" i="1"/>
  <c r="BD758" i="1"/>
  <c r="BD934" i="1"/>
  <c r="BD942" i="1"/>
  <c r="BD950" i="1"/>
  <c r="BD958" i="1"/>
  <c r="BD993" i="1"/>
  <c r="BD733" i="1"/>
  <c r="BD1000" i="1"/>
  <c r="BD621" i="1"/>
  <c r="BD628" i="1"/>
  <c r="BD1014" i="1"/>
  <c r="BD858" i="1"/>
  <c r="BD842" i="1"/>
  <c r="BD667" i="1"/>
  <c r="BD554" i="1"/>
  <c r="BD860" i="1"/>
  <c r="BD705" i="1"/>
  <c r="BD674" i="1"/>
  <c r="BD847" i="1"/>
  <c r="BD747" i="1"/>
  <c r="BD861" i="1"/>
  <c r="BD672" i="1"/>
  <c r="BD937" i="1"/>
  <c r="BD951" i="1"/>
  <c r="BD843" i="1"/>
  <c r="BD670" i="1"/>
  <c r="BD623" i="1"/>
  <c r="BD668" i="1"/>
  <c r="BD949" i="1"/>
  <c r="BD945" i="1"/>
  <c r="BD632" i="1"/>
  <c r="BD947" i="1"/>
  <c r="BD851" i="1"/>
  <c r="BD933" i="1"/>
  <c r="BD959" i="1"/>
  <c r="BD976" i="1"/>
  <c r="BD929" i="1"/>
  <c r="BD913" i="1"/>
  <c r="BD897" i="1"/>
  <c r="BD881" i="1"/>
  <c r="BD865" i="1"/>
  <c r="BD829" i="1"/>
  <c r="BD813" i="1"/>
  <c r="BD990" i="1"/>
  <c r="BD972" i="1"/>
  <c r="BD925" i="1"/>
  <c r="BD909" i="1"/>
  <c r="BD893" i="1"/>
  <c r="BD877" i="1"/>
  <c r="BD833" i="1"/>
  <c r="BD817" i="1"/>
  <c r="BD785" i="1"/>
  <c r="BD769" i="1"/>
  <c r="BD735" i="1"/>
  <c r="BD719" i="1"/>
  <c r="BD703" i="1"/>
  <c r="BD687" i="1"/>
  <c r="BD791" i="1"/>
  <c r="BD781" i="1"/>
  <c r="BD765" i="1"/>
  <c r="BD731" i="1"/>
  <c r="BD715" i="1"/>
  <c r="BD699" i="1"/>
  <c r="BD683" i="1"/>
  <c r="BD658" i="1"/>
  <c r="BD642" i="1"/>
  <c r="BD932" i="1"/>
  <c r="BD916" i="1"/>
  <c r="BD900" i="1"/>
  <c r="BD884" i="1"/>
  <c r="BD868" i="1"/>
  <c r="BD826" i="1"/>
  <c r="BD910" i="1"/>
  <c r="BD878" i="1"/>
  <c r="BD812" i="1"/>
  <c r="BD772" i="1"/>
  <c r="BD764" i="1"/>
  <c r="BE764" i="1" s="1"/>
  <c r="BD716" i="1"/>
  <c r="BD708" i="1"/>
  <c r="BD684" i="1"/>
  <c r="BD973" i="1"/>
  <c r="BD991" i="1"/>
  <c r="BE991" i="1" s="1"/>
  <c r="BD914" i="1"/>
  <c r="BE914" i="1" s="1"/>
  <c r="BD882" i="1"/>
  <c r="BE882" i="1" s="1"/>
  <c r="BD822" i="1"/>
  <c r="BD806" i="1"/>
  <c r="BD782" i="1"/>
  <c r="BD766" i="1"/>
  <c r="BD780" i="1"/>
  <c r="BE780" i="1" s="1"/>
  <c r="BD796" i="1"/>
  <c r="BE796" i="1" s="1"/>
  <c r="BD742" i="1"/>
  <c r="BD718" i="1"/>
  <c r="BE718" i="1" s="1"/>
  <c r="BD702" i="1"/>
  <c r="BE702" i="1" s="1"/>
  <c r="BD686" i="1"/>
  <c r="BE686" i="1" s="1"/>
  <c r="BD653" i="1"/>
  <c r="BD637" i="1"/>
  <c r="BD564" i="1"/>
  <c r="BD883" i="1"/>
  <c r="BD915" i="1"/>
  <c r="BD835" i="1"/>
  <c r="BD996" i="1"/>
  <c r="BD680" i="1"/>
  <c r="BE680" i="1" s="1"/>
  <c r="BD978" i="1"/>
  <c r="BE978" i="1" s="1"/>
  <c r="BD797" i="1"/>
  <c r="BD988" i="1"/>
  <c r="BD659" i="1"/>
  <c r="BE659" i="1" s="1"/>
  <c r="BD651" i="1"/>
  <c r="BD980" i="1"/>
  <c r="BD992" i="1"/>
  <c r="BD1015" i="1"/>
  <c r="BD744" i="1"/>
  <c r="BD752" i="1"/>
  <c r="BD760" i="1"/>
  <c r="BD944" i="1"/>
  <c r="BD960" i="1"/>
  <c r="BD997" i="1"/>
  <c r="BD995" i="1"/>
  <c r="BD741" i="1"/>
  <c r="BD801" i="1"/>
  <c r="BD611" i="1"/>
  <c r="BD793" i="1"/>
  <c r="BD630" i="1"/>
  <c r="BD798" i="1"/>
  <c r="BD625" i="1"/>
  <c r="BD1010" i="1"/>
  <c r="BD794" i="1"/>
  <c r="BD989" i="1"/>
  <c r="BD624" i="1"/>
  <c r="BD671" i="1"/>
  <c r="BD856" i="1"/>
  <c r="BD840" i="1"/>
  <c r="BD815" i="1"/>
  <c r="BD863" i="1"/>
  <c r="BD845" i="1"/>
  <c r="BD627" i="1"/>
  <c r="BD941" i="1"/>
  <c r="BD935" i="1"/>
  <c r="BD859" i="1"/>
  <c r="BD823" i="1"/>
  <c r="BD749" i="1"/>
  <c r="BD887" i="1"/>
  <c r="BD807" i="1"/>
  <c r="BD664" i="1"/>
  <c r="BD771" i="1"/>
  <c r="BD701" i="1"/>
  <c r="BD911" i="1"/>
  <c r="BD767" i="1"/>
  <c r="AX218" i="1"/>
  <c r="BA218" i="1" s="1"/>
  <c r="BD218" i="1" s="1"/>
  <c r="AX226" i="1"/>
  <c r="BA226" i="1" s="1"/>
  <c r="BD226" i="1" s="1"/>
  <c r="AX234" i="1"/>
  <c r="BA234" i="1" s="1"/>
  <c r="BD234" i="1" s="1"/>
  <c r="AX242" i="1"/>
  <c r="BA242" i="1" s="1"/>
  <c r="BD242" i="1" s="1"/>
  <c r="AX250" i="1"/>
  <c r="BA250" i="1" s="1"/>
  <c r="BD250" i="1" s="1"/>
  <c r="AX398" i="1"/>
  <c r="BA398" i="1" s="1"/>
  <c r="AX430" i="1"/>
  <c r="BA430" i="1" s="1"/>
  <c r="AX82" i="1"/>
  <c r="BA82" i="1" s="1"/>
  <c r="AX162" i="1"/>
  <c r="BA162" i="1" s="1"/>
  <c r="AX366" i="1"/>
  <c r="BA366" i="1" s="1"/>
  <c r="AX334" i="1"/>
  <c r="BA334" i="1" s="1"/>
  <c r="AX271" i="1"/>
  <c r="BA271" i="1" s="1"/>
  <c r="AX303" i="1"/>
  <c r="AX335" i="1"/>
  <c r="BA335" i="1" s="1"/>
  <c r="AX367" i="1"/>
  <c r="BA367" i="1" s="1"/>
  <c r="AX137" i="1"/>
  <c r="BA137" i="1" s="1"/>
  <c r="BD137" i="1" s="1"/>
  <c r="AX506" i="1"/>
  <c r="BA506" i="1" s="1"/>
  <c r="BD506" i="1" s="1"/>
  <c r="AX490" i="1"/>
  <c r="BA490" i="1" s="1"/>
  <c r="AX474" i="1"/>
  <c r="BA474" i="1" s="1"/>
  <c r="AX466" i="1"/>
  <c r="BA466" i="1" s="1"/>
  <c r="AX450" i="1"/>
  <c r="BA450" i="1" s="1"/>
  <c r="AX237" i="1"/>
  <c r="BA237" i="1" s="1"/>
  <c r="AX132" i="1"/>
  <c r="BA132" i="1" s="1"/>
  <c r="AX100" i="1"/>
  <c r="AY100" i="1" s="1"/>
  <c r="BB100" i="1" s="1"/>
  <c r="AX124" i="1"/>
  <c r="AY124" i="1" s="1"/>
  <c r="BB124" i="1" s="1"/>
  <c r="AX421" i="1"/>
  <c r="BA421" i="1" s="1"/>
  <c r="AX36" i="1"/>
  <c r="AX105" i="1"/>
  <c r="BA105" i="1" s="1"/>
  <c r="BD105" i="1" s="1"/>
  <c r="AX184" i="1"/>
  <c r="AY184" i="1" s="1"/>
  <c r="BB184" i="1" s="1"/>
  <c r="AX33" i="1"/>
  <c r="BA33" i="1" s="1"/>
  <c r="BD33" i="1" s="1"/>
  <c r="AX41" i="1"/>
  <c r="AX49" i="1"/>
  <c r="BA49" i="1" s="1"/>
  <c r="BD49" i="1" s="1"/>
  <c r="AX492" i="1"/>
  <c r="AY492" i="1" s="1"/>
  <c r="BB492" i="1" s="1"/>
  <c r="AX460" i="1"/>
  <c r="AX239" i="1"/>
  <c r="BA239" i="1" s="1"/>
  <c r="BD239" i="1" s="1"/>
  <c r="AX223" i="1"/>
  <c r="BA223" i="1" s="1"/>
  <c r="AX240" i="1"/>
  <c r="AY240" i="1" s="1"/>
  <c r="BB240" i="1" s="1"/>
  <c r="AX224" i="1"/>
  <c r="AY224" i="1" s="1"/>
  <c r="BB224" i="1" s="1"/>
  <c r="AX53" i="1"/>
  <c r="AY53" i="1" s="1"/>
  <c r="BB53" i="1" s="1"/>
  <c r="AX185" i="1"/>
  <c r="BA185" i="1" s="1"/>
  <c r="AX201" i="1"/>
  <c r="BA201" i="1" s="1"/>
  <c r="AX379" i="1"/>
  <c r="AX395" i="1"/>
  <c r="BA395" i="1" s="1"/>
  <c r="AX411" i="1"/>
  <c r="BA411" i="1" s="1"/>
  <c r="BD411" i="1" s="1"/>
  <c r="AX427" i="1"/>
  <c r="BA427" i="1" s="1"/>
  <c r="AX26" i="1"/>
  <c r="BA26" i="1" s="1"/>
  <c r="AX42" i="1"/>
  <c r="BA42" i="1" s="1"/>
  <c r="AX50" i="1"/>
  <c r="BA50" i="1" s="1"/>
  <c r="AX214" i="1"/>
  <c r="BA214" i="1" s="1"/>
  <c r="AX168" i="1"/>
  <c r="BA168" i="1" s="1"/>
  <c r="AX152" i="1"/>
  <c r="AX372" i="1"/>
  <c r="BA372" i="1" s="1"/>
  <c r="AX364" i="1"/>
  <c r="BA364" i="1" s="1"/>
  <c r="BD364" i="1" s="1"/>
  <c r="AX348" i="1"/>
  <c r="AX332" i="1"/>
  <c r="BA332" i="1" s="1"/>
  <c r="BD332" i="1" s="1"/>
  <c r="AX308" i="1"/>
  <c r="BA308" i="1" s="1"/>
  <c r="BD308" i="1" s="1"/>
  <c r="AX241" i="1"/>
  <c r="BA241" i="1" s="1"/>
  <c r="BD241" i="1" s="1"/>
  <c r="AX225" i="1"/>
  <c r="BA225" i="1" s="1"/>
  <c r="BD225" i="1" s="1"/>
  <c r="AX385" i="1"/>
  <c r="AY385" i="1" s="1"/>
  <c r="BB385" i="1" s="1"/>
  <c r="BA401" i="1"/>
  <c r="BD401" i="1" s="1"/>
  <c r="AX401" i="1"/>
  <c r="AY401" i="1" s="1"/>
  <c r="BB401" i="1" s="1"/>
  <c r="AX441" i="1"/>
  <c r="AY441" i="1" s="1"/>
  <c r="BB441" i="1" s="1"/>
  <c r="AX32" i="1"/>
  <c r="AY32" i="1" s="1"/>
  <c r="BB32" i="1" s="1"/>
  <c r="AX48" i="1"/>
  <c r="AY48" i="1" s="1"/>
  <c r="BB48" i="1" s="1"/>
  <c r="AX87" i="1"/>
  <c r="BA87" i="1" s="1"/>
  <c r="BD87" i="1" s="1"/>
  <c r="AX71" i="1"/>
  <c r="BA71" i="1" s="1"/>
  <c r="AX254" i="1"/>
  <c r="BA254" i="1" s="1"/>
  <c r="AX147" i="1"/>
  <c r="BA147" i="1" s="1"/>
  <c r="AX251" i="1"/>
  <c r="BA251" i="1" s="1"/>
  <c r="AX235" i="1"/>
  <c r="BA235" i="1" s="1"/>
  <c r="BD235" i="1" s="1"/>
  <c r="AX56" i="1"/>
  <c r="BA56" i="1" s="1"/>
  <c r="AX252" i="1"/>
  <c r="BA252" i="1" s="1"/>
  <c r="AX220" i="1"/>
  <c r="BA220" i="1" s="1"/>
  <c r="AX102" i="1"/>
  <c r="BA102" i="1" s="1"/>
  <c r="AX110" i="1"/>
  <c r="BA110" i="1" s="1"/>
  <c r="AX173" i="1"/>
  <c r="BA173" i="1" s="1"/>
  <c r="AX189" i="1"/>
  <c r="BA189" i="1" s="1"/>
  <c r="AX205" i="1"/>
  <c r="BA205" i="1" s="1"/>
  <c r="BD205" i="1" s="1"/>
  <c r="AX383" i="1"/>
  <c r="BA383" i="1" s="1"/>
  <c r="AX399" i="1"/>
  <c r="BA399" i="1" s="1"/>
  <c r="AX415" i="1"/>
  <c r="BA415" i="1" s="1"/>
  <c r="AX431" i="1"/>
  <c r="AX22" i="1"/>
  <c r="BA22" i="1" s="1"/>
  <c r="AX388" i="1"/>
  <c r="AY388" i="1" s="1"/>
  <c r="BB388" i="1" s="1"/>
  <c r="AX404" i="1"/>
  <c r="AY404" i="1" s="1"/>
  <c r="BB404" i="1" s="1"/>
  <c r="AX412" i="1"/>
  <c r="AY412" i="1" s="1"/>
  <c r="BB412" i="1" s="1"/>
  <c r="AX428" i="1"/>
  <c r="AY428" i="1" s="1"/>
  <c r="BB428" i="1" s="1"/>
  <c r="AX27" i="1"/>
  <c r="AY27" i="1" s="1"/>
  <c r="BB27" i="1" s="1"/>
  <c r="AX43" i="1"/>
  <c r="AY43" i="1" s="1"/>
  <c r="BB43" i="1" s="1"/>
  <c r="AX89" i="1"/>
  <c r="BA89" i="1" s="1"/>
  <c r="AX375" i="1"/>
  <c r="BA375" i="1" s="1"/>
  <c r="BD375" i="1" s="1"/>
  <c r="AX253" i="1"/>
  <c r="BA253" i="1" s="1"/>
  <c r="AX221" i="1"/>
  <c r="AY221" i="1" s="1"/>
  <c r="BB221" i="1" s="1"/>
  <c r="AX515" i="1"/>
  <c r="BA515" i="1" s="1"/>
  <c r="BD515" i="1" s="1"/>
  <c r="AX507" i="1"/>
  <c r="BA507" i="1" s="1"/>
  <c r="BD507" i="1" s="1"/>
  <c r="AX499" i="1"/>
  <c r="AX491" i="1"/>
  <c r="BA491" i="1" s="1"/>
  <c r="BD491" i="1" s="1"/>
  <c r="AX483" i="1"/>
  <c r="BA483" i="1" s="1"/>
  <c r="AX475" i="1"/>
  <c r="BA475" i="1" s="1"/>
  <c r="BD475" i="1" s="1"/>
  <c r="AX467" i="1"/>
  <c r="AX459" i="1"/>
  <c r="BA459" i="1" s="1"/>
  <c r="BD459" i="1" s="1"/>
  <c r="AX451" i="1"/>
  <c r="BA451" i="1" s="1"/>
  <c r="BD451" i="1" s="1"/>
  <c r="AX443" i="1"/>
  <c r="AX59" i="1"/>
  <c r="AX171" i="1"/>
  <c r="BA171" i="1" s="1"/>
  <c r="BD171" i="1" s="1"/>
  <c r="AX179" i="1"/>
  <c r="BA179" i="1" s="1"/>
  <c r="BD179" i="1" s="1"/>
  <c r="AX187" i="1"/>
  <c r="BA187" i="1" s="1"/>
  <c r="AX195" i="1"/>
  <c r="BA195" i="1" s="1"/>
  <c r="AX203" i="1"/>
  <c r="BA203" i="1" s="1"/>
  <c r="BD203" i="1" s="1"/>
  <c r="AX211" i="1"/>
  <c r="BA211" i="1" s="1"/>
  <c r="AX381" i="1"/>
  <c r="BA381" i="1" s="1"/>
  <c r="BD381" i="1" s="1"/>
  <c r="AX121" i="1"/>
  <c r="BA121" i="1" s="1"/>
  <c r="AX378" i="1"/>
  <c r="BA378" i="1" s="1"/>
  <c r="BD378" i="1" s="1"/>
  <c r="AX386" i="1"/>
  <c r="BA386" i="1" s="1"/>
  <c r="BD386" i="1" s="1"/>
  <c r="AX394" i="1"/>
  <c r="BA394" i="1" s="1"/>
  <c r="BD394" i="1" s="1"/>
  <c r="AX402" i="1"/>
  <c r="BA402" i="1" s="1"/>
  <c r="BD402" i="1" s="1"/>
  <c r="AX410" i="1"/>
  <c r="BA410" i="1" s="1"/>
  <c r="BD410" i="1" s="1"/>
  <c r="AX418" i="1"/>
  <c r="BA418" i="1" s="1"/>
  <c r="AX426" i="1"/>
  <c r="BA426" i="1" s="1"/>
  <c r="BD426" i="1" s="1"/>
  <c r="AX434" i="1"/>
  <c r="BA434" i="1" s="1"/>
  <c r="BD434" i="1" s="1"/>
  <c r="AX442" i="1"/>
  <c r="BA442" i="1" s="1"/>
  <c r="BD442" i="1" s="1"/>
  <c r="AX94" i="1"/>
  <c r="BA94" i="1" s="1"/>
  <c r="BD94" i="1" s="1"/>
  <c r="AX86" i="1"/>
  <c r="BA86" i="1" s="1"/>
  <c r="BD86" i="1" s="1"/>
  <c r="AX78" i="1"/>
  <c r="BA78" i="1" s="1"/>
  <c r="BD78" i="1" s="1"/>
  <c r="AX70" i="1"/>
  <c r="BA70" i="1" s="1"/>
  <c r="BD70" i="1" s="1"/>
  <c r="AX62" i="1"/>
  <c r="BA62" i="1" s="1"/>
  <c r="BD62" i="1" s="1"/>
  <c r="AX377" i="1"/>
  <c r="BA377" i="1" s="1"/>
  <c r="AX369" i="1"/>
  <c r="AX361" i="1"/>
  <c r="BA361" i="1" s="1"/>
  <c r="AX353" i="1"/>
  <c r="BA353" i="1" s="1"/>
  <c r="AX345" i="1"/>
  <c r="BA345" i="1" s="1"/>
  <c r="AX337" i="1"/>
  <c r="BA337" i="1" s="1"/>
  <c r="BD337" i="1" s="1"/>
  <c r="AX329" i="1"/>
  <c r="BA329" i="1" s="1"/>
  <c r="AX321" i="1"/>
  <c r="BA321" i="1" s="1"/>
  <c r="AX313" i="1"/>
  <c r="BA313" i="1" s="1"/>
  <c r="AX305" i="1"/>
  <c r="AX297" i="1"/>
  <c r="BA297" i="1" s="1"/>
  <c r="AX289" i="1"/>
  <c r="BA289" i="1" s="1"/>
  <c r="AX281" i="1"/>
  <c r="BA281" i="1" s="1"/>
  <c r="AX273" i="1"/>
  <c r="BA273" i="1" s="1"/>
  <c r="BD273" i="1" s="1"/>
  <c r="AX265" i="1"/>
  <c r="BA265" i="1" s="1"/>
  <c r="AX257" i="1"/>
  <c r="BA257" i="1" s="1"/>
  <c r="AX166" i="1"/>
  <c r="BA166" i="1" s="1"/>
  <c r="BD166" i="1" s="1"/>
  <c r="AX158" i="1"/>
  <c r="BA158" i="1" s="1"/>
  <c r="BD158" i="1" s="1"/>
  <c r="AX150" i="1"/>
  <c r="BA150" i="1" s="1"/>
  <c r="BD150" i="1" s="1"/>
  <c r="AX142" i="1"/>
  <c r="BA142" i="1" s="1"/>
  <c r="BD142" i="1" s="1"/>
  <c r="AX370" i="1"/>
  <c r="BA370" i="1" s="1"/>
  <c r="BD370" i="1" s="1"/>
  <c r="AX362" i="1"/>
  <c r="BA362" i="1" s="1"/>
  <c r="BD362" i="1" s="1"/>
  <c r="AX354" i="1"/>
  <c r="BA354" i="1" s="1"/>
  <c r="BD354" i="1" s="1"/>
  <c r="AX346" i="1"/>
  <c r="BA346" i="1" s="1"/>
  <c r="BD346" i="1" s="1"/>
  <c r="AX338" i="1"/>
  <c r="BA338" i="1" s="1"/>
  <c r="BD338" i="1" s="1"/>
  <c r="AX330" i="1"/>
  <c r="BA330" i="1" s="1"/>
  <c r="BD330" i="1" s="1"/>
  <c r="AX322" i="1"/>
  <c r="BA322" i="1" s="1"/>
  <c r="BD322" i="1" s="1"/>
  <c r="AX314" i="1"/>
  <c r="BA314" i="1" s="1"/>
  <c r="AX306" i="1"/>
  <c r="BA306" i="1" s="1"/>
  <c r="BD306" i="1" s="1"/>
  <c r="AX508" i="1"/>
  <c r="AY508" i="1" s="1"/>
  <c r="BB508" i="1" s="1"/>
  <c r="AX476" i="1"/>
  <c r="BA476" i="1" s="1"/>
  <c r="BD476" i="1" s="1"/>
  <c r="AX444" i="1"/>
  <c r="AY444" i="1" s="1"/>
  <c r="BB444" i="1" s="1"/>
  <c r="AX509" i="1"/>
  <c r="AY509" i="1" s="1"/>
  <c r="BB509" i="1" s="1"/>
  <c r="AX501" i="1"/>
  <c r="AY501" i="1" s="1"/>
  <c r="BB501" i="1" s="1"/>
  <c r="AX493" i="1"/>
  <c r="AY493" i="1" s="1"/>
  <c r="BB493" i="1" s="1"/>
  <c r="AX485" i="1"/>
  <c r="AY485" i="1" s="1"/>
  <c r="BB485" i="1" s="1"/>
  <c r="AX477" i="1"/>
  <c r="AY477" i="1" s="1"/>
  <c r="BB477" i="1" s="1"/>
  <c r="AX469" i="1"/>
  <c r="AY469" i="1" s="1"/>
  <c r="BB469" i="1" s="1"/>
  <c r="AX461" i="1"/>
  <c r="AY461" i="1" s="1"/>
  <c r="BB461" i="1" s="1"/>
  <c r="AX453" i="1"/>
  <c r="AY453" i="1" s="1"/>
  <c r="BB453" i="1" s="1"/>
  <c r="AX445" i="1"/>
  <c r="AY445" i="1" s="1"/>
  <c r="BB445" i="1" s="1"/>
  <c r="AX103" i="1"/>
  <c r="AY103" i="1" s="1"/>
  <c r="BB103" i="1" s="1"/>
  <c r="AX111" i="1"/>
  <c r="AY111" i="1" s="1"/>
  <c r="BB111" i="1" s="1"/>
  <c r="AX119" i="1"/>
  <c r="AY119" i="1" s="1"/>
  <c r="BB119" i="1" s="1"/>
  <c r="AX127" i="1"/>
  <c r="AY127" i="1" s="1"/>
  <c r="BB127" i="1" s="1"/>
  <c r="AX174" i="1"/>
  <c r="AY174" i="1" s="1"/>
  <c r="BB174" i="1" s="1"/>
  <c r="AX182" i="1"/>
  <c r="AY182" i="1" s="1"/>
  <c r="BB182" i="1" s="1"/>
  <c r="AX190" i="1"/>
  <c r="AY190" i="1" s="1"/>
  <c r="BB190" i="1" s="1"/>
  <c r="AX384" i="1"/>
  <c r="AY384" i="1" s="1"/>
  <c r="BB384" i="1" s="1"/>
  <c r="AX392" i="1"/>
  <c r="AY392" i="1" s="1"/>
  <c r="BB392" i="1" s="1"/>
  <c r="AX400" i="1"/>
  <c r="AY400" i="1" s="1"/>
  <c r="BB400" i="1" s="1"/>
  <c r="AX408" i="1"/>
  <c r="AY408" i="1" s="1"/>
  <c r="BB408" i="1" s="1"/>
  <c r="AX416" i="1"/>
  <c r="AY416" i="1" s="1"/>
  <c r="BB416" i="1" s="1"/>
  <c r="AX424" i="1"/>
  <c r="AY424" i="1" s="1"/>
  <c r="BB424" i="1" s="1"/>
  <c r="AX432" i="1"/>
  <c r="AY432" i="1" s="1"/>
  <c r="BB432" i="1" s="1"/>
  <c r="AX440" i="1"/>
  <c r="AY440" i="1" s="1"/>
  <c r="BB440" i="1" s="1"/>
  <c r="AX96" i="1"/>
  <c r="AY96" i="1" s="1"/>
  <c r="BB96" i="1" s="1"/>
  <c r="AX88" i="1"/>
  <c r="AY88" i="1" s="1"/>
  <c r="BB88" i="1" s="1"/>
  <c r="AX80" i="1"/>
  <c r="AY80" i="1" s="1"/>
  <c r="BB80" i="1" s="1"/>
  <c r="AX72" i="1"/>
  <c r="AY72" i="1" s="1"/>
  <c r="BB72" i="1" s="1"/>
  <c r="AX64" i="1"/>
  <c r="AY64" i="1" s="1"/>
  <c r="BB64" i="1" s="1"/>
  <c r="AX93" i="1"/>
  <c r="AY93" i="1" s="1"/>
  <c r="BB93" i="1" s="1"/>
  <c r="AX85" i="1"/>
  <c r="AY85" i="1" s="1"/>
  <c r="BB85" i="1" s="1"/>
  <c r="AX77" i="1"/>
  <c r="AY77" i="1" s="1"/>
  <c r="BB77" i="1" s="1"/>
  <c r="AX69" i="1"/>
  <c r="AY69" i="1" s="1"/>
  <c r="BB69" i="1" s="1"/>
  <c r="AX61" i="1"/>
  <c r="AY61" i="1" s="1"/>
  <c r="BB61" i="1" s="1"/>
  <c r="AX300" i="1"/>
  <c r="BA300" i="1" s="1"/>
  <c r="BD300" i="1" s="1"/>
  <c r="AX292" i="1"/>
  <c r="BA292" i="1" s="1"/>
  <c r="BD292" i="1" s="1"/>
  <c r="AX284" i="1"/>
  <c r="AX276" i="1"/>
  <c r="BA276" i="1" s="1"/>
  <c r="AX268" i="1"/>
  <c r="BA268" i="1" s="1"/>
  <c r="BD268" i="1" s="1"/>
  <c r="AX260" i="1"/>
  <c r="BA260" i="1" s="1"/>
  <c r="AX169" i="1"/>
  <c r="BA169" i="1" s="1"/>
  <c r="AX157" i="1"/>
  <c r="AY157" i="1" s="1"/>
  <c r="BB157" i="1" s="1"/>
  <c r="AX141" i="1"/>
  <c r="AY141" i="1" s="1"/>
  <c r="BB141" i="1" s="1"/>
  <c r="AX128" i="1"/>
  <c r="AY128" i="1" s="1"/>
  <c r="BB128" i="1" s="1"/>
  <c r="AX409" i="1"/>
  <c r="AY409" i="1" s="1"/>
  <c r="BB409" i="1" s="1"/>
  <c r="AX417" i="1"/>
  <c r="AY417" i="1" s="1"/>
  <c r="BB417" i="1" s="1"/>
  <c r="AX425" i="1"/>
  <c r="AY425" i="1" s="1"/>
  <c r="BB425" i="1" s="1"/>
  <c r="AX433" i="1"/>
  <c r="AY433" i="1" s="1"/>
  <c r="BB433" i="1" s="1"/>
  <c r="AX101" i="1"/>
  <c r="AY101" i="1" s="1"/>
  <c r="BB101" i="1" s="1"/>
  <c r="AX109" i="1"/>
  <c r="AY109" i="1" s="1"/>
  <c r="BB109" i="1" s="1"/>
  <c r="AX117" i="1"/>
  <c r="AY117" i="1" s="1"/>
  <c r="BB117" i="1" s="1"/>
  <c r="AX125" i="1"/>
  <c r="AY125" i="1" s="1"/>
  <c r="BB125" i="1" s="1"/>
  <c r="AX172" i="1"/>
  <c r="AY172" i="1" s="1"/>
  <c r="BB172" i="1" s="1"/>
  <c r="AX204" i="1"/>
  <c r="AX382" i="1"/>
  <c r="BA382" i="1" s="1"/>
  <c r="AX390" i="1"/>
  <c r="BA390" i="1" s="1"/>
  <c r="BD390" i="1" s="1"/>
  <c r="AX406" i="1"/>
  <c r="BA406" i="1" s="1"/>
  <c r="AX414" i="1"/>
  <c r="AX422" i="1"/>
  <c r="BA422" i="1" s="1"/>
  <c r="BD422" i="1" s="1"/>
  <c r="AX438" i="1"/>
  <c r="BA438" i="1" s="1"/>
  <c r="BD438" i="1" s="1"/>
  <c r="AX37" i="1"/>
  <c r="AY37" i="1" s="1"/>
  <c r="BB37" i="1" s="1"/>
  <c r="AX98" i="1"/>
  <c r="AY98" i="1" s="1"/>
  <c r="BB98" i="1" s="1"/>
  <c r="AX90" i="1"/>
  <c r="AY90" i="1" s="1"/>
  <c r="BB90" i="1" s="1"/>
  <c r="AX74" i="1"/>
  <c r="AY74" i="1" s="1"/>
  <c r="BB74" i="1" s="1"/>
  <c r="AX66" i="1"/>
  <c r="AY66" i="1" s="1"/>
  <c r="BB66" i="1" s="1"/>
  <c r="AX373" i="1"/>
  <c r="AY373" i="1" s="1"/>
  <c r="BB373" i="1" s="1"/>
  <c r="AX365" i="1"/>
  <c r="AY365" i="1" s="1"/>
  <c r="BB365" i="1" s="1"/>
  <c r="AX357" i="1"/>
  <c r="AY357" i="1" s="1"/>
  <c r="BB357" i="1" s="1"/>
  <c r="AX349" i="1"/>
  <c r="AY349" i="1" s="1"/>
  <c r="BB349" i="1" s="1"/>
  <c r="AX341" i="1"/>
  <c r="AY341" i="1" s="1"/>
  <c r="BB341" i="1" s="1"/>
  <c r="AX333" i="1"/>
  <c r="AY333" i="1" s="1"/>
  <c r="BB333" i="1" s="1"/>
  <c r="AX325" i="1"/>
  <c r="AY325" i="1" s="1"/>
  <c r="BB325" i="1" s="1"/>
  <c r="AX317" i="1"/>
  <c r="AY317" i="1" s="1"/>
  <c r="BB317" i="1" s="1"/>
  <c r="AX309" i="1"/>
  <c r="AY309" i="1" s="1"/>
  <c r="BB309" i="1" s="1"/>
  <c r="AX301" i="1"/>
  <c r="AY301" i="1" s="1"/>
  <c r="BB301" i="1" s="1"/>
  <c r="AX293" i="1"/>
  <c r="AY293" i="1" s="1"/>
  <c r="BB293" i="1" s="1"/>
  <c r="AX285" i="1"/>
  <c r="AY285" i="1" s="1"/>
  <c r="BB285" i="1" s="1"/>
  <c r="AX277" i="1"/>
  <c r="AY277" i="1" s="1"/>
  <c r="BB277" i="1" s="1"/>
  <c r="AX269" i="1"/>
  <c r="AY269" i="1" s="1"/>
  <c r="BB269" i="1" s="1"/>
  <c r="AX261" i="1"/>
  <c r="AY261" i="1" s="1"/>
  <c r="BB261" i="1" s="1"/>
  <c r="AX170" i="1"/>
  <c r="AY170" i="1" s="1"/>
  <c r="BB170" i="1" s="1"/>
  <c r="AX154" i="1"/>
  <c r="AY154" i="1" s="1"/>
  <c r="BB154" i="1" s="1"/>
  <c r="AX146" i="1"/>
  <c r="AY146" i="1" s="1"/>
  <c r="BB146" i="1" s="1"/>
  <c r="AX374" i="1"/>
  <c r="AY374" i="1" s="1"/>
  <c r="BB374" i="1" s="1"/>
  <c r="AX358" i="1"/>
  <c r="AY358" i="1" s="1"/>
  <c r="BB358" i="1" s="1"/>
  <c r="AX350" i="1"/>
  <c r="AY350" i="1" s="1"/>
  <c r="BB350" i="1" s="1"/>
  <c r="AX342" i="1"/>
  <c r="AY342" i="1" s="1"/>
  <c r="BB342" i="1" s="1"/>
  <c r="AX326" i="1"/>
  <c r="AY326" i="1" s="1"/>
  <c r="BB326" i="1" s="1"/>
  <c r="AX318" i="1"/>
  <c r="AY318" i="1" s="1"/>
  <c r="BB318" i="1" s="1"/>
  <c r="AX310" i="1"/>
  <c r="AY310" i="1" s="1"/>
  <c r="BB310" i="1" s="1"/>
  <c r="AX294" i="1"/>
  <c r="BA294" i="1" s="1"/>
  <c r="BD294" i="1" s="1"/>
  <c r="AX286" i="1"/>
  <c r="AX278" i="1"/>
  <c r="BA278" i="1" s="1"/>
  <c r="BD278" i="1" s="1"/>
  <c r="AX135" i="1"/>
  <c r="AY135" i="1" s="1"/>
  <c r="BB135" i="1" s="1"/>
  <c r="AX512" i="1"/>
  <c r="AY512" i="1" s="1"/>
  <c r="BB512" i="1" s="1"/>
  <c r="AX504" i="1"/>
  <c r="AY504" i="1" s="1"/>
  <c r="BB504" i="1" s="1"/>
  <c r="AX496" i="1"/>
  <c r="AY496" i="1" s="1"/>
  <c r="BB496" i="1" s="1"/>
  <c r="AX488" i="1"/>
  <c r="AY488" i="1" s="1"/>
  <c r="BB488" i="1" s="1"/>
  <c r="AX480" i="1"/>
  <c r="AY480" i="1" s="1"/>
  <c r="BB480" i="1" s="1"/>
  <c r="AX472" i="1"/>
  <c r="AY472" i="1" s="1"/>
  <c r="BB472" i="1" s="1"/>
  <c r="AX464" i="1"/>
  <c r="AY464" i="1" s="1"/>
  <c r="BB464" i="1" s="1"/>
  <c r="AX456" i="1"/>
  <c r="AY456" i="1" s="1"/>
  <c r="BB456" i="1" s="1"/>
  <c r="AX448" i="1"/>
  <c r="AY448" i="1" s="1"/>
  <c r="BB448" i="1" s="1"/>
  <c r="AX513" i="1"/>
  <c r="AY513" i="1" s="1"/>
  <c r="BB513" i="1" s="1"/>
  <c r="AX481" i="1"/>
  <c r="BA481" i="1" s="1"/>
  <c r="AX449" i="1"/>
  <c r="AY449" i="1" s="1"/>
  <c r="BB449" i="1" s="1"/>
  <c r="AX236" i="1"/>
  <c r="AY236" i="1" s="1"/>
  <c r="BB236" i="1" s="1"/>
  <c r="AX126" i="1"/>
  <c r="AY126" i="1" s="1"/>
  <c r="BB126" i="1" s="1"/>
  <c r="AX68" i="1"/>
  <c r="AY68" i="1" s="1"/>
  <c r="BB68" i="1" s="1"/>
  <c r="AX73" i="1"/>
  <c r="AY73" i="1" s="1"/>
  <c r="BB73" i="1" s="1"/>
  <c r="AX359" i="1"/>
  <c r="AY359" i="1" s="1"/>
  <c r="BB359" i="1" s="1"/>
  <c r="AX351" i="1"/>
  <c r="AY351" i="1" s="1"/>
  <c r="BB351" i="1" s="1"/>
  <c r="AX343" i="1"/>
  <c r="AY343" i="1" s="1"/>
  <c r="BB343" i="1" s="1"/>
  <c r="AX327" i="1"/>
  <c r="AY327" i="1" s="1"/>
  <c r="BB327" i="1" s="1"/>
  <c r="AX319" i="1"/>
  <c r="AY319" i="1" s="1"/>
  <c r="BB319" i="1" s="1"/>
  <c r="AX311" i="1"/>
  <c r="AY311" i="1" s="1"/>
  <c r="BB311" i="1" s="1"/>
  <c r="AX295" i="1"/>
  <c r="AY295" i="1" s="1"/>
  <c r="BB295" i="1" s="1"/>
  <c r="AX287" i="1"/>
  <c r="AY287" i="1" s="1"/>
  <c r="BB287" i="1" s="1"/>
  <c r="AX279" i="1"/>
  <c r="AY279" i="1" s="1"/>
  <c r="BB279" i="1" s="1"/>
  <c r="AX263" i="1"/>
  <c r="AY263" i="1" s="1"/>
  <c r="BB263" i="1" s="1"/>
  <c r="AX255" i="1"/>
  <c r="AY255" i="1" s="1"/>
  <c r="BB255" i="1" s="1"/>
  <c r="AX156" i="1"/>
  <c r="AY156" i="1" s="1"/>
  <c r="BB156" i="1" s="1"/>
  <c r="AX360" i="1"/>
  <c r="AY360" i="1" s="1"/>
  <c r="BB360" i="1" s="1"/>
  <c r="AX328" i="1"/>
  <c r="AY328" i="1" s="1"/>
  <c r="BB328" i="1" s="1"/>
  <c r="AX280" i="1"/>
  <c r="AY280" i="1" s="1"/>
  <c r="BB280" i="1" s="1"/>
  <c r="AX165" i="1"/>
  <c r="AY165" i="1" s="1"/>
  <c r="BB165" i="1" s="1"/>
  <c r="AX149" i="1"/>
  <c r="AY149" i="1" s="1"/>
  <c r="BB149" i="1" s="1"/>
  <c r="AX514" i="1"/>
  <c r="AY514" i="1" s="1"/>
  <c r="BB514" i="1" s="1"/>
  <c r="AX498" i="1"/>
  <c r="AY498" i="1" s="1"/>
  <c r="BB498" i="1" s="1"/>
  <c r="AX482" i="1"/>
  <c r="AY482" i="1" s="1"/>
  <c r="BB482" i="1" s="1"/>
  <c r="AX458" i="1"/>
  <c r="AY458" i="1" s="1"/>
  <c r="BB458" i="1" s="1"/>
  <c r="AX246" i="1"/>
  <c r="BA246" i="1" s="1"/>
  <c r="BD246" i="1" s="1"/>
  <c r="AX238" i="1"/>
  <c r="BA238" i="1" s="1"/>
  <c r="AX230" i="1"/>
  <c r="BA230" i="1" s="1"/>
  <c r="BD230" i="1" s="1"/>
  <c r="AX108" i="1"/>
  <c r="BA108" i="1" s="1"/>
  <c r="BD108" i="1" s="1"/>
  <c r="AX116" i="1"/>
  <c r="BA116" i="1" s="1"/>
  <c r="BD116" i="1" s="1"/>
  <c r="AX397" i="1"/>
  <c r="BA397" i="1" s="1"/>
  <c r="AX413" i="1"/>
  <c r="BA413" i="1" s="1"/>
  <c r="BD413" i="1" s="1"/>
  <c r="AX429" i="1"/>
  <c r="BA429" i="1" s="1"/>
  <c r="AX176" i="1"/>
  <c r="BA176" i="1" s="1"/>
  <c r="AX192" i="1"/>
  <c r="BA192" i="1" s="1"/>
  <c r="BD192" i="1" s="1"/>
  <c r="AX200" i="1"/>
  <c r="BA200" i="1" s="1"/>
  <c r="BD200" i="1" s="1"/>
  <c r="AX208" i="1"/>
  <c r="BA208" i="1" s="1"/>
  <c r="AX25" i="1"/>
  <c r="BA25" i="1" s="1"/>
  <c r="BD25" i="1" s="1"/>
  <c r="AX247" i="1"/>
  <c r="AX231" i="1"/>
  <c r="BA231" i="1" s="1"/>
  <c r="BD231" i="1" s="1"/>
  <c r="AX60" i="1"/>
  <c r="BA60" i="1" s="1"/>
  <c r="AX52" i="1"/>
  <c r="BA52" i="1" s="1"/>
  <c r="AX136" i="1"/>
  <c r="BA136" i="1" s="1"/>
  <c r="AX248" i="1"/>
  <c r="BA248" i="1" s="1"/>
  <c r="AX232" i="1"/>
  <c r="AX216" i="1"/>
  <c r="BA216" i="1" s="1"/>
  <c r="AX177" i="1"/>
  <c r="AY177" i="1" s="1"/>
  <c r="BB177" i="1" s="1"/>
  <c r="AX193" i="1"/>
  <c r="AY193" i="1" s="1"/>
  <c r="BB193" i="1" s="1"/>
  <c r="AX209" i="1"/>
  <c r="AY209" i="1" s="1"/>
  <c r="BB209" i="1" s="1"/>
  <c r="AX387" i="1"/>
  <c r="AY387" i="1" s="1"/>
  <c r="BB387" i="1" s="1"/>
  <c r="AX403" i="1"/>
  <c r="AY403" i="1" s="1"/>
  <c r="BB403" i="1" s="1"/>
  <c r="AX419" i="1"/>
  <c r="AY419" i="1" s="1"/>
  <c r="BB419" i="1" s="1"/>
  <c r="AX435" i="1"/>
  <c r="AY435" i="1" s="1"/>
  <c r="BB435" i="1" s="1"/>
  <c r="AX34" i="1"/>
  <c r="AY34" i="1" s="1"/>
  <c r="BB34" i="1" s="1"/>
  <c r="AX206" i="1"/>
  <c r="AY206" i="1" s="1"/>
  <c r="BB206" i="1" s="1"/>
  <c r="AX160" i="1"/>
  <c r="AY160" i="1" s="1"/>
  <c r="BB160" i="1" s="1"/>
  <c r="AX144" i="1"/>
  <c r="AY144" i="1" s="1"/>
  <c r="BB144" i="1" s="1"/>
  <c r="AX356" i="1"/>
  <c r="AY356" i="1" s="1"/>
  <c r="BB356" i="1" s="1"/>
  <c r="AX340" i="1"/>
  <c r="AY340" i="1" s="1"/>
  <c r="BB340" i="1" s="1"/>
  <c r="AX324" i="1"/>
  <c r="AY324" i="1" s="1"/>
  <c r="BB324" i="1" s="1"/>
  <c r="AX316" i="1"/>
  <c r="AY316" i="1" s="1"/>
  <c r="BB316" i="1" s="1"/>
  <c r="AX153" i="1"/>
  <c r="BA153" i="1" s="1"/>
  <c r="BD153" i="1" s="1"/>
  <c r="AX249" i="1"/>
  <c r="AY249" i="1" s="1"/>
  <c r="BB249" i="1" s="1"/>
  <c r="AX233" i="1"/>
  <c r="AY233" i="1" s="1"/>
  <c r="BB233" i="1" s="1"/>
  <c r="AX217" i="1"/>
  <c r="AY217" i="1" s="1"/>
  <c r="BB217" i="1" s="1"/>
  <c r="AX112" i="1"/>
  <c r="AY112" i="1" s="1"/>
  <c r="BB112" i="1" s="1"/>
  <c r="AX393" i="1"/>
  <c r="AY393" i="1" s="1"/>
  <c r="BB393" i="1" s="1"/>
  <c r="AX24" i="1"/>
  <c r="AY24" i="1" s="1"/>
  <c r="BB24" i="1" s="1"/>
  <c r="AX40" i="1"/>
  <c r="AY40" i="1" s="1"/>
  <c r="BB40" i="1" s="1"/>
  <c r="AX188" i="1"/>
  <c r="BA188" i="1" s="1"/>
  <c r="AX21" i="1"/>
  <c r="BA21" i="1" s="1"/>
  <c r="BD21" i="1" s="1"/>
  <c r="AX95" i="1"/>
  <c r="AX79" i="1"/>
  <c r="BA79" i="1" s="1"/>
  <c r="BD79" i="1" s="1"/>
  <c r="AX63" i="1"/>
  <c r="BA63" i="1" s="1"/>
  <c r="AX262" i="1"/>
  <c r="BA262" i="1" s="1"/>
  <c r="BD262" i="1" s="1"/>
  <c r="AX163" i="1"/>
  <c r="AX155" i="1"/>
  <c r="BA155" i="1" s="1"/>
  <c r="BD155" i="1" s="1"/>
  <c r="AX243" i="1"/>
  <c r="AX227" i="1"/>
  <c r="BA227" i="1" s="1"/>
  <c r="AX219" i="1"/>
  <c r="BA219" i="1" s="1"/>
  <c r="BD219" i="1" s="1"/>
  <c r="AX140" i="1"/>
  <c r="BA140" i="1" s="1"/>
  <c r="BD140" i="1" s="1"/>
  <c r="AX497" i="1"/>
  <c r="BA497" i="1" s="1"/>
  <c r="AX181" i="1"/>
  <c r="BA181" i="1" s="1"/>
  <c r="AX197" i="1"/>
  <c r="BA197" i="1" s="1"/>
  <c r="BD197" i="1" s="1"/>
  <c r="AX213" i="1"/>
  <c r="BA213" i="1" s="1"/>
  <c r="AX391" i="1"/>
  <c r="BA391" i="1" s="1"/>
  <c r="BD391" i="1" s="1"/>
  <c r="AX407" i="1"/>
  <c r="BA407" i="1" s="1"/>
  <c r="BD407" i="1" s="1"/>
  <c r="AX423" i="1"/>
  <c r="BA423" i="1" s="1"/>
  <c r="AX439" i="1"/>
  <c r="BA439" i="1" s="1"/>
  <c r="BD439" i="1" s="1"/>
  <c r="AX30" i="1"/>
  <c r="BA30" i="1" s="1"/>
  <c r="BD30" i="1" s="1"/>
  <c r="AX38" i="1"/>
  <c r="BA38" i="1" s="1"/>
  <c r="BD38" i="1" s="1"/>
  <c r="AX46" i="1"/>
  <c r="BA46" i="1" s="1"/>
  <c r="AX380" i="1"/>
  <c r="AX396" i="1"/>
  <c r="BA396" i="1" s="1"/>
  <c r="AX420" i="1"/>
  <c r="BA420" i="1" s="1"/>
  <c r="BD420" i="1" s="1"/>
  <c r="AX436" i="1"/>
  <c r="BA436" i="1" s="1"/>
  <c r="BD436" i="1" s="1"/>
  <c r="AX35" i="1"/>
  <c r="BA35" i="1" s="1"/>
  <c r="BD35" i="1" s="1"/>
  <c r="AX51" i="1"/>
  <c r="BA51" i="1" s="1"/>
  <c r="AX84" i="1"/>
  <c r="BA84" i="1" s="1"/>
  <c r="BD84" i="1" s="1"/>
  <c r="AX376" i="1"/>
  <c r="BA376" i="1" s="1"/>
  <c r="BA344" i="1"/>
  <c r="BD344" i="1" s="1"/>
  <c r="AX344" i="1"/>
  <c r="AY344" i="1" s="1"/>
  <c r="BB344" i="1" s="1"/>
  <c r="AX312" i="1"/>
  <c r="BA312" i="1" s="1"/>
  <c r="AX296" i="1"/>
  <c r="BA296" i="1" s="1"/>
  <c r="AX264" i="1"/>
  <c r="BA264" i="1" s="1"/>
  <c r="BD264" i="1" s="1"/>
  <c r="AX23" i="1"/>
  <c r="BA23" i="1" s="1"/>
  <c r="AX31" i="1"/>
  <c r="BA31" i="1" s="1"/>
  <c r="AX39" i="1"/>
  <c r="BA39" i="1" s="1"/>
  <c r="AX47" i="1"/>
  <c r="BA47" i="1" s="1"/>
  <c r="BD47" i="1" s="1"/>
  <c r="AX55" i="1"/>
  <c r="BA55" i="1" s="1"/>
  <c r="BD55" i="1" s="1"/>
  <c r="AX67" i="1"/>
  <c r="BA67" i="1" s="1"/>
  <c r="AX75" i="1"/>
  <c r="BA75" i="1" s="1"/>
  <c r="BD75" i="1" s="1"/>
  <c r="AX83" i="1"/>
  <c r="BA83" i="1" s="1"/>
  <c r="AX91" i="1"/>
  <c r="BA91" i="1" s="1"/>
  <c r="AX99" i="1"/>
  <c r="BA99" i="1" s="1"/>
  <c r="BD99" i="1" s="1"/>
  <c r="AX107" i="1"/>
  <c r="BA107" i="1" s="1"/>
  <c r="BD107" i="1" s="1"/>
  <c r="AX115" i="1"/>
  <c r="BA115" i="1" s="1"/>
  <c r="AX123" i="1"/>
  <c r="BA123" i="1" s="1"/>
  <c r="BD123" i="1" s="1"/>
  <c r="AX131" i="1"/>
  <c r="BA131" i="1" s="1"/>
  <c r="BD131" i="1" s="1"/>
  <c r="AX139" i="1"/>
  <c r="BA139" i="1" s="1"/>
  <c r="AX143" i="1"/>
  <c r="BA143" i="1" s="1"/>
  <c r="BD143" i="1" s="1"/>
  <c r="AX151" i="1"/>
  <c r="BA151" i="1" s="1"/>
  <c r="AX159" i="1"/>
  <c r="BA159" i="1" s="1"/>
  <c r="BD159" i="1" s="1"/>
  <c r="AX167" i="1"/>
  <c r="BA167" i="1" s="1"/>
  <c r="BD167" i="1" s="1"/>
  <c r="AX175" i="1"/>
  <c r="BA175" i="1" s="1"/>
  <c r="AX183" i="1"/>
  <c r="BA183" i="1" s="1"/>
  <c r="AX191" i="1"/>
  <c r="BA191" i="1" s="1"/>
  <c r="AX199" i="1"/>
  <c r="BA199" i="1" s="1"/>
  <c r="AX207" i="1"/>
  <c r="BA207" i="1" s="1"/>
  <c r="BD207" i="1" s="1"/>
  <c r="AX215" i="1"/>
  <c r="BA215" i="1" s="1"/>
  <c r="BD215" i="1" s="1"/>
  <c r="AX259" i="1"/>
  <c r="BA259" i="1" s="1"/>
  <c r="BD259" i="1" s="1"/>
  <c r="AX267" i="1"/>
  <c r="BA267" i="1" s="1"/>
  <c r="AX275" i="1"/>
  <c r="BA275" i="1" s="1"/>
  <c r="BD275" i="1" s="1"/>
  <c r="AX283" i="1"/>
  <c r="BA283" i="1" s="1"/>
  <c r="BD283" i="1" s="1"/>
  <c r="AX291" i="1"/>
  <c r="BA291" i="1" s="1"/>
  <c r="BD291" i="1" s="1"/>
  <c r="AX299" i="1"/>
  <c r="BA299" i="1" s="1"/>
  <c r="AX307" i="1"/>
  <c r="BA307" i="1" s="1"/>
  <c r="BD307" i="1" s="1"/>
  <c r="AX315" i="1"/>
  <c r="BA315" i="1" s="1"/>
  <c r="BD315" i="1" s="1"/>
  <c r="AX323" i="1"/>
  <c r="BA323" i="1" s="1"/>
  <c r="BD323" i="1" s="1"/>
  <c r="AX331" i="1"/>
  <c r="BA331" i="1" s="1"/>
  <c r="AX339" i="1"/>
  <c r="BA339" i="1" s="1"/>
  <c r="BD339" i="1" s="1"/>
  <c r="AX347" i="1"/>
  <c r="BA347" i="1" s="1"/>
  <c r="BD347" i="1" s="1"/>
  <c r="AX355" i="1"/>
  <c r="BA355" i="1" s="1"/>
  <c r="BD355" i="1" s="1"/>
  <c r="AX363" i="1"/>
  <c r="BA363" i="1" s="1"/>
  <c r="BD363" i="1" s="1"/>
  <c r="AX371" i="1"/>
  <c r="BA371" i="1" s="1"/>
  <c r="BD371" i="1" s="1"/>
  <c r="AX447" i="1"/>
  <c r="BA447" i="1" s="1"/>
  <c r="BD447" i="1" s="1"/>
  <c r="AX455" i="1"/>
  <c r="BA455" i="1" s="1"/>
  <c r="BD455" i="1" s="1"/>
  <c r="AX463" i="1"/>
  <c r="BA463" i="1" s="1"/>
  <c r="BD463" i="1" s="1"/>
  <c r="AX471" i="1"/>
  <c r="BA471" i="1" s="1"/>
  <c r="AX479" i="1"/>
  <c r="BA479" i="1" s="1"/>
  <c r="BD479" i="1" s="1"/>
  <c r="AX487" i="1"/>
  <c r="BA487" i="1" s="1"/>
  <c r="BD487" i="1" s="1"/>
  <c r="AX495" i="1"/>
  <c r="BA495" i="1" s="1"/>
  <c r="AX503" i="1"/>
  <c r="BA503" i="1" s="1"/>
  <c r="BD503" i="1" s="1"/>
  <c r="AX511" i="1"/>
  <c r="BA511" i="1" s="1"/>
  <c r="BD511" i="1" s="1"/>
  <c r="AX54" i="1"/>
  <c r="BA54" i="1" s="1"/>
  <c r="AX106" i="1"/>
  <c r="BA106" i="1" s="1"/>
  <c r="BD106" i="1" s="1"/>
  <c r="AX114" i="1"/>
  <c r="BA114" i="1" s="1"/>
  <c r="BD114" i="1" s="1"/>
  <c r="AX122" i="1"/>
  <c r="BA122" i="1" s="1"/>
  <c r="BD122" i="1" s="1"/>
  <c r="AX130" i="1"/>
  <c r="BA130" i="1" s="1"/>
  <c r="BD130" i="1" s="1"/>
  <c r="AX138" i="1"/>
  <c r="BA138" i="1" s="1"/>
  <c r="BD138" i="1" s="1"/>
  <c r="AX178" i="1"/>
  <c r="BA178" i="1" s="1"/>
  <c r="BD178" i="1" s="1"/>
  <c r="AX186" i="1"/>
  <c r="BA186" i="1" s="1"/>
  <c r="BD186" i="1" s="1"/>
  <c r="AX194" i="1"/>
  <c r="BA194" i="1" s="1"/>
  <c r="BD194" i="1" s="1"/>
  <c r="AX202" i="1"/>
  <c r="BA202" i="1" s="1"/>
  <c r="BD202" i="1" s="1"/>
  <c r="AX210" i="1"/>
  <c r="BA210" i="1" s="1"/>
  <c r="BD210" i="1" s="1"/>
  <c r="AX258" i="1"/>
  <c r="BA258" i="1" s="1"/>
  <c r="AX266" i="1"/>
  <c r="BA266" i="1" s="1"/>
  <c r="BD266" i="1" s="1"/>
  <c r="AX274" i="1"/>
  <c r="BA274" i="1" s="1"/>
  <c r="BD274" i="1" s="1"/>
  <c r="AX282" i="1"/>
  <c r="BA282" i="1" s="1"/>
  <c r="BD282" i="1" s="1"/>
  <c r="AX290" i="1"/>
  <c r="BA290" i="1" s="1"/>
  <c r="BD290" i="1" s="1"/>
  <c r="AX298" i="1"/>
  <c r="BA298" i="1" s="1"/>
  <c r="BD298" i="1" s="1"/>
  <c r="AX446" i="1"/>
  <c r="BA446" i="1" s="1"/>
  <c r="BD446" i="1" s="1"/>
  <c r="AX454" i="1"/>
  <c r="BA454" i="1" s="1"/>
  <c r="BD454" i="1" s="1"/>
  <c r="AX462" i="1"/>
  <c r="BA462" i="1" s="1"/>
  <c r="BD462" i="1" s="1"/>
  <c r="AX470" i="1"/>
  <c r="BA470" i="1" s="1"/>
  <c r="BD470" i="1" s="1"/>
  <c r="AX478" i="1"/>
  <c r="BA478" i="1" s="1"/>
  <c r="AX486" i="1"/>
  <c r="BA486" i="1" s="1"/>
  <c r="BD486" i="1" s="1"/>
  <c r="AX494" i="1"/>
  <c r="BA494" i="1" s="1"/>
  <c r="BD494" i="1" s="1"/>
  <c r="AX502" i="1"/>
  <c r="BA502" i="1" s="1"/>
  <c r="BD502" i="1" s="1"/>
  <c r="AX510" i="1"/>
  <c r="BA510" i="1" s="1"/>
  <c r="BD510" i="1" s="1"/>
  <c r="AX133" i="1"/>
  <c r="BA133" i="1" s="1"/>
  <c r="BD133" i="1" s="1"/>
  <c r="AX245" i="1"/>
  <c r="BA245" i="1" s="1"/>
  <c r="AX229" i="1"/>
  <c r="AX58" i="1"/>
  <c r="BA58" i="1" s="1"/>
  <c r="AX222" i="1"/>
  <c r="BA222" i="1" s="1"/>
  <c r="BD222" i="1" s="1"/>
  <c r="AX389" i="1"/>
  <c r="BA389" i="1" s="1"/>
  <c r="BD389" i="1" s="1"/>
  <c r="AX405" i="1"/>
  <c r="BA405" i="1" s="1"/>
  <c r="BD405" i="1" s="1"/>
  <c r="AX437" i="1"/>
  <c r="BA437" i="1" s="1"/>
  <c r="AX113" i="1"/>
  <c r="AX129" i="1"/>
  <c r="BA129" i="1" s="1"/>
  <c r="BD129" i="1" s="1"/>
  <c r="AX29" i="1"/>
  <c r="BA29" i="1" s="1"/>
  <c r="AX45" i="1"/>
  <c r="BA45" i="1" s="1"/>
  <c r="BD45" i="1" s="1"/>
  <c r="AX302" i="1"/>
  <c r="BA302" i="1" s="1"/>
  <c r="AX270" i="1"/>
  <c r="BA270" i="1" s="1"/>
  <c r="BD270" i="1" s="1"/>
  <c r="AX134" i="1"/>
  <c r="AX505" i="1"/>
  <c r="BA505" i="1" s="1"/>
  <c r="AX489" i="1"/>
  <c r="BA489" i="1" s="1"/>
  <c r="BD489" i="1" s="1"/>
  <c r="AX473" i="1"/>
  <c r="BA473" i="1" s="1"/>
  <c r="AX457" i="1"/>
  <c r="BA457" i="1" s="1"/>
  <c r="AX57" i="1"/>
  <c r="BA57" i="1" s="1"/>
  <c r="AX118" i="1"/>
  <c r="BA118" i="1" s="1"/>
  <c r="BD118" i="1" s="1"/>
  <c r="AX198" i="1"/>
  <c r="BA198" i="1" s="1"/>
  <c r="AX97" i="1"/>
  <c r="BA97" i="1" s="1"/>
  <c r="AX81" i="1"/>
  <c r="AX65" i="1"/>
  <c r="BA65" i="1" s="1"/>
  <c r="BD65" i="1" s="1"/>
  <c r="AX161" i="1"/>
  <c r="BA161" i="1" s="1"/>
  <c r="AX145" i="1"/>
  <c r="AX104" i="1"/>
  <c r="BA104" i="1" s="1"/>
  <c r="BD104" i="1" s="1"/>
  <c r="AX120" i="1"/>
  <c r="AX28" i="1"/>
  <c r="BA28" i="1" s="1"/>
  <c r="AX44" i="1"/>
  <c r="BA44" i="1" s="1"/>
  <c r="AX180" i="1"/>
  <c r="BA180" i="1" s="1"/>
  <c r="AX196" i="1"/>
  <c r="BA196" i="1" s="1"/>
  <c r="AX212" i="1"/>
  <c r="BA212" i="1" s="1"/>
  <c r="AX500" i="1"/>
  <c r="AX484" i="1"/>
  <c r="BA484" i="1" s="1"/>
  <c r="BD484" i="1" s="1"/>
  <c r="AX468" i="1"/>
  <c r="BA468" i="1" s="1"/>
  <c r="AX452" i="1"/>
  <c r="BA452" i="1" s="1"/>
  <c r="AX244" i="1"/>
  <c r="BA244" i="1" s="1"/>
  <c r="BD244" i="1" s="1"/>
  <c r="AX228" i="1"/>
  <c r="BA228" i="1" s="1"/>
  <c r="BD228" i="1" s="1"/>
  <c r="AX92" i="1"/>
  <c r="BA92" i="1" s="1"/>
  <c r="AX76" i="1"/>
  <c r="BA76" i="1" s="1"/>
  <c r="BD76" i="1" s="1"/>
  <c r="AX164" i="1"/>
  <c r="AX148" i="1"/>
  <c r="BA148" i="1" s="1"/>
  <c r="AX368" i="1"/>
  <c r="BA368" i="1" s="1"/>
  <c r="BD368" i="1" s="1"/>
  <c r="AX352" i="1"/>
  <c r="BA352" i="1" s="1"/>
  <c r="BD352" i="1" s="1"/>
  <c r="AX336" i="1"/>
  <c r="BA336" i="1" s="1"/>
  <c r="AX320" i="1"/>
  <c r="BA320" i="1" s="1"/>
  <c r="BD320" i="1" s="1"/>
  <c r="AX304" i="1"/>
  <c r="AX288" i="1"/>
  <c r="BA288" i="1" s="1"/>
  <c r="BD288" i="1" s="1"/>
  <c r="AX272" i="1"/>
  <c r="AX256" i="1"/>
  <c r="BA256" i="1" s="1"/>
  <c r="BA465" i="1"/>
  <c r="BD465" i="1" s="1"/>
  <c r="AQ16" i="1"/>
  <c r="AT18" i="1"/>
  <c r="BA18" i="1"/>
  <c r="AV17" i="1"/>
  <c r="AW17" i="1" s="1"/>
  <c r="AZ17" i="1" s="1"/>
  <c r="AT17" i="1"/>
  <c r="AD18" i="1"/>
  <c r="AC19" i="1"/>
  <c r="AC20" i="1"/>
  <c r="AD21" i="1"/>
  <c r="AD22" i="1"/>
  <c r="AD23" i="1"/>
  <c r="AC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X17" i="1"/>
  <c r="X18" i="1"/>
  <c r="Y18" i="1" s="1"/>
  <c r="Z18" i="1" s="1"/>
  <c r="X19" i="1"/>
  <c r="Y19" i="1" s="1"/>
  <c r="Z19" i="1" s="1"/>
  <c r="X20" i="1"/>
  <c r="Y20" i="1" s="1"/>
  <c r="Z20" i="1" s="1"/>
  <c r="X21" i="1"/>
  <c r="Y21" i="1" s="1"/>
  <c r="Z21" i="1" s="1"/>
  <c r="BM21" i="1" s="1"/>
  <c r="BN21" i="1" s="1"/>
  <c r="X22" i="1"/>
  <c r="Y22" i="1" s="1"/>
  <c r="Z22" i="1" s="1"/>
  <c r="BM22" i="1" s="1"/>
  <c r="BN22" i="1" s="1"/>
  <c r="X23" i="1"/>
  <c r="Y23" i="1" s="1"/>
  <c r="Z23" i="1" s="1"/>
  <c r="BM23" i="1" s="1"/>
  <c r="BN23" i="1" s="1"/>
  <c r="X24" i="1"/>
  <c r="Y24" i="1" s="1"/>
  <c r="Z24" i="1" s="1"/>
  <c r="BM24" i="1" s="1"/>
  <c r="BN24" i="1" s="1"/>
  <c r="X25" i="1"/>
  <c r="Y25" i="1" s="1"/>
  <c r="Z25" i="1" s="1"/>
  <c r="BM25" i="1" s="1"/>
  <c r="BN25" i="1" s="1"/>
  <c r="X26" i="1"/>
  <c r="Y26" i="1" s="1"/>
  <c r="Z26" i="1" s="1"/>
  <c r="BM26" i="1" s="1"/>
  <c r="BN26" i="1" s="1"/>
  <c r="X27" i="1"/>
  <c r="Y27" i="1" s="1"/>
  <c r="Z27" i="1" s="1"/>
  <c r="BM27" i="1" s="1"/>
  <c r="BN27" i="1" s="1"/>
  <c r="X28" i="1"/>
  <c r="Y28" i="1" s="1"/>
  <c r="Z28" i="1" s="1"/>
  <c r="BM28" i="1" s="1"/>
  <c r="BN28" i="1" s="1"/>
  <c r="X29" i="1"/>
  <c r="Y29" i="1" s="1"/>
  <c r="Z29" i="1" s="1"/>
  <c r="BM29" i="1" s="1"/>
  <c r="BN29" i="1" s="1"/>
  <c r="X30" i="1"/>
  <c r="Y30" i="1" s="1"/>
  <c r="Z30" i="1" s="1"/>
  <c r="BM30" i="1" s="1"/>
  <c r="BN30" i="1" s="1"/>
  <c r="X31" i="1"/>
  <c r="Y31" i="1" s="1"/>
  <c r="Z31" i="1" s="1"/>
  <c r="BM31" i="1" s="1"/>
  <c r="BN31" i="1" s="1"/>
  <c r="X32" i="1"/>
  <c r="Y32" i="1" s="1"/>
  <c r="Z32" i="1" s="1"/>
  <c r="BM32" i="1" s="1"/>
  <c r="BN32" i="1" s="1"/>
  <c r="X33" i="1"/>
  <c r="Y33" i="1" s="1"/>
  <c r="Z33" i="1" s="1"/>
  <c r="BM33" i="1" s="1"/>
  <c r="BN33" i="1" s="1"/>
  <c r="X34" i="1"/>
  <c r="Y34" i="1" s="1"/>
  <c r="Z34" i="1" s="1"/>
  <c r="BM34" i="1" s="1"/>
  <c r="BN34" i="1" s="1"/>
  <c r="X35" i="1"/>
  <c r="Y35" i="1" s="1"/>
  <c r="Z35" i="1" s="1"/>
  <c r="BM35" i="1" s="1"/>
  <c r="BN35" i="1" s="1"/>
  <c r="X36" i="1"/>
  <c r="Y36" i="1" s="1"/>
  <c r="Z36" i="1" s="1"/>
  <c r="BM36" i="1" s="1"/>
  <c r="BN36" i="1" s="1"/>
  <c r="X37" i="1"/>
  <c r="Y37" i="1" s="1"/>
  <c r="Z37" i="1" s="1"/>
  <c r="BM37" i="1" s="1"/>
  <c r="BN37" i="1" s="1"/>
  <c r="X38" i="1"/>
  <c r="Y38" i="1" s="1"/>
  <c r="Z38" i="1" s="1"/>
  <c r="BM38" i="1" s="1"/>
  <c r="BN38" i="1" s="1"/>
  <c r="X39" i="1"/>
  <c r="Y39" i="1" s="1"/>
  <c r="Z39" i="1" s="1"/>
  <c r="BM39" i="1" s="1"/>
  <c r="BN39" i="1" s="1"/>
  <c r="X40" i="1"/>
  <c r="Y40" i="1" s="1"/>
  <c r="Z40" i="1" s="1"/>
  <c r="BM40" i="1" s="1"/>
  <c r="BN40" i="1" s="1"/>
  <c r="X41" i="1"/>
  <c r="Y41" i="1" s="1"/>
  <c r="Z41" i="1" s="1"/>
  <c r="BM41" i="1" s="1"/>
  <c r="BN41" i="1" s="1"/>
  <c r="X42" i="1"/>
  <c r="Y42" i="1" s="1"/>
  <c r="Z42" i="1" s="1"/>
  <c r="BM42" i="1" s="1"/>
  <c r="BN42" i="1" s="1"/>
  <c r="X43" i="1"/>
  <c r="Y43" i="1" s="1"/>
  <c r="Z43" i="1" s="1"/>
  <c r="BM43" i="1" s="1"/>
  <c r="BN43" i="1" s="1"/>
  <c r="X44" i="1"/>
  <c r="Y44" i="1" s="1"/>
  <c r="Z44" i="1" s="1"/>
  <c r="BM44" i="1" s="1"/>
  <c r="BN44" i="1" s="1"/>
  <c r="X45" i="1"/>
  <c r="Y45" i="1" s="1"/>
  <c r="Z45" i="1" s="1"/>
  <c r="BM45" i="1" s="1"/>
  <c r="BN45" i="1" s="1"/>
  <c r="X46" i="1"/>
  <c r="Y46" i="1" s="1"/>
  <c r="Z46" i="1" s="1"/>
  <c r="BM46" i="1" s="1"/>
  <c r="BN46" i="1" s="1"/>
  <c r="X47" i="1"/>
  <c r="Y47" i="1" s="1"/>
  <c r="Z47" i="1" s="1"/>
  <c r="BM47" i="1" s="1"/>
  <c r="BN47" i="1" s="1"/>
  <c r="X48" i="1"/>
  <c r="Y48" i="1" s="1"/>
  <c r="Z48" i="1" s="1"/>
  <c r="BM48" i="1" s="1"/>
  <c r="BN48" i="1" s="1"/>
  <c r="X49" i="1"/>
  <c r="Y49" i="1" s="1"/>
  <c r="Z49" i="1" s="1"/>
  <c r="BM49" i="1" s="1"/>
  <c r="BN49" i="1" s="1"/>
  <c r="X50" i="1"/>
  <c r="Y50" i="1" s="1"/>
  <c r="Z50" i="1" s="1"/>
  <c r="BM50" i="1" s="1"/>
  <c r="BN50" i="1" s="1"/>
  <c r="X51" i="1"/>
  <c r="Y51" i="1" s="1"/>
  <c r="Z51" i="1" s="1"/>
  <c r="BM51" i="1" s="1"/>
  <c r="BN51" i="1" s="1"/>
  <c r="X52" i="1"/>
  <c r="Y52" i="1" s="1"/>
  <c r="Z52" i="1" s="1"/>
  <c r="BM52" i="1" s="1"/>
  <c r="BN52" i="1" s="1"/>
  <c r="X53" i="1"/>
  <c r="Y53" i="1" s="1"/>
  <c r="Z53" i="1" s="1"/>
  <c r="BM53" i="1" s="1"/>
  <c r="BN53" i="1" s="1"/>
  <c r="X54" i="1"/>
  <c r="Y54" i="1" s="1"/>
  <c r="Z54" i="1" s="1"/>
  <c r="BM54" i="1" s="1"/>
  <c r="BN54" i="1" s="1"/>
  <c r="X55" i="1"/>
  <c r="Y55" i="1" s="1"/>
  <c r="Z55" i="1" s="1"/>
  <c r="BM55" i="1" s="1"/>
  <c r="BN55" i="1" s="1"/>
  <c r="X56" i="1"/>
  <c r="Y56" i="1" s="1"/>
  <c r="Z56" i="1" s="1"/>
  <c r="BM56" i="1" s="1"/>
  <c r="BN56" i="1" s="1"/>
  <c r="X57" i="1"/>
  <c r="Y57" i="1" s="1"/>
  <c r="Z57" i="1" s="1"/>
  <c r="BM57" i="1" s="1"/>
  <c r="BN57" i="1" s="1"/>
  <c r="X58" i="1"/>
  <c r="Y58" i="1" s="1"/>
  <c r="Z58" i="1" s="1"/>
  <c r="BM58" i="1" s="1"/>
  <c r="BN58" i="1" s="1"/>
  <c r="X59" i="1"/>
  <c r="Y59" i="1" s="1"/>
  <c r="Z59" i="1" s="1"/>
  <c r="BM59" i="1" s="1"/>
  <c r="BN59" i="1" s="1"/>
  <c r="X60" i="1"/>
  <c r="Y60" i="1" s="1"/>
  <c r="Z60" i="1" s="1"/>
  <c r="BM60" i="1" s="1"/>
  <c r="BN60" i="1" s="1"/>
  <c r="X61" i="1"/>
  <c r="Y61" i="1" s="1"/>
  <c r="Z61" i="1" s="1"/>
  <c r="BM61" i="1" s="1"/>
  <c r="BN61" i="1" s="1"/>
  <c r="X62" i="1"/>
  <c r="Y62" i="1" s="1"/>
  <c r="Z62" i="1" s="1"/>
  <c r="BM62" i="1" s="1"/>
  <c r="BN62" i="1" s="1"/>
  <c r="X63" i="1"/>
  <c r="Y63" i="1" s="1"/>
  <c r="Z63" i="1" s="1"/>
  <c r="BM63" i="1" s="1"/>
  <c r="BN63" i="1" s="1"/>
  <c r="X64" i="1"/>
  <c r="Y64" i="1" s="1"/>
  <c r="Z64" i="1" s="1"/>
  <c r="BM64" i="1" s="1"/>
  <c r="BN64" i="1" s="1"/>
  <c r="X65" i="1"/>
  <c r="Y65" i="1" s="1"/>
  <c r="Z65" i="1" s="1"/>
  <c r="BM65" i="1" s="1"/>
  <c r="BN65" i="1" s="1"/>
  <c r="X66" i="1"/>
  <c r="Y66" i="1" s="1"/>
  <c r="Z66" i="1" s="1"/>
  <c r="BM66" i="1" s="1"/>
  <c r="BN66" i="1" s="1"/>
  <c r="X67" i="1"/>
  <c r="Y67" i="1" s="1"/>
  <c r="Z67" i="1" s="1"/>
  <c r="BM67" i="1" s="1"/>
  <c r="BN67" i="1" s="1"/>
  <c r="X68" i="1"/>
  <c r="Y68" i="1" s="1"/>
  <c r="Z68" i="1" s="1"/>
  <c r="BM68" i="1" s="1"/>
  <c r="BN68" i="1" s="1"/>
  <c r="X69" i="1"/>
  <c r="Y69" i="1" s="1"/>
  <c r="Z69" i="1" s="1"/>
  <c r="BM69" i="1" s="1"/>
  <c r="BN69" i="1" s="1"/>
  <c r="X70" i="1"/>
  <c r="Y70" i="1" s="1"/>
  <c r="Z70" i="1" s="1"/>
  <c r="BM70" i="1" s="1"/>
  <c r="BN70" i="1" s="1"/>
  <c r="X71" i="1"/>
  <c r="Y71" i="1" s="1"/>
  <c r="Z71" i="1" s="1"/>
  <c r="BM71" i="1" s="1"/>
  <c r="BN71" i="1" s="1"/>
  <c r="X72" i="1"/>
  <c r="Y72" i="1" s="1"/>
  <c r="Z72" i="1" s="1"/>
  <c r="BM72" i="1" s="1"/>
  <c r="BN72" i="1" s="1"/>
  <c r="X73" i="1"/>
  <c r="Y73" i="1" s="1"/>
  <c r="Z73" i="1" s="1"/>
  <c r="BM73" i="1" s="1"/>
  <c r="BN73" i="1" s="1"/>
  <c r="X74" i="1"/>
  <c r="Y74" i="1" s="1"/>
  <c r="Z74" i="1" s="1"/>
  <c r="BM74" i="1" s="1"/>
  <c r="BN74" i="1" s="1"/>
  <c r="X75" i="1"/>
  <c r="Y75" i="1" s="1"/>
  <c r="Z75" i="1" s="1"/>
  <c r="BM75" i="1" s="1"/>
  <c r="BN75" i="1" s="1"/>
  <c r="X76" i="1"/>
  <c r="Y76" i="1" s="1"/>
  <c r="Z76" i="1" s="1"/>
  <c r="BM76" i="1" s="1"/>
  <c r="BN76" i="1" s="1"/>
  <c r="X77" i="1"/>
  <c r="Y77" i="1" s="1"/>
  <c r="Z77" i="1" s="1"/>
  <c r="BM77" i="1" s="1"/>
  <c r="BN77" i="1" s="1"/>
  <c r="X78" i="1"/>
  <c r="Y78" i="1" s="1"/>
  <c r="Z78" i="1" s="1"/>
  <c r="BM78" i="1" s="1"/>
  <c r="BN78" i="1" s="1"/>
  <c r="X79" i="1"/>
  <c r="Y79" i="1" s="1"/>
  <c r="Z79" i="1" s="1"/>
  <c r="BM79" i="1" s="1"/>
  <c r="BN79" i="1" s="1"/>
  <c r="X80" i="1"/>
  <c r="Y80" i="1" s="1"/>
  <c r="Z80" i="1" s="1"/>
  <c r="BM80" i="1" s="1"/>
  <c r="BN80" i="1" s="1"/>
  <c r="X81" i="1"/>
  <c r="Y81" i="1" s="1"/>
  <c r="Z81" i="1" s="1"/>
  <c r="BM81" i="1" s="1"/>
  <c r="BN81" i="1" s="1"/>
  <c r="X82" i="1"/>
  <c r="Y82" i="1" s="1"/>
  <c r="Z82" i="1" s="1"/>
  <c r="BM82" i="1" s="1"/>
  <c r="BN82" i="1" s="1"/>
  <c r="X83" i="1"/>
  <c r="Y83" i="1" s="1"/>
  <c r="Z83" i="1" s="1"/>
  <c r="BM83" i="1" s="1"/>
  <c r="BN83" i="1" s="1"/>
  <c r="X84" i="1"/>
  <c r="Y84" i="1" s="1"/>
  <c r="Z84" i="1" s="1"/>
  <c r="BM84" i="1" s="1"/>
  <c r="BN84" i="1" s="1"/>
  <c r="X85" i="1"/>
  <c r="Y85" i="1" s="1"/>
  <c r="Z85" i="1" s="1"/>
  <c r="BM85" i="1" s="1"/>
  <c r="BN85" i="1" s="1"/>
  <c r="X86" i="1"/>
  <c r="Y86" i="1" s="1"/>
  <c r="Z86" i="1" s="1"/>
  <c r="BM86" i="1" s="1"/>
  <c r="BN86" i="1" s="1"/>
  <c r="X87" i="1"/>
  <c r="Y87" i="1" s="1"/>
  <c r="Z87" i="1" s="1"/>
  <c r="BM87" i="1" s="1"/>
  <c r="BN87" i="1" s="1"/>
  <c r="X88" i="1"/>
  <c r="Y88" i="1" s="1"/>
  <c r="Z88" i="1" s="1"/>
  <c r="BM88" i="1" s="1"/>
  <c r="BN88" i="1" s="1"/>
  <c r="X89" i="1"/>
  <c r="Y89" i="1" s="1"/>
  <c r="Z89" i="1" s="1"/>
  <c r="BM89" i="1" s="1"/>
  <c r="BN89" i="1" s="1"/>
  <c r="X90" i="1"/>
  <c r="Y90" i="1" s="1"/>
  <c r="Z90" i="1" s="1"/>
  <c r="BM90" i="1" s="1"/>
  <c r="BN90" i="1" s="1"/>
  <c r="X91" i="1"/>
  <c r="Y91" i="1" s="1"/>
  <c r="Z91" i="1" s="1"/>
  <c r="BM91" i="1" s="1"/>
  <c r="BN91" i="1" s="1"/>
  <c r="X92" i="1"/>
  <c r="Y92" i="1" s="1"/>
  <c r="Z92" i="1" s="1"/>
  <c r="BM92" i="1" s="1"/>
  <c r="BN92" i="1" s="1"/>
  <c r="X93" i="1"/>
  <c r="Y93" i="1" s="1"/>
  <c r="Z93" i="1" s="1"/>
  <c r="BM93" i="1" s="1"/>
  <c r="BN93" i="1" s="1"/>
  <c r="X94" i="1"/>
  <c r="Y94" i="1" s="1"/>
  <c r="Z94" i="1" s="1"/>
  <c r="BM94" i="1" s="1"/>
  <c r="BN94" i="1" s="1"/>
  <c r="X95" i="1"/>
  <c r="Y95" i="1" s="1"/>
  <c r="Z95" i="1" s="1"/>
  <c r="BM95" i="1" s="1"/>
  <c r="BN95" i="1" s="1"/>
  <c r="X96" i="1"/>
  <c r="Y96" i="1" s="1"/>
  <c r="Z96" i="1" s="1"/>
  <c r="BM96" i="1" s="1"/>
  <c r="BN96" i="1" s="1"/>
  <c r="X97" i="1"/>
  <c r="Y97" i="1" s="1"/>
  <c r="Z97" i="1" s="1"/>
  <c r="BM97" i="1" s="1"/>
  <c r="BN97" i="1" s="1"/>
  <c r="X98" i="1"/>
  <c r="Y98" i="1" s="1"/>
  <c r="Z98" i="1" s="1"/>
  <c r="BM98" i="1" s="1"/>
  <c r="BN98" i="1" s="1"/>
  <c r="X99" i="1"/>
  <c r="Y99" i="1" s="1"/>
  <c r="Z99" i="1" s="1"/>
  <c r="BM99" i="1" s="1"/>
  <c r="BN99" i="1" s="1"/>
  <c r="X100" i="1"/>
  <c r="Y100" i="1" s="1"/>
  <c r="Z100" i="1" s="1"/>
  <c r="BM100" i="1" s="1"/>
  <c r="BN100" i="1" s="1"/>
  <c r="X101" i="1"/>
  <c r="Y101" i="1" s="1"/>
  <c r="Z101" i="1" s="1"/>
  <c r="BM101" i="1" s="1"/>
  <c r="BN101" i="1" s="1"/>
  <c r="X102" i="1"/>
  <c r="Y102" i="1" s="1"/>
  <c r="Z102" i="1" s="1"/>
  <c r="BM102" i="1" s="1"/>
  <c r="BN102" i="1" s="1"/>
  <c r="X103" i="1"/>
  <c r="Y103" i="1" s="1"/>
  <c r="Z103" i="1" s="1"/>
  <c r="BM103" i="1" s="1"/>
  <c r="BN103" i="1" s="1"/>
  <c r="X104" i="1"/>
  <c r="Y104" i="1" s="1"/>
  <c r="Z104" i="1" s="1"/>
  <c r="BM104" i="1" s="1"/>
  <c r="BN104" i="1" s="1"/>
  <c r="X105" i="1"/>
  <c r="Y105" i="1" s="1"/>
  <c r="Z105" i="1" s="1"/>
  <c r="BM105" i="1" s="1"/>
  <c r="BN105" i="1" s="1"/>
  <c r="X106" i="1"/>
  <c r="Y106" i="1" s="1"/>
  <c r="Z106" i="1" s="1"/>
  <c r="BM106" i="1" s="1"/>
  <c r="BN106" i="1" s="1"/>
  <c r="X107" i="1"/>
  <c r="Y107" i="1" s="1"/>
  <c r="Z107" i="1" s="1"/>
  <c r="BM107" i="1" s="1"/>
  <c r="BN107" i="1" s="1"/>
  <c r="X108" i="1"/>
  <c r="Y108" i="1" s="1"/>
  <c r="Z108" i="1" s="1"/>
  <c r="BM108" i="1" s="1"/>
  <c r="BN108" i="1" s="1"/>
  <c r="X109" i="1"/>
  <c r="Y109" i="1" s="1"/>
  <c r="Z109" i="1" s="1"/>
  <c r="BM109" i="1" s="1"/>
  <c r="BN109" i="1" s="1"/>
  <c r="X110" i="1"/>
  <c r="Y110" i="1" s="1"/>
  <c r="Z110" i="1" s="1"/>
  <c r="BM110" i="1" s="1"/>
  <c r="BN110" i="1" s="1"/>
  <c r="X111" i="1"/>
  <c r="Y111" i="1" s="1"/>
  <c r="Z111" i="1" s="1"/>
  <c r="BM111" i="1" s="1"/>
  <c r="BN111" i="1" s="1"/>
  <c r="X112" i="1"/>
  <c r="Y112" i="1" s="1"/>
  <c r="Z112" i="1" s="1"/>
  <c r="BM112" i="1" s="1"/>
  <c r="BN112" i="1" s="1"/>
  <c r="X113" i="1"/>
  <c r="Y113" i="1" s="1"/>
  <c r="Z113" i="1" s="1"/>
  <c r="BM113" i="1" s="1"/>
  <c r="BN113" i="1" s="1"/>
  <c r="X114" i="1"/>
  <c r="Y114" i="1" s="1"/>
  <c r="Z114" i="1" s="1"/>
  <c r="BM114" i="1" s="1"/>
  <c r="BN114" i="1" s="1"/>
  <c r="X115" i="1"/>
  <c r="Y115" i="1" s="1"/>
  <c r="Z115" i="1" s="1"/>
  <c r="BM115" i="1" s="1"/>
  <c r="BN115" i="1" s="1"/>
  <c r="X116" i="1"/>
  <c r="Y116" i="1" s="1"/>
  <c r="Z116" i="1" s="1"/>
  <c r="BM116" i="1" s="1"/>
  <c r="BN116" i="1" s="1"/>
  <c r="X117" i="1"/>
  <c r="Y117" i="1" s="1"/>
  <c r="Z117" i="1" s="1"/>
  <c r="BM117" i="1" s="1"/>
  <c r="BN117" i="1" s="1"/>
  <c r="X118" i="1"/>
  <c r="Y118" i="1" s="1"/>
  <c r="Z118" i="1" s="1"/>
  <c r="BM118" i="1" s="1"/>
  <c r="BN118" i="1" s="1"/>
  <c r="X119" i="1"/>
  <c r="Y119" i="1" s="1"/>
  <c r="Z119" i="1" s="1"/>
  <c r="BM119" i="1" s="1"/>
  <c r="BN119" i="1" s="1"/>
  <c r="X120" i="1"/>
  <c r="Y120" i="1" s="1"/>
  <c r="Z120" i="1" s="1"/>
  <c r="BM120" i="1" s="1"/>
  <c r="BN120" i="1" s="1"/>
  <c r="X121" i="1"/>
  <c r="Y121" i="1" s="1"/>
  <c r="Z121" i="1" s="1"/>
  <c r="BM121" i="1" s="1"/>
  <c r="BN121" i="1" s="1"/>
  <c r="X122" i="1"/>
  <c r="Y122" i="1" s="1"/>
  <c r="Z122" i="1" s="1"/>
  <c r="BM122" i="1" s="1"/>
  <c r="BN122" i="1" s="1"/>
  <c r="X123" i="1"/>
  <c r="Y123" i="1" s="1"/>
  <c r="Z123" i="1" s="1"/>
  <c r="BM123" i="1" s="1"/>
  <c r="BN123" i="1" s="1"/>
  <c r="X124" i="1"/>
  <c r="Y124" i="1" s="1"/>
  <c r="Z124" i="1" s="1"/>
  <c r="BM124" i="1" s="1"/>
  <c r="BN124" i="1" s="1"/>
  <c r="X125" i="1"/>
  <c r="Y125" i="1" s="1"/>
  <c r="Z125" i="1" s="1"/>
  <c r="BM125" i="1" s="1"/>
  <c r="BN125" i="1" s="1"/>
  <c r="X126" i="1"/>
  <c r="Y126" i="1" s="1"/>
  <c r="Z126" i="1" s="1"/>
  <c r="BM126" i="1" s="1"/>
  <c r="BN126" i="1" s="1"/>
  <c r="X127" i="1"/>
  <c r="Y127" i="1" s="1"/>
  <c r="Z127" i="1" s="1"/>
  <c r="BM127" i="1" s="1"/>
  <c r="BN127" i="1" s="1"/>
  <c r="X128" i="1"/>
  <c r="Y128" i="1" s="1"/>
  <c r="Z128" i="1" s="1"/>
  <c r="BM128" i="1" s="1"/>
  <c r="BN128" i="1" s="1"/>
  <c r="X129" i="1"/>
  <c r="Y129" i="1" s="1"/>
  <c r="Z129" i="1" s="1"/>
  <c r="BM129" i="1" s="1"/>
  <c r="BN129" i="1" s="1"/>
  <c r="X130" i="1"/>
  <c r="Y130" i="1" s="1"/>
  <c r="Z130" i="1" s="1"/>
  <c r="BM130" i="1" s="1"/>
  <c r="BN130" i="1" s="1"/>
  <c r="X131" i="1"/>
  <c r="Y131" i="1" s="1"/>
  <c r="Z131" i="1" s="1"/>
  <c r="BM131" i="1" s="1"/>
  <c r="BN131" i="1" s="1"/>
  <c r="X132" i="1"/>
  <c r="Y132" i="1" s="1"/>
  <c r="Z132" i="1" s="1"/>
  <c r="BM132" i="1" s="1"/>
  <c r="BN132" i="1" s="1"/>
  <c r="X133" i="1"/>
  <c r="Y133" i="1" s="1"/>
  <c r="Z133" i="1" s="1"/>
  <c r="BM133" i="1" s="1"/>
  <c r="BN133" i="1" s="1"/>
  <c r="X134" i="1"/>
  <c r="Y134" i="1" s="1"/>
  <c r="Z134" i="1" s="1"/>
  <c r="BM134" i="1" s="1"/>
  <c r="BN134" i="1" s="1"/>
  <c r="X135" i="1"/>
  <c r="Y135" i="1" s="1"/>
  <c r="Z135" i="1" s="1"/>
  <c r="BM135" i="1" s="1"/>
  <c r="BN135" i="1" s="1"/>
  <c r="X136" i="1"/>
  <c r="Y136" i="1" s="1"/>
  <c r="Z136" i="1" s="1"/>
  <c r="BM136" i="1" s="1"/>
  <c r="BN136" i="1" s="1"/>
  <c r="X137" i="1"/>
  <c r="Y137" i="1" s="1"/>
  <c r="Z137" i="1" s="1"/>
  <c r="BM137" i="1" s="1"/>
  <c r="BN137" i="1" s="1"/>
  <c r="X138" i="1"/>
  <c r="Y138" i="1" s="1"/>
  <c r="Z138" i="1" s="1"/>
  <c r="BM138" i="1" s="1"/>
  <c r="BN138" i="1" s="1"/>
  <c r="X139" i="1"/>
  <c r="Y139" i="1" s="1"/>
  <c r="Z139" i="1" s="1"/>
  <c r="BM139" i="1" s="1"/>
  <c r="BN139" i="1" s="1"/>
  <c r="X140" i="1"/>
  <c r="Y140" i="1" s="1"/>
  <c r="Z140" i="1" s="1"/>
  <c r="BM140" i="1" s="1"/>
  <c r="BN140" i="1" s="1"/>
  <c r="X141" i="1"/>
  <c r="Y141" i="1" s="1"/>
  <c r="Z141" i="1" s="1"/>
  <c r="BM141" i="1" s="1"/>
  <c r="BN141" i="1" s="1"/>
  <c r="X142" i="1"/>
  <c r="Y142" i="1" s="1"/>
  <c r="Z142" i="1" s="1"/>
  <c r="BM142" i="1" s="1"/>
  <c r="BN142" i="1" s="1"/>
  <c r="X143" i="1"/>
  <c r="Y143" i="1" s="1"/>
  <c r="Z143" i="1" s="1"/>
  <c r="BM143" i="1" s="1"/>
  <c r="BN143" i="1" s="1"/>
  <c r="X144" i="1"/>
  <c r="Y144" i="1" s="1"/>
  <c r="Z144" i="1" s="1"/>
  <c r="BM144" i="1" s="1"/>
  <c r="BN144" i="1" s="1"/>
  <c r="X145" i="1"/>
  <c r="Y145" i="1" s="1"/>
  <c r="Z145" i="1" s="1"/>
  <c r="BM145" i="1" s="1"/>
  <c r="BN145" i="1" s="1"/>
  <c r="X146" i="1"/>
  <c r="Y146" i="1" s="1"/>
  <c r="Z146" i="1" s="1"/>
  <c r="BM146" i="1" s="1"/>
  <c r="BN146" i="1" s="1"/>
  <c r="X147" i="1"/>
  <c r="Y147" i="1" s="1"/>
  <c r="Z147" i="1" s="1"/>
  <c r="BM147" i="1" s="1"/>
  <c r="BN147" i="1" s="1"/>
  <c r="X148" i="1"/>
  <c r="Y148" i="1" s="1"/>
  <c r="Z148" i="1" s="1"/>
  <c r="BM148" i="1" s="1"/>
  <c r="BN148" i="1" s="1"/>
  <c r="X149" i="1"/>
  <c r="Y149" i="1" s="1"/>
  <c r="Z149" i="1" s="1"/>
  <c r="BM149" i="1" s="1"/>
  <c r="BN149" i="1" s="1"/>
  <c r="X150" i="1"/>
  <c r="Y150" i="1" s="1"/>
  <c r="Z150" i="1" s="1"/>
  <c r="BM150" i="1" s="1"/>
  <c r="BN150" i="1" s="1"/>
  <c r="X151" i="1"/>
  <c r="Y151" i="1" s="1"/>
  <c r="Z151" i="1" s="1"/>
  <c r="BM151" i="1" s="1"/>
  <c r="BN151" i="1" s="1"/>
  <c r="X152" i="1"/>
  <c r="Y152" i="1" s="1"/>
  <c r="Z152" i="1" s="1"/>
  <c r="BM152" i="1" s="1"/>
  <c r="BN152" i="1" s="1"/>
  <c r="X153" i="1"/>
  <c r="Y153" i="1" s="1"/>
  <c r="Z153" i="1" s="1"/>
  <c r="BM153" i="1" s="1"/>
  <c r="BN153" i="1" s="1"/>
  <c r="X154" i="1"/>
  <c r="Y154" i="1" s="1"/>
  <c r="Z154" i="1" s="1"/>
  <c r="BM154" i="1" s="1"/>
  <c r="BN154" i="1" s="1"/>
  <c r="X155" i="1"/>
  <c r="Y155" i="1" s="1"/>
  <c r="Z155" i="1" s="1"/>
  <c r="BM155" i="1" s="1"/>
  <c r="BN155" i="1" s="1"/>
  <c r="X156" i="1"/>
  <c r="Y156" i="1" s="1"/>
  <c r="Z156" i="1" s="1"/>
  <c r="BM156" i="1" s="1"/>
  <c r="BN156" i="1" s="1"/>
  <c r="X157" i="1"/>
  <c r="Y157" i="1" s="1"/>
  <c r="Z157" i="1" s="1"/>
  <c r="BM157" i="1" s="1"/>
  <c r="BN157" i="1" s="1"/>
  <c r="X158" i="1"/>
  <c r="Y158" i="1" s="1"/>
  <c r="Z158" i="1" s="1"/>
  <c r="BM158" i="1" s="1"/>
  <c r="BN158" i="1" s="1"/>
  <c r="X159" i="1"/>
  <c r="Y159" i="1" s="1"/>
  <c r="Z159" i="1" s="1"/>
  <c r="BM159" i="1" s="1"/>
  <c r="BN159" i="1" s="1"/>
  <c r="X160" i="1"/>
  <c r="Y160" i="1" s="1"/>
  <c r="Z160" i="1" s="1"/>
  <c r="BM160" i="1" s="1"/>
  <c r="BN160" i="1" s="1"/>
  <c r="X161" i="1"/>
  <c r="Y161" i="1" s="1"/>
  <c r="Z161" i="1" s="1"/>
  <c r="BM161" i="1" s="1"/>
  <c r="BN161" i="1" s="1"/>
  <c r="X162" i="1"/>
  <c r="Y162" i="1" s="1"/>
  <c r="Z162" i="1" s="1"/>
  <c r="BM162" i="1" s="1"/>
  <c r="BN162" i="1" s="1"/>
  <c r="X163" i="1"/>
  <c r="Y163" i="1" s="1"/>
  <c r="Z163" i="1" s="1"/>
  <c r="BM163" i="1" s="1"/>
  <c r="BN163" i="1" s="1"/>
  <c r="X164" i="1"/>
  <c r="Y164" i="1" s="1"/>
  <c r="Z164" i="1" s="1"/>
  <c r="BM164" i="1" s="1"/>
  <c r="BN164" i="1" s="1"/>
  <c r="X165" i="1"/>
  <c r="Y165" i="1" s="1"/>
  <c r="Z165" i="1" s="1"/>
  <c r="BM165" i="1" s="1"/>
  <c r="BN165" i="1" s="1"/>
  <c r="X166" i="1"/>
  <c r="Y166" i="1" s="1"/>
  <c r="Z166" i="1" s="1"/>
  <c r="BM166" i="1" s="1"/>
  <c r="BN166" i="1" s="1"/>
  <c r="X167" i="1"/>
  <c r="Y167" i="1" s="1"/>
  <c r="Z167" i="1" s="1"/>
  <c r="BM167" i="1" s="1"/>
  <c r="BN167" i="1" s="1"/>
  <c r="X168" i="1"/>
  <c r="Y168" i="1" s="1"/>
  <c r="Z168" i="1" s="1"/>
  <c r="BM168" i="1" s="1"/>
  <c r="BN168" i="1" s="1"/>
  <c r="X169" i="1"/>
  <c r="Y169" i="1" s="1"/>
  <c r="Z169" i="1" s="1"/>
  <c r="BM169" i="1" s="1"/>
  <c r="BN169" i="1" s="1"/>
  <c r="X170" i="1"/>
  <c r="Y170" i="1" s="1"/>
  <c r="Z170" i="1" s="1"/>
  <c r="BM170" i="1" s="1"/>
  <c r="BN170" i="1" s="1"/>
  <c r="X171" i="1"/>
  <c r="Y171" i="1" s="1"/>
  <c r="Z171" i="1" s="1"/>
  <c r="BM171" i="1" s="1"/>
  <c r="BN171" i="1" s="1"/>
  <c r="X172" i="1"/>
  <c r="Y172" i="1" s="1"/>
  <c r="Z172" i="1" s="1"/>
  <c r="BM172" i="1" s="1"/>
  <c r="BN172" i="1" s="1"/>
  <c r="X173" i="1"/>
  <c r="Y173" i="1" s="1"/>
  <c r="Z173" i="1" s="1"/>
  <c r="BM173" i="1" s="1"/>
  <c r="BN173" i="1" s="1"/>
  <c r="X174" i="1"/>
  <c r="Y174" i="1" s="1"/>
  <c r="Z174" i="1" s="1"/>
  <c r="BM174" i="1" s="1"/>
  <c r="BN174" i="1" s="1"/>
  <c r="X175" i="1"/>
  <c r="Y175" i="1" s="1"/>
  <c r="Z175" i="1" s="1"/>
  <c r="BM175" i="1" s="1"/>
  <c r="BN175" i="1" s="1"/>
  <c r="X176" i="1"/>
  <c r="Y176" i="1" s="1"/>
  <c r="Z176" i="1" s="1"/>
  <c r="BM176" i="1" s="1"/>
  <c r="BN176" i="1" s="1"/>
  <c r="X177" i="1"/>
  <c r="Y177" i="1" s="1"/>
  <c r="Z177" i="1" s="1"/>
  <c r="BM177" i="1" s="1"/>
  <c r="BN177" i="1" s="1"/>
  <c r="X178" i="1"/>
  <c r="Y178" i="1" s="1"/>
  <c r="Z178" i="1" s="1"/>
  <c r="BM178" i="1" s="1"/>
  <c r="BN178" i="1" s="1"/>
  <c r="X179" i="1"/>
  <c r="Y179" i="1" s="1"/>
  <c r="Z179" i="1" s="1"/>
  <c r="BM179" i="1" s="1"/>
  <c r="BN179" i="1" s="1"/>
  <c r="X180" i="1"/>
  <c r="Y180" i="1" s="1"/>
  <c r="Z180" i="1" s="1"/>
  <c r="BM180" i="1" s="1"/>
  <c r="BN180" i="1" s="1"/>
  <c r="X181" i="1"/>
  <c r="Y181" i="1" s="1"/>
  <c r="Z181" i="1" s="1"/>
  <c r="BM181" i="1" s="1"/>
  <c r="BN181" i="1" s="1"/>
  <c r="X182" i="1"/>
  <c r="Y182" i="1" s="1"/>
  <c r="Z182" i="1" s="1"/>
  <c r="BM182" i="1" s="1"/>
  <c r="BN182" i="1" s="1"/>
  <c r="X183" i="1"/>
  <c r="Y183" i="1" s="1"/>
  <c r="Z183" i="1" s="1"/>
  <c r="BM183" i="1" s="1"/>
  <c r="BN183" i="1" s="1"/>
  <c r="X184" i="1"/>
  <c r="Y184" i="1" s="1"/>
  <c r="Z184" i="1" s="1"/>
  <c r="BM184" i="1" s="1"/>
  <c r="BN184" i="1" s="1"/>
  <c r="X185" i="1"/>
  <c r="Y185" i="1" s="1"/>
  <c r="Z185" i="1" s="1"/>
  <c r="BM185" i="1" s="1"/>
  <c r="BN185" i="1" s="1"/>
  <c r="X186" i="1"/>
  <c r="Y186" i="1" s="1"/>
  <c r="Z186" i="1" s="1"/>
  <c r="BM186" i="1" s="1"/>
  <c r="BN186" i="1" s="1"/>
  <c r="X187" i="1"/>
  <c r="Y187" i="1" s="1"/>
  <c r="Z187" i="1" s="1"/>
  <c r="BM187" i="1" s="1"/>
  <c r="BN187" i="1" s="1"/>
  <c r="X188" i="1"/>
  <c r="Y188" i="1" s="1"/>
  <c r="Z188" i="1" s="1"/>
  <c r="BM188" i="1" s="1"/>
  <c r="BN188" i="1" s="1"/>
  <c r="X189" i="1"/>
  <c r="Y189" i="1" s="1"/>
  <c r="Z189" i="1" s="1"/>
  <c r="BM189" i="1" s="1"/>
  <c r="BN189" i="1" s="1"/>
  <c r="X190" i="1"/>
  <c r="Y190" i="1" s="1"/>
  <c r="Z190" i="1" s="1"/>
  <c r="BM190" i="1" s="1"/>
  <c r="BN190" i="1" s="1"/>
  <c r="X191" i="1"/>
  <c r="Y191" i="1" s="1"/>
  <c r="Z191" i="1" s="1"/>
  <c r="BM191" i="1" s="1"/>
  <c r="BN191" i="1" s="1"/>
  <c r="X192" i="1"/>
  <c r="Y192" i="1" s="1"/>
  <c r="Z192" i="1" s="1"/>
  <c r="BM192" i="1" s="1"/>
  <c r="BN192" i="1" s="1"/>
  <c r="X193" i="1"/>
  <c r="Y193" i="1" s="1"/>
  <c r="Z193" i="1" s="1"/>
  <c r="BM193" i="1" s="1"/>
  <c r="BN193" i="1" s="1"/>
  <c r="X194" i="1"/>
  <c r="Y194" i="1" s="1"/>
  <c r="Z194" i="1" s="1"/>
  <c r="BM194" i="1" s="1"/>
  <c r="BN194" i="1" s="1"/>
  <c r="X195" i="1"/>
  <c r="Y195" i="1" s="1"/>
  <c r="Z195" i="1" s="1"/>
  <c r="BM195" i="1" s="1"/>
  <c r="BN195" i="1" s="1"/>
  <c r="X196" i="1"/>
  <c r="Y196" i="1" s="1"/>
  <c r="Z196" i="1" s="1"/>
  <c r="BM196" i="1" s="1"/>
  <c r="BN196" i="1" s="1"/>
  <c r="X197" i="1"/>
  <c r="Y197" i="1" s="1"/>
  <c r="Z197" i="1" s="1"/>
  <c r="BM197" i="1" s="1"/>
  <c r="BN197" i="1" s="1"/>
  <c r="X198" i="1"/>
  <c r="Y198" i="1" s="1"/>
  <c r="Z198" i="1" s="1"/>
  <c r="BM198" i="1" s="1"/>
  <c r="BN198" i="1" s="1"/>
  <c r="X199" i="1"/>
  <c r="Y199" i="1" s="1"/>
  <c r="Z199" i="1" s="1"/>
  <c r="BM199" i="1" s="1"/>
  <c r="BN199" i="1" s="1"/>
  <c r="X200" i="1"/>
  <c r="Y200" i="1" s="1"/>
  <c r="Z200" i="1" s="1"/>
  <c r="BM200" i="1" s="1"/>
  <c r="BN200" i="1" s="1"/>
  <c r="X201" i="1"/>
  <c r="Y201" i="1" s="1"/>
  <c r="Z201" i="1" s="1"/>
  <c r="BM201" i="1" s="1"/>
  <c r="BN201" i="1" s="1"/>
  <c r="X202" i="1"/>
  <c r="Y202" i="1" s="1"/>
  <c r="Z202" i="1" s="1"/>
  <c r="BM202" i="1" s="1"/>
  <c r="BN202" i="1" s="1"/>
  <c r="X203" i="1"/>
  <c r="Y203" i="1" s="1"/>
  <c r="Z203" i="1" s="1"/>
  <c r="BM203" i="1" s="1"/>
  <c r="BN203" i="1" s="1"/>
  <c r="X204" i="1"/>
  <c r="Y204" i="1" s="1"/>
  <c r="Z204" i="1" s="1"/>
  <c r="BM204" i="1" s="1"/>
  <c r="BN204" i="1" s="1"/>
  <c r="X205" i="1"/>
  <c r="Y205" i="1" s="1"/>
  <c r="Z205" i="1" s="1"/>
  <c r="BM205" i="1" s="1"/>
  <c r="BN205" i="1" s="1"/>
  <c r="X206" i="1"/>
  <c r="Y206" i="1" s="1"/>
  <c r="Z206" i="1" s="1"/>
  <c r="BM206" i="1" s="1"/>
  <c r="BN206" i="1" s="1"/>
  <c r="X207" i="1"/>
  <c r="Y207" i="1" s="1"/>
  <c r="Z207" i="1" s="1"/>
  <c r="BM207" i="1" s="1"/>
  <c r="BN207" i="1" s="1"/>
  <c r="X208" i="1"/>
  <c r="Y208" i="1" s="1"/>
  <c r="Z208" i="1" s="1"/>
  <c r="BM208" i="1" s="1"/>
  <c r="BN208" i="1" s="1"/>
  <c r="X209" i="1"/>
  <c r="Y209" i="1" s="1"/>
  <c r="Z209" i="1" s="1"/>
  <c r="BM209" i="1" s="1"/>
  <c r="BN209" i="1" s="1"/>
  <c r="X210" i="1"/>
  <c r="Y210" i="1" s="1"/>
  <c r="Z210" i="1" s="1"/>
  <c r="BM210" i="1" s="1"/>
  <c r="BN210" i="1" s="1"/>
  <c r="X211" i="1"/>
  <c r="Y211" i="1" s="1"/>
  <c r="Z211" i="1" s="1"/>
  <c r="BM211" i="1" s="1"/>
  <c r="BN211" i="1" s="1"/>
  <c r="X212" i="1"/>
  <c r="Y212" i="1" s="1"/>
  <c r="Z212" i="1" s="1"/>
  <c r="BM212" i="1" s="1"/>
  <c r="BN212" i="1" s="1"/>
  <c r="X213" i="1"/>
  <c r="Y213" i="1" s="1"/>
  <c r="Z213" i="1" s="1"/>
  <c r="BM213" i="1" s="1"/>
  <c r="BN213" i="1" s="1"/>
  <c r="X214" i="1"/>
  <c r="Y214" i="1" s="1"/>
  <c r="Z214" i="1" s="1"/>
  <c r="BM214" i="1" s="1"/>
  <c r="BN214" i="1" s="1"/>
  <c r="X215" i="1"/>
  <c r="Y215" i="1" s="1"/>
  <c r="Z215" i="1" s="1"/>
  <c r="BM215" i="1" s="1"/>
  <c r="BN215" i="1" s="1"/>
  <c r="X216" i="1"/>
  <c r="Y216" i="1" s="1"/>
  <c r="Z216" i="1" s="1"/>
  <c r="BM216" i="1" s="1"/>
  <c r="BN216" i="1" s="1"/>
  <c r="X217" i="1"/>
  <c r="Y217" i="1" s="1"/>
  <c r="Z217" i="1" s="1"/>
  <c r="BM217" i="1" s="1"/>
  <c r="BN217" i="1" s="1"/>
  <c r="X218" i="1"/>
  <c r="Y218" i="1" s="1"/>
  <c r="Z218" i="1" s="1"/>
  <c r="BM218" i="1" s="1"/>
  <c r="BN218" i="1" s="1"/>
  <c r="X219" i="1"/>
  <c r="Y219" i="1" s="1"/>
  <c r="Z219" i="1" s="1"/>
  <c r="BM219" i="1" s="1"/>
  <c r="BN219" i="1" s="1"/>
  <c r="X220" i="1"/>
  <c r="Y220" i="1" s="1"/>
  <c r="Z220" i="1" s="1"/>
  <c r="BM220" i="1" s="1"/>
  <c r="BN220" i="1" s="1"/>
  <c r="X221" i="1"/>
  <c r="Y221" i="1" s="1"/>
  <c r="Z221" i="1" s="1"/>
  <c r="BM221" i="1" s="1"/>
  <c r="BN221" i="1" s="1"/>
  <c r="X222" i="1"/>
  <c r="Y222" i="1" s="1"/>
  <c r="Z222" i="1" s="1"/>
  <c r="BM222" i="1" s="1"/>
  <c r="BN222" i="1" s="1"/>
  <c r="X223" i="1"/>
  <c r="Y223" i="1" s="1"/>
  <c r="Z223" i="1" s="1"/>
  <c r="BM223" i="1" s="1"/>
  <c r="BN223" i="1" s="1"/>
  <c r="X224" i="1"/>
  <c r="Y224" i="1" s="1"/>
  <c r="Z224" i="1" s="1"/>
  <c r="BM224" i="1" s="1"/>
  <c r="BN224" i="1" s="1"/>
  <c r="X225" i="1"/>
  <c r="Y225" i="1" s="1"/>
  <c r="Z225" i="1" s="1"/>
  <c r="BM225" i="1" s="1"/>
  <c r="BN225" i="1" s="1"/>
  <c r="X226" i="1"/>
  <c r="Y226" i="1" s="1"/>
  <c r="Z226" i="1" s="1"/>
  <c r="BM226" i="1" s="1"/>
  <c r="BN226" i="1" s="1"/>
  <c r="X227" i="1"/>
  <c r="Y227" i="1" s="1"/>
  <c r="Z227" i="1" s="1"/>
  <c r="BM227" i="1" s="1"/>
  <c r="BN227" i="1" s="1"/>
  <c r="X228" i="1"/>
  <c r="Y228" i="1" s="1"/>
  <c r="Z228" i="1" s="1"/>
  <c r="BM228" i="1" s="1"/>
  <c r="BN228" i="1" s="1"/>
  <c r="X229" i="1"/>
  <c r="Y229" i="1" s="1"/>
  <c r="Z229" i="1" s="1"/>
  <c r="BM229" i="1" s="1"/>
  <c r="BN229" i="1" s="1"/>
  <c r="X230" i="1"/>
  <c r="Y230" i="1" s="1"/>
  <c r="Z230" i="1" s="1"/>
  <c r="BM230" i="1" s="1"/>
  <c r="BN230" i="1" s="1"/>
  <c r="X231" i="1"/>
  <c r="Y231" i="1" s="1"/>
  <c r="Z231" i="1" s="1"/>
  <c r="BM231" i="1" s="1"/>
  <c r="BN231" i="1" s="1"/>
  <c r="X232" i="1"/>
  <c r="Y232" i="1" s="1"/>
  <c r="Z232" i="1" s="1"/>
  <c r="BM232" i="1" s="1"/>
  <c r="BN232" i="1" s="1"/>
  <c r="X233" i="1"/>
  <c r="Y233" i="1" s="1"/>
  <c r="Z233" i="1" s="1"/>
  <c r="BM233" i="1" s="1"/>
  <c r="BN233" i="1" s="1"/>
  <c r="X234" i="1"/>
  <c r="Y234" i="1" s="1"/>
  <c r="Z234" i="1" s="1"/>
  <c r="BM234" i="1" s="1"/>
  <c r="BN234" i="1" s="1"/>
  <c r="X235" i="1"/>
  <c r="Y235" i="1" s="1"/>
  <c r="Z235" i="1" s="1"/>
  <c r="BM235" i="1" s="1"/>
  <c r="BN235" i="1" s="1"/>
  <c r="X236" i="1"/>
  <c r="Y236" i="1" s="1"/>
  <c r="Z236" i="1" s="1"/>
  <c r="BM236" i="1" s="1"/>
  <c r="BN236" i="1" s="1"/>
  <c r="X237" i="1"/>
  <c r="Y237" i="1" s="1"/>
  <c r="Z237" i="1" s="1"/>
  <c r="BM237" i="1" s="1"/>
  <c r="BN237" i="1" s="1"/>
  <c r="X238" i="1"/>
  <c r="Y238" i="1" s="1"/>
  <c r="Z238" i="1" s="1"/>
  <c r="BM238" i="1" s="1"/>
  <c r="BN238" i="1" s="1"/>
  <c r="X239" i="1"/>
  <c r="Y239" i="1" s="1"/>
  <c r="Z239" i="1" s="1"/>
  <c r="BM239" i="1" s="1"/>
  <c r="BN239" i="1" s="1"/>
  <c r="X240" i="1"/>
  <c r="Y240" i="1" s="1"/>
  <c r="Z240" i="1" s="1"/>
  <c r="BM240" i="1" s="1"/>
  <c r="BN240" i="1" s="1"/>
  <c r="X241" i="1"/>
  <c r="Y241" i="1" s="1"/>
  <c r="Z241" i="1" s="1"/>
  <c r="BM241" i="1" s="1"/>
  <c r="BN241" i="1" s="1"/>
  <c r="X242" i="1"/>
  <c r="Y242" i="1" s="1"/>
  <c r="Z242" i="1" s="1"/>
  <c r="BM242" i="1" s="1"/>
  <c r="BN242" i="1" s="1"/>
  <c r="X243" i="1"/>
  <c r="Y243" i="1" s="1"/>
  <c r="Z243" i="1" s="1"/>
  <c r="BM243" i="1" s="1"/>
  <c r="BN243" i="1" s="1"/>
  <c r="X244" i="1"/>
  <c r="Y244" i="1" s="1"/>
  <c r="Z244" i="1" s="1"/>
  <c r="BM244" i="1" s="1"/>
  <c r="BN244" i="1" s="1"/>
  <c r="X245" i="1"/>
  <c r="Y245" i="1" s="1"/>
  <c r="Z245" i="1" s="1"/>
  <c r="BM245" i="1" s="1"/>
  <c r="BN245" i="1" s="1"/>
  <c r="X246" i="1"/>
  <c r="Y246" i="1" s="1"/>
  <c r="Z246" i="1" s="1"/>
  <c r="BM246" i="1" s="1"/>
  <c r="BN246" i="1" s="1"/>
  <c r="X247" i="1"/>
  <c r="Y247" i="1" s="1"/>
  <c r="Z247" i="1" s="1"/>
  <c r="BM247" i="1" s="1"/>
  <c r="BN247" i="1" s="1"/>
  <c r="X248" i="1"/>
  <c r="Y248" i="1" s="1"/>
  <c r="Z248" i="1" s="1"/>
  <c r="BM248" i="1" s="1"/>
  <c r="BN248" i="1" s="1"/>
  <c r="X249" i="1"/>
  <c r="Y249" i="1" s="1"/>
  <c r="Z249" i="1" s="1"/>
  <c r="BM249" i="1" s="1"/>
  <c r="BN249" i="1" s="1"/>
  <c r="X250" i="1"/>
  <c r="Y250" i="1" s="1"/>
  <c r="Z250" i="1" s="1"/>
  <c r="BM250" i="1" s="1"/>
  <c r="BN250" i="1" s="1"/>
  <c r="X251" i="1"/>
  <c r="Y251" i="1" s="1"/>
  <c r="Z251" i="1" s="1"/>
  <c r="BM251" i="1" s="1"/>
  <c r="BN251" i="1" s="1"/>
  <c r="X252" i="1"/>
  <c r="Y252" i="1" s="1"/>
  <c r="Z252" i="1" s="1"/>
  <c r="BM252" i="1" s="1"/>
  <c r="BN252" i="1" s="1"/>
  <c r="X253" i="1"/>
  <c r="Y253" i="1" s="1"/>
  <c r="Z253" i="1" s="1"/>
  <c r="BM253" i="1" s="1"/>
  <c r="BN253" i="1" s="1"/>
  <c r="X254" i="1"/>
  <c r="Y254" i="1" s="1"/>
  <c r="Z254" i="1" s="1"/>
  <c r="BM254" i="1" s="1"/>
  <c r="BN254" i="1" s="1"/>
  <c r="X255" i="1"/>
  <c r="Y255" i="1" s="1"/>
  <c r="Z255" i="1" s="1"/>
  <c r="BM255" i="1" s="1"/>
  <c r="BN255" i="1" s="1"/>
  <c r="X256" i="1"/>
  <c r="Y256" i="1" s="1"/>
  <c r="Z256" i="1" s="1"/>
  <c r="BM256" i="1" s="1"/>
  <c r="BN256" i="1" s="1"/>
  <c r="X257" i="1"/>
  <c r="Y257" i="1" s="1"/>
  <c r="Z257" i="1" s="1"/>
  <c r="BM257" i="1" s="1"/>
  <c r="BN257" i="1" s="1"/>
  <c r="X258" i="1"/>
  <c r="Y258" i="1" s="1"/>
  <c r="Z258" i="1" s="1"/>
  <c r="BM258" i="1" s="1"/>
  <c r="BN258" i="1" s="1"/>
  <c r="X259" i="1"/>
  <c r="Y259" i="1" s="1"/>
  <c r="Z259" i="1" s="1"/>
  <c r="BM259" i="1" s="1"/>
  <c r="BN259" i="1" s="1"/>
  <c r="X260" i="1"/>
  <c r="Y260" i="1" s="1"/>
  <c r="Z260" i="1" s="1"/>
  <c r="BM260" i="1" s="1"/>
  <c r="BN260" i="1" s="1"/>
  <c r="X261" i="1"/>
  <c r="Y261" i="1" s="1"/>
  <c r="Z261" i="1" s="1"/>
  <c r="BM261" i="1" s="1"/>
  <c r="BN261" i="1" s="1"/>
  <c r="X262" i="1"/>
  <c r="Y262" i="1" s="1"/>
  <c r="Z262" i="1" s="1"/>
  <c r="BM262" i="1" s="1"/>
  <c r="BN262" i="1" s="1"/>
  <c r="X263" i="1"/>
  <c r="Y263" i="1" s="1"/>
  <c r="Z263" i="1" s="1"/>
  <c r="BM263" i="1" s="1"/>
  <c r="BN263" i="1" s="1"/>
  <c r="X264" i="1"/>
  <c r="Y264" i="1" s="1"/>
  <c r="Z264" i="1" s="1"/>
  <c r="BM264" i="1" s="1"/>
  <c r="BN264" i="1" s="1"/>
  <c r="X265" i="1"/>
  <c r="Y265" i="1" s="1"/>
  <c r="Z265" i="1" s="1"/>
  <c r="BM265" i="1" s="1"/>
  <c r="BN265" i="1" s="1"/>
  <c r="X266" i="1"/>
  <c r="Y266" i="1" s="1"/>
  <c r="Z266" i="1" s="1"/>
  <c r="BM266" i="1" s="1"/>
  <c r="BN266" i="1" s="1"/>
  <c r="X267" i="1"/>
  <c r="Y267" i="1" s="1"/>
  <c r="Z267" i="1" s="1"/>
  <c r="BM267" i="1" s="1"/>
  <c r="BN267" i="1" s="1"/>
  <c r="X268" i="1"/>
  <c r="Y268" i="1" s="1"/>
  <c r="Z268" i="1" s="1"/>
  <c r="BM268" i="1" s="1"/>
  <c r="BN268" i="1" s="1"/>
  <c r="X269" i="1"/>
  <c r="Y269" i="1" s="1"/>
  <c r="Z269" i="1" s="1"/>
  <c r="BM269" i="1" s="1"/>
  <c r="BN269" i="1" s="1"/>
  <c r="X270" i="1"/>
  <c r="Y270" i="1" s="1"/>
  <c r="Z270" i="1" s="1"/>
  <c r="BM270" i="1" s="1"/>
  <c r="BN270" i="1" s="1"/>
  <c r="X271" i="1"/>
  <c r="Y271" i="1" s="1"/>
  <c r="Z271" i="1" s="1"/>
  <c r="BM271" i="1" s="1"/>
  <c r="BN271" i="1" s="1"/>
  <c r="X272" i="1"/>
  <c r="Y272" i="1" s="1"/>
  <c r="Z272" i="1" s="1"/>
  <c r="BM272" i="1" s="1"/>
  <c r="BN272" i="1" s="1"/>
  <c r="X273" i="1"/>
  <c r="Y273" i="1" s="1"/>
  <c r="Z273" i="1" s="1"/>
  <c r="BM273" i="1" s="1"/>
  <c r="BN273" i="1" s="1"/>
  <c r="X274" i="1"/>
  <c r="Y274" i="1" s="1"/>
  <c r="Z274" i="1" s="1"/>
  <c r="BM274" i="1" s="1"/>
  <c r="BN274" i="1" s="1"/>
  <c r="X275" i="1"/>
  <c r="Y275" i="1" s="1"/>
  <c r="Z275" i="1" s="1"/>
  <c r="BM275" i="1" s="1"/>
  <c r="BN275" i="1" s="1"/>
  <c r="X276" i="1"/>
  <c r="Y276" i="1" s="1"/>
  <c r="Z276" i="1" s="1"/>
  <c r="BM276" i="1" s="1"/>
  <c r="BN276" i="1" s="1"/>
  <c r="X277" i="1"/>
  <c r="Y277" i="1" s="1"/>
  <c r="Z277" i="1" s="1"/>
  <c r="BM277" i="1" s="1"/>
  <c r="BN277" i="1" s="1"/>
  <c r="X278" i="1"/>
  <c r="Y278" i="1" s="1"/>
  <c r="Z278" i="1" s="1"/>
  <c r="BM278" i="1" s="1"/>
  <c r="BN278" i="1" s="1"/>
  <c r="X279" i="1"/>
  <c r="Y279" i="1" s="1"/>
  <c r="Z279" i="1" s="1"/>
  <c r="BM279" i="1" s="1"/>
  <c r="BN279" i="1" s="1"/>
  <c r="X280" i="1"/>
  <c r="Y280" i="1" s="1"/>
  <c r="Z280" i="1" s="1"/>
  <c r="BM280" i="1" s="1"/>
  <c r="BN280" i="1" s="1"/>
  <c r="X281" i="1"/>
  <c r="Y281" i="1" s="1"/>
  <c r="Z281" i="1" s="1"/>
  <c r="BM281" i="1" s="1"/>
  <c r="BN281" i="1" s="1"/>
  <c r="X282" i="1"/>
  <c r="Y282" i="1" s="1"/>
  <c r="Z282" i="1" s="1"/>
  <c r="BM282" i="1" s="1"/>
  <c r="BN282" i="1" s="1"/>
  <c r="X283" i="1"/>
  <c r="Y283" i="1" s="1"/>
  <c r="Z283" i="1" s="1"/>
  <c r="BM283" i="1" s="1"/>
  <c r="BN283" i="1" s="1"/>
  <c r="X284" i="1"/>
  <c r="Y284" i="1" s="1"/>
  <c r="Z284" i="1" s="1"/>
  <c r="BM284" i="1" s="1"/>
  <c r="BN284" i="1" s="1"/>
  <c r="X285" i="1"/>
  <c r="Y285" i="1" s="1"/>
  <c r="Z285" i="1" s="1"/>
  <c r="BM285" i="1" s="1"/>
  <c r="BN285" i="1" s="1"/>
  <c r="X286" i="1"/>
  <c r="Y286" i="1" s="1"/>
  <c r="Z286" i="1" s="1"/>
  <c r="BM286" i="1" s="1"/>
  <c r="BN286" i="1" s="1"/>
  <c r="X287" i="1"/>
  <c r="Y287" i="1" s="1"/>
  <c r="Z287" i="1" s="1"/>
  <c r="BM287" i="1" s="1"/>
  <c r="BN287" i="1" s="1"/>
  <c r="X288" i="1"/>
  <c r="Y288" i="1" s="1"/>
  <c r="Z288" i="1" s="1"/>
  <c r="BM288" i="1" s="1"/>
  <c r="BN288" i="1" s="1"/>
  <c r="X289" i="1"/>
  <c r="Y289" i="1" s="1"/>
  <c r="Z289" i="1" s="1"/>
  <c r="BM289" i="1" s="1"/>
  <c r="BN289" i="1" s="1"/>
  <c r="X290" i="1"/>
  <c r="Y290" i="1" s="1"/>
  <c r="Z290" i="1" s="1"/>
  <c r="BM290" i="1" s="1"/>
  <c r="BN290" i="1" s="1"/>
  <c r="X291" i="1"/>
  <c r="Y291" i="1" s="1"/>
  <c r="Z291" i="1" s="1"/>
  <c r="BM291" i="1" s="1"/>
  <c r="BN291" i="1" s="1"/>
  <c r="X292" i="1"/>
  <c r="Y292" i="1" s="1"/>
  <c r="Z292" i="1" s="1"/>
  <c r="BM292" i="1" s="1"/>
  <c r="BN292" i="1" s="1"/>
  <c r="X293" i="1"/>
  <c r="Y293" i="1" s="1"/>
  <c r="Z293" i="1" s="1"/>
  <c r="BM293" i="1" s="1"/>
  <c r="BN293" i="1" s="1"/>
  <c r="X294" i="1"/>
  <c r="Y294" i="1" s="1"/>
  <c r="Z294" i="1" s="1"/>
  <c r="BM294" i="1" s="1"/>
  <c r="BN294" i="1" s="1"/>
  <c r="X295" i="1"/>
  <c r="Y295" i="1" s="1"/>
  <c r="Z295" i="1" s="1"/>
  <c r="BM295" i="1" s="1"/>
  <c r="BN295" i="1" s="1"/>
  <c r="X296" i="1"/>
  <c r="Y296" i="1" s="1"/>
  <c r="Z296" i="1" s="1"/>
  <c r="BM296" i="1" s="1"/>
  <c r="BN296" i="1" s="1"/>
  <c r="X297" i="1"/>
  <c r="Y297" i="1" s="1"/>
  <c r="Z297" i="1" s="1"/>
  <c r="BM297" i="1" s="1"/>
  <c r="BN297" i="1" s="1"/>
  <c r="X298" i="1"/>
  <c r="Y298" i="1" s="1"/>
  <c r="Z298" i="1" s="1"/>
  <c r="BM298" i="1" s="1"/>
  <c r="BN298" i="1" s="1"/>
  <c r="X299" i="1"/>
  <c r="Y299" i="1" s="1"/>
  <c r="Z299" i="1" s="1"/>
  <c r="BM299" i="1" s="1"/>
  <c r="BN299" i="1" s="1"/>
  <c r="X300" i="1"/>
  <c r="Y300" i="1" s="1"/>
  <c r="Z300" i="1" s="1"/>
  <c r="BM300" i="1" s="1"/>
  <c r="BN300" i="1" s="1"/>
  <c r="X301" i="1"/>
  <c r="Y301" i="1" s="1"/>
  <c r="Z301" i="1" s="1"/>
  <c r="BM301" i="1" s="1"/>
  <c r="BN301" i="1" s="1"/>
  <c r="X302" i="1"/>
  <c r="Y302" i="1" s="1"/>
  <c r="Z302" i="1" s="1"/>
  <c r="BM302" i="1" s="1"/>
  <c r="BN302" i="1" s="1"/>
  <c r="X303" i="1"/>
  <c r="Y303" i="1" s="1"/>
  <c r="Z303" i="1" s="1"/>
  <c r="BM303" i="1" s="1"/>
  <c r="BN303" i="1" s="1"/>
  <c r="X304" i="1"/>
  <c r="Y304" i="1" s="1"/>
  <c r="Z304" i="1" s="1"/>
  <c r="BM304" i="1" s="1"/>
  <c r="BN304" i="1" s="1"/>
  <c r="X305" i="1"/>
  <c r="Y305" i="1" s="1"/>
  <c r="Z305" i="1" s="1"/>
  <c r="BM305" i="1" s="1"/>
  <c r="BN305" i="1" s="1"/>
  <c r="X306" i="1"/>
  <c r="Y306" i="1" s="1"/>
  <c r="Z306" i="1" s="1"/>
  <c r="BM306" i="1" s="1"/>
  <c r="BN306" i="1" s="1"/>
  <c r="X307" i="1"/>
  <c r="Y307" i="1" s="1"/>
  <c r="Z307" i="1" s="1"/>
  <c r="BM307" i="1" s="1"/>
  <c r="BN307" i="1" s="1"/>
  <c r="X308" i="1"/>
  <c r="Y308" i="1" s="1"/>
  <c r="Z308" i="1" s="1"/>
  <c r="BM308" i="1" s="1"/>
  <c r="BN308" i="1" s="1"/>
  <c r="X309" i="1"/>
  <c r="Y309" i="1" s="1"/>
  <c r="Z309" i="1" s="1"/>
  <c r="BM309" i="1" s="1"/>
  <c r="BN309" i="1" s="1"/>
  <c r="X310" i="1"/>
  <c r="Y310" i="1" s="1"/>
  <c r="Z310" i="1" s="1"/>
  <c r="BM310" i="1" s="1"/>
  <c r="BN310" i="1" s="1"/>
  <c r="X311" i="1"/>
  <c r="Y311" i="1" s="1"/>
  <c r="Z311" i="1" s="1"/>
  <c r="BM311" i="1" s="1"/>
  <c r="BN311" i="1" s="1"/>
  <c r="X312" i="1"/>
  <c r="Y312" i="1" s="1"/>
  <c r="Z312" i="1" s="1"/>
  <c r="BM312" i="1" s="1"/>
  <c r="BN312" i="1" s="1"/>
  <c r="X313" i="1"/>
  <c r="Y313" i="1" s="1"/>
  <c r="Z313" i="1" s="1"/>
  <c r="BM313" i="1" s="1"/>
  <c r="BN313" i="1" s="1"/>
  <c r="X314" i="1"/>
  <c r="Y314" i="1" s="1"/>
  <c r="Z314" i="1" s="1"/>
  <c r="BM314" i="1" s="1"/>
  <c r="BN314" i="1" s="1"/>
  <c r="X315" i="1"/>
  <c r="Y315" i="1" s="1"/>
  <c r="Z315" i="1" s="1"/>
  <c r="BM315" i="1" s="1"/>
  <c r="BN315" i="1" s="1"/>
  <c r="X316" i="1"/>
  <c r="Y316" i="1" s="1"/>
  <c r="Z316" i="1" s="1"/>
  <c r="BM316" i="1" s="1"/>
  <c r="BN316" i="1" s="1"/>
  <c r="X317" i="1"/>
  <c r="Y317" i="1" s="1"/>
  <c r="Z317" i="1" s="1"/>
  <c r="BM317" i="1" s="1"/>
  <c r="BN317" i="1" s="1"/>
  <c r="X318" i="1"/>
  <c r="Y318" i="1" s="1"/>
  <c r="Z318" i="1" s="1"/>
  <c r="BM318" i="1" s="1"/>
  <c r="BN318" i="1" s="1"/>
  <c r="X319" i="1"/>
  <c r="Y319" i="1" s="1"/>
  <c r="Z319" i="1" s="1"/>
  <c r="BM319" i="1" s="1"/>
  <c r="BN319" i="1" s="1"/>
  <c r="X320" i="1"/>
  <c r="Y320" i="1" s="1"/>
  <c r="Z320" i="1" s="1"/>
  <c r="BM320" i="1" s="1"/>
  <c r="BN320" i="1" s="1"/>
  <c r="X321" i="1"/>
  <c r="Y321" i="1" s="1"/>
  <c r="Z321" i="1" s="1"/>
  <c r="BM321" i="1" s="1"/>
  <c r="BN321" i="1" s="1"/>
  <c r="X322" i="1"/>
  <c r="Y322" i="1" s="1"/>
  <c r="Z322" i="1" s="1"/>
  <c r="BM322" i="1" s="1"/>
  <c r="BN322" i="1" s="1"/>
  <c r="X323" i="1"/>
  <c r="Y323" i="1" s="1"/>
  <c r="Z323" i="1" s="1"/>
  <c r="BM323" i="1" s="1"/>
  <c r="BN323" i="1" s="1"/>
  <c r="X324" i="1"/>
  <c r="Y324" i="1" s="1"/>
  <c r="Z324" i="1" s="1"/>
  <c r="BM324" i="1" s="1"/>
  <c r="BN324" i="1" s="1"/>
  <c r="X325" i="1"/>
  <c r="Y325" i="1" s="1"/>
  <c r="Z325" i="1" s="1"/>
  <c r="BM325" i="1" s="1"/>
  <c r="BN325" i="1" s="1"/>
  <c r="X326" i="1"/>
  <c r="Y326" i="1" s="1"/>
  <c r="Z326" i="1" s="1"/>
  <c r="BM326" i="1" s="1"/>
  <c r="BN326" i="1" s="1"/>
  <c r="X327" i="1"/>
  <c r="Y327" i="1" s="1"/>
  <c r="Z327" i="1" s="1"/>
  <c r="BM327" i="1" s="1"/>
  <c r="BN327" i="1" s="1"/>
  <c r="X328" i="1"/>
  <c r="Y328" i="1" s="1"/>
  <c r="Z328" i="1" s="1"/>
  <c r="BM328" i="1" s="1"/>
  <c r="BN328" i="1" s="1"/>
  <c r="X329" i="1"/>
  <c r="Y329" i="1" s="1"/>
  <c r="Z329" i="1" s="1"/>
  <c r="BM329" i="1" s="1"/>
  <c r="BN329" i="1" s="1"/>
  <c r="X330" i="1"/>
  <c r="Y330" i="1" s="1"/>
  <c r="Z330" i="1" s="1"/>
  <c r="BM330" i="1" s="1"/>
  <c r="BN330" i="1" s="1"/>
  <c r="X331" i="1"/>
  <c r="Y331" i="1" s="1"/>
  <c r="Z331" i="1" s="1"/>
  <c r="BM331" i="1" s="1"/>
  <c r="BN331" i="1" s="1"/>
  <c r="X332" i="1"/>
  <c r="Y332" i="1" s="1"/>
  <c r="Z332" i="1" s="1"/>
  <c r="BM332" i="1" s="1"/>
  <c r="BN332" i="1" s="1"/>
  <c r="X333" i="1"/>
  <c r="Y333" i="1" s="1"/>
  <c r="Z333" i="1" s="1"/>
  <c r="BM333" i="1" s="1"/>
  <c r="BN333" i="1" s="1"/>
  <c r="X334" i="1"/>
  <c r="Y334" i="1" s="1"/>
  <c r="Z334" i="1" s="1"/>
  <c r="BM334" i="1" s="1"/>
  <c r="BN334" i="1" s="1"/>
  <c r="X335" i="1"/>
  <c r="Y335" i="1" s="1"/>
  <c r="Z335" i="1" s="1"/>
  <c r="BM335" i="1" s="1"/>
  <c r="BN335" i="1" s="1"/>
  <c r="X336" i="1"/>
  <c r="Y336" i="1" s="1"/>
  <c r="Z336" i="1" s="1"/>
  <c r="BM336" i="1" s="1"/>
  <c r="BN336" i="1" s="1"/>
  <c r="X337" i="1"/>
  <c r="Y337" i="1" s="1"/>
  <c r="Z337" i="1" s="1"/>
  <c r="BM337" i="1" s="1"/>
  <c r="BN337" i="1" s="1"/>
  <c r="X338" i="1"/>
  <c r="Y338" i="1" s="1"/>
  <c r="Z338" i="1" s="1"/>
  <c r="BM338" i="1" s="1"/>
  <c r="BN338" i="1" s="1"/>
  <c r="X339" i="1"/>
  <c r="Y339" i="1" s="1"/>
  <c r="Z339" i="1" s="1"/>
  <c r="BM339" i="1" s="1"/>
  <c r="BN339" i="1" s="1"/>
  <c r="X340" i="1"/>
  <c r="Y340" i="1" s="1"/>
  <c r="Z340" i="1" s="1"/>
  <c r="BM340" i="1" s="1"/>
  <c r="BN340" i="1" s="1"/>
  <c r="X341" i="1"/>
  <c r="Y341" i="1" s="1"/>
  <c r="Z341" i="1" s="1"/>
  <c r="BM341" i="1" s="1"/>
  <c r="BN341" i="1" s="1"/>
  <c r="X342" i="1"/>
  <c r="Y342" i="1" s="1"/>
  <c r="Z342" i="1" s="1"/>
  <c r="BM342" i="1" s="1"/>
  <c r="BN342" i="1" s="1"/>
  <c r="X343" i="1"/>
  <c r="Y343" i="1" s="1"/>
  <c r="Z343" i="1" s="1"/>
  <c r="BM343" i="1" s="1"/>
  <c r="BN343" i="1" s="1"/>
  <c r="X344" i="1"/>
  <c r="Y344" i="1" s="1"/>
  <c r="Z344" i="1" s="1"/>
  <c r="BM344" i="1" s="1"/>
  <c r="BN344" i="1" s="1"/>
  <c r="X345" i="1"/>
  <c r="Y345" i="1" s="1"/>
  <c r="Z345" i="1" s="1"/>
  <c r="BM345" i="1" s="1"/>
  <c r="BN345" i="1" s="1"/>
  <c r="X346" i="1"/>
  <c r="Y346" i="1" s="1"/>
  <c r="Z346" i="1" s="1"/>
  <c r="BM346" i="1" s="1"/>
  <c r="BN346" i="1" s="1"/>
  <c r="X347" i="1"/>
  <c r="Y347" i="1" s="1"/>
  <c r="Z347" i="1" s="1"/>
  <c r="BM347" i="1" s="1"/>
  <c r="BN347" i="1" s="1"/>
  <c r="X348" i="1"/>
  <c r="Y348" i="1" s="1"/>
  <c r="Z348" i="1" s="1"/>
  <c r="BM348" i="1" s="1"/>
  <c r="BN348" i="1" s="1"/>
  <c r="X349" i="1"/>
  <c r="Y349" i="1" s="1"/>
  <c r="Z349" i="1" s="1"/>
  <c r="BM349" i="1" s="1"/>
  <c r="BN349" i="1" s="1"/>
  <c r="X350" i="1"/>
  <c r="Y350" i="1" s="1"/>
  <c r="Z350" i="1" s="1"/>
  <c r="BM350" i="1" s="1"/>
  <c r="BN350" i="1" s="1"/>
  <c r="X351" i="1"/>
  <c r="Y351" i="1" s="1"/>
  <c r="Z351" i="1" s="1"/>
  <c r="BM351" i="1" s="1"/>
  <c r="BN351" i="1" s="1"/>
  <c r="X352" i="1"/>
  <c r="Y352" i="1" s="1"/>
  <c r="Z352" i="1" s="1"/>
  <c r="BM352" i="1" s="1"/>
  <c r="BN352" i="1" s="1"/>
  <c r="X353" i="1"/>
  <c r="Y353" i="1" s="1"/>
  <c r="Z353" i="1" s="1"/>
  <c r="BM353" i="1" s="1"/>
  <c r="BN353" i="1" s="1"/>
  <c r="X354" i="1"/>
  <c r="Y354" i="1" s="1"/>
  <c r="Z354" i="1" s="1"/>
  <c r="BM354" i="1" s="1"/>
  <c r="BN354" i="1" s="1"/>
  <c r="X355" i="1"/>
  <c r="Y355" i="1" s="1"/>
  <c r="Z355" i="1" s="1"/>
  <c r="BM355" i="1" s="1"/>
  <c r="BN355" i="1" s="1"/>
  <c r="X356" i="1"/>
  <c r="Y356" i="1" s="1"/>
  <c r="Z356" i="1" s="1"/>
  <c r="BM356" i="1" s="1"/>
  <c r="BN356" i="1" s="1"/>
  <c r="X357" i="1"/>
  <c r="Y357" i="1" s="1"/>
  <c r="Z357" i="1" s="1"/>
  <c r="BM357" i="1" s="1"/>
  <c r="BN357" i="1" s="1"/>
  <c r="X358" i="1"/>
  <c r="Y358" i="1" s="1"/>
  <c r="Z358" i="1" s="1"/>
  <c r="BM358" i="1" s="1"/>
  <c r="BN358" i="1" s="1"/>
  <c r="X359" i="1"/>
  <c r="Y359" i="1" s="1"/>
  <c r="Z359" i="1" s="1"/>
  <c r="BM359" i="1" s="1"/>
  <c r="BN359" i="1" s="1"/>
  <c r="X360" i="1"/>
  <c r="Y360" i="1" s="1"/>
  <c r="Z360" i="1" s="1"/>
  <c r="BM360" i="1" s="1"/>
  <c r="BN360" i="1" s="1"/>
  <c r="X361" i="1"/>
  <c r="Y361" i="1" s="1"/>
  <c r="Z361" i="1" s="1"/>
  <c r="BM361" i="1" s="1"/>
  <c r="BN361" i="1" s="1"/>
  <c r="X362" i="1"/>
  <c r="Y362" i="1" s="1"/>
  <c r="Z362" i="1" s="1"/>
  <c r="BM362" i="1" s="1"/>
  <c r="BN362" i="1" s="1"/>
  <c r="X363" i="1"/>
  <c r="Y363" i="1" s="1"/>
  <c r="Z363" i="1" s="1"/>
  <c r="BM363" i="1" s="1"/>
  <c r="BN363" i="1" s="1"/>
  <c r="X364" i="1"/>
  <c r="Y364" i="1" s="1"/>
  <c r="Z364" i="1" s="1"/>
  <c r="BM364" i="1" s="1"/>
  <c r="BN364" i="1" s="1"/>
  <c r="X365" i="1"/>
  <c r="Y365" i="1" s="1"/>
  <c r="Z365" i="1" s="1"/>
  <c r="BM365" i="1" s="1"/>
  <c r="BN365" i="1" s="1"/>
  <c r="X366" i="1"/>
  <c r="Y366" i="1" s="1"/>
  <c r="Z366" i="1" s="1"/>
  <c r="BM366" i="1" s="1"/>
  <c r="BN366" i="1" s="1"/>
  <c r="X367" i="1"/>
  <c r="Y367" i="1" s="1"/>
  <c r="Z367" i="1" s="1"/>
  <c r="BM367" i="1" s="1"/>
  <c r="BN367" i="1" s="1"/>
  <c r="X368" i="1"/>
  <c r="Y368" i="1" s="1"/>
  <c r="Z368" i="1" s="1"/>
  <c r="BM368" i="1" s="1"/>
  <c r="BN368" i="1" s="1"/>
  <c r="X369" i="1"/>
  <c r="Y369" i="1" s="1"/>
  <c r="Z369" i="1" s="1"/>
  <c r="BM369" i="1" s="1"/>
  <c r="BN369" i="1" s="1"/>
  <c r="X370" i="1"/>
  <c r="Y370" i="1" s="1"/>
  <c r="Z370" i="1" s="1"/>
  <c r="BM370" i="1" s="1"/>
  <c r="BN370" i="1" s="1"/>
  <c r="X371" i="1"/>
  <c r="Y371" i="1" s="1"/>
  <c r="Z371" i="1" s="1"/>
  <c r="BM371" i="1" s="1"/>
  <c r="BN371" i="1" s="1"/>
  <c r="X372" i="1"/>
  <c r="Y372" i="1" s="1"/>
  <c r="Z372" i="1" s="1"/>
  <c r="BM372" i="1" s="1"/>
  <c r="BN372" i="1" s="1"/>
  <c r="X373" i="1"/>
  <c r="Y373" i="1" s="1"/>
  <c r="Z373" i="1" s="1"/>
  <c r="BM373" i="1" s="1"/>
  <c r="BN373" i="1" s="1"/>
  <c r="X374" i="1"/>
  <c r="Y374" i="1" s="1"/>
  <c r="Z374" i="1" s="1"/>
  <c r="BM374" i="1" s="1"/>
  <c r="BN374" i="1" s="1"/>
  <c r="X375" i="1"/>
  <c r="Y375" i="1" s="1"/>
  <c r="Z375" i="1" s="1"/>
  <c r="BM375" i="1" s="1"/>
  <c r="BN375" i="1" s="1"/>
  <c r="X376" i="1"/>
  <c r="Y376" i="1" s="1"/>
  <c r="Z376" i="1" s="1"/>
  <c r="BM376" i="1" s="1"/>
  <c r="BN376" i="1" s="1"/>
  <c r="X377" i="1"/>
  <c r="Y377" i="1" s="1"/>
  <c r="Z377" i="1" s="1"/>
  <c r="BM377" i="1" s="1"/>
  <c r="BN377" i="1" s="1"/>
  <c r="X378" i="1"/>
  <c r="Y378" i="1" s="1"/>
  <c r="Z378" i="1" s="1"/>
  <c r="BM378" i="1" s="1"/>
  <c r="BN378" i="1" s="1"/>
  <c r="X379" i="1"/>
  <c r="Y379" i="1" s="1"/>
  <c r="Z379" i="1" s="1"/>
  <c r="BM379" i="1" s="1"/>
  <c r="BN379" i="1" s="1"/>
  <c r="X380" i="1"/>
  <c r="Y380" i="1" s="1"/>
  <c r="Z380" i="1" s="1"/>
  <c r="BM380" i="1" s="1"/>
  <c r="BN380" i="1" s="1"/>
  <c r="X381" i="1"/>
  <c r="Y381" i="1" s="1"/>
  <c r="Z381" i="1" s="1"/>
  <c r="BM381" i="1" s="1"/>
  <c r="BN381" i="1" s="1"/>
  <c r="X382" i="1"/>
  <c r="Y382" i="1" s="1"/>
  <c r="Z382" i="1" s="1"/>
  <c r="BM382" i="1" s="1"/>
  <c r="BN382" i="1" s="1"/>
  <c r="X383" i="1"/>
  <c r="Y383" i="1" s="1"/>
  <c r="Z383" i="1" s="1"/>
  <c r="BM383" i="1" s="1"/>
  <c r="BN383" i="1" s="1"/>
  <c r="X384" i="1"/>
  <c r="Y384" i="1" s="1"/>
  <c r="Z384" i="1" s="1"/>
  <c r="BM384" i="1" s="1"/>
  <c r="BN384" i="1" s="1"/>
  <c r="X385" i="1"/>
  <c r="Y385" i="1" s="1"/>
  <c r="Z385" i="1" s="1"/>
  <c r="BM385" i="1" s="1"/>
  <c r="BN385" i="1" s="1"/>
  <c r="X386" i="1"/>
  <c r="Y386" i="1" s="1"/>
  <c r="Z386" i="1" s="1"/>
  <c r="BM386" i="1" s="1"/>
  <c r="BN386" i="1" s="1"/>
  <c r="X387" i="1"/>
  <c r="Y387" i="1" s="1"/>
  <c r="Z387" i="1" s="1"/>
  <c r="BM387" i="1" s="1"/>
  <c r="BN387" i="1" s="1"/>
  <c r="X388" i="1"/>
  <c r="Y388" i="1" s="1"/>
  <c r="Z388" i="1" s="1"/>
  <c r="BM388" i="1" s="1"/>
  <c r="BN388" i="1" s="1"/>
  <c r="X389" i="1"/>
  <c r="Y389" i="1" s="1"/>
  <c r="Z389" i="1" s="1"/>
  <c r="BM389" i="1" s="1"/>
  <c r="BN389" i="1" s="1"/>
  <c r="X390" i="1"/>
  <c r="Y390" i="1" s="1"/>
  <c r="Z390" i="1" s="1"/>
  <c r="BM390" i="1" s="1"/>
  <c r="BN390" i="1" s="1"/>
  <c r="X391" i="1"/>
  <c r="Y391" i="1" s="1"/>
  <c r="Z391" i="1" s="1"/>
  <c r="BM391" i="1" s="1"/>
  <c r="BN391" i="1" s="1"/>
  <c r="X392" i="1"/>
  <c r="Y392" i="1" s="1"/>
  <c r="Z392" i="1" s="1"/>
  <c r="BM392" i="1" s="1"/>
  <c r="BN392" i="1" s="1"/>
  <c r="X393" i="1"/>
  <c r="Y393" i="1" s="1"/>
  <c r="Z393" i="1" s="1"/>
  <c r="BM393" i="1" s="1"/>
  <c r="BN393" i="1" s="1"/>
  <c r="X394" i="1"/>
  <c r="Y394" i="1" s="1"/>
  <c r="Z394" i="1" s="1"/>
  <c r="BM394" i="1" s="1"/>
  <c r="BN394" i="1" s="1"/>
  <c r="X395" i="1"/>
  <c r="Y395" i="1" s="1"/>
  <c r="Z395" i="1" s="1"/>
  <c r="BM395" i="1" s="1"/>
  <c r="BN395" i="1" s="1"/>
  <c r="X396" i="1"/>
  <c r="Y396" i="1" s="1"/>
  <c r="Z396" i="1" s="1"/>
  <c r="BM396" i="1" s="1"/>
  <c r="BN396" i="1" s="1"/>
  <c r="X397" i="1"/>
  <c r="Y397" i="1" s="1"/>
  <c r="Z397" i="1" s="1"/>
  <c r="BM397" i="1" s="1"/>
  <c r="BN397" i="1" s="1"/>
  <c r="X398" i="1"/>
  <c r="Y398" i="1" s="1"/>
  <c r="Z398" i="1" s="1"/>
  <c r="BM398" i="1" s="1"/>
  <c r="BN398" i="1" s="1"/>
  <c r="X399" i="1"/>
  <c r="Y399" i="1" s="1"/>
  <c r="Z399" i="1" s="1"/>
  <c r="BM399" i="1" s="1"/>
  <c r="BN399" i="1" s="1"/>
  <c r="X400" i="1"/>
  <c r="Y400" i="1" s="1"/>
  <c r="Z400" i="1" s="1"/>
  <c r="BM400" i="1" s="1"/>
  <c r="BN400" i="1" s="1"/>
  <c r="X401" i="1"/>
  <c r="Y401" i="1" s="1"/>
  <c r="Z401" i="1" s="1"/>
  <c r="BM401" i="1" s="1"/>
  <c r="BN401" i="1" s="1"/>
  <c r="X402" i="1"/>
  <c r="Y402" i="1" s="1"/>
  <c r="Z402" i="1" s="1"/>
  <c r="BM402" i="1" s="1"/>
  <c r="BN402" i="1" s="1"/>
  <c r="X403" i="1"/>
  <c r="Y403" i="1" s="1"/>
  <c r="Z403" i="1" s="1"/>
  <c r="BM403" i="1" s="1"/>
  <c r="BN403" i="1" s="1"/>
  <c r="X404" i="1"/>
  <c r="Y404" i="1" s="1"/>
  <c r="Z404" i="1" s="1"/>
  <c r="BM404" i="1" s="1"/>
  <c r="BN404" i="1" s="1"/>
  <c r="X405" i="1"/>
  <c r="Y405" i="1" s="1"/>
  <c r="Z405" i="1" s="1"/>
  <c r="BM405" i="1" s="1"/>
  <c r="BN405" i="1" s="1"/>
  <c r="X406" i="1"/>
  <c r="Y406" i="1" s="1"/>
  <c r="Z406" i="1" s="1"/>
  <c r="BM406" i="1" s="1"/>
  <c r="BN406" i="1" s="1"/>
  <c r="X407" i="1"/>
  <c r="Y407" i="1" s="1"/>
  <c r="Z407" i="1" s="1"/>
  <c r="BM407" i="1" s="1"/>
  <c r="BN407" i="1" s="1"/>
  <c r="X408" i="1"/>
  <c r="Y408" i="1" s="1"/>
  <c r="Z408" i="1" s="1"/>
  <c r="BM408" i="1" s="1"/>
  <c r="BN408" i="1" s="1"/>
  <c r="X409" i="1"/>
  <c r="Y409" i="1" s="1"/>
  <c r="Z409" i="1" s="1"/>
  <c r="BM409" i="1" s="1"/>
  <c r="BN409" i="1" s="1"/>
  <c r="X410" i="1"/>
  <c r="Y410" i="1" s="1"/>
  <c r="Z410" i="1" s="1"/>
  <c r="BM410" i="1" s="1"/>
  <c r="BN410" i="1" s="1"/>
  <c r="X411" i="1"/>
  <c r="Y411" i="1" s="1"/>
  <c r="Z411" i="1" s="1"/>
  <c r="BM411" i="1" s="1"/>
  <c r="BN411" i="1" s="1"/>
  <c r="X412" i="1"/>
  <c r="Y412" i="1" s="1"/>
  <c r="Z412" i="1" s="1"/>
  <c r="BM412" i="1" s="1"/>
  <c r="BN412" i="1" s="1"/>
  <c r="X413" i="1"/>
  <c r="Y413" i="1" s="1"/>
  <c r="Z413" i="1" s="1"/>
  <c r="BM413" i="1" s="1"/>
  <c r="BN413" i="1" s="1"/>
  <c r="X414" i="1"/>
  <c r="Y414" i="1" s="1"/>
  <c r="Z414" i="1" s="1"/>
  <c r="BM414" i="1" s="1"/>
  <c r="BN414" i="1" s="1"/>
  <c r="X415" i="1"/>
  <c r="Y415" i="1" s="1"/>
  <c r="Z415" i="1" s="1"/>
  <c r="BM415" i="1" s="1"/>
  <c r="BN415" i="1" s="1"/>
  <c r="X416" i="1"/>
  <c r="Y416" i="1" s="1"/>
  <c r="Z416" i="1" s="1"/>
  <c r="BM416" i="1" s="1"/>
  <c r="BN416" i="1" s="1"/>
  <c r="X417" i="1"/>
  <c r="Y417" i="1" s="1"/>
  <c r="Z417" i="1" s="1"/>
  <c r="BM417" i="1" s="1"/>
  <c r="BN417" i="1" s="1"/>
  <c r="X418" i="1"/>
  <c r="Y418" i="1" s="1"/>
  <c r="Z418" i="1" s="1"/>
  <c r="BM418" i="1" s="1"/>
  <c r="BN418" i="1" s="1"/>
  <c r="X419" i="1"/>
  <c r="Y419" i="1" s="1"/>
  <c r="Z419" i="1" s="1"/>
  <c r="BM419" i="1" s="1"/>
  <c r="BN419" i="1" s="1"/>
  <c r="X420" i="1"/>
  <c r="Y420" i="1" s="1"/>
  <c r="Z420" i="1" s="1"/>
  <c r="BM420" i="1" s="1"/>
  <c r="BN420" i="1" s="1"/>
  <c r="X421" i="1"/>
  <c r="Y421" i="1" s="1"/>
  <c r="Z421" i="1" s="1"/>
  <c r="BM421" i="1" s="1"/>
  <c r="BN421" i="1" s="1"/>
  <c r="X422" i="1"/>
  <c r="Y422" i="1" s="1"/>
  <c r="Z422" i="1" s="1"/>
  <c r="BM422" i="1" s="1"/>
  <c r="BN422" i="1" s="1"/>
  <c r="X423" i="1"/>
  <c r="Y423" i="1" s="1"/>
  <c r="Z423" i="1" s="1"/>
  <c r="BM423" i="1" s="1"/>
  <c r="BN423" i="1" s="1"/>
  <c r="X424" i="1"/>
  <c r="Y424" i="1" s="1"/>
  <c r="Z424" i="1" s="1"/>
  <c r="BM424" i="1" s="1"/>
  <c r="BN424" i="1" s="1"/>
  <c r="X425" i="1"/>
  <c r="Y425" i="1" s="1"/>
  <c r="Z425" i="1" s="1"/>
  <c r="BM425" i="1" s="1"/>
  <c r="BN425" i="1" s="1"/>
  <c r="X426" i="1"/>
  <c r="Y426" i="1" s="1"/>
  <c r="Z426" i="1" s="1"/>
  <c r="BM426" i="1" s="1"/>
  <c r="BN426" i="1" s="1"/>
  <c r="X427" i="1"/>
  <c r="Y427" i="1" s="1"/>
  <c r="Z427" i="1" s="1"/>
  <c r="BM427" i="1" s="1"/>
  <c r="BN427" i="1" s="1"/>
  <c r="X428" i="1"/>
  <c r="Y428" i="1" s="1"/>
  <c r="Z428" i="1" s="1"/>
  <c r="BM428" i="1" s="1"/>
  <c r="BN428" i="1" s="1"/>
  <c r="X429" i="1"/>
  <c r="Y429" i="1" s="1"/>
  <c r="Z429" i="1" s="1"/>
  <c r="BM429" i="1" s="1"/>
  <c r="BN429" i="1" s="1"/>
  <c r="X430" i="1"/>
  <c r="Y430" i="1" s="1"/>
  <c r="Z430" i="1" s="1"/>
  <c r="BM430" i="1" s="1"/>
  <c r="BN430" i="1" s="1"/>
  <c r="X431" i="1"/>
  <c r="Y431" i="1" s="1"/>
  <c r="Z431" i="1" s="1"/>
  <c r="BM431" i="1" s="1"/>
  <c r="BN431" i="1" s="1"/>
  <c r="X432" i="1"/>
  <c r="Y432" i="1" s="1"/>
  <c r="Z432" i="1" s="1"/>
  <c r="BM432" i="1" s="1"/>
  <c r="BN432" i="1" s="1"/>
  <c r="X433" i="1"/>
  <c r="Y433" i="1" s="1"/>
  <c r="Z433" i="1" s="1"/>
  <c r="BM433" i="1" s="1"/>
  <c r="BN433" i="1" s="1"/>
  <c r="X434" i="1"/>
  <c r="Y434" i="1" s="1"/>
  <c r="Z434" i="1" s="1"/>
  <c r="BM434" i="1" s="1"/>
  <c r="BN434" i="1" s="1"/>
  <c r="X435" i="1"/>
  <c r="Y435" i="1" s="1"/>
  <c r="Z435" i="1" s="1"/>
  <c r="BM435" i="1" s="1"/>
  <c r="BN435" i="1" s="1"/>
  <c r="X436" i="1"/>
  <c r="Y436" i="1" s="1"/>
  <c r="Z436" i="1" s="1"/>
  <c r="BM436" i="1" s="1"/>
  <c r="BN436" i="1" s="1"/>
  <c r="X437" i="1"/>
  <c r="Y437" i="1" s="1"/>
  <c r="Z437" i="1" s="1"/>
  <c r="BM437" i="1" s="1"/>
  <c r="BN437" i="1" s="1"/>
  <c r="X438" i="1"/>
  <c r="Y438" i="1" s="1"/>
  <c r="Z438" i="1" s="1"/>
  <c r="BM438" i="1" s="1"/>
  <c r="BN438" i="1" s="1"/>
  <c r="X439" i="1"/>
  <c r="Y439" i="1" s="1"/>
  <c r="Z439" i="1" s="1"/>
  <c r="BM439" i="1" s="1"/>
  <c r="BN439" i="1" s="1"/>
  <c r="X440" i="1"/>
  <c r="Y440" i="1" s="1"/>
  <c r="Z440" i="1" s="1"/>
  <c r="BM440" i="1" s="1"/>
  <c r="BN440" i="1" s="1"/>
  <c r="X441" i="1"/>
  <c r="Y441" i="1" s="1"/>
  <c r="Z441" i="1" s="1"/>
  <c r="BM441" i="1" s="1"/>
  <c r="BN441" i="1" s="1"/>
  <c r="X442" i="1"/>
  <c r="Y442" i="1" s="1"/>
  <c r="Z442" i="1" s="1"/>
  <c r="BM442" i="1" s="1"/>
  <c r="BN442" i="1" s="1"/>
  <c r="X443" i="1"/>
  <c r="Y443" i="1" s="1"/>
  <c r="Z443" i="1" s="1"/>
  <c r="BM443" i="1" s="1"/>
  <c r="BN443" i="1" s="1"/>
  <c r="X444" i="1"/>
  <c r="Y444" i="1" s="1"/>
  <c r="Z444" i="1" s="1"/>
  <c r="BM444" i="1" s="1"/>
  <c r="BN444" i="1" s="1"/>
  <c r="X445" i="1"/>
  <c r="Y445" i="1" s="1"/>
  <c r="Z445" i="1" s="1"/>
  <c r="BM445" i="1" s="1"/>
  <c r="BN445" i="1" s="1"/>
  <c r="X446" i="1"/>
  <c r="Y446" i="1" s="1"/>
  <c r="Z446" i="1" s="1"/>
  <c r="BM446" i="1" s="1"/>
  <c r="BN446" i="1" s="1"/>
  <c r="X447" i="1"/>
  <c r="Y447" i="1" s="1"/>
  <c r="Z447" i="1" s="1"/>
  <c r="BM447" i="1" s="1"/>
  <c r="BN447" i="1" s="1"/>
  <c r="X448" i="1"/>
  <c r="Y448" i="1" s="1"/>
  <c r="Z448" i="1" s="1"/>
  <c r="BM448" i="1" s="1"/>
  <c r="BN448" i="1" s="1"/>
  <c r="X449" i="1"/>
  <c r="Y449" i="1" s="1"/>
  <c r="Z449" i="1" s="1"/>
  <c r="BM449" i="1" s="1"/>
  <c r="BN449" i="1" s="1"/>
  <c r="X450" i="1"/>
  <c r="Y450" i="1" s="1"/>
  <c r="Z450" i="1" s="1"/>
  <c r="BM450" i="1" s="1"/>
  <c r="BN450" i="1" s="1"/>
  <c r="X451" i="1"/>
  <c r="Y451" i="1" s="1"/>
  <c r="Z451" i="1" s="1"/>
  <c r="BM451" i="1" s="1"/>
  <c r="BN451" i="1" s="1"/>
  <c r="X452" i="1"/>
  <c r="Y452" i="1" s="1"/>
  <c r="Z452" i="1" s="1"/>
  <c r="BM452" i="1" s="1"/>
  <c r="BN452" i="1" s="1"/>
  <c r="X453" i="1"/>
  <c r="Y453" i="1" s="1"/>
  <c r="Z453" i="1" s="1"/>
  <c r="BM453" i="1" s="1"/>
  <c r="BN453" i="1" s="1"/>
  <c r="X454" i="1"/>
  <c r="Y454" i="1" s="1"/>
  <c r="Z454" i="1" s="1"/>
  <c r="BM454" i="1" s="1"/>
  <c r="BN454" i="1" s="1"/>
  <c r="X455" i="1"/>
  <c r="Y455" i="1" s="1"/>
  <c r="Z455" i="1" s="1"/>
  <c r="BM455" i="1" s="1"/>
  <c r="BN455" i="1" s="1"/>
  <c r="X456" i="1"/>
  <c r="Y456" i="1" s="1"/>
  <c r="Z456" i="1" s="1"/>
  <c r="BM456" i="1" s="1"/>
  <c r="BN456" i="1" s="1"/>
  <c r="X457" i="1"/>
  <c r="Y457" i="1" s="1"/>
  <c r="Z457" i="1" s="1"/>
  <c r="BM457" i="1" s="1"/>
  <c r="BN457" i="1" s="1"/>
  <c r="X458" i="1"/>
  <c r="Y458" i="1" s="1"/>
  <c r="Z458" i="1" s="1"/>
  <c r="BM458" i="1" s="1"/>
  <c r="BN458" i="1" s="1"/>
  <c r="X459" i="1"/>
  <c r="Y459" i="1" s="1"/>
  <c r="Z459" i="1" s="1"/>
  <c r="BM459" i="1" s="1"/>
  <c r="BN459" i="1" s="1"/>
  <c r="X460" i="1"/>
  <c r="Y460" i="1" s="1"/>
  <c r="Z460" i="1" s="1"/>
  <c r="BM460" i="1" s="1"/>
  <c r="BN460" i="1" s="1"/>
  <c r="X461" i="1"/>
  <c r="Y461" i="1" s="1"/>
  <c r="Z461" i="1" s="1"/>
  <c r="BM461" i="1" s="1"/>
  <c r="BN461" i="1" s="1"/>
  <c r="X462" i="1"/>
  <c r="Y462" i="1" s="1"/>
  <c r="Z462" i="1" s="1"/>
  <c r="BM462" i="1" s="1"/>
  <c r="BN462" i="1" s="1"/>
  <c r="X463" i="1"/>
  <c r="Y463" i="1" s="1"/>
  <c r="Z463" i="1" s="1"/>
  <c r="BM463" i="1" s="1"/>
  <c r="BN463" i="1" s="1"/>
  <c r="X464" i="1"/>
  <c r="Y464" i="1" s="1"/>
  <c r="Z464" i="1" s="1"/>
  <c r="BM464" i="1" s="1"/>
  <c r="BN464" i="1" s="1"/>
  <c r="X465" i="1"/>
  <c r="Y465" i="1" s="1"/>
  <c r="Z465" i="1" s="1"/>
  <c r="BM465" i="1" s="1"/>
  <c r="BN465" i="1" s="1"/>
  <c r="X466" i="1"/>
  <c r="Y466" i="1" s="1"/>
  <c r="Z466" i="1" s="1"/>
  <c r="BM466" i="1" s="1"/>
  <c r="BN466" i="1" s="1"/>
  <c r="X467" i="1"/>
  <c r="Y467" i="1" s="1"/>
  <c r="Z467" i="1" s="1"/>
  <c r="BM467" i="1" s="1"/>
  <c r="BN467" i="1" s="1"/>
  <c r="X468" i="1"/>
  <c r="Y468" i="1" s="1"/>
  <c r="Z468" i="1" s="1"/>
  <c r="BM468" i="1" s="1"/>
  <c r="BN468" i="1" s="1"/>
  <c r="X469" i="1"/>
  <c r="Y469" i="1" s="1"/>
  <c r="Z469" i="1" s="1"/>
  <c r="BM469" i="1" s="1"/>
  <c r="BN469" i="1" s="1"/>
  <c r="X470" i="1"/>
  <c r="Y470" i="1" s="1"/>
  <c r="Z470" i="1" s="1"/>
  <c r="BM470" i="1" s="1"/>
  <c r="BN470" i="1" s="1"/>
  <c r="X471" i="1"/>
  <c r="Y471" i="1" s="1"/>
  <c r="Z471" i="1" s="1"/>
  <c r="BM471" i="1" s="1"/>
  <c r="BN471" i="1" s="1"/>
  <c r="X472" i="1"/>
  <c r="Y472" i="1" s="1"/>
  <c r="Z472" i="1" s="1"/>
  <c r="BM472" i="1" s="1"/>
  <c r="BN472" i="1" s="1"/>
  <c r="X473" i="1"/>
  <c r="Y473" i="1" s="1"/>
  <c r="Z473" i="1" s="1"/>
  <c r="BM473" i="1" s="1"/>
  <c r="BN473" i="1" s="1"/>
  <c r="X474" i="1"/>
  <c r="Y474" i="1" s="1"/>
  <c r="Z474" i="1" s="1"/>
  <c r="BM474" i="1" s="1"/>
  <c r="BN474" i="1" s="1"/>
  <c r="X475" i="1"/>
  <c r="Y475" i="1" s="1"/>
  <c r="Z475" i="1" s="1"/>
  <c r="BM475" i="1" s="1"/>
  <c r="BN475" i="1" s="1"/>
  <c r="X476" i="1"/>
  <c r="Y476" i="1" s="1"/>
  <c r="Z476" i="1" s="1"/>
  <c r="BM476" i="1" s="1"/>
  <c r="BN476" i="1" s="1"/>
  <c r="X477" i="1"/>
  <c r="Y477" i="1" s="1"/>
  <c r="Z477" i="1" s="1"/>
  <c r="BM477" i="1" s="1"/>
  <c r="BN477" i="1" s="1"/>
  <c r="X478" i="1"/>
  <c r="Y478" i="1" s="1"/>
  <c r="Z478" i="1" s="1"/>
  <c r="BM478" i="1" s="1"/>
  <c r="BN478" i="1" s="1"/>
  <c r="X479" i="1"/>
  <c r="Y479" i="1" s="1"/>
  <c r="Z479" i="1" s="1"/>
  <c r="BM479" i="1" s="1"/>
  <c r="BN479" i="1" s="1"/>
  <c r="X480" i="1"/>
  <c r="Y480" i="1" s="1"/>
  <c r="Z480" i="1" s="1"/>
  <c r="BM480" i="1" s="1"/>
  <c r="BN480" i="1" s="1"/>
  <c r="X481" i="1"/>
  <c r="Y481" i="1" s="1"/>
  <c r="Z481" i="1" s="1"/>
  <c r="BM481" i="1" s="1"/>
  <c r="BN481" i="1" s="1"/>
  <c r="X482" i="1"/>
  <c r="Y482" i="1" s="1"/>
  <c r="Z482" i="1" s="1"/>
  <c r="BM482" i="1" s="1"/>
  <c r="BN482" i="1" s="1"/>
  <c r="X483" i="1"/>
  <c r="Y483" i="1" s="1"/>
  <c r="Z483" i="1" s="1"/>
  <c r="BM483" i="1" s="1"/>
  <c r="BN483" i="1" s="1"/>
  <c r="X484" i="1"/>
  <c r="Y484" i="1" s="1"/>
  <c r="Z484" i="1" s="1"/>
  <c r="BM484" i="1" s="1"/>
  <c r="BN484" i="1" s="1"/>
  <c r="X485" i="1"/>
  <c r="Y485" i="1" s="1"/>
  <c r="Z485" i="1" s="1"/>
  <c r="BM485" i="1" s="1"/>
  <c r="BN485" i="1" s="1"/>
  <c r="X486" i="1"/>
  <c r="Y486" i="1" s="1"/>
  <c r="Z486" i="1" s="1"/>
  <c r="BM486" i="1" s="1"/>
  <c r="BN486" i="1" s="1"/>
  <c r="X487" i="1"/>
  <c r="Y487" i="1" s="1"/>
  <c r="Z487" i="1" s="1"/>
  <c r="BM487" i="1" s="1"/>
  <c r="BN487" i="1" s="1"/>
  <c r="X488" i="1"/>
  <c r="Y488" i="1" s="1"/>
  <c r="Z488" i="1" s="1"/>
  <c r="BM488" i="1" s="1"/>
  <c r="BN488" i="1" s="1"/>
  <c r="X489" i="1"/>
  <c r="Y489" i="1" s="1"/>
  <c r="Z489" i="1" s="1"/>
  <c r="BM489" i="1" s="1"/>
  <c r="BN489" i="1" s="1"/>
  <c r="X490" i="1"/>
  <c r="Y490" i="1" s="1"/>
  <c r="Z490" i="1" s="1"/>
  <c r="BM490" i="1" s="1"/>
  <c r="BN490" i="1" s="1"/>
  <c r="X491" i="1"/>
  <c r="Y491" i="1" s="1"/>
  <c r="Z491" i="1" s="1"/>
  <c r="BM491" i="1" s="1"/>
  <c r="BN491" i="1" s="1"/>
  <c r="X492" i="1"/>
  <c r="Y492" i="1" s="1"/>
  <c r="Z492" i="1" s="1"/>
  <c r="BM492" i="1" s="1"/>
  <c r="BN492" i="1" s="1"/>
  <c r="X493" i="1"/>
  <c r="Y493" i="1" s="1"/>
  <c r="Z493" i="1" s="1"/>
  <c r="BM493" i="1" s="1"/>
  <c r="BN493" i="1" s="1"/>
  <c r="X494" i="1"/>
  <c r="Y494" i="1" s="1"/>
  <c r="Z494" i="1" s="1"/>
  <c r="BM494" i="1" s="1"/>
  <c r="BN494" i="1" s="1"/>
  <c r="X495" i="1"/>
  <c r="Y495" i="1" s="1"/>
  <c r="Z495" i="1" s="1"/>
  <c r="BM495" i="1" s="1"/>
  <c r="BN495" i="1" s="1"/>
  <c r="X496" i="1"/>
  <c r="Y496" i="1" s="1"/>
  <c r="Z496" i="1" s="1"/>
  <c r="BM496" i="1" s="1"/>
  <c r="BN496" i="1" s="1"/>
  <c r="X497" i="1"/>
  <c r="Y497" i="1" s="1"/>
  <c r="Z497" i="1" s="1"/>
  <c r="BM497" i="1" s="1"/>
  <c r="BN497" i="1" s="1"/>
  <c r="X498" i="1"/>
  <c r="Y498" i="1" s="1"/>
  <c r="Z498" i="1" s="1"/>
  <c r="BM498" i="1" s="1"/>
  <c r="BN498" i="1" s="1"/>
  <c r="X499" i="1"/>
  <c r="Y499" i="1" s="1"/>
  <c r="Z499" i="1" s="1"/>
  <c r="BM499" i="1" s="1"/>
  <c r="BN499" i="1" s="1"/>
  <c r="X500" i="1"/>
  <c r="Y500" i="1" s="1"/>
  <c r="Z500" i="1" s="1"/>
  <c r="BM500" i="1" s="1"/>
  <c r="BN500" i="1" s="1"/>
  <c r="X501" i="1"/>
  <c r="Y501" i="1" s="1"/>
  <c r="Z501" i="1" s="1"/>
  <c r="BM501" i="1" s="1"/>
  <c r="BN501" i="1" s="1"/>
  <c r="X502" i="1"/>
  <c r="Y502" i="1" s="1"/>
  <c r="Z502" i="1" s="1"/>
  <c r="BM502" i="1" s="1"/>
  <c r="BN502" i="1" s="1"/>
  <c r="X503" i="1"/>
  <c r="Y503" i="1" s="1"/>
  <c r="Z503" i="1" s="1"/>
  <c r="BM503" i="1" s="1"/>
  <c r="BN503" i="1" s="1"/>
  <c r="X504" i="1"/>
  <c r="Y504" i="1" s="1"/>
  <c r="Z504" i="1" s="1"/>
  <c r="BM504" i="1" s="1"/>
  <c r="BN504" i="1" s="1"/>
  <c r="X505" i="1"/>
  <c r="Y505" i="1" s="1"/>
  <c r="Z505" i="1" s="1"/>
  <c r="BM505" i="1" s="1"/>
  <c r="BN505" i="1" s="1"/>
  <c r="X506" i="1"/>
  <c r="Y506" i="1" s="1"/>
  <c r="Z506" i="1" s="1"/>
  <c r="BM506" i="1" s="1"/>
  <c r="BN506" i="1" s="1"/>
  <c r="X507" i="1"/>
  <c r="Y507" i="1" s="1"/>
  <c r="Z507" i="1" s="1"/>
  <c r="BM507" i="1" s="1"/>
  <c r="BN507" i="1" s="1"/>
  <c r="X508" i="1"/>
  <c r="Y508" i="1" s="1"/>
  <c r="Z508" i="1" s="1"/>
  <c r="BM508" i="1" s="1"/>
  <c r="BN508" i="1" s="1"/>
  <c r="X509" i="1"/>
  <c r="Y509" i="1" s="1"/>
  <c r="Z509" i="1" s="1"/>
  <c r="BM509" i="1" s="1"/>
  <c r="BN509" i="1" s="1"/>
  <c r="X510" i="1"/>
  <c r="Y510" i="1" s="1"/>
  <c r="Z510" i="1" s="1"/>
  <c r="BM510" i="1" s="1"/>
  <c r="BN510" i="1" s="1"/>
  <c r="X511" i="1"/>
  <c r="Y511" i="1" s="1"/>
  <c r="Z511" i="1" s="1"/>
  <c r="BM511" i="1" s="1"/>
  <c r="BN511" i="1" s="1"/>
  <c r="X512" i="1"/>
  <c r="Y512" i="1" s="1"/>
  <c r="Z512" i="1" s="1"/>
  <c r="BM512" i="1" s="1"/>
  <c r="BN512" i="1" s="1"/>
  <c r="X513" i="1"/>
  <c r="Y513" i="1" s="1"/>
  <c r="Z513" i="1" s="1"/>
  <c r="BM513" i="1" s="1"/>
  <c r="BN513" i="1" s="1"/>
  <c r="X514" i="1"/>
  <c r="Y514" i="1" s="1"/>
  <c r="Z514" i="1" s="1"/>
  <c r="BM514" i="1" s="1"/>
  <c r="BN514" i="1" s="1"/>
  <c r="X515" i="1"/>
  <c r="Y515" i="1" s="1"/>
  <c r="Z515" i="1" s="1"/>
  <c r="BM515" i="1" s="1"/>
  <c r="BN515" i="1" s="1"/>
  <c r="B18" i="2"/>
  <c r="M18" i="2" s="1"/>
  <c r="B19" i="2"/>
  <c r="M19" i="2" s="1"/>
  <c r="B20" i="2"/>
  <c r="M20" i="2" s="1"/>
  <c r="I21" i="2"/>
  <c r="B22" i="2"/>
  <c r="M22" i="2" s="1"/>
  <c r="B23" i="2"/>
  <c r="M23" i="2" s="1"/>
  <c r="B24" i="2"/>
  <c r="M24" i="2" s="1"/>
  <c r="B25" i="2"/>
  <c r="M25" i="2" s="1"/>
  <c r="B26" i="2"/>
  <c r="M26" i="2" s="1"/>
  <c r="B27" i="2"/>
  <c r="M27" i="2" s="1"/>
  <c r="B28" i="2"/>
  <c r="M28" i="2" s="1"/>
  <c r="B29" i="2"/>
  <c r="M29" i="2" s="1"/>
  <c r="B30" i="2"/>
  <c r="M30" i="2" s="1"/>
  <c r="B31" i="2"/>
  <c r="M31" i="2" s="1"/>
  <c r="B32" i="2"/>
  <c r="M32" i="2" s="1"/>
  <c r="B33" i="2"/>
  <c r="M33" i="2" s="1"/>
  <c r="B34" i="2"/>
  <c r="M34" i="2" s="1"/>
  <c r="B35" i="2"/>
  <c r="M35" i="2" s="1"/>
  <c r="B36" i="2"/>
  <c r="M36" i="2" s="1"/>
  <c r="B37" i="2"/>
  <c r="M37" i="2" s="1"/>
  <c r="B38" i="2"/>
  <c r="M38" i="2" s="1"/>
  <c r="B39" i="2"/>
  <c r="M39" i="2" s="1"/>
  <c r="B40" i="2"/>
  <c r="M40" i="2" s="1"/>
  <c r="B41" i="2"/>
  <c r="M41" i="2" s="1"/>
  <c r="B42" i="2"/>
  <c r="M42" i="2" s="1"/>
  <c r="B43" i="2"/>
  <c r="M43" i="2" s="1"/>
  <c r="B44" i="2"/>
  <c r="M44" i="2" s="1"/>
  <c r="B45" i="2"/>
  <c r="M45" i="2" s="1"/>
  <c r="B46" i="2"/>
  <c r="M46" i="2" s="1"/>
  <c r="B47" i="2"/>
  <c r="M47" i="2" s="1"/>
  <c r="B48" i="2"/>
  <c r="M48" i="2" s="1"/>
  <c r="B49" i="2"/>
  <c r="M49" i="2" s="1"/>
  <c r="B50" i="2"/>
  <c r="M50" i="2" s="1"/>
  <c r="B51" i="2"/>
  <c r="M51" i="2" s="1"/>
  <c r="B52" i="2"/>
  <c r="M52" i="2" s="1"/>
  <c r="B53" i="2"/>
  <c r="M53" i="2" s="1"/>
  <c r="B54" i="2"/>
  <c r="M54" i="2" s="1"/>
  <c r="B55" i="2"/>
  <c r="M55" i="2" s="1"/>
  <c r="B56" i="2"/>
  <c r="M56" i="2" s="1"/>
  <c r="B57" i="2"/>
  <c r="M57" i="2" s="1"/>
  <c r="B58" i="2"/>
  <c r="M58" i="2" s="1"/>
  <c r="B59" i="2"/>
  <c r="M59" i="2" s="1"/>
  <c r="B60" i="2"/>
  <c r="M60" i="2" s="1"/>
  <c r="B61" i="2"/>
  <c r="M61" i="2" s="1"/>
  <c r="B62" i="2"/>
  <c r="M62" i="2" s="1"/>
  <c r="B63" i="2"/>
  <c r="M63" i="2" s="1"/>
  <c r="B64" i="2"/>
  <c r="M64" i="2" s="1"/>
  <c r="B65" i="2"/>
  <c r="M65" i="2" s="1"/>
  <c r="B66" i="2"/>
  <c r="M66" i="2" s="1"/>
  <c r="B67" i="2"/>
  <c r="M67" i="2" s="1"/>
  <c r="B68" i="2"/>
  <c r="M68" i="2" s="1"/>
  <c r="B69" i="2"/>
  <c r="M69" i="2" s="1"/>
  <c r="B70" i="2"/>
  <c r="M70" i="2" s="1"/>
  <c r="B71" i="2"/>
  <c r="M71" i="2" s="1"/>
  <c r="B72" i="2"/>
  <c r="M72" i="2" s="1"/>
  <c r="B73" i="2"/>
  <c r="M73" i="2" s="1"/>
  <c r="B74" i="2"/>
  <c r="M74" i="2" s="1"/>
  <c r="B75" i="2"/>
  <c r="M75" i="2" s="1"/>
  <c r="B76" i="2"/>
  <c r="M76" i="2" s="1"/>
  <c r="B77" i="2"/>
  <c r="M77" i="2" s="1"/>
  <c r="B78" i="2"/>
  <c r="M78" i="2" s="1"/>
  <c r="B79" i="2"/>
  <c r="M79" i="2" s="1"/>
  <c r="B80" i="2"/>
  <c r="M80" i="2" s="1"/>
  <c r="B81" i="2"/>
  <c r="M81" i="2" s="1"/>
  <c r="B82" i="2"/>
  <c r="M82" i="2" s="1"/>
  <c r="B83" i="2"/>
  <c r="M83" i="2" s="1"/>
  <c r="B84" i="2"/>
  <c r="M84" i="2" s="1"/>
  <c r="B85" i="2"/>
  <c r="M85" i="2" s="1"/>
  <c r="B86" i="2"/>
  <c r="M86" i="2" s="1"/>
  <c r="B87" i="2"/>
  <c r="M87" i="2" s="1"/>
  <c r="B88" i="2"/>
  <c r="M88" i="2" s="1"/>
  <c r="B89" i="2"/>
  <c r="M89" i="2" s="1"/>
  <c r="B90" i="2"/>
  <c r="M90" i="2" s="1"/>
  <c r="B91" i="2"/>
  <c r="M91" i="2" s="1"/>
  <c r="B92" i="2"/>
  <c r="M92" i="2" s="1"/>
  <c r="B93" i="2"/>
  <c r="M93" i="2" s="1"/>
  <c r="B94" i="2"/>
  <c r="M94" i="2" s="1"/>
  <c r="B95" i="2"/>
  <c r="M95" i="2" s="1"/>
  <c r="B96" i="2"/>
  <c r="M96" i="2" s="1"/>
  <c r="B97" i="2"/>
  <c r="M97" i="2" s="1"/>
  <c r="B98" i="2"/>
  <c r="M98" i="2" s="1"/>
  <c r="B99" i="2"/>
  <c r="M99" i="2" s="1"/>
  <c r="B100" i="2"/>
  <c r="M100" i="2" s="1"/>
  <c r="B101" i="2"/>
  <c r="M101" i="2" s="1"/>
  <c r="B102" i="2"/>
  <c r="M102" i="2" s="1"/>
  <c r="B103" i="2"/>
  <c r="M103" i="2" s="1"/>
  <c r="B104" i="2"/>
  <c r="M104" i="2" s="1"/>
  <c r="B105" i="2"/>
  <c r="M105" i="2" s="1"/>
  <c r="B106" i="2"/>
  <c r="M106" i="2" s="1"/>
  <c r="B107" i="2"/>
  <c r="M107" i="2" s="1"/>
  <c r="B108" i="2"/>
  <c r="M108" i="2" s="1"/>
  <c r="B109" i="2"/>
  <c r="M109" i="2" s="1"/>
  <c r="B110" i="2"/>
  <c r="M110" i="2" s="1"/>
  <c r="B111" i="2"/>
  <c r="M111" i="2" s="1"/>
  <c r="B112" i="2"/>
  <c r="M112" i="2" s="1"/>
  <c r="B113" i="2"/>
  <c r="M113" i="2" s="1"/>
  <c r="B114" i="2"/>
  <c r="M114" i="2" s="1"/>
  <c r="B115" i="2"/>
  <c r="M115" i="2" s="1"/>
  <c r="B116" i="2"/>
  <c r="M116" i="2" s="1"/>
  <c r="B117" i="2"/>
  <c r="M117" i="2" s="1"/>
  <c r="B118" i="2"/>
  <c r="M118" i="2" s="1"/>
  <c r="B119" i="2"/>
  <c r="M119" i="2" s="1"/>
  <c r="B120" i="2"/>
  <c r="M120" i="2" s="1"/>
  <c r="B121" i="2"/>
  <c r="M121" i="2" s="1"/>
  <c r="B122" i="2"/>
  <c r="M122" i="2" s="1"/>
  <c r="B123" i="2"/>
  <c r="M123" i="2" s="1"/>
  <c r="B124" i="2"/>
  <c r="M124" i="2" s="1"/>
  <c r="B125" i="2"/>
  <c r="M125" i="2" s="1"/>
  <c r="B126" i="2"/>
  <c r="M126" i="2" s="1"/>
  <c r="B127" i="2"/>
  <c r="M127" i="2" s="1"/>
  <c r="B128" i="2"/>
  <c r="M128" i="2" s="1"/>
  <c r="B129" i="2"/>
  <c r="M129" i="2" s="1"/>
  <c r="B130" i="2"/>
  <c r="M130" i="2" s="1"/>
  <c r="B131" i="2"/>
  <c r="M131" i="2" s="1"/>
  <c r="B132" i="2"/>
  <c r="M132" i="2" s="1"/>
  <c r="B133" i="2"/>
  <c r="M133" i="2" s="1"/>
  <c r="B134" i="2"/>
  <c r="M134" i="2" s="1"/>
  <c r="B135" i="2"/>
  <c r="M135" i="2" s="1"/>
  <c r="B136" i="2"/>
  <c r="M136" i="2" s="1"/>
  <c r="B137" i="2"/>
  <c r="M137" i="2" s="1"/>
  <c r="B138" i="2"/>
  <c r="M138" i="2" s="1"/>
  <c r="B139" i="2"/>
  <c r="M139" i="2" s="1"/>
  <c r="B140" i="2"/>
  <c r="M140" i="2" s="1"/>
  <c r="B141" i="2"/>
  <c r="M141" i="2" s="1"/>
  <c r="B142" i="2"/>
  <c r="M142" i="2" s="1"/>
  <c r="B143" i="2"/>
  <c r="M143" i="2" s="1"/>
  <c r="B144" i="2"/>
  <c r="M144" i="2" s="1"/>
  <c r="B145" i="2"/>
  <c r="M145" i="2" s="1"/>
  <c r="B146" i="2"/>
  <c r="M146" i="2" s="1"/>
  <c r="B147" i="2"/>
  <c r="M147" i="2" s="1"/>
  <c r="B148" i="2"/>
  <c r="M148" i="2" s="1"/>
  <c r="B149" i="2"/>
  <c r="M149" i="2" s="1"/>
  <c r="B150" i="2"/>
  <c r="M150" i="2" s="1"/>
  <c r="B151" i="2"/>
  <c r="M151" i="2" s="1"/>
  <c r="B152" i="2"/>
  <c r="M152" i="2" s="1"/>
  <c r="B153" i="2"/>
  <c r="M153" i="2" s="1"/>
  <c r="B154" i="2"/>
  <c r="M154" i="2" s="1"/>
  <c r="B155" i="2"/>
  <c r="M155" i="2" s="1"/>
  <c r="B156" i="2"/>
  <c r="M156" i="2" s="1"/>
  <c r="B157" i="2"/>
  <c r="M157" i="2" s="1"/>
  <c r="B158" i="2"/>
  <c r="M158" i="2" s="1"/>
  <c r="B159" i="2"/>
  <c r="M159" i="2" s="1"/>
  <c r="B160" i="2"/>
  <c r="M160" i="2" s="1"/>
  <c r="B161" i="2"/>
  <c r="M161" i="2" s="1"/>
  <c r="B162" i="2"/>
  <c r="M162" i="2" s="1"/>
  <c r="B163" i="2"/>
  <c r="M163" i="2" s="1"/>
  <c r="B164" i="2"/>
  <c r="M164" i="2" s="1"/>
  <c r="B165" i="2"/>
  <c r="M165" i="2" s="1"/>
  <c r="B166" i="2"/>
  <c r="M166" i="2" s="1"/>
  <c r="B167" i="2"/>
  <c r="M167" i="2" s="1"/>
  <c r="B168" i="2"/>
  <c r="M168" i="2" s="1"/>
  <c r="B169" i="2"/>
  <c r="M169" i="2" s="1"/>
  <c r="B170" i="2"/>
  <c r="M170" i="2" s="1"/>
  <c r="B171" i="2"/>
  <c r="M171" i="2" s="1"/>
  <c r="B172" i="2"/>
  <c r="M172" i="2" s="1"/>
  <c r="B173" i="2"/>
  <c r="M173" i="2" s="1"/>
  <c r="B174" i="2"/>
  <c r="M174" i="2" s="1"/>
  <c r="B175" i="2"/>
  <c r="M175" i="2" s="1"/>
  <c r="B176" i="2"/>
  <c r="M176" i="2" s="1"/>
  <c r="B177" i="2"/>
  <c r="M177" i="2" s="1"/>
  <c r="B178" i="2"/>
  <c r="M178" i="2" s="1"/>
  <c r="B179" i="2"/>
  <c r="M179" i="2" s="1"/>
  <c r="B180" i="2"/>
  <c r="M180" i="2" s="1"/>
  <c r="B181" i="2"/>
  <c r="M181" i="2" s="1"/>
  <c r="B182" i="2"/>
  <c r="M182" i="2" s="1"/>
  <c r="B183" i="2"/>
  <c r="M183" i="2" s="1"/>
  <c r="B184" i="2"/>
  <c r="M184" i="2" s="1"/>
  <c r="B185" i="2"/>
  <c r="M185" i="2" s="1"/>
  <c r="B186" i="2"/>
  <c r="M186" i="2" s="1"/>
  <c r="B187" i="2"/>
  <c r="M187" i="2" s="1"/>
  <c r="B188" i="2"/>
  <c r="M188" i="2" s="1"/>
  <c r="B189" i="2"/>
  <c r="M189" i="2" s="1"/>
  <c r="B190" i="2"/>
  <c r="M190" i="2" s="1"/>
  <c r="B191" i="2"/>
  <c r="M191" i="2" s="1"/>
  <c r="B192" i="2"/>
  <c r="M192" i="2" s="1"/>
  <c r="B193" i="2"/>
  <c r="M193" i="2" s="1"/>
  <c r="B194" i="2"/>
  <c r="M194" i="2" s="1"/>
  <c r="B195" i="2"/>
  <c r="M195" i="2" s="1"/>
  <c r="B196" i="2"/>
  <c r="M196" i="2" s="1"/>
  <c r="B197" i="2"/>
  <c r="M197" i="2" s="1"/>
  <c r="B198" i="2"/>
  <c r="M198" i="2" s="1"/>
  <c r="B199" i="2"/>
  <c r="M199" i="2" s="1"/>
  <c r="B200" i="2"/>
  <c r="M200" i="2" s="1"/>
  <c r="B201" i="2"/>
  <c r="M201" i="2" s="1"/>
  <c r="B202" i="2"/>
  <c r="M202" i="2" s="1"/>
  <c r="B203" i="2"/>
  <c r="M203" i="2" s="1"/>
  <c r="B204" i="2"/>
  <c r="M204" i="2" s="1"/>
  <c r="B205" i="2"/>
  <c r="M205" i="2" s="1"/>
  <c r="B206" i="2"/>
  <c r="M206" i="2" s="1"/>
  <c r="B207" i="2"/>
  <c r="M207" i="2" s="1"/>
  <c r="B208" i="2"/>
  <c r="M208" i="2" s="1"/>
  <c r="B209" i="2"/>
  <c r="M209" i="2" s="1"/>
  <c r="B210" i="2"/>
  <c r="M210" i="2" s="1"/>
  <c r="B211" i="2"/>
  <c r="M211" i="2" s="1"/>
  <c r="B212" i="2"/>
  <c r="M212" i="2" s="1"/>
  <c r="B213" i="2"/>
  <c r="M213" i="2" s="1"/>
  <c r="B214" i="2"/>
  <c r="M214" i="2" s="1"/>
  <c r="B215" i="2"/>
  <c r="M215" i="2" s="1"/>
  <c r="B216" i="2"/>
  <c r="M216" i="2" s="1"/>
  <c r="B217" i="2"/>
  <c r="M217" i="2" s="1"/>
  <c r="B218" i="2"/>
  <c r="M218" i="2" s="1"/>
  <c r="B219" i="2"/>
  <c r="M219" i="2" s="1"/>
  <c r="B220" i="2"/>
  <c r="M220" i="2" s="1"/>
  <c r="B221" i="2"/>
  <c r="M221" i="2" s="1"/>
  <c r="B222" i="2"/>
  <c r="M222" i="2" s="1"/>
  <c r="B223" i="2"/>
  <c r="M223" i="2" s="1"/>
  <c r="B224" i="2"/>
  <c r="M224" i="2" s="1"/>
  <c r="B225" i="2"/>
  <c r="M225" i="2" s="1"/>
  <c r="B226" i="2"/>
  <c r="M226" i="2" s="1"/>
  <c r="B227" i="2"/>
  <c r="M227" i="2" s="1"/>
  <c r="B228" i="2"/>
  <c r="M228" i="2" s="1"/>
  <c r="B229" i="2"/>
  <c r="M229" i="2" s="1"/>
  <c r="B230" i="2"/>
  <c r="M230" i="2" s="1"/>
  <c r="B231" i="2"/>
  <c r="M231" i="2" s="1"/>
  <c r="B232" i="2"/>
  <c r="M232" i="2" s="1"/>
  <c r="B233" i="2"/>
  <c r="M233" i="2" s="1"/>
  <c r="B234" i="2"/>
  <c r="M234" i="2" s="1"/>
  <c r="B235" i="2"/>
  <c r="M235" i="2" s="1"/>
  <c r="B236" i="2"/>
  <c r="M236" i="2" s="1"/>
  <c r="B237" i="2"/>
  <c r="M237" i="2" s="1"/>
  <c r="B238" i="2"/>
  <c r="M238" i="2" s="1"/>
  <c r="B239" i="2"/>
  <c r="M239" i="2" s="1"/>
  <c r="B240" i="2"/>
  <c r="M240" i="2" s="1"/>
  <c r="B241" i="2"/>
  <c r="M241" i="2" s="1"/>
  <c r="B242" i="2"/>
  <c r="M242" i="2" s="1"/>
  <c r="B243" i="2"/>
  <c r="M243" i="2" s="1"/>
  <c r="B244" i="2"/>
  <c r="M244" i="2" s="1"/>
  <c r="B245" i="2"/>
  <c r="M245" i="2" s="1"/>
  <c r="B246" i="2"/>
  <c r="M246" i="2" s="1"/>
  <c r="B247" i="2"/>
  <c r="M247" i="2" s="1"/>
  <c r="B248" i="2"/>
  <c r="M248" i="2" s="1"/>
  <c r="B249" i="2"/>
  <c r="M249" i="2" s="1"/>
  <c r="B250" i="2"/>
  <c r="M250" i="2" s="1"/>
  <c r="B251" i="2"/>
  <c r="M251" i="2" s="1"/>
  <c r="B252" i="2"/>
  <c r="M252" i="2" s="1"/>
  <c r="B253" i="2"/>
  <c r="M253" i="2" s="1"/>
  <c r="B254" i="2"/>
  <c r="M254" i="2" s="1"/>
  <c r="B255" i="2"/>
  <c r="M255" i="2" s="1"/>
  <c r="B256" i="2"/>
  <c r="M256" i="2" s="1"/>
  <c r="B257" i="2"/>
  <c r="M257" i="2" s="1"/>
  <c r="B258" i="2"/>
  <c r="M258" i="2" s="1"/>
  <c r="B259" i="2"/>
  <c r="M259" i="2" s="1"/>
  <c r="B260" i="2"/>
  <c r="M260" i="2" s="1"/>
  <c r="B261" i="2"/>
  <c r="M261" i="2" s="1"/>
  <c r="B262" i="2"/>
  <c r="M262" i="2" s="1"/>
  <c r="B263" i="2"/>
  <c r="M263" i="2" s="1"/>
  <c r="B264" i="2"/>
  <c r="M264" i="2" s="1"/>
  <c r="B265" i="2"/>
  <c r="M265" i="2" s="1"/>
  <c r="B266" i="2"/>
  <c r="M266" i="2" s="1"/>
  <c r="B267" i="2"/>
  <c r="M267" i="2" s="1"/>
  <c r="B268" i="2"/>
  <c r="M268" i="2" s="1"/>
  <c r="B269" i="2"/>
  <c r="M269" i="2" s="1"/>
  <c r="B270" i="2"/>
  <c r="M270" i="2" s="1"/>
  <c r="B271" i="2"/>
  <c r="M271" i="2" s="1"/>
  <c r="B272" i="2"/>
  <c r="M272" i="2" s="1"/>
  <c r="B273" i="2"/>
  <c r="M273" i="2" s="1"/>
  <c r="B274" i="2"/>
  <c r="M274" i="2" s="1"/>
  <c r="B275" i="2"/>
  <c r="M275" i="2" s="1"/>
  <c r="B276" i="2"/>
  <c r="M276" i="2" s="1"/>
  <c r="B277" i="2"/>
  <c r="M277" i="2" s="1"/>
  <c r="B278" i="2"/>
  <c r="M278" i="2" s="1"/>
  <c r="B279" i="2"/>
  <c r="M279" i="2" s="1"/>
  <c r="B280" i="2"/>
  <c r="M280" i="2" s="1"/>
  <c r="B281" i="2"/>
  <c r="M281" i="2" s="1"/>
  <c r="B282" i="2"/>
  <c r="M282" i="2" s="1"/>
  <c r="B283" i="2"/>
  <c r="M283" i="2" s="1"/>
  <c r="B284" i="2"/>
  <c r="M284" i="2" s="1"/>
  <c r="B285" i="2"/>
  <c r="M285" i="2" s="1"/>
  <c r="B286" i="2"/>
  <c r="M286" i="2" s="1"/>
  <c r="B287" i="2"/>
  <c r="M287" i="2" s="1"/>
  <c r="B288" i="2"/>
  <c r="M288" i="2" s="1"/>
  <c r="B289" i="2"/>
  <c r="M289" i="2" s="1"/>
  <c r="B290" i="2"/>
  <c r="M290" i="2" s="1"/>
  <c r="B291" i="2"/>
  <c r="M291" i="2" s="1"/>
  <c r="B292" i="2"/>
  <c r="M292" i="2" s="1"/>
  <c r="B293" i="2"/>
  <c r="M293" i="2" s="1"/>
  <c r="B294" i="2"/>
  <c r="M294" i="2" s="1"/>
  <c r="B295" i="2"/>
  <c r="M295" i="2" s="1"/>
  <c r="B296" i="2"/>
  <c r="M296" i="2" s="1"/>
  <c r="B297" i="2"/>
  <c r="M297" i="2" s="1"/>
  <c r="B298" i="2"/>
  <c r="M298" i="2" s="1"/>
  <c r="B299" i="2"/>
  <c r="M299" i="2" s="1"/>
  <c r="B300" i="2"/>
  <c r="M300" i="2" s="1"/>
  <c r="B301" i="2"/>
  <c r="M301" i="2" s="1"/>
  <c r="B302" i="2"/>
  <c r="M302" i="2" s="1"/>
  <c r="B303" i="2"/>
  <c r="M303" i="2" s="1"/>
  <c r="B304" i="2"/>
  <c r="M304" i="2" s="1"/>
  <c r="B305" i="2"/>
  <c r="M305" i="2" s="1"/>
  <c r="B306" i="2"/>
  <c r="M306" i="2" s="1"/>
  <c r="B307" i="2"/>
  <c r="M307" i="2" s="1"/>
  <c r="B308" i="2"/>
  <c r="M308" i="2" s="1"/>
  <c r="B309" i="2"/>
  <c r="M309" i="2" s="1"/>
  <c r="B310" i="2"/>
  <c r="M310" i="2" s="1"/>
  <c r="B311" i="2"/>
  <c r="M311" i="2" s="1"/>
  <c r="B312" i="2"/>
  <c r="M312" i="2" s="1"/>
  <c r="B313" i="2"/>
  <c r="M313" i="2" s="1"/>
  <c r="B314" i="2"/>
  <c r="M314" i="2" s="1"/>
  <c r="B315" i="2"/>
  <c r="M315" i="2" s="1"/>
  <c r="B316" i="2"/>
  <c r="M316" i="2" s="1"/>
  <c r="B317" i="2"/>
  <c r="M317" i="2" s="1"/>
  <c r="B318" i="2"/>
  <c r="M318" i="2" s="1"/>
  <c r="B319" i="2"/>
  <c r="M319" i="2" s="1"/>
  <c r="B320" i="2"/>
  <c r="M320" i="2" s="1"/>
  <c r="B321" i="2"/>
  <c r="M321" i="2" s="1"/>
  <c r="B322" i="2"/>
  <c r="M322" i="2" s="1"/>
  <c r="B323" i="2"/>
  <c r="M323" i="2" s="1"/>
  <c r="B324" i="2"/>
  <c r="M324" i="2" s="1"/>
  <c r="B325" i="2"/>
  <c r="M325" i="2" s="1"/>
  <c r="B326" i="2"/>
  <c r="M326" i="2" s="1"/>
  <c r="B327" i="2"/>
  <c r="M327" i="2" s="1"/>
  <c r="B328" i="2"/>
  <c r="M328" i="2" s="1"/>
  <c r="B329" i="2"/>
  <c r="M329" i="2" s="1"/>
  <c r="B330" i="2"/>
  <c r="M330" i="2" s="1"/>
  <c r="B331" i="2"/>
  <c r="M331" i="2" s="1"/>
  <c r="B332" i="2"/>
  <c r="M332" i="2" s="1"/>
  <c r="B333" i="2"/>
  <c r="M333" i="2" s="1"/>
  <c r="B334" i="2"/>
  <c r="M334" i="2" s="1"/>
  <c r="B335" i="2"/>
  <c r="M335" i="2" s="1"/>
  <c r="B336" i="2"/>
  <c r="M336" i="2" s="1"/>
  <c r="B337" i="2"/>
  <c r="M337" i="2" s="1"/>
  <c r="B338" i="2"/>
  <c r="M338" i="2" s="1"/>
  <c r="B339" i="2"/>
  <c r="M339" i="2" s="1"/>
  <c r="B340" i="2"/>
  <c r="M340" i="2" s="1"/>
  <c r="B341" i="2"/>
  <c r="M341" i="2" s="1"/>
  <c r="B342" i="2"/>
  <c r="M342" i="2" s="1"/>
  <c r="B343" i="2"/>
  <c r="M343" i="2" s="1"/>
  <c r="B344" i="2"/>
  <c r="M344" i="2" s="1"/>
  <c r="B345" i="2"/>
  <c r="M345" i="2" s="1"/>
  <c r="B346" i="2"/>
  <c r="M346" i="2" s="1"/>
  <c r="B347" i="2"/>
  <c r="M347" i="2" s="1"/>
  <c r="B348" i="2"/>
  <c r="M348" i="2" s="1"/>
  <c r="B349" i="2"/>
  <c r="M349" i="2" s="1"/>
  <c r="B350" i="2"/>
  <c r="M350" i="2" s="1"/>
  <c r="B351" i="2"/>
  <c r="M351" i="2" s="1"/>
  <c r="B352" i="2"/>
  <c r="M352" i="2" s="1"/>
  <c r="B353" i="2"/>
  <c r="M353" i="2" s="1"/>
  <c r="B354" i="2"/>
  <c r="M354" i="2" s="1"/>
  <c r="B355" i="2"/>
  <c r="M355" i="2" s="1"/>
  <c r="B356" i="2"/>
  <c r="M356" i="2" s="1"/>
  <c r="B357" i="2"/>
  <c r="M357" i="2" s="1"/>
  <c r="B358" i="2"/>
  <c r="M358" i="2" s="1"/>
  <c r="B359" i="2"/>
  <c r="M359" i="2" s="1"/>
  <c r="B360" i="2"/>
  <c r="M360" i="2" s="1"/>
  <c r="B361" i="2"/>
  <c r="M361" i="2" s="1"/>
  <c r="B362" i="2"/>
  <c r="M362" i="2" s="1"/>
  <c r="B363" i="2"/>
  <c r="M363" i="2" s="1"/>
  <c r="B364" i="2"/>
  <c r="M364" i="2" s="1"/>
  <c r="B365" i="2"/>
  <c r="M365" i="2" s="1"/>
  <c r="B366" i="2"/>
  <c r="M366" i="2" s="1"/>
  <c r="B367" i="2"/>
  <c r="M367" i="2" s="1"/>
  <c r="B368" i="2"/>
  <c r="M368" i="2" s="1"/>
  <c r="B369" i="2"/>
  <c r="M369" i="2" s="1"/>
  <c r="B370" i="2"/>
  <c r="M370" i="2" s="1"/>
  <c r="B371" i="2"/>
  <c r="M371" i="2" s="1"/>
  <c r="B372" i="2"/>
  <c r="M372" i="2" s="1"/>
  <c r="B373" i="2"/>
  <c r="M373" i="2" s="1"/>
  <c r="B374" i="2"/>
  <c r="M374" i="2" s="1"/>
  <c r="B375" i="2"/>
  <c r="M375" i="2" s="1"/>
  <c r="B376" i="2"/>
  <c r="M376" i="2" s="1"/>
  <c r="B377" i="2"/>
  <c r="M377" i="2" s="1"/>
  <c r="B378" i="2"/>
  <c r="M378" i="2" s="1"/>
  <c r="B379" i="2"/>
  <c r="M379" i="2" s="1"/>
  <c r="B380" i="2"/>
  <c r="M380" i="2" s="1"/>
  <c r="B381" i="2"/>
  <c r="M381" i="2" s="1"/>
  <c r="B382" i="2"/>
  <c r="M382" i="2" s="1"/>
  <c r="B383" i="2"/>
  <c r="M383" i="2" s="1"/>
  <c r="B384" i="2"/>
  <c r="M384" i="2" s="1"/>
  <c r="B385" i="2"/>
  <c r="M385" i="2" s="1"/>
  <c r="B386" i="2"/>
  <c r="M386" i="2" s="1"/>
  <c r="B387" i="2"/>
  <c r="M387" i="2" s="1"/>
  <c r="B388" i="2"/>
  <c r="M388" i="2" s="1"/>
  <c r="B389" i="2"/>
  <c r="M389" i="2" s="1"/>
  <c r="B390" i="2"/>
  <c r="M390" i="2" s="1"/>
  <c r="B391" i="2"/>
  <c r="M391" i="2" s="1"/>
  <c r="B392" i="2"/>
  <c r="M392" i="2" s="1"/>
  <c r="B393" i="2"/>
  <c r="M393" i="2" s="1"/>
  <c r="B394" i="2"/>
  <c r="M394" i="2" s="1"/>
  <c r="B395" i="2"/>
  <c r="M395" i="2" s="1"/>
  <c r="B396" i="2"/>
  <c r="M396" i="2" s="1"/>
  <c r="B397" i="2"/>
  <c r="M397" i="2" s="1"/>
  <c r="B398" i="2"/>
  <c r="M398" i="2" s="1"/>
  <c r="B399" i="2"/>
  <c r="M399" i="2" s="1"/>
  <c r="B400" i="2"/>
  <c r="M400" i="2" s="1"/>
  <c r="B401" i="2"/>
  <c r="M401" i="2" s="1"/>
  <c r="B402" i="2"/>
  <c r="M402" i="2" s="1"/>
  <c r="B403" i="2"/>
  <c r="M403" i="2" s="1"/>
  <c r="B404" i="2"/>
  <c r="M404" i="2" s="1"/>
  <c r="B405" i="2"/>
  <c r="M405" i="2" s="1"/>
  <c r="B406" i="2"/>
  <c r="M406" i="2" s="1"/>
  <c r="B407" i="2"/>
  <c r="M407" i="2" s="1"/>
  <c r="B408" i="2"/>
  <c r="M408" i="2" s="1"/>
  <c r="B409" i="2"/>
  <c r="M409" i="2" s="1"/>
  <c r="B410" i="2"/>
  <c r="M410" i="2" s="1"/>
  <c r="B411" i="2"/>
  <c r="M411" i="2" s="1"/>
  <c r="B412" i="2"/>
  <c r="M412" i="2" s="1"/>
  <c r="B413" i="2"/>
  <c r="M413" i="2" s="1"/>
  <c r="B414" i="2"/>
  <c r="M414" i="2" s="1"/>
  <c r="B415" i="2"/>
  <c r="M415" i="2" s="1"/>
  <c r="B416" i="2"/>
  <c r="M416" i="2" s="1"/>
  <c r="B417" i="2"/>
  <c r="M417" i="2" s="1"/>
  <c r="B418" i="2"/>
  <c r="M418" i="2" s="1"/>
  <c r="B419" i="2"/>
  <c r="M419" i="2" s="1"/>
  <c r="B420" i="2"/>
  <c r="M420" i="2" s="1"/>
  <c r="B421" i="2"/>
  <c r="M421" i="2" s="1"/>
  <c r="B422" i="2"/>
  <c r="M422" i="2" s="1"/>
  <c r="B423" i="2"/>
  <c r="M423" i="2" s="1"/>
  <c r="B424" i="2"/>
  <c r="M424" i="2" s="1"/>
  <c r="B425" i="2"/>
  <c r="M425" i="2" s="1"/>
  <c r="B426" i="2"/>
  <c r="M426" i="2" s="1"/>
  <c r="B427" i="2"/>
  <c r="M427" i="2" s="1"/>
  <c r="B428" i="2"/>
  <c r="M428" i="2" s="1"/>
  <c r="B429" i="2"/>
  <c r="M429" i="2" s="1"/>
  <c r="B430" i="2"/>
  <c r="M430" i="2" s="1"/>
  <c r="B431" i="2"/>
  <c r="M431" i="2" s="1"/>
  <c r="B432" i="2"/>
  <c r="M432" i="2" s="1"/>
  <c r="B433" i="2"/>
  <c r="M433" i="2" s="1"/>
  <c r="B434" i="2"/>
  <c r="M434" i="2" s="1"/>
  <c r="B435" i="2"/>
  <c r="M435" i="2" s="1"/>
  <c r="B436" i="2"/>
  <c r="M436" i="2" s="1"/>
  <c r="B437" i="2"/>
  <c r="M437" i="2" s="1"/>
  <c r="B438" i="2"/>
  <c r="M438" i="2" s="1"/>
  <c r="B439" i="2"/>
  <c r="M439" i="2" s="1"/>
  <c r="B440" i="2"/>
  <c r="M440" i="2" s="1"/>
  <c r="B441" i="2"/>
  <c r="M441" i="2" s="1"/>
  <c r="B442" i="2"/>
  <c r="M442" i="2" s="1"/>
  <c r="B443" i="2"/>
  <c r="M443" i="2" s="1"/>
  <c r="B444" i="2"/>
  <c r="M444" i="2" s="1"/>
  <c r="B445" i="2"/>
  <c r="M445" i="2" s="1"/>
  <c r="B446" i="2"/>
  <c r="M446" i="2" s="1"/>
  <c r="B447" i="2"/>
  <c r="M447" i="2" s="1"/>
  <c r="B448" i="2"/>
  <c r="M448" i="2" s="1"/>
  <c r="B449" i="2"/>
  <c r="M449" i="2" s="1"/>
  <c r="B450" i="2"/>
  <c r="M450" i="2" s="1"/>
  <c r="B451" i="2"/>
  <c r="M451" i="2" s="1"/>
  <c r="B452" i="2"/>
  <c r="M452" i="2" s="1"/>
  <c r="B453" i="2"/>
  <c r="M453" i="2" s="1"/>
  <c r="B454" i="2"/>
  <c r="M454" i="2" s="1"/>
  <c r="B455" i="2"/>
  <c r="M455" i="2" s="1"/>
  <c r="B456" i="2"/>
  <c r="M456" i="2" s="1"/>
  <c r="B457" i="2"/>
  <c r="M457" i="2" s="1"/>
  <c r="B458" i="2"/>
  <c r="M458" i="2" s="1"/>
  <c r="B459" i="2"/>
  <c r="M459" i="2" s="1"/>
  <c r="B460" i="2"/>
  <c r="M460" i="2" s="1"/>
  <c r="B461" i="2"/>
  <c r="M461" i="2" s="1"/>
  <c r="B462" i="2"/>
  <c r="M462" i="2" s="1"/>
  <c r="B463" i="2"/>
  <c r="M463" i="2" s="1"/>
  <c r="B464" i="2"/>
  <c r="M464" i="2" s="1"/>
  <c r="B465" i="2"/>
  <c r="M465" i="2" s="1"/>
  <c r="B466" i="2"/>
  <c r="M466" i="2" s="1"/>
  <c r="B467" i="2"/>
  <c r="M467" i="2" s="1"/>
  <c r="B468" i="2"/>
  <c r="M468" i="2" s="1"/>
  <c r="B469" i="2"/>
  <c r="M469" i="2" s="1"/>
  <c r="B470" i="2"/>
  <c r="M470" i="2" s="1"/>
  <c r="B471" i="2"/>
  <c r="M471" i="2" s="1"/>
  <c r="B472" i="2"/>
  <c r="M472" i="2" s="1"/>
  <c r="B473" i="2"/>
  <c r="M473" i="2" s="1"/>
  <c r="B474" i="2"/>
  <c r="M474" i="2" s="1"/>
  <c r="B475" i="2"/>
  <c r="M475" i="2" s="1"/>
  <c r="B476" i="2"/>
  <c r="M476" i="2" s="1"/>
  <c r="B477" i="2"/>
  <c r="M477" i="2" s="1"/>
  <c r="B478" i="2"/>
  <c r="M478" i="2" s="1"/>
  <c r="B479" i="2"/>
  <c r="M479" i="2" s="1"/>
  <c r="B480" i="2"/>
  <c r="M480" i="2" s="1"/>
  <c r="B481" i="2"/>
  <c r="M481" i="2" s="1"/>
  <c r="B482" i="2"/>
  <c r="M482" i="2" s="1"/>
  <c r="B483" i="2"/>
  <c r="M483" i="2" s="1"/>
  <c r="B484" i="2"/>
  <c r="M484" i="2" s="1"/>
  <c r="B485" i="2"/>
  <c r="M485" i="2" s="1"/>
  <c r="B486" i="2"/>
  <c r="M486" i="2" s="1"/>
  <c r="B487" i="2"/>
  <c r="M487" i="2" s="1"/>
  <c r="B488" i="2"/>
  <c r="M488" i="2" s="1"/>
  <c r="B489" i="2"/>
  <c r="M489" i="2" s="1"/>
  <c r="B490" i="2"/>
  <c r="M490" i="2" s="1"/>
  <c r="B491" i="2"/>
  <c r="M491" i="2" s="1"/>
  <c r="B492" i="2"/>
  <c r="M492" i="2" s="1"/>
  <c r="B493" i="2"/>
  <c r="M493" i="2" s="1"/>
  <c r="B494" i="2"/>
  <c r="M494" i="2" s="1"/>
  <c r="B495" i="2"/>
  <c r="M495" i="2" s="1"/>
  <c r="B496" i="2"/>
  <c r="M496" i="2" s="1"/>
  <c r="B497" i="2"/>
  <c r="M497" i="2" s="1"/>
  <c r="B498" i="2"/>
  <c r="M498" i="2" s="1"/>
  <c r="B499" i="2"/>
  <c r="M499" i="2" s="1"/>
  <c r="B500" i="2"/>
  <c r="M500" i="2" s="1"/>
  <c r="B501" i="2"/>
  <c r="M501" i="2" s="1"/>
  <c r="B502" i="2"/>
  <c r="M502" i="2" s="1"/>
  <c r="B503" i="2"/>
  <c r="M503" i="2" s="1"/>
  <c r="B504" i="2"/>
  <c r="M504" i="2" s="1"/>
  <c r="B505" i="2"/>
  <c r="M505" i="2" s="1"/>
  <c r="B506" i="2"/>
  <c r="M506" i="2" s="1"/>
  <c r="B507" i="2"/>
  <c r="M507" i="2" s="1"/>
  <c r="B508" i="2"/>
  <c r="M508" i="2" s="1"/>
  <c r="B509" i="2"/>
  <c r="M509" i="2" s="1"/>
  <c r="B510" i="2"/>
  <c r="M510" i="2" s="1"/>
  <c r="B511" i="2"/>
  <c r="M511" i="2" s="1"/>
  <c r="B512" i="2"/>
  <c r="M512" i="2" s="1"/>
  <c r="B513" i="2"/>
  <c r="M513" i="2" s="1"/>
  <c r="B514" i="2"/>
  <c r="M514" i="2" s="1"/>
  <c r="B515" i="2"/>
  <c r="M515" i="2" s="1"/>
  <c r="B516" i="2"/>
  <c r="AB497" i="1"/>
  <c r="AB498" i="1"/>
  <c r="AB499" i="1"/>
  <c r="AB500" i="1"/>
  <c r="AB501" i="1"/>
  <c r="AB502" i="1"/>
  <c r="AB503" i="1"/>
  <c r="AB504" i="1"/>
  <c r="AB505" i="1"/>
  <c r="AB506" i="1"/>
  <c r="AB507" i="1"/>
  <c r="AB508" i="1"/>
  <c r="AB509" i="1"/>
  <c r="AB510" i="1"/>
  <c r="AB511" i="1"/>
  <c r="AB512" i="1"/>
  <c r="AB513" i="1"/>
  <c r="AB514"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19" i="1"/>
  <c r="AB20" i="1"/>
  <c r="AB21" i="1"/>
  <c r="AB22" i="1"/>
  <c r="AB23" i="1"/>
  <c r="AB24" i="1"/>
  <c r="AB25" i="1"/>
  <c r="AB26" i="1"/>
  <c r="AB27"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28" i="1"/>
  <c r="AB195" i="1"/>
  <c r="B74" i="8"/>
  <c r="A19" i="8"/>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B20" i="8"/>
  <c r="B78" i="8"/>
  <c r="I78" i="8" s="1"/>
  <c r="B75" i="8"/>
  <c r="B76" i="8"/>
  <c r="D76" i="8" s="1"/>
  <c r="B77" i="8"/>
  <c r="A19" i="9"/>
  <c r="A20" i="9" s="1"/>
  <c r="A21" i="9" s="1"/>
  <c r="A22" i="9" s="1"/>
  <c r="A23" i="9" s="1"/>
  <c r="A24" i="9" s="1"/>
  <c r="A25" i="9" s="1"/>
  <c r="A26" i="9" s="1"/>
  <c r="A27" i="9" s="1"/>
  <c r="A28" i="9" s="1"/>
  <c r="A29" i="9" s="1"/>
  <c r="A30" i="9" s="1"/>
  <c r="A31" i="9" s="1"/>
  <c r="A32" i="9" s="1"/>
  <c r="A33" i="9" s="1"/>
  <c r="A34" i="9" s="1"/>
  <c r="A35" i="9" s="1"/>
  <c r="A36" i="9" s="1"/>
  <c r="A37" i="9" s="1"/>
  <c r="A38" i="9" s="1"/>
  <c r="A39" i="9" s="1"/>
  <c r="B39" i="9"/>
  <c r="B38" i="9"/>
  <c r="B37" i="9"/>
  <c r="G37" i="9" s="1"/>
  <c r="B36" i="9"/>
  <c r="B35" i="9"/>
  <c r="B34" i="9"/>
  <c r="G34" i="9" s="1"/>
  <c r="B33" i="9"/>
  <c r="H33" i="9" s="1"/>
  <c r="B32" i="9"/>
  <c r="F32" i="9" s="1"/>
  <c r="D8" i="9"/>
  <c r="B18" i="9"/>
  <c r="H18" i="9" s="1"/>
  <c r="B19" i="9"/>
  <c r="H19" i="9" s="1"/>
  <c r="B20" i="9"/>
  <c r="I20" i="9" s="1"/>
  <c r="B21" i="9"/>
  <c r="B22" i="9"/>
  <c r="B23" i="9"/>
  <c r="G23" i="9" s="1"/>
  <c r="B24" i="9"/>
  <c r="B25" i="9"/>
  <c r="D25" i="9" s="1"/>
  <c r="B26" i="9"/>
  <c r="G26" i="9" s="1"/>
  <c r="B27" i="9"/>
  <c r="B28" i="9"/>
  <c r="B29" i="9"/>
  <c r="C29" i="9" s="1"/>
  <c r="B30" i="9"/>
  <c r="B31" i="9"/>
  <c r="C31" i="9" s="1"/>
  <c r="I7" i="9"/>
  <c r="I6" i="9"/>
  <c r="I5" i="9"/>
  <c r="D7" i="9"/>
  <c r="D6" i="9"/>
  <c r="D5" i="9"/>
  <c r="D4" i="9"/>
  <c r="C9" i="9"/>
  <c r="C4" i="9"/>
  <c r="B88" i="8"/>
  <c r="B87" i="8"/>
  <c r="B86" i="8"/>
  <c r="H86" i="8" s="1"/>
  <c r="B85" i="8"/>
  <c r="B84" i="8"/>
  <c r="H84" i="8" s="1"/>
  <c r="B83" i="8"/>
  <c r="B82" i="8"/>
  <c r="I82" i="8" s="1"/>
  <c r="B81" i="8"/>
  <c r="G81" i="8" s="1"/>
  <c r="B80" i="8"/>
  <c r="F80" i="8" s="1"/>
  <c r="B79" i="8"/>
  <c r="B73" i="8"/>
  <c r="G73" i="8" s="1"/>
  <c r="B72" i="8"/>
  <c r="F72" i="8" s="1"/>
  <c r="B71" i="8"/>
  <c r="G71" i="8" s="1"/>
  <c r="B70" i="8"/>
  <c r="B69" i="8"/>
  <c r="B68" i="8"/>
  <c r="B67" i="8"/>
  <c r="G67" i="8" s="1"/>
  <c r="B66" i="8"/>
  <c r="B65" i="8"/>
  <c r="H65" i="8" s="1"/>
  <c r="B64" i="8"/>
  <c r="B63" i="8"/>
  <c r="H63" i="8" s="1"/>
  <c r="B62" i="8"/>
  <c r="G62" i="8" s="1"/>
  <c r="B61" i="8"/>
  <c r="B60" i="8"/>
  <c r="D60" i="8" s="1"/>
  <c r="B59" i="8"/>
  <c r="B58" i="8"/>
  <c r="B57" i="8"/>
  <c r="F57" i="8" s="1"/>
  <c r="B56" i="8"/>
  <c r="B55" i="8"/>
  <c r="D55" i="8" s="1"/>
  <c r="B54" i="8"/>
  <c r="B53" i="8"/>
  <c r="B52" i="8"/>
  <c r="B51" i="8"/>
  <c r="I51" i="8" s="1"/>
  <c r="B50" i="8"/>
  <c r="B49" i="8"/>
  <c r="H49" i="8" s="1"/>
  <c r="B48" i="8"/>
  <c r="B47" i="8"/>
  <c r="H47" i="8" s="1"/>
  <c r="B46" i="8"/>
  <c r="B45" i="8"/>
  <c r="B44" i="8"/>
  <c r="B43" i="8"/>
  <c r="I43" i="8" s="1"/>
  <c r="B42" i="8"/>
  <c r="B41" i="8"/>
  <c r="I41" i="8" s="1"/>
  <c r="B40" i="8"/>
  <c r="B39" i="8"/>
  <c r="H39" i="8" s="1"/>
  <c r="B38" i="8"/>
  <c r="F38" i="8" s="1"/>
  <c r="B37" i="8"/>
  <c r="B36" i="8"/>
  <c r="H36" i="8" s="1"/>
  <c r="B35" i="8"/>
  <c r="I35" i="8" s="1"/>
  <c r="B34" i="8"/>
  <c r="B33" i="8"/>
  <c r="I33" i="8" s="1"/>
  <c r="B32" i="8"/>
  <c r="B31" i="8"/>
  <c r="F31" i="8" s="1"/>
  <c r="B30" i="8"/>
  <c r="G30" i="8" s="1"/>
  <c r="B29" i="8"/>
  <c r="G29" i="8" s="1"/>
  <c r="B28" i="8"/>
  <c r="B27" i="8"/>
  <c r="I27" i="8" s="1"/>
  <c r="B26" i="8"/>
  <c r="B25" i="8"/>
  <c r="B24" i="8"/>
  <c r="D24" i="8" s="1"/>
  <c r="B23" i="8"/>
  <c r="I23" i="8" s="1"/>
  <c r="B22" i="8"/>
  <c r="I22" i="8" s="1"/>
  <c r="B21" i="8"/>
  <c r="H21" i="8" s="1"/>
  <c r="B19" i="8"/>
  <c r="D19" i="8" s="1"/>
  <c r="D8" i="8"/>
  <c r="B18" i="8"/>
  <c r="D18" i="8" s="1"/>
  <c r="I7" i="8"/>
  <c r="I6" i="8"/>
  <c r="I5" i="8"/>
  <c r="D7" i="8"/>
  <c r="D6" i="8"/>
  <c r="D5" i="8"/>
  <c r="D4" i="8"/>
  <c r="C9" i="8"/>
  <c r="C4" i="8"/>
  <c r="B124" i="7"/>
  <c r="F124" i="7" s="1"/>
  <c r="A19" i="7"/>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B123" i="7"/>
  <c r="G123" i="7" s="1"/>
  <c r="B122" i="7"/>
  <c r="D122" i="7" s="1"/>
  <c r="B121" i="7"/>
  <c r="F121" i="7" s="1"/>
  <c r="B120" i="7"/>
  <c r="B119" i="7"/>
  <c r="I119" i="7" s="1"/>
  <c r="B118" i="7"/>
  <c r="K118" i="7" s="1"/>
  <c r="B117" i="7"/>
  <c r="G117" i="7" s="1"/>
  <c r="B116" i="7"/>
  <c r="B115" i="7"/>
  <c r="C115" i="7" s="1"/>
  <c r="B114" i="7"/>
  <c r="H114" i="7" s="1"/>
  <c r="B113" i="7"/>
  <c r="G113" i="7" s="1"/>
  <c r="B112" i="7"/>
  <c r="H112" i="7" s="1"/>
  <c r="B111" i="7"/>
  <c r="B110" i="7"/>
  <c r="D110" i="7" s="1"/>
  <c r="B109" i="7"/>
  <c r="B108" i="7"/>
  <c r="J108" i="7" s="1"/>
  <c r="B107" i="7"/>
  <c r="B106" i="7"/>
  <c r="B105" i="7"/>
  <c r="B104" i="7"/>
  <c r="F104" i="7" s="1"/>
  <c r="B103" i="7"/>
  <c r="F103" i="7" s="1"/>
  <c r="B102" i="7"/>
  <c r="K102" i="7" s="1"/>
  <c r="B101" i="7"/>
  <c r="B100" i="7"/>
  <c r="B99" i="7"/>
  <c r="B98" i="7"/>
  <c r="K98" i="7" s="1"/>
  <c r="B97" i="7"/>
  <c r="H97" i="7" s="1"/>
  <c r="B96" i="7"/>
  <c r="B95" i="7"/>
  <c r="H95" i="7" s="1"/>
  <c r="B94" i="7"/>
  <c r="J94" i="7" s="1"/>
  <c r="B93" i="7"/>
  <c r="B92" i="7"/>
  <c r="G92" i="7" s="1"/>
  <c r="B91" i="7"/>
  <c r="B90" i="7"/>
  <c r="H90" i="7" s="1"/>
  <c r="B89" i="7"/>
  <c r="B88" i="7"/>
  <c r="J88" i="7" s="1"/>
  <c r="B87" i="7"/>
  <c r="F87" i="7" s="1"/>
  <c r="B86" i="7"/>
  <c r="K86" i="7" s="1"/>
  <c r="B85" i="7"/>
  <c r="D85" i="7" s="1"/>
  <c r="B84" i="7"/>
  <c r="C84" i="7" s="1"/>
  <c r="B39" i="7"/>
  <c r="C39" i="7" s="1"/>
  <c r="B38" i="7"/>
  <c r="C38" i="7" s="1"/>
  <c r="B37" i="7"/>
  <c r="I37" i="7" s="1"/>
  <c r="B36" i="7"/>
  <c r="K36" i="7" s="1"/>
  <c r="B35" i="7"/>
  <c r="H35" i="7" s="1"/>
  <c r="B34" i="7"/>
  <c r="B33" i="7"/>
  <c r="B32" i="7"/>
  <c r="J32" i="7" s="1"/>
  <c r="B83" i="7"/>
  <c r="I83" i="7" s="1"/>
  <c r="B82" i="7"/>
  <c r="B81" i="7"/>
  <c r="I81" i="7" s="1"/>
  <c r="B80" i="7"/>
  <c r="B79" i="7"/>
  <c r="G79" i="7" s="1"/>
  <c r="B78" i="7"/>
  <c r="I78" i="7" s="1"/>
  <c r="B77" i="7"/>
  <c r="C77" i="7" s="1"/>
  <c r="B76" i="7"/>
  <c r="B75" i="7"/>
  <c r="C75" i="7" s="1"/>
  <c r="B74" i="7"/>
  <c r="F74" i="7" s="1"/>
  <c r="B73" i="7"/>
  <c r="B72" i="7"/>
  <c r="B71" i="7"/>
  <c r="I71" i="7" s="1"/>
  <c r="B70" i="7"/>
  <c r="B69" i="7"/>
  <c r="H69" i="7" s="1"/>
  <c r="B68" i="7"/>
  <c r="B67" i="7"/>
  <c r="I67" i="7" s="1"/>
  <c r="B66" i="7"/>
  <c r="B65" i="7"/>
  <c r="D65" i="7" s="1"/>
  <c r="B64" i="7"/>
  <c r="B63" i="7"/>
  <c r="F63" i="7" s="1"/>
  <c r="B62" i="7"/>
  <c r="J62" i="7" s="1"/>
  <c r="B61" i="7"/>
  <c r="B60" i="7"/>
  <c r="K60" i="7" s="1"/>
  <c r="B59" i="7"/>
  <c r="H59" i="7" s="1"/>
  <c r="B58" i="7"/>
  <c r="B57" i="7"/>
  <c r="B56" i="7"/>
  <c r="L56" i="7" s="1"/>
  <c r="B55" i="7"/>
  <c r="D55" i="7" s="1"/>
  <c r="B54" i="7"/>
  <c r="C54" i="7" s="1"/>
  <c r="B53" i="7"/>
  <c r="H53" i="7" s="1"/>
  <c r="B52" i="7"/>
  <c r="H52" i="7" s="1"/>
  <c r="B51" i="7"/>
  <c r="D51" i="7" s="1"/>
  <c r="B50" i="7"/>
  <c r="C50" i="7" s="1"/>
  <c r="B49" i="7"/>
  <c r="B48" i="7"/>
  <c r="L48" i="7" s="1"/>
  <c r="B47" i="7"/>
  <c r="I47" i="7" s="1"/>
  <c r="B46" i="7"/>
  <c r="K46" i="7" s="1"/>
  <c r="B45" i="7"/>
  <c r="H45" i="7" s="1"/>
  <c r="B44" i="7"/>
  <c r="I44" i="7" s="1"/>
  <c r="B43" i="7"/>
  <c r="F43" i="7" s="1"/>
  <c r="B42" i="7"/>
  <c r="B41" i="7"/>
  <c r="B40" i="7"/>
  <c r="L40" i="7" s="1"/>
  <c r="D8" i="7"/>
  <c r="B18" i="7"/>
  <c r="B19" i="7"/>
  <c r="F19" i="7" s="1"/>
  <c r="B20" i="7"/>
  <c r="I20" i="7" s="1"/>
  <c r="B21" i="7"/>
  <c r="F21" i="7" s="1"/>
  <c r="B22" i="7"/>
  <c r="B23" i="7"/>
  <c r="C23" i="7" s="1"/>
  <c r="B24" i="7"/>
  <c r="H24" i="7" s="1"/>
  <c r="B25" i="7"/>
  <c r="B26" i="7"/>
  <c r="B27" i="7"/>
  <c r="G27" i="7" s="1"/>
  <c r="B28" i="7"/>
  <c r="K28" i="7" s="1"/>
  <c r="B29" i="7"/>
  <c r="I29" i="7" s="1"/>
  <c r="B30" i="7"/>
  <c r="I30" i="7" s="1"/>
  <c r="B31" i="7"/>
  <c r="I31" i="7" s="1"/>
  <c r="I7" i="7"/>
  <c r="I6" i="7"/>
  <c r="I5" i="7"/>
  <c r="D7" i="7"/>
  <c r="D6" i="7"/>
  <c r="D5" i="7"/>
  <c r="D4" i="7"/>
  <c r="C9" i="7"/>
  <c r="C4" i="7"/>
  <c r="B160" i="6"/>
  <c r="G160" i="6" s="1"/>
  <c r="A19" i="6"/>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B159" i="6"/>
  <c r="B158" i="6"/>
  <c r="D158" i="6" s="1"/>
  <c r="B157" i="6"/>
  <c r="B156" i="6"/>
  <c r="B155" i="6"/>
  <c r="G155" i="6" s="1"/>
  <c r="B154" i="6"/>
  <c r="I154" i="6" s="1"/>
  <c r="B153" i="6"/>
  <c r="D153" i="6" s="1"/>
  <c r="B152" i="6"/>
  <c r="B151" i="6"/>
  <c r="B150" i="6"/>
  <c r="C150" i="6" s="1"/>
  <c r="B149" i="6"/>
  <c r="B148" i="6"/>
  <c r="B147" i="6"/>
  <c r="B146" i="6"/>
  <c r="G146" i="6" s="1"/>
  <c r="B145" i="6"/>
  <c r="B144" i="6"/>
  <c r="C144" i="6" s="1"/>
  <c r="B143" i="6"/>
  <c r="C143" i="6" s="1"/>
  <c r="B142" i="6"/>
  <c r="B141" i="6"/>
  <c r="B140" i="6"/>
  <c r="B139" i="6"/>
  <c r="B138" i="6"/>
  <c r="G138" i="6" s="1"/>
  <c r="B137" i="6"/>
  <c r="B136" i="6"/>
  <c r="B135" i="6"/>
  <c r="B134" i="6"/>
  <c r="B133" i="6"/>
  <c r="H133" i="6" s="1"/>
  <c r="B132" i="6"/>
  <c r="G132" i="6" s="1"/>
  <c r="B131" i="6"/>
  <c r="B130" i="6"/>
  <c r="H130" i="6" s="1"/>
  <c r="B129" i="6"/>
  <c r="F129" i="6" s="1"/>
  <c r="B128" i="6"/>
  <c r="C128" i="6" s="1"/>
  <c r="B127" i="6"/>
  <c r="B126" i="6"/>
  <c r="B125" i="6"/>
  <c r="B124" i="6"/>
  <c r="B123" i="6"/>
  <c r="B122" i="6"/>
  <c r="B121" i="6"/>
  <c r="C121" i="6" s="1"/>
  <c r="B120" i="6"/>
  <c r="B119" i="6"/>
  <c r="B118" i="6"/>
  <c r="D118" i="6" s="1"/>
  <c r="B117" i="6"/>
  <c r="D117" i="6" s="1"/>
  <c r="B116" i="6"/>
  <c r="G116" i="6" s="1"/>
  <c r="B115" i="6"/>
  <c r="F115" i="6" s="1"/>
  <c r="B114" i="6"/>
  <c r="C114" i="6" s="1"/>
  <c r="B113" i="6"/>
  <c r="G113" i="6" s="1"/>
  <c r="B112" i="6"/>
  <c r="B111" i="6"/>
  <c r="H111" i="6" s="1"/>
  <c r="B110" i="6"/>
  <c r="G110" i="6" s="1"/>
  <c r="B109" i="6"/>
  <c r="D109" i="6" s="1"/>
  <c r="B108" i="6"/>
  <c r="B107" i="6"/>
  <c r="I107" i="6" s="1"/>
  <c r="B106" i="6"/>
  <c r="C106" i="6" s="1"/>
  <c r="B105" i="6"/>
  <c r="B104" i="6"/>
  <c r="D104" i="6" s="1"/>
  <c r="B103" i="6"/>
  <c r="I103" i="6" s="1"/>
  <c r="B102" i="6"/>
  <c r="B101" i="6"/>
  <c r="B100" i="6"/>
  <c r="I100" i="6" s="1"/>
  <c r="B99" i="6"/>
  <c r="F99" i="6" s="1"/>
  <c r="B98" i="6"/>
  <c r="H98" i="6" s="1"/>
  <c r="B97" i="6"/>
  <c r="B96" i="6"/>
  <c r="F96" i="6" s="1"/>
  <c r="B95" i="6"/>
  <c r="B94" i="6"/>
  <c r="G94" i="6" s="1"/>
  <c r="B93" i="6"/>
  <c r="I93" i="6" s="1"/>
  <c r="B92" i="6"/>
  <c r="B91" i="6"/>
  <c r="C91" i="6" s="1"/>
  <c r="B90" i="6"/>
  <c r="H90" i="6" s="1"/>
  <c r="B89" i="6"/>
  <c r="B88" i="6"/>
  <c r="I88" i="6" s="1"/>
  <c r="B87" i="6"/>
  <c r="B86" i="6"/>
  <c r="C86" i="6" s="1"/>
  <c r="B85" i="6"/>
  <c r="I85" i="6" s="1"/>
  <c r="B84" i="6"/>
  <c r="F84" i="6" s="1"/>
  <c r="B83" i="6"/>
  <c r="B82" i="6"/>
  <c r="B81" i="6"/>
  <c r="B80" i="6"/>
  <c r="B79" i="6"/>
  <c r="G79" i="6" s="1"/>
  <c r="B78" i="6"/>
  <c r="H78" i="6" s="1"/>
  <c r="B77" i="6"/>
  <c r="B76" i="6"/>
  <c r="B75" i="6"/>
  <c r="H75" i="6" s="1"/>
  <c r="B74" i="6"/>
  <c r="B73" i="6"/>
  <c r="B72" i="6"/>
  <c r="B71" i="6"/>
  <c r="H71" i="6" s="1"/>
  <c r="B70" i="6"/>
  <c r="I70" i="6" s="1"/>
  <c r="B69" i="6"/>
  <c r="B68" i="6"/>
  <c r="G68" i="6" s="1"/>
  <c r="B67" i="6"/>
  <c r="I67" i="6" s="1"/>
  <c r="B66" i="6"/>
  <c r="I66" i="6" s="1"/>
  <c r="B65" i="6"/>
  <c r="B64" i="6"/>
  <c r="B63" i="6"/>
  <c r="G63" i="6" s="1"/>
  <c r="B62" i="6"/>
  <c r="I62" i="6" s="1"/>
  <c r="B61" i="6"/>
  <c r="D61" i="6" s="1"/>
  <c r="B60" i="6"/>
  <c r="H60" i="6" s="1"/>
  <c r="B59" i="6"/>
  <c r="C59" i="6" s="1"/>
  <c r="B58" i="6"/>
  <c r="H58" i="6" s="1"/>
  <c r="B57" i="6"/>
  <c r="B56" i="6"/>
  <c r="B55" i="6"/>
  <c r="B54" i="6"/>
  <c r="D54" i="6" s="1"/>
  <c r="B53" i="6"/>
  <c r="B52" i="6"/>
  <c r="B51" i="6"/>
  <c r="B50" i="6"/>
  <c r="F50" i="6" s="1"/>
  <c r="B49" i="6"/>
  <c r="B48" i="6"/>
  <c r="D48" i="6" s="1"/>
  <c r="B47" i="6"/>
  <c r="H47" i="6" s="1"/>
  <c r="B46" i="6"/>
  <c r="I46" i="6" s="1"/>
  <c r="B45" i="6"/>
  <c r="B44" i="6"/>
  <c r="D44" i="6" s="1"/>
  <c r="B43" i="6"/>
  <c r="G43" i="6" s="1"/>
  <c r="B42" i="6"/>
  <c r="D42" i="6" s="1"/>
  <c r="B41" i="6"/>
  <c r="D41" i="6" s="1"/>
  <c r="B39" i="6"/>
  <c r="C39" i="6" s="1"/>
  <c r="B38" i="6"/>
  <c r="G38" i="6" s="1"/>
  <c r="B37" i="6"/>
  <c r="B36" i="6"/>
  <c r="L36" i="6" s="1"/>
  <c r="B35" i="6"/>
  <c r="B34" i="6"/>
  <c r="G34" i="6" s="1"/>
  <c r="B33" i="6"/>
  <c r="G33" i="6" s="1"/>
  <c r="B32" i="6"/>
  <c r="K32" i="6" s="1"/>
  <c r="B40" i="6"/>
  <c r="C40" i="6" s="1"/>
  <c r="D8" i="6"/>
  <c r="B18" i="6"/>
  <c r="H18" i="6" s="1"/>
  <c r="B19" i="6"/>
  <c r="D19" i="6" s="1"/>
  <c r="B20" i="6"/>
  <c r="B21" i="6"/>
  <c r="B22" i="6"/>
  <c r="F22" i="6" s="1"/>
  <c r="B23" i="6"/>
  <c r="B24" i="6"/>
  <c r="C24" i="6" s="1"/>
  <c r="B25" i="6"/>
  <c r="F25" i="6" s="1"/>
  <c r="B26" i="6"/>
  <c r="B27" i="6"/>
  <c r="D27" i="6" s="1"/>
  <c r="B28" i="6"/>
  <c r="B29" i="6"/>
  <c r="I29" i="6" s="1"/>
  <c r="B30" i="6"/>
  <c r="B31" i="6"/>
  <c r="I7" i="6"/>
  <c r="I6" i="6"/>
  <c r="I5" i="6"/>
  <c r="D7" i="6"/>
  <c r="D6" i="6"/>
  <c r="D5" i="6"/>
  <c r="D4" i="6"/>
  <c r="C9" i="6"/>
  <c r="C4" i="6"/>
  <c r="A18" i="2"/>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B17" i="2"/>
  <c r="X16" i="1"/>
  <c r="Y16" i="1" s="1"/>
  <c r="Z16" i="1" s="1"/>
  <c r="BM16" i="1" s="1"/>
  <c r="BN16" i="1" s="1"/>
  <c r="AY465" i="1" l="1"/>
  <c r="BB465" i="1" s="1"/>
  <c r="BD542" i="1"/>
  <c r="BJ246" i="1"/>
  <c r="BJ45" i="1"/>
  <c r="BJ204" i="1"/>
  <c r="BI444" i="1"/>
  <c r="AY582" i="1"/>
  <c r="BB582" i="1" s="1"/>
  <c r="BC582" i="1" s="1"/>
  <c r="BQ582" i="1" s="1"/>
  <c r="BD519" i="1"/>
  <c r="BD530" i="1"/>
  <c r="BD552" i="1"/>
  <c r="BD256" i="1"/>
  <c r="BD478" i="1"/>
  <c r="BD28" i="1"/>
  <c r="BD314" i="1"/>
  <c r="BD289" i="1"/>
  <c r="BD483" i="1"/>
  <c r="BD71" i="1"/>
  <c r="BJ191" i="1"/>
  <c r="BJ543" i="1"/>
  <c r="BD571" i="1"/>
  <c r="BJ324" i="1"/>
  <c r="BD191" i="1"/>
  <c r="BD481" i="1"/>
  <c r="BD169" i="1"/>
  <c r="BJ308" i="1"/>
  <c r="BJ247" i="1"/>
  <c r="BJ174" i="1"/>
  <c r="BJ71" i="1"/>
  <c r="BI221" i="1"/>
  <c r="BD258" i="1"/>
  <c r="BD396" i="1"/>
  <c r="BD418" i="1"/>
  <c r="BD211" i="1"/>
  <c r="BI578" i="1"/>
  <c r="BI430" i="1"/>
  <c r="BI307" i="1"/>
  <c r="BD196" i="1"/>
  <c r="BD115" i="1"/>
  <c r="BD213" i="1"/>
  <c r="BD208" i="1"/>
  <c r="BD251" i="1"/>
  <c r="BJ422" i="1"/>
  <c r="BJ46" i="1"/>
  <c r="BJ289" i="1"/>
  <c r="BJ81" i="1"/>
  <c r="BI529" i="1"/>
  <c r="BJ169" i="1"/>
  <c r="BJ264" i="1"/>
  <c r="BD180" i="1"/>
  <c r="BD39" i="1"/>
  <c r="BD46" i="1"/>
  <c r="BI134" i="1"/>
  <c r="BJ318" i="1"/>
  <c r="BI392" i="1"/>
  <c r="BJ154" i="1"/>
  <c r="BD529" i="1"/>
  <c r="BD474" i="1"/>
  <c r="BI481" i="1"/>
  <c r="BJ474" i="1"/>
  <c r="BD302" i="1"/>
  <c r="BD220" i="1"/>
  <c r="BD162" i="1"/>
  <c r="BI405" i="1"/>
  <c r="BI262" i="1"/>
  <c r="BR262" i="1" s="1"/>
  <c r="BS262" i="1" s="1"/>
  <c r="F247" i="3" s="1"/>
  <c r="BJ450" i="1"/>
  <c r="BJ162" i="1"/>
  <c r="BJ432" i="1"/>
  <c r="BJ223" i="1"/>
  <c r="BJ397" i="1"/>
  <c r="BI278" i="1"/>
  <c r="BD423" i="1"/>
  <c r="BI313" i="1"/>
  <c r="BO313" i="1" s="1"/>
  <c r="BI460" i="1"/>
  <c r="BR460" i="1" s="1"/>
  <c r="BS460" i="1" s="1"/>
  <c r="F445" i="3" s="1"/>
  <c r="BJ423" i="1"/>
  <c r="BD397" i="1"/>
  <c r="BJ372" i="1"/>
  <c r="BI89" i="1"/>
  <c r="BI92" i="1"/>
  <c r="BD536" i="1"/>
  <c r="BD553" i="1"/>
  <c r="BI244" i="1"/>
  <c r="BR244" i="1" s="1"/>
  <c r="BS244" i="1" s="1"/>
  <c r="C229" i="3" s="1"/>
  <c r="BJ112" i="1"/>
  <c r="BD92" i="1"/>
  <c r="BD450" i="1"/>
  <c r="BD539" i="1"/>
  <c r="BJ375" i="1"/>
  <c r="BJ119" i="1"/>
  <c r="BJ23" i="1"/>
  <c r="BI553" i="1"/>
  <c r="BO553" i="1" s="1"/>
  <c r="BD505" i="1"/>
  <c r="BD195" i="1"/>
  <c r="BD372" i="1"/>
  <c r="BD223" i="1"/>
  <c r="BJ335" i="1"/>
  <c r="BD151" i="1"/>
  <c r="BD23" i="1"/>
  <c r="BD353" i="1"/>
  <c r="BI50" i="1"/>
  <c r="BJ27" i="1"/>
  <c r="BI206" i="1"/>
  <c r="BI537" i="1"/>
  <c r="BJ516" i="1"/>
  <c r="BJ143" i="1"/>
  <c r="BI476" i="1"/>
  <c r="BO476" i="1" s="1"/>
  <c r="BD556" i="1"/>
  <c r="BD588" i="1"/>
  <c r="BD581" i="1"/>
  <c r="BD568" i="1"/>
  <c r="AY18" i="1"/>
  <c r="BB18" i="1" s="1"/>
  <c r="BC18" i="1" s="1"/>
  <c r="BD584" i="1"/>
  <c r="BD538" i="1"/>
  <c r="BJ198" i="1"/>
  <c r="BJ98" i="1"/>
  <c r="BD537" i="1"/>
  <c r="BI229" i="1"/>
  <c r="BR229" i="1" s="1"/>
  <c r="BS229" i="1" s="1"/>
  <c r="A214" i="3" s="1"/>
  <c r="BJ279" i="1"/>
  <c r="BJ196" i="1"/>
  <c r="BJ36" i="1"/>
  <c r="BJ339" i="1"/>
  <c r="BI91" i="1"/>
  <c r="BO91" i="1" s="1"/>
  <c r="BI506" i="1"/>
  <c r="BI214" i="1"/>
  <c r="BO214" i="1" s="1"/>
  <c r="BD468" i="1"/>
  <c r="BD471" i="1"/>
  <c r="BD175" i="1"/>
  <c r="BD83" i="1"/>
  <c r="BD60" i="1"/>
  <c r="BD429" i="1"/>
  <c r="BD382" i="1"/>
  <c r="BD189" i="1"/>
  <c r="BD214" i="1"/>
  <c r="BD427" i="1"/>
  <c r="BJ133" i="1"/>
  <c r="BI155" i="1"/>
  <c r="BR155" i="1" s="1"/>
  <c r="BS155" i="1" s="1"/>
  <c r="BJ468" i="1"/>
  <c r="BJ132" i="1"/>
  <c r="BI503" i="1"/>
  <c r="BR503" i="1" s="1"/>
  <c r="BS503" i="1" s="1"/>
  <c r="E488" i="3" s="1"/>
  <c r="BJ589" i="1"/>
  <c r="BI513" i="1"/>
  <c r="BR513" i="1" s="1"/>
  <c r="BS513" i="1" s="1"/>
  <c r="BJ161" i="1"/>
  <c r="BI97" i="1"/>
  <c r="BO97" i="1" s="1"/>
  <c r="BI482" i="1"/>
  <c r="BR482" i="1" s="1"/>
  <c r="BS482" i="1" s="1"/>
  <c r="B467" i="3" s="1"/>
  <c r="BI350" i="1"/>
  <c r="BP350" i="1" s="1"/>
  <c r="BJ222" i="1"/>
  <c r="BI243" i="1"/>
  <c r="BR243" i="1" s="1"/>
  <c r="BS243" i="1" s="1"/>
  <c r="BJ51" i="1"/>
  <c r="BJ238" i="1"/>
  <c r="BI22" i="1"/>
  <c r="BI175" i="1"/>
  <c r="BO175" i="1" s="1"/>
  <c r="BJ128" i="1"/>
  <c r="BI128" i="1"/>
  <c r="BI408" i="1"/>
  <c r="BR408" i="1" s="1"/>
  <c r="BS408" i="1" s="1"/>
  <c r="B393" i="3" s="1"/>
  <c r="BJ408" i="1"/>
  <c r="BI39" i="1"/>
  <c r="BJ39" i="1"/>
  <c r="BJ183" i="1"/>
  <c r="BI183" i="1"/>
  <c r="BO183" i="1" s="1"/>
  <c r="BI435" i="1"/>
  <c r="BJ435" i="1"/>
  <c r="BJ478" i="1"/>
  <c r="BI478" i="1"/>
  <c r="BO478" i="1" s="1"/>
  <c r="BD44" i="1"/>
  <c r="BD97" i="1"/>
  <c r="BD457" i="1"/>
  <c r="BD67" i="1"/>
  <c r="BD22" i="1"/>
  <c r="BD42" i="1"/>
  <c r="BD132" i="1"/>
  <c r="BD367" i="1"/>
  <c r="BI542" i="1"/>
  <c r="BR542" i="1" s="1"/>
  <c r="BS542" i="1" s="1"/>
  <c r="BI170" i="1"/>
  <c r="BJ452" i="1"/>
  <c r="BJ260" i="1"/>
  <c r="BJ544" i="1"/>
  <c r="BO544" i="1" s="1"/>
  <c r="BJ384" i="1"/>
  <c r="BP384" i="1" s="1"/>
  <c r="BJ256" i="1"/>
  <c r="BJ64" i="1"/>
  <c r="BJ67" i="1"/>
  <c r="BI517" i="1"/>
  <c r="BR517" i="1" s="1"/>
  <c r="BS517" i="1" s="1"/>
  <c r="BI182" i="1"/>
  <c r="BP182" i="1" s="1"/>
  <c r="BI26" i="1"/>
  <c r="BR26" i="1" s="1"/>
  <c r="BS26" i="1" s="1"/>
  <c r="C11" i="3" s="1"/>
  <c r="BJ368" i="1"/>
  <c r="BI368" i="1"/>
  <c r="BO368" i="1" s="1"/>
  <c r="BJ208" i="1"/>
  <c r="BI208" i="1"/>
  <c r="BO208" i="1" s="1"/>
  <c r="BJ396" i="1"/>
  <c r="BI396" i="1"/>
  <c r="BJ220" i="1"/>
  <c r="BI220" i="1"/>
  <c r="BO220" i="1" s="1"/>
  <c r="BJ28" i="1"/>
  <c r="BI28" i="1"/>
  <c r="BO28" i="1" s="1"/>
  <c r="BI587" i="1"/>
  <c r="BJ587" i="1"/>
  <c r="BI558" i="1"/>
  <c r="BR558" i="1" s="1"/>
  <c r="BS558" i="1" s="1"/>
  <c r="BJ558" i="1"/>
  <c r="BI505" i="1"/>
  <c r="BJ505" i="1"/>
  <c r="BI377" i="1"/>
  <c r="BJ377" i="1"/>
  <c r="BI302" i="1"/>
  <c r="BJ302" i="1"/>
  <c r="BI319" i="1"/>
  <c r="BR319" i="1" s="1"/>
  <c r="BS319" i="1" s="1"/>
  <c r="G304" i="3" s="1"/>
  <c r="K304" i="3" s="1"/>
  <c r="BJ319" i="1"/>
  <c r="BJ328" i="1"/>
  <c r="BI328" i="1"/>
  <c r="BP328" i="1" s="1"/>
  <c r="BJ168" i="1"/>
  <c r="BI168" i="1"/>
  <c r="BO168" i="1" s="1"/>
  <c r="BJ151" i="1"/>
  <c r="BI151" i="1"/>
  <c r="BR151" i="1" s="1"/>
  <c r="BS151" i="1" s="1"/>
  <c r="BI258" i="1"/>
  <c r="BR258" i="1" s="1"/>
  <c r="BS258" i="1" s="1"/>
  <c r="G243" i="3" s="1"/>
  <c r="K243" i="3" s="1"/>
  <c r="BJ258" i="1"/>
  <c r="BJ283" i="1"/>
  <c r="BI283" i="1"/>
  <c r="BO283" i="1" s="1"/>
  <c r="I283" i="1" s="1"/>
  <c r="J284" i="2" s="1"/>
  <c r="BJ314" i="1"/>
  <c r="BI314" i="1"/>
  <c r="BJ347" i="1"/>
  <c r="BI347" i="1"/>
  <c r="BO347" i="1" s="1"/>
  <c r="BI418" i="1"/>
  <c r="BJ418" i="1"/>
  <c r="BI483" i="1"/>
  <c r="BR483" i="1" s="1"/>
  <c r="BS483" i="1" s="1"/>
  <c r="E468" i="3" s="1"/>
  <c r="BJ483" i="1"/>
  <c r="BJ509" i="1"/>
  <c r="BI509" i="1"/>
  <c r="BP509" i="1" s="1"/>
  <c r="BJ590" i="1"/>
  <c r="BI590" i="1"/>
  <c r="BJ66" i="1"/>
  <c r="BI66" i="1"/>
  <c r="BR66" i="1" s="1"/>
  <c r="BS66" i="1" s="1"/>
  <c r="G51" i="3" s="1"/>
  <c r="K51" i="3" s="1"/>
  <c r="BJ367" i="1"/>
  <c r="BI367" i="1"/>
  <c r="BO367" i="1" s="1"/>
  <c r="BJ320" i="1"/>
  <c r="BI320" i="1"/>
  <c r="BI556" i="1"/>
  <c r="BR556" i="1" s="1"/>
  <c r="BS556" i="1" s="1"/>
  <c r="BJ556" i="1"/>
  <c r="BJ237" i="1"/>
  <c r="BI237" i="1"/>
  <c r="BR237" i="1" s="1"/>
  <c r="BS237" i="1" s="1"/>
  <c r="F222" i="3" s="1"/>
  <c r="BJ173" i="1"/>
  <c r="BI173" i="1"/>
  <c r="BR173" i="1" s="1"/>
  <c r="BS173" i="1" s="1"/>
  <c r="E158" i="3" s="1"/>
  <c r="BJ342" i="1"/>
  <c r="BI342" i="1"/>
  <c r="BR342" i="1" s="1"/>
  <c r="BS342" i="1" s="1"/>
  <c r="BI527" i="1"/>
  <c r="BR527" i="1" s="1"/>
  <c r="BS527" i="1" s="1"/>
  <c r="BJ527" i="1"/>
  <c r="BI329" i="1"/>
  <c r="BO329" i="1" s="1"/>
  <c r="BJ329" i="1"/>
  <c r="BI227" i="1"/>
  <c r="BR227" i="1" s="1"/>
  <c r="BS227" i="1" s="1"/>
  <c r="BJ227" i="1"/>
  <c r="BJ280" i="1"/>
  <c r="BI280" i="1"/>
  <c r="BJ120" i="1"/>
  <c r="BI120" i="1"/>
  <c r="BR120" i="1" s="1"/>
  <c r="BS120" i="1" s="1"/>
  <c r="BD452" i="1"/>
  <c r="BD161" i="1"/>
  <c r="BD183" i="1"/>
  <c r="BD91" i="1"/>
  <c r="BD51" i="1"/>
  <c r="BD497" i="1"/>
  <c r="BD63" i="1"/>
  <c r="BD260" i="1"/>
  <c r="BD26" i="1"/>
  <c r="BD421" i="1"/>
  <c r="BD237" i="1"/>
  <c r="BD535" i="1"/>
  <c r="BD543" i="1"/>
  <c r="BD544" i="1"/>
  <c r="BF544" i="1" s="1"/>
  <c r="BJ497" i="1"/>
  <c r="BI369" i="1"/>
  <c r="BR369" i="1" s="1"/>
  <c r="BS369" i="1" s="1"/>
  <c r="BJ305" i="1"/>
  <c r="BI265" i="1"/>
  <c r="BR265" i="1" s="1"/>
  <c r="BS265" i="1" s="1"/>
  <c r="C250" i="3" s="1"/>
  <c r="BJ351" i="1"/>
  <c r="BI63" i="1"/>
  <c r="BO63" i="1" s="1"/>
  <c r="BJ472" i="1"/>
  <c r="BJ141" i="1"/>
  <c r="BJ156" i="1"/>
  <c r="AY19" i="1"/>
  <c r="BB19" i="1" s="1"/>
  <c r="BC19" i="1" s="1"/>
  <c r="BD517" i="1"/>
  <c r="BD516" i="1"/>
  <c r="BD594" i="1"/>
  <c r="BD578" i="1"/>
  <c r="BD558" i="1"/>
  <c r="AY551" i="1"/>
  <c r="BB551" i="1" s="1"/>
  <c r="BC551" i="1" s="1"/>
  <c r="BF551" i="1" s="1"/>
  <c r="AY532" i="1"/>
  <c r="BB532" i="1" s="1"/>
  <c r="BC532" i="1" s="1"/>
  <c r="BQ532" i="1" s="1"/>
  <c r="AY586" i="1"/>
  <c r="BB586" i="1" s="1"/>
  <c r="AY572" i="1"/>
  <c r="BB572" i="1" s="1"/>
  <c r="BP572" i="1" s="1"/>
  <c r="AY575" i="1"/>
  <c r="BB575" i="1" s="1"/>
  <c r="BC575" i="1" s="1"/>
  <c r="BQ575" i="1" s="1"/>
  <c r="AY555" i="1"/>
  <c r="BB555" i="1" s="1"/>
  <c r="BC555" i="1" s="1"/>
  <c r="AY590" i="1"/>
  <c r="BB590" i="1" s="1"/>
  <c r="BC590" i="1" s="1"/>
  <c r="BF590" i="1" s="1"/>
  <c r="AY549" i="1"/>
  <c r="BB549" i="1" s="1"/>
  <c r="BP549" i="1" s="1"/>
  <c r="AY536" i="1"/>
  <c r="BB536" i="1" s="1"/>
  <c r="BC536" i="1" s="1"/>
  <c r="BF536" i="1" s="1"/>
  <c r="AY518" i="1"/>
  <c r="BB518" i="1" s="1"/>
  <c r="BC518" i="1" s="1"/>
  <c r="AY597" i="1"/>
  <c r="BB597" i="1" s="1"/>
  <c r="BE597" i="1" s="1"/>
  <c r="AY552" i="1"/>
  <c r="BB552" i="1" s="1"/>
  <c r="BC552" i="1" s="1"/>
  <c r="BF552" i="1" s="1"/>
  <c r="BD563" i="1"/>
  <c r="AY539" i="1"/>
  <c r="BB539" i="1" s="1"/>
  <c r="AY604" i="1"/>
  <c r="BB604" i="1" s="1"/>
  <c r="AY574" i="1"/>
  <c r="BB574" i="1" s="1"/>
  <c r="BC574" i="1" s="1"/>
  <c r="AY523" i="1"/>
  <c r="BB523" i="1" s="1"/>
  <c r="BC523" i="1" s="1"/>
  <c r="BF523" i="1" s="1"/>
  <c r="AY548" i="1"/>
  <c r="BB548" i="1" s="1"/>
  <c r="BC548" i="1" s="1"/>
  <c r="AY519" i="1"/>
  <c r="BB519" i="1" s="1"/>
  <c r="AY553" i="1"/>
  <c r="BB553" i="1" s="1"/>
  <c r="BC553" i="1" s="1"/>
  <c r="AY613" i="1"/>
  <c r="BB613" i="1" s="1"/>
  <c r="BC613" i="1" s="1"/>
  <c r="BF613" i="1" s="1"/>
  <c r="AY529" i="1"/>
  <c r="BB529" i="1" s="1"/>
  <c r="AY602" i="1"/>
  <c r="BB602" i="1" s="1"/>
  <c r="BP602" i="1" s="1"/>
  <c r="AY544" i="1"/>
  <c r="BB544" i="1" s="1"/>
  <c r="BC544" i="1" s="1"/>
  <c r="BQ544" i="1" s="1"/>
  <c r="AY541" i="1"/>
  <c r="BB541" i="1" s="1"/>
  <c r="BC541" i="1" s="1"/>
  <c r="BF541" i="1" s="1"/>
  <c r="AY616" i="1"/>
  <c r="BB616" i="1" s="1"/>
  <c r="AY615" i="1"/>
  <c r="BB615" i="1" s="1"/>
  <c r="BP615" i="1" s="1"/>
  <c r="BJ531" i="1"/>
  <c r="BI531" i="1"/>
  <c r="BI311" i="1"/>
  <c r="BR311" i="1" s="1"/>
  <c r="BS311" i="1" s="1"/>
  <c r="BJ311" i="1"/>
  <c r="BJ583" i="1"/>
  <c r="BI583" i="1"/>
  <c r="BR583" i="1" s="1"/>
  <c r="BS583" i="1" s="1"/>
  <c r="BI382" i="1"/>
  <c r="BR382" i="1" s="1"/>
  <c r="BS382" i="1" s="1"/>
  <c r="BJ382" i="1"/>
  <c r="BI176" i="1"/>
  <c r="BR176" i="1" s="1"/>
  <c r="BS176" i="1" s="1"/>
  <c r="BJ176" i="1"/>
  <c r="BI252" i="1"/>
  <c r="BR252" i="1" s="1"/>
  <c r="BS252" i="1" s="1"/>
  <c r="J237" i="3" s="1"/>
  <c r="BJ252" i="1"/>
  <c r="BI566" i="1"/>
  <c r="BJ566" i="1"/>
  <c r="BI598" i="1"/>
  <c r="BJ598" i="1"/>
  <c r="BD598" i="1"/>
  <c r="BI548" i="1"/>
  <c r="BO548" i="1" s="1"/>
  <c r="BJ548" i="1"/>
  <c r="BI281" i="1"/>
  <c r="BR281" i="1" s="1"/>
  <c r="BS281" i="1" s="1"/>
  <c r="F266" i="3" s="1"/>
  <c r="BJ281" i="1"/>
  <c r="BI383" i="1"/>
  <c r="BR383" i="1" s="1"/>
  <c r="BS383" i="1" s="1"/>
  <c r="A368" i="3" s="1"/>
  <c r="BJ383" i="1"/>
  <c r="BI24" i="1"/>
  <c r="BR24" i="1" s="1"/>
  <c r="BS24" i="1" s="1"/>
  <c r="BJ24" i="1"/>
  <c r="BI54" i="1"/>
  <c r="BO54" i="1" s="1"/>
  <c r="BJ54" i="1"/>
  <c r="BI139" i="1"/>
  <c r="BJ139" i="1"/>
  <c r="BI471" i="1"/>
  <c r="BO471" i="1" s="1"/>
  <c r="BJ471" i="1"/>
  <c r="BD148" i="1"/>
  <c r="BD437" i="1"/>
  <c r="BD58" i="1"/>
  <c r="BD495" i="1"/>
  <c r="BD331" i="1"/>
  <c r="BD299" i="1"/>
  <c r="BD267" i="1"/>
  <c r="BD199" i="1"/>
  <c r="BD139" i="1"/>
  <c r="BD296" i="1"/>
  <c r="BD276" i="1"/>
  <c r="BD121" i="1"/>
  <c r="BD253" i="1"/>
  <c r="BD399" i="1"/>
  <c r="BD252" i="1"/>
  <c r="BD147" i="1"/>
  <c r="BD271" i="1"/>
  <c r="BD518" i="1"/>
  <c r="BI524" i="1"/>
  <c r="BR524" i="1" s="1"/>
  <c r="BS524" i="1" s="1"/>
  <c r="BI326" i="1"/>
  <c r="BP326" i="1" s="1"/>
  <c r="BI212" i="1"/>
  <c r="BJ521" i="1"/>
  <c r="BJ257" i="1"/>
  <c r="BO257" i="1" s="1"/>
  <c r="BJ147" i="1"/>
  <c r="BI345" i="1"/>
  <c r="BJ366" i="1"/>
  <c r="BO366" i="1" s="1"/>
  <c r="BI255" i="1"/>
  <c r="BR255" i="1" s="1"/>
  <c r="BS255" i="1" s="1"/>
  <c r="BJ136" i="1"/>
  <c r="BJ495" i="1"/>
  <c r="BI395" i="1"/>
  <c r="BR395" i="1" s="1"/>
  <c r="BS395" i="1" s="1"/>
  <c r="BI60" i="1"/>
  <c r="BO60" i="1" s="1"/>
  <c r="BJ437" i="1"/>
  <c r="BI437" i="1"/>
  <c r="BI52" i="1"/>
  <c r="BR52" i="1" s="1"/>
  <c r="BS52" i="1" s="1"/>
  <c r="BJ52" i="1"/>
  <c r="BI560" i="1"/>
  <c r="BJ560" i="1"/>
  <c r="BD560" i="1"/>
  <c r="BJ113" i="1"/>
  <c r="BI113" i="1"/>
  <c r="BR113" i="1" s="1"/>
  <c r="BS113" i="1" s="1"/>
  <c r="BI272" i="1"/>
  <c r="BR272" i="1" s="1"/>
  <c r="BS272" i="1" s="1"/>
  <c r="BJ272" i="1"/>
  <c r="BJ253" i="1"/>
  <c r="BI253" i="1"/>
  <c r="BI58" i="1"/>
  <c r="BR58" i="1" s="1"/>
  <c r="BS58" i="1" s="1"/>
  <c r="E43" i="3" s="1"/>
  <c r="BJ58" i="1"/>
  <c r="BI492" i="1"/>
  <c r="BR492" i="1" s="1"/>
  <c r="BS492" i="1" s="1"/>
  <c r="BJ492" i="1"/>
  <c r="BJ57" i="1"/>
  <c r="BI57" i="1"/>
  <c r="BO57" i="1" s="1"/>
  <c r="BJ95" i="1"/>
  <c r="BI95" i="1"/>
  <c r="BR95" i="1" s="1"/>
  <c r="BS95" i="1" s="1"/>
  <c r="F80" i="3" s="1"/>
  <c r="BI83" i="1"/>
  <c r="BR83" i="1" s="1"/>
  <c r="BS83" i="1" s="1"/>
  <c r="A68" i="3" s="1"/>
  <c r="BJ83" i="1"/>
  <c r="BJ427" i="1"/>
  <c r="BI427" i="1"/>
  <c r="BR427" i="1" s="1"/>
  <c r="BS427" i="1" s="1"/>
  <c r="J412" i="3" s="1"/>
  <c r="BD336" i="1"/>
  <c r="BD29" i="1"/>
  <c r="BD54" i="1"/>
  <c r="BD31" i="1"/>
  <c r="BD181" i="1"/>
  <c r="BD238" i="1"/>
  <c r="BD406" i="1"/>
  <c r="BD187" i="1"/>
  <c r="BD110" i="1"/>
  <c r="BD254" i="1"/>
  <c r="BD395" i="1"/>
  <c r="BD585" i="1"/>
  <c r="BD599" i="1"/>
  <c r="BD531" i="1"/>
  <c r="BD566" i="1"/>
  <c r="BI599" i="1"/>
  <c r="BR599" i="1" s="1"/>
  <c r="BS599" i="1" s="1"/>
  <c r="BI595" i="1"/>
  <c r="BJ490" i="1"/>
  <c r="BO490" i="1" s="1"/>
  <c r="BJ276" i="1"/>
  <c r="BI574" i="1"/>
  <c r="BR574" i="1" s="1"/>
  <c r="BS574" i="1" s="1"/>
  <c r="BJ321" i="1"/>
  <c r="BO321" i="1" s="1"/>
  <c r="BJ271" i="1"/>
  <c r="BO271" i="1" s="1"/>
  <c r="BJ585" i="1"/>
  <c r="BJ232" i="1"/>
  <c r="BJ199" i="1"/>
  <c r="BO199" i="1" s="1"/>
  <c r="BJ267" i="1"/>
  <c r="BO267" i="1" s="1"/>
  <c r="BI31" i="1"/>
  <c r="BR31" i="1" s="1"/>
  <c r="BS31" i="1" s="1"/>
  <c r="F16" i="3" s="1"/>
  <c r="BJ29" i="1"/>
  <c r="BJ428" i="1"/>
  <c r="BP428" i="1" s="1"/>
  <c r="BI124" i="1"/>
  <c r="BI245" i="1"/>
  <c r="BJ245" i="1"/>
  <c r="BJ181" i="1"/>
  <c r="BI181" i="1"/>
  <c r="BR181" i="1" s="1"/>
  <c r="BS181" i="1" s="1"/>
  <c r="G166" i="3" s="1"/>
  <c r="K166" i="3" s="1"/>
  <c r="BJ74" i="1"/>
  <c r="BI74" i="1"/>
  <c r="BR74" i="1" s="1"/>
  <c r="BS74" i="1" s="1"/>
  <c r="BI187" i="1"/>
  <c r="BJ187" i="1"/>
  <c r="BI59" i="1"/>
  <c r="BJ59" i="1"/>
  <c r="BJ514" i="1"/>
  <c r="BI514" i="1"/>
  <c r="BR514" i="1" s="1"/>
  <c r="BS514" i="1" s="1"/>
  <c r="G499" i="3" s="1"/>
  <c r="K499" i="3" s="1"/>
  <c r="BI254" i="1"/>
  <c r="BR254" i="1" s="1"/>
  <c r="BS254" i="1" s="1"/>
  <c r="D239" i="3" s="1"/>
  <c r="BJ254" i="1"/>
  <c r="BI399" i="1"/>
  <c r="BJ399" i="1"/>
  <c r="BI400" i="1"/>
  <c r="BR400" i="1" s="1"/>
  <c r="BS400" i="1" s="1"/>
  <c r="A385" i="3" s="1"/>
  <c r="BJ400" i="1"/>
  <c r="BI336" i="1"/>
  <c r="BR336" i="1" s="1"/>
  <c r="BS336" i="1" s="1"/>
  <c r="BJ336" i="1"/>
  <c r="BI80" i="1"/>
  <c r="BR80" i="1" s="1"/>
  <c r="BS80" i="1" s="1"/>
  <c r="BJ80" i="1"/>
  <c r="BI429" i="1"/>
  <c r="BJ429" i="1"/>
  <c r="BI406" i="1"/>
  <c r="BR406" i="1" s="1"/>
  <c r="BS406" i="1" s="1"/>
  <c r="BJ406" i="1"/>
  <c r="BJ473" i="1"/>
  <c r="BI473" i="1"/>
  <c r="BR473" i="1" s="1"/>
  <c r="BS473" i="1" s="1"/>
  <c r="BJ121" i="1"/>
  <c r="BI121" i="1"/>
  <c r="BJ488" i="1"/>
  <c r="BI488" i="1"/>
  <c r="BR488" i="1" s="1"/>
  <c r="BS488" i="1" s="1"/>
  <c r="BI299" i="1"/>
  <c r="BJ299" i="1"/>
  <c r="BD212" i="1"/>
  <c r="BD198" i="1"/>
  <c r="BD473" i="1"/>
  <c r="BD245" i="1"/>
  <c r="BD188" i="1"/>
  <c r="BD52" i="1"/>
  <c r="BD176" i="1"/>
  <c r="BD257" i="1"/>
  <c r="BD321" i="1"/>
  <c r="BD490" i="1"/>
  <c r="BD574" i="1"/>
  <c r="BD548" i="1"/>
  <c r="BD583" i="1"/>
  <c r="BJ340" i="1"/>
  <c r="BI148" i="1"/>
  <c r="BI449" i="1"/>
  <c r="BI518" i="1"/>
  <c r="BJ233" i="1"/>
  <c r="BI110" i="1"/>
  <c r="BO110" i="1" s="1"/>
  <c r="BJ424" i="1"/>
  <c r="BP424" i="1" s="1"/>
  <c r="BJ296" i="1"/>
  <c r="BJ331" i="1"/>
  <c r="BJ189" i="1"/>
  <c r="BJ135" i="1"/>
  <c r="BJ188" i="1"/>
  <c r="BO188" i="1" s="1"/>
  <c r="AY567" i="1"/>
  <c r="BB567" i="1" s="1"/>
  <c r="BE567" i="1" s="1"/>
  <c r="AY547" i="1"/>
  <c r="BB547" i="1" s="1"/>
  <c r="BC547" i="1" s="1"/>
  <c r="BF547" i="1" s="1"/>
  <c r="AY570" i="1"/>
  <c r="BB570" i="1" s="1"/>
  <c r="BP570" i="1" s="1"/>
  <c r="AY591" i="1"/>
  <c r="BB591" i="1" s="1"/>
  <c r="AY617" i="1"/>
  <c r="BB617" i="1" s="1"/>
  <c r="BC617" i="1" s="1"/>
  <c r="BQ617" i="1" s="1"/>
  <c r="AY596" i="1"/>
  <c r="BB596" i="1" s="1"/>
  <c r="BC596" i="1" s="1"/>
  <c r="BQ596" i="1" s="1"/>
  <c r="AY534" i="1"/>
  <c r="BB534" i="1" s="1"/>
  <c r="BC534" i="1" s="1"/>
  <c r="AY526" i="1"/>
  <c r="BB526" i="1" s="1"/>
  <c r="AY556" i="1"/>
  <c r="BB556" i="1" s="1"/>
  <c r="BC556" i="1" s="1"/>
  <c r="AY577" i="1"/>
  <c r="BB577" i="1" s="1"/>
  <c r="BC577" i="1" s="1"/>
  <c r="BF577" i="1" s="1"/>
  <c r="AY579" i="1"/>
  <c r="BB579" i="1" s="1"/>
  <c r="BP579" i="1" s="1"/>
  <c r="AY517" i="1"/>
  <c r="BB517" i="1" s="1"/>
  <c r="BC517" i="1" s="1"/>
  <c r="AY566" i="1"/>
  <c r="BB566" i="1" s="1"/>
  <c r="BC566" i="1" s="1"/>
  <c r="AY588" i="1"/>
  <c r="BB588" i="1" s="1"/>
  <c r="BC588" i="1" s="1"/>
  <c r="BQ588" i="1" s="1"/>
  <c r="AY614" i="1"/>
  <c r="BB614" i="1" s="1"/>
  <c r="BP614" i="1" s="1"/>
  <c r="AY606" i="1"/>
  <c r="BB606" i="1" s="1"/>
  <c r="BC606" i="1" s="1"/>
  <c r="AY516" i="1"/>
  <c r="BB516" i="1" s="1"/>
  <c r="BC516" i="1" s="1"/>
  <c r="BQ516" i="1" s="1"/>
  <c r="AY594" i="1"/>
  <c r="BB594" i="1" s="1"/>
  <c r="BC594" i="1" s="1"/>
  <c r="BQ594" i="1" s="1"/>
  <c r="AY605" i="1"/>
  <c r="BB605" i="1" s="1"/>
  <c r="AY581" i="1"/>
  <c r="BB581" i="1" s="1"/>
  <c r="BC581" i="1" s="1"/>
  <c r="AY578" i="1"/>
  <c r="BB578" i="1" s="1"/>
  <c r="BC578" i="1" s="1"/>
  <c r="AY558" i="1"/>
  <c r="BB558" i="1" s="1"/>
  <c r="BC558" i="1" s="1"/>
  <c r="AY568" i="1"/>
  <c r="BB568" i="1" s="1"/>
  <c r="BP568" i="1" s="1"/>
  <c r="AY560" i="1"/>
  <c r="BB560" i="1" s="1"/>
  <c r="BC560" i="1" s="1"/>
  <c r="AY537" i="1"/>
  <c r="BB537" i="1" s="1"/>
  <c r="BC537" i="1" s="1"/>
  <c r="BQ537" i="1" s="1"/>
  <c r="AY583" i="1"/>
  <c r="BB583" i="1" s="1"/>
  <c r="BC583" i="1" s="1"/>
  <c r="AY608" i="1"/>
  <c r="BB608" i="1" s="1"/>
  <c r="BC608" i="1" s="1"/>
  <c r="BQ608" i="1" s="1"/>
  <c r="AY610" i="1"/>
  <c r="BB610" i="1" s="1"/>
  <c r="AY609" i="1"/>
  <c r="BB609" i="1" s="1"/>
  <c r="BC609" i="1" s="1"/>
  <c r="BQ609" i="1" s="1"/>
  <c r="BI413" i="1"/>
  <c r="BO413" i="1" s="1"/>
  <c r="BI108" i="1"/>
  <c r="BI44" i="1"/>
  <c r="BI207" i="1"/>
  <c r="BR207" i="1" s="1"/>
  <c r="BS207" i="1" s="1"/>
  <c r="J192" i="3" s="1"/>
  <c r="BJ103" i="1"/>
  <c r="BI412" i="1"/>
  <c r="BR412" i="1" s="1"/>
  <c r="BS412" i="1" s="1"/>
  <c r="D397" i="3" s="1"/>
  <c r="BJ236" i="1"/>
  <c r="BP236" i="1" s="1"/>
  <c r="AY598" i="1"/>
  <c r="BB598" i="1" s="1"/>
  <c r="BC598" i="1" s="1"/>
  <c r="AY576" i="1"/>
  <c r="BB576" i="1" s="1"/>
  <c r="BC576" i="1" s="1"/>
  <c r="BF576" i="1" s="1"/>
  <c r="AY571" i="1"/>
  <c r="BB571" i="1" s="1"/>
  <c r="AY565" i="1"/>
  <c r="BB565" i="1" s="1"/>
  <c r="AY563" i="1"/>
  <c r="BB563" i="1" s="1"/>
  <c r="BC563" i="1" s="1"/>
  <c r="AY535" i="1"/>
  <c r="BB535" i="1" s="1"/>
  <c r="BC535" i="1" s="1"/>
  <c r="BQ535" i="1" s="1"/>
  <c r="AY533" i="1"/>
  <c r="BB533" i="1" s="1"/>
  <c r="BC533" i="1" s="1"/>
  <c r="BF533" i="1" s="1"/>
  <c r="AY527" i="1"/>
  <c r="BB527" i="1" s="1"/>
  <c r="BC527" i="1" s="1"/>
  <c r="BF527" i="1" s="1"/>
  <c r="AY520" i="1"/>
  <c r="BB520" i="1" s="1"/>
  <c r="BC520" i="1" s="1"/>
  <c r="BF520" i="1" s="1"/>
  <c r="BA513" i="1"/>
  <c r="BA512" i="1"/>
  <c r="BA504" i="1"/>
  <c r="BD504" i="1" s="1"/>
  <c r="BE504" i="1" s="1"/>
  <c r="BJ500" i="1"/>
  <c r="BA496" i="1"/>
  <c r="BD496" i="1" s="1"/>
  <c r="BE496" i="1" s="1"/>
  <c r="BA488" i="1"/>
  <c r="BA480" i="1"/>
  <c r="BO480" i="1" s="1"/>
  <c r="BA472" i="1"/>
  <c r="BA464" i="1"/>
  <c r="BD464" i="1" s="1"/>
  <c r="BE464" i="1" s="1"/>
  <c r="BJ458" i="1"/>
  <c r="BI457" i="1"/>
  <c r="BA456" i="1"/>
  <c r="BD456" i="1" s="1"/>
  <c r="BE456" i="1" s="1"/>
  <c r="BA448" i="1"/>
  <c r="BO448" i="1" s="1"/>
  <c r="BA441" i="1"/>
  <c r="BD441" i="1" s="1"/>
  <c r="BE441" i="1" s="1"/>
  <c r="BJ440" i="1"/>
  <c r="BP440" i="1" s="1"/>
  <c r="BA435" i="1"/>
  <c r="BD435" i="1" s="1"/>
  <c r="BE435" i="1" s="1"/>
  <c r="BA433" i="1"/>
  <c r="BD433" i="1" s="1"/>
  <c r="BE433" i="1" s="1"/>
  <c r="BA425" i="1"/>
  <c r="BD425" i="1" s="1"/>
  <c r="BE425" i="1" s="1"/>
  <c r="BA419" i="1"/>
  <c r="BD419" i="1" s="1"/>
  <c r="BE419" i="1" s="1"/>
  <c r="BA417" i="1"/>
  <c r="BD417" i="1" s="1"/>
  <c r="BE417" i="1" s="1"/>
  <c r="BA412" i="1"/>
  <c r="BD412" i="1" s="1"/>
  <c r="BE412" i="1" s="1"/>
  <c r="BA409" i="1"/>
  <c r="BA403" i="1"/>
  <c r="BO403" i="1" s="1"/>
  <c r="BA388" i="1"/>
  <c r="BD388" i="1" s="1"/>
  <c r="BE388" i="1" s="1"/>
  <c r="BA387" i="1"/>
  <c r="BD387" i="1" s="1"/>
  <c r="BE387" i="1" s="1"/>
  <c r="BA385" i="1"/>
  <c r="BI360" i="1"/>
  <c r="BA356" i="1"/>
  <c r="BD356" i="1" s="1"/>
  <c r="BE356" i="1" s="1"/>
  <c r="BA340" i="1"/>
  <c r="BD340" i="1" s="1"/>
  <c r="BE340" i="1" s="1"/>
  <c r="BD335" i="1"/>
  <c r="BA324" i="1"/>
  <c r="BD324" i="1" s="1"/>
  <c r="BE324" i="1" s="1"/>
  <c r="BA316" i="1"/>
  <c r="BD316" i="1" s="1"/>
  <c r="BE316" i="1" s="1"/>
  <c r="BA224" i="1"/>
  <c r="BA221" i="1"/>
  <c r="BD221" i="1" s="1"/>
  <c r="BE221" i="1" s="1"/>
  <c r="BA209" i="1"/>
  <c r="BD209" i="1" s="1"/>
  <c r="BE209" i="1" s="1"/>
  <c r="BA206" i="1"/>
  <c r="BD206" i="1" s="1"/>
  <c r="BE206" i="1" s="1"/>
  <c r="BA193" i="1"/>
  <c r="BA184" i="1"/>
  <c r="BD184" i="1" s="1"/>
  <c r="BE184" i="1" s="1"/>
  <c r="BA177" i="1"/>
  <c r="BD177" i="1" s="1"/>
  <c r="BE177" i="1" s="1"/>
  <c r="BD173" i="1"/>
  <c r="BA172" i="1"/>
  <c r="BJ172" i="1"/>
  <c r="BA160" i="1"/>
  <c r="BO160" i="1" s="1"/>
  <c r="BA157" i="1"/>
  <c r="BO157" i="1" s="1"/>
  <c r="BA144" i="1"/>
  <c r="BA141" i="1"/>
  <c r="BO141" i="1" s="1"/>
  <c r="BA135" i="1"/>
  <c r="BD135" i="1" s="1"/>
  <c r="BE135" i="1" s="1"/>
  <c r="BA128" i="1"/>
  <c r="BD128" i="1" s="1"/>
  <c r="BE128" i="1" s="1"/>
  <c r="BA125" i="1"/>
  <c r="BA124" i="1"/>
  <c r="BD124" i="1" s="1"/>
  <c r="BE124" i="1" s="1"/>
  <c r="BJ118" i="1"/>
  <c r="BO118" i="1" s="1"/>
  <c r="BA117" i="1"/>
  <c r="BD117" i="1" s="1"/>
  <c r="BE117" i="1" s="1"/>
  <c r="BA109" i="1"/>
  <c r="BD102" i="1"/>
  <c r="BA101" i="1"/>
  <c r="BD101" i="1" s="1"/>
  <c r="BI68" i="1"/>
  <c r="BA48" i="1"/>
  <c r="BC48" i="1" s="1"/>
  <c r="BJ34" i="1"/>
  <c r="BA34" i="1"/>
  <c r="BD34" i="1" s="1"/>
  <c r="BE34" i="1" s="1"/>
  <c r="BA32" i="1"/>
  <c r="BD32" i="1" s="1"/>
  <c r="BE32" i="1" s="1"/>
  <c r="BA27" i="1"/>
  <c r="BC27" i="1" s="1"/>
  <c r="AF24" i="1"/>
  <c r="BA492" i="1"/>
  <c r="BD492" i="1" s="1"/>
  <c r="BE492" i="1" s="1"/>
  <c r="BA100" i="1"/>
  <c r="BD100" i="1" s="1"/>
  <c r="BE100" i="1" s="1"/>
  <c r="AY524" i="1"/>
  <c r="BB524" i="1" s="1"/>
  <c r="BA524" i="1"/>
  <c r="AY595" i="1"/>
  <c r="BB595" i="1" s="1"/>
  <c r="BA595" i="1"/>
  <c r="BA40" i="1"/>
  <c r="BC40" i="1" s="1"/>
  <c r="BA393" i="1"/>
  <c r="BO393" i="1" s="1"/>
  <c r="BA217" i="1"/>
  <c r="BO217" i="1" s="1"/>
  <c r="BA249" i="1"/>
  <c r="BD249" i="1" s="1"/>
  <c r="BE249" i="1" s="1"/>
  <c r="BA482" i="1"/>
  <c r="BA514" i="1"/>
  <c r="BA165" i="1"/>
  <c r="BD165" i="1" s="1"/>
  <c r="BE165" i="1" s="1"/>
  <c r="BA328" i="1"/>
  <c r="BD328" i="1" s="1"/>
  <c r="BE328" i="1" s="1"/>
  <c r="BA156" i="1"/>
  <c r="BD156" i="1" s="1"/>
  <c r="BE156" i="1" s="1"/>
  <c r="BA263" i="1"/>
  <c r="BD263" i="1" s="1"/>
  <c r="BE263" i="1" s="1"/>
  <c r="BA287" i="1"/>
  <c r="BO287" i="1" s="1"/>
  <c r="BA311" i="1"/>
  <c r="BD311" i="1" s="1"/>
  <c r="BE311" i="1" s="1"/>
  <c r="BA327" i="1"/>
  <c r="BC327" i="1" s="1"/>
  <c r="BA351" i="1"/>
  <c r="BD351" i="1" s="1"/>
  <c r="BE351" i="1" s="1"/>
  <c r="BA73" i="1"/>
  <c r="BD73" i="1" s="1"/>
  <c r="BE73" i="1" s="1"/>
  <c r="BA126" i="1"/>
  <c r="BD126" i="1" s="1"/>
  <c r="BE126" i="1" s="1"/>
  <c r="BA449" i="1"/>
  <c r="BD449" i="1" s="1"/>
  <c r="BE449" i="1" s="1"/>
  <c r="BA310" i="1"/>
  <c r="BC310" i="1" s="1"/>
  <c r="BA326" i="1"/>
  <c r="BD326" i="1" s="1"/>
  <c r="BA350" i="1"/>
  <c r="BD350" i="1" s="1"/>
  <c r="BE350" i="1" s="1"/>
  <c r="BA374" i="1"/>
  <c r="BA154" i="1"/>
  <c r="BD154" i="1" s="1"/>
  <c r="BE154" i="1" s="1"/>
  <c r="BA261" i="1"/>
  <c r="BD261" i="1" s="1"/>
  <c r="BE261" i="1" s="1"/>
  <c r="BA277" i="1"/>
  <c r="BD277" i="1" s="1"/>
  <c r="BE277" i="1" s="1"/>
  <c r="BA293" i="1"/>
  <c r="BD293" i="1" s="1"/>
  <c r="BE293" i="1" s="1"/>
  <c r="BA309" i="1"/>
  <c r="BO309" i="1" s="1"/>
  <c r="BA325" i="1"/>
  <c r="BD325" i="1" s="1"/>
  <c r="BA341" i="1"/>
  <c r="BD341" i="1" s="1"/>
  <c r="BE341" i="1" s="1"/>
  <c r="BA357" i="1"/>
  <c r="BC357" i="1" s="1"/>
  <c r="BA373" i="1"/>
  <c r="BC373" i="1" s="1"/>
  <c r="BA74" i="1"/>
  <c r="BA98" i="1"/>
  <c r="BD98" i="1" s="1"/>
  <c r="BE98" i="1" s="1"/>
  <c r="BA69" i="1"/>
  <c r="BA85" i="1"/>
  <c r="BD85" i="1" s="1"/>
  <c r="BE85" i="1" s="1"/>
  <c r="BA64" i="1"/>
  <c r="BD64" i="1" s="1"/>
  <c r="BA80" i="1"/>
  <c r="BD80" i="1" s="1"/>
  <c r="BE80" i="1" s="1"/>
  <c r="BA96" i="1"/>
  <c r="BD96" i="1" s="1"/>
  <c r="BE96" i="1" s="1"/>
  <c r="BA432" i="1"/>
  <c r="BA416" i="1"/>
  <c r="BO416" i="1" s="1"/>
  <c r="BA400" i="1"/>
  <c r="BD400" i="1" s="1"/>
  <c r="BE400" i="1" s="1"/>
  <c r="BA384" i="1"/>
  <c r="BC384" i="1" s="1"/>
  <c r="BA182" i="1"/>
  <c r="BD182" i="1" s="1"/>
  <c r="BE182" i="1" s="1"/>
  <c r="BA127" i="1"/>
  <c r="BD127" i="1" s="1"/>
  <c r="BE127" i="1" s="1"/>
  <c r="BA111" i="1"/>
  <c r="BD111" i="1" s="1"/>
  <c r="BE111" i="1" s="1"/>
  <c r="BA445" i="1"/>
  <c r="BO445" i="1" s="1"/>
  <c r="BA461" i="1"/>
  <c r="BO461" i="1" s="1"/>
  <c r="BA477" i="1"/>
  <c r="BO477" i="1" s="1"/>
  <c r="BA493" i="1"/>
  <c r="BD493" i="1" s="1"/>
  <c r="BE493" i="1" s="1"/>
  <c r="BA509" i="1"/>
  <c r="BD509" i="1" s="1"/>
  <c r="BE509" i="1" s="1"/>
  <c r="AY559" i="1"/>
  <c r="BB559" i="1" s="1"/>
  <c r="BP559" i="1" s="1"/>
  <c r="BA559" i="1"/>
  <c r="BO559" i="1" s="1"/>
  <c r="AY550" i="1"/>
  <c r="BB550" i="1" s="1"/>
  <c r="BC550" i="1" s="1"/>
  <c r="BF550" i="1" s="1"/>
  <c r="AY543" i="1"/>
  <c r="BB543" i="1" s="1"/>
  <c r="AY561" i="1"/>
  <c r="BB561" i="1" s="1"/>
  <c r="BC561" i="1" s="1"/>
  <c r="BQ561" i="1" s="1"/>
  <c r="AY525" i="1"/>
  <c r="BB525" i="1" s="1"/>
  <c r="BP525" i="1" s="1"/>
  <c r="AY584" i="1"/>
  <c r="BB584" i="1" s="1"/>
  <c r="BC584" i="1" s="1"/>
  <c r="BQ584" i="1" s="1"/>
  <c r="AY540" i="1"/>
  <c r="BB540" i="1" s="1"/>
  <c r="BC540" i="1" s="1"/>
  <c r="AY593" i="1"/>
  <c r="BB593" i="1" s="1"/>
  <c r="BP593" i="1" s="1"/>
  <c r="AY573" i="1"/>
  <c r="BB573" i="1" s="1"/>
  <c r="BP573" i="1" s="1"/>
  <c r="BA573" i="1"/>
  <c r="BO573" i="1" s="1"/>
  <c r="AY603" i="1"/>
  <c r="BB603" i="1" s="1"/>
  <c r="BP603" i="1" s="1"/>
  <c r="BA603" i="1"/>
  <c r="BO603" i="1" s="1"/>
  <c r="AY564" i="1"/>
  <c r="BB564" i="1" s="1"/>
  <c r="BC564" i="1" s="1"/>
  <c r="BQ564" i="1" s="1"/>
  <c r="AY592" i="1"/>
  <c r="BB592" i="1" s="1"/>
  <c r="BC592" i="1" s="1"/>
  <c r="BF592" i="1" s="1"/>
  <c r="AY545" i="1"/>
  <c r="BB545" i="1" s="1"/>
  <c r="BP545" i="1" s="1"/>
  <c r="AY601" i="1"/>
  <c r="BB601" i="1" s="1"/>
  <c r="BC601" i="1" s="1"/>
  <c r="BF601" i="1" s="1"/>
  <c r="AY530" i="1"/>
  <c r="BB530" i="1" s="1"/>
  <c r="BC530" i="1" s="1"/>
  <c r="AY538" i="1"/>
  <c r="BB538" i="1" s="1"/>
  <c r="BC538" i="1" s="1"/>
  <c r="BQ538" i="1" s="1"/>
  <c r="AY607" i="1"/>
  <c r="BB607" i="1" s="1"/>
  <c r="BA508" i="1"/>
  <c r="BD508" i="1" s="1"/>
  <c r="BE508" i="1" s="1"/>
  <c r="BA24" i="1"/>
  <c r="BD24" i="1" s="1"/>
  <c r="BE24" i="1" s="1"/>
  <c r="BA112" i="1"/>
  <c r="BD112" i="1" s="1"/>
  <c r="BE112" i="1" s="1"/>
  <c r="BA233" i="1"/>
  <c r="BA458" i="1"/>
  <c r="BD458" i="1" s="1"/>
  <c r="BE458" i="1" s="1"/>
  <c r="BA498" i="1"/>
  <c r="BD498" i="1" s="1"/>
  <c r="BE498" i="1" s="1"/>
  <c r="BA149" i="1"/>
  <c r="BD149" i="1" s="1"/>
  <c r="BE149" i="1" s="1"/>
  <c r="BA280" i="1"/>
  <c r="BD280" i="1" s="1"/>
  <c r="BE280" i="1" s="1"/>
  <c r="BA360" i="1"/>
  <c r="BD360" i="1" s="1"/>
  <c r="BE360" i="1" s="1"/>
  <c r="BA255" i="1"/>
  <c r="BD255" i="1" s="1"/>
  <c r="BE255" i="1" s="1"/>
  <c r="BA279" i="1"/>
  <c r="BD279" i="1" s="1"/>
  <c r="BE279" i="1" s="1"/>
  <c r="BA295" i="1"/>
  <c r="BO295" i="1" s="1"/>
  <c r="BA319" i="1"/>
  <c r="BD319" i="1" s="1"/>
  <c r="BE319" i="1" s="1"/>
  <c r="BA343" i="1"/>
  <c r="BD343" i="1" s="1"/>
  <c r="BA359" i="1"/>
  <c r="BD359" i="1" s="1"/>
  <c r="BE359" i="1" s="1"/>
  <c r="BA68" i="1"/>
  <c r="BD68" i="1" s="1"/>
  <c r="BE68" i="1" s="1"/>
  <c r="BA236" i="1"/>
  <c r="BD236" i="1" s="1"/>
  <c r="BE236" i="1" s="1"/>
  <c r="BA318" i="1"/>
  <c r="BD318" i="1" s="1"/>
  <c r="BE318" i="1" s="1"/>
  <c r="BA342" i="1"/>
  <c r="BD342" i="1" s="1"/>
  <c r="BE342" i="1" s="1"/>
  <c r="BA358" i="1"/>
  <c r="BA146" i="1"/>
  <c r="BD146" i="1" s="1"/>
  <c r="BE146" i="1" s="1"/>
  <c r="BA170" i="1"/>
  <c r="BD170" i="1" s="1"/>
  <c r="BA269" i="1"/>
  <c r="BD269" i="1" s="1"/>
  <c r="BE269" i="1" s="1"/>
  <c r="BA285" i="1"/>
  <c r="BO285" i="1" s="1"/>
  <c r="BA301" i="1"/>
  <c r="BD301" i="1" s="1"/>
  <c r="BE301" i="1" s="1"/>
  <c r="BA317" i="1"/>
  <c r="BD317" i="1" s="1"/>
  <c r="BE317" i="1" s="1"/>
  <c r="BA333" i="1"/>
  <c r="BD333" i="1" s="1"/>
  <c r="BE333" i="1" s="1"/>
  <c r="BA349" i="1"/>
  <c r="BA365" i="1"/>
  <c r="BO365" i="1" s="1"/>
  <c r="BA66" i="1"/>
  <c r="BD66" i="1" s="1"/>
  <c r="BA90" i="1"/>
  <c r="BD90" i="1" s="1"/>
  <c r="BE90" i="1" s="1"/>
  <c r="BA37" i="1"/>
  <c r="BD37" i="1" s="1"/>
  <c r="BE37" i="1" s="1"/>
  <c r="BA61" i="1"/>
  <c r="BD61" i="1" s="1"/>
  <c r="BE61" i="1" s="1"/>
  <c r="BA77" i="1"/>
  <c r="BD77" i="1" s="1"/>
  <c r="BE77" i="1" s="1"/>
  <c r="BA93" i="1"/>
  <c r="BD93" i="1" s="1"/>
  <c r="BE93" i="1" s="1"/>
  <c r="BA72" i="1"/>
  <c r="BO72" i="1" s="1"/>
  <c r="BA88" i="1"/>
  <c r="BD88" i="1" s="1"/>
  <c r="BE88" i="1" s="1"/>
  <c r="BA440" i="1"/>
  <c r="BD440" i="1" s="1"/>
  <c r="BE440" i="1" s="1"/>
  <c r="BA424" i="1"/>
  <c r="BD424" i="1" s="1"/>
  <c r="BE424" i="1" s="1"/>
  <c r="BA408" i="1"/>
  <c r="BD408" i="1" s="1"/>
  <c r="BE408" i="1" s="1"/>
  <c r="BA392" i="1"/>
  <c r="BA190" i="1"/>
  <c r="BD190" i="1" s="1"/>
  <c r="BE190" i="1" s="1"/>
  <c r="BA174" i="1"/>
  <c r="BD174" i="1" s="1"/>
  <c r="BE174" i="1" s="1"/>
  <c r="BA119" i="1"/>
  <c r="BD119" i="1" s="1"/>
  <c r="BE119" i="1" s="1"/>
  <c r="BA103" i="1"/>
  <c r="BD103" i="1" s="1"/>
  <c r="BE103" i="1" s="1"/>
  <c r="BA453" i="1"/>
  <c r="BD453" i="1" s="1"/>
  <c r="BE453" i="1" s="1"/>
  <c r="BA469" i="1"/>
  <c r="BD469" i="1" s="1"/>
  <c r="BE469" i="1" s="1"/>
  <c r="BA485" i="1"/>
  <c r="BD485" i="1" s="1"/>
  <c r="BE485" i="1" s="1"/>
  <c r="BA501" i="1"/>
  <c r="BD501" i="1" s="1"/>
  <c r="BE501" i="1" s="1"/>
  <c r="BA444" i="1"/>
  <c r="BD444" i="1" s="1"/>
  <c r="BE444" i="1" s="1"/>
  <c r="BA43" i="1"/>
  <c r="BD43" i="1" s="1"/>
  <c r="BE43" i="1" s="1"/>
  <c r="BA428" i="1"/>
  <c r="BD428" i="1" s="1"/>
  <c r="BE428" i="1" s="1"/>
  <c r="BA404" i="1"/>
  <c r="BA53" i="1"/>
  <c r="BD53" i="1" s="1"/>
  <c r="BE53" i="1" s="1"/>
  <c r="BA240" i="1"/>
  <c r="BD240" i="1" s="1"/>
  <c r="BE240" i="1" s="1"/>
  <c r="AY528" i="1"/>
  <c r="BB528" i="1" s="1"/>
  <c r="AY611" i="1"/>
  <c r="BB611" i="1" s="1"/>
  <c r="BC611" i="1" s="1"/>
  <c r="BF611" i="1" s="1"/>
  <c r="AY562" i="1"/>
  <c r="BB562" i="1" s="1"/>
  <c r="BC562" i="1" s="1"/>
  <c r="BF562" i="1" s="1"/>
  <c r="AY599" i="1"/>
  <c r="BB599" i="1" s="1"/>
  <c r="BC599" i="1" s="1"/>
  <c r="AY546" i="1"/>
  <c r="BB546" i="1" s="1"/>
  <c r="BE546" i="1" s="1"/>
  <c r="AY569" i="1"/>
  <c r="BB569" i="1" s="1"/>
  <c r="BC569" i="1" s="1"/>
  <c r="BQ569" i="1" s="1"/>
  <c r="AY589" i="1"/>
  <c r="BB589" i="1" s="1"/>
  <c r="BP589" i="1" s="1"/>
  <c r="BA589" i="1"/>
  <c r="BO589" i="1" s="1"/>
  <c r="AY585" i="1"/>
  <c r="BB585" i="1" s="1"/>
  <c r="AY580" i="1"/>
  <c r="BB580" i="1" s="1"/>
  <c r="BP580" i="1" s="1"/>
  <c r="AY587" i="1"/>
  <c r="BB587" i="1" s="1"/>
  <c r="BA587" i="1"/>
  <c r="AY521" i="1"/>
  <c r="BB521" i="1" s="1"/>
  <c r="BA521" i="1"/>
  <c r="AY618" i="1"/>
  <c r="BB618" i="1" s="1"/>
  <c r="BC618" i="1" s="1"/>
  <c r="BF618" i="1" s="1"/>
  <c r="AY557" i="1"/>
  <c r="BB557" i="1" s="1"/>
  <c r="BP557" i="1" s="1"/>
  <c r="BA557" i="1"/>
  <c r="AY612" i="1"/>
  <c r="BB612" i="1" s="1"/>
  <c r="BC612" i="1" s="1"/>
  <c r="BQ612" i="1" s="1"/>
  <c r="AY619" i="1"/>
  <c r="BB619" i="1" s="1"/>
  <c r="BC619" i="1" s="1"/>
  <c r="BF619" i="1" s="1"/>
  <c r="AY554" i="1"/>
  <c r="BB554" i="1" s="1"/>
  <c r="AY542" i="1"/>
  <c r="BB542" i="1" s="1"/>
  <c r="AY522" i="1"/>
  <c r="BB522" i="1" s="1"/>
  <c r="BC522" i="1" s="1"/>
  <c r="BF522" i="1" s="1"/>
  <c r="AY600" i="1"/>
  <c r="BB600" i="1" s="1"/>
  <c r="BC600" i="1" s="1"/>
  <c r="BF600" i="1" s="1"/>
  <c r="AY531" i="1"/>
  <c r="BB531" i="1" s="1"/>
  <c r="BC531" i="1" s="1"/>
  <c r="BM18" i="1"/>
  <c r="BN18" i="1" s="1"/>
  <c r="W12" i="1"/>
  <c r="BJ19" i="1"/>
  <c r="BD19" i="1"/>
  <c r="BM19" i="1"/>
  <c r="BN19" i="1" s="1"/>
  <c r="W13" i="1"/>
  <c r="BM20" i="1"/>
  <c r="BN20" i="1" s="1"/>
  <c r="AX20" i="1"/>
  <c r="AZ20" i="1"/>
  <c r="AY381" i="1"/>
  <c r="BB381" i="1" s="1"/>
  <c r="BC381" i="1" s="1"/>
  <c r="BQ381" i="1" s="1"/>
  <c r="BI18" i="1"/>
  <c r="BJ18" i="1"/>
  <c r="BJ17" i="1"/>
  <c r="BI17" i="1"/>
  <c r="AY306" i="1"/>
  <c r="BB306" i="1" s="1"/>
  <c r="BC306" i="1" s="1"/>
  <c r="BF306" i="1" s="1"/>
  <c r="AY26" i="1"/>
  <c r="BB26" i="1" s="1"/>
  <c r="AY33" i="1"/>
  <c r="BB33" i="1" s="1"/>
  <c r="BE33" i="1" s="1"/>
  <c r="BJ20" i="1"/>
  <c r="BI20" i="1"/>
  <c r="BR20" i="1" s="1"/>
  <c r="BS20" i="1" s="1"/>
  <c r="E5" i="3" s="1"/>
  <c r="BF930" i="1"/>
  <c r="AY426" i="1"/>
  <c r="BB426" i="1" s="1"/>
  <c r="BC426" i="1" s="1"/>
  <c r="BQ426" i="1" s="1"/>
  <c r="AY475" i="1"/>
  <c r="BB475" i="1" s="1"/>
  <c r="BC475" i="1" s="1"/>
  <c r="BF475" i="1" s="1"/>
  <c r="AY338" i="1"/>
  <c r="BB338" i="1" s="1"/>
  <c r="BC338" i="1" s="1"/>
  <c r="BF338" i="1" s="1"/>
  <c r="AY506" i="1"/>
  <c r="BB506" i="1" s="1"/>
  <c r="AY187" i="1"/>
  <c r="BB187" i="1" s="1"/>
  <c r="AY225" i="1"/>
  <c r="BB225" i="1" s="1"/>
  <c r="BE225" i="1" s="1"/>
  <c r="AY370" i="1"/>
  <c r="BB370" i="1" s="1"/>
  <c r="BC370" i="1" s="1"/>
  <c r="BF370" i="1" s="1"/>
  <c r="AY253" i="1"/>
  <c r="BB253" i="1" s="1"/>
  <c r="AY235" i="1"/>
  <c r="BB235" i="1" s="1"/>
  <c r="AY162" i="1"/>
  <c r="BB162" i="1" s="1"/>
  <c r="BF696" i="1"/>
  <c r="AY30" i="1"/>
  <c r="BB30" i="1" s="1"/>
  <c r="AY51" i="1"/>
  <c r="BB51" i="1" s="1"/>
  <c r="BC51" i="1" s="1"/>
  <c r="BQ771" i="1"/>
  <c r="BR771" i="1"/>
  <c r="BS771" i="1" s="1"/>
  <c r="BO771" i="1"/>
  <c r="BP771" i="1"/>
  <c r="BO585" i="1"/>
  <c r="BR585" i="1"/>
  <c r="BS585" i="1" s="1"/>
  <c r="BR557" i="1"/>
  <c r="BS557" i="1" s="1"/>
  <c r="BQ944" i="1"/>
  <c r="BO944" i="1"/>
  <c r="BP944" i="1"/>
  <c r="BR944" i="1"/>
  <c r="BS944" i="1" s="1"/>
  <c r="BQ978" i="1"/>
  <c r="BO978" i="1"/>
  <c r="BR978" i="1"/>
  <c r="BS978" i="1" s="1"/>
  <c r="BP978" i="1"/>
  <c r="BP915" i="1"/>
  <c r="BR915" i="1"/>
  <c r="BS915" i="1" s="1"/>
  <c r="BQ915" i="1"/>
  <c r="BO915" i="1"/>
  <c r="BO718" i="1"/>
  <c r="BR718" i="1"/>
  <c r="BS718" i="1" s="1"/>
  <c r="BP718" i="1"/>
  <c r="BQ718" i="1"/>
  <c r="BO612" i="1"/>
  <c r="BP612" i="1"/>
  <c r="BR612" i="1"/>
  <c r="BS612" i="1" s="1"/>
  <c r="BQ882" i="1"/>
  <c r="BO882" i="1"/>
  <c r="BP882" i="1"/>
  <c r="BR882" i="1"/>
  <c r="BS882" i="1" s="1"/>
  <c r="BP910" i="1"/>
  <c r="BR910" i="1"/>
  <c r="BS910" i="1" s="1"/>
  <c r="BQ910" i="1"/>
  <c r="BO910" i="1"/>
  <c r="BO561" i="1"/>
  <c r="BR561" i="1"/>
  <c r="BS561" i="1" s="1"/>
  <c r="BO781" i="1"/>
  <c r="BP781" i="1"/>
  <c r="BQ781" i="1"/>
  <c r="BR781" i="1"/>
  <c r="BS781" i="1" s="1"/>
  <c r="BQ817" i="1"/>
  <c r="BR817" i="1"/>
  <c r="BS817" i="1" s="1"/>
  <c r="BP817" i="1"/>
  <c r="BO817" i="1"/>
  <c r="BP813" i="1"/>
  <c r="BR813" i="1"/>
  <c r="BS813" i="1" s="1"/>
  <c r="BQ813" i="1"/>
  <c r="BO813" i="1"/>
  <c r="BP933" i="1"/>
  <c r="BQ933" i="1"/>
  <c r="BR933" i="1"/>
  <c r="BS933" i="1" s="1"/>
  <c r="BO933" i="1"/>
  <c r="BO597" i="1"/>
  <c r="BR597" i="1"/>
  <c r="BS597" i="1" s="1"/>
  <c r="BO577" i="1"/>
  <c r="BR577" i="1"/>
  <c r="BS577" i="1" s="1"/>
  <c r="BP861" i="1"/>
  <c r="BR861" i="1"/>
  <c r="BS861" i="1" s="1"/>
  <c r="BQ861" i="1"/>
  <c r="BO861" i="1"/>
  <c r="BR554" i="1"/>
  <c r="BS554" i="1" s="1"/>
  <c r="BO554" i="1"/>
  <c r="BO1000" i="1"/>
  <c r="BP1000" i="1"/>
  <c r="BQ1000" i="1"/>
  <c r="BR1000" i="1"/>
  <c r="BS1000" i="1" s="1"/>
  <c r="BO665" i="1"/>
  <c r="BP665" i="1"/>
  <c r="BQ665" i="1"/>
  <c r="BR665" i="1"/>
  <c r="BS665" i="1" s="1"/>
  <c r="BO1003" i="1"/>
  <c r="BP1003" i="1"/>
  <c r="BR1003" i="1"/>
  <c r="BS1003" i="1" s="1"/>
  <c r="BQ1003" i="1"/>
  <c r="BO811" i="1"/>
  <c r="BP811" i="1"/>
  <c r="BQ811" i="1"/>
  <c r="BR811" i="1"/>
  <c r="BS811" i="1" s="1"/>
  <c r="BO657" i="1"/>
  <c r="BR657" i="1"/>
  <c r="BS657" i="1" s="1"/>
  <c r="BQ657" i="1"/>
  <c r="BP657" i="1"/>
  <c r="BR804" i="1"/>
  <c r="BS804" i="1" s="1"/>
  <c r="BP804" i="1"/>
  <c r="BO804" i="1"/>
  <c r="BQ804" i="1"/>
  <c r="BP965" i="1"/>
  <c r="BO965" i="1"/>
  <c r="BQ965" i="1"/>
  <c r="BR965" i="1"/>
  <c r="BS965" i="1" s="1"/>
  <c r="BO569" i="1"/>
  <c r="BR569" i="1"/>
  <c r="BS569" i="1" s="1"/>
  <c r="BR784" i="1"/>
  <c r="BS784" i="1" s="1"/>
  <c r="BP784" i="1"/>
  <c r="BO784" i="1"/>
  <c r="BQ784" i="1"/>
  <c r="BP662" i="1"/>
  <c r="BQ662" i="1"/>
  <c r="BR662" i="1"/>
  <c r="BS662" i="1" s="1"/>
  <c r="BO662" i="1"/>
  <c r="BQ904" i="1"/>
  <c r="BO904" i="1"/>
  <c r="BP904" i="1"/>
  <c r="BR904" i="1"/>
  <c r="BS904" i="1" s="1"/>
  <c r="BO789" i="1"/>
  <c r="BP789" i="1"/>
  <c r="BQ789" i="1"/>
  <c r="BR789" i="1"/>
  <c r="BS789" i="1" s="1"/>
  <c r="BP821" i="1"/>
  <c r="BQ821" i="1"/>
  <c r="BR821" i="1"/>
  <c r="BS821" i="1" s="1"/>
  <c r="BO821" i="1"/>
  <c r="BP953" i="1"/>
  <c r="BR953" i="1"/>
  <c r="BS953" i="1" s="1"/>
  <c r="BO953" i="1"/>
  <c r="BQ953" i="1"/>
  <c r="BO489" i="1"/>
  <c r="BR489" i="1"/>
  <c r="BS489" i="1" s="1"/>
  <c r="C474" i="3" s="1"/>
  <c r="BR433" i="1"/>
  <c r="BS433" i="1" s="1"/>
  <c r="D418" i="3" s="1"/>
  <c r="BP433" i="1"/>
  <c r="BR417" i="1"/>
  <c r="BS417" i="1" s="1"/>
  <c r="B402" i="3" s="1"/>
  <c r="BP417" i="1"/>
  <c r="BR321" i="1"/>
  <c r="BS321" i="1" s="1"/>
  <c r="BO265" i="1"/>
  <c r="BP217" i="1"/>
  <c r="BR217" i="1"/>
  <c r="BS217" i="1" s="1"/>
  <c r="D202" i="3" s="1"/>
  <c r="BO185" i="1"/>
  <c r="BR185" i="1"/>
  <c r="BS185" i="1" s="1"/>
  <c r="C170" i="3" s="1"/>
  <c r="BO169" i="1"/>
  <c r="BR169" i="1"/>
  <c r="BS169" i="1" s="1"/>
  <c r="F154" i="3" s="1"/>
  <c r="BO137" i="1"/>
  <c r="BR137" i="1"/>
  <c r="BS137" i="1" s="1"/>
  <c r="BO89" i="1"/>
  <c r="BR89" i="1"/>
  <c r="BS89" i="1" s="1"/>
  <c r="J74" i="3" s="1"/>
  <c r="BR41" i="1"/>
  <c r="BS41" i="1" s="1"/>
  <c r="E26" i="3" s="1"/>
  <c r="BR398" i="1"/>
  <c r="BS398" i="1" s="1"/>
  <c r="G383" i="3" s="1"/>
  <c r="K383" i="3" s="1"/>
  <c r="BO398" i="1"/>
  <c r="BR366" i="1"/>
  <c r="BS366" i="1" s="1"/>
  <c r="BR286" i="1"/>
  <c r="BS286" i="1" s="1"/>
  <c r="C271" i="3" s="1"/>
  <c r="BR190" i="1"/>
  <c r="BS190" i="1" s="1"/>
  <c r="G175" i="3" s="1"/>
  <c r="K175" i="3" s="1"/>
  <c r="BP190" i="1"/>
  <c r="BP126" i="1"/>
  <c r="BR126" i="1"/>
  <c r="BS126" i="1" s="1"/>
  <c r="C111" i="3" s="1"/>
  <c r="BR459" i="1"/>
  <c r="BS459" i="1" s="1"/>
  <c r="F444" i="3" s="1"/>
  <c r="BO459" i="1"/>
  <c r="BO415" i="1"/>
  <c r="BR415" i="1"/>
  <c r="BS415" i="1" s="1"/>
  <c r="C400" i="3" s="1"/>
  <c r="BP287" i="1"/>
  <c r="BR287" i="1"/>
  <c r="BS287" i="1" s="1"/>
  <c r="BR195" i="1"/>
  <c r="BS195" i="1" s="1"/>
  <c r="C180" i="3" s="1"/>
  <c r="BO195" i="1"/>
  <c r="BR127" i="1"/>
  <c r="BS127" i="1" s="1"/>
  <c r="F112" i="3" s="1"/>
  <c r="BP127" i="1"/>
  <c r="BO35" i="1"/>
  <c r="BR35" i="1"/>
  <c r="BS35" i="1" s="1"/>
  <c r="C20" i="3" s="1"/>
  <c r="BP504" i="1"/>
  <c r="BR504" i="1"/>
  <c r="BS504" i="1" s="1"/>
  <c r="J489" i="3" s="1"/>
  <c r="BP472" i="1"/>
  <c r="BR472" i="1"/>
  <c r="BS472" i="1" s="1"/>
  <c r="J457" i="3" s="1"/>
  <c r="BP456" i="1"/>
  <c r="BR456" i="1"/>
  <c r="BS456" i="1" s="1"/>
  <c r="C441" i="3" s="1"/>
  <c r="BR416" i="1"/>
  <c r="BS416" i="1" s="1"/>
  <c r="J401" i="3" s="1"/>
  <c r="BP416" i="1"/>
  <c r="BO352" i="1"/>
  <c r="BR352" i="1"/>
  <c r="BS352" i="1" s="1"/>
  <c r="BR320" i="1"/>
  <c r="BS320" i="1" s="1"/>
  <c r="G305" i="3" s="1"/>
  <c r="K305" i="3" s="1"/>
  <c r="BR304" i="1"/>
  <c r="BS304" i="1" s="1"/>
  <c r="D289" i="3" s="1"/>
  <c r="BR232" i="1"/>
  <c r="BS232" i="1" s="1"/>
  <c r="C217" i="3" s="1"/>
  <c r="BR216" i="1"/>
  <c r="BS216" i="1" s="1"/>
  <c r="A201" i="3" s="1"/>
  <c r="BO216" i="1"/>
  <c r="BR200" i="1"/>
  <c r="BS200" i="1" s="1"/>
  <c r="F185" i="3" s="1"/>
  <c r="BO200" i="1"/>
  <c r="BR168" i="1"/>
  <c r="BS168" i="1" s="1"/>
  <c r="BO136" i="1"/>
  <c r="BR136" i="1"/>
  <c r="BS136" i="1" s="1"/>
  <c r="C121" i="3" s="1"/>
  <c r="BR88" i="1"/>
  <c r="BS88" i="1" s="1"/>
  <c r="F73" i="3" s="1"/>
  <c r="BP88" i="1"/>
  <c r="BP72" i="1"/>
  <c r="BR72" i="1"/>
  <c r="BS72" i="1" s="1"/>
  <c r="E57" i="3" s="1"/>
  <c r="BR56" i="1"/>
  <c r="BS56" i="1" s="1"/>
  <c r="BO56" i="1"/>
  <c r="BP40" i="1"/>
  <c r="BR40" i="1"/>
  <c r="BS40" i="1" s="1"/>
  <c r="BO256" i="1"/>
  <c r="BR256" i="1"/>
  <c r="BS256" i="1" s="1"/>
  <c r="C241" i="3" s="1"/>
  <c r="BO30" i="1"/>
  <c r="BR30" i="1"/>
  <c r="BS30" i="1" s="1"/>
  <c r="B15" i="3" s="1"/>
  <c r="BP441" i="1"/>
  <c r="BR441" i="1"/>
  <c r="BS441" i="1" s="1"/>
  <c r="C426" i="3" s="1"/>
  <c r="BR447" i="1"/>
  <c r="BS447" i="1" s="1"/>
  <c r="B432" i="3" s="1"/>
  <c r="BO447" i="1"/>
  <c r="BR511" i="1"/>
  <c r="BS511" i="1" s="1"/>
  <c r="B496" i="3" s="1"/>
  <c r="BO511" i="1"/>
  <c r="BR486" i="1"/>
  <c r="BS486" i="1" s="1"/>
  <c r="B471" i="3" s="1"/>
  <c r="BO486" i="1"/>
  <c r="BR291" i="1"/>
  <c r="BS291" i="1" s="1"/>
  <c r="B276" i="3" s="1"/>
  <c r="BO291" i="1"/>
  <c r="BR355" i="1"/>
  <c r="BS355" i="1" s="1"/>
  <c r="B340" i="3" s="1"/>
  <c r="BO355" i="1"/>
  <c r="BO122" i="1"/>
  <c r="BR122" i="1"/>
  <c r="BS122" i="1" s="1"/>
  <c r="F107" i="3" s="1"/>
  <c r="BO282" i="1"/>
  <c r="BR282" i="1"/>
  <c r="BS282" i="1" s="1"/>
  <c r="F267" i="3" s="1"/>
  <c r="BO346" i="1"/>
  <c r="BR346" i="1"/>
  <c r="BS346" i="1" s="1"/>
  <c r="BR78" i="1"/>
  <c r="BS78" i="1" s="1"/>
  <c r="A63" i="3" s="1"/>
  <c r="BO78" i="1"/>
  <c r="BO515" i="1"/>
  <c r="BR515" i="1"/>
  <c r="BS515" i="1" s="1"/>
  <c r="G500" i="3" s="1"/>
  <c r="K500" i="3" s="1"/>
  <c r="BO186" i="1"/>
  <c r="BR186" i="1"/>
  <c r="BS186" i="1" s="1"/>
  <c r="J171" i="3" s="1"/>
  <c r="BO401" i="1"/>
  <c r="BR401" i="1"/>
  <c r="BS401" i="1" s="1"/>
  <c r="BP401" i="1"/>
  <c r="BO446" i="1"/>
  <c r="BR446" i="1"/>
  <c r="BS446" i="1" s="1"/>
  <c r="F431" i="3" s="1"/>
  <c r="BO315" i="1"/>
  <c r="BR315" i="1"/>
  <c r="BS315" i="1" s="1"/>
  <c r="A300" i="3" s="1"/>
  <c r="BR370" i="1"/>
  <c r="BS370" i="1" s="1"/>
  <c r="BO370" i="1"/>
  <c r="BR70" i="1"/>
  <c r="BS70" i="1" s="1"/>
  <c r="BO70" i="1"/>
  <c r="BO939" i="1"/>
  <c r="BP939" i="1"/>
  <c r="BQ939" i="1"/>
  <c r="BR939" i="1"/>
  <c r="BS939" i="1" s="1"/>
  <c r="BP853" i="1"/>
  <c r="BQ853" i="1"/>
  <c r="BR853" i="1"/>
  <c r="BS853" i="1" s="1"/>
  <c r="BO853" i="1"/>
  <c r="BO725" i="1"/>
  <c r="BP725" i="1"/>
  <c r="BQ725" i="1"/>
  <c r="BR725" i="1"/>
  <c r="BS725" i="1" s="1"/>
  <c r="BO673" i="1"/>
  <c r="BR673" i="1"/>
  <c r="BS673" i="1" s="1"/>
  <c r="BQ673" i="1"/>
  <c r="BP673" i="1"/>
  <c r="BO862" i="1"/>
  <c r="BR862" i="1"/>
  <c r="BS862" i="1" s="1"/>
  <c r="BQ862" i="1"/>
  <c r="BP862" i="1"/>
  <c r="BO756" i="1"/>
  <c r="BR756" i="1"/>
  <c r="BS756" i="1" s="1"/>
  <c r="BP756" i="1"/>
  <c r="BQ756" i="1"/>
  <c r="BR547" i="1"/>
  <c r="BS547" i="1" s="1"/>
  <c r="BO547" i="1"/>
  <c r="BO819" i="1"/>
  <c r="BR819" i="1"/>
  <c r="BS819" i="1" s="1"/>
  <c r="BP819" i="1"/>
  <c r="BQ819" i="1"/>
  <c r="BO588" i="1"/>
  <c r="BR588" i="1"/>
  <c r="BS588" i="1" s="1"/>
  <c r="BO832" i="1"/>
  <c r="BQ832" i="1"/>
  <c r="BP832" i="1"/>
  <c r="BR832" i="1"/>
  <c r="BS832" i="1" s="1"/>
  <c r="BP638" i="1"/>
  <c r="BR638" i="1"/>
  <c r="BS638" i="1" s="1"/>
  <c r="BQ638" i="1"/>
  <c r="BO638" i="1"/>
  <c r="BO724" i="1"/>
  <c r="BP724" i="1"/>
  <c r="BR724" i="1"/>
  <c r="BS724" i="1" s="1"/>
  <c r="BQ724" i="1"/>
  <c r="BO894" i="1"/>
  <c r="BQ894" i="1"/>
  <c r="BR894" i="1"/>
  <c r="BS894" i="1" s="1"/>
  <c r="BP894" i="1"/>
  <c r="BQ834" i="1"/>
  <c r="BP834" i="1"/>
  <c r="BO834" i="1"/>
  <c r="BR834" i="1"/>
  <c r="BS834" i="1" s="1"/>
  <c r="BQ779" i="1"/>
  <c r="BO779" i="1"/>
  <c r="BR779" i="1"/>
  <c r="BS779" i="1" s="1"/>
  <c r="BP779" i="1"/>
  <c r="BO737" i="1"/>
  <c r="BR737" i="1"/>
  <c r="BS737" i="1" s="1"/>
  <c r="BQ737" i="1"/>
  <c r="BP737" i="1"/>
  <c r="BQ787" i="1"/>
  <c r="BR787" i="1"/>
  <c r="BS787" i="1" s="1"/>
  <c r="BO787" i="1"/>
  <c r="BP787" i="1"/>
  <c r="BQ844" i="1"/>
  <c r="BP844" i="1"/>
  <c r="BO844" i="1"/>
  <c r="BR844" i="1"/>
  <c r="BS844" i="1" s="1"/>
  <c r="BQ675" i="1"/>
  <c r="BO675" i="1"/>
  <c r="BR675" i="1"/>
  <c r="BS675" i="1" s="1"/>
  <c r="BP675" i="1"/>
  <c r="BR528" i="1"/>
  <c r="BS528" i="1" s="1"/>
  <c r="BO528" i="1"/>
  <c r="BP962" i="1"/>
  <c r="BQ962" i="1"/>
  <c r="BR962" i="1"/>
  <c r="BS962" i="1" s="1"/>
  <c r="BO962" i="1"/>
  <c r="BP1009" i="1"/>
  <c r="BR1009" i="1"/>
  <c r="BS1009" i="1" s="1"/>
  <c r="BQ1009" i="1"/>
  <c r="BO1009" i="1"/>
  <c r="BQ643" i="1"/>
  <c r="BO643" i="1"/>
  <c r="BR643" i="1"/>
  <c r="BS643" i="1" s="1"/>
  <c r="BP643" i="1"/>
  <c r="BO649" i="1"/>
  <c r="BP649" i="1"/>
  <c r="BQ649" i="1"/>
  <c r="BR649" i="1"/>
  <c r="BS649" i="1" s="1"/>
  <c r="BO730" i="1"/>
  <c r="BR730" i="1"/>
  <c r="BS730" i="1" s="1"/>
  <c r="BQ730" i="1"/>
  <c r="BP730" i="1"/>
  <c r="BO770" i="1"/>
  <c r="BP770" i="1"/>
  <c r="BQ770" i="1"/>
  <c r="BR770" i="1"/>
  <c r="BS770" i="1" s="1"/>
  <c r="BO537" i="1"/>
  <c r="BR537" i="1"/>
  <c r="BS537" i="1" s="1"/>
  <c r="BQ896" i="1"/>
  <c r="BO896" i="1"/>
  <c r="BP896" i="1"/>
  <c r="BR896" i="1"/>
  <c r="BS896" i="1" s="1"/>
  <c r="BO549" i="1"/>
  <c r="BR549" i="1"/>
  <c r="BS549" i="1" s="1"/>
  <c r="BO964" i="1"/>
  <c r="BQ964" i="1"/>
  <c r="BR964" i="1"/>
  <c r="BS964" i="1" s="1"/>
  <c r="BP964" i="1"/>
  <c r="BR202" i="1"/>
  <c r="BS202" i="1" s="1"/>
  <c r="D187" i="3" s="1"/>
  <c r="BO202" i="1"/>
  <c r="BO234" i="1"/>
  <c r="BR234" i="1"/>
  <c r="BS234" i="1" s="1"/>
  <c r="J219" i="3" s="1"/>
  <c r="BR462" i="1"/>
  <c r="BS462" i="1" s="1"/>
  <c r="BO462" i="1"/>
  <c r="BR267" i="1"/>
  <c r="BS267" i="1" s="1"/>
  <c r="F252" i="3" s="1"/>
  <c r="BR387" i="1"/>
  <c r="BS387" i="1" s="1"/>
  <c r="J372" i="3" s="1"/>
  <c r="BP387" i="1"/>
  <c r="BO442" i="1"/>
  <c r="BR442" i="1"/>
  <c r="BS442" i="1" s="1"/>
  <c r="G427" i="3" s="1"/>
  <c r="K427" i="3" s="1"/>
  <c r="BO450" i="1"/>
  <c r="BR450" i="1"/>
  <c r="BS450" i="1" s="1"/>
  <c r="J435" i="3" s="1"/>
  <c r="BP941" i="1"/>
  <c r="BR941" i="1"/>
  <c r="BS941" i="1" s="1"/>
  <c r="BQ941" i="1"/>
  <c r="BO941" i="1"/>
  <c r="BQ794" i="1"/>
  <c r="BP794" i="1"/>
  <c r="BO794" i="1"/>
  <c r="BR794" i="1"/>
  <c r="BS794" i="1" s="1"/>
  <c r="BO798" i="1"/>
  <c r="BQ798" i="1"/>
  <c r="BR798" i="1"/>
  <c r="BS798" i="1" s="1"/>
  <c r="BP798" i="1"/>
  <c r="BP997" i="1"/>
  <c r="BO997" i="1"/>
  <c r="BR997" i="1"/>
  <c r="BS997" i="1" s="1"/>
  <c r="BQ997" i="1"/>
  <c r="BO980" i="1"/>
  <c r="BR980" i="1"/>
  <c r="BS980" i="1" s="1"/>
  <c r="BP980" i="1"/>
  <c r="BQ980" i="1"/>
  <c r="BO835" i="1"/>
  <c r="BP835" i="1"/>
  <c r="BR835" i="1"/>
  <c r="BS835" i="1" s="1"/>
  <c r="BQ835" i="1"/>
  <c r="BO564" i="1"/>
  <c r="BR564" i="1"/>
  <c r="BS564" i="1" s="1"/>
  <c r="BR592" i="1"/>
  <c r="BS592" i="1" s="1"/>
  <c r="BO592" i="1"/>
  <c r="BR822" i="1"/>
  <c r="BS822" i="1" s="1"/>
  <c r="BP822" i="1"/>
  <c r="BO822" i="1"/>
  <c r="BQ822" i="1"/>
  <c r="BO684" i="1"/>
  <c r="BQ684" i="1"/>
  <c r="BR684" i="1"/>
  <c r="BS684" i="1" s="1"/>
  <c r="BP684" i="1"/>
  <c r="BO764" i="1"/>
  <c r="BQ764" i="1"/>
  <c r="BP764" i="1"/>
  <c r="BR764" i="1"/>
  <c r="BS764" i="1" s="1"/>
  <c r="BQ826" i="1"/>
  <c r="BP826" i="1"/>
  <c r="BO826" i="1"/>
  <c r="BR826" i="1"/>
  <c r="BS826" i="1" s="1"/>
  <c r="BQ916" i="1"/>
  <c r="BR916" i="1"/>
  <c r="BS916" i="1" s="1"/>
  <c r="BP916" i="1"/>
  <c r="BO916" i="1"/>
  <c r="BQ715" i="1"/>
  <c r="BR715" i="1"/>
  <c r="BS715" i="1" s="1"/>
  <c r="BO715" i="1"/>
  <c r="BP715" i="1"/>
  <c r="BP925" i="1"/>
  <c r="BR925" i="1"/>
  <c r="BS925" i="1" s="1"/>
  <c r="BQ925" i="1"/>
  <c r="BO925" i="1"/>
  <c r="BP829" i="1"/>
  <c r="BR829" i="1"/>
  <c r="BS829" i="1" s="1"/>
  <c r="BQ829" i="1"/>
  <c r="BO829" i="1"/>
  <c r="BO947" i="1"/>
  <c r="BR947" i="1"/>
  <c r="BS947" i="1" s="1"/>
  <c r="BP947" i="1"/>
  <c r="BQ947" i="1"/>
  <c r="BQ747" i="1"/>
  <c r="BO747" i="1"/>
  <c r="BR747" i="1"/>
  <c r="BS747" i="1" s="1"/>
  <c r="BP747" i="1"/>
  <c r="BO705" i="1"/>
  <c r="BR705" i="1"/>
  <c r="BS705" i="1" s="1"/>
  <c r="BP705" i="1"/>
  <c r="BQ705" i="1"/>
  <c r="BO530" i="1"/>
  <c r="BR530" i="1"/>
  <c r="BS530" i="1" s="1"/>
  <c r="BQ733" i="1"/>
  <c r="BO733" i="1"/>
  <c r="BR733" i="1"/>
  <c r="BS733" i="1" s="1"/>
  <c r="BP733" i="1"/>
  <c r="BR750" i="1"/>
  <c r="BS750" i="1" s="1"/>
  <c r="BP750" i="1"/>
  <c r="BQ750" i="1"/>
  <c r="BO750" i="1"/>
  <c r="BO970" i="1"/>
  <c r="BP970" i="1"/>
  <c r="BQ970" i="1"/>
  <c r="BR970" i="1"/>
  <c r="BS970" i="1" s="1"/>
  <c r="BO616" i="1"/>
  <c r="BR616" i="1"/>
  <c r="BS616" i="1" s="1"/>
  <c r="BQ690" i="1"/>
  <c r="BR690" i="1"/>
  <c r="BS690" i="1" s="1"/>
  <c r="BP690" i="1"/>
  <c r="BO690" i="1"/>
  <c r="BO584" i="1"/>
  <c r="BR584" i="1"/>
  <c r="BS584" i="1" s="1"/>
  <c r="BO762" i="1"/>
  <c r="BQ762" i="1"/>
  <c r="BR762" i="1"/>
  <c r="BS762" i="1" s="1"/>
  <c r="BP762" i="1"/>
  <c r="BO712" i="1"/>
  <c r="BP712" i="1"/>
  <c r="BQ712" i="1"/>
  <c r="BR712" i="1"/>
  <c r="BS712" i="1" s="1"/>
  <c r="BR634" i="1"/>
  <c r="BS634" i="1" s="1"/>
  <c r="BQ634" i="1"/>
  <c r="BO634" i="1"/>
  <c r="BP634" i="1"/>
  <c r="BQ809" i="1"/>
  <c r="BR809" i="1"/>
  <c r="BS809" i="1" s="1"/>
  <c r="BO809" i="1"/>
  <c r="BP809" i="1"/>
  <c r="BQ921" i="1"/>
  <c r="BR921" i="1"/>
  <c r="BS921" i="1" s="1"/>
  <c r="BP921" i="1"/>
  <c r="BO921" i="1"/>
  <c r="BQ755" i="1"/>
  <c r="BO755" i="1"/>
  <c r="BR755" i="1"/>
  <c r="BS755" i="1" s="1"/>
  <c r="BP755" i="1"/>
  <c r="BP493" i="1"/>
  <c r="BR493" i="1"/>
  <c r="BS493" i="1" s="1"/>
  <c r="F478" i="3" s="1"/>
  <c r="BP461" i="1"/>
  <c r="BR461" i="1"/>
  <c r="BS461" i="1" s="1"/>
  <c r="BO381" i="1"/>
  <c r="I381" i="1" s="1"/>
  <c r="J382" i="2" s="1"/>
  <c r="BR381" i="1"/>
  <c r="BS381" i="1" s="1"/>
  <c r="B366" i="3" s="1"/>
  <c r="BR349" i="1"/>
  <c r="BS349" i="1" s="1"/>
  <c r="G334" i="3" s="1"/>
  <c r="K334" i="3" s="1"/>
  <c r="BP349" i="1"/>
  <c r="BP317" i="1"/>
  <c r="BR317" i="1"/>
  <c r="BS317" i="1" s="1"/>
  <c r="C302" i="3" s="1"/>
  <c r="BR301" i="1"/>
  <c r="BS301" i="1" s="1"/>
  <c r="A286" i="3" s="1"/>
  <c r="BP301" i="1"/>
  <c r="BR269" i="1"/>
  <c r="BS269" i="1" s="1"/>
  <c r="C254" i="3" s="1"/>
  <c r="BP269" i="1"/>
  <c r="BP221" i="1"/>
  <c r="BR221" i="1"/>
  <c r="BS221" i="1" s="1"/>
  <c r="E206" i="3" s="1"/>
  <c r="BO189" i="1"/>
  <c r="BR189" i="1"/>
  <c r="BS189" i="1" s="1"/>
  <c r="F174" i="3" s="1"/>
  <c r="BP141" i="1"/>
  <c r="BR141" i="1"/>
  <c r="BS141" i="1" s="1"/>
  <c r="J126" i="3" s="1"/>
  <c r="BP109" i="1"/>
  <c r="BR109" i="1"/>
  <c r="BS109" i="1" s="1"/>
  <c r="D94" i="3" s="1"/>
  <c r="BP77" i="1"/>
  <c r="BR77" i="1"/>
  <c r="BS77" i="1" s="1"/>
  <c r="BP61" i="1"/>
  <c r="BR61" i="1"/>
  <c r="BS61" i="1" s="1"/>
  <c r="J46" i="3" s="1"/>
  <c r="BO29" i="1"/>
  <c r="BR29" i="1"/>
  <c r="BS29" i="1" s="1"/>
  <c r="D14" i="3" s="1"/>
  <c r="BR474" i="1"/>
  <c r="BS474" i="1" s="1"/>
  <c r="J459" i="3" s="1"/>
  <c r="BO474" i="1"/>
  <c r="BR278" i="1"/>
  <c r="BS278" i="1" s="1"/>
  <c r="F263" i="3" s="1"/>
  <c r="BO278" i="1"/>
  <c r="BR118" i="1"/>
  <c r="BS118" i="1" s="1"/>
  <c r="D103" i="3" s="1"/>
  <c r="BR90" i="1"/>
  <c r="BS90" i="1" s="1"/>
  <c r="E75" i="3" s="1"/>
  <c r="BP90" i="1"/>
  <c r="BO423" i="1"/>
  <c r="BR423" i="1"/>
  <c r="BS423" i="1" s="1"/>
  <c r="F408" i="3" s="1"/>
  <c r="BP359" i="1"/>
  <c r="BR359" i="1"/>
  <c r="BS359" i="1" s="1"/>
  <c r="C344" i="3" s="1"/>
  <c r="BP295" i="1"/>
  <c r="BR295" i="1"/>
  <c r="BS295" i="1" s="1"/>
  <c r="D280" i="3" s="1"/>
  <c r="BR263" i="1"/>
  <c r="BS263" i="1" s="1"/>
  <c r="C248" i="3" s="1"/>
  <c r="BP263" i="1"/>
  <c r="BO203" i="1"/>
  <c r="BR203" i="1"/>
  <c r="BS203" i="1" s="1"/>
  <c r="E188" i="3" s="1"/>
  <c r="BR135" i="1"/>
  <c r="BS135" i="1" s="1"/>
  <c r="BP135" i="1"/>
  <c r="BR103" i="1"/>
  <c r="BS103" i="1" s="1"/>
  <c r="A88" i="3" s="1"/>
  <c r="BP103" i="1"/>
  <c r="BR43" i="1"/>
  <c r="BS43" i="1" s="1"/>
  <c r="E28" i="3" s="1"/>
  <c r="BP43" i="1"/>
  <c r="BR428" i="1"/>
  <c r="BS428" i="1" s="1"/>
  <c r="C413" i="3" s="1"/>
  <c r="BR348" i="1"/>
  <c r="BS348" i="1" s="1"/>
  <c r="C333" i="3" s="1"/>
  <c r="BO332" i="1"/>
  <c r="BR332" i="1"/>
  <c r="BS332" i="1" s="1"/>
  <c r="G317" i="3" s="1"/>
  <c r="K317" i="3" s="1"/>
  <c r="BR300" i="1"/>
  <c r="BS300" i="1" s="1"/>
  <c r="E285" i="3" s="1"/>
  <c r="BO300" i="1"/>
  <c r="BO268" i="1"/>
  <c r="BR268" i="1"/>
  <c r="BS268" i="1" s="1"/>
  <c r="BR236" i="1"/>
  <c r="BS236" i="1" s="1"/>
  <c r="BR188" i="1"/>
  <c r="BS188" i="1" s="1"/>
  <c r="E173" i="3" s="1"/>
  <c r="BP172" i="1"/>
  <c r="BR172" i="1"/>
  <c r="BS172" i="1" s="1"/>
  <c r="BR140" i="1"/>
  <c r="BS140" i="1" s="1"/>
  <c r="A125" i="3" s="1"/>
  <c r="BO140" i="1"/>
  <c r="BR92" i="1"/>
  <c r="BS92" i="1" s="1"/>
  <c r="F77" i="3" s="1"/>
  <c r="BO92" i="1"/>
  <c r="BO123" i="1"/>
  <c r="BR123" i="1"/>
  <c r="BS123" i="1" s="1"/>
  <c r="F108" i="3" s="1"/>
  <c r="BO463" i="1"/>
  <c r="BR463" i="1"/>
  <c r="BS463" i="1" s="1"/>
  <c r="BO470" i="1"/>
  <c r="BR470" i="1"/>
  <c r="BS470" i="1" s="1"/>
  <c r="B455" i="3" s="1"/>
  <c r="BO339" i="1"/>
  <c r="BR339" i="1"/>
  <c r="BS339" i="1" s="1"/>
  <c r="BO23" i="1"/>
  <c r="BR23" i="1"/>
  <c r="BS23" i="1" s="1"/>
  <c r="F8" i="3" s="1"/>
  <c r="BR239" i="1"/>
  <c r="BS239" i="1" s="1"/>
  <c r="BO239" i="1"/>
  <c r="BO330" i="1"/>
  <c r="BR330" i="1"/>
  <c r="BS330" i="1" s="1"/>
  <c r="J315" i="3" s="1"/>
  <c r="BR62" i="1"/>
  <c r="BS62" i="1" s="1"/>
  <c r="BO62" i="1"/>
  <c r="BR467" i="1"/>
  <c r="BS467" i="1" s="1"/>
  <c r="F452" i="3" s="1"/>
  <c r="BQ955" i="1"/>
  <c r="BR955" i="1"/>
  <c r="BS955" i="1" s="1"/>
  <c r="BO955" i="1"/>
  <c r="BP955" i="1"/>
  <c r="BO721" i="1"/>
  <c r="BR721" i="1"/>
  <c r="BS721" i="1" s="1"/>
  <c r="BQ721" i="1"/>
  <c r="BP721" i="1"/>
  <c r="BO660" i="1"/>
  <c r="BR660" i="1"/>
  <c r="BS660" i="1" s="1"/>
  <c r="BQ660" i="1"/>
  <c r="BP660" i="1"/>
  <c r="BO689" i="1"/>
  <c r="BR689" i="1"/>
  <c r="BS689" i="1" s="1"/>
  <c r="BP689" i="1"/>
  <c r="BQ689" i="1"/>
  <c r="BP1005" i="1"/>
  <c r="BO1005" i="1"/>
  <c r="BR1005" i="1"/>
  <c r="BS1005" i="1" s="1"/>
  <c r="BQ1005" i="1"/>
  <c r="BQ936" i="1"/>
  <c r="BO936" i="1"/>
  <c r="BP936" i="1"/>
  <c r="BR936" i="1"/>
  <c r="BS936" i="1" s="1"/>
  <c r="BO1006" i="1"/>
  <c r="BR1006" i="1"/>
  <c r="BS1006" i="1" s="1"/>
  <c r="BQ1006" i="1"/>
  <c r="BP1006" i="1"/>
  <c r="BO899" i="1"/>
  <c r="BP899" i="1"/>
  <c r="BR899" i="1"/>
  <c r="BS899" i="1" s="1"/>
  <c r="BQ899" i="1"/>
  <c r="BP645" i="1"/>
  <c r="BQ645" i="1"/>
  <c r="BR645" i="1"/>
  <c r="BS645" i="1" s="1"/>
  <c r="BO645" i="1"/>
  <c r="BO572" i="1"/>
  <c r="BR572" i="1"/>
  <c r="BS572" i="1" s="1"/>
  <c r="BO734" i="1"/>
  <c r="BP734" i="1"/>
  <c r="BR734" i="1"/>
  <c r="BS734" i="1" s="1"/>
  <c r="BQ734" i="1"/>
  <c r="BR814" i="1"/>
  <c r="BS814" i="1" s="1"/>
  <c r="BP814" i="1"/>
  <c r="BQ814" i="1"/>
  <c r="BO814" i="1"/>
  <c r="BO533" i="1"/>
  <c r="BR533" i="1"/>
  <c r="BS533" i="1" s="1"/>
  <c r="BO926" i="1"/>
  <c r="BQ926" i="1"/>
  <c r="BR926" i="1"/>
  <c r="BS926" i="1" s="1"/>
  <c r="BP926" i="1"/>
  <c r="BP795" i="1"/>
  <c r="BQ795" i="1"/>
  <c r="BR795" i="1"/>
  <c r="BS795" i="1" s="1"/>
  <c r="BO795" i="1"/>
  <c r="BR640" i="1"/>
  <c r="BS640" i="1" s="1"/>
  <c r="BO640" i="1"/>
  <c r="BQ640" i="1"/>
  <c r="BP640" i="1"/>
  <c r="BR613" i="1"/>
  <c r="BS613" i="1" s="1"/>
  <c r="BO613" i="1"/>
  <c r="BQ852" i="1"/>
  <c r="BR852" i="1"/>
  <c r="BS852" i="1" s="1"/>
  <c r="BO852" i="1"/>
  <c r="BP852" i="1"/>
  <c r="BR573" i="1"/>
  <c r="BS573" i="1" s="1"/>
  <c r="BO555" i="1"/>
  <c r="BR555" i="1"/>
  <c r="BS555" i="1" s="1"/>
  <c r="BQ907" i="1"/>
  <c r="BR907" i="1"/>
  <c r="BS907" i="1" s="1"/>
  <c r="BO907" i="1"/>
  <c r="BP907" i="1"/>
  <c r="BO596" i="1"/>
  <c r="BR596" i="1"/>
  <c r="BS596" i="1" s="1"/>
  <c r="BO874" i="1"/>
  <c r="BR874" i="1"/>
  <c r="BS874" i="1" s="1"/>
  <c r="BQ874" i="1"/>
  <c r="BP874" i="1"/>
  <c r="BR704" i="1"/>
  <c r="BS704" i="1" s="1"/>
  <c r="BO704" i="1"/>
  <c r="BQ704" i="1"/>
  <c r="BP704" i="1"/>
  <c r="BP1013" i="1"/>
  <c r="BO1013" i="1"/>
  <c r="BQ1013" i="1"/>
  <c r="BR1013" i="1"/>
  <c r="BS1013" i="1" s="1"/>
  <c r="BQ912" i="1"/>
  <c r="BO912" i="1"/>
  <c r="BP912" i="1"/>
  <c r="BR912" i="1"/>
  <c r="BS912" i="1" s="1"/>
  <c r="BP917" i="1"/>
  <c r="BQ917" i="1"/>
  <c r="BR917" i="1"/>
  <c r="BS917" i="1" s="1"/>
  <c r="BO917" i="1"/>
  <c r="BO745" i="1"/>
  <c r="BP745" i="1"/>
  <c r="BQ745" i="1"/>
  <c r="BR745" i="1"/>
  <c r="BS745" i="1" s="1"/>
  <c r="BO807" i="1"/>
  <c r="BP807" i="1"/>
  <c r="BQ807" i="1"/>
  <c r="BR807" i="1"/>
  <c r="BS807" i="1" s="1"/>
  <c r="BO815" i="1"/>
  <c r="BP815" i="1"/>
  <c r="BR815" i="1"/>
  <c r="BS815" i="1" s="1"/>
  <c r="BQ815" i="1"/>
  <c r="BQ671" i="1"/>
  <c r="BO671" i="1"/>
  <c r="BP671" i="1"/>
  <c r="BR671" i="1"/>
  <c r="BS671" i="1" s="1"/>
  <c r="BO1015" i="1"/>
  <c r="BP1015" i="1"/>
  <c r="BQ1015" i="1"/>
  <c r="BR1015" i="1"/>
  <c r="BS1015" i="1" s="1"/>
  <c r="BQ719" i="1"/>
  <c r="BO719" i="1"/>
  <c r="BP719" i="1"/>
  <c r="BR719" i="1"/>
  <c r="BS719" i="1" s="1"/>
  <c r="BQ951" i="1"/>
  <c r="BO951" i="1"/>
  <c r="BP951" i="1"/>
  <c r="BR951" i="1"/>
  <c r="BS951" i="1" s="1"/>
  <c r="BQ727" i="1"/>
  <c r="BO727" i="1"/>
  <c r="BP727" i="1"/>
  <c r="BR727" i="1"/>
  <c r="BS727" i="1" s="1"/>
  <c r="BO337" i="1"/>
  <c r="BR337" i="1"/>
  <c r="BS337" i="1" s="1"/>
  <c r="F322" i="3" s="1"/>
  <c r="BR162" i="1"/>
  <c r="BS162" i="1" s="1"/>
  <c r="A147" i="3" s="1"/>
  <c r="BO162" i="1"/>
  <c r="BP98" i="1"/>
  <c r="BR98" i="1"/>
  <c r="BS98" i="1" s="1"/>
  <c r="A83" i="3" s="1"/>
  <c r="BR50" i="1"/>
  <c r="BS50" i="1" s="1"/>
  <c r="BO50" i="1"/>
  <c r="BR178" i="1"/>
  <c r="BS178" i="1" s="1"/>
  <c r="BO178" i="1"/>
  <c r="I178" i="1" s="1"/>
  <c r="J179" i="2" s="1"/>
  <c r="BQ903" i="1"/>
  <c r="BR903" i="1"/>
  <c r="BS903" i="1" s="1"/>
  <c r="BO903" i="1"/>
  <c r="BP903" i="1"/>
  <c r="BO582" i="1"/>
  <c r="BR582" i="1"/>
  <c r="BS582" i="1" s="1"/>
  <c r="BQ639" i="1"/>
  <c r="BR639" i="1"/>
  <c r="BS639" i="1" s="1"/>
  <c r="BO639" i="1"/>
  <c r="BP639" i="1"/>
  <c r="BQ647" i="1"/>
  <c r="BO647" i="1"/>
  <c r="BR647" i="1"/>
  <c r="BS647" i="1" s="1"/>
  <c r="BP647" i="1"/>
  <c r="BR614" i="1"/>
  <c r="BS614" i="1" s="1"/>
  <c r="BO614" i="1"/>
  <c r="BR710" i="1"/>
  <c r="BS710" i="1" s="1"/>
  <c r="BQ710" i="1"/>
  <c r="BP710" i="1"/>
  <c r="BO710" i="1"/>
  <c r="BO975" i="1"/>
  <c r="BP975" i="1"/>
  <c r="BQ975" i="1"/>
  <c r="BR975" i="1"/>
  <c r="BS975" i="1" s="1"/>
  <c r="BO871" i="1"/>
  <c r="BP871" i="1"/>
  <c r="BR871" i="1"/>
  <c r="BS871" i="1" s="1"/>
  <c r="BQ871" i="1"/>
  <c r="BQ783" i="1"/>
  <c r="BP783" i="1"/>
  <c r="BO783" i="1"/>
  <c r="BR783" i="1"/>
  <c r="BS783" i="1" s="1"/>
  <c r="BR870" i="1"/>
  <c r="BS870" i="1" s="1"/>
  <c r="BP870" i="1"/>
  <c r="BQ870" i="1"/>
  <c r="BO870" i="1"/>
  <c r="BQ966" i="1"/>
  <c r="BR966" i="1"/>
  <c r="BS966" i="1" s="1"/>
  <c r="BO966" i="1"/>
  <c r="BP966" i="1"/>
  <c r="BO322" i="1"/>
  <c r="BR322" i="1"/>
  <c r="BS322" i="1" s="1"/>
  <c r="D307" i="3" s="1"/>
  <c r="BR559" i="1"/>
  <c r="BS559" i="1" s="1"/>
  <c r="BO567" i="1"/>
  <c r="BR567" i="1"/>
  <c r="BS567" i="1" s="1"/>
  <c r="BO551" i="1"/>
  <c r="BR551" i="1"/>
  <c r="BS551" i="1" s="1"/>
  <c r="BP791" i="1"/>
  <c r="BQ791" i="1"/>
  <c r="BR791" i="1"/>
  <c r="BS791" i="1" s="1"/>
  <c r="BO791" i="1"/>
  <c r="BQ735" i="1"/>
  <c r="BR735" i="1"/>
  <c r="BS735" i="1" s="1"/>
  <c r="BO735" i="1"/>
  <c r="BP735" i="1"/>
  <c r="BP959" i="1"/>
  <c r="BQ959" i="1"/>
  <c r="BR959" i="1"/>
  <c r="BS959" i="1" s="1"/>
  <c r="BO959" i="1"/>
  <c r="BQ623" i="1"/>
  <c r="BO623" i="1"/>
  <c r="BR623" i="1"/>
  <c r="BS623" i="1" s="1"/>
  <c r="BP623" i="1"/>
  <c r="BQ655" i="1"/>
  <c r="BP655" i="1"/>
  <c r="BO655" i="1"/>
  <c r="BR655" i="1"/>
  <c r="BS655" i="1" s="1"/>
  <c r="BR998" i="1"/>
  <c r="BS998" i="1" s="1"/>
  <c r="BQ998" i="1"/>
  <c r="BO998" i="1"/>
  <c r="BP998" i="1"/>
  <c r="BQ775" i="1"/>
  <c r="BR775" i="1"/>
  <c r="BS775" i="1" s="1"/>
  <c r="BO775" i="1"/>
  <c r="BP775" i="1"/>
  <c r="BP983" i="1"/>
  <c r="BQ983" i="1"/>
  <c r="BR983" i="1"/>
  <c r="BS983" i="1" s="1"/>
  <c r="BO983" i="1"/>
  <c r="BR615" i="1"/>
  <c r="BS615" i="1" s="1"/>
  <c r="BO615" i="1"/>
  <c r="I615" i="1" s="1"/>
  <c r="J616" i="2" s="1"/>
  <c r="BQ711" i="1"/>
  <c r="BR711" i="1"/>
  <c r="BS711" i="1" s="1"/>
  <c r="BO711" i="1"/>
  <c r="BP711" i="1"/>
  <c r="BP508" i="1"/>
  <c r="BR508" i="1"/>
  <c r="BS508" i="1" s="1"/>
  <c r="E493" i="3" s="1"/>
  <c r="BP444" i="1"/>
  <c r="BR444" i="1"/>
  <c r="BS444" i="1" s="1"/>
  <c r="F429" i="3" s="1"/>
  <c r="BR380" i="1"/>
  <c r="BS380" i="1" s="1"/>
  <c r="C365" i="3" s="1"/>
  <c r="BR379" i="1"/>
  <c r="BS379" i="1" s="1"/>
  <c r="BO927" i="1"/>
  <c r="BP927" i="1"/>
  <c r="BQ927" i="1"/>
  <c r="BR927" i="1"/>
  <c r="BS927" i="1" s="1"/>
  <c r="BR550" i="1"/>
  <c r="BS550" i="1" s="1"/>
  <c r="BO550" i="1"/>
  <c r="BP550" i="1"/>
  <c r="BR591" i="1"/>
  <c r="BS591" i="1" s="1"/>
  <c r="BO591" i="1"/>
  <c r="BQ831" i="1"/>
  <c r="BR831" i="1"/>
  <c r="BS831" i="1" s="1"/>
  <c r="BO831" i="1"/>
  <c r="BP831" i="1"/>
  <c r="BQ759" i="1"/>
  <c r="BP759" i="1"/>
  <c r="BO759" i="1"/>
  <c r="BR759" i="1"/>
  <c r="BS759" i="1" s="1"/>
  <c r="BP919" i="1"/>
  <c r="BQ919" i="1"/>
  <c r="BR919" i="1"/>
  <c r="BS919" i="1" s="1"/>
  <c r="BO919" i="1"/>
  <c r="BQ895" i="1"/>
  <c r="BR895" i="1"/>
  <c r="BS895" i="1" s="1"/>
  <c r="BO895" i="1"/>
  <c r="BP895" i="1"/>
  <c r="BQ1007" i="1"/>
  <c r="BR1007" i="1"/>
  <c r="BS1007" i="1" s="1"/>
  <c r="BO1007" i="1"/>
  <c r="BP1007" i="1"/>
  <c r="BO543" i="1"/>
  <c r="BR543" i="1"/>
  <c r="BS543" i="1" s="1"/>
  <c r="BP902" i="1"/>
  <c r="BQ902" i="1"/>
  <c r="BR902" i="1"/>
  <c r="BS902" i="1" s="1"/>
  <c r="BO902" i="1"/>
  <c r="BR130" i="1"/>
  <c r="BS130" i="1" s="1"/>
  <c r="F115" i="3" s="1"/>
  <c r="BO130" i="1"/>
  <c r="BR338" i="1"/>
  <c r="BS338" i="1" s="1"/>
  <c r="A323" i="3" s="1"/>
  <c r="BO338" i="1"/>
  <c r="BR443" i="1"/>
  <c r="BS443" i="1" s="1"/>
  <c r="BO749" i="1"/>
  <c r="BP749" i="1"/>
  <c r="BQ749" i="1"/>
  <c r="BR749" i="1"/>
  <c r="BS749" i="1" s="1"/>
  <c r="BQ627" i="1"/>
  <c r="BO627" i="1"/>
  <c r="BR627" i="1"/>
  <c r="BS627" i="1" s="1"/>
  <c r="BP627" i="1"/>
  <c r="BQ1010" i="1"/>
  <c r="BP1010" i="1"/>
  <c r="BO1010" i="1"/>
  <c r="BR1010" i="1"/>
  <c r="BS1010" i="1" s="1"/>
  <c r="BP741" i="1"/>
  <c r="BQ741" i="1"/>
  <c r="BO741" i="1"/>
  <c r="BR741" i="1"/>
  <c r="BS741" i="1" s="1"/>
  <c r="BQ659" i="1"/>
  <c r="BR659" i="1"/>
  <c r="BS659" i="1" s="1"/>
  <c r="BO659" i="1"/>
  <c r="BP659" i="1"/>
  <c r="BQ637" i="1"/>
  <c r="BO637" i="1"/>
  <c r="BR637" i="1"/>
  <c r="BS637" i="1" s="1"/>
  <c r="BP637" i="1"/>
  <c r="BP766" i="1"/>
  <c r="BQ766" i="1"/>
  <c r="BO766" i="1"/>
  <c r="BR766" i="1"/>
  <c r="BS766" i="1" s="1"/>
  <c r="BO708" i="1"/>
  <c r="BP708" i="1"/>
  <c r="BR708" i="1"/>
  <c r="BS708" i="1" s="1"/>
  <c r="BQ708" i="1"/>
  <c r="BQ900" i="1"/>
  <c r="BR900" i="1"/>
  <c r="BS900" i="1" s="1"/>
  <c r="BP900" i="1"/>
  <c r="BO900" i="1"/>
  <c r="BQ699" i="1"/>
  <c r="BR699" i="1"/>
  <c r="BS699" i="1" s="1"/>
  <c r="BO699" i="1"/>
  <c r="BP699" i="1"/>
  <c r="BP909" i="1"/>
  <c r="BR909" i="1"/>
  <c r="BS909" i="1" s="1"/>
  <c r="BQ909" i="1"/>
  <c r="BO909" i="1"/>
  <c r="BQ897" i="1"/>
  <c r="BR897" i="1"/>
  <c r="BS897" i="1" s="1"/>
  <c r="BP897" i="1"/>
  <c r="BO897" i="1"/>
  <c r="BP949" i="1"/>
  <c r="BQ949" i="1"/>
  <c r="BR949" i="1"/>
  <c r="BS949" i="1" s="1"/>
  <c r="BO949" i="1"/>
  <c r="BO1014" i="1"/>
  <c r="BP1014" i="1"/>
  <c r="BQ1014" i="1"/>
  <c r="BR1014" i="1"/>
  <c r="BS1014" i="1" s="1"/>
  <c r="BQ942" i="1"/>
  <c r="BR942" i="1"/>
  <c r="BS942" i="1" s="1"/>
  <c r="BP942" i="1"/>
  <c r="BO942" i="1"/>
  <c r="BO525" i="1"/>
  <c r="BR525" i="1"/>
  <c r="BS525" i="1" s="1"/>
  <c r="BR608" i="1"/>
  <c r="BS608" i="1" s="1"/>
  <c r="BO608" i="1"/>
  <c r="BQ818" i="1"/>
  <c r="BO818" i="1"/>
  <c r="BR818" i="1"/>
  <c r="BS818" i="1" s="1"/>
  <c r="BP818" i="1"/>
  <c r="BO688" i="1"/>
  <c r="BQ688" i="1"/>
  <c r="BR688" i="1"/>
  <c r="BS688" i="1" s="1"/>
  <c r="BP688" i="1"/>
  <c r="BO886" i="1"/>
  <c r="BQ886" i="1"/>
  <c r="BP886" i="1"/>
  <c r="BR886" i="1"/>
  <c r="BS886" i="1" s="1"/>
  <c r="BP650" i="1"/>
  <c r="BQ650" i="1"/>
  <c r="BO650" i="1"/>
  <c r="BR650" i="1"/>
  <c r="BS650" i="1" s="1"/>
  <c r="BQ825" i="1"/>
  <c r="BR825" i="1"/>
  <c r="BS825" i="1" s="1"/>
  <c r="BP825" i="1"/>
  <c r="BO825" i="1"/>
  <c r="BQ905" i="1"/>
  <c r="BR905" i="1"/>
  <c r="BS905" i="1" s="1"/>
  <c r="BO905" i="1"/>
  <c r="BP905" i="1"/>
  <c r="BP393" i="1"/>
  <c r="BR393" i="1"/>
  <c r="BS393" i="1" s="1"/>
  <c r="BO353" i="1"/>
  <c r="BR353" i="1"/>
  <c r="BS353" i="1" s="1"/>
  <c r="C338" i="3" s="1"/>
  <c r="BR305" i="1"/>
  <c r="BS305" i="1" s="1"/>
  <c r="J290" i="3" s="1"/>
  <c r="BR241" i="1"/>
  <c r="BS241" i="1" s="1"/>
  <c r="E226" i="3" s="1"/>
  <c r="BO241" i="1"/>
  <c r="BO201" i="1"/>
  <c r="BR201" i="1"/>
  <c r="BS201" i="1" s="1"/>
  <c r="BO153" i="1"/>
  <c r="BR153" i="1"/>
  <c r="BS153" i="1" s="1"/>
  <c r="C138" i="3" s="1"/>
  <c r="BO105" i="1"/>
  <c r="BR105" i="1"/>
  <c r="BS105" i="1" s="1"/>
  <c r="A90" i="3" s="1"/>
  <c r="BP73" i="1"/>
  <c r="BR73" i="1"/>
  <c r="BS73" i="1" s="1"/>
  <c r="BR430" i="1"/>
  <c r="BS430" i="1" s="1"/>
  <c r="C415" i="3" s="1"/>
  <c r="BO430" i="1"/>
  <c r="BR334" i="1"/>
  <c r="BS334" i="1" s="1"/>
  <c r="D319" i="3" s="1"/>
  <c r="BO334" i="1"/>
  <c r="BO222" i="1"/>
  <c r="BR222" i="1"/>
  <c r="BS222" i="1" s="1"/>
  <c r="A207" i="3" s="1"/>
  <c r="BR163" i="1"/>
  <c r="BS163" i="1" s="1"/>
  <c r="E148" i="3" s="1"/>
  <c r="BR432" i="1"/>
  <c r="BS432" i="1" s="1"/>
  <c r="F417" i="3" s="1"/>
  <c r="BP432" i="1"/>
  <c r="J432" i="1" s="1"/>
  <c r="K433" i="2" s="1"/>
  <c r="BR384" i="1"/>
  <c r="BS384" i="1" s="1"/>
  <c r="BO288" i="1"/>
  <c r="BR288" i="1"/>
  <c r="BS288" i="1" s="1"/>
  <c r="BO248" i="1"/>
  <c r="BR248" i="1"/>
  <c r="BS248" i="1" s="1"/>
  <c r="BP184" i="1"/>
  <c r="BR184" i="1"/>
  <c r="BS184" i="1" s="1"/>
  <c r="B169" i="3" s="1"/>
  <c r="BR152" i="1"/>
  <c r="BS152" i="1" s="1"/>
  <c r="E137" i="3" s="1"/>
  <c r="BO104" i="1"/>
  <c r="BR104" i="1"/>
  <c r="BS104" i="1" s="1"/>
  <c r="A89" i="3" s="1"/>
  <c r="BR297" i="1"/>
  <c r="BS297" i="1" s="1"/>
  <c r="G282" i="3" s="1"/>
  <c r="K282" i="3" s="1"/>
  <c r="BO297" i="1"/>
  <c r="BO451" i="1"/>
  <c r="BR451" i="1"/>
  <c r="BS451" i="1" s="1"/>
  <c r="D436" i="3" s="1"/>
  <c r="BR38" i="1"/>
  <c r="BS38" i="1" s="1"/>
  <c r="E23" i="3" s="1"/>
  <c r="BO38" i="1"/>
  <c r="BO250" i="1"/>
  <c r="BR250" i="1"/>
  <c r="BS250" i="1" s="1"/>
  <c r="B235" i="3" s="1"/>
  <c r="BR403" i="1"/>
  <c r="BS403" i="1" s="1"/>
  <c r="BP403" i="1"/>
  <c r="BO394" i="1"/>
  <c r="BR394" i="1"/>
  <c r="BS394" i="1" s="1"/>
  <c r="F379" i="3" s="1"/>
  <c r="BO618" i="1"/>
  <c r="BR618" i="1"/>
  <c r="BS618" i="1" s="1"/>
  <c r="BP931" i="1"/>
  <c r="BR931" i="1"/>
  <c r="BS931" i="1" s="1"/>
  <c r="BQ931" i="1"/>
  <c r="BO931" i="1"/>
  <c r="BP866" i="1"/>
  <c r="BR866" i="1"/>
  <c r="BS866" i="1" s="1"/>
  <c r="BQ866" i="1"/>
  <c r="BO866" i="1"/>
  <c r="BO692" i="1"/>
  <c r="BP692" i="1"/>
  <c r="BR692" i="1"/>
  <c r="BS692" i="1" s="1"/>
  <c r="BQ692" i="1"/>
  <c r="BP969" i="1"/>
  <c r="BR969" i="1"/>
  <c r="BS969" i="1" s="1"/>
  <c r="BO969" i="1"/>
  <c r="BQ969" i="1"/>
  <c r="BQ924" i="1"/>
  <c r="BO924" i="1"/>
  <c r="BR924" i="1"/>
  <c r="BS924" i="1" s="1"/>
  <c r="BP924" i="1"/>
  <c r="BO697" i="1"/>
  <c r="BP697" i="1"/>
  <c r="BR697" i="1"/>
  <c r="BS697" i="1" s="1"/>
  <c r="BQ697" i="1"/>
  <c r="BO629" i="1"/>
  <c r="BP629" i="1"/>
  <c r="BQ629" i="1"/>
  <c r="BR629" i="1"/>
  <c r="BS629" i="1" s="1"/>
  <c r="BP746" i="1"/>
  <c r="BR746" i="1"/>
  <c r="BS746" i="1" s="1"/>
  <c r="BQ746" i="1"/>
  <c r="BO746" i="1"/>
  <c r="BR827" i="1"/>
  <c r="BS827" i="1" s="1"/>
  <c r="BO827" i="1"/>
  <c r="BP827" i="1"/>
  <c r="BQ827" i="1"/>
  <c r="BO529" i="1"/>
  <c r="BR529" i="1"/>
  <c r="BS529" i="1" s="1"/>
  <c r="BR906" i="1"/>
  <c r="BS906" i="1" s="1"/>
  <c r="BQ906" i="1"/>
  <c r="BP906" i="1"/>
  <c r="BO906" i="1"/>
  <c r="BR526" i="1"/>
  <c r="BS526" i="1" s="1"/>
  <c r="BO526" i="1"/>
  <c r="BP803" i="1"/>
  <c r="BR803" i="1"/>
  <c r="BS803" i="1" s="1"/>
  <c r="BQ803" i="1"/>
  <c r="BO803" i="1"/>
  <c r="BO761" i="1"/>
  <c r="BP761" i="1"/>
  <c r="BR761" i="1"/>
  <c r="BS761" i="1" s="1"/>
  <c r="BQ761" i="1"/>
  <c r="BR99" i="1"/>
  <c r="BS99" i="1" s="1"/>
  <c r="BO99" i="1"/>
  <c r="BO487" i="1"/>
  <c r="BR487" i="1"/>
  <c r="BS487" i="1" s="1"/>
  <c r="BO331" i="1"/>
  <c r="BR331" i="1"/>
  <c r="BS331" i="1" s="1"/>
  <c r="D316" i="3" s="1"/>
  <c r="BO231" i="1"/>
  <c r="BR231" i="1"/>
  <c r="BS231" i="1" s="1"/>
  <c r="BR150" i="1"/>
  <c r="BS150" i="1" s="1"/>
  <c r="F135" i="3" s="1"/>
  <c r="BO150" i="1"/>
  <c r="BR378" i="1"/>
  <c r="BS378" i="1" s="1"/>
  <c r="G363" i="3" s="1"/>
  <c r="K363" i="3" s="1"/>
  <c r="BO378" i="1"/>
  <c r="BQ701" i="1"/>
  <c r="BO701" i="1"/>
  <c r="BP701" i="1"/>
  <c r="BR701" i="1"/>
  <c r="BS701" i="1" s="1"/>
  <c r="BQ856" i="1"/>
  <c r="BO856" i="1"/>
  <c r="BP856" i="1"/>
  <c r="BR856" i="1"/>
  <c r="BS856" i="1" s="1"/>
  <c r="BQ793" i="1"/>
  <c r="BP793" i="1"/>
  <c r="BO793" i="1"/>
  <c r="BR793" i="1"/>
  <c r="BS793" i="1" s="1"/>
  <c r="BO744" i="1"/>
  <c r="BP744" i="1"/>
  <c r="BR744" i="1"/>
  <c r="BS744" i="1" s="1"/>
  <c r="BQ744" i="1"/>
  <c r="BO988" i="1"/>
  <c r="BP988" i="1"/>
  <c r="BQ988" i="1"/>
  <c r="BR988" i="1"/>
  <c r="BS988" i="1" s="1"/>
  <c r="BQ702" i="1"/>
  <c r="BR702" i="1"/>
  <c r="BS702" i="1" s="1"/>
  <c r="BP702" i="1"/>
  <c r="BO702" i="1"/>
  <c r="BP973" i="1"/>
  <c r="BO973" i="1"/>
  <c r="BR973" i="1"/>
  <c r="BS973" i="1" s="1"/>
  <c r="BQ973" i="1"/>
  <c r="BR878" i="1"/>
  <c r="BS878" i="1" s="1"/>
  <c r="BP878" i="1"/>
  <c r="BO878" i="1"/>
  <c r="BQ878" i="1"/>
  <c r="BQ642" i="1"/>
  <c r="BR642" i="1"/>
  <c r="BS642" i="1" s="1"/>
  <c r="BP642" i="1"/>
  <c r="BO642" i="1"/>
  <c r="BQ833" i="1"/>
  <c r="BR833" i="1"/>
  <c r="BS833" i="1" s="1"/>
  <c r="BP833" i="1"/>
  <c r="BO833" i="1"/>
  <c r="BQ913" i="1"/>
  <c r="BR913" i="1"/>
  <c r="BS913" i="1" s="1"/>
  <c r="BP913" i="1"/>
  <c r="BO913" i="1"/>
  <c r="BO619" i="1"/>
  <c r="BR619" i="1"/>
  <c r="BS619" i="1" s="1"/>
  <c r="BQ937" i="1"/>
  <c r="BR937" i="1"/>
  <c r="BS937" i="1" s="1"/>
  <c r="BO937" i="1"/>
  <c r="BP937" i="1"/>
  <c r="BQ667" i="1"/>
  <c r="BO667" i="1"/>
  <c r="BR667" i="1"/>
  <c r="BS667" i="1" s="1"/>
  <c r="BP667" i="1"/>
  <c r="BO950" i="1"/>
  <c r="BP950" i="1"/>
  <c r="BQ950" i="1"/>
  <c r="BR950" i="1"/>
  <c r="BS950" i="1" s="1"/>
  <c r="BO816" i="1"/>
  <c r="BP816" i="1"/>
  <c r="BR816" i="1"/>
  <c r="BS816" i="1" s="1"/>
  <c r="BQ816" i="1"/>
  <c r="BQ890" i="1"/>
  <c r="BR890" i="1"/>
  <c r="BS890" i="1" s="1"/>
  <c r="BP890" i="1"/>
  <c r="BO890" i="1"/>
  <c r="BO888" i="1"/>
  <c r="BQ888" i="1"/>
  <c r="BP888" i="1"/>
  <c r="BR888" i="1"/>
  <c r="BS888" i="1" s="1"/>
  <c r="BQ723" i="1"/>
  <c r="BR723" i="1"/>
  <c r="BS723" i="1" s="1"/>
  <c r="BO723" i="1"/>
  <c r="BP723" i="1"/>
  <c r="BP805" i="1"/>
  <c r="BQ805" i="1"/>
  <c r="BR805" i="1"/>
  <c r="BS805" i="1" s="1"/>
  <c r="BO805" i="1"/>
  <c r="BR477" i="1"/>
  <c r="BS477" i="1" s="1"/>
  <c r="B462" i="3" s="1"/>
  <c r="BP477" i="1"/>
  <c r="BP445" i="1"/>
  <c r="BR445" i="1"/>
  <c r="BS445" i="1" s="1"/>
  <c r="D430" i="3" s="1"/>
  <c r="BO397" i="1"/>
  <c r="BR397" i="1"/>
  <c r="BS397" i="1" s="1"/>
  <c r="E382" i="3" s="1"/>
  <c r="BP365" i="1"/>
  <c r="BR365" i="1"/>
  <c r="BS365" i="1" s="1"/>
  <c r="BP333" i="1"/>
  <c r="BR333" i="1"/>
  <c r="BS333" i="1" s="1"/>
  <c r="E318" i="3" s="1"/>
  <c r="BP285" i="1"/>
  <c r="BR285" i="1"/>
  <c r="BS285" i="1" s="1"/>
  <c r="B270" i="3" s="1"/>
  <c r="BR205" i="1"/>
  <c r="BS205" i="1" s="1"/>
  <c r="BO205" i="1"/>
  <c r="BR157" i="1"/>
  <c r="BS157" i="1" s="1"/>
  <c r="BP157" i="1"/>
  <c r="BP125" i="1"/>
  <c r="BR125" i="1"/>
  <c r="BS125" i="1" s="1"/>
  <c r="BP93" i="1"/>
  <c r="BR93" i="1"/>
  <c r="BS93" i="1" s="1"/>
  <c r="A78" i="3" s="1"/>
  <c r="BO45" i="1"/>
  <c r="BR45" i="1"/>
  <c r="BS45" i="1" s="1"/>
  <c r="J30" i="3" s="1"/>
  <c r="BO438" i="1"/>
  <c r="BR438" i="1"/>
  <c r="BS438" i="1" s="1"/>
  <c r="D423" i="3" s="1"/>
  <c r="BP374" i="1"/>
  <c r="BR374" i="1"/>
  <c r="BS374" i="1" s="1"/>
  <c r="F359" i="3" s="1"/>
  <c r="BR310" i="1"/>
  <c r="BS310" i="1" s="1"/>
  <c r="F295" i="3" s="1"/>
  <c r="BP310" i="1"/>
  <c r="BO246" i="1"/>
  <c r="BR246" i="1"/>
  <c r="BS246" i="1" s="1"/>
  <c r="B231" i="3" s="1"/>
  <c r="BR154" i="1"/>
  <c r="BS154" i="1" s="1"/>
  <c r="BP154" i="1"/>
  <c r="BO391" i="1"/>
  <c r="BR391" i="1"/>
  <c r="BS391" i="1" s="1"/>
  <c r="BR327" i="1"/>
  <c r="BS327" i="1" s="1"/>
  <c r="F312" i="3" s="1"/>
  <c r="BP327" i="1"/>
  <c r="BO235" i="1"/>
  <c r="BR235" i="1"/>
  <c r="BS235" i="1" s="1"/>
  <c r="BO171" i="1"/>
  <c r="BR171" i="1"/>
  <c r="BS171" i="1" s="1"/>
  <c r="A156" i="3" s="1"/>
  <c r="BR71" i="1"/>
  <c r="BS71" i="1" s="1"/>
  <c r="F56" i="3" s="1"/>
  <c r="BO71" i="1"/>
  <c r="BO364" i="1"/>
  <c r="I364" i="1" s="1"/>
  <c r="J365" i="2" s="1"/>
  <c r="BR364" i="1"/>
  <c r="BS364" i="1" s="1"/>
  <c r="BP316" i="1"/>
  <c r="BR316" i="1"/>
  <c r="BS316" i="1" s="1"/>
  <c r="E301" i="3" s="1"/>
  <c r="BR284" i="1"/>
  <c r="BS284" i="1" s="1"/>
  <c r="BR204" i="1"/>
  <c r="BS204" i="1" s="1"/>
  <c r="C189" i="3" s="1"/>
  <c r="BP156" i="1"/>
  <c r="BR156" i="1"/>
  <c r="BS156" i="1" s="1"/>
  <c r="G141" i="3" s="1"/>
  <c r="K141" i="3" s="1"/>
  <c r="BR124" i="1"/>
  <c r="BS124" i="1" s="1"/>
  <c r="E109" i="3" s="1"/>
  <c r="BO76" i="1"/>
  <c r="BR76" i="1"/>
  <c r="BS76" i="1" s="1"/>
  <c r="C61" i="3" s="1"/>
  <c r="BO55" i="1"/>
  <c r="BR55" i="1"/>
  <c r="BS55" i="1" s="1"/>
  <c r="BR275" i="1"/>
  <c r="BS275" i="1" s="1"/>
  <c r="F260" i="3" s="1"/>
  <c r="BO275" i="1"/>
  <c r="BR266" i="1"/>
  <c r="BS266" i="1" s="1"/>
  <c r="F251" i="3" s="1"/>
  <c r="BO266" i="1"/>
  <c r="BO158" i="1"/>
  <c r="BR158" i="1"/>
  <c r="BS158" i="1" s="1"/>
  <c r="BO434" i="1"/>
  <c r="BR434" i="1"/>
  <c r="BS434" i="1" s="1"/>
  <c r="BP957" i="1"/>
  <c r="BO957" i="1"/>
  <c r="BR957" i="1"/>
  <c r="BS957" i="1" s="1"/>
  <c r="BQ957" i="1"/>
  <c r="BO536" i="1"/>
  <c r="BR536" i="1"/>
  <c r="BS536" i="1" s="1"/>
  <c r="BO685" i="1"/>
  <c r="BP685" i="1"/>
  <c r="BQ685" i="1"/>
  <c r="BR685" i="1"/>
  <c r="BS685" i="1" s="1"/>
  <c r="BO626" i="1"/>
  <c r="BR626" i="1"/>
  <c r="BS626" i="1" s="1"/>
  <c r="BQ626" i="1"/>
  <c r="BP626" i="1"/>
  <c r="BP846" i="1"/>
  <c r="BR846" i="1"/>
  <c r="BS846" i="1" s="1"/>
  <c r="BO846" i="1"/>
  <c r="BQ846" i="1"/>
  <c r="BO952" i="1"/>
  <c r="BP952" i="1"/>
  <c r="BQ952" i="1"/>
  <c r="BR952" i="1"/>
  <c r="BS952" i="1" s="1"/>
  <c r="BO604" i="1"/>
  <c r="BR604" i="1"/>
  <c r="BS604" i="1" s="1"/>
  <c r="BP726" i="1"/>
  <c r="BQ726" i="1"/>
  <c r="BO726" i="1"/>
  <c r="BR726" i="1"/>
  <c r="BS726" i="1" s="1"/>
  <c r="BQ820" i="1"/>
  <c r="BR820" i="1"/>
  <c r="BS820" i="1" s="1"/>
  <c r="BO820" i="1"/>
  <c r="BP820" i="1"/>
  <c r="BO740" i="1"/>
  <c r="BP740" i="1"/>
  <c r="BR740" i="1"/>
  <c r="BS740" i="1" s="1"/>
  <c r="BQ740" i="1"/>
  <c r="BQ908" i="1"/>
  <c r="BO908" i="1"/>
  <c r="BR908" i="1"/>
  <c r="BS908" i="1" s="1"/>
  <c r="BP908" i="1"/>
  <c r="BO581" i="1"/>
  <c r="BR581" i="1"/>
  <c r="BS581" i="1" s="1"/>
  <c r="BO681" i="1"/>
  <c r="BP681" i="1"/>
  <c r="BQ681" i="1"/>
  <c r="BR681" i="1"/>
  <c r="BS681" i="1" s="1"/>
  <c r="BO850" i="1"/>
  <c r="BQ850" i="1"/>
  <c r="BP850" i="1"/>
  <c r="BR850" i="1"/>
  <c r="BS850" i="1" s="1"/>
  <c r="BO938" i="1"/>
  <c r="BR938" i="1"/>
  <c r="BS938" i="1" s="1"/>
  <c r="BP938" i="1"/>
  <c r="BQ938" i="1"/>
  <c r="BO682" i="1"/>
  <c r="BR682" i="1"/>
  <c r="BS682" i="1" s="1"/>
  <c r="BQ682" i="1"/>
  <c r="BP682" i="1"/>
  <c r="BQ792" i="1"/>
  <c r="BO792" i="1"/>
  <c r="BP792" i="1"/>
  <c r="BR792" i="1"/>
  <c r="BS792" i="1" s="1"/>
  <c r="BR544" i="1"/>
  <c r="BS544" i="1" s="1"/>
  <c r="BO736" i="1"/>
  <c r="BR736" i="1"/>
  <c r="BS736" i="1" s="1"/>
  <c r="BP736" i="1"/>
  <c r="BQ736" i="1"/>
  <c r="BQ739" i="1"/>
  <c r="BR739" i="1"/>
  <c r="BS739" i="1" s="1"/>
  <c r="BO739" i="1"/>
  <c r="BP739" i="1"/>
  <c r="BO968" i="1"/>
  <c r="BP968" i="1"/>
  <c r="BQ968" i="1"/>
  <c r="BR968" i="1"/>
  <c r="BS968" i="1" s="1"/>
  <c r="BR159" i="1"/>
  <c r="BS159" i="1" s="1"/>
  <c r="D144" i="3" s="1"/>
  <c r="BO159" i="1"/>
  <c r="BO664" i="1"/>
  <c r="BP664" i="1"/>
  <c r="BQ664" i="1"/>
  <c r="BR664" i="1"/>
  <c r="BS664" i="1" s="1"/>
  <c r="BO593" i="1"/>
  <c r="BR593" i="1"/>
  <c r="BS593" i="1" s="1"/>
  <c r="BQ840" i="1"/>
  <c r="BO840" i="1"/>
  <c r="BR840" i="1"/>
  <c r="BS840" i="1" s="1"/>
  <c r="BP840" i="1"/>
  <c r="BO624" i="1"/>
  <c r="BR624" i="1"/>
  <c r="BS624" i="1" s="1"/>
  <c r="BP624" i="1"/>
  <c r="BQ624" i="1"/>
  <c r="BR603" i="1"/>
  <c r="BS603" i="1" s="1"/>
  <c r="BQ801" i="1"/>
  <c r="BR801" i="1"/>
  <c r="BS801" i="1" s="1"/>
  <c r="BP801" i="1"/>
  <c r="BO801" i="1"/>
  <c r="BO960" i="1"/>
  <c r="BR960" i="1"/>
  <c r="BS960" i="1" s="1"/>
  <c r="BQ960" i="1"/>
  <c r="BP960" i="1"/>
  <c r="BO752" i="1"/>
  <c r="BR752" i="1"/>
  <c r="BS752" i="1" s="1"/>
  <c r="BQ752" i="1"/>
  <c r="BP752" i="1"/>
  <c r="BQ651" i="1"/>
  <c r="BO651" i="1"/>
  <c r="BR651" i="1"/>
  <c r="BS651" i="1" s="1"/>
  <c r="BP651" i="1"/>
  <c r="BP797" i="1"/>
  <c r="BQ797" i="1"/>
  <c r="BR797" i="1"/>
  <c r="BS797" i="1" s="1"/>
  <c r="BO797" i="1"/>
  <c r="BP680" i="1"/>
  <c r="BO680" i="1"/>
  <c r="BQ680" i="1"/>
  <c r="BR680" i="1"/>
  <c r="BS680" i="1" s="1"/>
  <c r="BP686" i="1"/>
  <c r="BR686" i="1"/>
  <c r="BS686" i="1" s="1"/>
  <c r="BQ686" i="1"/>
  <c r="BO686" i="1"/>
  <c r="BQ796" i="1"/>
  <c r="BO796" i="1"/>
  <c r="BR796" i="1"/>
  <c r="BS796" i="1" s="1"/>
  <c r="BP796" i="1"/>
  <c r="BO780" i="1"/>
  <c r="BQ780" i="1"/>
  <c r="BR780" i="1"/>
  <c r="BS780" i="1" s="1"/>
  <c r="BP780" i="1"/>
  <c r="BQ812" i="1"/>
  <c r="BP812" i="1"/>
  <c r="BO812" i="1"/>
  <c r="BR812" i="1"/>
  <c r="BS812" i="1" s="1"/>
  <c r="BQ868" i="1"/>
  <c r="BR868" i="1"/>
  <c r="BS868" i="1" s="1"/>
  <c r="BO868" i="1"/>
  <c r="BP868" i="1"/>
  <c r="BR932" i="1"/>
  <c r="BS932" i="1" s="1"/>
  <c r="BP932" i="1"/>
  <c r="BQ932" i="1"/>
  <c r="BO932" i="1"/>
  <c r="BO658" i="1"/>
  <c r="BQ658" i="1"/>
  <c r="BP658" i="1"/>
  <c r="BR658" i="1"/>
  <c r="BS658" i="1" s="1"/>
  <c r="BQ731" i="1"/>
  <c r="BO731" i="1"/>
  <c r="BR731" i="1"/>
  <c r="BS731" i="1" s="1"/>
  <c r="BP731" i="1"/>
  <c r="BO769" i="1"/>
  <c r="BR769" i="1"/>
  <c r="BS769" i="1" s="1"/>
  <c r="BQ769" i="1"/>
  <c r="BP769" i="1"/>
  <c r="BP877" i="1"/>
  <c r="BR877" i="1"/>
  <c r="BS877" i="1" s="1"/>
  <c r="BQ877" i="1"/>
  <c r="BO877" i="1"/>
  <c r="BO972" i="1"/>
  <c r="BQ972" i="1"/>
  <c r="BR972" i="1"/>
  <c r="BS972" i="1" s="1"/>
  <c r="BP972" i="1"/>
  <c r="BQ865" i="1"/>
  <c r="BR865" i="1"/>
  <c r="BS865" i="1" s="1"/>
  <c r="BO865" i="1"/>
  <c r="BP865" i="1"/>
  <c r="BQ929" i="1"/>
  <c r="BR929" i="1"/>
  <c r="BS929" i="1" s="1"/>
  <c r="BP929" i="1"/>
  <c r="BO929" i="1"/>
  <c r="BR571" i="1"/>
  <c r="BS571" i="1" s="1"/>
  <c r="BO571" i="1"/>
  <c r="BO632" i="1"/>
  <c r="BP632" i="1"/>
  <c r="BQ632" i="1"/>
  <c r="BR632" i="1"/>
  <c r="BS632" i="1" s="1"/>
  <c r="BO668" i="1"/>
  <c r="BQ668" i="1"/>
  <c r="BP668" i="1"/>
  <c r="BR668" i="1"/>
  <c r="BS668" i="1" s="1"/>
  <c r="BQ670" i="1"/>
  <c r="BR670" i="1"/>
  <c r="BS670" i="1" s="1"/>
  <c r="BO670" i="1"/>
  <c r="BP670" i="1"/>
  <c r="BO579" i="1"/>
  <c r="BR579" i="1"/>
  <c r="BS579" i="1" s="1"/>
  <c r="BQ674" i="1"/>
  <c r="BP674" i="1"/>
  <c r="BO674" i="1"/>
  <c r="BR674" i="1"/>
  <c r="BS674" i="1" s="1"/>
  <c r="BP842" i="1"/>
  <c r="BO842" i="1"/>
  <c r="BQ842" i="1"/>
  <c r="BR842" i="1"/>
  <c r="BS842" i="1" s="1"/>
  <c r="BO621" i="1"/>
  <c r="BP621" i="1"/>
  <c r="BQ621" i="1"/>
  <c r="BR621" i="1"/>
  <c r="BS621" i="1" s="1"/>
  <c r="BO958" i="1"/>
  <c r="BP958" i="1"/>
  <c r="BQ958" i="1"/>
  <c r="BR958" i="1"/>
  <c r="BS958" i="1" s="1"/>
  <c r="BQ758" i="1"/>
  <c r="BO758" i="1"/>
  <c r="BP758" i="1"/>
  <c r="BR758" i="1"/>
  <c r="BS758" i="1" s="1"/>
  <c r="BO522" i="1"/>
  <c r="BR522" i="1"/>
  <c r="BS522" i="1" s="1"/>
  <c r="BO546" i="1"/>
  <c r="BR546" i="1"/>
  <c r="BS546" i="1" s="1"/>
  <c r="BQ994" i="1"/>
  <c r="BP994" i="1"/>
  <c r="BO994" i="1"/>
  <c r="BR994" i="1"/>
  <c r="BS994" i="1" s="1"/>
  <c r="BP923" i="1"/>
  <c r="BQ923" i="1"/>
  <c r="BR923" i="1"/>
  <c r="BS923" i="1" s="1"/>
  <c r="BO923" i="1"/>
  <c r="BO610" i="1"/>
  <c r="BR610" i="1"/>
  <c r="BS610" i="1" s="1"/>
  <c r="BP706" i="1"/>
  <c r="BO706" i="1"/>
  <c r="BQ706" i="1"/>
  <c r="BR706" i="1"/>
  <c r="BS706" i="1" s="1"/>
  <c r="BO778" i="1"/>
  <c r="BQ778" i="1"/>
  <c r="BR778" i="1"/>
  <c r="BS778" i="1" s="1"/>
  <c r="BP778" i="1"/>
  <c r="BQ922" i="1"/>
  <c r="BP922" i="1"/>
  <c r="BO922" i="1"/>
  <c r="BR922" i="1"/>
  <c r="BS922" i="1" s="1"/>
  <c r="BP981" i="1"/>
  <c r="BO981" i="1"/>
  <c r="BR981" i="1"/>
  <c r="BS981" i="1" s="1"/>
  <c r="BQ981" i="1"/>
  <c r="BO654" i="1"/>
  <c r="BP654" i="1"/>
  <c r="BR654" i="1"/>
  <c r="BS654" i="1" s="1"/>
  <c r="BQ654" i="1"/>
  <c r="BQ720" i="1"/>
  <c r="BR720" i="1"/>
  <c r="BS720" i="1" s="1"/>
  <c r="BP720" i="1"/>
  <c r="BO720" i="1"/>
  <c r="BQ808" i="1"/>
  <c r="BO808" i="1"/>
  <c r="BR808" i="1"/>
  <c r="BS808" i="1" s="1"/>
  <c r="BP808" i="1"/>
  <c r="BR979" i="1"/>
  <c r="BS979" i="1" s="1"/>
  <c r="BO979" i="1"/>
  <c r="BP979" i="1"/>
  <c r="BQ979" i="1"/>
  <c r="BQ872" i="1"/>
  <c r="BO872" i="1"/>
  <c r="BR872" i="1"/>
  <c r="BS872" i="1" s="1"/>
  <c r="BP872" i="1"/>
  <c r="BO540" i="1"/>
  <c r="BP540" i="1"/>
  <c r="BR540" i="1"/>
  <c r="BS540" i="1" s="1"/>
  <c r="BQ707" i="1"/>
  <c r="BO707" i="1"/>
  <c r="BR707" i="1"/>
  <c r="BS707" i="1" s="1"/>
  <c r="BP707" i="1"/>
  <c r="BO777" i="1"/>
  <c r="BP777" i="1"/>
  <c r="BQ777" i="1"/>
  <c r="BR777" i="1"/>
  <c r="BS777" i="1" s="1"/>
  <c r="BP885" i="1"/>
  <c r="BQ885" i="1"/>
  <c r="BO885" i="1"/>
  <c r="BR885" i="1"/>
  <c r="BS885" i="1" s="1"/>
  <c r="BQ873" i="1"/>
  <c r="BR873" i="1"/>
  <c r="BS873" i="1" s="1"/>
  <c r="BO873" i="1"/>
  <c r="BP873" i="1"/>
  <c r="BP666" i="1"/>
  <c r="BO666" i="1"/>
  <c r="BQ666" i="1"/>
  <c r="BR666" i="1"/>
  <c r="BS666" i="1" s="1"/>
  <c r="BO497" i="1"/>
  <c r="BR497" i="1"/>
  <c r="BS497" i="1" s="1"/>
  <c r="E482" i="3" s="1"/>
  <c r="BO481" i="1"/>
  <c r="BR481" i="1"/>
  <c r="BS481" i="1" s="1"/>
  <c r="BO465" i="1"/>
  <c r="BR465" i="1"/>
  <c r="BS465" i="1" s="1"/>
  <c r="BP465" i="1"/>
  <c r="BP425" i="1"/>
  <c r="BR425" i="1"/>
  <c r="BS425" i="1" s="1"/>
  <c r="B410" i="3" s="1"/>
  <c r="BP409" i="1"/>
  <c r="BR409" i="1"/>
  <c r="BS409" i="1" s="1"/>
  <c r="B394" i="3" s="1"/>
  <c r="BR385" i="1"/>
  <c r="BS385" i="1" s="1"/>
  <c r="BP385" i="1"/>
  <c r="BO361" i="1"/>
  <c r="BR361" i="1"/>
  <c r="BS361" i="1" s="1"/>
  <c r="F346" i="3" s="1"/>
  <c r="BR313" i="1"/>
  <c r="BS313" i="1" s="1"/>
  <c r="D298" i="3" s="1"/>
  <c r="BR289" i="1"/>
  <c r="BS289" i="1" s="1"/>
  <c r="B274" i="3" s="1"/>
  <c r="BO289" i="1"/>
  <c r="BR257" i="1"/>
  <c r="BS257" i="1" s="1"/>
  <c r="C242" i="3" s="1"/>
  <c r="BP233" i="1"/>
  <c r="BR233" i="1"/>
  <c r="BS233" i="1" s="1"/>
  <c r="BP193" i="1"/>
  <c r="BR193" i="1"/>
  <c r="BS193" i="1" s="1"/>
  <c r="B178" i="3" s="1"/>
  <c r="BP177" i="1"/>
  <c r="BR177" i="1"/>
  <c r="BS177" i="1" s="1"/>
  <c r="BO161" i="1"/>
  <c r="BR161" i="1"/>
  <c r="BS161" i="1" s="1"/>
  <c r="E146" i="3" s="1"/>
  <c r="BR129" i="1"/>
  <c r="BS129" i="1" s="1"/>
  <c r="BO129" i="1"/>
  <c r="BO65" i="1"/>
  <c r="BR65" i="1"/>
  <c r="BS65" i="1" s="1"/>
  <c r="BO49" i="1"/>
  <c r="BR49" i="1"/>
  <c r="BS49" i="1" s="1"/>
  <c r="G34" i="3" s="1"/>
  <c r="K34" i="3" s="1"/>
  <c r="BO25" i="1"/>
  <c r="BR25" i="1"/>
  <c r="BS25" i="1" s="1"/>
  <c r="A10" i="3" s="1"/>
  <c r="BP498" i="1"/>
  <c r="BR498" i="1"/>
  <c r="BS498" i="1" s="1"/>
  <c r="A483" i="3" s="1"/>
  <c r="BO466" i="1"/>
  <c r="BR466" i="1"/>
  <c r="BS466" i="1" s="1"/>
  <c r="D451" i="3" s="1"/>
  <c r="BR414" i="1"/>
  <c r="BS414" i="1" s="1"/>
  <c r="C399" i="3" s="1"/>
  <c r="BR350" i="1"/>
  <c r="BS350" i="1" s="1"/>
  <c r="BR270" i="1"/>
  <c r="BS270" i="1" s="1"/>
  <c r="D255" i="3" s="1"/>
  <c r="BO270" i="1"/>
  <c r="BR238" i="1"/>
  <c r="BS238" i="1" s="1"/>
  <c r="D223" i="3" s="1"/>
  <c r="BO238" i="1"/>
  <c r="BR206" i="1"/>
  <c r="BS206" i="1" s="1"/>
  <c r="E191" i="3" s="1"/>
  <c r="BP206" i="1"/>
  <c r="BR174" i="1"/>
  <c r="BS174" i="1" s="1"/>
  <c r="A159" i="3" s="1"/>
  <c r="BP174" i="1"/>
  <c r="BR110" i="1"/>
  <c r="BS110" i="1" s="1"/>
  <c r="BR431" i="1"/>
  <c r="BS431" i="1" s="1"/>
  <c r="BP351" i="1"/>
  <c r="BR351" i="1"/>
  <c r="BS351" i="1" s="1"/>
  <c r="C336" i="3" s="1"/>
  <c r="BR303" i="1"/>
  <c r="BS303" i="1" s="1"/>
  <c r="BR271" i="1"/>
  <c r="BS271" i="1" s="1"/>
  <c r="D256" i="3" s="1"/>
  <c r="BR211" i="1"/>
  <c r="BS211" i="1" s="1"/>
  <c r="BO211" i="1"/>
  <c r="BO179" i="1"/>
  <c r="BR179" i="1"/>
  <c r="BS179" i="1" s="1"/>
  <c r="A164" i="3" s="1"/>
  <c r="BO147" i="1"/>
  <c r="I147" i="1" s="1"/>
  <c r="BR147" i="1"/>
  <c r="BS147" i="1" s="1"/>
  <c r="BP111" i="1"/>
  <c r="BR111" i="1"/>
  <c r="BS111" i="1" s="1"/>
  <c r="BR79" i="1"/>
  <c r="BS79" i="1" s="1"/>
  <c r="G64" i="3" s="1"/>
  <c r="K64" i="3" s="1"/>
  <c r="BO79" i="1"/>
  <c r="BR51" i="1"/>
  <c r="BS51" i="1" s="1"/>
  <c r="E36" i="3" s="1"/>
  <c r="BO51" i="1"/>
  <c r="BR512" i="1"/>
  <c r="BS512" i="1" s="1"/>
  <c r="G497" i="3" s="1"/>
  <c r="K497" i="3" s="1"/>
  <c r="BP512" i="1"/>
  <c r="BR496" i="1"/>
  <c r="BS496" i="1" s="1"/>
  <c r="J481" i="3" s="1"/>
  <c r="BP496" i="1"/>
  <c r="BR480" i="1"/>
  <c r="BS480" i="1" s="1"/>
  <c r="BP480" i="1"/>
  <c r="BR464" i="1"/>
  <c r="BS464" i="1" s="1"/>
  <c r="BP464" i="1"/>
  <c r="BR440" i="1"/>
  <c r="BS440" i="1" s="1"/>
  <c r="J425" i="3" s="1"/>
  <c r="BR424" i="1"/>
  <c r="BS424" i="1" s="1"/>
  <c r="F409" i="3" s="1"/>
  <c r="BP392" i="1"/>
  <c r="BR392" i="1"/>
  <c r="BS392" i="1" s="1"/>
  <c r="BO376" i="1"/>
  <c r="BR376" i="1"/>
  <c r="BS376" i="1" s="1"/>
  <c r="A361" i="3" s="1"/>
  <c r="BO344" i="1"/>
  <c r="BP344" i="1"/>
  <c r="BR344" i="1"/>
  <c r="BS344" i="1" s="1"/>
  <c r="BO312" i="1"/>
  <c r="BR312" i="1"/>
  <c r="BS312" i="1" s="1"/>
  <c r="BO296" i="1"/>
  <c r="BR296" i="1"/>
  <c r="BS296" i="1" s="1"/>
  <c r="D281" i="3" s="1"/>
  <c r="BR280" i="1"/>
  <c r="BS280" i="1" s="1"/>
  <c r="F265" i="3" s="1"/>
  <c r="BO264" i="1"/>
  <c r="BR264" i="1"/>
  <c r="BS264" i="1" s="1"/>
  <c r="D249" i="3" s="1"/>
  <c r="BP240" i="1"/>
  <c r="BR240" i="1"/>
  <c r="BS240" i="1" s="1"/>
  <c r="D225" i="3" s="1"/>
  <c r="BP224" i="1"/>
  <c r="BR224" i="1"/>
  <c r="BS224" i="1" s="1"/>
  <c r="E209" i="3" s="1"/>
  <c r="BO192" i="1"/>
  <c r="BR192" i="1"/>
  <c r="BS192" i="1" s="1"/>
  <c r="J177" i="3" s="1"/>
  <c r="BP160" i="1"/>
  <c r="J160" i="1" s="1"/>
  <c r="K161" i="2" s="1"/>
  <c r="BR160" i="1"/>
  <c r="BS160" i="1" s="1"/>
  <c r="BR144" i="1"/>
  <c r="BS144" i="1" s="1"/>
  <c r="E129" i="3" s="1"/>
  <c r="BP144" i="1"/>
  <c r="BP112" i="1"/>
  <c r="BR112" i="1"/>
  <c r="BS112" i="1" s="1"/>
  <c r="F97" i="3" s="1"/>
  <c r="BR96" i="1"/>
  <c r="BS96" i="1" s="1"/>
  <c r="BP96" i="1"/>
  <c r="BP64" i="1"/>
  <c r="BR64" i="1"/>
  <c r="BS64" i="1" s="1"/>
  <c r="C49" i="3" s="1"/>
  <c r="BR48" i="1"/>
  <c r="BS48" i="1" s="1"/>
  <c r="BP48" i="1"/>
  <c r="BP32" i="1"/>
  <c r="BO32" i="1"/>
  <c r="BR32" i="1"/>
  <c r="BS32" i="1" s="1"/>
  <c r="F17" i="3" s="1"/>
  <c r="BO107" i="1"/>
  <c r="BR107" i="1"/>
  <c r="BS107" i="1" s="1"/>
  <c r="BP318" i="1"/>
  <c r="J318" i="1" s="1"/>
  <c r="K319" i="2" s="1"/>
  <c r="BR318" i="1"/>
  <c r="BS318" i="1" s="1"/>
  <c r="BO215" i="1"/>
  <c r="BR215" i="1"/>
  <c r="BS215" i="1" s="1"/>
  <c r="BO479" i="1"/>
  <c r="BR479" i="1"/>
  <c r="BS479" i="1" s="1"/>
  <c r="BR454" i="1"/>
  <c r="BS454" i="1" s="1"/>
  <c r="C439" i="3" s="1"/>
  <c r="BO454" i="1"/>
  <c r="BR259" i="1"/>
  <c r="BS259" i="1" s="1"/>
  <c r="D244" i="3" s="1"/>
  <c r="BO259" i="1"/>
  <c r="BR323" i="1"/>
  <c r="BS323" i="1" s="1"/>
  <c r="BO323" i="1"/>
  <c r="BR223" i="1"/>
  <c r="BS223" i="1" s="1"/>
  <c r="C208" i="3" s="1"/>
  <c r="BO223" i="1"/>
  <c r="BR167" i="1"/>
  <c r="BS167" i="1" s="1"/>
  <c r="C152" i="3" s="1"/>
  <c r="BO167" i="1"/>
  <c r="BR142" i="1"/>
  <c r="BS142" i="1" s="1"/>
  <c r="G127" i="3" s="1"/>
  <c r="K127" i="3" s="1"/>
  <c r="BO142" i="1"/>
  <c r="BO33" i="1"/>
  <c r="BR33" i="1"/>
  <c r="BS33" i="1" s="1"/>
  <c r="B18" i="3" s="1"/>
  <c r="BR386" i="1"/>
  <c r="BS386" i="1" s="1"/>
  <c r="J371" i="3" s="1"/>
  <c r="BO386" i="1"/>
  <c r="BO115" i="1"/>
  <c r="BR115" i="1"/>
  <c r="BS115" i="1" s="1"/>
  <c r="C100" i="3" s="1"/>
  <c r="BR191" i="1"/>
  <c r="BS191" i="1" s="1"/>
  <c r="BO191" i="1"/>
  <c r="BO510" i="1"/>
  <c r="BR510" i="1"/>
  <c r="BS510" i="1" s="1"/>
  <c r="A495" i="3" s="1"/>
  <c r="BO47" i="1"/>
  <c r="BR47" i="1"/>
  <c r="BS47" i="1" s="1"/>
  <c r="F32" i="3" s="1"/>
  <c r="BR166" i="1"/>
  <c r="BS166" i="1" s="1"/>
  <c r="BO166" i="1"/>
  <c r="BO426" i="1"/>
  <c r="BR426" i="1"/>
  <c r="BS426" i="1" s="1"/>
  <c r="J411" i="3" s="1"/>
  <c r="BQ763" i="1"/>
  <c r="BO763" i="1"/>
  <c r="BR763" i="1"/>
  <c r="BS763" i="1" s="1"/>
  <c r="BP763" i="1"/>
  <c r="BQ857" i="1"/>
  <c r="BR857" i="1"/>
  <c r="BS857" i="1" s="1"/>
  <c r="BP857" i="1"/>
  <c r="BO857" i="1"/>
  <c r="BO753" i="1"/>
  <c r="BR753" i="1"/>
  <c r="BS753" i="1" s="1"/>
  <c r="BP753" i="1"/>
  <c r="BQ753" i="1"/>
  <c r="BQ974" i="1"/>
  <c r="BR974" i="1"/>
  <c r="BS974" i="1" s="1"/>
  <c r="BO974" i="1"/>
  <c r="BP974" i="1"/>
  <c r="BQ864" i="1"/>
  <c r="BO864" i="1"/>
  <c r="BP864" i="1"/>
  <c r="BR864" i="1"/>
  <c r="BS864" i="1" s="1"/>
  <c r="BQ1011" i="1"/>
  <c r="BR1011" i="1"/>
  <c r="BS1011" i="1" s="1"/>
  <c r="BO1011" i="1"/>
  <c r="BP1011" i="1"/>
  <c r="BP854" i="1"/>
  <c r="BO854" i="1"/>
  <c r="BR854" i="1"/>
  <c r="BS854" i="1" s="1"/>
  <c r="BQ854" i="1"/>
  <c r="BQ948" i="1"/>
  <c r="BR948" i="1"/>
  <c r="BS948" i="1" s="1"/>
  <c r="BO948" i="1"/>
  <c r="BP948" i="1"/>
  <c r="BR576" i="1"/>
  <c r="BS576" i="1" s="1"/>
  <c r="BO576" i="1"/>
  <c r="BO1002" i="1"/>
  <c r="BR1002" i="1"/>
  <c r="BS1002" i="1" s="1"/>
  <c r="BP1002" i="1"/>
  <c r="BQ1002" i="1"/>
  <c r="BO532" i="1"/>
  <c r="BR532" i="1"/>
  <c r="BS532" i="1" s="1"/>
  <c r="BP867" i="1"/>
  <c r="BR867" i="1"/>
  <c r="BS867" i="1" s="1"/>
  <c r="BQ867" i="1"/>
  <c r="BO867" i="1"/>
  <c r="BO661" i="1"/>
  <c r="BP661" i="1"/>
  <c r="BQ661" i="1"/>
  <c r="BR661" i="1"/>
  <c r="BS661" i="1" s="1"/>
  <c r="BQ768" i="1"/>
  <c r="BR768" i="1"/>
  <c r="BS768" i="1" s="1"/>
  <c r="BO768" i="1"/>
  <c r="BP768" i="1"/>
  <c r="BP790" i="1"/>
  <c r="BR790" i="1"/>
  <c r="BS790" i="1" s="1"/>
  <c r="BQ790" i="1"/>
  <c r="BO790" i="1"/>
  <c r="BQ930" i="1"/>
  <c r="BP930" i="1"/>
  <c r="BO930" i="1"/>
  <c r="BR930" i="1"/>
  <c r="BS930" i="1" s="1"/>
  <c r="BO523" i="1"/>
  <c r="BR523" i="1"/>
  <c r="BS523" i="1" s="1"/>
  <c r="BO700" i="1"/>
  <c r="BQ700" i="1"/>
  <c r="BP700" i="1"/>
  <c r="BR700" i="1"/>
  <c r="BS700" i="1" s="1"/>
  <c r="BO732" i="1"/>
  <c r="BQ732" i="1"/>
  <c r="BP732" i="1"/>
  <c r="BR732" i="1"/>
  <c r="BS732" i="1" s="1"/>
  <c r="BP987" i="1"/>
  <c r="BQ987" i="1"/>
  <c r="BR987" i="1"/>
  <c r="BS987" i="1" s="1"/>
  <c r="BO987" i="1"/>
  <c r="BQ892" i="1"/>
  <c r="BO892" i="1"/>
  <c r="BR892" i="1"/>
  <c r="BS892" i="1" s="1"/>
  <c r="BP892" i="1"/>
  <c r="BO1004" i="1"/>
  <c r="BQ1004" i="1"/>
  <c r="BP1004" i="1"/>
  <c r="BR1004" i="1"/>
  <c r="BS1004" i="1" s="1"/>
  <c r="BO652" i="1"/>
  <c r="BQ652" i="1"/>
  <c r="BR652" i="1"/>
  <c r="BS652" i="1" s="1"/>
  <c r="BP652" i="1"/>
  <c r="BQ656" i="1"/>
  <c r="BR656" i="1"/>
  <c r="BS656" i="1" s="1"/>
  <c r="BP656" i="1"/>
  <c r="BO656" i="1"/>
  <c r="BQ841" i="1"/>
  <c r="BR841" i="1"/>
  <c r="BS841" i="1" s="1"/>
  <c r="BO841" i="1"/>
  <c r="BP841" i="1"/>
  <c r="BP677" i="1"/>
  <c r="BQ677" i="1"/>
  <c r="BO677" i="1"/>
  <c r="BR677" i="1"/>
  <c r="BS677" i="1" s="1"/>
  <c r="BP622" i="1"/>
  <c r="BR622" i="1"/>
  <c r="BS622" i="1" s="1"/>
  <c r="BQ622" i="1"/>
  <c r="BO622" i="1"/>
  <c r="BO620" i="1"/>
  <c r="BQ620" i="1"/>
  <c r="BR620" i="1"/>
  <c r="BS620" i="1" s="1"/>
  <c r="BP620" i="1"/>
  <c r="BO617" i="1"/>
  <c r="BR617" i="1"/>
  <c r="BS617" i="1" s="1"/>
  <c r="BP946" i="1"/>
  <c r="BO946" i="1"/>
  <c r="BR946" i="1"/>
  <c r="BS946" i="1" s="1"/>
  <c r="BQ946" i="1"/>
  <c r="BO565" i="1"/>
  <c r="BR565" i="1"/>
  <c r="BS565" i="1" s="1"/>
  <c r="BO875" i="1"/>
  <c r="BP875" i="1"/>
  <c r="BQ875" i="1"/>
  <c r="BR875" i="1"/>
  <c r="BS875" i="1" s="1"/>
  <c r="BQ698" i="1"/>
  <c r="BP698" i="1"/>
  <c r="BO698" i="1"/>
  <c r="BR698" i="1"/>
  <c r="BS698" i="1" s="1"/>
  <c r="BO788" i="1"/>
  <c r="BP788" i="1"/>
  <c r="BR788" i="1"/>
  <c r="BS788" i="1" s="1"/>
  <c r="BQ788" i="1"/>
  <c r="BR602" i="1"/>
  <c r="BS602" i="1" s="1"/>
  <c r="BO602" i="1"/>
  <c r="BP810" i="1"/>
  <c r="BQ810" i="1"/>
  <c r="BO810" i="1"/>
  <c r="BR810" i="1"/>
  <c r="BS810" i="1" s="1"/>
  <c r="BR534" i="1"/>
  <c r="BS534" i="1" s="1"/>
  <c r="BO534" i="1"/>
  <c r="BO963" i="1"/>
  <c r="BP963" i="1"/>
  <c r="BQ963" i="1"/>
  <c r="BR963" i="1"/>
  <c r="BS963" i="1" s="1"/>
  <c r="BQ928" i="1"/>
  <c r="BO928" i="1"/>
  <c r="BP928" i="1"/>
  <c r="BR928" i="1"/>
  <c r="BS928" i="1" s="1"/>
  <c r="BP773" i="1"/>
  <c r="BQ773" i="1"/>
  <c r="BR773" i="1"/>
  <c r="BS773" i="1" s="1"/>
  <c r="BO773" i="1"/>
  <c r="BP869" i="1"/>
  <c r="BQ869" i="1"/>
  <c r="BR869" i="1"/>
  <c r="BS869" i="1" s="1"/>
  <c r="BO869" i="1"/>
  <c r="BP837" i="1"/>
  <c r="BQ837" i="1"/>
  <c r="BO837" i="1"/>
  <c r="BR837" i="1"/>
  <c r="BS837" i="1" s="1"/>
  <c r="BO693" i="1"/>
  <c r="BP693" i="1"/>
  <c r="BR693" i="1"/>
  <c r="BS693" i="1" s="1"/>
  <c r="BQ693" i="1"/>
  <c r="BR335" i="1"/>
  <c r="BS335" i="1" s="1"/>
  <c r="G320" i="3" s="1"/>
  <c r="K320" i="3" s="1"/>
  <c r="BO335" i="1"/>
  <c r="BO131" i="1"/>
  <c r="BR131" i="1"/>
  <c r="BS131" i="1" s="1"/>
  <c r="D116" i="3" s="1"/>
  <c r="BO455" i="1"/>
  <c r="BR455" i="1"/>
  <c r="BS455" i="1" s="1"/>
  <c r="F440" i="3" s="1"/>
  <c r="BR138" i="1"/>
  <c r="BS138" i="1" s="1"/>
  <c r="BO138" i="1"/>
  <c r="BR494" i="1"/>
  <c r="BS494" i="1" s="1"/>
  <c r="BO494" i="1"/>
  <c r="BR299" i="1"/>
  <c r="BS299" i="1" s="1"/>
  <c r="C284" i="3" s="1"/>
  <c r="BR419" i="1"/>
  <c r="BS419" i="1" s="1"/>
  <c r="D404" i="3" s="1"/>
  <c r="BP419" i="1"/>
  <c r="BO143" i="1"/>
  <c r="BR143" i="1"/>
  <c r="BS143" i="1" s="1"/>
  <c r="C128" i="3" s="1"/>
  <c r="BO86" i="1"/>
  <c r="BR86" i="1"/>
  <c r="BS86" i="1" s="1"/>
  <c r="BO410" i="1"/>
  <c r="BR410" i="1"/>
  <c r="BS410" i="1" s="1"/>
  <c r="BO491" i="1"/>
  <c r="BR491" i="1"/>
  <c r="BS491" i="1" s="1"/>
  <c r="C476" i="3" s="1"/>
  <c r="BR589" i="1"/>
  <c r="BS589" i="1" s="1"/>
  <c r="BP859" i="1"/>
  <c r="BQ859" i="1"/>
  <c r="BR859" i="1"/>
  <c r="BS859" i="1" s="1"/>
  <c r="BO859" i="1"/>
  <c r="BP845" i="1"/>
  <c r="BR845" i="1"/>
  <c r="BS845" i="1" s="1"/>
  <c r="BQ845" i="1"/>
  <c r="BO845" i="1"/>
  <c r="BO580" i="1"/>
  <c r="BR580" i="1"/>
  <c r="BS580" i="1" s="1"/>
  <c r="BP989" i="1"/>
  <c r="BO989" i="1"/>
  <c r="BR989" i="1"/>
  <c r="BS989" i="1" s="1"/>
  <c r="BQ989" i="1"/>
  <c r="BO625" i="1"/>
  <c r="BR625" i="1"/>
  <c r="BS625" i="1" s="1"/>
  <c r="BP625" i="1"/>
  <c r="BQ625" i="1"/>
  <c r="BO630" i="1"/>
  <c r="BP630" i="1"/>
  <c r="BR630" i="1"/>
  <c r="BS630" i="1" s="1"/>
  <c r="BQ630" i="1"/>
  <c r="BO611" i="1"/>
  <c r="BR611" i="1"/>
  <c r="BS611" i="1" s="1"/>
  <c r="BR995" i="1"/>
  <c r="BS995" i="1" s="1"/>
  <c r="BO995" i="1"/>
  <c r="BP995" i="1"/>
  <c r="BQ995" i="1"/>
  <c r="BO760" i="1"/>
  <c r="BP760" i="1"/>
  <c r="BQ760" i="1"/>
  <c r="BR760" i="1"/>
  <c r="BS760" i="1" s="1"/>
  <c r="BO992" i="1"/>
  <c r="BP992" i="1"/>
  <c r="BR992" i="1"/>
  <c r="BS992" i="1" s="1"/>
  <c r="BQ992" i="1"/>
  <c r="BO562" i="1"/>
  <c r="BR562" i="1"/>
  <c r="BS562" i="1" s="1"/>
  <c r="BO996" i="1"/>
  <c r="BQ996" i="1"/>
  <c r="BR996" i="1"/>
  <c r="BS996" i="1" s="1"/>
  <c r="BP996" i="1"/>
  <c r="BO883" i="1"/>
  <c r="BP883" i="1"/>
  <c r="BQ883" i="1"/>
  <c r="BR883" i="1"/>
  <c r="BS883" i="1" s="1"/>
  <c r="BO653" i="1"/>
  <c r="BP653" i="1"/>
  <c r="BQ653" i="1"/>
  <c r="BR653" i="1"/>
  <c r="BS653" i="1" s="1"/>
  <c r="BR782" i="1"/>
  <c r="BS782" i="1" s="1"/>
  <c r="BQ782" i="1"/>
  <c r="BO782" i="1"/>
  <c r="BP782" i="1"/>
  <c r="BO914" i="1"/>
  <c r="BQ914" i="1"/>
  <c r="BP914" i="1"/>
  <c r="BR914" i="1"/>
  <c r="BS914" i="1" s="1"/>
  <c r="BO541" i="1"/>
  <c r="BR541" i="1"/>
  <c r="BS541" i="1" s="1"/>
  <c r="BO716" i="1"/>
  <c r="BQ716" i="1"/>
  <c r="BR716" i="1"/>
  <c r="BS716" i="1" s="1"/>
  <c r="BP716" i="1"/>
  <c r="BO772" i="1"/>
  <c r="BR772" i="1"/>
  <c r="BS772" i="1" s="1"/>
  <c r="BQ772" i="1"/>
  <c r="BP772" i="1"/>
  <c r="BQ884" i="1"/>
  <c r="BR884" i="1"/>
  <c r="BS884" i="1" s="1"/>
  <c r="BP884" i="1"/>
  <c r="BO884" i="1"/>
  <c r="BO545" i="1"/>
  <c r="BR545" i="1"/>
  <c r="BS545" i="1" s="1"/>
  <c r="BQ683" i="1"/>
  <c r="BO683" i="1"/>
  <c r="BR683" i="1"/>
  <c r="BS683" i="1" s="1"/>
  <c r="BP683" i="1"/>
  <c r="BQ765" i="1"/>
  <c r="BO765" i="1"/>
  <c r="BR765" i="1"/>
  <c r="BS765" i="1" s="1"/>
  <c r="BP765" i="1"/>
  <c r="BO785" i="1"/>
  <c r="BR785" i="1"/>
  <c r="BS785" i="1" s="1"/>
  <c r="BQ785" i="1"/>
  <c r="BP785" i="1"/>
  <c r="BP893" i="1"/>
  <c r="BR893" i="1"/>
  <c r="BS893" i="1" s="1"/>
  <c r="BQ893" i="1"/>
  <c r="BO893" i="1"/>
  <c r="BO990" i="1"/>
  <c r="BQ990" i="1"/>
  <c r="BP990" i="1"/>
  <c r="BR990" i="1"/>
  <c r="BS990" i="1" s="1"/>
  <c r="BQ881" i="1"/>
  <c r="BR881" i="1"/>
  <c r="BS881" i="1" s="1"/>
  <c r="BP881" i="1"/>
  <c r="BO881" i="1"/>
  <c r="BO976" i="1"/>
  <c r="BP976" i="1"/>
  <c r="BR976" i="1"/>
  <c r="BS976" i="1" s="1"/>
  <c r="BQ976" i="1"/>
  <c r="BP851" i="1"/>
  <c r="BR851" i="1"/>
  <c r="BS851" i="1" s="1"/>
  <c r="BQ851" i="1"/>
  <c r="BO851" i="1"/>
  <c r="BQ945" i="1"/>
  <c r="BR945" i="1"/>
  <c r="BS945" i="1" s="1"/>
  <c r="BP945" i="1"/>
  <c r="BO945" i="1"/>
  <c r="BO601" i="1"/>
  <c r="BR601" i="1"/>
  <c r="BS601" i="1" s="1"/>
  <c r="BQ843" i="1"/>
  <c r="BR843" i="1"/>
  <c r="BS843" i="1" s="1"/>
  <c r="BO843" i="1"/>
  <c r="BP843" i="1"/>
  <c r="BO672" i="1"/>
  <c r="BR672" i="1"/>
  <c r="BS672" i="1" s="1"/>
  <c r="BP672" i="1"/>
  <c r="BQ672" i="1"/>
  <c r="BQ860" i="1"/>
  <c r="BP860" i="1"/>
  <c r="BO860" i="1"/>
  <c r="BR860" i="1"/>
  <c r="BS860" i="1" s="1"/>
  <c r="BQ858" i="1"/>
  <c r="BO858" i="1"/>
  <c r="BR858" i="1"/>
  <c r="BS858" i="1" s="1"/>
  <c r="BP858" i="1"/>
  <c r="BO628" i="1"/>
  <c r="BP628" i="1"/>
  <c r="BR628" i="1"/>
  <c r="BS628" i="1" s="1"/>
  <c r="BQ628" i="1"/>
  <c r="BP993" i="1"/>
  <c r="BR993" i="1"/>
  <c r="BS993" i="1" s="1"/>
  <c r="BQ993" i="1"/>
  <c r="BO993" i="1"/>
  <c r="BP1001" i="1"/>
  <c r="BR1001" i="1"/>
  <c r="BS1001" i="1" s="1"/>
  <c r="BO1001" i="1"/>
  <c r="BQ1001" i="1"/>
  <c r="BR538" i="1"/>
  <c r="BS538" i="1" s="1"/>
  <c r="BO538" i="1"/>
  <c r="BR891" i="1"/>
  <c r="BS891" i="1" s="1"/>
  <c r="BO891" i="1"/>
  <c r="BP891" i="1"/>
  <c r="BQ891" i="1"/>
  <c r="BO641" i="1"/>
  <c r="BR641" i="1"/>
  <c r="BS641" i="1" s="1"/>
  <c r="BQ641" i="1"/>
  <c r="BP641" i="1"/>
  <c r="BO722" i="1"/>
  <c r="BQ722" i="1"/>
  <c r="BP722" i="1"/>
  <c r="BR722" i="1"/>
  <c r="BS722" i="1" s="1"/>
  <c r="BQ836" i="1"/>
  <c r="BR836" i="1"/>
  <c r="BS836" i="1" s="1"/>
  <c r="BP836" i="1"/>
  <c r="BO836" i="1"/>
  <c r="BO600" i="1"/>
  <c r="BR600" i="1"/>
  <c r="BS600" i="1" s="1"/>
  <c r="BR802" i="1"/>
  <c r="BS802" i="1" s="1"/>
  <c r="BQ802" i="1"/>
  <c r="BO802" i="1"/>
  <c r="BP802" i="1"/>
  <c r="BP971" i="1"/>
  <c r="BQ971" i="1"/>
  <c r="BR971" i="1"/>
  <c r="BS971" i="1" s="1"/>
  <c r="BO971" i="1"/>
  <c r="BO552" i="1"/>
  <c r="BR552" i="1"/>
  <c r="BS552" i="1" s="1"/>
  <c r="BO776" i="1"/>
  <c r="BP776" i="1"/>
  <c r="BR776" i="1"/>
  <c r="BS776" i="1" s="1"/>
  <c r="BQ776" i="1"/>
  <c r="BO830" i="1"/>
  <c r="BQ830" i="1"/>
  <c r="BR830" i="1"/>
  <c r="BS830" i="1" s="1"/>
  <c r="BP830" i="1"/>
  <c r="BQ920" i="1"/>
  <c r="BO920" i="1"/>
  <c r="BR920" i="1"/>
  <c r="BS920" i="1" s="1"/>
  <c r="BP920" i="1"/>
  <c r="BQ691" i="1"/>
  <c r="BO691" i="1"/>
  <c r="BR691" i="1"/>
  <c r="BS691" i="1" s="1"/>
  <c r="BP691" i="1"/>
  <c r="BP901" i="1"/>
  <c r="BQ901" i="1"/>
  <c r="BO901" i="1"/>
  <c r="BR901" i="1"/>
  <c r="BS901" i="1" s="1"/>
  <c r="BQ889" i="1"/>
  <c r="BR889" i="1"/>
  <c r="BS889" i="1" s="1"/>
  <c r="BP889" i="1"/>
  <c r="BO889" i="1"/>
  <c r="BO986" i="1"/>
  <c r="BR986" i="1"/>
  <c r="BS986" i="1" s="1"/>
  <c r="BP986" i="1"/>
  <c r="BQ986" i="1"/>
  <c r="BO609" i="1"/>
  <c r="BR609" i="1"/>
  <c r="BS609" i="1" s="1"/>
  <c r="BP501" i="1"/>
  <c r="BR501" i="1"/>
  <c r="BS501" i="1" s="1"/>
  <c r="G486" i="3" s="1"/>
  <c r="K486" i="3" s="1"/>
  <c r="BP485" i="1"/>
  <c r="BR485" i="1"/>
  <c r="BS485" i="1" s="1"/>
  <c r="B470" i="3" s="1"/>
  <c r="BP469" i="1"/>
  <c r="BR469" i="1"/>
  <c r="BS469" i="1" s="1"/>
  <c r="BP453" i="1"/>
  <c r="BR453" i="1"/>
  <c r="BS453" i="1" s="1"/>
  <c r="B438" i="3" s="1"/>
  <c r="BR421" i="1"/>
  <c r="BS421" i="1" s="1"/>
  <c r="F406" i="3" s="1"/>
  <c r="BO421" i="1"/>
  <c r="BO405" i="1"/>
  <c r="BR405" i="1"/>
  <c r="BS405" i="1" s="1"/>
  <c r="D390" i="3" s="1"/>
  <c r="BO389" i="1"/>
  <c r="BR389" i="1"/>
  <c r="BS389" i="1" s="1"/>
  <c r="D374" i="3" s="1"/>
  <c r="BP373" i="1"/>
  <c r="BR373" i="1"/>
  <c r="BS373" i="1" s="1"/>
  <c r="F358" i="3" s="1"/>
  <c r="BP357" i="1"/>
  <c r="BR357" i="1"/>
  <c r="BS357" i="1" s="1"/>
  <c r="BP341" i="1"/>
  <c r="BR341" i="1"/>
  <c r="BS341" i="1" s="1"/>
  <c r="C326" i="3" s="1"/>
  <c r="BP325" i="1"/>
  <c r="BR325" i="1"/>
  <c r="BS325" i="1" s="1"/>
  <c r="A310" i="3" s="1"/>
  <c r="BP309" i="1"/>
  <c r="BR309" i="1"/>
  <c r="BS309" i="1" s="1"/>
  <c r="G294" i="3" s="1"/>
  <c r="K294" i="3" s="1"/>
  <c r="BP293" i="1"/>
  <c r="BR293" i="1"/>
  <c r="BS293" i="1" s="1"/>
  <c r="E278" i="3" s="1"/>
  <c r="BP277" i="1"/>
  <c r="BR277" i="1"/>
  <c r="BS277" i="1" s="1"/>
  <c r="BR261" i="1"/>
  <c r="BS261" i="1" s="1"/>
  <c r="J246" i="3" s="1"/>
  <c r="BP261" i="1"/>
  <c r="BR245" i="1"/>
  <c r="BS245" i="1" s="1"/>
  <c r="F230" i="3" s="1"/>
  <c r="BO213" i="1"/>
  <c r="BR213" i="1"/>
  <c r="BS213" i="1" s="1"/>
  <c r="BO197" i="1"/>
  <c r="BR197" i="1"/>
  <c r="BS197" i="1" s="1"/>
  <c r="BP165" i="1"/>
  <c r="BR165" i="1"/>
  <c r="BS165" i="1" s="1"/>
  <c r="G150" i="3" s="1"/>
  <c r="K150" i="3" s="1"/>
  <c r="BP149" i="1"/>
  <c r="BR149" i="1"/>
  <c r="BS149" i="1" s="1"/>
  <c r="B134" i="3" s="1"/>
  <c r="BO133" i="1"/>
  <c r="BR133" i="1"/>
  <c r="BS133" i="1" s="1"/>
  <c r="E118" i="3" s="1"/>
  <c r="BP117" i="1"/>
  <c r="BR117" i="1"/>
  <c r="BS117" i="1" s="1"/>
  <c r="C102" i="3" s="1"/>
  <c r="BP101" i="1"/>
  <c r="BR101" i="1"/>
  <c r="BS101" i="1" s="1"/>
  <c r="BP85" i="1"/>
  <c r="BR85" i="1"/>
  <c r="BS85" i="1" s="1"/>
  <c r="BP69" i="1"/>
  <c r="BR69" i="1"/>
  <c r="BS69" i="1" s="1"/>
  <c r="D54" i="3" s="1"/>
  <c r="BP53" i="1"/>
  <c r="BR53" i="1"/>
  <c r="BS53" i="1" s="1"/>
  <c r="F38" i="3" s="1"/>
  <c r="BP37" i="1"/>
  <c r="BR37" i="1"/>
  <c r="BS37" i="1" s="1"/>
  <c r="BO21" i="1"/>
  <c r="BR21" i="1"/>
  <c r="BS21" i="1" s="1"/>
  <c r="F6" i="3" s="1"/>
  <c r="BR490" i="1"/>
  <c r="BS490" i="1" s="1"/>
  <c r="BP458" i="1"/>
  <c r="BR458" i="1"/>
  <c r="BS458" i="1" s="1"/>
  <c r="BR422" i="1"/>
  <c r="BS422" i="1" s="1"/>
  <c r="BO422" i="1"/>
  <c r="BR390" i="1"/>
  <c r="BS390" i="1" s="1"/>
  <c r="F375" i="3" s="1"/>
  <c r="BO390" i="1"/>
  <c r="BR358" i="1"/>
  <c r="BS358" i="1" s="1"/>
  <c r="E343" i="3" s="1"/>
  <c r="BP358" i="1"/>
  <c r="BR294" i="1"/>
  <c r="BS294" i="1" s="1"/>
  <c r="E279" i="3" s="1"/>
  <c r="BO294" i="1"/>
  <c r="BO262" i="1"/>
  <c r="BR230" i="1"/>
  <c r="BS230" i="1" s="1"/>
  <c r="F215" i="3" s="1"/>
  <c r="BO230" i="1"/>
  <c r="BR198" i="1"/>
  <c r="BS198" i="1" s="1"/>
  <c r="BO198" i="1"/>
  <c r="BR134" i="1"/>
  <c r="BS134" i="1" s="1"/>
  <c r="G119" i="3" s="1"/>
  <c r="K119" i="3" s="1"/>
  <c r="BR102" i="1"/>
  <c r="BS102" i="1" s="1"/>
  <c r="F87" i="3" s="1"/>
  <c r="BO102" i="1"/>
  <c r="BR42" i="1"/>
  <c r="BS42" i="1" s="1"/>
  <c r="BO42" i="1"/>
  <c r="BO439" i="1"/>
  <c r="BR439" i="1"/>
  <c r="BS439" i="1" s="1"/>
  <c r="J424" i="3" s="1"/>
  <c r="BO407" i="1"/>
  <c r="BR407" i="1"/>
  <c r="BS407" i="1" s="1"/>
  <c r="F392" i="3" s="1"/>
  <c r="BO375" i="1"/>
  <c r="BR375" i="1"/>
  <c r="BS375" i="1" s="1"/>
  <c r="F360" i="3" s="1"/>
  <c r="BP343" i="1"/>
  <c r="BR343" i="1"/>
  <c r="BS343" i="1" s="1"/>
  <c r="BP279" i="1"/>
  <c r="BR279" i="1"/>
  <c r="BS279" i="1" s="1"/>
  <c r="BO251" i="1"/>
  <c r="BR251" i="1"/>
  <c r="BS251" i="1" s="1"/>
  <c r="C236" i="3" s="1"/>
  <c r="BO219" i="1"/>
  <c r="BR219" i="1"/>
  <c r="BS219" i="1" s="1"/>
  <c r="E204" i="3" s="1"/>
  <c r="BP119" i="1"/>
  <c r="BR119" i="1"/>
  <c r="BS119" i="1" s="1"/>
  <c r="G104" i="3" s="1"/>
  <c r="K104" i="3" s="1"/>
  <c r="BO87" i="1"/>
  <c r="BR87" i="1"/>
  <c r="BS87" i="1" s="1"/>
  <c r="BR59" i="1"/>
  <c r="BS59" i="1" s="1"/>
  <c r="B44" i="3" s="1"/>
  <c r="BP27" i="1"/>
  <c r="BR27" i="1"/>
  <c r="BS27" i="1" s="1"/>
  <c r="J12" i="3" s="1"/>
  <c r="BR500" i="1"/>
  <c r="BS500" i="1" s="1"/>
  <c r="D485" i="3" s="1"/>
  <c r="BO484" i="1"/>
  <c r="BR484" i="1"/>
  <c r="BS484" i="1" s="1"/>
  <c r="BO468" i="1"/>
  <c r="BR468" i="1"/>
  <c r="BS468" i="1" s="1"/>
  <c r="G453" i="3" s="1"/>
  <c r="K453" i="3" s="1"/>
  <c r="BO452" i="1"/>
  <c r="BR452" i="1"/>
  <c r="BS452" i="1" s="1"/>
  <c r="BO436" i="1"/>
  <c r="BR436" i="1"/>
  <c r="BS436" i="1" s="1"/>
  <c r="F421" i="3" s="1"/>
  <c r="BO420" i="1"/>
  <c r="BR420" i="1"/>
  <c r="BS420" i="1" s="1"/>
  <c r="F405" i="3" s="1"/>
  <c r="BR404" i="1"/>
  <c r="BS404" i="1" s="1"/>
  <c r="BP404" i="1"/>
  <c r="BR388" i="1"/>
  <c r="BS388" i="1" s="1"/>
  <c r="BP388" i="1"/>
  <c r="BO372" i="1"/>
  <c r="BR372" i="1"/>
  <c r="BS372" i="1" s="1"/>
  <c r="BP356" i="1"/>
  <c r="BR356" i="1"/>
  <c r="BS356" i="1" s="1"/>
  <c r="G341" i="3" s="1"/>
  <c r="K341" i="3" s="1"/>
  <c r="BP340" i="1"/>
  <c r="BR340" i="1"/>
  <c r="BS340" i="1" s="1"/>
  <c r="E325" i="3" s="1"/>
  <c r="BR324" i="1"/>
  <c r="BS324" i="1" s="1"/>
  <c r="E309" i="3" s="1"/>
  <c r="BP324" i="1"/>
  <c r="BO308" i="1"/>
  <c r="BR308" i="1"/>
  <c r="BS308" i="1" s="1"/>
  <c r="G293" i="3" s="1"/>
  <c r="K293" i="3" s="1"/>
  <c r="BR292" i="1"/>
  <c r="BS292" i="1" s="1"/>
  <c r="C277" i="3" s="1"/>
  <c r="BO292" i="1"/>
  <c r="BO276" i="1"/>
  <c r="BR276" i="1"/>
  <c r="BS276" i="1" s="1"/>
  <c r="BR260" i="1"/>
  <c r="BS260" i="1" s="1"/>
  <c r="BO260" i="1"/>
  <c r="BR228" i="1"/>
  <c r="BS228" i="1" s="1"/>
  <c r="BO228" i="1"/>
  <c r="BO196" i="1"/>
  <c r="BR196" i="1"/>
  <c r="BS196" i="1" s="1"/>
  <c r="F181" i="3" s="1"/>
  <c r="BR180" i="1"/>
  <c r="BS180" i="1" s="1"/>
  <c r="BO180" i="1"/>
  <c r="BR164" i="1"/>
  <c r="BS164" i="1" s="1"/>
  <c r="D149" i="3" s="1"/>
  <c r="BR148" i="1"/>
  <c r="BS148" i="1" s="1"/>
  <c r="BO148" i="1"/>
  <c r="BR132" i="1"/>
  <c r="BS132" i="1" s="1"/>
  <c r="D117" i="3" s="1"/>
  <c r="BO132" i="1"/>
  <c r="BR116" i="1"/>
  <c r="BS116" i="1" s="1"/>
  <c r="D101" i="3" s="1"/>
  <c r="BO116" i="1"/>
  <c r="BP100" i="1"/>
  <c r="BR100" i="1"/>
  <c r="BS100" i="1" s="1"/>
  <c r="J85" i="3" s="1"/>
  <c r="BR84" i="1"/>
  <c r="BS84" i="1" s="1"/>
  <c r="G69" i="3" s="1"/>
  <c r="K69" i="3" s="1"/>
  <c r="BO84" i="1"/>
  <c r="BR36" i="1"/>
  <c r="BS36" i="1" s="1"/>
  <c r="J21" i="3" s="1"/>
  <c r="BR46" i="1"/>
  <c r="BS46" i="1" s="1"/>
  <c r="E31" i="3" s="1"/>
  <c r="BO46" i="1"/>
  <c r="BR448" i="1"/>
  <c r="BS448" i="1" s="1"/>
  <c r="C433" i="3" s="1"/>
  <c r="BP448" i="1"/>
  <c r="BR199" i="1"/>
  <c r="BS199" i="1" s="1"/>
  <c r="BO495" i="1"/>
  <c r="BR495" i="1"/>
  <c r="BS495" i="1" s="1"/>
  <c r="F480" i="3" s="1"/>
  <c r="BO249" i="1"/>
  <c r="BP249" i="1"/>
  <c r="BR249" i="1"/>
  <c r="BS249" i="1" s="1"/>
  <c r="BO502" i="1"/>
  <c r="BR502" i="1"/>
  <c r="BS502" i="1" s="1"/>
  <c r="BR307" i="1"/>
  <c r="BS307" i="1" s="1"/>
  <c r="E292" i="3" s="1"/>
  <c r="BO307" i="1"/>
  <c r="BO371" i="1"/>
  <c r="BR371" i="1"/>
  <c r="BS371" i="1" s="1"/>
  <c r="BO106" i="1"/>
  <c r="BR106" i="1"/>
  <c r="BS106" i="1" s="1"/>
  <c r="A91" i="3" s="1"/>
  <c r="BO298" i="1"/>
  <c r="BR298" i="1"/>
  <c r="BS298" i="1" s="1"/>
  <c r="J283" i="3" s="1"/>
  <c r="BO362" i="1"/>
  <c r="BR362" i="1"/>
  <c r="BS362" i="1" s="1"/>
  <c r="F347" i="3" s="1"/>
  <c r="BR67" i="1"/>
  <c r="BS67" i="1" s="1"/>
  <c r="D52" i="3" s="1"/>
  <c r="BO67" i="1"/>
  <c r="BO94" i="1"/>
  <c r="BR94" i="1"/>
  <c r="BS94" i="1" s="1"/>
  <c r="BR402" i="1"/>
  <c r="BS402" i="1" s="1"/>
  <c r="BO402" i="1"/>
  <c r="BR499" i="1"/>
  <c r="BS499" i="1" s="1"/>
  <c r="D484" i="3" s="1"/>
  <c r="BP961" i="1"/>
  <c r="BR961" i="1"/>
  <c r="BS961" i="1" s="1"/>
  <c r="BQ961" i="1"/>
  <c r="BO961" i="1"/>
  <c r="BO676" i="1"/>
  <c r="BP676" i="1"/>
  <c r="BR676" i="1"/>
  <c r="BS676" i="1" s="1"/>
  <c r="BQ676" i="1"/>
  <c r="BO713" i="1"/>
  <c r="BP713" i="1"/>
  <c r="BR713" i="1"/>
  <c r="BS713" i="1" s="1"/>
  <c r="BQ713" i="1"/>
  <c r="BQ849" i="1"/>
  <c r="BR849" i="1"/>
  <c r="BS849" i="1" s="1"/>
  <c r="BP849" i="1"/>
  <c r="BO849" i="1"/>
  <c r="BQ848" i="1"/>
  <c r="BO848" i="1"/>
  <c r="BP848" i="1"/>
  <c r="BR848" i="1"/>
  <c r="BS848" i="1" s="1"/>
  <c r="BO539" i="1"/>
  <c r="BR539" i="1"/>
  <c r="BS539" i="1" s="1"/>
  <c r="BO956" i="1"/>
  <c r="BQ956" i="1"/>
  <c r="BP956" i="1"/>
  <c r="BR956" i="1"/>
  <c r="BS956" i="1" s="1"/>
  <c r="BP940" i="1"/>
  <c r="BQ940" i="1"/>
  <c r="BO940" i="1"/>
  <c r="BR940" i="1"/>
  <c r="BS940" i="1" s="1"/>
  <c r="BO748" i="1"/>
  <c r="BQ748" i="1"/>
  <c r="BR748" i="1"/>
  <c r="BS748" i="1" s="1"/>
  <c r="BP748" i="1"/>
  <c r="BO984" i="1"/>
  <c r="BP984" i="1"/>
  <c r="BQ984" i="1"/>
  <c r="BR984" i="1"/>
  <c r="BS984" i="1" s="1"/>
  <c r="BO570" i="1"/>
  <c r="BR570" i="1"/>
  <c r="BS570" i="1" s="1"/>
  <c r="BO586" i="1"/>
  <c r="BR586" i="1"/>
  <c r="BS586" i="1" s="1"/>
  <c r="BO694" i="1"/>
  <c r="BR694" i="1"/>
  <c r="BS694" i="1" s="1"/>
  <c r="BP694" i="1"/>
  <c r="BQ694" i="1"/>
  <c r="BO606" i="1"/>
  <c r="BR606" i="1"/>
  <c r="BS606" i="1" s="1"/>
  <c r="BQ800" i="1"/>
  <c r="BO800" i="1"/>
  <c r="BP800" i="1"/>
  <c r="BR800" i="1"/>
  <c r="BS800" i="1" s="1"/>
  <c r="BP898" i="1"/>
  <c r="BR898" i="1"/>
  <c r="BS898" i="1" s="1"/>
  <c r="BO898" i="1"/>
  <c r="BQ898" i="1"/>
  <c r="BO516" i="1"/>
  <c r="BR516" i="1"/>
  <c r="BS516" i="1" s="1"/>
  <c r="BO594" i="1"/>
  <c r="BR594" i="1"/>
  <c r="BS594" i="1" s="1"/>
  <c r="BQ828" i="1"/>
  <c r="BO828" i="1"/>
  <c r="BR828" i="1"/>
  <c r="BS828" i="1" s="1"/>
  <c r="BP828" i="1"/>
  <c r="BP876" i="1"/>
  <c r="BQ876" i="1"/>
  <c r="BO876" i="1"/>
  <c r="BR876" i="1"/>
  <c r="BS876" i="1" s="1"/>
  <c r="BO519" i="1"/>
  <c r="BR519" i="1"/>
  <c r="BS519" i="1" s="1"/>
  <c r="BO605" i="1"/>
  <c r="BR605" i="1"/>
  <c r="BS605" i="1" s="1"/>
  <c r="BO757" i="1"/>
  <c r="BP757" i="1"/>
  <c r="BQ757" i="1"/>
  <c r="BR757" i="1"/>
  <c r="BS757" i="1" s="1"/>
  <c r="BO644" i="1"/>
  <c r="BP644" i="1"/>
  <c r="BR644" i="1"/>
  <c r="BS644" i="1" s="1"/>
  <c r="BQ644" i="1"/>
  <c r="BR553" i="1"/>
  <c r="BS553" i="1" s="1"/>
  <c r="BO636" i="1"/>
  <c r="BQ636" i="1"/>
  <c r="BP636" i="1"/>
  <c r="BR636" i="1"/>
  <c r="BS636" i="1" s="1"/>
  <c r="BO648" i="1"/>
  <c r="BP648" i="1"/>
  <c r="BR648" i="1"/>
  <c r="BS648" i="1" s="1"/>
  <c r="BQ648" i="1"/>
  <c r="BO729" i="1"/>
  <c r="BP729" i="1"/>
  <c r="BQ729" i="1"/>
  <c r="BR729" i="1"/>
  <c r="BS729" i="1" s="1"/>
  <c r="BQ669" i="1"/>
  <c r="BO669" i="1"/>
  <c r="BP669" i="1"/>
  <c r="BR669" i="1"/>
  <c r="BS669" i="1" s="1"/>
  <c r="BO578" i="1"/>
  <c r="BQ578" i="1"/>
  <c r="BR578" i="1"/>
  <c r="BS578" i="1" s="1"/>
  <c r="BP985" i="1"/>
  <c r="BR985" i="1"/>
  <c r="BS985" i="1" s="1"/>
  <c r="BO985" i="1"/>
  <c r="BQ985" i="1"/>
  <c r="BR521" i="1"/>
  <c r="BS521" i="1" s="1"/>
  <c r="BO954" i="1"/>
  <c r="BQ954" i="1"/>
  <c r="BR954" i="1"/>
  <c r="BS954" i="1" s="1"/>
  <c r="BP954" i="1"/>
  <c r="BQ754" i="1"/>
  <c r="BO754" i="1"/>
  <c r="BR754" i="1"/>
  <c r="BS754" i="1" s="1"/>
  <c r="BP754" i="1"/>
  <c r="BQ635" i="1"/>
  <c r="BO635" i="1"/>
  <c r="BR635" i="1"/>
  <c r="BS635" i="1" s="1"/>
  <c r="BP635" i="1"/>
  <c r="BO1012" i="1"/>
  <c r="BQ1012" i="1"/>
  <c r="BR1012" i="1"/>
  <c r="BS1012" i="1" s="1"/>
  <c r="BP1012" i="1"/>
  <c r="BO568" i="1"/>
  <c r="BR568" i="1"/>
  <c r="BS568" i="1" s="1"/>
  <c r="BO633" i="1"/>
  <c r="BP633" i="1"/>
  <c r="BR633" i="1"/>
  <c r="BS633" i="1" s="1"/>
  <c r="BQ633" i="1"/>
  <c r="BO714" i="1"/>
  <c r="BP714" i="1"/>
  <c r="BR714" i="1"/>
  <c r="BS714" i="1" s="1"/>
  <c r="BQ714" i="1"/>
  <c r="BP738" i="1"/>
  <c r="BO738" i="1"/>
  <c r="BQ738" i="1"/>
  <c r="BR738" i="1"/>
  <c r="BS738" i="1" s="1"/>
  <c r="BP786" i="1"/>
  <c r="BO786" i="1"/>
  <c r="BR786" i="1"/>
  <c r="BS786" i="1" s="1"/>
  <c r="BQ786" i="1"/>
  <c r="BO520" i="1"/>
  <c r="BR520" i="1"/>
  <c r="BS520" i="1" s="1"/>
  <c r="BO696" i="1"/>
  <c r="BP696" i="1"/>
  <c r="BQ696" i="1"/>
  <c r="BR696" i="1"/>
  <c r="BS696" i="1" s="1"/>
  <c r="BO728" i="1"/>
  <c r="BP728" i="1"/>
  <c r="BQ728" i="1"/>
  <c r="BR728" i="1"/>
  <c r="BS728" i="1" s="1"/>
  <c r="BQ824" i="1"/>
  <c r="BO824" i="1"/>
  <c r="BP824" i="1"/>
  <c r="BR824" i="1"/>
  <c r="BS824" i="1" s="1"/>
  <c r="BP918" i="1"/>
  <c r="BR918" i="1"/>
  <c r="BS918" i="1" s="1"/>
  <c r="BQ918" i="1"/>
  <c r="BO918" i="1"/>
  <c r="BP977" i="1"/>
  <c r="BR977" i="1"/>
  <c r="BS977" i="1" s="1"/>
  <c r="BQ977" i="1"/>
  <c r="BO977" i="1"/>
  <c r="BQ880" i="1"/>
  <c r="BO880" i="1"/>
  <c r="BP880" i="1"/>
  <c r="BR880" i="1"/>
  <c r="BS880" i="1" s="1"/>
  <c r="BO563" i="1"/>
  <c r="BR563" i="1"/>
  <c r="BS563" i="1" s="1"/>
  <c r="BO1008" i="1"/>
  <c r="BP1008" i="1"/>
  <c r="BR1008" i="1"/>
  <c r="BS1008" i="1" s="1"/>
  <c r="BQ1008" i="1"/>
  <c r="BO982" i="1"/>
  <c r="BP982" i="1"/>
  <c r="BQ982" i="1"/>
  <c r="BR982" i="1"/>
  <c r="BS982" i="1" s="1"/>
  <c r="BO717" i="1"/>
  <c r="BP717" i="1"/>
  <c r="BQ717" i="1"/>
  <c r="BR717" i="1"/>
  <c r="BS717" i="1" s="1"/>
  <c r="BO218" i="1"/>
  <c r="BR218" i="1"/>
  <c r="BS218" i="1" s="1"/>
  <c r="G203" i="3" s="1"/>
  <c r="K203" i="3" s="1"/>
  <c r="BR225" i="1"/>
  <c r="BS225" i="1" s="1"/>
  <c r="C210" i="3" s="1"/>
  <c r="BO225" i="1"/>
  <c r="BR247" i="1"/>
  <c r="BS247" i="1" s="1"/>
  <c r="F232" i="3" s="1"/>
  <c r="BO75" i="1"/>
  <c r="BR75" i="1"/>
  <c r="BS75" i="1" s="1"/>
  <c r="BP709" i="1"/>
  <c r="BQ709" i="1"/>
  <c r="BO709" i="1"/>
  <c r="BR709" i="1"/>
  <c r="BS709" i="1" s="1"/>
  <c r="BQ911" i="1"/>
  <c r="BO911" i="1"/>
  <c r="BP911" i="1"/>
  <c r="BR911" i="1"/>
  <c r="BS911" i="1" s="1"/>
  <c r="BO887" i="1"/>
  <c r="BP887" i="1"/>
  <c r="BR887" i="1"/>
  <c r="BS887" i="1" s="1"/>
  <c r="BQ887" i="1"/>
  <c r="BO823" i="1"/>
  <c r="BP823" i="1"/>
  <c r="BQ823" i="1"/>
  <c r="BR823" i="1"/>
  <c r="BS823" i="1" s="1"/>
  <c r="BO935" i="1"/>
  <c r="BP935" i="1"/>
  <c r="BQ935" i="1"/>
  <c r="BR935" i="1"/>
  <c r="BS935" i="1" s="1"/>
  <c r="BR806" i="1"/>
  <c r="BS806" i="1" s="1"/>
  <c r="BP806" i="1"/>
  <c r="BQ806" i="1"/>
  <c r="BO806" i="1"/>
  <c r="BO991" i="1"/>
  <c r="BP991" i="1"/>
  <c r="BQ991" i="1"/>
  <c r="BR991" i="1"/>
  <c r="BS991" i="1" s="1"/>
  <c r="BQ687" i="1"/>
  <c r="BR687" i="1"/>
  <c r="BS687" i="1" s="1"/>
  <c r="BO687" i="1"/>
  <c r="BP687" i="1"/>
  <c r="BQ695" i="1"/>
  <c r="BO695" i="1"/>
  <c r="BP695" i="1"/>
  <c r="BR695" i="1"/>
  <c r="BS695" i="1" s="1"/>
  <c r="BO943" i="1"/>
  <c r="BR943" i="1"/>
  <c r="BS943" i="1" s="1"/>
  <c r="BP943" i="1"/>
  <c r="BQ943" i="1"/>
  <c r="BR273" i="1"/>
  <c r="BS273" i="1" s="1"/>
  <c r="D258" i="3" s="1"/>
  <c r="BO273" i="1"/>
  <c r="I273" i="1" s="1"/>
  <c r="J274" i="2" s="1"/>
  <c r="BP209" i="1"/>
  <c r="BR209" i="1"/>
  <c r="BS209" i="1" s="1"/>
  <c r="B194" i="3" s="1"/>
  <c r="BR145" i="1"/>
  <c r="BS145" i="1" s="1"/>
  <c r="C130" i="3" s="1"/>
  <c r="BR81" i="1"/>
  <c r="BS81" i="1" s="1"/>
  <c r="BP146" i="1"/>
  <c r="BR146" i="1"/>
  <c r="BS146" i="1" s="1"/>
  <c r="F131" i="3" s="1"/>
  <c r="BO82" i="1"/>
  <c r="BR82" i="1"/>
  <c r="BS82" i="1" s="1"/>
  <c r="B67" i="3" s="1"/>
  <c r="BP34" i="1"/>
  <c r="BR34" i="1"/>
  <c r="BS34" i="1" s="1"/>
  <c r="BO210" i="1"/>
  <c r="BR210" i="1"/>
  <c r="BS210" i="1" s="1"/>
  <c r="J195" i="3" s="1"/>
  <c r="BO226" i="1"/>
  <c r="BR226" i="1"/>
  <c r="BS226" i="1" s="1"/>
  <c r="E211" i="3" s="1"/>
  <c r="BO306" i="1"/>
  <c r="BP306" i="1"/>
  <c r="BR306" i="1"/>
  <c r="BS306" i="1" s="1"/>
  <c r="E291" i="3" s="1"/>
  <c r="BO475" i="1"/>
  <c r="BR475" i="1"/>
  <c r="BS475" i="1" s="1"/>
  <c r="BP999" i="1"/>
  <c r="BQ999" i="1"/>
  <c r="BR999" i="1"/>
  <c r="BS999" i="1" s="1"/>
  <c r="BO999" i="1"/>
  <c r="BR646" i="1"/>
  <c r="BS646" i="1" s="1"/>
  <c r="BP646" i="1"/>
  <c r="BO646" i="1"/>
  <c r="BQ646" i="1"/>
  <c r="BQ839" i="1"/>
  <c r="BR839" i="1"/>
  <c r="BS839" i="1" s="1"/>
  <c r="BO839" i="1"/>
  <c r="BP839" i="1"/>
  <c r="BO575" i="1"/>
  <c r="BR575" i="1"/>
  <c r="BS575" i="1" s="1"/>
  <c r="BO879" i="1"/>
  <c r="BP879" i="1"/>
  <c r="BR879" i="1"/>
  <c r="BS879" i="1" s="1"/>
  <c r="BQ879" i="1"/>
  <c r="BQ631" i="1"/>
  <c r="BO631" i="1"/>
  <c r="BP631" i="1"/>
  <c r="BR631" i="1"/>
  <c r="BS631" i="1" s="1"/>
  <c r="BP838" i="1"/>
  <c r="BQ838" i="1"/>
  <c r="BR838" i="1"/>
  <c r="BS838" i="1" s="1"/>
  <c r="BO838" i="1"/>
  <c r="BO363" i="1"/>
  <c r="BR363" i="1"/>
  <c r="BS363" i="1" s="1"/>
  <c r="BO114" i="1"/>
  <c r="BR114" i="1"/>
  <c r="BS114" i="1" s="1"/>
  <c r="C99" i="3" s="1"/>
  <c r="BR290" i="1"/>
  <c r="BS290" i="1" s="1"/>
  <c r="BO290" i="1"/>
  <c r="BR354" i="1"/>
  <c r="BS354" i="1" s="1"/>
  <c r="C339" i="3" s="1"/>
  <c r="BO354" i="1"/>
  <c r="BQ767" i="1"/>
  <c r="BP767" i="1"/>
  <c r="BR767" i="1"/>
  <c r="BS767" i="1" s="1"/>
  <c r="BO767" i="1"/>
  <c r="BO863" i="1"/>
  <c r="BP863" i="1"/>
  <c r="BQ863" i="1"/>
  <c r="BR863" i="1"/>
  <c r="BS863" i="1" s="1"/>
  <c r="BR742" i="1"/>
  <c r="BS742" i="1" s="1"/>
  <c r="BO742" i="1"/>
  <c r="BP742" i="1"/>
  <c r="BQ742" i="1"/>
  <c r="BQ703" i="1"/>
  <c r="BO703" i="1"/>
  <c r="BP703" i="1"/>
  <c r="BR703" i="1"/>
  <c r="BS703" i="1" s="1"/>
  <c r="BQ847" i="1"/>
  <c r="BO847" i="1"/>
  <c r="BP847" i="1"/>
  <c r="BR847" i="1"/>
  <c r="BS847" i="1" s="1"/>
  <c r="BR934" i="1"/>
  <c r="BS934" i="1" s="1"/>
  <c r="BO934" i="1"/>
  <c r="BP934" i="1"/>
  <c r="BQ934" i="1"/>
  <c r="BQ663" i="1"/>
  <c r="BO663" i="1"/>
  <c r="BP663" i="1"/>
  <c r="BR663" i="1"/>
  <c r="BS663" i="1" s="1"/>
  <c r="BO799" i="1"/>
  <c r="BP799" i="1"/>
  <c r="BQ799" i="1"/>
  <c r="BR799" i="1"/>
  <c r="BS799" i="1" s="1"/>
  <c r="BO607" i="1"/>
  <c r="BR607" i="1"/>
  <c r="BS607" i="1" s="1"/>
  <c r="BQ679" i="1"/>
  <c r="BP679" i="1"/>
  <c r="BR679" i="1"/>
  <c r="BS679" i="1" s="1"/>
  <c r="BO679" i="1"/>
  <c r="BQ743" i="1"/>
  <c r="BO743" i="1"/>
  <c r="BP743" i="1"/>
  <c r="BR743" i="1"/>
  <c r="BS743" i="1" s="1"/>
  <c r="BO194" i="1"/>
  <c r="BR194" i="1"/>
  <c r="BS194" i="1" s="1"/>
  <c r="G179" i="3" s="1"/>
  <c r="K179" i="3" s="1"/>
  <c r="BO242" i="1"/>
  <c r="BR242" i="1"/>
  <c r="BS242" i="1" s="1"/>
  <c r="B227" i="3" s="1"/>
  <c r="BO411" i="1"/>
  <c r="BR411" i="1"/>
  <c r="BS411" i="1" s="1"/>
  <c r="BP855" i="1"/>
  <c r="BQ855" i="1"/>
  <c r="BR855" i="1"/>
  <c r="BS855" i="1" s="1"/>
  <c r="BO855" i="1"/>
  <c r="BR678" i="1"/>
  <c r="BS678" i="1" s="1"/>
  <c r="BP678" i="1"/>
  <c r="BQ678" i="1"/>
  <c r="BO678" i="1"/>
  <c r="BQ751" i="1"/>
  <c r="BR751" i="1"/>
  <c r="BS751" i="1" s="1"/>
  <c r="BO751" i="1"/>
  <c r="BP751" i="1"/>
  <c r="BR535" i="1"/>
  <c r="BS535" i="1" s="1"/>
  <c r="BO535" i="1"/>
  <c r="BO774" i="1"/>
  <c r="BR774" i="1"/>
  <c r="BS774" i="1" s="1"/>
  <c r="BP774" i="1"/>
  <c r="BQ774" i="1"/>
  <c r="BQ967" i="1"/>
  <c r="BR967" i="1"/>
  <c r="BS967" i="1" s="1"/>
  <c r="BO967" i="1"/>
  <c r="BP967" i="1"/>
  <c r="BO274" i="1"/>
  <c r="BR274" i="1"/>
  <c r="BS274" i="1" s="1"/>
  <c r="J259" i="3" s="1"/>
  <c r="BO507" i="1"/>
  <c r="BR507" i="1"/>
  <c r="BS507" i="1" s="1"/>
  <c r="Y17" i="1"/>
  <c r="Z17" i="1" s="1"/>
  <c r="AY394" i="1"/>
  <c r="BB394" i="1" s="1"/>
  <c r="BC394" i="1" s="1"/>
  <c r="BF394" i="1" s="1"/>
  <c r="AY86" i="1"/>
  <c r="BB86" i="1" s="1"/>
  <c r="BC86" i="1" s="1"/>
  <c r="AY231" i="1"/>
  <c r="BB231" i="1" s="1"/>
  <c r="BP231" i="1" s="1"/>
  <c r="AY71" i="1"/>
  <c r="BB71" i="1" s="1"/>
  <c r="BP71" i="1" s="1"/>
  <c r="AY450" i="1"/>
  <c r="BB450" i="1" s="1"/>
  <c r="BC450" i="1" s="1"/>
  <c r="AY396" i="1"/>
  <c r="BB396" i="1" s="1"/>
  <c r="BF698" i="1"/>
  <c r="AY515" i="1"/>
  <c r="BB515" i="1" s="1"/>
  <c r="AY241" i="1"/>
  <c r="BB241" i="1" s="1"/>
  <c r="BC241" i="1" s="1"/>
  <c r="BQ241" i="1" s="1"/>
  <c r="AY274" i="1"/>
  <c r="BB274" i="1" s="1"/>
  <c r="BC274" i="1" s="1"/>
  <c r="AY510" i="1"/>
  <c r="BB510" i="1" s="1"/>
  <c r="BC510" i="1" s="1"/>
  <c r="AY438" i="1"/>
  <c r="BB438" i="1" s="1"/>
  <c r="AY92" i="1"/>
  <c r="BB92" i="1" s="1"/>
  <c r="AY418" i="1"/>
  <c r="BB418" i="1" s="1"/>
  <c r="BC418" i="1" s="1"/>
  <c r="AY421" i="1"/>
  <c r="BB421" i="1" s="1"/>
  <c r="AY118" i="1"/>
  <c r="BB118" i="1" s="1"/>
  <c r="AY451" i="1"/>
  <c r="BB451" i="1" s="1"/>
  <c r="BC451" i="1" s="1"/>
  <c r="BQ451" i="1" s="1"/>
  <c r="AY375" i="1"/>
  <c r="BB375" i="1" s="1"/>
  <c r="AY271" i="1"/>
  <c r="BB271" i="1" s="1"/>
  <c r="BC271" i="1" s="1"/>
  <c r="AY346" i="1"/>
  <c r="BB346" i="1" s="1"/>
  <c r="AY142" i="1"/>
  <c r="BB142" i="1" s="1"/>
  <c r="BC142" i="1" s="1"/>
  <c r="BF142" i="1" s="1"/>
  <c r="AY175" i="1"/>
  <c r="BB175" i="1" s="1"/>
  <c r="AY62" i="1"/>
  <c r="BB62" i="1" s="1"/>
  <c r="BC62" i="1" s="1"/>
  <c r="AY189" i="1"/>
  <c r="BB189" i="1" s="1"/>
  <c r="BC189" i="1" s="1"/>
  <c r="AY275" i="1"/>
  <c r="BB275" i="1" s="1"/>
  <c r="AY260" i="1"/>
  <c r="BB260" i="1" s="1"/>
  <c r="BC260" i="1" s="1"/>
  <c r="AY353" i="1"/>
  <c r="BB353" i="1" s="1"/>
  <c r="BC353" i="1" s="1"/>
  <c r="BQ353" i="1" s="1"/>
  <c r="AY137" i="1"/>
  <c r="BB137" i="1" s="1"/>
  <c r="AY238" i="1"/>
  <c r="BB238" i="1" s="1"/>
  <c r="AY242" i="1"/>
  <c r="BB242" i="1" s="1"/>
  <c r="BC242" i="1" s="1"/>
  <c r="BF242" i="1" s="1"/>
  <c r="AY114" i="1"/>
  <c r="BB114" i="1" s="1"/>
  <c r="BP114" i="1" s="1"/>
  <c r="AY397" i="1"/>
  <c r="BB397" i="1" s="1"/>
  <c r="BC397" i="1" s="1"/>
  <c r="AY214" i="1"/>
  <c r="BB214" i="1" s="1"/>
  <c r="AY503" i="1"/>
  <c r="BB503" i="1" s="1"/>
  <c r="AY427" i="1"/>
  <c r="BB427" i="1" s="1"/>
  <c r="AY251" i="1"/>
  <c r="BB251" i="1" s="1"/>
  <c r="AY364" i="1"/>
  <c r="BB364" i="1" s="1"/>
  <c r="AY486" i="1"/>
  <c r="BB486" i="1" s="1"/>
  <c r="AY386" i="1"/>
  <c r="BB386" i="1" s="1"/>
  <c r="BC386" i="1" s="1"/>
  <c r="AY314" i="1"/>
  <c r="BB314" i="1" s="1"/>
  <c r="AY210" i="1"/>
  <c r="BB210" i="1" s="1"/>
  <c r="BC210" i="1" s="1"/>
  <c r="AY94" i="1"/>
  <c r="BB94" i="1" s="1"/>
  <c r="BE94" i="1" s="1"/>
  <c r="AY58" i="1"/>
  <c r="BB58" i="1" s="1"/>
  <c r="AY483" i="1"/>
  <c r="BB483" i="1" s="1"/>
  <c r="AY371" i="1"/>
  <c r="BB371" i="1" s="1"/>
  <c r="BE371" i="1" s="1"/>
  <c r="AY223" i="1"/>
  <c r="BB223" i="1" s="1"/>
  <c r="BC223" i="1" s="1"/>
  <c r="BF223" i="1" s="1"/>
  <c r="AY75" i="1"/>
  <c r="BB75" i="1" s="1"/>
  <c r="BE75" i="1" s="1"/>
  <c r="AY289" i="1"/>
  <c r="BB289" i="1" s="1"/>
  <c r="AY65" i="1"/>
  <c r="BB65" i="1" s="1"/>
  <c r="BC65" i="1" s="1"/>
  <c r="BF65" i="1" s="1"/>
  <c r="AY415" i="1"/>
  <c r="BB415" i="1" s="1"/>
  <c r="AY211" i="1"/>
  <c r="BB211" i="1" s="1"/>
  <c r="AY390" i="1"/>
  <c r="BB390" i="1" s="1"/>
  <c r="AY115" i="1"/>
  <c r="BB115" i="1" s="1"/>
  <c r="BC115" i="1" s="1"/>
  <c r="BQ115" i="1" s="1"/>
  <c r="AY87" i="1"/>
  <c r="BB87" i="1" s="1"/>
  <c r="BC87" i="1" s="1"/>
  <c r="AY476" i="1"/>
  <c r="BB476" i="1" s="1"/>
  <c r="BE476" i="1" s="1"/>
  <c r="AY220" i="1"/>
  <c r="BB220" i="1" s="1"/>
  <c r="AY321" i="1"/>
  <c r="BB321" i="1" s="1"/>
  <c r="AY466" i="1"/>
  <c r="BB466" i="1" s="1"/>
  <c r="AY222" i="1"/>
  <c r="BB222" i="1" s="1"/>
  <c r="BE222" i="1" s="1"/>
  <c r="AY82" i="1"/>
  <c r="BB82" i="1" s="1"/>
  <c r="AY178" i="1"/>
  <c r="BB178" i="1" s="1"/>
  <c r="AY133" i="1"/>
  <c r="BB133" i="1" s="1"/>
  <c r="AY339" i="1"/>
  <c r="BB339" i="1" s="1"/>
  <c r="AY207" i="1"/>
  <c r="BB207" i="1" s="1"/>
  <c r="AY47" i="1"/>
  <c r="BB47" i="1" s="1"/>
  <c r="BC47" i="1" s="1"/>
  <c r="AY292" i="1"/>
  <c r="BB292" i="1" s="1"/>
  <c r="BC292" i="1" s="1"/>
  <c r="AY140" i="1"/>
  <c r="BB140" i="1" s="1"/>
  <c r="BC401" i="1"/>
  <c r="BF401" i="1" s="1"/>
  <c r="AY257" i="1"/>
  <c r="BB257" i="1" s="1"/>
  <c r="AY201" i="1"/>
  <c r="BB201" i="1" s="1"/>
  <c r="AY179" i="1"/>
  <c r="BB179" i="1" s="1"/>
  <c r="AY368" i="1"/>
  <c r="BB368" i="1" s="1"/>
  <c r="BC368" i="1" s="1"/>
  <c r="AY136" i="1"/>
  <c r="BB136" i="1" s="1"/>
  <c r="AY173" i="1"/>
  <c r="BB173" i="1" s="1"/>
  <c r="AY411" i="1"/>
  <c r="BB411" i="1" s="1"/>
  <c r="AY167" i="1"/>
  <c r="BB167" i="1" s="1"/>
  <c r="BE167" i="1" s="1"/>
  <c r="BF730" i="1"/>
  <c r="AY446" i="1"/>
  <c r="BB446" i="1" s="1"/>
  <c r="BC446" i="1" s="1"/>
  <c r="AY463" i="1"/>
  <c r="BB463" i="1" s="1"/>
  <c r="BC463" i="1" s="1"/>
  <c r="AY39" i="1"/>
  <c r="BB39" i="1" s="1"/>
  <c r="AY376" i="1"/>
  <c r="BB376" i="1" s="1"/>
  <c r="AY296" i="1"/>
  <c r="BB296" i="1" s="1"/>
  <c r="BC296" i="1" s="1"/>
  <c r="AY107" i="1"/>
  <c r="BB107" i="1" s="1"/>
  <c r="BP107" i="1" s="1"/>
  <c r="AY481" i="1"/>
  <c r="BB481" i="1" s="1"/>
  <c r="AY226" i="1"/>
  <c r="BB226" i="1" s="1"/>
  <c r="BC226" i="1" s="1"/>
  <c r="BF226" i="1" s="1"/>
  <c r="AY237" i="1"/>
  <c r="BB237" i="1" s="1"/>
  <c r="BC237" i="1" s="1"/>
  <c r="AY490" i="1"/>
  <c r="BB490" i="1" s="1"/>
  <c r="AY395" i="1"/>
  <c r="BB395" i="1" s="1"/>
  <c r="AY273" i="1"/>
  <c r="BB273" i="1" s="1"/>
  <c r="BC273" i="1" s="1"/>
  <c r="BQ273" i="1" s="1"/>
  <c r="AY121" i="1"/>
  <c r="BB121" i="1" s="1"/>
  <c r="BC109" i="1"/>
  <c r="AY22" i="1"/>
  <c r="BB22" i="1" s="1"/>
  <c r="AY91" i="1"/>
  <c r="BB91" i="1" s="1"/>
  <c r="AY335" i="1"/>
  <c r="BB335" i="1" s="1"/>
  <c r="AY454" i="1"/>
  <c r="BB454" i="1" s="1"/>
  <c r="BC454" i="1" s="1"/>
  <c r="BQ454" i="1" s="1"/>
  <c r="AY78" i="1"/>
  <c r="BB78" i="1" s="1"/>
  <c r="BC78" i="1" s="1"/>
  <c r="BF78" i="1" s="1"/>
  <c r="AY413" i="1"/>
  <c r="BB413" i="1" s="1"/>
  <c r="BC413" i="1" s="1"/>
  <c r="BF413" i="1" s="1"/>
  <c r="AY406" i="1"/>
  <c r="BB406" i="1" s="1"/>
  <c r="AY307" i="1"/>
  <c r="BB307" i="1" s="1"/>
  <c r="AY215" i="1"/>
  <c r="BB215" i="1" s="1"/>
  <c r="AY143" i="1"/>
  <c r="BB143" i="1" s="1"/>
  <c r="BE143" i="1" s="1"/>
  <c r="AY83" i="1"/>
  <c r="BB83" i="1" s="1"/>
  <c r="AY391" i="1"/>
  <c r="BB391" i="1" s="1"/>
  <c r="AY76" i="1"/>
  <c r="BB76" i="1" s="1"/>
  <c r="AY129" i="1"/>
  <c r="BB129" i="1" s="1"/>
  <c r="BC129" i="1" s="1"/>
  <c r="AY366" i="1"/>
  <c r="BB366" i="1" s="1"/>
  <c r="BP366" i="1" s="1"/>
  <c r="AY208" i="1"/>
  <c r="BB208" i="1" s="1"/>
  <c r="AY56" i="1"/>
  <c r="BB56" i="1" s="1"/>
  <c r="AY442" i="1"/>
  <c r="BB442" i="1" s="1"/>
  <c r="BE442" i="1" s="1"/>
  <c r="AY410" i="1"/>
  <c r="BB410" i="1" s="1"/>
  <c r="BC410" i="1" s="1"/>
  <c r="BF410" i="1" s="1"/>
  <c r="AY378" i="1"/>
  <c r="BB378" i="1" s="1"/>
  <c r="BC378" i="1" s="1"/>
  <c r="AY70" i="1"/>
  <c r="BB70" i="1" s="1"/>
  <c r="AY132" i="1"/>
  <c r="BB132" i="1" s="1"/>
  <c r="BF898" i="1"/>
  <c r="AY478" i="1"/>
  <c r="BB478" i="1" s="1"/>
  <c r="BC478" i="1" s="1"/>
  <c r="BF478" i="1" s="1"/>
  <c r="AY434" i="1"/>
  <c r="BB434" i="1" s="1"/>
  <c r="BC434" i="1" s="1"/>
  <c r="BF434" i="1" s="1"/>
  <c r="AY402" i="1"/>
  <c r="BB402" i="1" s="1"/>
  <c r="BC402" i="1" s="1"/>
  <c r="BQ402" i="1" s="1"/>
  <c r="AY330" i="1"/>
  <c r="BB330" i="1" s="1"/>
  <c r="AY258" i="1"/>
  <c r="BB258" i="1" s="1"/>
  <c r="BC258" i="1" s="1"/>
  <c r="AY405" i="1"/>
  <c r="BB405" i="1" s="1"/>
  <c r="BC405" i="1" s="1"/>
  <c r="AY197" i="1"/>
  <c r="BB197" i="1" s="1"/>
  <c r="AY45" i="1"/>
  <c r="BB45" i="1" s="1"/>
  <c r="BC45" i="1" s="1"/>
  <c r="BF45" i="1" s="1"/>
  <c r="AY42" i="1"/>
  <c r="BB42" i="1" s="1"/>
  <c r="BC42" i="1" s="1"/>
  <c r="BQ42" i="1" s="1"/>
  <c r="AY495" i="1"/>
  <c r="BB495" i="1" s="1"/>
  <c r="AY199" i="1"/>
  <c r="BB199" i="1" s="1"/>
  <c r="BC199" i="1" s="1"/>
  <c r="AY139" i="1"/>
  <c r="BB139" i="1" s="1"/>
  <c r="AY423" i="1"/>
  <c r="BB423" i="1" s="1"/>
  <c r="AY436" i="1"/>
  <c r="BB436" i="1" s="1"/>
  <c r="AY276" i="1"/>
  <c r="BB276" i="1" s="1"/>
  <c r="BC276" i="1" s="1"/>
  <c r="AY108" i="1"/>
  <c r="BB108" i="1" s="1"/>
  <c r="AY60" i="1"/>
  <c r="BB60" i="1" s="1"/>
  <c r="AY337" i="1"/>
  <c r="BB337" i="1" s="1"/>
  <c r="BC337" i="1" s="1"/>
  <c r="BF337" i="1" s="1"/>
  <c r="AY105" i="1"/>
  <c r="BB105" i="1" s="1"/>
  <c r="BP105" i="1" s="1"/>
  <c r="AY110" i="1"/>
  <c r="BB110" i="1" s="1"/>
  <c r="AY383" i="1"/>
  <c r="BB383" i="1" s="1"/>
  <c r="BC383" i="1" s="1"/>
  <c r="AY195" i="1"/>
  <c r="BB195" i="1" s="1"/>
  <c r="AY79" i="1"/>
  <c r="BB79" i="1" s="1"/>
  <c r="BE79" i="1" s="1"/>
  <c r="AY256" i="1"/>
  <c r="BB256" i="1" s="1"/>
  <c r="AY192" i="1"/>
  <c r="BB192" i="1" s="1"/>
  <c r="BE192" i="1" s="1"/>
  <c r="BC101" i="1"/>
  <c r="AY362" i="1"/>
  <c r="BB362" i="1" s="1"/>
  <c r="BP362" i="1" s="1"/>
  <c r="AY158" i="1"/>
  <c r="BB158" i="1" s="1"/>
  <c r="AY54" i="1"/>
  <c r="BB54" i="1" s="1"/>
  <c r="AY429" i="1"/>
  <c r="BB429" i="1" s="1"/>
  <c r="AY219" i="1"/>
  <c r="BB219" i="1" s="1"/>
  <c r="BE219" i="1" s="1"/>
  <c r="AY332" i="1"/>
  <c r="BB332" i="1" s="1"/>
  <c r="BC332" i="1" s="1"/>
  <c r="BQ332" i="1" s="1"/>
  <c r="AY398" i="1"/>
  <c r="BB398" i="1" s="1"/>
  <c r="BC398" i="1" s="1"/>
  <c r="AY254" i="1"/>
  <c r="BB254" i="1" s="1"/>
  <c r="BF987" i="1"/>
  <c r="AY462" i="1"/>
  <c r="BB462" i="1" s="1"/>
  <c r="BP462" i="1" s="1"/>
  <c r="AY474" i="1"/>
  <c r="BB474" i="1" s="1"/>
  <c r="BC474" i="1" s="1"/>
  <c r="AY491" i="1"/>
  <c r="BB491" i="1" s="1"/>
  <c r="AY315" i="1"/>
  <c r="BB315" i="1" s="1"/>
  <c r="BE315" i="1" s="1"/>
  <c r="AY239" i="1"/>
  <c r="BB239" i="1" s="1"/>
  <c r="BE239" i="1" s="1"/>
  <c r="AY123" i="1"/>
  <c r="BB123" i="1" s="1"/>
  <c r="BC123" i="1" s="1"/>
  <c r="AY203" i="1"/>
  <c r="BB203" i="1" s="1"/>
  <c r="AY308" i="1"/>
  <c r="BB308" i="1" s="1"/>
  <c r="AY185" i="1"/>
  <c r="BB185" i="1" s="1"/>
  <c r="BC185" i="1" s="1"/>
  <c r="AY430" i="1"/>
  <c r="BB430" i="1" s="1"/>
  <c r="AY334" i="1"/>
  <c r="BB334" i="1" s="1"/>
  <c r="AY50" i="1"/>
  <c r="BB50" i="1" s="1"/>
  <c r="BC50" i="1" s="1"/>
  <c r="AY399" i="1"/>
  <c r="BB399" i="1" s="1"/>
  <c r="AY147" i="1"/>
  <c r="BB147" i="1" s="1"/>
  <c r="BP147" i="1" s="1"/>
  <c r="AY288" i="1"/>
  <c r="BB288" i="1" s="1"/>
  <c r="BE288" i="1" s="1"/>
  <c r="AY176" i="1"/>
  <c r="BB176" i="1" s="1"/>
  <c r="BF704" i="1"/>
  <c r="AY494" i="1"/>
  <c r="BB494" i="1" s="1"/>
  <c r="AY290" i="1"/>
  <c r="BB290" i="1" s="1"/>
  <c r="BC290" i="1" s="1"/>
  <c r="BF290" i="1" s="1"/>
  <c r="AY234" i="1"/>
  <c r="BB234" i="1" s="1"/>
  <c r="BE234" i="1" s="1"/>
  <c r="AY511" i="1"/>
  <c r="BB511" i="1" s="1"/>
  <c r="AY151" i="1"/>
  <c r="BB151" i="1" s="1"/>
  <c r="AY23" i="1"/>
  <c r="BB23" i="1" s="1"/>
  <c r="AY300" i="1"/>
  <c r="BB300" i="1" s="1"/>
  <c r="BP300" i="1" s="1"/>
  <c r="AY252" i="1"/>
  <c r="BB252" i="1" s="1"/>
  <c r="AY161" i="1"/>
  <c r="BB161" i="1" s="1"/>
  <c r="BC161" i="1" s="1"/>
  <c r="AY49" i="1"/>
  <c r="BB49" i="1" s="1"/>
  <c r="BP49" i="1" s="1"/>
  <c r="AY352" i="1"/>
  <c r="BB352" i="1" s="1"/>
  <c r="BE352" i="1" s="1"/>
  <c r="BF866" i="1"/>
  <c r="BF714" i="1"/>
  <c r="BF776" i="1"/>
  <c r="AY354" i="1"/>
  <c r="BB354" i="1" s="1"/>
  <c r="BE354" i="1" s="1"/>
  <c r="AY322" i="1"/>
  <c r="BB322" i="1" s="1"/>
  <c r="BC322" i="1" s="1"/>
  <c r="BF322" i="1" s="1"/>
  <c r="AY479" i="1"/>
  <c r="BB479" i="1" s="1"/>
  <c r="BP479" i="1" s="1"/>
  <c r="AY347" i="1"/>
  <c r="BB347" i="1" s="1"/>
  <c r="BE347" i="1" s="1"/>
  <c r="AY283" i="1"/>
  <c r="BB283" i="1" s="1"/>
  <c r="AY183" i="1"/>
  <c r="BB183" i="1" s="1"/>
  <c r="AY55" i="1"/>
  <c r="BB55" i="1" s="1"/>
  <c r="BC55" i="1" s="1"/>
  <c r="BQ55" i="1" s="1"/>
  <c r="AY171" i="1"/>
  <c r="BB171" i="1" s="1"/>
  <c r="AY372" i="1"/>
  <c r="BB372" i="1" s="1"/>
  <c r="AY28" i="1"/>
  <c r="BB28" i="1" s="1"/>
  <c r="AY89" i="1"/>
  <c r="BB89" i="1" s="1"/>
  <c r="AY459" i="1"/>
  <c r="BB459" i="1" s="1"/>
  <c r="AY367" i="1"/>
  <c r="BB367" i="1" s="1"/>
  <c r="BA272" i="1"/>
  <c r="AY272" i="1"/>
  <c r="BB272" i="1" s="1"/>
  <c r="BA164" i="1"/>
  <c r="BO164" i="1" s="1"/>
  <c r="AY164" i="1"/>
  <c r="BB164" i="1" s="1"/>
  <c r="BA500" i="1"/>
  <c r="AY500" i="1"/>
  <c r="BB500" i="1" s="1"/>
  <c r="BA145" i="1"/>
  <c r="BD145" i="1" s="1"/>
  <c r="AY145" i="1"/>
  <c r="BB145" i="1" s="1"/>
  <c r="BA134" i="1"/>
  <c r="BD134" i="1" s="1"/>
  <c r="AY134" i="1"/>
  <c r="BB134" i="1" s="1"/>
  <c r="BP134" i="1" s="1"/>
  <c r="BA229" i="1"/>
  <c r="BD229" i="1" s="1"/>
  <c r="AY229" i="1"/>
  <c r="BB229" i="1" s="1"/>
  <c r="BA243" i="1"/>
  <c r="BD243" i="1" s="1"/>
  <c r="AY243" i="1"/>
  <c r="BB243" i="1" s="1"/>
  <c r="BE1015" i="1"/>
  <c r="BF1015" i="1"/>
  <c r="AY502" i="1"/>
  <c r="BB502" i="1" s="1"/>
  <c r="BC502" i="1" s="1"/>
  <c r="AY470" i="1"/>
  <c r="BB470" i="1" s="1"/>
  <c r="AY282" i="1"/>
  <c r="BB282" i="1" s="1"/>
  <c r="BC282" i="1" s="1"/>
  <c r="AY250" i="1"/>
  <c r="BB250" i="1" s="1"/>
  <c r="AY218" i="1"/>
  <c r="BB218" i="1" s="1"/>
  <c r="AY166" i="1"/>
  <c r="BB166" i="1" s="1"/>
  <c r="BC166" i="1" s="1"/>
  <c r="BQ166" i="1" s="1"/>
  <c r="AY130" i="1"/>
  <c r="BB130" i="1" s="1"/>
  <c r="AY46" i="1"/>
  <c r="BB46" i="1" s="1"/>
  <c r="BP46" i="1" s="1"/>
  <c r="AY205" i="1"/>
  <c r="BB205" i="1" s="1"/>
  <c r="BP205" i="1" s="1"/>
  <c r="AY29" i="1"/>
  <c r="BB29" i="1" s="1"/>
  <c r="BC29" i="1" s="1"/>
  <c r="AY102" i="1"/>
  <c r="BB102" i="1" s="1"/>
  <c r="AY507" i="1"/>
  <c r="BB507" i="1" s="1"/>
  <c r="BC507" i="1" s="1"/>
  <c r="AY487" i="1"/>
  <c r="BB487" i="1" s="1"/>
  <c r="BC487" i="1" s="1"/>
  <c r="BF487" i="1" s="1"/>
  <c r="AY471" i="1"/>
  <c r="BB471" i="1" s="1"/>
  <c r="BP471" i="1" s="1"/>
  <c r="AY363" i="1"/>
  <c r="BB363" i="1" s="1"/>
  <c r="AY331" i="1"/>
  <c r="BB331" i="1" s="1"/>
  <c r="AY299" i="1"/>
  <c r="BB299" i="1" s="1"/>
  <c r="BP299" i="1" s="1"/>
  <c r="AY267" i="1"/>
  <c r="BB267" i="1" s="1"/>
  <c r="AY191" i="1"/>
  <c r="BB191" i="1" s="1"/>
  <c r="AY159" i="1"/>
  <c r="BB159" i="1" s="1"/>
  <c r="BE159" i="1" s="1"/>
  <c r="AY131" i="1"/>
  <c r="BB131" i="1" s="1"/>
  <c r="BE131" i="1" s="1"/>
  <c r="AY99" i="1"/>
  <c r="BB99" i="1" s="1"/>
  <c r="BC99" i="1" s="1"/>
  <c r="AY67" i="1"/>
  <c r="BB67" i="1" s="1"/>
  <c r="BC67" i="1" s="1"/>
  <c r="AY31" i="1"/>
  <c r="BB31" i="1" s="1"/>
  <c r="AY468" i="1"/>
  <c r="BB468" i="1" s="1"/>
  <c r="BP468" i="1" s="1"/>
  <c r="AY196" i="1"/>
  <c r="BB196" i="1" s="1"/>
  <c r="AY97" i="1"/>
  <c r="BB97" i="1" s="1"/>
  <c r="AY320" i="1"/>
  <c r="BB320" i="1" s="1"/>
  <c r="AY264" i="1"/>
  <c r="BB264" i="1" s="1"/>
  <c r="AY168" i="1"/>
  <c r="BB168" i="1" s="1"/>
  <c r="BA380" i="1"/>
  <c r="AY380" i="1"/>
  <c r="BB380" i="1" s="1"/>
  <c r="BA286" i="1"/>
  <c r="BO286" i="1" s="1"/>
  <c r="AY286" i="1"/>
  <c r="BB286" i="1" s="1"/>
  <c r="BA414" i="1"/>
  <c r="BO414" i="1" s="1"/>
  <c r="AY414" i="1"/>
  <c r="BB414" i="1" s="1"/>
  <c r="BA204" i="1"/>
  <c r="BO204" i="1" s="1"/>
  <c r="AY204" i="1"/>
  <c r="BB204" i="1" s="1"/>
  <c r="BA305" i="1"/>
  <c r="BD305" i="1" s="1"/>
  <c r="AY305" i="1"/>
  <c r="BB305" i="1" s="1"/>
  <c r="BA369" i="1"/>
  <c r="AY369" i="1"/>
  <c r="BB369" i="1" s="1"/>
  <c r="BA59" i="1"/>
  <c r="AY59" i="1"/>
  <c r="BB59" i="1" s="1"/>
  <c r="BA467" i="1"/>
  <c r="AY467" i="1"/>
  <c r="BB467" i="1" s="1"/>
  <c r="BP467" i="1" s="1"/>
  <c r="BA499" i="1"/>
  <c r="BO499" i="1" s="1"/>
  <c r="AY499" i="1"/>
  <c r="BB499" i="1" s="1"/>
  <c r="BA152" i="1"/>
  <c r="BO152" i="1" s="1"/>
  <c r="AY152" i="1"/>
  <c r="BB152" i="1" s="1"/>
  <c r="BA460" i="1"/>
  <c r="BD460" i="1" s="1"/>
  <c r="AY460" i="1"/>
  <c r="BB460" i="1" s="1"/>
  <c r="BA41" i="1"/>
  <c r="AY41" i="1"/>
  <c r="BB41" i="1" s="1"/>
  <c r="BE792" i="1"/>
  <c r="BF792" i="1"/>
  <c r="AY278" i="1"/>
  <c r="BB278" i="1" s="1"/>
  <c r="BC278" i="1" s="1"/>
  <c r="BF278" i="1" s="1"/>
  <c r="AY355" i="1"/>
  <c r="BB355" i="1" s="1"/>
  <c r="BC355" i="1" s="1"/>
  <c r="AY323" i="1"/>
  <c r="BB323" i="1" s="1"/>
  <c r="BP323" i="1" s="1"/>
  <c r="AY291" i="1"/>
  <c r="BB291" i="1" s="1"/>
  <c r="AY259" i="1"/>
  <c r="BB259" i="1" s="1"/>
  <c r="AY244" i="1"/>
  <c r="BB244" i="1" s="1"/>
  <c r="BC244" i="1" s="1"/>
  <c r="AY188" i="1"/>
  <c r="BB188" i="1" s="1"/>
  <c r="AY44" i="1"/>
  <c r="BB44" i="1" s="1"/>
  <c r="AY497" i="1"/>
  <c r="BB497" i="1" s="1"/>
  <c r="AY457" i="1"/>
  <c r="BB457" i="1" s="1"/>
  <c r="BC457" i="1" s="1"/>
  <c r="AY382" i="1"/>
  <c r="BB382" i="1" s="1"/>
  <c r="AY63" i="1"/>
  <c r="BB63" i="1" s="1"/>
  <c r="BA304" i="1"/>
  <c r="BO304" i="1" s="1"/>
  <c r="AY304" i="1"/>
  <c r="BB304" i="1" s="1"/>
  <c r="BA120" i="1"/>
  <c r="BD120" i="1" s="1"/>
  <c r="AY120" i="1"/>
  <c r="BB120" i="1" s="1"/>
  <c r="BA113" i="1"/>
  <c r="BD113" i="1" s="1"/>
  <c r="AY113" i="1"/>
  <c r="BB113" i="1" s="1"/>
  <c r="BA163" i="1"/>
  <c r="BD163" i="1" s="1"/>
  <c r="AY163" i="1"/>
  <c r="BB163" i="1" s="1"/>
  <c r="BA95" i="1"/>
  <c r="AY95" i="1"/>
  <c r="BB95" i="1" s="1"/>
  <c r="BA247" i="1"/>
  <c r="BD247" i="1" s="1"/>
  <c r="AY247" i="1"/>
  <c r="BB247" i="1" s="1"/>
  <c r="BA284" i="1"/>
  <c r="BO284" i="1" s="1"/>
  <c r="AY284" i="1"/>
  <c r="BB284" i="1" s="1"/>
  <c r="BA443" i="1"/>
  <c r="BD443" i="1" s="1"/>
  <c r="AY443" i="1"/>
  <c r="BB443" i="1" s="1"/>
  <c r="BA431" i="1"/>
  <c r="AY431" i="1"/>
  <c r="BB431" i="1" s="1"/>
  <c r="BA348" i="1"/>
  <c r="BD348" i="1" s="1"/>
  <c r="AY348" i="1"/>
  <c r="BB348" i="1" s="1"/>
  <c r="BA379" i="1"/>
  <c r="BO379" i="1" s="1"/>
  <c r="AY379" i="1"/>
  <c r="BB379" i="1" s="1"/>
  <c r="BP379" i="1" s="1"/>
  <c r="BA36" i="1"/>
  <c r="BD36" i="1" s="1"/>
  <c r="AY36" i="1"/>
  <c r="BB36" i="1" s="1"/>
  <c r="BA303" i="1"/>
  <c r="BO303" i="1" s="1"/>
  <c r="AY303" i="1"/>
  <c r="BB303" i="1" s="1"/>
  <c r="BE832" i="1"/>
  <c r="BF832" i="1"/>
  <c r="BE682" i="1"/>
  <c r="BF682" i="1"/>
  <c r="BE738" i="1"/>
  <c r="BF738" i="1"/>
  <c r="AY298" i="1"/>
  <c r="BB298" i="1" s="1"/>
  <c r="BC298" i="1" s="1"/>
  <c r="AY266" i="1"/>
  <c r="BB266" i="1" s="1"/>
  <c r="BP266" i="1" s="1"/>
  <c r="AY194" i="1"/>
  <c r="BB194" i="1" s="1"/>
  <c r="BC194" i="1" s="1"/>
  <c r="BF194" i="1" s="1"/>
  <c r="AY150" i="1"/>
  <c r="BB150" i="1" s="1"/>
  <c r="BE150" i="1" s="1"/>
  <c r="AY246" i="1"/>
  <c r="BB246" i="1" s="1"/>
  <c r="AY455" i="1"/>
  <c r="BB455" i="1" s="1"/>
  <c r="BC455" i="1" s="1"/>
  <c r="BQ455" i="1" s="1"/>
  <c r="AY268" i="1"/>
  <c r="BB268" i="1" s="1"/>
  <c r="BE268" i="1" s="1"/>
  <c r="AY489" i="1"/>
  <c r="BB489" i="1" s="1"/>
  <c r="AY302" i="1"/>
  <c r="BB302" i="1" s="1"/>
  <c r="AY336" i="1"/>
  <c r="BB336" i="1" s="1"/>
  <c r="BC336" i="1" s="1"/>
  <c r="BA81" i="1"/>
  <c r="BO81" i="1" s="1"/>
  <c r="AY81" i="1"/>
  <c r="BB81" i="1" s="1"/>
  <c r="BP81" i="1" s="1"/>
  <c r="BA232" i="1"/>
  <c r="BD232" i="1" s="1"/>
  <c r="AY232" i="1"/>
  <c r="BB232" i="1" s="1"/>
  <c r="BE742" i="1"/>
  <c r="BF742" i="1"/>
  <c r="BC465" i="1"/>
  <c r="BF890" i="1"/>
  <c r="BF922" i="1"/>
  <c r="BC344" i="1"/>
  <c r="BF686" i="1"/>
  <c r="BF702" i="1"/>
  <c r="BF718" i="1"/>
  <c r="BF734" i="1"/>
  <c r="BF882" i="1"/>
  <c r="BF914" i="1"/>
  <c r="BF975" i="1"/>
  <c r="BC498" i="1"/>
  <c r="BF836" i="1"/>
  <c r="BF712" i="1"/>
  <c r="BF690" i="1"/>
  <c r="BF706" i="1"/>
  <c r="BF722" i="1"/>
  <c r="AY202" i="1"/>
  <c r="BB202" i="1" s="1"/>
  <c r="AY186" i="1"/>
  <c r="BB186" i="1" s="1"/>
  <c r="BC186" i="1" s="1"/>
  <c r="BQ186" i="1" s="1"/>
  <c r="AY138" i="1"/>
  <c r="BB138" i="1" s="1"/>
  <c r="AY122" i="1"/>
  <c r="BB122" i="1" s="1"/>
  <c r="BE122" i="1" s="1"/>
  <c r="AY106" i="1"/>
  <c r="BB106" i="1" s="1"/>
  <c r="BE106" i="1" s="1"/>
  <c r="AY38" i="1"/>
  <c r="BB38" i="1" s="1"/>
  <c r="BC38" i="1" s="1"/>
  <c r="BQ38" i="1" s="1"/>
  <c r="AY437" i="1"/>
  <c r="BB437" i="1" s="1"/>
  <c r="AY389" i="1"/>
  <c r="BB389" i="1" s="1"/>
  <c r="BC389" i="1" s="1"/>
  <c r="AY245" i="1"/>
  <c r="BB245" i="1" s="1"/>
  <c r="BC245" i="1" s="1"/>
  <c r="AY213" i="1"/>
  <c r="BB213" i="1" s="1"/>
  <c r="BC213" i="1" s="1"/>
  <c r="AY181" i="1"/>
  <c r="BB181" i="1" s="1"/>
  <c r="BC181" i="1" s="1"/>
  <c r="AY21" i="1"/>
  <c r="BB21" i="1" s="1"/>
  <c r="BE21" i="1" s="1"/>
  <c r="AY422" i="1"/>
  <c r="BB422" i="1" s="1"/>
  <c r="AY294" i="1"/>
  <c r="BB294" i="1" s="1"/>
  <c r="AY262" i="1"/>
  <c r="BB262" i="1" s="1"/>
  <c r="AY230" i="1"/>
  <c r="BB230" i="1" s="1"/>
  <c r="BC230" i="1" s="1"/>
  <c r="BQ230" i="1" s="1"/>
  <c r="AY198" i="1"/>
  <c r="BB198" i="1" s="1"/>
  <c r="AY447" i="1"/>
  <c r="BB447" i="1" s="1"/>
  <c r="BP447" i="1" s="1"/>
  <c r="AY439" i="1"/>
  <c r="BB439" i="1" s="1"/>
  <c r="BC439" i="1" s="1"/>
  <c r="BQ439" i="1" s="1"/>
  <c r="AY407" i="1"/>
  <c r="BB407" i="1" s="1"/>
  <c r="BP407" i="1" s="1"/>
  <c r="AY155" i="1"/>
  <c r="BB155" i="1" s="1"/>
  <c r="BC155" i="1" s="1"/>
  <c r="AY484" i="1"/>
  <c r="BB484" i="1" s="1"/>
  <c r="BC484" i="1" s="1"/>
  <c r="BQ484" i="1" s="1"/>
  <c r="AY452" i="1"/>
  <c r="BB452" i="1" s="1"/>
  <c r="AY420" i="1"/>
  <c r="BB420" i="1" s="1"/>
  <c r="BC420" i="1" s="1"/>
  <c r="AY228" i="1"/>
  <c r="BB228" i="1" s="1"/>
  <c r="BC228" i="1" s="1"/>
  <c r="BQ228" i="1" s="1"/>
  <c r="AY212" i="1"/>
  <c r="BB212" i="1" s="1"/>
  <c r="BC212" i="1" s="1"/>
  <c r="AY180" i="1"/>
  <c r="BB180" i="1" s="1"/>
  <c r="BC180" i="1" s="1"/>
  <c r="BQ180" i="1" s="1"/>
  <c r="AY148" i="1"/>
  <c r="BB148" i="1" s="1"/>
  <c r="AY116" i="1"/>
  <c r="BB116" i="1" s="1"/>
  <c r="AY84" i="1"/>
  <c r="BB84" i="1" s="1"/>
  <c r="BC84" i="1" s="1"/>
  <c r="BQ84" i="1" s="1"/>
  <c r="AY52" i="1"/>
  <c r="BB52" i="1" s="1"/>
  <c r="BC52" i="1" s="1"/>
  <c r="AY505" i="1"/>
  <c r="BB505" i="1" s="1"/>
  <c r="BC505" i="1" s="1"/>
  <c r="AY473" i="1"/>
  <c r="BB473" i="1" s="1"/>
  <c r="BC473" i="1" s="1"/>
  <c r="AY377" i="1"/>
  <c r="BB377" i="1" s="1"/>
  <c r="AY361" i="1"/>
  <c r="BB361" i="1" s="1"/>
  <c r="BP361" i="1" s="1"/>
  <c r="AY345" i="1"/>
  <c r="BB345" i="1" s="1"/>
  <c r="BC345" i="1" s="1"/>
  <c r="AY329" i="1"/>
  <c r="BB329" i="1" s="1"/>
  <c r="BC329" i="1" s="1"/>
  <c r="AY313" i="1"/>
  <c r="BB313" i="1" s="1"/>
  <c r="AY297" i="1"/>
  <c r="BB297" i="1" s="1"/>
  <c r="AY281" i="1"/>
  <c r="BB281" i="1" s="1"/>
  <c r="AY265" i="1"/>
  <c r="BB265" i="1" s="1"/>
  <c r="BC265" i="1" s="1"/>
  <c r="AY169" i="1"/>
  <c r="BB169" i="1" s="1"/>
  <c r="BP169" i="1" s="1"/>
  <c r="AY153" i="1"/>
  <c r="BB153" i="1" s="1"/>
  <c r="BE153" i="1" s="1"/>
  <c r="AY57" i="1"/>
  <c r="BB57" i="1" s="1"/>
  <c r="BC57" i="1" s="1"/>
  <c r="AY25" i="1"/>
  <c r="BB25" i="1" s="1"/>
  <c r="BP25" i="1" s="1"/>
  <c r="AY270" i="1"/>
  <c r="BB270" i="1" s="1"/>
  <c r="AY227" i="1"/>
  <c r="BB227" i="1" s="1"/>
  <c r="BC227" i="1" s="1"/>
  <c r="AY35" i="1"/>
  <c r="BB35" i="1" s="1"/>
  <c r="AY312" i="1"/>
  <c r="BB312" i="1" s="1"/>
  <c r="AY248" i="1"/>
  <c r="BB248" i="1" s="1"/>
  <c r="BC248" i="1" s="1"/>
  <c r="BQ248" i="1" s="1"/>
  <c r="AY216" i="1"/>
  <c r="BB216" i="1" s="1"/>
  <c r="BP216" i="1" s="1"/>
  <c r="AY200" i="1"/>
  <c r="BB200" i="1" s="1"/>
  <c r="AY104" i="1"/>
  <c r="BB104" i="1" s="1"/>
  <c r="BE767" i="1"/>
  <c r="BF767" i="1"/>
  <c r="BE701" i="1"/>
  <c r="BF701" i="1"/>
  <c r="I771" i="1"/>
  <c r="J772" i="2" s="1"/>
  <c r="J771" i="1"/>
  <c r="K772" i="2" s="1"/>
  <c r="K771" i="1"/>
  <c r="N772" i="2" s="1"/>
  <c r="I589" i="1"/>
  <c r="J590" i="2" s="1"/>
  <c r="J589" i="1"/>
  <c r="K590" i="2" s="1"/>
  <c r="K664" i="1"/>
  <c r="N665" i="2" s="1"/>
  <c r="I664" i="1"/>
  <c r="J665" i="2" s="1"/>
  <c r="J664" i="1"/>
  <c r="K665" i="2" s="1"/>
  <c r="I807" i="1"/>
  <c r="J808" i="2" s="1"/>
  <c r="J807" i="1"/>
  <c r="K808" i="2" s="1"/>
  <c r="K807" i="1"/>
  <c r="N808" i="2" s="1"/>
  <c r="I749" i="1"/>
  <c r="J750" i="2" s="1"/>
  <c r="K749" i="1"/>
  <c r="N750" i="2" s="1"/>
  <c r="J749" i="1"/>
  <c r="K750" i="2" s="1"/>
  <c r="BE749" i="1"/>
  <c r="BF749" i="1"/>
  <c r="BF823" i="1"/>
  <c r="BE823" i="1"/>
  <c r="BF859" i="1"/>
  <c r="BE859" i="1"/>
  <c r="K941" i="1"/>
  <c r="N942" i="2" s="1"/>
  <c r="J941" i="1"/>
  <c r="K942" i="2" s="1"/>
  <c r="I941" i="1"/>
  <c r="J942" i="2" s="1"/>
  <c r="BF941" i="1"/>
  <c r="BE941" i="1"/>
  <c r="I845" i="1"/>
  <c r="J846" i="2" s="1"/>
  <c r="J845" i="1"/>
  <c r="K846" i="2" s="1"/>
  <c r="K845" i="1"/>
  <c r="N846" i="2" s="1"/>
  <c r="BE845" i="1"/>
  <c r="BF845" i="1"/>
  <c r="J567" i="1"/>
  <c r="K568" i="2" s="1"/>
  <c r="I567" i="1"/>
  <c r="J568" i="2" s="1"/>
  <c r="K567" i="1"/>
  <c r="N568" i="2" s="1"/>
  <c r="J863" i="1"/>
  <c r="K864" i="2" s="1"/>
  <c r="K863" i="1"/>
  <c r="N864" i="2" s="1"/>
  <c r="I863" i="1"/>
  <c r="J864" i="2" s="1"/>
  <c r="BE815" i="1"/>
  <c r="BF815" i="1"/>
  <c r="I580" i="1"/>
  <c r="J581" i="2" s="1"/>
  <c r="J580" i="1"/>
  <c r="K581" i="2" s="1"/>
  <c r="K580" i="1"/>
  <c r="N581" i="2" s="1"/>
  <c r="BE856" i="1"/>
  <c r="BF856" i="1"/>
  <c r="I856" i="1"/>
  <c r="J857" i="2" s="1"/>
  <c r="J856" i="1"/>
  <c r="K857" i="2" s="1"/>
  <c r="K856" i="1"/>
  <c r="N857" i="2" s="1"/>
  <c r="I671" i="1"/>
  <c r="J672" i="2" s="1"/>
  <c r="J671" i="1"/>
  <c r="K672" i="2" s="1"/>
  <c r="K671" i="1"/>
  <c r="N672" i="2" s="1"/>
  <c r="BE624" i="1"/>
  <c r="BF624" i="1"/>
  <c r="BF794" i="1"/>
  <c r="BE794" i="1"/>
  <c r="J794" i="1"/>
  <c r="K795" i="2" s="1"/>
  <c r="I794" i="1"/>
  <c r="J795" i="2" s="1"/>
  <c r="K794" i="1"/>
  <c r="N795" i="2" s="1"/>
  <c r="K1010" i="1"/>
  <c r="N1011" i="2" s="1"/>
  <c r="J1010" i="1"/>
  <c r="K1011" i="2" s="1"/>
  <c r="I1010" i="1"/>
  <c r="J1011" i="2" s="1"/>
  <c r="BE625" i="1"/>
  <c r="BF625" i="1"/>
  <c r="I625" i="1"/>
  <c r="J626" i="2" s="1"/>
  <c r="J625" i="1"/>
  <c r="K626" i="2" s="1"/>
  <c r="K625" i="1"/>
  <c r="N626" i="2" s="1"/>
  <c r="BF798" i="1"/>
  <c r="BE798" i="1"/>
  <c r="I630" i="1"/>
  <c r="J631" i="2" s="1"/>
  <c r="K630" i="1"/>
  <c r="N631" i="2" s="1"/>
  <c r="J630" i="1"/>
  <c r="K631" i="2" s="1"/>
  <c r="J793" i="1"/>
  <c r="K794" i="2" s="1"/>
  <c r="I793" i="1"/>
  <c r="J794" i="2" s="1"/>
  <c r="K793" i="1"/>
  <c r="N794" i="2" s="1"/>
  <c r="BE801" i="1"/>
  <c r="BF801" i="1"/>
  <c r="I524" i="1"/>
  <c r="J525" i="2" s="1"/>
  <c r="J524" i="1"/>
  <c r="K525" i="2" s="1"/>
  <c r="BF741" i="1"/>
  <c r="BE741" i="1"/>
  <c r="BE995" i="1"/>
  <c r="BF995" i="1"/>
  <c r="I995" i="1"/>
  <c r="J996" i="2" s="1"/>
  <c r="J995" i="1"/>
  <c r="K996" i="2" s="1"/>
  <c r="K995" i="1"/>
  <c r="N996" i="2" s="1"/>
  <c r="I997" i="1"/>
  <c r="J998" i="2" s="1"/>
  <c r="J997" i="1"/>
  <c r="K998" i="2" s="1"/>
  <c r="K997" i="1"/>
  <c r="N998" i="2" s="1"/>
  <c r="BE960" i="1"/>
  <c r="BF960" i="1"/>
  <c r="I960" i="1"/>
  <c r="J961" i="2" s="1"/>
  <c r="K960" i="1"/>
  <c r="N961" i="2" s="1"/>
  <c r="J960" i="1"/>
  <c r="K961" i="2" s="1"/>
  <c r="BF760" i="1"/>
  <c r="BE760" i="1"/>
  <c r="K760" i="1"/>
  <c r="N761" i="2" s="1"/>
  <c r="J760" i="1"/>
  <c r="K761" i="2" s="1"/>
  <c r="I760" i="1"/>
  <c r="J761" i="2" s="1"/>
  <c r="BF744" i="1"/>
  <c r="BE744" i="1"/>
  <c r="K744" i="1"/>
  <c r="N745" i="2" s="1"/>
  <c r="J744" i="1"/>
  <c r="K745" i="2" s="1"/>
  <c r="I744" i="1"/>
  <c r="J745" i="2" s="1"/>
  <c r="BF980" i="1"/>
  <c r="BE980" i="1"/>
  <c r="J980" i="1"/>
  <c r="K981" i="2" s="1"/>
  <c r="I980" i="1"/>
  <c r="J981" i="2" s="1"/>
  <c r="K980" i="1"/>
  <c r="N981" i="2" s="1"/>
  <c r="I651" i="1"/>
  <c r="J652" i="2" s="1"/>
  <c r="J651" i="1"/>
  <c r="K652" i="2" s="1"/>
  <c r="K651" i="1"/>
  <c r="N652" i="2" s="1"/>
  <c r="BF659" i="1"/>
  <c r="I659" i="1"/>
  <c r="J660" i="2" s="1"/>
  <c r="J659" i="1"/>
  <c r="K660" i="2" s="1"/>
  <c r="K659" i="1"/>
  <c r="N660" i="2" s="1"/>
  <c r="I562" i="1"/>
  <c r="J563" i="2" s="1"/>
  <c r="J562" i="1"/>
  <c r="K563" i="2" s="1"/>
  <c r="K562" i="1"/>
  <c r="N563" i="2" s="1"/>
  <c r="BE797" i="1"/>
  <c r="BF797" i="1"/>
  <c r="I978" i="1"/>
  <c r="J979" i="2" s="1"/>
  <c r="J978" i="1"/>
  <c r="K979" i="2" s="1"/>
  <c r="K978" i="1"/>
  <c r="N979" i="2" s="1"/>
  <c r="BF680" i="1"/>
  <c r="BE996" i="1"/>
  <c r="BF996" i="1"/>
  <c r="K996" i="1"/>
  <c r="N997" i="2" s="1"/>
  <c r="J996" i="1"/>
  <c r="K997" i="2" s="1"/>
  <c r="I996" i="1"/>
  <c r="J997" i="2" s="1"/>
  <c r="I915" i="1"/>
  <c r="J916" i="2" s="1"/>
  <c r="K915" i="1"/>
  <c r="N916" i="2" s="1"/>
  <c r="J915" i="1"/>
  <c r="K916" i="2" s="1"/>
  <c r="BF883" i="1"/>
  <c r="BE883" i="1"/>
  <c r="I518" i="1"/>
  <c r="J519" i="2" s="1"/>
  <c r="J518" i="1"/>
  <c r="K519" i="2" s="1"/>
  <c r="K518" i="1"/>
  <c r="N519" i="2" s="1"/>
  <c r="I564" i="1"/>
  <c r="J565" i="2" s="1"/>
  <c r="J564" i="1"/>
  <c r="K565" i="2" s="1"/>
  <c r="K564" i="1"/>
  <c r="N565" i="2" s="1"/>
  <c r="I637" i="1"/>
  <c r="J638" i="2" s="1"/>
  <c r="J637" i="1"/>
  <c r="K638" i="2" s="1"/>
  <c r="K637" i="1"/>
  <c r="N638" i="2" s="1"/>
  <c r="BE653" i="1"/>
  <c r="BF653" i="1"/>
  <c r="J796" i="1"/>
  <c r="K797" i="2" s="1"/>
  <c r="I796" i="1"/>
  <c r="J797" i="2" s="1"/>
  <c r="K796" i="1"/>
  <c r="N797" i="2" s="1"/>
  <c r="I592" i="1"/>
  <c r="J593" i="2" s="1"/>
  <c r="J592" i="1"/>
  <c r="K593" i="2" s="1"/>
  <c r="K592" i="1"/>
  <c r="N593" i="2" s="1"/>
  <c r="I612" i="1"/>
  <c r="J613" i="2" s="1"/>
  <c r="J612" i="1"/>
  <c r="K613" i="2" s="1"/>
  <c r="K612" i="1"/>
  <c r="N613" i="2" s="1"/>
  <c r="J780" i="1"/>
  <c r="K781" i="2" s="1"/>
  <c r="I780" i="1"/>
  <c r="J781" i="2" s="1"/>
  <c r="K780" i="1"/>
  <c r="N781" i="2" s="1"/>
  <c r="J766" i="1"/>
  <c r="K767" i="2" s="1"/>
  <c r="I766" i="1"/>
  <c r="J767" i="2" s="1"/>
  <c r="K766" i="1"/>
  <c r="N767" i="2" s="1"/>
  <c r="BF782" i="1"/>
  <c r="BE782" i="1"/>
  <c r="J806" i="1"/>
  <c r="K807" i="2" s="1"/>
  <c r="I806" i="1"/>
  <c r="J807" i="2" s="1"/>
  <c r="K806" i="1"/>
  <c r="N807" i="2" s="1"/>
  <c r="BF822" i="1"/>
  <c r="BE822" i="1"/>
  <c r="I882" i="1"/>
  <c r="J883" i="2" s="1"/>
  <c r="J882" i="1"/>
  <c r="K883" i="2" s="1"/>
  <c r="K882" i="1"/>
  <c r="N883" i="2" s="1"/>
  <c r="I914" i="1"/>
  <c r="J915" i="2" s="1"/>
  <c r="J914" i="1"/>
  <c r="K915" i="2" s="1"/>
  <c r="K914" i="1"/>
  <c r="N915" i="2" s="1"/>
  <c r="BF991" i="1"/>
  <c r="J991" i="1"/>
  <c r="K992" i="2" s="1"/>
  <c r="I991" i="1"/>
  <c r="J992" i="2" s="1"/>
  <c r="K991" i="1"/>
  <c r="N992" i="2" s="1"/>
  <c r="BF973" i="1"/>
  <c r="BE973" i="1"/>
  <c r="J973" i="1"/>
  <c r="K974" i="2" s="1"/>
  <c r="I973" i="1"/>
  <c r="J974" i="2" s="1"/>
  <c r="K973" i="1"/>
  <c r="N974" i="2" s="1"/>
  <c r="BE684" i="1"/>
  <c r="BF684" i="1"/>
  <c r="I708" i="1"/>
  <c r="J709" i="2" s="1"/>
  <c r="J708" i="1"/>
  <c r="K709" i="2" s="1"/>
  <c r="K708" i="1"/>
  <c r="N709" i="2" s="1"/>
  <c r="BE716" i="1"/>
  <c r="BF716" i="1"/>
  <c r="J764" i="1"/>
  <c r="K765" i="2" s="1"/>
  <c r="I764" i="1"/>
  <c r="J765" i="2" s="1"/>
  <c r="K764" i="1"/>
  <c r="N765" i="2" s="1"/>
  <c r="BF772" i="1"/>
  <c r="BE772" i="1"/>
  <c r="J812" i="1"/>
  <c r="K813" i="2" s="1"/>
  <c r="I812" i="1"/>
  <c r="J813" i="2" s="1"/>
  <c r="K812" i="1"/>
  <c r="N813" i="2" s="1"/>
  <c r="BE878" i="1"/>
  <c r="BF878" i="1"/>
  <c r="BE910" i="1"/>
  <c r="BF910" i="1"/>
  <c r="I599" i="1"/>
  <c r="J600" i="2" s="1"/>
  <c r="J599" i="1"/>
  <c r="K600" i="2" s="1"/>
  <c r="K599" i="1"/>
  <c r="N600" i="2" s="1"/>
  <c r="BF826" i="1"/>
  <c r="BE826" i="1"/>
  <c r="BE884" i="1"/>
  <c r="BF884" i="1"/>
  <c r="I884" i="1"/>
  <c r="J885" i="2" s="1"/>
  <c r="J884" i="1"/>
  <c r="K885" i="2" s="1"/>
  <c r="K884" i="1"/>
  <c r="N885" i="2" s="1"/>
  <c r="BE916" i="1"/>
  <c r="BF916" i="1"/>
  <c r="I916" i="1"/>
  <c r="J917" i="2" s="1"/>
  <c r="J916" i="1"/>
  <c r="K917" i="2" s="1"/>
  <c r="K916" i="1"/>
  <c r="N917" i="2" s="1"/>
  <c r="I561" i="1"/>
  <c r="J562" i="2" s="1"/>
  <c r="J561" i="1"/>
  <c r="K562" i="2" s="1"/>
  <c r="K561" i="1"/>
  <c r="N562" i="2" s="1"/>
  <c r="I642" i="1"/>
  <c r="J643" i="2" s="1"/>
  <c r="J642" i="1"/>
  <c r="K643" i="2" s="1"/>
  <c r="K642" i="1"/>
  <c r="N643" i="2" s="1"/>
  <c r="BF642" i="1"/>
  <c r="BE642" i="1"/>
  <c r="I658" i="1"/>
  <c r="J659" i="2" s="1"/>
  <c r="J658" i="1"/>
  <c r="K659" i="2" s="1"/>
  <c r="K658" i="1"/>
  <c r="N659" i="2" s="1"/>
  <c r="I683" i="1"/>
  <c r="J684" i="2" s="1"/>
  <c r="J683" i="1"/>
  <c r="K684" i="2" s="1"/>
  <c r="K683" i="1"/>
  <c r="N684" i="2" s="1"/>
  <c r="BF683" i="1"/>
  <c r="BE683" i="1"/>
  <c r="I699" i="1"/>
  <c r="J700" i="2" s="1"/>
  <c r="J699" i="1"/>
  <c r="K700" i="2" s="1"/>
  <c r="K699" i="1"/>
  <c r="N700" i="2" s="1"/>
  <c r="I715" i="1"/>
  <c r="J716" i="2" s="1"/>
  <c r="J715" i="1"/>
  <c r="K716" i="2" s="1"/>
  <c r="K715" i="1"/>
  <c r="N716" i="2" s="1"/>
  <c r="BF715" i="1"/>
  <c r="BE715" i="1"/>
  <c r="I731" i="1"/>
  <c r="J732" i="2" s="1"/>
  <c r="J731" i="1"/>
  <c r="K732" i="2" s="1"/>
  <c r="K731" i="1"/>
  <c r="N732" i="2" s="1"/>
  <c r="BF765" i="1"/>
  <c r="BE765" i="1"/>
  <c r="J765" i="1"/>
  <c r="K766" i="2" s="1"/>
  <c r="I765" i="1"/>
  <c r="J766" i="2" s="1"/>
  <c r="K765" i="1"/>
  <c r="N766" i="2" s="1"/>
  <c r="BF791" i="1"/>
  <c r="BE791" i="1"/>
  <c r="BF703" i="1"/>
  <c r="BE703" i="1"/>
  <c r="BE735" i="1"/>
  <c r="BF735" i="1"/>
  <c r="BF785" i="1"/>
  <c r="BE785" i="1"/>
  <c r="J785" i="1"/>
  <c r="K786" i="2" s="1"/>
  <c r="K785" i="1"/>
  <c r="N786" i="2" s="1"/>
  <c r="I785" i="1"/>
  <c r="J786" i="2" s="1"/>
  <c r="J817" i="1"/>
  <c r="K818" i="2" s="1"/>
  <c r="I817" i="1"/>
  <c r="J818" i="2" s="1"/>
  <c r="K817" i="1"/>
  <c r="N818" i="2" s="1"/>
  <c r="BF833" i="1"/>
  <c r="BE833" i="1"/>
  <c r="I893" i="1"/>
  <c r="J894" i="2" s="1"/>
  <c r="J893" i="1"/>
  <c r="K894" i="2" s="1"/>
  <c r="K893" i="1"/>
  <c r="N894" i="2" s="1"/>
  <c r="BE893" i="1"/>
  <c r="BF893" i="1"/>
  <c r="BE925" i="1"/>
  <c r="BF925" i="1"/>
  <c r="K972" i="1"/>
  <c r="N973" i="2" s="1"/>
  <c r="I972" i="1"/>
  <c r="J973" i="2" s="1"/>
  <c r="J972" i="1"/>
  <c r="K973" i="2" s="1"/>
  <c r="J990" i="1"/>
  <c r="K991" i="2" s="1"/>
  <c r="I990" i="1"/>
  <c r="J991" i="2" s="1"/>
  <c r="K990" i="1"/>
  <c r="N991" i="2" s="1"/>
  <c r="K813" i="1"/>
  <c r="N814" i="2" s="1"/>
  <c r="J813" i="1"/>
  <c r="K814" i="2" s="1"/>
  <c r="I813" i="1"/>
  <c r="J814" i="2" s="1"/>
  <c r="BF829" i="1"/>
  <c r="BE829" i="1"/>
  <c r="K881" i="1"/>
  <c r="N882" i="2" s="1"/>
  <c r="I881" i="1"/>
  <c r="J882" i="2" s="1"/>
  <c r="J881" i="1"/>
  <c r="K882" i="2" s="1"/>
  <c r="BE881" i="1"/>
  <c r="BF881" i="1"/>
  <c r="I913" i="1"/>
  <c r="J914" i="2" s="1"/>
  <c r="J913" i="1"/>
  <c r="K914" i="2" s="1"/>
  <c r="K913" i="1"/>
  <c r="N914" i="2" s="1"/>
  <c r="BE913" i="1"/>
  <c r="BF913" i="1"/>
  <c r="BF976" i="1"/>
  <c r="BE976" i="1"/>
  <c r="K933" i="1"/>
  <c r="N934" i="2" s="1"/>
  <c r="J933" i="1"/>
  <c r="K934" i="2" s="1"/>
  <c r="I933" i="1"/>
  <c r="J934" i="2" s="1"/>
  <c r="BF933" i="1"/>
  <c r="BE933" i="1"/>
  <c r="BF851" i="1"/>
  <c r="BE851" i="1"/>
  <c r="J947" i="1"/>
  <c r="K948" i="2" s="1"/>
  <c r="I947" i="1"/>
  <c r="J948" i="2" s="1"/>
  <c r="K947" i="1"/>
  <c r="N948" i="2" s="1"/>
  <c r="BE947" i="1"/>
  <c r="BF947" i="1"/>
  <c r="J632" i="1"/>
  <c r="K633" i="2" s="1"/>
  <c r="I632" i="1"/>
  <c r="J633" i="2" s="1"/>
  <c r="K632" i="1"/>
  <c r="N633" i="2" s="1"/>
  <c r="K945" i="1"/>
  <c r="N946" i="2" s="1"/>
  <c r="J945" i="1"/>
  <c r="K946" i="2" s="1"/>
  <c r="I945" i="1"/>
  <c r="J946" i="2" s="1"/>
  <c r="BF945" i="1"/>
  <c r="BE945" i="1"/>
  <c r="I619" i="1"/>
  <c r="J620" i="2" s="1"/>
  <c r="K619" i="1"/>
  <c r="N620" i="2" s="1"/>
  <c r="J619" i="1"/>
  <c r="K620" i="2" s="1"/>
  <c r="J668" i="1"/>
  <c r="K669" i="2" s="1"/>
  <c r="I668" i="1"/>
  <c r="J669" i="2" s="1"/>
  <c r="K668" i="1"/>
  <c r="N669" i="2" s="1"/>
  <c r="I601" i="1"/>
  <c r="J602" i="2" s="1"/>
  <c r="K601" i="1"/>
  <c r="N602" i="2" s="1"/>
  <c r="J601" i="1"/>
  <c r="K602" i="2" s="1"/>
  <c r="I577" i="1"/>
  <c r="J578" i="2" s="1"/>
  <c r="K577" i="1"/>
  <c r="N578" i="2" s="1"/>
  <c r="BE623" i="1"/>
  <c r="BF623" i="1"/>
  <c r="I623" i="1"/>
  <c r="J624" i="2" s="1"/>
  <c r="K623" i="1"/>
  <c r="N624" i="2" s="1"/>
  <c r="J623" i="1"/>
  <c r="K624" i="2" s="1"/>
  <c r="BF843" i="1"/>
  <c r="BE843" i="1"/>
  <c r="K937" i="1"/>
  <c r="N938" i="2" s="1"/>
  <c r="J937" i="1"/>
  <c r="K938" i="2" s="1"/>
  <c r="I937" i="1"/>
  <c r="J938" i="2" s="1"/>
  <c r="BF937" i="1"/>
  <c r="BE937" i="1"/>
  <c r="BE672" i="1"/>
  <c r="BF672" i="1"/>
  <c r="I747" i="1"/>
  <c r="J748" i="2" s="1"/>
  <c r="K747" i="1"/>
  <c r="N748" i="2" s="1"/>
  <c r="J747" i="1"/>
  <c r="K748" i="2" s="1"/>
  <c r="BE747" i="1"/>
  <c r="BF747" i="1"/>
  <c r="J847" i="1"/>
  <c r="K848" i="2" s="1"/>
  <c r="K847" i="1"/>
  <c r="N848" i="2" s="1"/>
  <c r="I847" i="1"/>
  <c r="J848" i="2" s="1"/>
  <c r="I674" i="1"/>
  <c r="J675" i="2" s="1"/>
  <c r="J674" i="1"/>
  <c r="K675" i="2" s="1"/>
  <c r="K674" i="1"/>
  <c r="N675" i="2" s="1"/>
  <c r="BF674" i="1"/>
  <c r="BE674" i="1"/>
  <c r="J705" i="1"/>
  <c r="K706" i="2" s="1"/>
  <c r="I705" i="1"/>
  <c r="J706" i="2" s="1"/>
  <c r="K705" i="1"/>
  <c r="N706" i="2" s="1"/>
  <c r="BE860" i="1"/>
  <c r="BF860" i="1"/>
  <c r="I860" i="1"/>
  <c r="J861" i="2" s="1"/>
  <c r="J860" i="1"/>
  <c r="K861" i="2" s="1"/>
  <c r="K860" i="1"/>
  <c r="N861" i="2" s="1"/>
  <c r="I554" i="1"/>
  <c r="J555" i="2" s="1"/>
  <c r="J554" i="1"/>
  <c r="K555" i="2" s="1"/>
  <c r="K554" i="1"/>
  <c r="N555" i="2" s="1"/>
  <c r="BE667" i="1"/>
  <c r="BF667" i="1"/>
  <c r="I842" i="1"/>
  <c r="J843" i="2" s="1"/>
  <c r="J842" i="1"/>
  <c r="K843" i="2" s="1"/>
  <c r="K842" i="1"/>
  <c r="N843" i="2" s="1"/>
  <c r="BE858" i="1"/>
  <c r="BF858" i="1"/>
  <c r="I628" i="1"/>
  <c r="J629" i="2" s="1"/>
  <c r="K628" i="1"/>
  <c r="N629" i="2" s="1"/>
  <c r="J628" i="1"/>
  <c r="K629" i="2" s="1"/>
  <c r="I621" i="1"/>
  <c r="J622" i="2" s="1"/>
  <c r="J621" i="1"/>
  <c r="K622" i="2" s="1"/>
  <c r="K621" i="1"/>
  <c r="N622" i="2" s="1"/>
  <c r="BF1000" i="1"/>
  <c r="BE1000" i="1"/>
  <c r="K1000" i="1"/>
  <c r="N1001" i="2" s="1"/>
  <c r="J1000" i="1"/>
  <c r="K1001" i="2" s="1"/>
  <c r="I1000" i="1"/>
  <c r="J1001" i="2" s="1"/>
  <c r="J733" i="1"/>
  <c r="K734" i="2" s="1"/>
  <c r="I733" i="1"/>
  <c r="J734" i="2" s="1"/>
  <c r="K733" i="1"/>
  <c r="N734" i="2" s="1"/>
  <c r="BF993" i="1"/>
  <c r="BE993" i="1"/>
  <c r="K993" i="1"/>
  <c r="N994" i="2" s="1"/>
  <c r="I993" i="1"/>
  <c r="J994" i="2" s="1"/>
  <c r="J993" i="1"/>
  <c r="K994" i="2" s="1"/>
  <c r="BF950" i="1"/>
  <c r="BE950" i="1"/>
  <c r="K950" i="1"/>
  <c r="N951" i="2" s="1"/>
  <c r="J950" i="1"/>
  <c r="K951" i="2" s="1"/>
  <c r="I950" i="1"/>
  <c r="J951" i="2" s="1"/>
  <c r="BF934" i="1"/>
  <c r="BE934" i="1"/>
  <c r="K934" i="1"/>
  <c r="N935" i="2" s="1"/>
  <c r="J934" i="1"/>
  <c r="K935" i="2" s="1"/>
  <c r="I934" i="1"/>
  <c r="J935" i="2" s="1"/>
  <c r="BE750" i="1"/>
  <c r="BF750" i="1"/>
  <c r="I750" i="1"/>
  <c r="J751" i="2" s="1"/>
  <c r="K750" i="1"/>
  <c r="N751" i="2" s="1"/>
  <c r="J750" i="1"/>
  <c r="K751" i="2" s="1"/>
  <c r="BE1001" i="1"/>
  <c r="BF1001" i="1"/>
  <c r="I1001" i="1"/>
  <c r="J1002" i="2" s="1"/>
  <c r="J1001" i="1"/>
  <c r="K1002" i="2" s="1"/>
  <c r="K1001" i="1"/>
  <c r="N1002" i="2" s="1"/>
  <c r="I522" i="1"/>
  <c r="J523" i="2" s="1"/>
  <c r="K522" i="1"/>
  <c r="N523" i="2" s="1"/>
  <c r="J522" i="1"/>
  <c r="K523" i="2" s="1"/>
  <c r="I663" i="1"/>
  <c r="J664" i="2" s="1"/>
  <c r="J663" i="1"/>
  <c r="K664" i="2" s="1"/>
  <c r="K663" i="1"/>
  <c r="N664" i="2" s="1"/>
  <c r="J546" i="1"/>
  <c r="K547" i="2" s="1"/>
  <c r="I546" i="1"/>
  <c r="J547" i="2" s="1"/>
  <c r="K546" i="1"/>
  <c r="N547" i="2" s="1"/>
  <c r="BF998" i="1"/>
  <c r="BE998" i="1"/>
  <c r="J538" i="1"/>
  <c r="K539" i="2" s="1"/>
  <c r="I538" i="1"/>
  <c r="J539" i="2" s="1"/>
  <c r="K538" i="1"/>
  <c r="N539" i="2" s="1"/>
  <c r="I970" i="1"/>
  <c r="J971" i="2" s="1"/>
  <c r="J970" i="1"/>
  <c r="K971" i="2" s="1"/>
  <c r="J799" i="1"/>
  <c r="K800" i="2" s="1"/>
  <c r="I799" i="1"/>
  <c r="J800" i="2" s="1"/>
  <c r="K799" i="1"/>
  <c r="N800" i="2" s="1"/>
  <c r="I994" i="1"/>
  <c r="J995" i="2" s="1"/>
  <c r="K994" i="1"/>
  <c r="N995" i="2" s="1"/>
  <c r="J994" i="1"/>
  <c r="K995" i="2" s="1"/>
  <c r="J775" i="1"/>
  <c r="K776" i="2" s="1"/>
  <c r="K775" i="1"/>
  <c r="N776" i="2" s="1"/>
  <c r="I775" i="1"/>
  <c r="J776" i="2" s="1"/>
  <c r="BF775" i="1"/>
  <c r="BE775" i="1"/>
  <c r="I891" i="1"/>
  <c r="J892" i="2" s="1"/>
  <c r="K891" i="1"/>
  <c r="N892" i="2" s="1"/>
  <c r="J891" i="1"/>
  <c r="K892" i="2" s="1"/>
  <c r="I608" i="1"/>
  <c r="J609" i="2" s="1"/>
  <c r="J608" i="1"/>
  <c r="K609" i="2" s="1"/>
  <c r="K608" i="1"/>
  <c r="N609" i="2" s="1"/>
  <c r="I616" i="1"/>
  <c r="J617" i="2" s="1"/>
  <c r="J616" i="1"/>
  <c r="K617" i="2" s="1"/>
  <c r="K616" i="1"/>
  <c r="N617" i="2" s="1"/>
  <c r="I610" i="1"/>
  <c r="J611" i="2" s="1"/>
  <c r="J610" i="1"/>
  <c r="K611" i="2" s="1"/>
  <c r="K610" i="1"/>
  <c r="N611" i="2" s="1"/>
  <c r="I641" i="1"/>
  <c r="J642" i="2" s="1"/>
  <c r="J641" i="1"/>
  <c r="K642" i="2" s="1"/>
  <c r="K641" i="1"/>
  <c r="N642" i="2" s="1"/>
  <c r="BE657" i="1"/>
  <c r="BF657" i="1"/>
  <c r="BF804" i="1"/>
  <c r="J804" i="1"/>
  <c r="K805" i="2" s="1"/>
  <c r="I804" i="1"/>
  <c r="J805" i="2" s="1"/>
  <c r="K804" i="1"/>
  <c r="N805" i="2" s="1"/>
  <c r="J816" i="1"/>
  <c r="K817" i="2" s="1"/>
  <c r="I816" i="1"/>
  <c r="J817" i="2" s="1"/>
  <c r="K816" i="1"/>
  <c r="N817" i="2" s="1"/>
  <c r="I584" i="1"/>
  <c r="J585" i="2" s="1"/>
  <c r="J584" i="1"/>
  <c r="K585" i="2" s="1"/>
  <c r="K584" i="1"/>
  <c r="N585" i="2" s="1"/>
  <c r="I600" i="1"/>
  <c r="J601" i="2" s="1"/>
  <c r="J600" i="1"/>
  <c r="K601" i="2" s="1"/>
  <c r="K600" i="1"/>
  <c r="N601" i="2" s="1"/>
  <c r="J762" i="1"/>
  <c r="K763" i="2" s="1"/>
  <c r="I762" i="1"/>
  <c r="J763" i="2" s="1"/>
  <c r="K762" i="1"/>
  <c r="N763" i="2" s="1"/>
  <c r="BF778" i="1"/>
  <c r="BE778" i="1"/>
  <c r="J802" i="1"/>
  <c r="K803" i="2" s="1"/>
  <c r="I802" i="1"/>
  <c r="J803" i="2" s="1"/>
  <c r="K802" i="1"/>
  <c r="N803" i="2" s="1"/>
  <c r="BF818" i="1"/>
  <c r="BE818" i="1"/>
  <c r="I890" i="1"/>
  <c r="J891" i="2" s="1"/>
  <c r="J890" i="1"/>
  <c r="K891" i="2" s="1"/>
  <c r="K890" i="1"/>
  <c r="N891" i="2" s="1"/>
  <c r="I922" i="1"/>
  <c r="J923" i="2" s="1"/>
  <c r="J922" i="1"/>
  <c r="K923" i="2" s="1"/>
  <c r="K922" i="1"/>
  <c r="N923" i="2" s="1"/>
  <c r="J971" i="1"/>
  <c r="K972" i="2" s="1"/>
  <c r="I971" i="1"/>
  <c r="J972" i="2" s="1"/>
  <c r="K971" i="1"/>
  <c r="N972" i="2" s="1"/>
  <c r="BF983" i="1"/>
  <c r="J983" i="1"/>
  <c r="K984" i="2" s="1"/>
  <c r="I983" i="1"/>
  <c r="J984" i="2" s="1"/>
  <c r="K983" i="1"/>
  <c r="N984" i="2" s="1"/>
  <c r="BF965" i="1"/>
  <c r="BE965" i="1"/>
  <c r="J965" i="1"/>
  <c r="K966" i="2" s="1"/>
  <c r="I965" i="1"/>
  <c r="J966" i="2" s="1"/>
  <c r="K965" i="1"/>
  <c r="N966" i="2" s="1"/>
  <c r="I607" i="1"/>
  <c r="J608" i="2" s="1"/>
  <c r="J607" i="1"/>
  <c r="K608" i="2" s="1"/>
  <c r="K607" i="1"/>
  <c r="N608" i="2" s="1"/>
  <c r="BF654" i="1"/>
  <c r="BE654" i="1"/>
  <c r="I688" i="1"/>
  <c r="J689" i="2" s="1"/>
  <c r="J688" i="1"/>
  <c r="K689" i="2" s="1"/>
  <c r="K688" i="1"/>
  <c r="N689" i="2" s="1"/>
  <c r="I712" i="1"/>
  <c r="J713" i="2" s="1"/>
  <c r="J712" i="1"/>
  <c r="K713" i="2" s="1"/>
  <c r="K712" i="1"/>
  <c r="N713" i="2" s="1"/>
  <c r="I720" i="1"/>
  <c r="J721" i="2" s="1"/>
  <c r="J720" i="1"/>
  <c r="K721" i="2" s="1"/>
  <c r="K720" i="1"/>
  <c r="N721" i="2" s="1"/>
  <c r="BF728" i="1"/>
  <c r="J784" i="1"/>
  <c r="K785" i="2" s="1"/>
  <c r="I784" i="1"/>
  <c r="J785" i="2" s="1"/>
  <c r="K784" i="1"/>
  <c r="N785" i="2" s="1"/>
  <c r="BE808" i="1"/>
  <c r="BF808" i="1"/>
  <c r="I886" i="1"/>
  <c r="J887" i="2" s="1"/>
  <c r="J886" i="1"/>
  <c r="K887" i="2" s="1"/>
  <c r="K886" i="1"/>
  <c r="N887" i="2" s="1"/>
  <c r="BF963" i="1"/>
  <c r="J979" i="1"/>
  <c r="K980" i="2" s="1"/>
  <c r="I979" i="1"/>
  <c r="J980" i="2" s="1"/>
  <c r="K979" i="1"/>
  <c r="N980" i="2" s="1"/>
  <c r="I662" i="1"/>
  <c r="J663" i="2" s="1"/>
  <c r="J662" i="1"/>
  <c r="K663" i="2" s="1"/>
  <c r="K662" i="1"/>
  <c r="N663" i="2" s="1"/>
  <c r="BF830" i="1"/>
  <c r="BE830" i="1"/>
  <c r="BE888" i="1"/>
  <c r="BF888" i="1"/>
  <c r="I888" i="1"/>
  <c r="J889" i="2" s="1"/>
  <c r="J888" i="1"/>
  <c r="K889" i="2" s="1"/>
  <c r="K888" i="1"/>
  <c r="N889" i="2" s="1"/>
  <c r="BE920" i="1"/>
  <c r="BF920" i="1"/>
  <c r="I920" i="1"/>
  <c r="J921" i="2" s="1"/>
  <c r="J920" i="1"/>
  <c r="K921" i="2" s="1"/>
  <c r="K920" i="1"/>
  <c r="N921" i="2" s="1"/>
  <c r="I540" i="1"/>
  <c r="J541" i="2" s="1"/>
  <c r="J540" i="1"/>
  <c r="K541" i="2" s="1"/>
  <c r="BE634" i="1"/>
  <c r="BF634" i="1"/>
  <c r="I650" i="1"/>
  <c r="J651" i="2" s="1"/>
  <c r="J650" i="1"/>
  <c r="K651" i="2" s="1"/>
  <c r="K650" i="1"/>
  <c r="N651" i="2" s="1"/>
  <c r="BF691" i="1"/>
  <c r="BE691" i="1"/>
  <c r="I691" i="1"/>
  <c r="J692" i="2" s="1"/>
  <c r="J691" i="1"/>
  <c r="K692" i="2" s="1"/>
  <c r="K691" i="1"/>
  <c r="N692" i="2" s="1"/>
  <c r="I707" i="1"/>
  <c r="J708" i="2" s="1"/>
  <c r="J707" i="1"/>
  <c r="K708" i="2" s="1"/>
  <c r="K707" i="1"/>
  <c r="N708" i="2" s="1"/>
  <c r="BF723" i="1"/>
  <c r="BE723" i="1"/>
  <c r="I723" i="1"/>
  <c r="J724" i="2" s="1"/>
  <c r="J723" i="1"/>
  <c r="K724" i="2" s="1"/>
  <c r="K723" i="1"/>
  <c r="N724" i="2" s="1"/>
  <c r="BE789" i="1"/>
  <c r="BF789" i="1"/>
  <c r="BF679" i="1"/>
  <c r="BE679" i="1"/>
  <c r="BF711" i="1"/>
  <c r="BE711" i="1"/>
  <c r="BF743" i="1"/>
  <c r="BE743" i="1"/>
  <c r="BE777" i="1"/>
  <c r="BF777" i="1"/>
  <c r="K809" i="1"/>
  <c r="N810" i="2" s="1"/>
  <c r="J809" i="1"/>
  <c r="K810" i="2" s="1"/>
  <c r="I809" i="1"/>
  <c r="J810" i="2" s="1"/>
  <c r="BE825" i="1"/>
  <c r="BF825" i="1"/>
  <c r="BE885" i="1"/>
  <c r="BF885" i="1"/>
  <c r="I901" i="1"/>
  <c r="J902" i="2" s="1"/>
  <c r="J901" i="1"/>
  <c r="K902" i="2" s="1"/>
  <c r="K901" i="1"/>
  <c r="N902" i="2" s="1"/>
  <c r="I805" i="1"/>
  <c r="J806" i="2" s="1"/>
  <c r="J805" i="1"/>
  <c r="K806" i="2" s="1"/>
  <c r="K805" i="1"/>
  <c r="N806" i="2" s="1"/>
  <c r="BE821" i="1"/>
  <c r="BF821" i="1"/>
  <c r="K873" i="1"/>
  <c r="N874" i="2" s="1"/>
  <c r="I873" i="1"/>
  <c r="J874" i="2" s="1"/>
  <c r="J873" i="1"/>
  <c r="K874" i="2" s="1"/>
  <c r="BE873" i="1"/>
  <c r="BF873" i="1"/>
  <c r="I905" i="1"/>
  <c r="J906" i="2" s="1"/>
  <c r="J905" i="1"/>
  <c r="K906" i="2" s="1"/>
  <c r="K905" i="1"/>
  <c r="N906" i="2" s="1"/>
  <c r="BE905" i="1"/>
  <c r="BF905" i="1"/>
  <c r="BF986" i="1"/>
  <c r="BE986" i="1"/>
  <c r="K953" i="1"/>
  <c r="N954" i="2" s="1"/>
  <c r="J953" i="1"/>
  <c r="K954" i="2" s="1"/>
  <c r="I953" i="1"/>
  <c r="J954" i="2" s="1"/>
  <c r="BE953" i="1"/>
  <c r="BF953" i="1"/>
  <c r="I666" i="1"/>
  <c r="J667" i="2" s="1"/>
  <c r="J666" i="1"/>
  <c r="K667" i="2" s="1"/>
  <c r="K666" i="1"/>
  <c r="N667" i="2" s="1"/>
  <c r="BF666" i="1"/>
  <c r="BE666" i="1"/>
  <c r="J955" i="1"/>
  <c r="K956" i="2" s="1"/>
  <c r="I955" i="1"/>
  <c r="J956" i="2" s="1"/>
  <c r="K955" i="1"/>
  <c r="N956" i="2" s="1"/>
  <c r="BF955" i="1"/>
  <c r="BE955" i="1"/>
  <c r="K961" i="1"/>
  <c r="N962" i="2" s="1"/>
  <c r="J961" i="1"/>
  <c r="K962" i="2" s="1"/>
  <c r="I961" i="1"/>
  <c r="J962" i="2" s="1"/>
  <c r="BE961" i="1"/>
  <c r="BF961" i="1"/>
  <c r="I763" i="1"/>
  <c r="J764" i="2" s="1"/>
  <c r="J763" i="1"/>
  <c r="K764" i="2" s="1"/>
  <c r="K763" i="1"/>
  <c r="N764" i="2" s="1"/>
  <c r="K957" i="1"/>
  <c r="N958" i="2" s="1"/>
  <c r="J957" i="1"/>
  <c r="K958" i="2" s="1"/>
  <c r="I957" i="1"/>
  <c r="J958" i="2" s="1"/>
  <c r="BE957" i="1"/>
  <c r="BF957" i="1"/>
  <c r="J676" i="1"/>
  <c r="K677" i="2" s="1"/>
  <c r="I676" i="1"/>
  <c r="J677" i="2" s="1"/>
  <c r="K676" i="1"/>
  <c r="N677" i="2" s="1"/>
  <c r="I853" i="1"/>
  <c r="J854" i="2" s="1"/>
  <c r="J853" i="1"/>
  <c r="K854" i="2" s="1"/>
  <c r="K853" i="1"/>
  <c r="N854" i="2" s="1"/>
  <c r="BE853" i="1"/>
  <c r="BF853" i="1"/>
  <c r="J721" i="1"/>
  <c r="K722" i="2" s="1"/>
  <c r="I721" i="1"/>
  <c r="J722" i="2" s="1"/>
  <c r="K721" i="1"/>
  <c r="N722" i="2" s="1"/>
  <c r="BF855" i="1"/>
  <c r="BE855" i="1"/>
  <c r="BF678" i="1"/>
  <c r="BE678" i="1"/>
  <c r="I678" i="1"/>
  <c r="J679" i="2" s="1"/>
  <c r="K678" i="1"/>
  <c r="N679" i="2" s="1"/>
  <c r="J678" i="1"/>
  <c r="K679" i="2" s="1"/>
  <c r="BE660" i="1"/>
  <c r="BF660" i="1"/>
  <c r="J713" i="1"/>
  <c r="K714" i="2" s="1"/>
  <c r="I713" i="1"/>
  <c r="J714" i="2" s="1"/>
  <c r="K713" i="1"/>
  <c r="N714" i="2" s="1"/>
  <c r="BE903" i="1"/>
  <c r="BF903" i="1"/>
  <c r="I903" i="1"/>
  <c r="J904" i="2" s="1"/>
  <c r="J903" i="1"/>
  <c r="K904" i="2" s="1"/>
  <c r="K903" i="1"/>
  <c r="N904" i="2" s="1"/>
  <c r="J685" i="1"/>
  <c r="K686" i="2" s="1"/>
  <c r="I685" i="1"/>
  <c r="J686" i="2" s="1"/>
  <c r="K685" i="1"/>
  <c r="N686" i="2" s="1"/>
  <c r="I753" i="1"/>
  <c r="J754" i="2" s="1"/>
  <c r="K753" i="1"/>
  <c r="N754" i="2" s="1"/>
  <c r="J753" i="1"/>
  <c r="K754" i="2" s="1"/>
  <c r="BE753" i="1"/>
  <c r="BF753" i="1"/>
  <c r="J725" i="1"/>
  <c r="K726" i="2" s="1"/>
  <c r="I725" i="1"/>
  <c r="J726" i="2" s="1"/>
  <c r="K725" i="1"/>
  <c r="N726" i="2" s="1"/>
  <c r="I751" i="1"/>
  <c r="J752" i="2" s="1"/>
  <c r="K751" i="1"/>
  <c r="N752" i="2" s="1"/>
  <c r="J751" i="1"/>
  <c r="K752" i="2" s="1"/>
  <c r="BE751" i="1"/>
  <c r="BF751" i="1"/>
  <c r="J689" i="1"/>
  <c r="K690" i="2" s="1"/>
  <c r="I689" i="1"/>
  <c r="J690" i="2" s="1"/>
  <c r="K689" i="1"/>
  <c r="N690" i="2" s="1"/>
  <c r="I849" i="1"/>
  <c r="J850" i="2" s="1"/>
  <c r="J849" i="1"/>
  <c r="K850" i="2" s="1"/>
  <c r="K849" i="1"/>
  <c r="N850" i="2" s="1"/>
  <c r="BE849" i="1"/>
  <c r="BF849" i="1"/>
  <c r="I974" i="1"/>
  <c r="J975" i="2" s="1"/>
  <c r="K974" i="1"/>
  <c r="N975" i="2" s="1"/>
  <c r="J974" i="1"/>
  <c r="K975" i="2" s="1"/>
  <c r="BE927" i="1"/>
  <c r="BF927" i="1"/>
  <c r="I927" i="1"/>
  <c r="J928" i="2" s="1"/>
  <c r="J927" i="1"/>
  <c r="K928" i="2" s="1"/>
  <c r="K927" i="1"/>
  <c r="N928" i="2" s="1"/>
  <c r="BE848" i="1"/>
  <c r="BF848" i="1"/>
  <c r="I848" i="1"/>
  <c r="J849" i="2" s="1"/>
  <c r="J848" i="1"/>
  <c r="K849" i="2" s="1"/>
  <c r="K848" i="1"/>
  <c r="N849" i="2" s="1"/>
  <c r="I618" i="1"/>
  <c r="J619" i="2" s="1"/>
  <c r="J618" i="1"/>
  <c r="K619" i="2" s="1"/>
  <c r="K618" i="1"/>
  <c r="N619" i="2" s="1"/>
  <c r="J1011" i="1"/>
  <c r="K1012" i="2" s="1"/>
  <c r="K1011" i="1"/>
  <c r="N1012" i="2" s="1"/>
  <c r="I1011" i="1"/>
  <c r="J1012" i="2" s="1"/>
  <c r="I582" i="1"/>
  <c r="J583" i="2" s="1"/>
  <c r="J582" i="1"/>
  <c r="K583" i="2" s="1"/>
  <c r="K582" i="1"/>
  <c r="N583" i="2" s="1"/>
  <c r="BE846" i="1"/>
  <c r="BF846" i="1"/>
  <c r="I854" i="1"/>
  <c r="J855" i="2" s="1"/>
  <c r="J854" i="1"/>
  <c r="K855" i="2" s="1"/>
  <c r="K854" i="1"/>
  <c r="N855" i="2" s="1"/>
  <c r="BE862" i="1"/>
  <c r="BF862" i="1"/>
  <c r="I517" i="1"/>
  <c r="J518" i="2" s="1"/>
  <c r="K517" i="1"/>
  <c r="N518" i="2" s="1"/>
  <c r="J517" i="1"/>
  <c r="K518" i="2" s="1"/>
  <c r="BE1005" i="1"/>
  <c r="BF1005" i="1"/>
  <c r="I1005" i="1"/>
  <c r="J1006" i="2" s="1"/>
  <c r="J1005" i="1"/>
  <c r="K1006" i="2" s="1"/>
  <c r="K1005" i="1"/>
  <c r="N1006" i="2" s="1"/>
  <c r="BE952" i="1"/>
  <c r="BF952" i="1"/>
  <c r="I952" i="1"/>
  <c r="J953" i="2" s="1"/>
  <c r="K952" i="1"/>
  <c r="N953" i="2" s="1"/>
  <c r="J952" i="1"/>
  <c r="K953" i="2" s="1"/>
  <c r="BE940" i="1"/>
  <c r="BF940" i="1"/>
  <c r="I940" i="1"/>
  <c r="J941" i="2" s="1"/>
  <c r="K940" i="1"/>
  <c r="N941" i="2" s="1"/>
  <c r="J940" i="1"/>
  <c r="K941" i="2" s="1"/>
  <c r="BF756" i="1"/>
  <c r="BE756" i="1"/>
  <c r="K756" i="1"/>
  <c r="N757" i="2" s="1"/>
  <c r="J756" i="1"/>
  <c r="K757" i="2" s="1"/>
  <c r="I756" i="1"/>
  <c r="J757" i="2" s="1"/>
  <c r="K576" i="1"/>
  <c r="N577" i="2" s="1"/>
  <c r="I576" i="1"/>
  <c r="J577" i="2" s="1"/>
  <c r="J576" i="1"/>
  <c r="K577" i="2" s="1"/>
  <c r="I999" i="1"/>
  <c r="J1000" i="2" s="1"/>
  <c r="J999" i="1"/>
  <c r="K1000" i="2" s="1"/>
  <c r="K999" i="1"/>
  <c r="N1000" i="2" s="1"/>
  <c r="BE647" i="1"/>
  <c r="BF647" i="1"/>
  <c r="I647" i="1"/>
  <c r="J648" i="2" s="1"/>
  <c r="J647" i="1"/>
  <c r="K648" i="2" s="1"/>
  <c r="K647" i="1"/>
  <c r="N648" i="2" s="1"/>
  <c r="BE984" i="1"/>
  <c r="BF984" i="1"/>
  <c r="J1002" i="1"/>
  <c r="K1003" i="2" s="1"/>
  <c r="I1002" i="1"/>
  <c r="J1003" i="2" s="1"/>
  <c r="K1002" i="1"/>
  <c r="N1003" i="2" s="1"/>
  <c r="BF978" i="1"/>
  <c r="BE1006" i="1"/>
  <c r="BF1006" i="1"/>
  <c r="J1006" i="1"/>
  <c r="K1007" i="2" s="1"/>
  <c r="I1006" i="1"/>
  <c r="J1007" i="2" s="1"/>
  <c r="K1006" i="1"/>
  <c r="N1007" i="2" s="1"/>
  <c r="BE819" i="1"/>
  <c r="BF819" i="1"/>
  <c r="J819" i="1"/>
  <c r="K820" i="2" s="1"/>
  <c r="I819" i="1"/>
  <c r="J820" i="2" s="1"/>
  <c r="K819" i="1"/>
  <c r="N820" i="2" s="1"/>
  <c r="I535" i="1"/>
  <c r="J536" i="2" s="1"/>
  <c r="J535" i="1"/>
  <c r="K536" i="2" s="1"/>
  <c r="K535" i="1"/>
  <c r="N536" i="2" s="1"/>
  <c r="J532" i="1"/>
  <c r="K533" i="2" s="1"/>
  <c r="I532" i="1"/>
  <c r="J533" i="2" s="1"/>
  <c r="K532" i="1"/>
  <c r="N533" i="2" s="1"/>
  <c r="BE931" i="1"/>
  <c r="BF931" i="1"/>
  <c r="J931" i="1"/>
  <c r="K932" i="2" s="1"/>
  <c r="I931" i="1"/>
  <c r="J932" i="2" s="1"/>
  <c r="I899" i="1"/>
  <c r="J900" i="2" s="1"/>
  <c r="K899" i="1"/>
  <c r="N900" i="2" s="1"/>
  <c r="J899" i="1"/>
  <c r="K900" i="2" s="1"/>
  <c r="BF867" i="1"/>
  <c r="BE867" i="1"/>
  <c r="I570" i="1"/>
  <c r="J571" i="2" s="1"/>
  <c r="J570" i="1"/>
  <c r="K571" i="2" s="1"/>
  <c r="K570" i="1"/>
  <c r="N571" i="2" s="1"/>
  <c r="I604" i="1"/>
  <c r="J604" i="1"/>
  <c r="K604" i="1"/>
  <c r="I586" i="1"/>
  <c r="J587" i="2" s="1"/>
  <c r="J586" i="1"/>
  <c r="K587" i="2" s="1"/>
  <c r="K586" i="1"/>
  <c r="N587" i="2" s="1"/>
  <c r="I598" i="1"/>
  <c r="J599" i="2" s="1"/>
  <c r="J598" i="1"/>
  <c r="K599" i="2" s="1"/>
  <c r="K598" i="1"/>
  <c r="N599" i="2" s="1"/>
  <c r="I645" i="1"/>
  <c r="J646" i="2" s="1"/>
  <c r="J645" i="1"/>
  <c r="K646" i="2" s="1"/>
  <c r="K645" i="1"/>
  <c r="N646" i="2" s="1"/>
  <c r="BE661" i="1"/>
  <c r="BF661" i="1"/>
  <c r="BF694" i="1"/>
  <c r="I694" i="1"/>
  <c r="J695" i="2" s="1"/>
  <c r="J694" i="1"/>
  <c r="K695" i="2" s="1"/>
  <c r="K694" i="1"/>
  <c r="N695" i="2" s="1"/>
  <c r="BF710" i="1"/>
  <c r="I710" i="1"/>
  <c r="J711" i="2" s="1"/>
  <c r="J710" i="1"/>
  <c r="K711" i="2" s="1"/>
  <c r="K710" i="1"/>
  <c r="N711" i="2" s="1"/>
  <c r="BF726" i="1"/>
  <c r="I726" i="1"/>
  <c r="J727" i="2" s="1"/>
  <c r="J726" i="1"/>
  <c r="K727" i="2" s="1"/>
  <c r="K726" i="1"/>
  <c r="N727" i="2" s="1"/>
  <c r="BF796" i="1"/>
  <c r="I606" i="1"/>
  <c r="J607" i="2" s="1"/>
  <c r="J606" i="1"/>
  <c r="K607" i="2" s="1"/>
  <c r="K606" i="1"/>
  <c r="N607" i="2" s="1"/>
  <c r="J768" i="1"/>
  <c r="K769" i="2" s="1"/>
  <c r="I768" i="1"/>
  <c r="J769" i="2" s="1"/>
  <c r="K768" i="1"/>
  <c r="N769" i="2" s="1"/>
  <c r="BF780" i="1"/>
  <c r="BF820" i="1"/>
  <c r="J820" i="1"/>
  <c r="K821" i="2" s="1"/>
  <c r="I820" i="1"/>
  <c r="J821" i="2" s="1"/>
  <c r="K820" i="1"/>
  <c r="N821" i="2" s="1"/>
  <c r="J832" i="1"/>
  <c r="K833" i="2" s="1"/>
  <c r="I832" i="1"/>
  <c r="J833" i="2" s="1"/>
  <c r="K832" i="1"/>
  <c r="N833" i="2" s="1"/>
  <c r="J774" i="1"/>
  <c r="K775" i="2" s="1"/>
  <c r="I774" i="1"/>
  <c r="J775" i="2" s="1"/>
  <c r="K774" i="1"/>
  <c r="N775" i="2" s="1"/>
  <c r="BF790" i="1"/>
  <c r="BE790" i="1"/>
  <c r="J814" i="1"/>
  <c r="K815" i="2" s="1"/>
  <c r="I814" i="1"/>
  <c r="J815" i="2" s="1"/>
  <c r="K814" i="1"/>
  <c r="N815" i="2" s="1"/>
  <c r="I866" i="1"/>
  <c r="J867" i="2" s="1"/>
  <c r="J866" i="1"/>
  <c r="K867" i="2" s="1"/>
  <c r="K866" i="1"/>
  <c r="N867" i="2" s="1"/>
  <c r="I898" i="1"/>
  <c r="J899" i="2" s="1"/>
  <c r="J898" i="1"/>
  <c r="K899" i="2" s="1"/>
  <c r="K898" i="1"/>
  <c r="N899" i="2" s="1"/>
  <c r="I930" i="1"/>
  <c r="J931" i="2" s="1"/>
  <c r="J930" i="1"/>
  <c r="K931" i="2" s="1"/>
  <c r="K930" i="1"/>
  <c r="N931" i="2" s="1"/>
  <c r="J523" i="1"/>
  <c r="K524" i="2" s="1"/>
  <c r="I523" i="1"/>
  <c r="J524" i="2" s="1"/>
  <c r="K523" i="1"/>
  <c r="N524" i="2" s="1"/>
  <c r="I591" i="1"/>
  <c r="J592" i="2" s="1"/>
  <c r="J591" i="1"/>
  <c r="K592" i="2" s="1"/>
  <c r="K591" i="1"/>
  <c r="N592" i="2" s="1"/>
  <c r="I516" i="1"/>
  <c r="J517" i="2" s="1"/>
  <c r="J516" i="1"/>
  <c r="K517" i="2" s="1"/>
  <c r="K516" i="1"/>
  <c r="N517" i="2" s="1"/>
  <c r="J548" i="1"/>
  <c r="K549" i="2" s="1"/>
  <c r="I548" i="1"/>
  <c r="J549" i="2" s="1"/>
  <c r="K548" i="1"/>
  <c r="N549" i="2" s="1"/>
  <c r="I692" i="1"/>
  <c r="J693" i="2" s="1"/>
  <c r="J692" i="1"/>
  <c r="K693" i="2" s="1"/>
  <c r="K692" i="1"/>
  <c r="N693" i="2" s="1"/>
  <c r="I700" i="1"/>
  <c r="J701" i="2" s="1"/>
  <c r="J700" i="1"/>
  <c r="K701" i="2" s="1"/>
  <c r="K700" i="1"/>
  <c r="N701" i="2" s="1"/>
  <c r="I724" i="1"/>
  <c r="J725" i="2" s="1"/>
  <c r="J724" i="1"/>
  <c r="K725" i="2" s="1"/>
  <c r="K724" i="1"/>
  <c r="N725" i="2" s="1"/>
  <c r="I732" i="1"/>
  <c r="J733" i="2" s="1"/>
  <c r="J732" i="1"/>
  <c r="K733" i="2" s="1"/>
  <c r="K732" i="1"/>
  <c r="N733" i="2" s="1"/>
  <c r="I740" i="1"/>
  <c r="J741" i="2" s="1"/>
  <c r="J740" i="1"/>
  <c r="K741" i="2" s="1"/>
  <c r="K740" i="1"/>
  <c r="N741" i="2" s="1"/>
  <c r="BF764" i="1"/>
  <c r="J828" i="1"/>
  <c r="K829" i="2" s="1"/>
  <c r="I828" i="1"/>
  <c r="J829" i="2" s="1"/>
  <c r="K828" i="1"/>
  <c r="N829" i="2" s="1"/>
  <c r="BE894" i="1"/>
  <c r="BF894" i="1"/>
  <c r="I926" i="1"/>
  <c r="J927" i="2" s="1"/>
  <c r="J926" i="1"/>
  <c r="K927" i="2" s="1"/>
  <c r="K926" i="1"/>
  <c r="N927" i="2" s="1"/>
  <c r="BF967" i="1"/>
  <c r="J967" i="1"/>
  <c r="K968" i="2" s="1"/>
  <c r="I967" i="1"/>
  <c r="J968" i="2" s="1"/>
  <c r="K967" i="1"/>
  <c r="N968" i="2" s="1"/>
  <c r="BF646" i="1"/>
  <c r="BE646" i="1"/>
  <c r="I795" i="1"/>
  <c r="J796" i="2" s="1"/>
  <c r="J795" i="1"/>
  <c r="K796" i="2" s="1"/>
  <c r="K795" i="1"/>
  <c r="N796" i="2" s="1"/>
  <c r="BF834" i="1"/>
  <c r="BE834" i="1"/>
  <c r="BE892" i="1"/>
  <c r="BF892" i="1"/>
  <c r="I892" i="1"/>
  <c r="J893" i="2" s="1"/>
  <c r="J892" i="1"/>
  <c r="K893" i="2" s="1"/>
  <c r="K892" i="1"/>
  <c r="N893" i="2" s="1"/>
  <c r="BE924" i="1"/>
  <c r="BF924" i="1"/>
  <c r="I924" i="1"/>
  <c r="J925" i="2" s="1"/>
  <c r="J924" i="1"/>
  <c r="K925" i="2" s="1"/>
  <c r="K924" i="1"/>
  <c r="N925" i="2" s="1"/>
  <c r="K519" i="1"/>
  <c r="N520" i="2" s="1"/>
  <c r="I519" i="1"/>
  <c r="J520" i="2" s="1"/>
  <c r="J519" i="1"/>
  <c r="K520" i="2" s="1"/>
  <c r="BE1004" i="1"/>
  <c r="BF1004" i="1"/>
  <c r="I640" i="1"/>
  <c r="J641" i="2" s="1"/>
  <c r="J640" i="1"/>
  <c r="K641" i="2" s="1"/>
  <c r="K640" i="1"/>
  <c r="N641" i="2" s="1"/>
  <c r="I779" i="1"/>
  <c r="J780" i="2" s="1"/>
  <c r="J779" i="1"/>
  <c r="K780" i="2" s="1"/>
  <c r="K779" i="1"/>
  <c r="N780" i="2" s="1"/>
  <c r="BE652" i="1"/>
  <c r="BF652" i="1"/>
  <c r="K831" i="1"/>
  <c r="N832" i="2" s="1"/>
  <c r="J831" i="1"/>
  <c r="K832" i="2" s="1"/>
  <c r="I831" i="1"/>
  <c r="J832" i="2" s="1"/>
  <c r="BE871" i="1"/>
  <c r="BF871" i="1"/>
  <c r="I871" i="1"/>
  <c r="J872" i="2" s="1"/>
  <c r="J871" i="1"/>
  <c r="K872" i="2" s="1"/>
  <c r="K871" i="1"/>
  <c r="N872" i="2" s="1"/>
  <c r="J656" i="1"/>
  <c r="K657" i="2" s="1"/>
  <c r="I656" i="1"/>
  <c r="J657" i="2" s="1"/>
  <c r="K656" i="1"/>
  <c r="N657" i="2" s="1"/>
  <c r="I757" i="1"/>
  <c r="J758" i="2" s="1"/>
  <c r="K757" i="1"/>
  <c r="N758" i="2" s="1"/>
  <c r="J757" i="1"/>
  <c r="K758" i="2" s="1"/>
  <c r="BE757" i="1"/>
  <c r="BF757" i="1"/>
  <c r="J709" i="1"/>
  <c r="K710" i="2" s="1"/>
  <c r="I709" i="1"/>
  <c r="J710" i="2" s="1"/>
  <c r="K709" i="1"/>
  <c r="N710" i="2" s="1"/>
  <c r="I759" i="1"/>
  <c r="J760" i="2" s="1"/>
  <c r="K759" i="1"/>
  <c r="N760" i="2" s="1"/>
  <c r="J759" i="1"/>
  <c r="K760" i="2" s="1"/>
  <c r="BE759" i="1"/>
  <c r="BF759" i="1"/>
  <c r="I644" i="1"/>
  <c r="J645" i="2" s="1"/>
  <c r="J644" i="1"/>
  <c r="K645" i="2" s="1"/>
  <c r="K644" i="1"/>
  <c r="N645" i="2" s="1"/>
  <c r="I839" i="1"/>
  <c r="J840" i="2" s="1"/>
  <c r="K839" i="1"/>
  <c r="N840" i="2" s="1"/>
  <c r="J839" i="1"/>
  <c r="K840" i="2" s="1"/>
  <c r="J697" i="1"/>
  <c r="K698" i="2" s="1"/>
  <c r="I697" i="1"/>
  <c r="J698" i="2" s="1"/>
  <c r="K697" i="1"/>
  <c r="N698" i="2" s="1"/>
  <c r="BE919" i="1"/>
  <c r="BF919" i="1"/>
  <c r="I919" i="1"/>
  <c r="J920" i="2" s="1"/>
  <c r="J919" i="1"/>
  <c r="K920" i="2" s="1"/>
  <c r="K919" i="1"/>
  <c r="N920" i="2" s="1"/>
  <c r="J737" i="1"/>
  <c r="K738" i="2" s="1"/>
  <c r="I737" i="1"/>
  <c r="J738" i="2" s="1"/>
  <c r="K737" i="1"/>
  <c r="N738" i="2" s="1"/>
  <c r="J636" i="1"/>
  <c r="K637" i="2" s="1"/>
  <c r="I636" i="1"/>
  <c r="J637" i="2" s="1"/>
  <c r="K636" i="1"/>
  <c r="N637" i="2" s="1"/>
  <c r="J613" i="1"/>
  <c r="K614" i="2" s="1"/>
  <c r="I613" i="1"/>
  <c r="J614" i="2" s="1"/>
  <c r="K613" i="1"/>
  <c r="N614" i="2" s="1"/>
  <c r="BE787" i="1"/>
  <c r="BF787" i="1"/>
  <c r="BE648" i="1"/>
  <c r="BF648" i="1"/>
  <c r="BE729" i="1"/>
  <c r="BF729" i="1"/>
  <c r="BE783" i="1"/>
  <c r="BF783" i="1"/>
  <c r="BE681" i="1"/>
  <c r="BF681" i="1"/>
  <c r="BE677" i="1"/>
  <c r="BF677" i="1"/>
  <c r="I677" i="1"/>
  <c r="J678" i="2" s="1"/>
  <c r="J677" i="1"/>
  <c r="K678" i="2" s="1"/>
  <c r="K677" i="1"/>
  <c r="N678" i="2" s="1"/>
  <c r="BE852" i="1"/>
  <c r="BF852" i="1"/>
  <c r="I852" i="1"/>
  <c r="J853" i="2" s="1"/>
  <c r="J852" i="1"/>
  <c r="K853" i="2" s="1"/>
  <c r="K852" i="1"/>
  <c r="N853" i="2" s="1"/>
  <c r="I578" i="1"/>
  <c r="J579" i="2" s="1"/>
  <c r="J578" i="1"/>
  <c r="K579" i="2" s="1"/>
  <c r="K578" i="1"/>
  <c r="N579" i="2" s="1"/>
  <c r="I675" i="1"/>
  <c r="J676" i="2" s="1"/>
  <c r="J675" i="1"/>
  <c r="K676" i="2" s="1"/>
  <c r="K675" i="1"/>
  <c r="N676" i="2" s="1"/>
  <c r="BE850" i="1"/>
  <c r="BF850" i="1"/>
  <c r="I620" i="1"/>
  <c r="J621" i="2" s="1"/>
  <c r="J620" i="1"/>
  <c r="K621" i="2" s="1"/>
  <c r="K620" i="1"/>
  <c r="N621" i="2" s="1"/>
  <c r="BE629" i="1"/>
  <c r="BF629" i="1"/>
  <c r="K985" i="1"/>
  <c r="N986" i="2" s="1"/>
  <c r="I985" i="1"/>
  <c r="J986" i="2" s="1"/>
  <c r="J985" i="1"/>
  <c r="K986" i="2" s="1"/>
  <c r="BF962" i="1"/>
  <c r="BE962" i="1"/>
  <c r="K962" i="1"/>
  <c r="N963" i="2" s="1"/>
  <c r="I962" i="1"/>
  <c r="J963" i="2" s="1"/>
  <c r="J962" i="1"/>
  <c r="K963" i="2" s="1"/>
  <c r="BF946" i="1"/>
  <c r="BE946" i="1"/>
  <c r="K946" i="1"/>
  <c r="N947" i="2" s="1"/>
  <c r="J946" i="1"/>
  <c r="K947" i="2" s="1"/>
  <c r="I946" i="1"/>
  <c r="J947" i="2" s="1"/>
  <c r="BE754" i="1"/>
  <c r="BF754" i="1"/>
  <c r="I754" i="1"/>
  <c r="J755" i="2" s="1"/>
  <c r="K754" i="1"/>
  <c r="N755" i="2" s="1"/>
  <c r="J754" i="1"/>
  <c r="K755" i="2" s="1"/>
  <c r="BE1007" i="1"/>
  <c r="BF1007" i="1"/>
  <c r="I1007" i="1"/>
  <c r="J1008" i="2" s="1"/>
  <c r="J1007" i="1"/>
  <c r="K1008" i="2" s="1"/>
  <c r="K1007" i="1"/>
  <c r="N1008" i="2" s="1"/>
  <c r="BE635" i="1"/>
  <c r="BF635" i="1"/>
  <c r="BF1009" i="1"/>
  <c r="BE1009" i="1"/>
  <c r="K1009" i="1"/>
  <c r="N1010" i="2" s="1"/>
  <c r="I1009" i="1"/>
  <c r="J1010" i="2" s="1"/>
  <c r="J1009" i="1"/>
  <c r="K1010" i="2" s="1"/>
  <c r="BE631" i="1"/>
  <c r="BF631" i="1"/>
  <c r="BF643" i="1"/>
  <c r="I643" i="1"/>
  <c r="J644" i="2" s="1"/>
  <c r="J643" i="1"/>
  <c r="K644" i="2" s="1"/>
  <c r="K643" i="1"/>
  <c r="N644" i="2" s="1"/>
  <c r="BF1012" i="1"/>
  <c r="BE1012" i="1"/>
  <c r="BE827" i="1"/>
  <c r="BF827" i="1"/>
  <c r="J827" i="1"/>
  <c r="K828" i="2" s="1"/>
  <c r="I827" i="1"/>
  <c r="J828" i="2" s="1"/>
  <c r="K827" i="1"/>
  <c r="N828" i="2" s="1"/>
  <c r="I907" i="1"/>
  <c r="J908" i="2" s="1"/>
  <c r="K907" i="1"/>
  <c r="N908" i="2" s="1"/>
  <c r="J907" i="1"/>
  <c r="K908" i="2" s="1"/>
  <c r="BF875" i="1"/>
  <c r="BE875" i="1"/>
  <c r="I633" i="1"/>
  <c r="J634" i="2" s="1"/>
  <c r="J633" i="1"/>
  <c r="K634" i="2" s="1"/>
  <c r="K633" i="1"/>
  <c r="N634" i="2" s="1"/>
  <c r="BE649" i="1"/>
  <c r="BF649" i="1"/>
  <c r="J788" i="1"/>
  <c r="K789" i="2" s="1"/>
  <c r="I788" i="1"/>
  <c r="J789" i="2" s="1"/>
  <c r="K788" i="1"/>
  <c r="N789" i="2" s="1"/>
  <c r="BF816" i="1"/>
  <c r="I529" i="1"/>
  <c r="J530" i="2" s="1"/>
  <c r="K529" i="1"/>
  <c r="N530" i="2" s="1"/>
  <c r="J529" i="1"/>
  <c r="K530" i="2" s="1"/>
  <c r="I560" i="1"/>
  <c r="J561" i="2" s="1"/>
  <c r="J560" i="1"/>
  <c r="K561" i="2" s="1"/>
  <c r="K560" i="1"/>
  <c r="N561" i="2" s="1"/>
  <c r="I602" i="1"/>
  <c r="J603" i="2" s="1"/>
  <c r="J602" i="1"/>
  <c r="K603" i="2" s="1"/>
  <c r="K602" i="1"/>
  <c r="N603" i="2" s="1"/>
  <c r="J770" i="1"/>
  <c r="K771" i="2" s="1"/>
  <c r="I770" i="1"/>
  <c r="J771" i="2" s="1"/>
  <c r="K770" i="1"/>
  <c r="N771" i="2" s="1"/>
  <c r="BF786" i="1"/>
  <c r="BE786" i="1"/>
  <c r="J810" i="1"/>
  <c r="K811" i="2" s="1"/>
  <c r="I810" i="1"/>
  <c r="J811" i="2" s="1"/>
  <c r="K810" i="1"/>
  <c r="N811" i="2" s="1"/>
  <c r="BF874" i="1"/>
  <c r="BF906" i="1"/>
  <c r="BF971" i="1"/>
  <c r="I537" i="1"/>
  <c r="J538" i="2" s="1"/>
  <c r="J537" i="1"/>
  <c r="K538" i="2" s="1"/>
  <c r="K537" i="1"/>
  <c r="N538" i="2" s="1"/>
  <c r="J544" i="1"/>
  <c r="K545" i="2" s="1"/>
  <c r="I544" i="1"/>
  <c r="J545" i="2" s="1"/>
  <c r="K544" i="1"/>
  <c r="N545" i="2" s="1"/>
  <c r="I696" i="1"/>
  <c r="J697" i="2" s="1"/>
  <c r="J696" i="1"/>
  <c r="K697" i="2" s="1"/>
  <c r="K696" i="1"/>
  <c r="N697" i="2" s="1"/>
  <c r="I704" i="1"/>
  <c r="J705" i="2" s="1"/>
  <c r="J704" i="1"/>
  <c r="K705" i="2" s="1"/>
  <c r="K704" i="1"/>
  <c r="N705" i="2" s="1"/>
  <c r="BE736" i="1"/>
  <c r="BF736" i="1"/>
  <c r="J824" i="1"/>
  <c r="K825" i="2" s="1"/>
  <c r="I824" i="1"/>
  <c r="J825" i="2" s="1"/>
  <c r="K824" i="1"/>
  <c r="N825" i="2" s="1"/>
  <c r="BE870" i="1"/>
  <c r="BF870" i="1"/>
  <c r="I902" i="1"/>
  <c r="J903" i="2" s="1"/>
  <c r="J902" i="1"/>
  <c r="K903" i="2" s="1"/>
  <c r="K902" i="1"/>
  <c r="N903" i="2" s="1"/>
  <c r="BE918" i="1"/>
  <c r="BF918" i="1"/>
  <c r="J963" i="1"/>
  <c r="K964" i="2" s="1"/>
  <c r="I963" i="1"/>
  <c r="J964" i="2" s="1"/>
  <c r="K963" i="1"/>
  <c r="N964" i="2" s="1"/>
  <c r="BF979" i="1"/>
  <c r="K1013" i="1"/>
  <c r="N1014" i="2" s="1"/>
  <c r="I1013" i="1"/>
  <c r="J1014" i="2" s="1"/>
  <c r="J1013" i="1"/>
  <c r="K1014" i="2" s="1"/>
  <c r="BF977" i="1"/>
  <c r="J977" i="1"/>
  <c r="K978" i="2" s="1"/>
  <c r="I977" i="1"/>
  <c r="J978" i="2" s="1"/>
  <c r="K977" i="1"/>
  <c r="N978" i="2" s="1"/>
  <c r="BF838" i="1"/>
  <c r="BE838" i="1"/>
  <c r="BE896" i="1"/>
  <c r="BF896" i="1"/>
  <c r="I896" i="1"/>
  <c r="J897" i="2" s="1"/>
  <c r="J896" i="1"/>
  <c r="K897" i="2" s="1"/>
  <c r="K896" i="1"/>
  <c r="N897" i="2" s="1"/>
  <c r="BE928" i="1"/>
  <c r="BF928" i="1"/>
  <c r="I928" i="1"/>
  <c r="J929" i="2" s="1"/>
  <c r="J928" i="1"/>
  <c r="K929" i="2" s="1"/>
  <c r="K928" i="1"/>
  <c r="N929" i="2" s="1"/>
  <c r="I563" i="1"/>
  <c r="J564" i="2" s="1"/>
  <c r="K563" i="1"/>
  <c r="N564" i="2" s="1"/>
  <c r="J773" i="1"/>
  <c r="K774" i="2" s="1"/>
  <c r="K773" i="1"/>
  <c r="N774" i="2" s="1"/>
  <c r="I773" i="1"/>
  <c r="J774" i="2" s="1"/>
  <c r="I803" i="1"/>
  <c r="J804" i="2" s="1"/>
  <c r="J803" i="1"/>
  <c r="K804" i="2" s="1"/>
  <c r="K803" i="1"/>
  <c r="N804" i="2" s="1"/>
  <c r="BE1008" i="1"/>
  <c r="BF1008" i="1"/>
  <c r="BE917" i="1"/>
  <c r="BF917" i="1"/>
  <c r="K982" i="1"/>
  <c r="N983" i="2" s="1"/>
  <c r="J982" i="1"/>
  <c r="K983" i="2" s="1"/>
  <c r="I982" i="1"/>
  <c r="J983" i="2" s="1"/>
  <c r="BF982" i="1"/>
  <c r="BE982" i="1"/>
  <c r="BE837" i="1"/>
  <c r="BF837" i="1"/>
  <c r="K968" i="1"/>
  <c r="N969" i="2" s="1"/>
  <c r="J968" i="1"/>
  <c r="K969" i="2" s="1"/>
  <c r="I968" i="1"/>
  <c r="J969" i="2" s="1"/>
  <c r="BE968" i="1"/>
  <c r="BF968" i="1"/>
  <c r="J717" i="1"/>
  <c r="K718" i="2" s="1"/>
  <c r="I717" i="1"/>
  <c r="J718" i="2" s="1"/>
  <c r="K717" i="1"/>
  <c r="N718" i="2" s="1"/>
  <c r="I761" i="1"/>
  <c r="J762" i="2" s="1"/>
  <c r="K761" i="1"/>
  <c r="N762" i="2" s="1"/>
  <c r="J761" i="1"/>
  <c r="K762" i="2" s="1"/>
  <c r="BE761" i="1"/>
  <c r="BF761" i="1"/>
  <c r="J693" i="1"/>
  <c r="K694" i="2" s="1"/>
  <c r="I693" i="1"/>
  <c r="J694" i="2" s="1"/>
  <c r="K693" i="1"/>
  <c r="N694" i="2" s="1"/>
  <c r="I745" i="1"/>
  <c r="J746" i="2" s="1"/>
  <c r="K745" i="1"/>
  <c r="N746" i="2" s="1"/>
  <c r="J745" i="1"/>
  <c r="K746" i="2" s="1"/>
  <c r="BE745" i="1"/>
  <c r="BF745" i="1"/>
  <c r="I966" i="1"/>
  <c r="J967" i="2" s="1"/>
  <c r="J966" i="1"/>
  <c r="K967" i="2" s="1"/>
  <c r="K966" i="1"/>
  <c r="K767" i="1"/>
  <c r="N768" i="2" s="1"/>
  <c r="I767" i="1"/>
  <c r="J768" i="2" s="1"/>
  <c r="J767" i="1"/>
  <c r="K768" i="2" s="1"/>
  <c r="BE911" i="1"/>
  <c r="BF911" i="1"/>
  <c r="I911" i="1"/>
  <c r="J912" i="2" s="1"/>
  <c r="J911" i="1"/>
  <c r="K912" i="2" s="1"/>
  <c r="K911" i="1"/>
  <c r="N912" i="2" s="1"/>
  <c r="J701" i="1"/>
  <c r="K702" i="2" s="1"/>
  <c r="I701" i="1"/>
  <c r="J702" i="2" s="1"/>
  <c r="K701" i="1"/>
  <c r="N702" i="2" s="1"/>
  <c r="BE771" i="1"/>
  <c r="BF771" i="1"/>
  <c r="BE664" i="1"/>
  <c r="BF664" i="1"/>
  <c r="BF807" i="1"/>
  <c r="BE807" i="1"/>
  <c r="BE887" i="1"/>
  <c r="BF887" i="1"/>
  <c r="I887" i="1"/>
  <c r="J888" i="2" s="1"/>
  <c r="J887" i="1"/>
  <c r="K888" i="2" s="1"/>
  <c r="K887" i="1"/>
  <c r="N888" i="2" s="1"/>
  <c r="K823" i="1"/>
  <c r="N824" i="2" s="1"/>
  <c r="J823" i="1"/>
  <c r="K824" i="2" s="1"/>
  <c r="I823" i="1"/>
  <c r="J824" i="2" s="1"/>
  <c r="J559" i="1"/>
  <c r="K560" i="2" s="1"/>
  <c r="I559" i="1"/>
  <c r="J560" i="2" s="1"/>
  <c r="I585" i="1"/>
  <c r="J586" i="2" s="1"/>
  <c r="J585" i="1"/>
  <c r="K586" i="2" s="1"/>
  <c r="K585" i="1"/>
  <c r="N586" i="2" s="1"/>
  <c r="J859" i="1"/>
  <c r="K860" i="2" s="1"/>
  <c r="I859" i="1"/>
  <c r="J860" i="2" s="1"/>
  <c r="K859" i="1"/>
  <c r="N860" i="2" s="1"/>
  <c r="J935" i="1"/>
  <c r="K936" i="2" s="1"/>
  <c r="I935" i="1"/>
  <c r="J936" i="2" s="1"/>
  <c r="K935" i="1"/>
  <c r="N936" i="2" s="1"/>
  <c r="BE935" i="1"/>
  <c r="BF935" i="1"/>
  <c r="BE627" i="1"/>
  <c r="BF627" i="1"/>
  <c r="I627" i="1"/>
  <c r="J628" i="2" s="1"/>
  <c r="K627" i="1"/>
  <c r="N628" i="2" s="1"/>
  <c r="J627" i="1"/>
  <c r="K628" i="2" s="1"/>
  <c r="K593" i="1"/>
  <c r="N594" i="2" s="1"/>
  <c r="I593" i="1"/>
  <c r="J594" i="2" s="1"/>
  <c r="J593" i="1"/>
  <c r="K594" i="2" s="1"/>
  <c r="BF863" i="1"/>
  <c r="BE863" i="1"/>
  <c r="K815" i="1"/>
  <c r="N816" i="2" s="1"/>
  <c r="J815" i="1"/>
  <c r="K816" i="2" s="1"/>
  <c r="I815" i="1"/>
  <c r="J816" i="2" s="1"/>
  <c r="K551" i="1"/>
  <c r="N552" i="2" s="1"/>
  <c r="J551" i="1"/>
  <c r="K552" i="2" s="1"/>
  <c r="I551" i="1"/>
  <c r="J552" i="2" s="1"/>
  <c r="BE840" i="1"/>
  <c r="BF840" i="1"/>
  <c r="I840" i="1"/>
  <c r="J841" i="2" s="1"/>
  <c r="J840" i="1"/>
  <c r="K841" i="2" s="1"/>
  <c r="K840" i="1"/>
  <c r="N841" i="2" s="1"/>
  <c r="BE671" i="1"/>
  <c r="BF671" i="1"/>
  <c r="I624" i="1"/>
  <c r="J625" i="2" s="1"/>
  <c r="J624" i="1"/>
  <c r="K625" i="2" s="1"/>
  <c r="K624" i="1"/>
  <c r="N625" i="2" s="1"/>
  <c r="BE989" i="1"/>
  <c r="BF989" i="1"/>
  <c r="J989" i="1"/>
  <c r="K990" i="2" s="1"/>
  <c r="I989" i="1"/>
  <c r="J990" i="2" s="1"/>
  <c r="K989" i="1"/>
  <c r="N990" i="2" s="1"/>
  <c r="BE1010" i="1"/>
  <c r="BF1010" i="1"/>
  <c r="J798" i="1"/>
  <c r="K799" i="2" s="1"/>
  <c r="I798" i="1"/>
  <c r="J799" i="2" s="1"/>
  <c r="K798" i="1"/>
  <c r="N799" i="2" s="1"/>
  <c r="I603" i="1"/>
  <c r="J604" i="2" s="1"/>
  <c r="J603" i="1"/>
  <c r="K604" i="2" s="1"/>
  <c r="BF630" i="1"/>
  <c r="BE630" i="1"/>
  <c r="K557" i="1"/>
  <c r="N558" i="2" s="1"/>
  <c r="I557" i="1"/>
  <c r="J558" i="2" s="1"/>
  <c r="J557" i="1"/>
  <c r="K558" i="2" s="1"/>
  <c r="BE793" i="1"/>
  <c r="BF793" i="1"/>
  <c r="K611" i="1"/>
  <c r="N612" i="2" s="1"/>
  <c r="I611" i="1"/>
  <c r="J612" i="2" s="1"/>
  <c r="J611" i="1"/>
  <c r="K612" i="2" s="1"/>
  <c r="K801" i="1"/>
  <c r="N802" i="2" s="1"/>
  <c r="J801" i="1"/>
  <c r="K802" i="2" s="1"/>
  <c r="I801" i="1"/>
  <c r="J802" i="2" s="1"/>
  <c r="J741" i="1"/>
  <c r="K742" i="2" s="1"/>
  <c r="K741" i="1"/>
  <c r="N742" i="2" s="1"/>
  <c r="I741" i="1"/>
  <c r="J742" i="2" s="1"/>
  <c r="BF997" i="1"/>
  <c r="BE997" i="1"/>
  <c r="BE944" i="1"/>
  <c r="BF944" i="1"/>
  <c r="I944" i="1"/>
  <c r="J945" i="2" s="1"/>
  <c r="K944" i="1"/>
  <c r="N945" i="2" s="1"/>
  <c r="J944" i="1"/>
  <c r="K945" i="2" s="1"/>
  <c r="BF752" i="1"/>
  <c r="BE752" i="1"/>
  <c r="K752" i="1"/>
  <c r="N753" i="2" s="1"/>
  <c r="J752" i="1"/>
  <c r="K753" i="2" s="1"/>
  <c r="I752" i="1"/>
  <c r="J753" i="2" s="1"/>
  <c r="I1015" i="1"/>
  <c r="J1016" i="2" s="1"/>
  <c r="J1015" i="1"/>
  <c r="K1016" i="2" s="1"/>
  <c r="K1015" i="1"/>
  <c r="N1016" i="2" s="1"/>
  <c r="BE992" i="1"/>
  <c r="BF992" i="1"/>
  <c r="J992" i="1"/>
  <c r="K993" i="2" s="1"/>
  <c r="I992" i="1"/>
  <c r="J993" i="2" s="1"/>
  <c r="K992" i="1"/>
  <c r="N993" i="2" s="1"/>
  <c r="BE651" i="1"/>
  <c r="BF651" i="1"/>
  <c r="BF988" i="1"/>
  <c r="BE988" i="1"/>
  <c r="J988" i="1"/>
  <c r="K989" i="2" s="1"/>
  <c r="I988" i="1"/>
  <c r="J989" i="2" s="1"/>
  <c r="K988" i="1"/>
  <c r="N989" i="2" s="1"/>
  <c r="I797" i="1"/>
  <c r="J798" i="2" s="1"/>
  <c r="J797" i="1"/>
  <c r="K798" i="2" s="1"/>
  <c r="K797" i="1"/>
  <c r="N798" i="2" s="1"/>
  <c r="I680" i="1"/>
  <c r="J681" i="2" s="1"/>
  <c r="J680" i="1"/>
  <c r="K681" i="2" s="1"/>
  <c r="K680" i="1"/>
  <c r="N681" i="2" s="1"/>
  <c r="BE835" i="1"/>
  <c r="BF835" i="1"/>
  <c r="J835" i="1"/>
  <c r="K836" i="2" s="1"/>
  <c r="I835" i="1"/>
  <c r="J836" i="2" s="1"/>
  <c r="K835" i="1"/>
  <c r="N836" i="2" s="1"/>
  <c r="BF915" i="1"/>
  <c r="BE915" i="1"/>
  <c r="I883" i="1"/>
  <c r="J884" i="2" s="1"/>
  <c r="K883" i="1"/>
  <c r="N884" i="2" s="1"/>
  <c r="J883" i="1"/>
  <c r="K884" i="2" s="1"/>
  <c r="BE637" i="1"/>
  <c r="BF637" i="1"/>
  <c r="I653" i="1"/>
  <c r="J654" i="2" s="1"/>
  <c r="J653" i="1"/>
  <c r="K654" i="2" s="1"/>
  <c r="K653" i="1"/>
  <c r="N654" i="2" s="1"/>
  <c r="I686" i="1"/>
  <c r="J687" i="2" s="1"/>
  <c r="J686" i="1"/>
  <c r="K687" i="2" s="1"/>
  <c r="K686" i="1"/>
  <c r="N687" i="2" s="1"/>
  <c r="I702" i="1"/>
  <c r="J703" i="2" s="1"/>
  <c r="J702" i="1"/>
  <c r="K703" i="2" s="1"/>
  <c r="K702" i="1"/>
  <c r="N703" i="2" s="1"/>
  <c r="I718" i="1"/>
  <c r="J719" i="2" s="1"/>
  <c r="J718" i="1"/>
  <c r="K719" i="2" s="1"/>
  <c r="K718" i="1"/>
  <c r="N719" i="2" s="1"/>
  <c r="I742" i="1"/>
  <c r="J743" i="2" s="1"/>
  <c r="J742" i="1"/>
  <c r="K743" i="2" s="1"/>
  <c r="K742" i="1"/>
  <c r="N743" i="2" s="1"/>
  <c r="BF766" i="1"/>
  <c r="BE766" i="1"/>
  <c r="J782" i="1"/>
  <c r="K783" i="2" s="1"/>
  <c r="I782" i="1"/>
  <c r="J783" i="2" s="1"/>
  <c r="K782" i="1"/>
  <c r="N783" i="2" s="1"/>
  <c r="BF806" i="1"/>
  <c r="BE806" i="1"/>
  <c r="J822" i="1"/>
  <c r="K823" i="2" s="1"/>
  <c r="I822" i="1"/>
  <c r="J823" i="2" s="1"/>
  <c r="K822" i="1"/>
  <c r="N823" i="2" s="1"/>
  <c r="I541" i="1"/>
  <c r="J542" i="2" s="1"/>
  <c r="K541" i="1"/>
  <c r="N542" i="2" s="1"/>
  <c r="J541" i="1"/>
  <c r="K542" i="2" s="1"/>
  <c r="I684" i="1"/>
  <c r="J685" i="2" s="1"/>
  <c r="J684" i="1"/>
  <c r="K685" i="2" s="1"/>
  <c r="K684" i="1"/>
  <c r="N685" i="2" s="1"/>
  <c r="BE708" i="1"/>
  <c r="BF708" i="1"/>
  <c r="I716" i="1"/>
  <c r="J717" i="2" s="1"/>
  <c r="J716" i="1"/>
  <c r="K717" i="2" s="1"/>
  <c r="K716" i="1"/>
  <c r="N717" i="2" s="1"/>
  <c r="J772" i="1"/>
  <c r="K773" i="2" s="1"/>
  <c r="I772" i="1"/>
  <c r="J773" i="2" s="1"/>
  <c r="K772" i="1"/>
  <c r="N773" i="2" s="1"/>
  <c r="BE812" i="1"/>
  <c r="BF812" i="1"/>
  <c r="I878" i="1"/>
  <c r="J879" i="2" s="1"/>
  <c r="J878" i="1"/>
  <c r="K879" i="2" s="1"/>
  <c r="K878" i="1"/>
  <c r="N879" i="2" s="1"/>
  <c r="I910" i="1"/>
  <c r="J911" i="2" s="1"/>
  <c r="J910" i="1"/>
  <c r="K911" i="2" s="1"/>
  <c r="K910" i="1"/>
  <c r="N911" i="2" s="1"/>
  <c r="J826" i="1"/>
  <c r="K827" i="2" s="1"/>
  <c r="I826" i="1"/>
  <c r="J827" i="2" s="1"/>
  <c r="K826" i="1"/>
  <c r="N827" i="2" s="1"/>
  <c r="BE868" i="1"/>
  <c r="BF868" i="1"/>
  <c r="I868" i="1"/>
  <c r="J869" i="2" s="1"/>
  <c r="J868" i="1"/>
  <c r="K869" i="2" s="1"/>
  <c r="K868" i="1"/>
  <c r="N869" i="2" s="1"/>
  <c r="BE900" i="1"/>
  <c r="BF900" i="1"/>
  <c r="I900" i="1"/>
  <c r="J901" i="2" s="1"/>
  <c r="J900" i="1"/>
  <c r="K901" i="2" s="1"/>
  <c r="K900" i="1"/>
  <c r="N901" i="2" s="1"/>
  <c r="BE932" i="1"/>
  <c r="BF932" i="1"/>
  <c r="I932" i="1"/>
  <c r="J933" i="2" s="1"/>
  <c r="J932" i="1"/>
  <c r="K933" i="2" s="1"/>
  <c r="K932" i="1"/>
  <c r="N933" i="2" s="1"/>
  <c r="I545" i="1"/>
  <c r="J546" i="2" s="1"/>
  <c r="K545" i="1"/>
  <c r="N546" i="2" s="1"/>
  <c r="J545" i="1"/>
  <c r="K546" i="2" s="1"/>
  <c r="BF658" i="1"/>
  <c r="BE658" i="1"/>
  <c r="BF699" i="1"/>
  <c r="BE699" i="1"/>
  <c r="BF731" i="1"/>
  <c r="BE731" i="1"/>
  <c r="BF781" i="1"/>
  <c r="BE781" i="1"/>
  <c r="J781" i="1"/>
  <c r="K782" i="2" s="1"/>
  <c r="I781" i="1"/>
  <c r="J782" i="2" s="1"/>
  <c r="K781" i="1"/>
  <c r="N782" i="2" s="1"/>
  <c r="K791" i="1"/>
  <c r="N792" i="2" s="1"/>
  <c r="I791" i="1"/>
  <c r="J792" i="2" s="1"/>
  <c r="J791" i="1"/>
  <c r="K792" i="2" s="1"/>
  <c r="I687" i="1"/>
  <c r="J688" i="2" s="1"/>
  <c r="K687" i="1"/>
  <c r="N688" i="2" s="1"/>
  <c r="J687" i="1"/>
  <c r="K688" i="2" s="1"/>
  <c r="BF687" i="1"/>
  <c r="BE687" i="1"/>
  <c r="I703" i="1"/>
  <c r="J704" i="2" s="1"/>
  <c r="K703" i="1"/>
  <c r="N704" i="2" s="1"/>
  <c r="J703" i="1"/>
  <c r="K704" i="2" s="1"/>
  <c r="I719" i="1"/>
  <c r="J720" i="2" s="1"/>
  <c r="K719" i="1"/>
  <c r="N720" i="2" s="1"/>
  <c r="J719" i="1"/>
  <c r="K720" i="2" s="1"/>
  <c r="BF719" i="1"/>
  <c r="BE719" i="1"/>
  <c r="I735" i="1"/>
  <c r="J736" i="2" s="1"/>
  <c r="K735" i="1"/>
  <c r="N736" i="2" s="1"/>
  <c r="J735" i="1"/>
  <c r="K736" i="2" s="1"/>
  <c r="BF769" i="1"/>
  <c r="BE769" i="1"/>
  <c r="J769" i="1"/>
  <c r="K770" i="2" s="1"/>
  <c r="K769" i="1"/>
  <c r="N770" i="2" s="1"/>
  <c r="I769" i="1"/>
  <c r="J770" i="2" s="1"/>
  <c r="BF817" i="1"/>
  <c r="BE817" i="1"/>
  <c r="J833" i="1"/>
  <c r="K834" i="2" s="1"/>
  <c r="I833" i="1"/>
  <c r="J834" i="2" s="1"/>
  <c r="K833" i="1"/>
  <c r="N834" i="2" s="1"/>
  <c r="I877" i="1"/>
  <c r="J878" i="2" s="1"/>
  <c r="J877" i="1"/>
  <c r="K878" i="2" s="1"/>
  <c r="K877" i="1"/>
  <c r="N878" i="2" s="1"/>
  <c r="BE877" i="1"/>
  <c r="BF877" i="1"/>
  <c r="I909" i="1"/>
  <c r="J910" i="2" s="1"/>
  <c r="J909" i="1"/>
  <c r="K910" i="2" s="1"/>
  <c r="K909" i="1"/>
  <c r="N910" i="2" s="1"/>
  <c r="BE909" i="1"/>
  <c r="BF909" i="1"/>
  <c r="K925" i="1"/>
  <c r="N926" i="2" s="1"/>
  <c r="I925" i="1"/>
  <c r="J926" i="2" s="1"/>
  <c r="J925" i="1"/>
  <c r="K926" i="2" s="1"/>
  <c r="BF972" i="1"/>
  <c r="BE972" i="1"/>
  <c r="BE990" i="1"/>
  <c r="BF990" i="1"/>
  <c r="BF813" i="1"/>
  <c r="BE813" i="1"/>
  <c r="K829" i="1"/>
  <c r="N830" i="2" s="1"/>
  <c r="J829" i="1"/>
  <c r="K830" i="2" s="1"/>
  <c r="I829" i="1"/>
  <c r="J830" i="2" s="1"/>
  <c r="K865" i="1"/>
  <c r="N866" i="2" s="1"/>
  <c r="I865" i="1"/>
  <c r="J866" i="2" s="1"/>
  <c r="J865" i="1"/>
  <c r="K866" i="2" s="1"/>
  <c r="BE865" i="1"/>
  <c r="BF865" i="1"/>
  <c r="I897" i="1"/>
  <c r="J898" i="2" s="1"/>
  <c r="J897" i="1"/>
  <c r="K898" i="2" s="1"/>
  <c r="K897" i="1"/>
  <c r="N898" i="2" s="1"/>
  <c r="BE897" i="1"/>
  <c r="BF897" i="1"/>
  <c r="I929" i="1"/>
  <c r="J930" i="2" s="1"/>
  <c r="J929" i="1"/>
  <c r="K930" i="2" s="1"/>
  <c r="K929" i="1"/>
  <c r="N930" i="2" s="1"/>
  <c r="BE929" i="1"/>
  <c r="BF929" i="1"/>
  <c r="I976" i="1"/>
  <c r="J977" i="2" s="1"/>
  <c r="K976" i="1"/>
  <c r="N977" i="2" s="1"/>
  <c r="J976" i="1"/>
  <c r="K977" i="2" s="1"/>
  <c r="J959" i="1"/>
  <c r="K960" i="2" s="1"/>
  <c r="I959" i="1"/>
  <c r="J960" i="2" s="1"/>
  <c r="K959" i="1"/>
  <c r="N960" i="2" s="1"/>
  <c r="BF959" i="1"/>
  <c r="BE959" i="1"/>
  <c r="I571" i="1"/>
  <c r="J572" i="2" s="1"/>
  <c r="K571" i="1"/>
  <c r="N572" i="2" s="1"/>
  <c r="J851" i="1"/>
  <c r="K852" i="2" s="1"/>
  <c r="I851" i="1"/>
  <c r="J852" i="2" s="1"/>
  <c r="K851" i="1"/>
  <c r="N852" i="2" s="1"/>
  <c r="I597" i="1"/>
  <c r="J598" i="2" s="1"/>
  <c r="K597" i="1"/>
  <c r="N598" i="2" s="1"/>
  <c r="J597" i="1"/>
  <c r="K598" i="2" s="1"/>
  <c r="BE632" i="1"/>
  <c r="BF632" i="1"/>
  <c r="K949" i="1"/>
  <c r="N950" i="2" s="1"/>
  <c r="J949" i="1"/>
  <c r="K950" i="2" s="1"/>
  <c r="I949" i="1"/>
  <c r="J950" i="2" s="1"/>
  <c r="BF949" i="1"/>
  <c r="BE949" i="1"/>
  <c r="BE668" i="1"/>
  <c r="BF668" i="1"/>
  <c r="I670" i="1"/>
  <c r="J671" i="2" s="1"/>
  <c r="J670" i="1"/>
  <c r="K671" i="2" s="1"/>
  <c r="K670" i="1"/>
  <c r="N671" i="2" s="1"/>
  <c r="BF670" i="1"/>
  <c r="BE670" i="1"/>
  <c r="J843" i="1"/>
  <c r="K844" i="2" s="1"/>
  <c r="I843" i="1"/>
  <c r="J844" i="2" s="1"/>
  <c r="K843" i="1"/>
  <c r="N844" i="2" s="1"/>
  <c r="J951" i="1"/>
  <c r="K952" i="2" s="1"/>
  <c r="I951" i="1"/>
  <c r="J952" i="2" s="1"/>
  <c r="K951" i="1"/>
  <c r="N952" i="2" s="1"/>
  <c r="BF951" i="1"/>
  <c r="BE951" i="1"/>
  <c r="K579" i="1"/>
  <c r="N580" i="2" s="1"/>
  <c r="I579" i="1"/>
  <c r="J580" i="2" s="1"/>
  <c r="J579" i="1"/>
  <c r="K580" i="2" s="1"/>
  <c r="J672" i="1"/>
  <c r="K673" i="2" s="1"/>
  <c r="I672" i="1"/>
  <c r="J673" i="2" s="1"/>
  <c r="K672" i="1"/>
  <c r="N673" i="2" s="1"/>
  <c r="I861" i="1"/>
  <c r="J862" i="2" s="1"/>
  <c r="J861" i="1"/>
  <c r="K862" i="2" s="1"/>
  <c r="K861" i="1"/>
  <c r="N862" i="2" s="1"/>
  <c r="BE861" i="1"/>
  <c r="BF861" i="1"/>
  <c r="BF847" i="1"/>
  <c r="BE847" i="1"/>
  <c r="BE705" i="1"/>
  <c r="BF705" i="1"/>
  <c r="I667" i="1"/>
  <c r="J668" i="2" s="1"/>
  <c r="J667" i="1"/>
  <c r="K668" i="2" s="1"/>
  <c r="K667" i="1"/>
  <c r="N668" i="2" s="1"/>
  <c r="BE842" i="1"/>
  <c r="BF842" i="1"/>
  <c r="I858" i="1"/>
  <c r="J859" i="2" s="1"/>
  <c r="J858" i="1"/>
  <c r="K859" i="2" s="1"/>
  <c r="K858" i="1"/>
  <c r="N859" i="2" s="1"/>
  <c r="BE1014" i="1"/>
  <c r="BF1014" i="1"/>
  <c r="I1014" i="1"/>
  <c r="J1015" i="2" s="1"/>
  <c r="J1014" i="1"/>
  <c r="K1015" i="2" s="1"/>
  <c r="K1014" i="1"/>
  <c r="N1015" i="2" s="1"/>
  <c r="J530" i="1"/>
  <c r="K531" i="2" s="1"/>
  <c r="K530" i="1"/>
  <c r="N531" i="2" s="1"/>
  <c r="I530" i="1"/>
  <c r="J531" i="2" s="1"/>
  <c r="BF628" i="1"/>
  <c r="BE628" i="1"/>
  <c r="J542" i="1"/>
  <c r="K543" i="2" s="1"/>
  <c r="I542" i="1"/>
  <c r="J543" i="2" s="1"/>
  <c r="BE621" i="1"/>
  <c r="BF621" i="1"/>
  <c r="I595" i="1"/>
  <c r="J596" i="2" s="1"/>
  <c r="J595" i="1"/>
  <c r="K596" i="2" s="1"/>
  <c r="BE733" i="1"/>
  <c r="BF733" i="1"/>
  <c r="BF958" i="1"/>
  <c r="BE958" i="1"/>
  <c r="K958" i="1"/>
  <c r="N959" i="2" s="1"/>
  <c r="J958" i="1"/>
  <c r="K959" i="2" s="1"/>
  <c r="I958" i="1"/>
  <c r="J959" i="2" s="1"/>
  <c r="BF942" i="1"/>
  <c r="BE942" i="1"/>
  <c r="K942" i="1"/>
  <c r="N943" i="2" s="1"/>
  <c r="J942" i="1"/>
  <c r="K943" i="2" s="1"/>
  <c r="I942" i="1"/>
  <c r="J943" i="2" s="1"/>
  <c r="BE758" i="1"/>
  <c r="BF758" i="1"/>
  <c r="I758" i="1"/>
  <c r="J759" i="2" s="1"/>
  <c r="K758" i="1"/>
  <c r="N759" i="2" s="1"/>
  <c r="J758" i="1"/>
  <c r="K759" i="2" s="1"/>
  <c r="BE665" i="1"/>
  <c r="BF665" i="1"/>
  <c r="I665" i="1"/>
  <c r="J666" i="2" s="1"/>
  <c r="J665" i="1"/>
  <c r="K666" i="2" s="1"/>
  <c r="K665" i="1"/>
  <c r="N666" i="2" s="1"/>
  <c r="BE655" i="1"/>
  <c r="BF655" i="1"/>
  <c r="I655" i="1"/>
  <c r="J656" i="2" s="1"/>
  <c r="J655" i="1"/>
  <c r="K656" i="2" s="1"/>
  <c r="K655" i="1"/>
  <c r="N656" i="2" s="1"/>
  <c r="BF1003" i="1"/>
  <c r="BE1003" i="1"/>
  <c r="J1003" i="1"/>
  <c r="K1004" i="2" s="1"/>
  <c r="K1003" i="1"/>
  <c r="N1004" i="2" s="1"/>
  <c r="I1003" i="1"/>
  <c r="J1004" i="2" s="1"/>
  <c r="BE663" i="1"/>
  <c r="BF663" i="1"/>
  <c r="J998" i="1"/>
  <c r="K999" i="2" s="1"/>
  <c r="I998" i="1"/>
  <c r="J999" i="2" s="1"/>
  <c r="K998" i="1"/>
  <c r="N999" i="2" s="1"/>
  <c r="BF970" i="1"/>
  <c r="BE970" i="1"/>
  <c r="J525" i="1"/>
  <c r="K526" i="2" s="1"/>
  <c r="I525" i="1"/>
  <c r="J526" i="2" s="1"/>
  <c r="BF799" i="1"/>
  <c r="BE799" i="1"/>
  <c r="BF994" i="1"/>
  <c r="BE994" i="1"/>
  <c r="BE811" i="1"/>
  <c r="BF811" i="1"/>
  <c r="J811" i="1"/>
  <c r="K812" i="2" s="1"/>
  <c r="I811" i="1"/>
  <c r="J812" i="2" s="1"/>
  <c r="K811" i="1"/>
  <c r="N812" i="2" s="1"/>
  <c r="BE923" i="1"/>
  <c r="BF923" i="1"/>
  <c r="J923" i="1"/>
  <c r="K924" i="2" s="1"/>
  <c r="I923" i="1"/>
  <c r="J924" i="2" s="1"/>
  <c r="BF891" i="1"/>
  <c r="BE891" i="1"/>
  <c r="BE641" i="1"/>
  <c r="BF641" i="1"/>
  <c r="I657" i="1"/>
  <c r="J658" i="2" s="1"/>
  <c r="J657" i="1"/>
  <c r="K658" i="2" s="1"/>
  <c r="K657" i="1"/>
  <c r="N658" i="2" s="1"/>
  <c r="I690" i="1"/>
  <c r="J691" i="2" s="1"/>
  <c r="J690" i="1"/>
  <c r="K691" i="2" s="1"/>
  <c r="K690" i="1"/>
  <c r="N691" i="2" s="1"/>
  <c r="I706" i="1"/>
  <c r="J707" i="2" s="1"/>
  <c r="J706" i="1"/>
  <c r="K707" i="2" s="1"/>
  <c r="K706" i="1"/>
  <c r="N707" i="2" s="1"/>
  <c r="I722" i="1"/>
  <c r="J723" i="2" s="1"/>
  <c r="J722" i="1"/>
  <c r="K723" i="2" s="1"/>
  <c r="K722" i="1"/>
  <c r="N723" i="2" s="1"/>
  <c r="J836" i="1"/>
  <c r="K837" i="2" s="1"/>
  <c r="I836" i="1"/>
  <c r="J837" i="2" s="1"/>
  <c r="K836" i="1"/>
  <c r="N837" i="2" s="1"/>
  <c r="BF762" i="1"/>
  <c r="BE762" i="1"/>
  <c r="J778" i="1"/>
  <c r="K779" i="2" s="1"/>
  <c r="I778" i="1"/>
  <c r="J779" i="2" s="1"/>
  <c r="K778" i="1"/>
  <c r="N779" i="2" s="1"/>
  <c r="BF802" i="1"/>
  <c r="BE802" i="1"/>
  <c r="J818" i="1"/>
  <c r="K819" i="2" s="1"/>
  <c r="I818" i="1"/>
  <c r="J819" i="2" s="1"/>
  <c r="K818" i="1"/>
  <c r="N819" i="2" s="1"/>
  <c r="BF981" i="1"/>
  <c r="BE981" i="1"/>
  <c r="J981" i="1"/>
  <c r="K982" i="2" s="1"/>
  <c r="I981" i="1"/>
  <c r="J982" i="2" s="1"/>
  <c r="K981" i="1"/>
  <c r="N982" i="2" s="1"/>
  <c r="I569" i="1"/>
  <c r="J570" i="2" s="1"/>
  <c r="J569" i="1"/>
  <c r="K570" i="2" s="1"/>
  <c r="K569" i="1"/>
  <c r="N570" i="2" s="1"/>
  <c r="I654" i="1"/>
  <c r="J655" i="2" s="1"/>
  <c r="J654" i="1"/>
  <c r="K655" i="2" s="1"/>
  <c r="K654" i="1"/>
  <c r="N655" i="2" s="1"/>
  <c r="I531" i="1"/>
  <c r="J532" i="2" s="1"/>
  <c r="J531" i="1"/>
  <c r="K532" i="2" s="1"/>
  <c r="K531" i="1"/>
  <c r="N532" i="2" s="1"/>
  <c r="J552" i="1"/>
  <c r="K553" i="2" s="1"/>
  <c r="I552" i="1"/>
  <c r="J553" i="2" s="1"/>
  <c r="K552" i="1"/>
  <c r="N553" i="2" s="1"/>
  <c r="BE688" i="1"/>
  <c r="BF688" i="1"/>
  <c r="BE720" i="1"/>
  <c r="BF720" i="1"/>
  <c r="J776" i="1"/>
  <c r="K777" i="2" s="1"/>
  <c r="I776" i="1"/>
  <c r="J777" i="2" s="1"/>
  <c r="K776" i="1"/>
  <c r="N777" i="2" s="1"/>
  <c r="BE784" i="1"/>
  <c r="BF784" i="1"/>
  <c r="J808" i="1"/>
  <c r="K809" i="2" s="1"/>
  <c r="I808" i="1"/>
  <c r="J809" i="2" s="1"/>
  <c r="K808" i="1"/>
  <c r="N809" i="2" s="1"/>
  <c r="BE886" i="1"/>
  <c r="BF886" i="1"/>
  <c r="J615" i="1"/>
  <c r="K616" i="2" s="1"/>
  <c r="K615" i="1"/>
  <c r="N616" i="2" s="1"/>
  <c r="BE662" i="1"/>
  <c r="BF662" i="1"/>
  <c r="J830" i="1"/>
  <c r="K831" i="2" s="1"/>
  <c r="I830" i="1"/>
  <c r="J831" i="2" s="1"/>
  <c r="K830" i="1"/>
  <c r="N831" i="2" s="1"/>
  <c r="BE872" i="1"/>
  <c r="BF872" i="1"/>
  <c r="I872" i="1"/>
  <c r="J873" i="2" s="1"/>
  <c r="J872" i="1"/>
  <c r="K873" i="2" s="1"/>
  <c r="K872" i="1"/>
  <c r="N873" i="2" s="1"/>
  <c r="BE904" i="1"/>
  <c r="BF904" i="1"/>
  <c r="I904" i="1"/>
  <c r="J905" i="2" s="1"/>
  <c r="J904" i="1"/>
  <c r="K905" i="2" s="1"/>
  <c r="K904" i="1"/>
  <c r="N905" i="2" s="1"/>
  <c r="I634" i="1"/>
  <c r="J635" i="2" s="1"/>
  <c r="J634" i="1"/>
  <c r="K635" i="2" s="1"/>
  <c r="K634" i="1"/>
  <c r="N635" i="2" s="1"/>
  <c r="BF650" i="1"/>
  <c r="BE650" i="1"/>
  <c r="BE707" i="1"/>
  <c r="BF707" i="1"/>
  <c r="J789" i="1"/>
  <c r="K790" i="2" s="1"/>
  <c r="K789" i="1"/>
  <c r="N790" i="2" s="1"/>
  <c r="I789" i="1"/>
  <c r="J790" i="2" s="1"/>
  <c r="I679" i="1"/>
  <c r="J680" i="2" s="1"/>
  <c r="K679" i="1"/>
  <c r="N680" i="2" s="1"/>
  <c r="J679" i="1"/>
  <c r="K680" i="2" s="1"/>
  <c r="BE695" i="1"/>
  <c r="BF695" i="1"/>
  <c r="I695" i="1"/>
  <c r="J696" i="2" s="1"/>
  <c r="K695" i="1"/>
  <c r="N696" i="2" s="1"/>
  <c r="J695" i="1"/>
  <c r="K696" i="2" s="1"/>
  <c r="I711" i="1"/>
  <c r="J712" i="2" s="1"/>
  <c r="K711" i="1"/>
  <c r="N712" i="2" s="1"/>
  <c r="J711" i="1"/>
  <c r="K712" i="2" s="1"/>
  <c r="BE727" i="1"/>
  <c r="BF727" i="1"/>
  <c r="I727" i="1"/>
  <c r="J728" i="2" s="1"/>
  <c r="K727" i="1"/>
  <c r="N728" i="2" s="1"/>
  <c r="J727" i="1"/>
  <c r="K728" i="2" s="1"/>
  <c r="I743" i="1"/>
  <c r="J744" i="2" s="1"/>
  <c r="K743" i="1"/>
  <c r="N744" i="2" s="1"/>
  <c r="J743" i="1"/>
  <c r="K744" i="2" s="1"/>
  <c r="I777" i="1"/>
  <c r="J778" i="2" s="1"/>
  <c r="J777" i="1"/>
  <c r="K778" i="2" s="1"/>
  <c r="K777" i="1"/>
  <c r="N778" i="2" s="1"/>
  <c r="BE809" i="1"/>
  <c r="BF809" i="1"/>
  <c r="K825" i="1"/>
  <c r="N826" i="2" s="1"/>
  <c r="J825" i="1"/>
  <c r="K826" i="2" s="1"/>
  <c r="I825" i="1"/>
  <c r="J826" i="2" s="1"/>
  <c r="I885" i="1"/>
  <c r="J886" i="2" s="1"/>
  <c r="J885" i="1"/>
  <c r="K886" i="2" s="1"/>
  <c r="K885" i="1"/>
  <c r="N886" i="2" s="1"/>
  <c r="BE901" i="1"/>
  <c r="BF901" i="1"/>
  <c r="BE805" i="1"/>
  <c r="BF805" i="1"/>
  <c r="I821" i="1"/>
  <c r="J822" i="2" s="1"/>
  <c r="J821" i="1"/>
  <c r="K822" i="2" s="1"/>
  <c r="K821" i="1"/>
  <c r="N822" i="2" s="1"/>
  <c r="I889" i="1"/>
  <c r="J890" i="2" s="1"/>
  <c r="J889" i="1"/>
  <c r="K890" i="2" s="1"/>
  <c r="K889" i="1"/>
  <c r="N890" i="2" s="1"/>
  <c r="BE889" i="1"/>
  <c r="BF889" i="1"/>
  <c r="I921" i="1"/>
  <c r="J922" i="2" s="1"/>
  <c r="J921" i="1"/>
  <c r="K922" i="2" s="1"/>
  <c r="K921" i="1"/>
  <c r="N922" i="2" s="1"/>
  <c r="BE921" i="1"/>
  <c r="BF921" i="1"/>
  <c r="J986" i="1"/>
  <c r="K987" i="2" s="1"/>
  <c r="I986" i="1"/>
  <c r="J987" i="2" s="1"/>
  <c r="K986" i="1"/>
  <c r="N987" i="2" s="1"/>
  <c r="J943" i="1"/>
  <c r="K944" i="2" s="1"/>
  <c r="I943" i="1"/>
  <c r="J944" i="2" s="1"/>
  <c r="K943" i="1"/>
  <c r="N944" i="2" s="1"/>
  <c r="BE943" i="1"/>
  <c r="BF943" i="1"/>
  <c r="I755" i="1"/>
  <c r="J756" i="2" s="1"/>
  <c r="K755" i="1"/>
  <c r="N756" i="2" s="1"/>
  <c r="J755" i="1"/>
  <c r="K756" i="2" s="1"/>
  <c r="BE755" i="1"/>
  <c r="BF755" i="1"/>
  <c r="J609" i="1"/>
  <c r="K610" i="2" s="1"/>
  <c r="I609" i="1"/>
  <c r="J610" i="2" s="1"/>
  <c r="K609" i="1"/>
  <c r="N610" i="2" s="1"/>
  <c r="J939" i="1"/>
  <c r="K940" i="2" s="1"/>
  <c r="I939" i="1"/>
  <c r="J940" i="2" s="1"/>
  <c r="K939" i="1"/>
  <c r="N940" i="2" s="1"/>
  <c r="BE939" i="1"/>
  <c r="BF939" i="1"/>
  <c r="BE763" i="1"/>
  <c r="BF763" i="1"/>
  <c r="BE676" i="1"/>
  <c r="BF676" i="1"/>
  <c r="BE721" i="1"/>
  <c r="BF721" i="1"/>
  <c r="J855" i="1"/>
  <c r="K856" i="2" s="1"/>
  <c r="K855" i="1"/>
  <c r="N856" i="2" s="1"/>
  <c r="I855" i="1"/>
  <c r="J856" i="2" s="1"/>
  <c r="K536" i="1"/>
  <c r="N537" i="2" s="1"/>
  <c r="J536" i="1"/>
  <c r="K537" i="2" s="1"/>
  <c r="I536" i="1"/>
  <c r="J537" i="2" s="1"/>
  <c r="I857" i="1"/>
  <c r="J858" i="2" s="1"/>
  <c r="J857" i="1"/>
  <c r="K858" i="2" s="1"/>
  <c r="K857" i="1"/>
  <c r="N858" i="2" s="1"/>
  <c r="BE857" i="1"/>
  <c r="BF857" i="1"/>
  <c r="J660" i="1"/>
  <c r="K661" i="2" s="1"/>
  <c r="I660" i="1"/>
  <c r="J661" i="2" s="1"/>
  <c r="K660" i="1"/>
  <c r="N661" i="2" s="1"/>
  <c r="BE713" i="1"/>
  <c r="BF713" i="1"/>
  <c r="BE685" i="1"/>
  <c r="BF685" i="1"/>
  <c r="BE725" i="1"/>
  <c r="BF725" i="1"/>
  <c r="BE689" i="1"/>
  <c r="BF689" i="1"/>
  <c r="BE974" i="1"/>
  <c r="BF974" i="1"/>
  <c r="BE673" i="1"/>
  <c r="BF673" i="1"/>
  <c r="I673" i="1"/>
  <c r="J674" i="2" s="1"/>
  <c r="J673" i="1"/>
  <c r="K674" i="2" s="1"/>
  <c r="K673" i="1"/>
  <c r="N674" i="2" s="1"/>
  <c r="BE864" i="1"/>
  <c r="BF864" i="1"/>
  <c r="I864" i="1"/>
  <c r="J865" i="2" s="1"/>
  <c r="J864" i="1"/>
  <c r="K865" i="2" s="1"/>
  <c r="K864" i="1"/>
  <c r="N865" i="2" s="1"/>
  <c r="BE626" i="1"/>
  <c r="BF626" i="1"/>
  <c r="I626" i="1"/>
  <c r="J627" i="2" s="1"/>
  <c r="J626" i="1"/>
  <c r="K627" i="2" s="1"/>
  <c r="K626" i="1"/>
  <c r="N627" i="2" s="1"/>
  <c r="I556" i="1"/>
  <c r="J557" i="2" s="1"/>
  <c r="J556" i="1"/>
  <c r="K557" i="2" s="1"/>
  <c r="K556" i="1"/>
  <c r="N557" i="2" s="1"/>
  <c r="BF1011" i="1"/>
  <c r="BE1011" i="1"/>
  <c r="I846" i="1"/>
  <c r="J847" i="2" s="1"/>
  <c r="J846" i="1"/>
  <c r="K847" i="2" s="1"/>
  <c r="K846" i="1"/>
  <c r="N847" i="2" s="1"/>
  <c r="BE854" i="1"/>
  <c r="BF854" i="1"/>
  <c r="I862" i="1"/>
  <c r="J863" i="2" s="1"/>
  <c r="J862" i="1"/>
  <c r="K863" i="2" s="1"/>
  <c r="K862" i="1"/>
  <c r="N863" i="2" s="1"/>
  <c r="J539" i="1"/>
  <c r="K540" i="2" s="1"/>
  <c r="K539" i="1"/>
  <c r="N540" i="2" s="1"/>
  <c r="I539" i="1"/>
  <c r="J540" i="2" s="1"/>
  <c r="I587" i="1"/>
  <c r="J588" i="2" s="1"/>
  <c r="J587" i="1"/>
  <c r="K588" i="2" s="1"/>
  <c r="BE956" i="1"/>
  <c r="BF956" i="1"/>
  <c r="I956" i="1"/>
  <c r="J957" i="2" s="1"/>
  <c r="K956" i="1"/>
  <c r="N957" i="2" s="1"/>
  <c r="J956" i="1"/>
  <c r="K957" i="2" s="1"/>
  <c r="BE948" i="1"/>
  <c r="BF948" i="1"/>
  <c r="I948" i="1"/>
  <c r="J949" i="2" s="1"/>
  <c r="K948" i="1"/>
  <c r="N949" i="2" s="1"/>
  <c r="J948" i="1"/>
  <c r="K949" i="2" s="1"/>
  <c r="BE936" i="1"/>
  <c r="BF936" i="1"/>
  <c r="I936" i="1"/>
  <c r="J937" i="2" s="1"/>
  <c r="K936" i="1"/>
  <c r="N937" i="2" s="1"/>
  <c r="J936" i="1"/>
  <c r="K937" i="2" s="1"/>
  <c r="BF748" i="1"/>
  <c r="BE748" i="1"/>
  <c r="K748" i="1"/>
  <c r="N749" i="2" s="1"/>
  <c r="J748" i="1"/>
  <c r="K749" i="2" s="1"/>
  <c r="I748" i="1"/>
  <c r="J749" i="2" s="1"/>
  <c r="BE639" i="1"/>
  <c r="BF639" i="1"/>
  <c r="I639" i="1"/>
  <c r="J640" i="2" s="1"/>
  <c r="J639" i="1"/>
  <c r="K640" i="2" s="1"/>
  <c r="K639" i="1"/>
  <c r="N640" i="2" s="1"/>
  <c r="J550" i="1"/>
  <c r="K551" i="2" s="1"/>
  <c r="I550" i="1"/>
  <c r="J551" i="2" s="1"/>
  <c r="K550" i="1"/>
  <c r="N551" i="2" s="1"/>
  <c r="BE999" i="1"/>
  <c r="BF999" i="1"/>
  <c r="J984" i="1"/>
  <c r="K985" i="2" s="1"/>
  <c r="I984" i="1"/>
  <c r="J985" i="2" s="1"/>
  <c r="K984" i="1"/>
  <c r="N985" i="2" s="1"/>
  <c r="BF1002" i="1"/>
  <c r="BE1002" i="1"/>
  <c r="J547" i="1"/>
  <c r="K548" i="2" s="1"/>
  <c r="K547" i="1"/>
  <c r="N548" i="2" s="1"/>
  <c r="I547" i="1"/>
  <c r="J548" i="2" s="1"/>
  <c r="I566" i="1"/>
  <c r="J567" i="2" s="1"/>
  <c r="J566" i="1"/>
  <c r="K567" i="2" s="1"/>
  <c r="K566" i="1"/>
  <c r="N567" i="2" s="1"/>
  <c r="BF899" i="1"/>
  <c r="BE899" i="1"/>
  <c r="I867" i="1"/>
  <c r="J868" i="2" s="1"/>
  <c r="K867" i="1"/>
  <c r="N868" i="2" s="1"/>
  <c r="J867" i="1"/>
  <c r="K868" i="2" s="1"/>
  <c r="I588" i="1"/>
  <c r="J589" i="2" s="1"/>
  <c r="J588" i="1"/>
  <c r="K589" i="2" s="1"/>
  <c r="K588" i="1"/>
  <c r="N589" i="2" s="1"/>
  <c r="I614" i="1"/>
  <c r="J615" i="2" s="1"/>
  <c r="J614" i="1"/>
  <c r="K615" i="2" s="1"/>
  <c r="K614" i="1"/>
  <c r="N615" i="2" s="1"/>
  <c r="BE645" i="1"/>
  <c r="BF645" i="1"/>
  <c r="I661" i="1"/>
  <c r="J662" i="2" s="1"/>
  <c r="J661" i="1"/>
  <c r="K662" i="2" s="1"/>
  <c r="K661" i="1"/>
  <c r="N662" i="2" s="1"/>
  <c r="I574" i="1"/>
  <c r="J575" i="2" s="1"/>
  <c r="J574" i="1"/>
  <c r="K575" i="2" s="1"/>
  <c r="K574" i="1"/>
  <c r="N575" i="2" s="1"/>
  <c r="I572" i="1"/>
  <c r="J573" i="2" s="1"/>
  <c r="J572" i="1"/>
  <c r="K573" i="2" s="1"/>
  <c r="K572" i="1"/>
  <c r="N573" i="2" s="1"/>
  <c r="I734" i="1"/>
  <c r="J735" i="2" s="1"/>
  <c r="J734" i="1"/>
  <c r="K735" i="2" s="1"/>
  <c r="K734" i="1"/>
  <c r="N735" i="2" s="1"/>
  <c r="BF768" i="1"/>
  <c r="BE768" i="1"/>
  <c r="J800" i="1"/>
  <c r="K801" i="2" s="1"/>
  <c r="I800" i="1"/>
  <c r="J801" i="2" s="1"/>
  <c r="K800" i="1"/>
  <c r="N801" i="2" s="1"/>
  <c r="BF800" i="1"/>
  <c r="BE800" i="1"/>
  <c r="BF774" i="1"/>
  <c r="BE774" i="1"/>
  <c r="J790" i="1"/>
  <c r="K791" i="2" s="1"/>
  <c r="I790" i="1"/>
  <c r="J791" i="2" s="1"/>
  <c r="K790" i="1"/>
  <c r="N791" i="2" s="1"/>
  <c r="BF814" i="1"/>
  <c r="BE814" i="1"/>
  <c r="J975" i="1"/>
  <c r="K976" i="2" s="1"/>
  <c r="I975" i="1"/>
  <c r="J976" i="2" s="1"/>
  <c r="K975" i="1"/>
  <c r="N976" i="2" s="1"/>
  <c r="I638" i="1"/>
  <c r="J639" i="2" s="1"/>
  <c r="J638" i="1"/>
  <c r="K639" i="2" s="1"/>
  <c r="K638" i="1"/>
  <c r="N639" i="2" s="1"/>
  <c r="BF638" i="1"/>
  <c r="BE638" i="1"/>
  <c r="I533" i="1"/>
  <c r="J534" i="2" s="1"/>
  <c r="J533" i="1"/>
  <c r="K534" i="2" s="1"/>
  <c r="K533" i="1"/>
  <c r="N534" i="2" s="1"/>
  <c r="I594" i="1"/>
  <c r="J595" i="2" s="1"/>
  <c r="J594" i="1"/>
  <c r="K595" i="2" s="1"/>
  <c r="K594" i="1"/>
  <c r="N595" i="2" s="1"/>
  <c r="BE692" i="1"/>
  <c r="BF692" i="1"/>
  <c r="BE700" i="1"/>
  <c r="BF700" i="1"/>
  <c r="BE724" i="1"/>
  <c r="BF724" i="1"/>
  <c r="BE732" i="1"/>
  <c r="BF732" i="1"/>
  <c r="BE740" i="1"/>
  <c r="BF740" i="1"/>
  <c r="BF828" i="1"/>
  <c r="BE828" i="1"/>
  <c r="I894" i="1"/>
  <c r="J895" i="2" s="1"/>
  <c r="J894" i="1"/>
  <c r="K895" i="2" s="1"/>
  <c r="K894" i="1"/>
  <c r="N895" i="2" s="1"/>
  <c r="BE926" i="1"/>
  <c r="BF926" i="1"/>
  <c r="J987" i="1"/>
  <c r="K988" i="2" s="1"/>
  <c r="I987" i="1"/>
  <c r="J988" i="2" s="1"/>
  <c r="K987" i="1"/>
  <c r="N988" i="2" s="1"/>
  <c r="J969" i="1"/>
  <c r="K970" i="2" s="1"/>
  <c r="I969" i="1"/>
  <c r="J970" i="2" s="1"/>
  <c r="K969" i="1"/>
  <c r="N970" i="2" s="1"/>
  <c r="BF969" i="1"/>
  <c r="BE969" i="1"/>
  <c r="I646" i="1"/>
  <c r="J647" i="2" s="1"/>
  <c r="J646" i="1"/>
  <c r="K647" i="2" s="1"/>
  <c r="K646" i="1"/>
  <c r="N647" i="2" s="1"/>
  <c r="BE795" i="1"/>
  <c r="BF795" i="1"/>
  <c r="J834" i="1"/>
  <c r="K835" i="2" s="1"/>
  <c r="I834" i="1"/>
  <c r="J835" i="2" s="1"/>
  <c r="K834" i="1"/>
  <c r="N835" i="2" s="1"/>
  <c r="BE876" i="1"/>
  <c r="BF876" i="1"/>
  <c r="I876" i="1"/>
  <c r="J877" i="2" s="1"/>
  <c r="J876" i="1"/>
  <c r="K877" i="2" s="1"/>
  <c r="K876" i="1"/>
  <c r="N877" i="2" s="1"/>
  <c r="BE908" i="1"/>
  <c r="BF908" i="1"/>
  <c r="I908" i="1"/>
  <c r="J909" i="2" s="1"/>
  <c r="J908" i="1"/>
  <c r="K909" i="2" s="1"/>
  <c r="K908" i="1"/>
  <c r="N909" i="2" s="1"/>
  <c r="I1004" i="1"/>
  <c r="J1005" i="2" s="1"/>
  <c r="J1004" i="1"/>
  <c r="K1005" i="2" s="1"/>
  <c r="K1004" i="1"/>
  <c r="N1005" i="2" s="1"/>
  <c r="BE640" i="1"/>
  <c r="BF640" i="1"/>
  <c r="J605" i="1"/>
  <c r="K606" i="2" s="1"/>
  <c r="I605" i="1"/>
  <c r="J606" i="2" s="1"/>
  <c r="K605" i="1"/>
  <c r="N606" i="2" s="1"/>
  <c r="BE779" i="1"/>
  <c r="BF779" i="1"/>
  <c r="I652" i="1"/>
  <c r="J653" i="2" s="1"/>
  <c r="J652" i="1"/>
  <c r="K653" i="2" s="1"/>
  <c r="K652" i="1"/>
  <c r="N653" i="2" s="1"/>
  <c r="BE831" i="1"/>
  <c r="BF831" i="1"/>
  <c r="BE656" i="1"/>
  <c r="BF656" i="1"/>
  <c r="BE709" i="1"/>
  <c r="BF709" i="1"/>
  <c r="BE644" i="1"/>
  <c r="BF644" i="1"/>
  <c r="BE839" i="1"/>
  <c r="BF839" i="1"/>
  <c r="BE697" i="1"/>
  <c r="BF697" i="1"/>
  <c r="I841" i="1"/>
  <c r="J842" i="2" s="1"/>
  <c r="J841" i="1"/>
  <c r="K842" i="2" s="1"/>
  <c r="K841" i="1"/>
  <c r="N842" i="2" s="1"/>
  <c r="BE841" i="1"/>
  <c r="BF841" i="1"/>
  <c r="I553" i="1"/>
  <c r="J554" i="2" s="1"/>
  <c r="J553" i="1"/>
  <c r="K554" i="2" s="1"/>
  <c r="K553" i="1"/>
  <c r="N554" i="2" s="1"/>
  <c r="BE737" i="1"/>
  <c r="BF737" i="1"/>
  <c r="I581" i="1"/>
  <c r="J582" i="2" s="1"/>
  <c r="K581" i="1"/>
  <c r="N582" i="2" s="1"/>
  <c r="J581" i="1"/>
  <c r="K582" i="2" s="1"/>
  <c r="BE636" i="1"/>
  <c r="BF636" i="1"/>
  <c r="I575" i="1"/>
  <c r="J576" i="2" s="1"/>
  <c r="J575" i="1"/>
  <c r="K576" i="2" s="1"/>
  <c r="K575" i="1"/>
  <c r="N576" i="2" s="1"/>
  <c r="I787" i="1"/>
  <c r="J788" i="2" s="1"/>
  <c r="J787" i="1"/>
  <c r="K788" i="2" s="1"/>
  <c r="K787" i="1"/>
  <c r="N788" i="2" s="1"/>
  <c r="BE879" i="1"/>
  <c r="BF879" i="1"/>
  <c r="I879" i="1"/>
  <c r="J880" i="2" s="1"/>
  <c r="J879" i="1"/>
  <c r="K880" i="2" s="1"/>
  <c r="K879" i="1"/>
  <c r="N880" i="2" s="1"/>
  <c r="I648" i="1"/>
  <c r="J649" i="2" s="1"/>
  <c r="J648" i="1"/>
  <c r="K649" i="2" s="1"/>
  <c r="K648" i="1"/>
  <c r="N649" i="2" s="1"/>
  <c r="BE895" i="1"/>
  <c r="BF895" i="1"/>
  <c r="I895" i="1"/>
  <c r="J896" i="2" s="1"/>
  <c r="J895" i="1"/>
  <c r="K896" i="2" s="1"/>
  <c r="K895" i="1"/>
  <c r="N896" i="2" s="1"/>
  <c r="J729" i="1"/>
  <c r="K730" i="2" s="1"/>
  <c r="I729" i="1"/>
  <c r="J730" i="2" s="1"/>
  <c r="K729" i="1"/>
  <c r="N730" i="2" s="1"/>
  <c r="K783" i="1"/>
  <c r="N784" i="2" s="1"/>
  <c r="I783" i="1"/>
  <c r="J784" i="2" s="1"/>
  <c r="J783" i="1"/>
  <c r="K784" i="2" s="1"/>
  <c r="J681" i="1"/>
  <c r="K682" i="2" s="1"/>
  <c r="I681" i="1"/>
  <c r="J682" i="2" s="1"/>
  <c r="K681" i="1"/>
  <c r="N682" i="2" s="1"/>
  <c r="BE669" i="1"/>
  <c r="BF669" i="1"/>
  <c r="I669" i="1"/>
  <c r="J670" i="2" s="1"/>
  <c r="J669" i="1"/>
  <c r="K670" i="2" s="1"/>
  <c r="K669" i="1"/>
  <c r="N670" i="2" s="1"/>
  <c r="BE844" i="1"/>
  <c r="BF844" i="1"/>
  <c r="I844" i="1"/>
  <c r="J845" i="2" s="1"/>
  <c r="J844" i="1"/>
  <c r="K845" i="2" s="1"/>
  <c r="K844" i="1"/>
  <c r="N845" i="2" s="1"/>
  <c r="BE622" i="1"/>
  <c r="BF622" i="1"/>
  <c r="I622" i="1"/>
  <c r="J623" i="2" s="1"/>
  <c r="J622" i="1"/>
  <c r="K623" i="2" s="1"/>
  <c r="K622" i="1"/>
  <c r="N623" i="2" s="1"/>
  <c r="BE675" i="1"/>
  <c r="BF675" i="1"/>
  <c r="I850" i="1"/>
  <c r="J851" i="2" s="1"/>
  <c r="J850" i="1"/>
  <c r="K851" i="2" s="1"/>
  <c r="K850" i="1"/>
  <c r="N851" i="2" s="1"/>
  <c r="BE620" i="1"/>
  <c r="BF620" i="1"/>
  <c r="J629" i="1"/>
  <c r="K630" i="2" s="1"/>
  <c r="I629" i="1"/>
  <c r="J630" i="2" s="1"/>
  <c r="K629" i="1"/>
  <c r="N630" i="2" s="1"/>
  <c r="BE985" i="1"/>
  <c r="BF985" i="1"/>
  <c r="I617" i="1"/>
  <c r="J618" i="2" s="1"/>
  <c r="J617" i="1"/>
  <c r="K618" i="2" s="1"/>
  <c r="K617" i="1"/>
  <c r="N618" i="2" s="1"/>
  <c r="I573" i="1"/>
  <c r="J574" i="2" s="1"/>
  <c r="J573" i="1"/>
  <c r="K574" i="2" s="1"/>
  <c r="I528" i="1"/>
  <c r="J529" i="2" s="1"/>
  <c r="K528" i="1"/>
  <c r="N529" i="2" s="1"/>
  <c r="J528" i="1"/>
  <c r="K529" i="2" s="1"/>
  <c r="I521" i="1"/>
  <c r="J522" i="2" s="1"/>
  <c r="K521" i="1"/>
  <c r="N522" i="2" s="1"/>
  <c r="J521" i="1"/>
  <c r="K522" i="2" s="1"/>
  <c r="J527" i="1"/>
  <c r="K528" i="2" s="1"/>
  <c r="K527" i="1"/>
  <c r="N528" i="2" s="1"/>
  <c r="I527" i="1"/>
  <c r="J528" i="2" s="1"/>
  <c r="I555" i="1"/>
  <c r="J556" i="2" s="1"/>
  <c r="K555" i="1"/>
  <c r="N556" i="2" s="1"/>
  <c r="J555" i="1"/>
  <c r="K556" i="2" s="1"/>
  <c r="BF954" i="1"/>
  <c r="BE954" i="1"/>
  <c r="K954" i="1"/>
  <c r="N955" i="2" s="1"/>
  <c r="J954" i="1"/>
  <c r="K955" i="2" s="1"/>
  <c r="I954" i="1"/>
  <c r="J955" i="2" s="1"/>
  <c r="BF938" i="1"/>
  <c r="BE938" i="1"/>
  <c r="K938" i="1"/>
  <c r="N939" i="2" s="1"/>
  <c r="J938" i="1"/>
  <c r="K939" i="2" s="1"/>
  <c r="I938" i="1"/>
  <c r="J939" i="2" s="1"/>
  <c r="BE746" i="1"/>
  <c r="BF746" i="1"/>
  <c r="I746" i="1"/>
  <c r="J747" i="2" s="1"/>
  <c r="K746" i="1"/>
  <c r="N747" i="2" s="1"/>
  <c r="J746" i="1"/>
  <c r="K747" i="2" s="1"/>
  <c r="I558" i="1"/>
  <c r="J559" i="2" s="1"/>
  <c r="J558" i="1"/>
  <c r="K559" i="2" s="1"/>
  <c r="K558" i="1"/>
  <c r="N559" i="2" s="1"/>
  <c r="I635" i="1"/>
  <c r="J636" i="2" s="1"/>
  <c r="J635" i="1"/>
  <c r="K636" i="2" s="1"/>
  <c r="K635" i="1"/>
  <c r="N636" i="2" s="1"/>
  <c r="K543" i="1"/>
  <c r="N544" i="2" s="1"/>
  <c r="J543" i="1"/>
  <c r="K544" i="2" s="1"/>
  <c r="I543" i="1"/>
  <c r="J544" i="2" s="1"/>
  <c r="I631" i="1"/>
  <c r="J632" i="2" s="1"/>
  <c r="J631" i="1"/>
  <c r="K632" i="2" s="1"/>
  <c r="K631" i="1"/>
  <c r="N632" i="2" s="1"/>
  <c r="J565" i="1"/>
  <c r="K566" i="2" s="1"/>
  <c r="K565" i="1"/>
  <c r="N566" i="2" s="1"/>
  <c r="I565" i="1"/>
  <c r="J566" i="2" s="1"/>
  <c r="I1012" i="1"/>
  <c r="J1013" i="2" s="1"/>
  <c r="K1012" i="1"/>
  <c r="N1013" i="2" s="1"/>
  <c r="J1012" i="1"/>
  <c r="K1013" i="2" s="1"/>
  <c r="K923" i="1"/>
  <c r="N924" i="2" s="1"/>
  <c r="BF907" i="1"/>
  <c r="BE907" i="1"/>
  <c r="I875" i="1"/>
  <c r="J876" i="2" s="1"/>
  <c r="K875" i="1"/>
  <c r="N876" i="2" s="1"/>
  <c r="J875" i="1"/>
  <c r="K876" i="2" s="1"/>
  <c r="I568" i="1"/>
  <c r="J569" i="2" s="1"/>
  <c r="J568" i="1"/>
  <c r="K569" i="2" s="1"/>
  <c r="K568" i="1"/>
  <c r="N569" i="2" s="1"/>
  <c r="I596" i="1"/>
  <c r="J597" i="2" s="1"/>
  <c r="J596" i="1"/>
  <c r="K597" i="2" s="1"/>
  <c r="K596" i="1"/>
  <c r="N597" i="2" s="1"/>
  <c r="BE633" i="1"/>
  <c r="BF633" i="1"/>
  <c r="I649" i="1"/>
  <c r="J650" i="2" s="1"/>
  <c r="J649" i="1"/>
  <c r="K650" i="2" s="1"/>
  <c r="K649" i="1"/>
  <c r="N650" i="2" s="1"/>
  <c r="I682" i="1"/>
  <c r="J683" i="2" s="1"/>
  <c r="J682" i="1"/>
  <c r="K683" i="2" s="1"/>
  <c r="K682" i="1"/>
  <c r="N683" i="2" s="1"/>
  <c r="I698" i="1"/>
  <c r="J699" i="2" s="1"/>
  <c r="J698" i="1"/>
  <c r="K699" i="2" s="1"/>
  <c r="K698" i="1"/>
  <c r="N699" i="2" s="1"/>
  <c r="I714" i="1"/>
  <c r="J715" i="2" s="1"/>
  <c r="J714" i="1"/>
  <c r="K715" i="2" s="1"/>
  <c r="K714" i="1"/>
  <c r="N715" i="2" s="1"/>
  <c r="I730" i="1"/>
  <c r="J731" i="2" s="1"/>
  <c r="J730" i="1"/>
  <c r="K731" i="2" s="1"/>
  <c r="K730" i="1"/>
  <c r="N731" i="2" s="1"/>
  <c r="BE788" i="1"/>
  <c r="BF788" i="1"/>
  <c r="I738" i="1"/>
  <c r="J739" i="2" s="1"/>
  <c r="J738" i="1"/>
  <c r="K739" i="2" s="1"/>
  <c r="K738" i="1"/>
  <c r="N739" i="2" s="1"/>
  <c r="J792" i="1"/>
  <c r="K793" i="2" s="1"/>
  <c r="I792" i="1"/>
  <c r="J793" i="2" s="1"/>
  <c r="K792" i="1"/>
  <c r="N793" i="2" s="1"/>
  <c r="BF770" i="1"/>
  <c r="BE770" i="1"/>
  <c r="J786" i="1"/>
  <c r="K787" i="2" s="1"/>
  <c r="I786" i="1"/>
  <c r="J787" i="2" s="1"/>
  <c r="K786" i="1"/>
  <c r="N787" i="2" s="1"/>
  <c r="BF810" i="1"/>
  <c r="BE810" i="1"/>
  <c r="I874" i="1"/>
  <c r="J875" i="2" s="1"/>
  <c r="J874" i="1"/>
  <c r="K875" i="2" s="1"/>
  <c r="K874" i="1"/>
  <c r="N875" i="2" s="1"/>
  <c r="I906" i="1"/>
  <c r="J907" i="2" s="1"/>
  <c r="J906" i="1"/>
  <c r="K907" i="2" s="1"/>
  <c r="K906" i="1"/>
  <c r="N907" i="2" s="1"/>
  <c r="I534" i="1"/>
  <c r="J535" i="2" s="1"/>
  <c r="J534" i="1"/>
  <c r="K535" i="2" s="1"/>
  <c r="K534" i="1"/>
  <c r="N535" i="2" s="1"/>
  <c r="I520" i="1"/>
  <c r="J521" i="2" s="1"/>
  <c r="J520" i="1"/>
  <c r="K521" i="2" s="1"/>
  <c r="K520" i="1"/>
  <c r="N521" i="2" s="1"/>
  <c r="I590" i="1"/>
  <c r="J591" i="2" s="1"/>
  <c r="K590" i="1"/>
  <c r="N591" i="2" s="1"/>
  <c r="I728" i="1"/>
  <c r="J729" i="2" s="1"/>
  <c r="J728" i="1"/>
  <c r="K729" i="2" s="1"/>
  <c r="K728" i="1"/>
  <c r="N729" i="2" s="1"/>
  <c r="I736" i="1"/>
  <c r="J737" i="2" s="1"/>
  <c r="J736" i="1"/>
  <c r="K737" i="2" s="1"/>
  <c r="K736" i="1"/>
  <c r="N737" i="2" s="1"/>
  <c r="BF824" i="1"/>
  <c r="BE824" i="1"/>
  <c r="I870" i="1"/>
  <c r="J871" i="2" s="1"/>
  <c r="J870" i="1"/>
  <c r="K871" i="2" s="1"/>
  <c r="K870" i="1"/>
  <c r="N871" i="2" s="1"/>
  <c r="BE902" i="1"/>
  <c r="BF902" i="1"/>
  <c r="I918" i="1"/>
  <c r="J919" i="2" s="1"/>
  <c r="J918" i="1"/>
  <c r="K919" i="2" s="1"/>
  <c r="K918" i="1"/>
  <c r="N919" i="2" s="1"/>
  <c r="BF1013" i="1"/>
  <c r="BE1013" i="1"/>
  <c r="K526" i="1"/>
  <c r="N527" i="2" s="1"/>
  <c r="I526" i="1"/>
  <c r="J527" i="2" s="1"/>
  <c r="J526" i="1"/>
  <c r="K527" i="2" s="1"/>
  <c r="I583" i="1"/>
  <c r="J584" i="2" s="1"/>
  <c r="J583" i="1"/>
  <c r="K584" i="2" s="1"/>
  <c r="K583" i="1"/>
  <c r="N584" i="2" s="1"/>
  <c r="J838" i="1"/>
  <c r="K839" i="2" s="1"/>
  <c r="I838" i="1"/>
  <c r="J839" i="2" s="1"/>
  <c r="K838" i="1"/>
  <c r="N839" i="2" s="1"/>
  <c r="BE880" i="1"/>
  <c r="BF880" i="1"/>
  <c r="I880" i="1"/>
  <c r="J881" i="2" s="1"/>
  <c r="J880" i="1"/>
  <c r="K881" i="2" s="1"/>
  <c r="K880" i="1"/>
  <c r="N881" i="2" s="1"/>
  <c r="BE912" i="1"/>
  <c r="BF912" i="1"/>
  <c r="I912" i="1"/>
  <c r="J913" i="2" s="1"/>
  <c r="J912" i="1"/>
  <c r="K913" i="2" s="1"/>
  <c r="K912" i="1"/>
  <c r="N913" i="2" s="1"/>
  <c r="K549" i="1"/>
  <c r="N550" i="2" s="1"/>
  <c r="I549" i="1"/>
  <c r="J550" i="2" s="1"/>
  <c r="J549" i="1"/>
  <c r="K550" i="2" s="1"/>
  <c r="BE739" i="1"/>
  <c r="BF739" i="1"/>
  <c r="I739" i="1"/>
  <c r="J740" i="2" s="1"/>
  <c r="J739" i="1"/>
  <c r="K740" i="2" s="1"/>
  <c r="K739" i="1"/>
  <c r="N740" i="2" s="1"/>
  <c r="BE773" i="1"/>
  <c r="BF773" i="1"/>
  <c r="BE803" i="1"/>
  <c r="BF803" i="1"/>
  <c r="I1008" i="1"/>
  <c r="J1009" i="2" s="1"/>
  <c r="J1008" i="1"/>
  <c r="K1009" i="2" s="1"/>
  <c r="K1008" i="1"/>
  <c r="N1009" i="2" s="1"/>
  <c r="I869" i="1"/>
  <c r="J870" i="2" s="1"/>
  <c r="J869" i="1"/>
  <c r="K870" i="2" s="1"/>
  <c r="K869" i="1"/>
  <c r="N870" i="2" s="1"/>
  <c r="BE869" i="1"/>
  <c r="BF869" i="1"/>
  <c r="K917" i="1"/>
  <c r="N918" i="2" s="1"/>
  <c r="I917" i="1"/>
  <c r="J918" i="2" s="1"/>
  <c r="J917" i="1"/>
  <c r="K918" i="2" s="1"/>
  <c r="K964" i="1"/>
  <c r="N965" i="2" s="1"/>
  <c r="I964" i="1"/>
  <c r="J965" i="2" s="1"/>
  <c r="J964" i="1"/>
  <c r="K965" i="2" s="1"/>
  <c r="BE964" i="1"/>
  <c r="BF964" i="1"/>
  <c r="I837" i="1"/>
  <c r="J838" i="2" s="1"/>
  <c r="J837" i="1"/>
  <c r="K838" i="2" s="1"/>
  <c r="K837" i="1"/>
  <c r="N838" i="2" s="1"/>
  <c r="BE717" i="1"/>
  <c r="BF717" i="1"/>
  <c r="BE693" i="1"/>
  <c r="BF693" i="1"/>
  <c r="BE966" i="1"/>
  <c r="BF966" i="1"/>
  <c r="BD376" i="1"/>
  <c r="BD136" i="1"/>
  <c r="BD415" i="1"/>
  <c r="BD383" i="1"/>
  <c r="BD56" i="1"/>
  <c r="BD201" i="1"/>
  <c r="BD466" i="1"/>
  <c r="BD366" i="1"/>
  <c r="BD82" i="1"/>
  <c r="BD398" i="1"/>
  <c r="AX17" i="1"/>
  <c r="BA17" i="1" s="1"/>
  <c r="BD17" i="1" s="1"/>
  <c r="BD57" i="1"/>
  <c r="BD312" i="1"/>
  <c r="BD227" i="1"/>
  <c r="BD216" i="1"/>
  <c r="BD248" i="1"/>
  <c r="BD265" i="1"/>
  <c r="BD281" i="1"/>
  <c r="BD297" i="1"/>
  <c r="BD313" i="1"/>
  <c r="BD329" i="1"/>
  <c r="BD345" i="1"/>
  <c r="BD361" i="1"/>
  <c r="BD377" i="1"/>
  <c r="BD89" i="1"/>
  <c r="BD168" i="1"/>
  <c r="BD50" i="1"/>
  <c r="BD185" i="1"/>
  <c r="BD334" i="1"/>
  <c r="BD430" i="1"/>
  <c r="H516" i="2"/>
  <c r="I516" i="2"/>
  <c r="F516" i="2"/>
  <c r="G516" i="2"/>
  <c r="D516" i="2"/>
  <c r="E516" i="2"/>
  <c r="M516" i="2"/>
  <c r="C516" i="2"/>
  <c r="BD18" i="1"/>
  <c r="BE18" i="1" s="1"/>
  <c r="L17" i="2"/>
  <c r="M17" i="2"/>
  <c r="H515" i="2"/>
  <c r="L515" i="2"/>
  <c r="H513" i="2"/>
  <c r="L513" i="2"/>
  <c r="H511" i="2"/>
  <c r="L511" i="2"/>
  <c r="H509" i="2"/>
  <c r="L509" i="2"/>
  <c r="H507" i="2"/>
  <c r="L507" i="2"/>
  <c r="H505" i="2"/>
  <c r="L505" i="2"/>
  <c r="H503" i="2"/>
  <c r="L503" i="2"/>
  <c r="H501" i="2"/>
  <c r="L501" i="2"/>
  <c r="H499" i="2"/>
  <c r="L499" i="2"/>
  <c r="H497" i="2"/>
  <c r="L497" i="2"/>
  <c r="H495" i="2"/>
  <c r="L495" i="2"/>
  <c r="H493" i="2"/>
  <c r="L493" i="2"/>
  <c r="H491" i="2"/>
  <c r="L491" i="2"/>
  <c r="H489" i="2"/>
  <c r="L489" i="2"/>
  <c r="H487" i="2"/>
  <c r="L487" i="2"/>
  <c r="H485" i="2"/>
  <c r="L485" i="2"/>
  <c r="H483" i="2"/>
  <c r="L483" i="2"/>
  <c r="H481" i="2"/>
  <c r="L481" i="2"/>
  <c r="H479" i="2"/>
  <c r="L479" i="2"/>
  <c r="H477" i="2"/>
  <c r="L477" i="2"/>
  <c r="H475" i="2"/>
  <c r="L475" i="2"/>
  <c r="H473" i="2"/>
  <c r="L473" i="2"/>
  <c r="H471" i="2"/>
  <c r="L471" i="2"/>
  <c r="H469" i="2"/>
  <c r="L469" i="2"/>
  <c r="H467" i="2"/>
  <c r="L467" i="2"/>
  <c r="H465" i="2"/>
  <c r="L465" i="2"/>
  <c r="H463" i="2"/>
  <c r="L463" i="2"/>
  <c r="H461" i="2"/>
  <c r="L461" i="2"/>
  <c r="H459" i="2"/>
  <c r="L459" i="2"/>
  <c r="H457" i="2"/>
  <c r="L457" i="2"/>
  <c r="H455" i="2"/>
  <c r="L455" i="2"/>
  <c r="H453" i="2"/>
  <c r="L453" i="2"/>
  <c r="H451" i="2"/>
  <c r="L451" i="2"/>
  <c r="H449" i="2"/>
  <c r="L449" i="2"/>
  <c r="H447" i="2"/>
  <c r="L447" i="2"/>
  <c r="H445" i="2"/>
  <c r="L445" i="2"/>
  <c r="H443" i="2"/>
  <c r="L443" i="2"/>
  <c r="H441" i="2"/>
  <c r="L441" i="2"/>
  <c r="H439" i="2"/>
  <c r="L439" i="2"/>
  <c r="H437" i="2"/>
  <c r="L437" i="2"/>
  <c r="H435" i="2"/>
  <c r="L435" i="2"/>
  <c r="H433" i="2"/>
  <c r="L433" i="2"/>
  <c r="H431" i="2"/>
  <c r="L431" i="2"/>
  <c r="H429" i="2"/>
  <c r="L429" i="2"/>
  <c r="H427" i="2"/>
  <c r="L427" i="2"/>
  <c r="H425" i="2"/>
  <c r="L425" i="2"/>
  <c r="H423" i="2"/>
  <c r="L423" i="2"/>
  <c r="H421" i="2"/>
  <c r="L421" i="2"/>
  <c r="H419" i="2"/>
  <c r="L419" i="2"/>
  <c r="H417" i="2"/>
  <c r="L417" i="2"/>
  <c r="H415" i="2"/>
  <c r="L415" i="2"/>
  <c r="H413" i="2"/>
  <c r="L413" i="2"/>
  <c r="H411" i="2"/>
  <c r="L411" i="2"/>
  <c r="H409" i="2"/>
  <c r="L409" i="2"/>
  <c r="H407" i="2"/>
  <c r="L407" i="2"/>
  <c r="H405" i="2"/>
  <c r="L405" i="2"/>
  <c r="H403" i="2"/>
  <c r="L403" i="2"/>
  <c r="H401" i="2"/>
  <c r="L401" i="2"/>
  <c r="H399" i="2"/>
  <c r="L399" i="2"/>
  <c r="H397" i="2"/>
  <c r="L397" i="2"/>
  <c r="H395" i="2"/>
  <c r="L395" i="2"/>
  <c r="H393" i="2"/>
  <c r="L393" i="2"/>
  <c r="H391" i="2"/>
  <c r="L391" i="2"/>
  <c r="H389" i="2"/>
  <c r="L389" i="2"/>
  <c r="H387" i="2"/>
  <c r="L387" i="2"/>
  <c r="H385" i="2"/>
  <c r="L385" i="2"/>
  <c r="H383" i="2"/>
  <c r="L383" i="2"/>
  <c r="H381" i="2"/>
  <c r="L381" i="2"/>
  <c r="H379" i="2"/>
  <c r="L379" i="2"/>
  <c r="H377" i="2"/>
  <c r="L377" i="2"/>
  <c r="H375" i="2"/>
  <c r="L375" i="2"/>
  <c r="H373" i="2"/>
  <c r="L373" i="2"/>
  <c r="H371" i="2"/>
  <c r="L371" i="2"/>
  <c r="H369" i="2"/>
  <c r="L369" i="2"/>
  <c r="H367" i="2"/>
  <c r="L367" i="2"/>
  <c r="H365" i="2"/>
  <c r="L365" i="2"/>
  <c r="H363" i="2"/>
  <c r="L363" i="2"/>
  <c r="H361" i="2"/>
  <c r="L361" i="2"/>
  <c r="H359" i="2"/>
  <c r="L359" i="2"/>
  <c r="H357" i="2"/>
  <c r="L357" i="2"/>
  <c r="H355" i="2"/>
  <c r="L355" i="2"/>
  <c r="H353" i="2"/>
  <c r="L353" i="2"/>
  <c r="H351" i="2"/>
  <c r="L351" i="2"/>
  <c r="H349" i="2"/>
  <c r="L349" i="2"/>
  <c r="H347" i="2"/>
  <c r="L347" i="2"/>
  <c r="H345" i="2"/>
  <c r="L345" i="2"/>
  <c r="H343" i="2"/>
  <c r="L343" i="2"/>
  <c r="H341" i="2"/>
  <c r="L341" i="2"/>
  <c r="H339" i="2"/>
  <c r="L339" i="2"/>
  <c r="H337" i="2"/>
  <c r="L337" i="2"/>
  <c r="H335" i="2"/>
  <c r="L335" i="2"/>
  <c r="H333" i="2"/>
  <c r="L333" i="2"/>
  <c r="H331" i="2"/>
  <c r="L331" i="2"/>
  <c r="H329" i="2"/>
  <c r="L329" i="2"/>
  <c r="H327" i="2"/>
  <c r="L327" i="2"/>
  <c r="H325" i="2"/>
  <c r="L325" i="2"/>
  <c r="H323" i="2"/>
  <c r="L323" i="2"/>
  <c r="H321" i="2"/>
  <c r="L321" i="2"/>
  <c r="H319" i="2"/>
  <c r="L319" i="2"/>
  <c r="H317" i="2"/>
  <c r="L317" i="2"/>
  <c r="H315" i="2"/>
  <c r="L315" i="2"/>
  <c r="H313" i="2"/>
  <c r="L313" i="2"/>
  <c r="H311" i="2"/>
  <c r="L311" i="2"/>
  <c r="H309" i="2"/>
  <c r="L309" i="2"/>
  <c r="H307" i="2"/>
  <c r="L307" i="2"/>
  <c r="H305" i="2"/>
  <c r="L305" i="2"/>
  <c r="H303" i="2"/>
  <c r="L303" i="2"/>
  <c r="H301" i="2"/>
  <c r="L301" i="2"/>
  <c r="H299" i="2"/>
  <c r="L299" i="2"/>
  <c r="H297" i="2"/>
  <c r="L297" i="2"/>
  <c r="H295" i="2"/>
  <c r="L295" i="2"/>
  <c r="H293" i="2"/>
  <c r="L293" i="2"/>
  <c r="H291" i="2"/>
  <c r="L291" i="2"/>
  <c r="H289" i="2"/>
  <c r="L289" i="2"/>
  <c r="H287" i="2"/>
  <c r="L287" i="2"/>
  <c r="H285" i="2"/>
  <c r="L285" i="2"/>
  <c r="H283" i="2"/>
  <c r="L283" i="2"/>
  <c r="H281" i="2"/>
  <c r="L281" i="2"/>
  <c r="H279" i="2"/>
  <c r="L279" i="2"/>
  <c r="H277" i="2"/>
  <c r="L277" i="2"/>
  <c r="H275" i="2"/>
  <c r="L275" i="2"/>
  <c r="H273" i="2"/>
  <c r="L273" i="2"/>
  <c r="H271" i="2"/>
  <c r="L271" i="2"/>
  <c r="H269" i="2"/>
  <c r="L269" i="2"/>
  <c r="H267" i="2"/>
  <c r="L267" i="2"/>
  <c r="H265" i="2"/>
  <c r="L265" i="2"/>
  <c r="H263" i="2"/>
  <c r="L263" i="2"/>
  <c r="H261" i="2"/>
  <c r="L261" i="2"/>
  <c r="H259" i="2"/>
  <c r="L259" i="2"/>
  <c r="H257" i="2"/>
  <c r="L257" i="2"/>
  <c r="H255" i="2"/>
  <c r="L255" i="2"/>
  <c r="H253" i="2"/>
  <c r="L253" i="2"/>
  <c r="H251" i="2"/>
  <c r="L251" i="2"/>
  <c r="H249" i="2"/>
  <c r="L249" i="2"/>
  <c r="H247" i="2"/>
  <c r="L247" i="2"/>
  <c r="H245" i="2"/>
  <c r="L245" i="2"/>
  <c r="H243" i="2"/>
  <c r="L243" i="2"/>
  <c r="H241" i="2"/>
  <c r="L241" i="2"/>
  <c r="H239" i="2"/>
  <c r="L239" i="2"/>
  <c r="H237" i="2"/>
  <c r="L237" i="2"/>
  <c r="H235" i="2"/>
  <c r="L235" i="2"/>
  <c r="H233" i="2"/>
  <c r="L233" i="2"/>
  <c r="H231" i="2"/>
  <c r="L231" i="2"/>
  <c r="H229" i="2"/>
  <c r="L229" i="2"/>
  <c r="H227" i="2"/>
  <c r="L227" i="2"/>
  <c r="H225" i="2"/>
  <c r="L225" i="2"/>
  <c r="H223" i="2"/>
  <c r="L223" i="2"/>
  <c r="H221" i="2"/>
  <c r="L221" i="2"/>
  <c r="H219" i="2"/>
  <c r="L219" i="2"/>
  <c r="H217" i="2"/>
  <c r="L217" i="2"/>
  <c r="H215" i="2"/>
  <c r="L215" i="2"/>
  <c r="H213" i="2"/>
  <c r="L213" i="2"/>
  <c r="H211" i="2"/>
  <c r="L211" i="2"/>
  <c r="H209" i="2"/>
  <c r="L209" i="2"/>
  <c r="H207" i="2"/>
  <c r="L207" i="2"/>
  <c r="H205" i="2"/>
  <c r="L205" i="2"/>
  <c r="H203" i="2"/>
  <c r="L203" i="2"/>
  <c r="H201" i="2"/>
  <c r="L201" i="2"/>
  <c r="H199" i="2"/>
  <c r="L199" i="2"/>
  <c r="H197" i="2"/>
  <c r="L197" i="2"/>
  <c r="H195" i="2"/>
  <c r="L195" i="2"/>
  <c r="H193" i="2"/>
  <c r="L193" i="2"/>
  <c r="H191" i="2"/>
  <c r="L191" i="2"/>
  <c r="H189" i="2"/>
  <c r="L189" i="2"/>
  <c r="H187" i="2"/>
  <c r="L187" i="2"/>
  <c r="H185" i="2"/>
  <c r="L185" i="2"/>
  <c r="H183" i="2"/>
  <c r="L183" i="2"/>
  <c r="H181" i="2"/>
  <c r="L181" i="2"/>
  <c r="H179" i="2"/>
  <c r="L179" i="2"/>
  <c r="H177" i="2"/>
  <c r="L177" i="2"/>
  <c r="H175" i="2"/>
  <c r="L175" i="2"/>
  <c r="H173" i="2"/>
  <c r="L173" i="2"/>
  <c r="H171" i="2"/>
  <c r="L171" i="2"/>
  <c r="H169" i="2"/>
  <c r="L169" i="2"/>
  <c r="H167" i="2"/>
  <c r="L167" i="2"/>
  <c r="H165" i="2"/>
  <c r="L165" i="2"/>
  <c r="H163" i="2"/>
  <c r="L163" i="2"/>
  <c r="H161" i="2"/>
  <c r="L161" i="2"/>
  <c r="H159" i="2"/>
  <c r="L159" i="2"/>
  <c r="H157" i="2"/>
  <c r="L157" i="2"/>
  <c r="H155" i="2"/>
  <c r="L155" i="2"/>
  <c r="H153" i="2"/>
  <c r="L153" i="2"/>
  <c r="H151" i="2"/>
  <c r="L151" i="2"/>
  <c r="H149" i="2"/>
  <c r="L149" i="2"/>
  <c r="H147" i="2"/>
  <c r="L147" i="2"/>
  <c r="H145" i="2"/>
  <c r="L145" i="2"/>
  <c r="H143" i="2"/>
  <c r="L143" i="2"/>
  <c r="H141" i="2"/>
  <c r="L141" i="2"/>
  <c r="H139" i="2"/>
  <c r="L139" i="2"/>
  <c r="H137" i="2"/>
  <c r="L137" i="2"/>
  <c r="H135" i="2"/>
  <c r="L135" i="2"/>
  <c r="H133" i="2"/>
  <c r="L133" i="2"/>
  <c r="H131" i="2"/>
  <c r="L131" i="2"/>
  <c r="H129" i="2"/>
  <c r="L129" i="2"/>
  <c r="H127" i="2"/>
  <c r="L127" i="2"/>
  <c r="H125" i="2"/>
  <c r="L125" i="2"/>
  <c r="H123" i="2"/>
  <c r="L123" i="2"/>
  <c r="H121" i="2"/>
  <c r="L121" i="2"/>
  <c r="H119" i="2"/>
  <c r="L119" i="2"/>
  <c r="H117" i="2"/>
  <c r="L117" i="2"/>
  <c r="H115" i="2"/>
  <c r="L115" i="2"/>
  <c r="H113" i="2"/>
  <c r="L113" i="2"/>
  <c r="H111" i="2"/>
  <c r="L111" i="2"/>
  <c r="H109" i="2"/>
  <c r="L109" i="2"/>
  <c r="H107" i="2"/>
  <c r="L107" i="2"/>
  <c r="H105" i="2"/>
  <c r="L105" i="2"/>
  <c r="H103" i="2"/>
  <c r="L103" i="2"/>
  <c r="H101" i="2"/>
  <c r="L101" i="2"/>
  <c r="H99" i="2"/>
  <c r="L99" i="2"/>
  <c r="H97" i="2"/>
  <c r="L97" i="2"/>
  <c r="H95" i="2"/>
  <c r="L95" i="2"/>
  <c r="H93" i="2"/>
  <c r="L93" i="2"/>
  <c r="H91" i="2"/>
  <c r="L91" i="2"/>
  <c r="H89" i="2"/>
  <c r="L89" i="2"/>
  <c r="H87" i="2"/>
  <c r="L87" i="2"/>
  <c r="H85" i="2"/>
  <c r="L85" i="2"/>
  <c r="H83" i="2"/>
  <c r="L83" i="2"/>
  <c r="H81" i="2"/>
  <c r="L81" i="2"/>
  <c r="H79" i="2"/>
  <c r="L79" i="2"/>
  <c r="H77" i="2"/>
  <c r="L77" i="2"/>
  <c r="H75" i="2"/>
  <c r="L75" i="2"/>
  <c r="H73" i="2"/>
  <c r="L73" i="2"/>
  <c r="H71" i="2"/>
  <c r="L71" i="2"/>
  <c r="H69" i="2"/>
  <c r="L69" i="2"/>
  <c r="H67" i="2"/>
  <c r="L67" i="2"/>
  <c r="H65" i="2"/>
  <c r="L65" i="2"/>
  <c r="H63" i="2"/>
  <c r="L63" i="2"/>
  <c r="H61" i="2"/>
  <c r="L61" i="2"/>
  <c r="H59" i="2"/>
  <c r="L59" i="2"/>
  <c r="H57" i="2"/>
  <c r="L57" i="2"/>
  <c r="H55" i="2"/>
  <c r="L55" i="2"/>
  <c r="H53" i="2"/>
  <c r="L53" i="2"/>
  <c r="H51" i="2"/>
  <c r="L51" i="2"/>
  <c r="H49" i="2"/>
  <c r="L49" i="2"/>
  <c r="H47" i="2"/>
  <c r="L47" i="2"/>
  <c r="H45" i="2"/>
  <c r="L45" i="2"/>
  <c r="H43" i="2"/>
  <c r="L43" i="2"/>
  <c r="H41" i="2"/>
  <c r="L41" i="2"/>
  <c r="H39" i="2"/>
  <c r="L39" i="2"/>
  <c r="H37" i="2"/>
  <c r="L37" i="2"/>
  <c r="H35" i="2"/>
  <c r="L35" i="2"/>
  <c r="H33" i="2"/>
  <c r="L33" i="2"/>
  <c r="H31" i="2"/>
  <c r="L31" i="2"/>
  <c r="H29" i="2"/>
  <c r="L29" i="2"/>
  <c r="H27" i="2"/>
  <c r="L27" i="2"/>
  <c r="H25" i="2"/>
  <c r="L25" i="2"/>
  <c r="H23" i="2"/>
  <c r="L23" i="2"/>
  <c r="H19" i="2"/>
  <c r="L19" i="2"/>
  <c r="L516" i="2"/>
  <c r="H514" i="2"/>
  <c r="L514" i="2"/>
  <c r="H512" i="2"/>
  <c r="L512" i="2"/>
  <c r="H510" i="2"/>
  <c r="L510" i="2"/>
  <c r="H508" i="2"/>
  <c r="L508" i="2"/>
  <c r="H506" i="2"/>
  <c r="L506" i="2"/>
  <c r="H504" i="2"/>
  <c r="L504" i="2"/>
  <c r="H502" i="2"/>
  <c r="L502" i="2"/>
  <c r="H500" i="2"/>
  <c r="L500" i="2"/>
  <c r="H498" i="2"/>
  <c r="L498" i="2"/>
  <c r="H496" i="2"/>
  <c r="L496" i="2"/>
  <c r="H494" i="2"/>
  <c r="L494" i="2"/>
  <c r="H492" i="2"/>
  <c r="L492" i="2"/>
  <c r="H490" i="2"/>
  <c r="L490" i="2"/>
  <c r="H488" i="2"/>
  <c r="L488" i="2"/>
  <c r="H486" i="2"/>
  <c r="L486" i="2"/>
  <c r="H484" i="2"/>
  <c r="L484" i="2"/>
  <c r="H482" i="2"/>
  <c r="L482" i="2"/>
  <c r="H480" i="2"/>
  <c r="L480" i="2"/>
  <c r="H478" i="2"/>
  <c r="L478" i="2"/>
  <c r="H476" i="2"/>
  <c r="L476" i="2"/>
  <c r="H474" i="2"/>
  <c r="L474" i="2"/>
  <c r="H472" i="2"/>
  <c r="L472" i="2"/>
  <c r="H470" i="2"/>
  <c r="L470" i="2"/>
  <c r="H468" i="2"/>
  <c r="L468" i="2"/>
  <c r="H466" i="2"/>
  <c r="L466" i="2"/>
  <c r="H464" i="2"/>
  <c r="L464" i="2"/>
  <c r="H462" i="2"/>
  <c r="L462" i="2"/>
  <c r="H460" i="2"/>
  <c r="L460" i="2"/>
  <c r="H458" i="2"/>
  <c r="L458" i="2"/>
  <c r="H456" i="2"/>
  <c r="L456" i="2"/>
  <c r="H454" i="2"/>
  <c r="L454" i="2"/>
  <c r="H452" i="2"/>
  <c r="L452" i="2"/>
  <c r="H450" i="2"/>
  <c r="L450" i="2"/>
  <c r="H448" i="2"/>
  <c r="L448" i="2"/>
  <c r="H446" i="2"/>
  <c r="L446" i="2"/>
  <c r="H444" i="2"/>
  <c r="L444" i="2"/>
  <c r="H442" i="2"/>
  <c r="L442" i="2"/>
  <c r="H440" i="2"/>
  <c r="L440" i="2"/>
  <c r="H438" i="2"/>
  <c r="L438" i="2"/>
  <c r="H436" i="2"/>
  <c r="L436" i="2"/>
  <c r="H434" i="2"/>
  <c r="L434" i="2"/>
  <c r="H432" i="2"/>
  <c r="L432" i="2"/>
  <c r="H430" i="2"/>
  <c r="L430" i="2"/>
  <c r="H428" i="2"/>
  <c r="L428" i="2"/>
  <c r="H426" i="2"/>
  <c r="L426" i="2"/>
  <c r="H424" i="2"/>
  <c r="L424" i="2"/>
  <c r="H422" i="2"/>
  <c r="L422" i="2"/>
  <c r="H420" i="2"/>
  <c r="L420" i="2"/>
  <c r="H418" i="2"/>
  <c r="L418" i="2"/>
  <c r="H416" i="2"/>
  <c r="L416" i="2"/>
  <c r="H414" i="2"/>
  <c r="L414" i="2"/>
  <c r="H412" i="2"/>
  <c r="L412" i="2"/>
  <c r="H410" i="2"/>
  <c r="L410" i="2"/>
  <c r="H408" i="2"/>
  <c r="L408" i="2"/>
  <c r="H406" i="2"/>
  <c r="L406" i="2"/>
  <c r="H404" i="2"/>
  <c r="L404" i="2"/>
  <c r="H402" i="2"/>
  <c r="L402" i="2"/>
  <c r="H400" i="2"/>
  <c r="L400" i="2"/>
  <c r="H398" i="2"/>
  <c r="L398" i="2"/>
  <c r="H396" i="2"/>
  <c r="L396" i="2"/>
  <c r="H394" i="2"/>
  <c r="L394" i="2"/>
  <c r="H392" i="2"/>
  <c r="L392" i="2"/>
  <c r="H390" i="2"/>
  <c r="L390" i="2"/>
  <c r="H388" i="2"/>
  <c r="L388" i="2"/>
  <c r="H386" i="2"/>
  <c r="L386" i="2"/>
  <c r="H384" i="2"/>
  <c r="L384" i="2"/>
  <c r="H382" i="2"/>
  <c r="L382" i="2"/>
  <c r="H380" i="2"/>
  <c r="L380" i="2"/>
  <c r="H378" i="2"/>
  <c r="L378" i="2"/>
  <c r="H376" i="2"/>
  <c r="L376" i="2"/>
  <c r="H374" i="2"/>
  <c r="L374" i="2"/>
  <c r="H372" i="2"/>
  <c r="L372" i="2"/>
  <c r="H370" i="2"/>
  <c r="L370" i="2"/>
  <c r="H368" i="2"/>
  <c r="L368" i="2"/>
  <c r="H366" i="2"/>
  <c r="L366" i="2"/>
  <c r="H364" i="2"/>
  <c r="L364" i="2"/>
  <c r="H362" i="2"/>
  <c r="L362" i="2"/>
  <c r="H360" i="2"/>
  <c r="L360" i="2"/>
  <c r="H358" i="2"/>
  <c r="L358" i="2"/>
  <c r="H356" i="2"/>
  <c r="L356" i="2"/>
  <c r="H354" i="2"/>
  <c r="L354" i="2"/>
  <c r="H352" i="2"/>
  <c r="L352" i="2"/>
  <c r="H350" i="2"/>
  <c r="L350" i="2"/>
  <c r="H348" i="2"/>
  <c r="L348" i="2"/>
  <c r="H346" i="2"/>
  <c r="L346" i="2"/>
  <c r="H344" i="2"/>
  <c r="L344" i="2"/>
  <c r="H342" i="2"/>
  <c r="L342" i="2"/>
  <c r="H340" i="2"/>
  <c r="L340" i="2"/>
  <c r="H338" i="2"/>
  <c r="L338" i="2"/>
  <c r="H336" i="2"/>
  <c r="L336" i="2"/>
  <c r="H334" i="2"/>
  <c r="L334" i="2"/>
  <c r="H332" i="2"/>
  <c r="L332" i="2"/>
  <c r="H330" i="2"/>
  <c r="L330" i="2"/>
  <c r="H328" i="2"/>
  <c r="L328" i="2"/>
  <c r="H326" i="2"/>
  <c r="L326" i="2"/>
  <c r="H324" i="2"/>
  <c r="L324" i="2"/>
  <c r="H322" i="2"/>
  <c r="L322" i="2"/>
  <c r="H320" i="2"/>
  <c r="L320" i="2"/>
  <c r="H318" i="2"/>
  <c r="L318" i="2"/>
  <c r="H316" i="2"/>
  <c r="L316" i="2"/>
  <c r="H314" i="2"/>
  <c r="L314" i="2"/>
  <c r="H312" i="2"/>
  <c r="L312" i="2"/>
  <c r="H310" i="2"/>
  <c r="L310" i="2"/>
  <c r="H308" i="2"/>
  <c r="L308" i="2"/>
  <c r="H306" i="2"/>
  <c r="L306" i="2"/>
  <c r="H304" i="2"/>
  <c r="L304" i="2"/>
  <c r="H302" i="2"/>
  <c r="L302" i="2"/>
  <c r="H300" i="2"/>
  <c r="L300" i="2"/>
  <c r="H298" i="2"/>
  <c r="L298" i="2"/>
  <c r="H296" i="2"/>
  <c r="L296" i="2"/>
  <c r="H294" i="2"/>
  <c r="L294" i="2"/>
  <c r="H292" i="2"/>
  <c r="L292" i="2"/>
  <c r="H290" i="2"/>
  <c r="L290" i="2"/>
  <c r="H288" i="2"/>
  <c r="L288" i="2"/>
  <c r="H286" i="2"/>
  <c r="L286" i="2"/>
  <c r="H284" i="2"/>
  <c r="L284" i="2"/>
  <c r="H282" i="2"/>
  <c r="L282" i="2"/>
  <c r="H280" i="2"/>
  <c r="L280" i="2"/>
  <c r="H278" i="2"/>
  <c r="L278" i="2"/>
  <c r="H276" i="2"/>
  <c r="L276" i="2"/>
  <c r="H274" i="2"/>
  <c r="L274" i="2"/>
  <c r="H272" i="2"/>
  <c r="L272" i="2"/>
  <c r="H270" i="2"/>
  <c r="L270" i="2"/>
  <c r="H268" i="2"/>
  <c r="L268" i="2"/>
  <c r="H266" i="2"/>
  <c r="L266" i="2"/>
  <c r="H264" i="2"/>
  <c r="L264" i="2"/>
  <c r="H262" i="2"/>
  <c r="L262" i="2"/>
  <c r="H260" i="2"/>
  <c r="L260" i="2"/>
  <c r="H258" i="2"/>
  <c r="L258" i="2"/>
  <c r="H256" i="2"/>
  <c r="L256" i="2"/>
  <c r="H254" i="2"/>
  <c r="L254" i="2"/>
  <c r="H252" i="2"/>
  <c r="L252" i="2"/>
  <c r="H250" i="2"/>
  <c r="L250" i="2"/>
  <c r="H248" i="2"/>
  <c r="L248" i="2"/>
  <c r="H246" i="2"/>
  <c r="L246" i="2"/>
  <c r="H244" i="2"/>
  <c r="L244" i="2"/>
  <c r="H242" i="2"/>
  <c r="L242" i="2"/>
  <c r="H240" i="2"/>
  <c r="L240" i="2"/>
  <c r="H238" i="2"/>
  <c r="L238" i="2"/>
  <c r="H236" i="2"/>
  <c r="L236" i="2"/>
  <c r="H234" i="2"/>
  <c r="L234" i="2"/>
  <c r="H232" i="2"/>
  <c r="L232" i="2"/>
  <c r="H230" i="2"/>
  <c r="L230" i="2"/>
  <c r="H228" i="2"/>
  <c r="L228" i="2"/>
  <c r="H226" i="2"/>
  <c r="L226" i="2"/>
  <c r="H224" i="2"/>
  <c r="L224" i="2"/>
  <c r="H222" i="2"/>
  <c r="L222" i="2"/>
  <c r="H220" i="2"/>
  <c r="L220" i="2"/>
  <c r="H218" i="2"/>
  <c r="L218" i="2"/>
  <c r="H216" i="2"/>
  <c r="L216" i="2"/>
  <c r="H214" i="2"/>
  <c r="L214" i="2"/>
  <c r="H212" i="2"/>
  <c r="L212" i="2"/>
  <c r="H210" i="2"/>
  <c r="L210" i="2"/>
  <c r="H208" i="2"/>
  <c r="L208" i="2"/>
  <c r="H206" i="2"/>
  <c r="L206" i="2"/>
  <c r="H204" i="2"/>
  <c r="L204" i="2"/>
  <c r="H202" i="2"/>
  <c r="L202" i="2"/>
  <c r="H200" i="2"/>
  <c r="L200" i="2"/>
  <c r="H198" i="2"/>
  <c r="L198" i="2"/>
  <c r="H196" i="2"/>
  <c r="L196" i="2"/>
  <c r="H194" i="2"/>
  <c r="L194" i="2"/>
  <c r="H192" i="2"/>
  <c r="L192" i="2"/>
  <c r="H190" i="2"/>
  <c r="L190" i="2"/>
  <c r="H188" i="2"/>
  <c r="L188" i="2"/>
  <c r="H186" i="2"/>
  <c r="L186" i="2"/>
  <c r="H184" i="2"/>
  <c r="L184" i="2"/>
  <c r="H182" i="2"/>
  <c r="L182" i="2"/>
  <c r="H180" i="2"/>
  <c r="L180" i="2"/>
  <c r="H178" i="2"/>
  <c r="L178" i="2"/>
  <c r="H176" i="2"/>
  <c r="L176" i="2"/>
  <c r="H174" i="2"/>
  <c r="L174" i="2"/>
  <c r="H172" i="2"/>
  <c r="L172" i="2"/>
  <c r="H170" i="2"/>
  <c r="L170" i="2"/>
  <c r="H168" i="2"/>
  <c r="L168" i="2"/>
  <c r="H166" i="2"/>
  <c r="L166" i="2"/>
  <c r="H164" i="2"/>
  <c r="L164" i="2"/>
  <c r="H162" i="2"/>
  <c r="L162" i="2"/>
  <c r="H160" i="2"/>
  <c r="L160" i="2"/>
  <c r="H158" i="2"/>
  <c r="L158" i="2"/>
  <c r="H156" i="2"/>
  <c r="L156" i="2"/>
  <c r="H154" i="2"/>
  <c r="L154" i="2"/>
  <c r="H152" i="2"/>
  <c r="L152" i="2"/>
  <c r="H150" i="2"/>
  <c r="L150" i="2"/>
  <c r="H148" i="2"/>
  <c r="L148" i="2"/>
  <c r="H146" i="2"/>
  <c r="L146" i="2"/>
  <c r="H144" i="2"/>
  <c r="L144" i="2"/>
  <c r="H142" i="2"/>
  <c r="L142" i="2"/>
  <c r="H140" i="2"/>
  <c r="L140" i="2"/>
  <c r="H138" i="2"/>
  <c r="L138" i="2"/>
  <c r="H136" i="2"/>
  <c r="L136" i="2"/>
  <c r="H134" i="2"/>
  <c r="L134" i="2"/>
  <c r="H132" i="2"/>
  <c r="L132" i="2"/>
  <c r="H130" i="2"/>
  <c r="L130" i="2"/>
  <c r="H128" i="2"/>
  <c r="L128" i="2"/>
  <c r="H126" i="2"/>
  <c r="L126" i="2"/>
  <c r="H124" i="2"/>
  <c r="L124" i="2"/>
  <c r="H122" i="2"/>
  <c r="L122" i="2"/>
  <c r="H120" i="2"/>
  <c r="L120" i="2"/>
  <c r="H118" i="2"/>
  <c r="L118" i="2"/>
  <c r="H116" i="2"/>
  <c r="L116" i="2"/>
  <c r="H114" i="2"/>
  <c r="L114" i="2"/>
  <c r="H112" i="2"/>
  <c r="L112" i="2"/>
  <c r="H110" i="2"/>
  <c r="L110" i="2"/>
  <c r="H108" i="2"/>
  <c r="L108" i="2"/>
  <c r="H106" i="2"/>
  <c r="L106" i="2"/>
  <c r="H104" i="2"/>
  <c r="L104" i="2"/>
  <c r="H102" i="2"/>
  <c r="L102" i="2"/>
  <c r="H100" i="2"/>
  <c r="L100" i="2"/>
  <c r="H98" i="2"/>
  <c r="L98" i="2"/>
  <c r="H96" i="2"/>
  <c r="L96" i="2"/>
  <c r="H94" i="2"/>
  <c r="L94" i="2"/>
  <c r="H92" i="2"/>
  <c r="L92" i="2"/>
  <c r="H90" i="2"/>
  <c r="L90" i="2"/>
  <c r="H88" i="2"/>
  <c r="L88" i="2"/>
  <c r="H86" i="2"/>
  <c r="L86" i="2"/>
  <c r="H84" i="2"/>
  <c r="L84" i="2"/>
  <c r="H82" i="2"/>
  <c r="L82" i="2"/>
  <c r="H80" i="2"/>
  <c r="L80" i="2"/>
  <c r="H78" i="2"/>
  <c r="L78" i="2"/>
  <c r="H76" i="2"/>
  <c r="L76" i="2"/>
  <c r="H74" i="2"/>
  <c r="L74" i="2"/>
  <c r="H72" i="2"/>
  <c r="L72" i="2"/>
  <c r="H70" i="2"/>
  <c r="L70" i="2"/>
  <c r="H68" i="2"/>
  <c r="L68" i="2"/>
  <c r="H66" i="2"/>
  <c r="L66" i="2"/>
  <c r="H64" i="2"/>
  <c r="L64" i="2"/>
  <c r="H62" i="2"/>
  <c r="L62" i="2"/>
  <c r="H60" i="2"/>
  <c r="L60" i="2"/>
  <c r="H58" i="2"/>
  <c r="L58" i="2"/>
  <c r="H56" i="2"/>
  <c r="L56" i="2"/>
  <c r="H54" i="2"/>
  <c r="L54" i="2"/>
  <c r="H52" i="2"/>
  <c r="L52" i="2"/>
  <c r="H50" i="2"/>
  <c r="L50" i="2"/>
  <c r="H48" i="2"/>
  <c r="L48" i="2"/>
  <c r="H46" i="2"/>
  <c r="L46" i="2"/>
  <c r="H44" i="2"/>
  <c r="L44" i="2"/>
  <c r="H42" i="2"/>
  <c r="L42" i="2"/>
  <c r="H40" i="2"/>
  <c r="L40" i="2"/>
  <c r="H38" i="2"/>
  <c r="L38" i="2"/>
  <c r="H36" i="2"/>
  <c r="L36" i="2"/>
  <c r="H34" i="2"/>
  <c r="L34" i="2"/>
  <c r="H32" i="2"/>
  <c r="L32" i="2"/>
  <c r="H30" i="2"/>
  <c r="L30" i="2"/>
  <c r="H28" i="2"/>
  <c r="L28" i="2"/>
  <c r="H26" i="2"/>
  <c r="L26" i="2"/>
  <c r="H24" i="2"/>
  <c r="L24" i="2"/>
  <c r="H22" i="2"/>
  <c r="L22" i="2"/>
  <c r="H20" i="2"/>
  <c r="L20" i="2"/>
  <c r="H18" i="2"/>
  <c r="L18" i="2"/>
  <c r="I17" i="2"/>
  <c r="I515" i="2"/>
  <c r="I513" i="2"/>
  <c r="I511" i="2"/>
  <c r="I509" i="2"/>
  <c r="I507" i="2"/>
  <c r="I505" i="2"/>
  <c r="I503" i="2"/>
  <c r="I501" i="2"/>
  <c r="I499" i="2"/>
  <c r="I497" i="2"/>
  <c r="I495" i="2"/>
  <c r="I493" i="2"/>
  <c r="I491" i="2"/>
  <c r="I489" i="2"/>
  <c r="I487" i="2"/>
  <c r="I485" i="2"/>
  <c r="I483" i="2"/>
  <c r="I481" i="2"/>
  <c r="I479" i="2"/>
  <c r="I477" i="2"/>
  <c r="I475" i="2"/>
  <c r="I473" i="2"/>
  <c r="I471" i="2"/>
  <c r="I469" i="2"/>
  <c r="I467" i="2"/>
  <c r="I465" i="2"/>
  <c r="I463" i="2"/>
  <c r="I461" i="2"/>
  <c r="I459" i="2"/>
  <c r="I457" i="2"/>
  <c r="I455" i="2"/>
  <c r="I453" i="2"/>
  <c r="I451" i="2"/>
  <c r="I449" i="2"/>
  <c r="I447" i="2"/>
  <c r="I445" i="2"/>
  <c r="I443" i="2"/>
  <c r="I441" i="2"/>
  <c r="I439" i="2"/>
  <c r="I437" i="2"/>
  <c r="I435" i="2"/>
  <c r="I433" i="2"/>
  <c r="I431" i="2"/>
  <c r="I429" i="2"/>
  <c r="I427" i="2"/>
  <c r="I425" i="2"/>
  <c r="I423" i="2"/>
  <c r="I421" i="2"/>
  <c r="I419" i="2"/>
  <c r="I417" i="2"/>
  <c r="I415" i="2"/>
  <c r="I413" i="2"/>
  <c r="I411" i="2"/>
  <c r="I409" i="2"/>
  <c r="I407" i="2"/>
  <c r="I405" i="2"/>
  <c r="I403" i="2"/>
  <c r="I401" i="2"/>
  <c r="I399" i="2"/>
  <c r="I397" i="2"/>
  <c r="I395" i="2"/>
  <c r="I393" i="2"/>
  <c r="I391" i="2"/>
  <c r="I389" i="2"/>
  <c r="I387" i="2"/>
  <c r="I385" i="2"/>
  <c r="I383" i="2"/>
  <c r="I381" i="2"/>
  <c r="I379" i="2"/>
  <c r="I377" i="2"/>
  <c r="I375" i="2"/>
  <c r="I373" i="2"/>
  <c r="I371" i="2"/>
  <c r="I369" i="2"/>
  <c r="I367" i="2"/>
  <c r="I365" i="2"/>
  <c r="I363" i="2"/>
  <c r="I361" i="2"/>
  <c r="I359" i="2"/>
  <c r="I357" i="2"/>
  <c r="I355" i="2"/>
  <c r="I353" i="2"/>
  <c r="I351" i="2"/>
  <c r="I349" i="2"/>
  <c r="I347" i="2"/>
  <c r="I345" i="2"/>
  <c r="I343" i="2"/>
  <c r="I341" i="2"/>
  <c r="I339" i="2"/>
  <c r="I337" i="2"/>
  <c r="I335" i="2"/>
  <c r="I333" i="2"/>
  <c r="I331" i="2"/>
  <c r="I329" i="2"/>
  <c r="I327" i="2"/>
  <c r="I325" i="2"/>
  <c r="I323" i="2"/>
  <c r="I321" i="2"/>
  <c r="I319" i="2"/>
  <c r="I317" i="2"/>
  <c r="I315" i="2"/>
  <c r="I313" i="2"/>
  <c r="I311" i="2"/>
  <c r="I309" i="2"/>
  <c r="I307" i="2"/>
  <c r="I305" i="2"/>
  <c r="I303" i="2"/>
  <c r="I301" i="2"/>
  <c r="I299" i="2"/>
  <c r="I297" i="2"/>
  <c r="I295" i="2"/>
  <c r="I293" i="2"/>
  <c r="I291" i="2"/>
  <c r="I289" i="2"/>
  <c r="I287" i="2"/>
  <c r="I285" i="2"/>
  <c r="I283" i="2"/>
  <c r="I281" i="2"/>
  <c r="I279" i="2"/>
  <c r="I277" i="2"/>
  <c r="I275" i="2"/>
  <c r="I273" i="2"/>
  <c r="I271" i="2"/>
  <c r="I269" i="2"/>
  <c r="I267" i="2"/>
  <c r="I265" i="2"/>
  <c r="I263" i="2"/>
  <c r="I261" i="2"/>
  <c r="I259" i="2"/>
  <c r="I257" i="2"/>
  <c r="I255" i="2"/>
  <c r="I253" i="2"/>
  <c r="I251" i="2"/>
  <c r="I249" i="2"/>
  <c r="I247" i="2"/>
  <c r="I245" i="2"/>
  <c r="I243" i="2"/>
  <c r="I241" i="2"/>
  <c r="I239" i="2"/>
  <c r="I237" i="2"/>
  <c r="I235" i="2"/>
  <c r="I233" i="2"/>
  <c r="I231" i="2"/>
  <c r="I229" i="2"/>
  <c r="I227" i="2"/>
  <c r="I225" i="2"/>
  <c r="I223" i="2"/>
  <c r="I221" i="2"/>
  <c r="I219" i="2"/>
  <c r="I217" i="2"/>
  <c r="I215" i="2"/>
  <c r="I213" i="2"/>
  <c r="I211" i="2"/>
  <c r="I209" i="2"/>
  <c r="I207" i="2"/>
  <c r="I205" i="2"/>
  <c r="I203" i="2"/>
  <c r="I201" i="2"/>
  <c r="I199" i="2"/>
  <c r="I197" i="2"/>
  <c r="I195" i="2"/>
  <c r="I193" i="2"/>
  <c r="I191" i="2"/>
  <c r="I189" i="2"/>
  <c r="I187" i="2"/>
  <c r="I185" i="2"/>
  <c r="I183" i="2"/>
  <c r="I181" i="2"/>
  <c r="I179" i="2"/>
  <c r="I177" i="2"/>
  <c r="I175" i="2"/>
  <c r="I173" i="2"/>
  <c r="I171" i="2"/>
  <c r="I169" i="2"/>
  <c r="I167" i="2"/>
  <c r="I165" i="2"/>
  <c r="I163" i="2"/>
  <c r="I161" i="2"/>
  <c r="I159" i="2"/>
  <c r="I157" i="2"/>
  <c r="I155" i="2"/>
  <c r="I153" i="2"/>
  <c r="I151" i="2"/>
  <c r="I149" i="2"/>
  <c r="I147" i="2"/>
  <c r="I145" i="2"/>
  <c r="I143" i="2"/>
  <c r="I141" i="2"/>
  <c r="I139" i="2"/>
  <c r="I137" i="2"/>
  <c r="I135" i="2"/>
  <c r="I133" i="2"/>
  <c r="I131" i="2"/>
  <c r="I129" i="2"/>
  <c r="I127" i="2"/>
  <c r="I125" i="2"/>
  <c r="I123" i="2"/>
  <c r="I121" i="2"/>
  <c r="I119" i="2"/>
  <c r="I117" i="2"/>
  <c r="I115" i="2"/>
  <c r="I113" i="2"/>
  <c r="I111" i="2"/>
  <c r="I109" i="2"/>
  <c r="I107" i="2"/>
  <c r="I105" i="2"/>
  <c r="I103" i="2"/>
  <c r="I101" i="2"/>
  <c r="I99" i="2"/>
  <c r="I97" i="2"/>
  <c r="I95" i="2"/>
  <c r="I93" i="2"/>
  <c r="I91" i="2"/>
  <c r="I89" i="2"/>
  <c r="I87" i="2"/>
  <c r="I85" i="2"/>
  <c r="I83" i="2"/>
  <c r="I81" i="2"/>
  <c r="I79" i="2"/>
  <c r="I77" i="2"/>
  <c r="I75" i="2"/>
  <c r="I73" i="2"/>
  <c r="I71" i="2"/>
  <c r="I69" i="2"/>
  <c r="I67" i="2"/>
  <c r="I65" i="2"/>
  <c r="I63" i="2"/>
  <c r="I61" i="2"/>
  <c r="I59" i="2"/>
  <c r="I57" i="2"/>
  <c r="I55" i="2"/>
  <c r="I53" i="2"/>
  <c r="I51" i="2"/>
  <c r="I49" i="2"/>
  <c r="I47" i="2"/>
  <c r="I45" i="2"/>
  <c r="I43" i="2"/>
  <c r="I41" i="2"/>
  <c r="I39" i="2"/>
  <c r="I37" i="2"/>
  <c r="I35" i="2"/>
  <c r="I33" i="2"/>
  <c r="I31" i="2"/>
  <c r="I29" i="2"/>
  <c r="I27" i="2"/>
  <c r="I25" i="2"/>
  <c r="I23" i="2"/>
  <c r="I19" i="2"/>
  <c r="I514" i="2"/>
  <c r="I512" i="2"/>
  <c r="I510" i="2"/>
  <c r="I508" i="2"/>
  <c r="I506" i="2"/>
  <c r="I504" i="2"/>
  <c r="I502" i="2"/>
  <c r="I500" i="2"/>
  <c r="I498" i="2"/>
  <c r="I496" i="2"/>
  <c r="I494" i="2"/>
  <c r="I492" i="2"/>
  <c r="I490" i="2"/>
  <c r="I488" i="2"/>
  <c r="I486" i="2"/>
  <c r="I484" i="2"/>
  <c r="I482" i="2"/>
  <c r="I480" i="2"/>
  <c r="I478" i="2"/>
  <c r="I476" i="2"/>
  <c r="I474" i="2"/>
  <c r="I472" i="2"/>
  <c r="I470" i="2"/>
  <c r="I468" i="2"/>
  <c r="I466" i="2"/>
  <c r="I464" i="2"/>
  <c r="I462" i="2"/>
  <c r="I460" i="2"/>
  <c r="I458" i="2"/>
  <c r="I456" i="2"/>
  <c r="I454" i="2"/>
  <c r="I452" i="2"/>
  <c r="I450" i="2"/>
  <c r="I448" i="2"/>
  <c r="I446" i="2"/>
  <c r="I444" i="2"/>
  <c r="I442" i="2"/>
  <c r="I440" i="2"/>
  <c r="I438" i="2"/>
  <c r="I436" i="2"/>
  <c r="I434" i="2"/>
  <c r="I432" i="2"/>
  <c r="I430" i="2"/>
  <c r="I428" i="2"/>
  <c r="I426" i="2"/>
  <c r="I424" i="2"/>
  <c r="I422" i="2"/>
  <c r="I420" i="2"/>
  <c r="I418" i="2"/>
  <c r="I416" i="2"/>
  <c r="I414" i="2"/>
  <c r="I412" i="2"/>
  <c r="I410" i="2"/>
  <c r="I408" i="2"/>
  <c r="I406" i="2"/>
  <c r="I404" i="2"/>
  <c r="I402" i="2"/>
  <c r="I400" i="2"/>
  <c r="I398" i="2"/>
  <c r="I396" i="2"/>
  <c r="I394" i="2"/>
  <c r="I392" i="2"/>
  <c r="I390" i="2"/>
  <c r="I388" i="2"/>
  <c r="I386" i="2"/>
  <c r="I384" i="2"/>
  <c r="I382" i="2"/>
  <c r="I380" i="2"/>
  <c r="I378" i="2"/>
  <c r="I376" i="2"/>
  <c r="I374" i="2"/>
  <c r="I372" i="2"/>
  <c r="I370" i="2"/>
  <c r="I368" i="2"/>
  <c r="I366" i="2"/>
  <c r="I364" i="2"/>
  <c r="I362" i="2"/>
  <c r="I360" i="2"/>
  <c r="I358" i="2"/>
  <c r="I356" i="2"/>
  <c r="I354" i="2"/>
  <c r="I352" i="2"/>
  <c r="I350" i="2"/>
  <c r="I348" i="2"/>
  <c r="I346" i="2"/>
  <c r="I344" i="2"/>
  <c r="I342" i="2"/>
  <c r="I340" i="2"/>
  <c r="I338" i="2"/>
  <c r="I336" i="2"/>
  <c r="I334" i="2"/>
  <c r="I332" i="2"/>
  <c r="I330" i="2"/>
  <c r="I328" i="2"/>
  <c r="I326" i="2"/>
  <c r="I324" i="2"/>
  <c r="I322" i="2"/>
  <c r="I320" i="2"/>
  <c r="I318" i="2"/>
  <c r="I316" i="2"/>
  <c r="I314" i="2"/>
  <c r="I312" i="2"/>
  <c r="I310" i="2"/>
  <c r="I308" i="2"/>
  <c r="I306" i="2"/>
  <c r="I304" i="2"/>
  <c r="I302" i="2"/>
  <c r="I300" i="2"/>
  <c r="I298" i="2"/>
  <c r="I296" i="2"/>
  <c r="I294" i="2"/>
  <c r="I292" i="2"/>
  <c r="I290" i="2"/>
  <c r="I288" i="2"/>
  <c r="I286" i="2"/>
  <c r="I284" i="2"/>
  <c r="I282" i="2"/>
  <c r="I280" i="2"/>
  <c r="I278" i="2"/>
  <c r="I276" i="2"/>
  <c r="I274" i="2"/>
  <c r="I272" i="2"/>
  <c r="I270" i="2"/>
  <c r="I268" i="2"/>
  <c r="I266" i="2"/>
  <c r="I264" i="2"/>
  <c r="I262" i="2"/>
  <c r="I260" i="2"/>
  <c r="I258" i="2"/>
  <c r="I256" i="2"/>
  <c r="I254" i="2"/>
  <c r="I252" i="2"/>
  <c r="I250" i="2"/>
  <c r="I248" i="2"/>
  <c r="I246" i="2"/>
  <c r="I244" i="2"/>
  <c r="I242" i="2"/>
  <c r="I240" i="2"/>
  <c r="I238" i="2"/>
  <c r="I236" i="2"/>
  <c r="I234" i="2"/>
  <c r="I232" i="2"/>
  <c r="I230" i="2"/>
  <c r="I228" i="2"/>
  <c r="I226" i="2"/>
  <c r="I224" i="2"/>
  <c r="I222" i="2"/>
  <c r="I220" i="2"/>
  <c r="I218" i="2"/>
  <c r="I216" i="2"/>
  <c r="I214" i="2"/>
  <c r="I212" i="2"/>
  <c r="I210" i="2"/>
  <c r="I208" i="2"/>
  <c r="I206" i="2"/>
  <c r="I204" i="2"/>
  <c r="I202" i="2"/>
  <c r="I200" i="2"/>
  <c r="I198" i="2"/>
  <c r="I196" i="2"/>
  <c r="I194" i="2"/>
  <c r="I192" i="2"/>
  <c r="I190" i="2"/>
  <c r="I188" i="2"/>
  <c r="I186" i="2"/>
  <c r="I184" i="2"/>
  <c r="I182" i="2"/>
  <c r="I180" i="2"/>
  <c r="I178" i="2"/>
  <c r="I176" i="2"/>
  <c r="I174" i="2"/>
  <c r="I172" i="2"/>
  <c r="I170" i="2"/>
  <c r="I168" i="2"/>
  <c r="I166" i="2"/>
  <c r="I164" i="2"/>
  <c r="I162" i="2"/>
  <c r="I160" i="2"/>
  <c r="I158" i="2"/>
  <c r="I156" i="2"/>
  <c r="I154" i="2"/>
  <c r="I152" i="2"/>
  <c r="I150" i="2"/>
  <c r="I148" i="2"/>
  <c r="I146" i="2"/>
  <c r="I144" i="2"/>
  <c r="I142" i="2"/>
  <c r="I140" i="2"/>
  <c r="I138" i="2"/>
  <c r="I136" i="2"/>
  <c r="I134" i="2"/>
  <c r="I132" i="2"/>
  <c r="I130" i="2"/>
  <c r="I128" i="2"/>
  <c r="I126" i="2"/>
  <c r="I124" i="2"/>
  <c r="I122" i="2"/>
  <c r="I120" i="2"/>
  <c r="I118" i="2"/>
  <c r="I116" i="2"/>
  <c r="I114" i="2"/>
  <c r="I112" i="2"/>
  <c r="I110" i="2"/>
  <c r="I108" i="2"/>
  <c r="I106" i="2"/>
  <c r="I104" i="2"/>
  <c r="I102" i="2"/>
  <c r="I100" i="2"/>
  <c r="I98" i="2"/>
  <c r="I96" i="2"/>
  <c r="I94" i="2"/>
  <c r="I92" i="2"/>
  <c r="I90" i="2"/>
  <c r="I88" i="2"/>
  <c r="I86" i="2"/>
  <c r="I84" i="2"/>
  <c r="I82" i="2"/>
  <c r="I80" i="2"/>
  <c r="I78" i="2"/>
  <c r="I76" i="2"/>
  <c r="I74" i="2"/>
  <c r="I72" i="2"/>
  <c r="I70" i="2"/>
  <c r="I68" i="2"/>
  <c r="I66" i="2"/>
  <c r="I64" i="2"/>
  <c r="I62" i="2"/>
  <c r="I60" i="2"/>
  <c r="I58" i="2"/>
  <c r="I56" i="2"/>
  <c r="I54" i="2"/>
  <c r="I52" i="2"/>
  <c r="I50" i="2"/>
  <c r="I48" i="2"/>
  <c r="I46" i="2"/>
  <c r="I44" i="2"/>
  <c r="I42" i="2"/>
  <c r="I40" i="2"/>
  <c r="I38" i="2"/>
  <c r="I36" i="2"/>
  <c r="I34" i="2"/>
  <c r="I32" i="2"/>
  <c r="I30" i="2"/>
  <c r="I28" i="2"/>
  <c r="I26" i="2"/>
  <c r="I24" i="2"/>
  <c r="I22" i="2"/>
  <c r="I20" i="2"/>
  <c r="I18" i="2"/>
  <c r="AE19" i="1"/>
  <c r="I30" i="1"/>
  <c r="E32" i="8" s="1"/>
  <c r="I22" i="1"/>
  <c r="E24" i="9" s="1"/>
  <c r="J32" i="1"/>
  <c r="K33" i="2" s="1"/>
  <c r="I32" i="1"/>
  <c r="J24" i="1"/>
  <c r="I24" i="1"/>
  <c r="J25" i="2" s="1"/>
  <c r="J26" i="1"/>
  <c r="K27" i="2" s="1"/>
  <c r="I26" i="1"/>
  <c r="I312" i="1"/>
  <c r="I320" i="1"/>
  <c r="J321" i="2" s="1"/>
  <c r="J328" i="1"/>
  <c r="K329" i="2" s="1"/>
  <c r="I328" i="1"/>
  <c r="I336" i="1"/>
  <c r="J337" i="2" s="1"/>
  <c r="J344" i="1"/>
  <c r="K345" i="2" s="1"/>
  <c r="I344" i="1"/>
  <c r="I352" i="1"/>
  <c r="J353" i="2" s="1"/>
  <c r="J360" i="1"/>
  <c r="K361" i="2" s="1"/>
  <c r="I360" i="1"/>
  <c r="I368" i="1"/>
  <c r="J369" i="2" s="1"/>
  <c r="I376" i="1"/>
  <c r="I148" i="1"/>
  <c r="J149" i="2" s="1"/>
  <c r="J156" i="1"/>
  <c r="K157" i="2" s="1"/>
  <c r="I156" i="1"/>
  <c r="I375" i="1"/>
  <c r="I65" i="1"/>
  <c r="J73" i="1"/>
  <c r="I73" i="1"/>
  <c r="I89" i="1"/>
  <c r="I97" i="1"/>
  <c r="E107" i="7" s="1"/>
  <c r="I68" i="1"/>
  <c r="I76" i="1"/>
  <c r="J77" i="2" s="1"/>
  <c r="I84" i="1"/>
  <c r="I92" i="1"/>
  <c r="J93" i="2" s="1"/>
  <c r="I436" i="1"/>
  <c r="J437" i="2" s="1"/>
  <c r="J428" i="1"/>
  <c r="I428" i="1"/>
  <c r="J429" i="2" s="1"/>
  <c r="I420" i="1"/>
  <c r="J412" i="1"/>
  <c r="I412" i="1"/>
  <c r="J413" i="2" s="1"/>
  <c r="J404" i="1"/>
  <c r="K405" i="2" s="1"/>
  <c r="I404" i="1"/>
  <c r="J396" i="1"/>
  <c r="I396" i="1"/>
  <c r="J397" i="2" s="1"/>
  <c r="J388" i="1"/>
  <c r="K389" i="2" s="1"/>
  <c r="I388" i="1"/>
  <c r="I46" i="1"/>
  <c r="I38" i="1"/>
  <c r="J39" i="2" s="1"/>
  <c r="I439" i="1"/>
  <c r="I423" i="1"/>
  <c r="I415" i="1"/>
  <c r="J416" i="2" s="1"/>
  <c r="I407" i="1"/>
  <c r="I399" i="1"/>
  <c r="J400" i="2" s="1"/>
  <c r="I391" i="1"/>
  <c r="I383" i="1"/>
  <c r="J384" i="2" s="1"/>
  <c r="I213" i="1"/>
  <c r="I205" i="1"/>
  <c r="J206" i="2" s="1"/>
  <c r="I197" i="1"/>
  <c r="I189" i="1"/>
  <c r="I181" i="1"/>
  <c r="I173" i="1"/>
  <c r="J174" i="2" s="1"/>
  <c r="I57" i="1"/>
  <c r="E59" i="8" s="1"/>
  <c r="I220" i="1"/>
  <c r="J221" i="2" s="1"/>
  <c r="I228" i="1"/>
  <c r="J236" i="1"/>
  <c r="I236" i="1"/>
  <c r="J237" i="2" s="1"/>
  <c r="I244" i="1"/>
  <c r="I252" i="1"/>
  <c r="J253" i="2" s="1"/>
  <c r="I140" i="1"/>
  <c r="I56" i="1"/>
  <c r="J57" i="2" s="1"/>
  <c r="I219" i="1"/>
  <c r="I227" i="1"/>
  <c r="J235" i="1"/>
  <c r="K236" i="2" s="1"/>
  <c r="I235" i="1"/>
  <c r="I251" i="1"/>
  <c r="J310" i="1"/>
  <c r="I310" i="1"/>
  <c r="J311" i="2" s="1"/>
  <c r="I318" i="1"/>
  <c r="J326" i="1"/>
  <c r="I326" i="1"/>
  <c r="J327" i="2" s="1"/>
  <c r="I334" i="1"/>
  <c r="J342" i="1"/>
  <c r="I342" i="1"/>
  <c r="J343" i="2" s="1"/>
  <c r="J350" i="1"/>
  <c r="K351" i="2" s="1"/>
  <c r="I350" i="1"/>
  <c r="J358" i="1"/>
  <c r="I358" i="1"/>
  <c r="J359" i="2" s="1"/>
  <c r="I366" i="1"/>
  <c r="J374" i="1"/>
  <c r="I374" i="1"/>
  <c r="J375" i="2" s="1"/>
  <c r="J146" i="1"/>
  <c r="K147" i="2" s="1"/>
  <c r="I146" i="1"/>
  <c r="J154" i="1"/>
  <c r="K155" i="2" s="1"/>
  <c r="I162" i="1"/>
  <c r="J170" i="1"/>
  <c r="I170" i="1"/>
  <c r="J171" i="2" s="1"/>
  <c r="J261" i="1"/>
  <c r="I261" i="1"/>
  <c r="J269" i="1"/>
  <c r="I269" i="1"/>
  <c r="J270" i="2" s="1"/>
  <c r="J277" i="1"/>
  <c r="K278" i="2" s="1"/>
  <c r="I277" i="1"/>
  <c r="J285" i="1"/>
  <c r="I285" i="1"/>
  <c r="J286" i="2" s="1"/>
  <c r="J293" i="1"/>
  <c r="I293" i="1"/>
  <c r="J294" i="2" s="1"/>
  <c r="J301" i="1"/>
  <c r="I301" i="1"/>
  <c r="J302" i="2" s="1"/>
  <c r="J309" i="1"/>
  <c r="K310" i="2" s="1"/>
  <c r="I309" i="1"/>
  <c r="J317" i="1"/>
  <c r="I317" i="1"/>
  <c r="J318" i="2" s="1"/>
  <c r="J325" i="1"/>
  <c r="K326" i="2" s="1"/>
  <c r="I325" i="1"/>
  <c r="J333" i="1"/>
  <c r="I333" i="1"/>
  <c r="J334" i="2" s="1"/>
  <c r="J341" i="1"/>
  <c r="K342" i="2" s="1"/>
  <c r="I341" i="1"/>
  <c r="J349" i="1"/>
  <c r="I349" i="1"/>
  <c r="J350" i="2" s="1"/>
  <c r="J357" i="1"/>
  <c r="K358" i="2" s="1"/>
  <c r="I357" i="1"/>
  <c r="J365" i="1"/>
  <c r="I365" i="1"/>
  <c r="J366" i="2" s="1"/>
  <c r="J373" i="1"/>
  <c r="K374" i="2" s="1"/>
  <c r="I373" i="1"/>
  <c r="J66" i="1"/>
  <c r="I66" i="1"/>
  <c r="J67" i="2" s="1"/>
  <c r="J74" i="1"/>
  <c r="K75" i="2" s="1"/>
  <c r="I74" i="1"/>
  <c r="I82" i="1"/>
  <c r="J83" i="2" s="1"/>
  <c r="J90" i="1"/>
  <c r="K91" i="2" s="1"/>
  <c r="I90" i="1"/>
  <c r="J98" i="1"/>
  <c r="I98" i="1"/>
  <c r="J99" i="2" s="1"/>
  <c r="I438" i="1"/>
  <c r="I430" i="1"/>
  <c r="J431" i="2" s="1"/>
  <c r="I422" i="1"/>
  <c r="I406" i="1"/>
  <c r="I398" i="1"/>
  <c r="J399" i="2" s="1"/>
  <c r="I390" i="1"/>
  <c r="I382" i="1"/>
  <c r="J383" i="2" s="1"/>
  <c r="J48" i="1"/>
  <c r="K49" i="2" s="1"/>
  <c r="I48" i="1"/>
  <c r="J40" i="1"/>
  <c r="I40" i="1"/>
  <c r="J41" i="2" s="1"/>
  <c r="J441" i="1"/>
  <c r="K442" i="2" s="1"/>
  <c r="I441" i="1"/>
  <c r="J401" i="1"/>
  <c r="I401" i="1"/>
  <c r="J402" i="2" s="1"/>
  <c r="J393" i="1"/>
  <c r="K394" i="2" s="1"/>
  <c r="I393" i="1"/>
  <c r="J385" i="1"/>
  <c r="I385" i="1"/>
  <c r="J386" i="2" s="1"/>
  <c r="I215" i="1"/>
  <c r="I207" i="1"/>
  <c r="J208" i="2" s="1"/>
  <c r="I199" i="1"/>
  <c r="I191" i="1"/>
  <c r="J192" i="2" s="1"/>
  <c r="I183" i="1"/>
  <c r="I175" i="1"/>
  <c r="J176" i="2" s="1"/>
  <c r="I55" i="1"/>
  <c r="I218" i="1"/>
  <c r="J219" i="2" s="1"/>
  <c r="I226" i="1"/>
  <c r="I234" i="1"/>
  <c r="J235" i="2" s="1"/>
  <c r="I242" i="1"/>
  <c r="I250" i="1"/>
  <c r="J251" i="2" s="1"/>
  <c r="I138" i="1"/>
  <c r="E148" i="6" s="1"/>
  <c r="I54" i="1"/>
  <c r="J55" i="2" s="1"/>
  <c r="J217" i="1"/>
  <c r="K218" i="2" s="1"/>
  <c r="I217" i="1"/>
  <c r="I225" i="1"/>
  <c r="J226" i="2" s="1"/>
  <c r="J233" i="1"/>
  <c r="K234" i="2" s="1"/>
  <c r="I241" i="1"/>
  <c r="J242" i="2" s="1"/>
  <c r="J249" i="1"/>
  <c r="K250" i="2" s="1"/>
  <c r="I249" i="1"/>
  <c r="I308" i="1"/>
  <c r="J309" i="2" s="1"/>
  <c r="J316" i="1"/>
  <c r="K317" i="2" s="1"/>
  <c r="I316" i="1"/>
  <c r="J324" i="1"/>
  <c r="I324" i="1"/>
  <c r="J325" i="2" s="1"/>
  <c r="I332" i="1"/>
  <c r="J340" i="1"/>
  <c r="I340" i="1"/>
  <c r="J341" i="2" s="1"/>
  <c r="J356" i="1"/>
  <c r="I372" i="1"/>
  <c r="J373" i="2" s="1"/>
  <c r="J144" i="1"/>
  <c r="K145" i="2" s="1"/>
  <c r="I144" i="1"/>
  <c r="I160" i="1"/>
  <c r="J161" i="2" s="1"/>
  <c r="I168" i="1"/>
  <c r="J169" i="2" s="1"/>
  <c r="I371" i="1"/>
  <c r="J61" i="1"/>
  <c r="I61" i="1"/>
  <c r="J62" i="2" s="1"/>
  <c r="J69" i="1"/>
  <c r="K70" i="2" s="1"/>
  <c r="I69" i="1"/>
  <c r="J77" i="1"/>
  <c r="I77" i="1"/>
  <c r="J85" i="1"/>
  <c r="K86" i="2" s="1"/>
  <c r="I85" i="1"/>
  <c r="J93" i="1"/>
  <c r="I93" i="1"/>
  <c r="J94" i="2" s="1"/>
  <c r="J64" i="1"/>
  <c r="K65" i="2" s="1"/>
  <c r="I64" i="1"/>
  <c r="E74" i="6" s="1"/>
  <c r="J72" i="1"/>
  <c r="I72" i="1"/>
  <c r="J73" i="2" s="1"/>
  <c r="I80" i="1"/>
  <c r="J88" i="1"/>
  <c r="I88" i="1"/>
  <c r="J89" i="2" s="1"/>
  <c r="J96" i="1"/>
  <c r="K97" i="2" s="1"/>
  <c r="I96" i="1"/>
  <c r="E106" i="7" s="1"/>
  <c r="J440" i="1"/>
  <c r="K441" i="2" s="1"/>
  <c r="I440" i="1"/>
  <c r="J441" i="2" s="1"/>
  <c r="I432" i="1"/>
  <c r="J433" i="2" s="1"/>
  <c r="J424" i="1"/>
  <c r="I424" i="1"/>
  <c r="J425" i="2" s="1"/>
  <c r="J416" i="1"/>
  <c r="K417" i="2" s="1"/>
  <c r="I416" i="1"/>
  <c r="J408" i="1"/>
  <c r="I408" i="1"/>
  <c r="J409" i="2" s="1"/>
  <c r="J400" i="1"/>
  <c r="K401" i="2" s="1"/>
  <c r="I400" i="1"/>
  <c r="J392" i="1"/>
  <c r="I392" i="1"/>
  <c r="J393" i="2" s="1"/>
  <c r="J384" i="1"/>
  <c r="K385" i="2" s="1"/>
  <c r="I384" i="1"/>
  <c r="I50" i="1"/>
  <c r="J51" i="2" s="1"/>
  <c r="I42" i="1"/>
  <c r="J34" i="1"/>
  <c r="K35" i="2" s="1"/>
  <c r="J435" i="1"/>
  <c r="K436" i="2" s="1"/>
  <c r="I435" i="1"/>
  <c r="I427" i="1"/>
  <c r="J428" i="2" s="1"/>
  <c r="J419" i="1"/>
  <c r="I419" i="1"/>
  <c r="I411" i="1"/>
  <c r="J412" i="2" s="1"/>
  <c r="J403" i="1"/>
  <c r="K404" i="2" s="1"/>
  <c r="I403" i="1"/>
  <c r="J387" i="1"/>
  <c r="K388" i="2" s="1"/>
  <c r="I387" i="1"/>
  <c r="J209" i="1"/>
  <c r="K210" i="2" s="1"/>
  <c r="I209" i="1"/>
  <c r="I201" i="1"/>
  <c r="J193" i="1"/>
  <c r="K194" i="2" s="1"/>
  <c r="I193" i="1"/>
  <c r="I185" i="1"/>
  <c r="J186" i="2" s="1"/>
  <c r="J177" i="1"/>
  <c r="K178" i="2" s="1"/>
  <c r="I177" i="1"/>
  <c r="J53" i="1"/>
  <c r="I53" i="1"/>
  <c r="J54" i="2" s="1"/>
  <c r="I216" i="1"/>
  <c r="J224" i="1"/>
  <c r="I224" i="1"/>
  <c r="J225" i="2" s="1"/>
  <c r="J240" i="1"/>
  <c r="I240" i="1"/>
  <c r="J241" i="2" s="1"/>
  <c r="I248" i="1"/>
  <c r="I136" i="1"/>
  <c r="J137" i="2" s="1"/>
  <c r="I52" i="1"/>
  <c r="J53" i="2" s="1"/>
  <c r="I60" i="1"/>
  <c r="J61" i="2" s="1"/>
  <c r="I223" i="1"/>
  <c r="I231" i="1"/>
  <c r="J232" i="2" s="1"/>
  <c r="I239" i="1"/>
  <c r="K306" i="1"/>
  <c r="J306" i="1"/>
  <c r="K307" i="2" s="1"/>
  <c r="I306" i="1"/>
  <c r="I314" i="1"/>
  <c r="J315" i="2" s="1"/>
  <c r="I322" i="1"/>
  <c r="I330" i="1"/>
  <c r="J331" i="2" s="1"/>
  <c r="I338" i="1"/>
  <c r="I346" i="1"/>
  <c r="J347" i="2" s="1"/>
  <c r="I354" i="1"/>
  <c r="I362" i="1"/>
  <c r="J363" i="2" s="1"/>
  <c r="I370" i="1"/>
  <c r="I142" i="1"/>
  <c r="J143" i="2" s="1"/>
  <c r="I150" i="1"/>
  <c r="I158" i="1"/>
  <c r="J159" i="2" s="1"/>
  <c r="I166" i="1"/>
  <c r="I257" i="1"/>
  <c r="J258" i="2" s="1"/>
  <c r="I265" i="1"/>
  <c r="I281" i="1"/>
  <c r="I289" i="1"/>
  <c r="J290" i="2" s="1"/>
  <c r="I297" i="1"/>
  <c r="I313" i="1"/>
  <c r="I321" i="1"/>
  <c r="J322" i="2" s="1"/>
  <c r="I329" i="1"/>
  <c r="I337" i="1"/>
  <c r="J338" i="2" s="1"/>
  <c r="I345" i="1"/>
  <c r="I353" i="1"/>
  <c r="J354" i="2" s="1"/>
  <c r="I361" i="1"/>
  <c r="I377" i="1"/>
  <c r="I62" i="1"/>
  <c r="E64" i="8" s="1"/>
  <c r="I70" i="1"/>
  <c r="E80" i="7" s="1"/>
  <c r="I78" i="1"/>
  <c r="J79" i="2" s="1"/>
  <c r="I86" i="1"/>
  <c r="I94" i="1"/>
  <c r="J95" i="2" s="1"/>
  <c r="I442" i="1"/>
  <c r="I434" i="1"/>
  <c r="J435" i="2" s="1"/>
  <c r="K426" i="1"/>
  <c r="J426" i="1"/>
  <c r="K427" i="2" s="1"/>
  <c r="I426" i="1"/>
  <c r="I418" i="1"/>
  <c r="J419" i="2" s="1"/>
  <c r="I410" i="1"/>
  <c r="I402" i="1"/>
  <c r="J403" i="2" s="1"/>
  <c r="I394" i="1"/>
  <c r="I386" i="1"/>
  <c r="J387" i="2" s="1"/>
  <c r="I378" i="1"/>
  <c r="I429" i="1"/>
  <c r="J430" i="2" s="1"/>
  <c r="I421" i="1"/>
  <c r="I28" i="1"/>
  <c r="J29" i="2" s="1"/>
  <c r="I413" i="1"/>
  <c r="J124" i="1"/>
  <c r="I124" i="1"/>
  <c r="J125" i="2" s="1"/>
  <c r="I116" i="1"/>
  <c r="I108" i="1"/>
  <c r="J109" i="2" s="1"/>
  <c r="J100" i="1"/>
  <c r="K101" i="2" s="1"/>
  <c r="I100" i="1"/>
  <c r="I451" i="1"/>
  <c r="I459" i="1"/>
  <c r="J460" i="2" s="1"/>
  <c r="J467" i="1"/>
  <c r="K468" i="2" s="1"/>
  <c r="I475" i="1"/>
  <c r="J476" i="2" s="1"/>
  <c r="I483" i="1"/>
  <c r="I491" i="1"/>
  <c r="J492" i="2" s="1"/>
  <c r="I507" i="1"/>
  <c r="J508" i="2" s="1"/>
  <c r="I515" i="1"/>
  <c r="J516" i="2" s="1"/>
  <c r="I450" i="1"/>
  <c r="J451" i="2" s="1"/>
  <c r="J458" i="1"/>
  <c r="K459" i="2" s="1"/>
  <c r="I458" i="1"/>
  <c r="I466" i="1"/>
  <c r="J467" i="2" s="1"/>
  <c r="I474" i="1"/>
  <c r="J149" i="1"/>
  <c r="I149" i="1"/>
  <c r="J150" i="2" s="1"/>
  <c r="J165" i="1"/>
  <c r="K166" i="2" s="1"/>
  <c r="I165" i="1"/>
  <c r="I256" i="1"/>
  <c r="J257" i="2" s="1"/>
  <c r="I264" i="1"/>
  <c r="J280" i="1"/>
  <c r="K281" i="2" s="1"/>
  <c r="I280" i="1"/>
  <c r="I288" i="1"/>
  <c r="J289" i="2" s="1"/>
  <c r="I296" i="1"/>
  <c r="J255" i="1"/>
  <c r="I255" i="1"/>
  <c r="J256" i="2" s="1"/>
  <c r="J263" i="1"/>
  <c r="K264" i="2" s="1"/>
  <c r="I271" i="1"/>
  <c r="J272" i="2" s="1"/>
  <c r="J279" i="1"/>
  <c r="K280" i="2" s="1"/>
  <c r="I279" i="1"/>
  <c r="J287" i="1"/>
  <c r="I287" i="1"/>
  <c r="J288" i="2" s="1"/>
  <c r="J295" i="1"/>
  <c r="K296" i="2" s="1"/>
  <c r="I295" i="1"/>
  <c r="J311" i="1"/>
  <c r="K312" i="2" s="1"/>
  <c r="I311" i="1"/>
  <c r="J319" i="1"/>
  <c r="I319" i="1"/>
  <c r="J320" i="2" s="1"/>
  <c r="J327" i="1"/>
  <c r="K328" i="2" s="1"/>
  <c r="I327" i="1"/>
  <c r="I335" i="1"/>
  <c r="J336" i="2" s="1"/>
  <c r="J343" i="1"/>
  <c r="K344" i="2" s="1"/>
  <c r="I343" i="1"/>
  <c r="J351" i="1"/>
  <c r="K352" i="2" s="1"/>
  <c r="I351" i="1"/>
  <c r="J352" i="2" s="1"/>
  <c r="J359" i="1"/>
  <c r="K360" i="2" s="1"/>
  <c r="I359" i="1"/>
  <c r="I367" i="1"/>
  <c r="J368" i="2" s="1"/>
  <c r="J51" i="1"/>
  <c r="K52" i="2" s="1"/>
  <c r="I51" i="1"/>
  <c r="J43" i="1"/>
  <c r="I43" i="1"/>
  <c r="J44" i="2" s="1"/>
  <c r="I35" i="1"/>
  <c r="E37" i="8" s="1"/>
  <c r="I27" i="1"/>
  <c r="J27" i="1"/>
  <c r="K28" i="2" s="1"/>
  <c r="I210" i="1"/>
  <c r="I202" i="1"/>
  <c r="J203" i="2" s="1"/>
  <c r="I194" i="1"/>
  <c r="I186" i="1"/>
  <c r="J187" i="2" s="1"/>
  <c r="I131" i="1"/>
  <c r="J132" i="2" s="1"/>
  <c r="I123" i="1"/>
  <c r="I115" i="1"/>
  <c r="J116" i="2" s="1"/>
  <c r="I107" i="1"/>
  <c r="I99" i="1"/>
  <c r="J100" i="2" s="1"/>
  <c r="J126" i="1"/>
  <c r="K127" i="2" s="1"/>
  <c r="I126" i="1"/>
  <c r="E136" i="6" s="1"/>
  <c r="I118" i="1"/>
  <c r="J119" i="2" s="1"/>
  <c r="I110" i="1"/>
  <c r="I102" i="1"/>
  <c r="J103" i="2" s="1"/>
  <c r="J449" i="1"/>
  <c r="K450" i="2" s="1"/>
  <c r="I449" i="1"/>
  <c r="I457" i="1"/>
  <c r="J458" i="2" s="1"/>
  <c r="J465" i="1"/>
  <c r="K466" i="2" s="1"/>
  <c r="I465" i="1"/>
  <c r="I473" i="1"/>
  <c r="J474" i="2" s="1"/>
  <c r="I481" i="1"/>
  <c r="I489" i="1"/>
  <c r="J490" i="2" s="1"/>
  <c r="I497" i="1"/>
  <c r="I505" i="1"/>
  <c r="J506" i="2" s="1"/>
  <c r="J513" i="1"/>
  <c r="K514" i="2" s="1"/>
  <c r="I513" i="1"/>
  <c r="J448" i="1"/>
  <c r="I448" i="1"/>
  <c r="J449" i="2" s="1"/>
  <c r="J456" i="1"/>
  <c r="K457" i="2" s="1"/>
  <c r="I456" i="1"/>
  <c r="J464" i="1"/>
  <c r="I464" i="1"/>
  <c r="J465" i="2" s="1"/>
  <c r="J472" i="1"/>
  <c r="K473" i="2" s="1"/>
  <c r="I472" i="1"/>
  <c r="J480" i="1"/>
  <c r="K481" i="2" s="1"/>
  <c r="I480" i="1"/>
  <c r="J481" i="2" s="1"/>
  <c r="J488" i="1"/>
  <c r="K489" i="2" s="1"/>
  <c r="I488" i="1"/>
  <c r="J496" i="1"/>
  <c r="I496" i="1"/>
  <c r="J497" i="2" s="1"/>
  <c r="J504" i="1"/>
  <c r="K505" i="2" s="1"/>
  <c r="I504" i="1"/>
  <c r="J512" i="1"/>
  <c r="J135" i="1"/>
  <c r="K136" i="2" s="1"/>
  <c r="I135" i="1"/>
  <c r="E145" i="6" s="1"/>
  <c r="I155" i="1"/>
  <c r="J156" i="2" s="1"/>
  <c r="I254" i="1"/>
  <c r="J255" i="2" s="1"/>
  <c r="I262" i="1"/>
  <c r="I270" i="1"/>
  <c r="J271" i="2" s="1"/>
  <c r="I278" i="1"/>
  <c r="I294" i="1"/>
  <c r="I302" i="1"/>
  <c r="J303" i="2" s="1"/>
  <c r="I63" i="1"/>
  <c r="E73" i="6" s="1"/>
  <c r="J71" i="1"/>
  <c r="I71" i="1"/>
  <c r="J72" i="2" s="1"/>
  <c r="I79" i="1"/>
  <c r="I87" i="1"/>
  <c r="I45" i="1"/>
  <c r="E55" i="6" s="1"/>
  <c r="I37" i="1"/>
  <c r="J38" i="2" s="1"/>
  <c r="J37" i="1"/>
  <c r="I29" i="1"/>
  <c r="J30" i="2" s="1"/>
  <c r="I212" i="1"/>
  <c r="J213" i="2" s="1"/>
  <c r="I196" i="1"/>
  <c r="I188" i="1"/>
  <c r="J189" i="2" s="1"/>
  <c r="I180" i="1"/>
  <c r="J172" i="1"/>
  <c r="I172" i="1"/>
  <c r="J173" i="2" s="1"/>
  <c r="J125" i="1"/>
  <c r="K126" i="2" s="1"/>
  <c r="I125" i="1"/>
  <c r="J117" i="1"/>
  <c r="I117" i="1"/>
  <c r="J118" i="2" s="1"/>
  <c r="J109" i="1"/>
  <c r="K110" i="2" s="1"/>
  <c r="I109" i="1"/>
  <c r="J101" i="1"/>
  <c r="I101" i="1"/>
  <c r="J102" i="2" s="1"/>
  <c r="J433" i="1"/>
  <c r="K434" i="2" s="1"/>
  <c r="I433" i="1"/>
  <c r="J425" i="1"/>
  <c r="I425" i="1"/>
  <c r="J426" i="2" s="1"/>
  <c r="J417" i="1"/>
  <c r="K418" i="2" s="1"/>
  <c r="I417" i="1"/>
  <c r="J409" i="1"/>
  <c r="I409" i="1"/>
  <c r="J410" i="2" s="1"/>
  <c r="J128" i="1"/>
  <c r="K129" i="2" s="1"/>
  <c r="I128" i="1"/>
  <c r="J112" i="1"/>
  <c r="K113" i="2" s="1"/>
  <c r="I112" i="1"/>
  <c r="I104" i="1"/>
  <c r="J105" i="2" s="1"/>
  <c r="I447" i="1"/>
  <c r="I455" i="1"/>
  <c r="J456" i="2" s="1"/>
  <c r="I463" i="1"/>
  <c r="I471" i="1"/>
  <c r="J472" i="2" s="1"/>
  <c r="I479" i="1"/>
  <c r="I487" i="1"/>
  <c r="J488" i="2" s="1"/>
  <c r="I495" i="1"/>
  <c r="J496" i="2" s="1"/>
  <c r="I503" i="1"/>
  <c r="J504" i="2" s="1"/>
  <c r="I511" i="1"/>
  <c r="I446" i="1"/>
  <c r="J447" i="2" s="1"/>
  <c r="I454" i="1"/>
  <c r="I462" i="1"/>
  <c r="J463" i="2" s="1"/>
  <c r="I470" i="1"/>
  <c r="J471" i="2" s="1"/>
  <c r="I478" i="1"/>
  <c r="I486" i="1"/>
  <c r="I494" i="1"/>
  <c r="I502" i="1"/>
  <c r="I510" i="1"/>
  <c r="I133" i="1"/>
  <c r="J141" i="1"/>
  <c r="I141" i="1"/>
  <c r="J142" i="2" s="1"/>
  <c r="J157" i="1"/>
  <c r="K158" i="2" s="1"/>
  <c r="I157" i="1"/>
  <c r="I153" i="1"/>
  <c r="I161" i="1"/>
  <c r="J162" i="2" s="1"/>
  <c r="I169" i="1"/>
  <c r="I260" i="1"/>
  <c r="J261" i="2" s="1"/>
  <c r="I268" i="1"/>
  <c r="I276" i="1"/>
  <c r="J277" i="2" s="1"/>
  <c r="I292" i="1"/>
  <c r="J293" i="2" s="1"/>
  <c r="I300" i="1"/>
  <c r="I259" i="1"/>
  <c r="J260" i="2" s="1"/>
  <c r="I267" i="1"/>
  <c r="I275" i="1"/>
  <c r="J276" i="2" s="1"/>
  <c r="I291" i="1"/>
  <c r="J292" i="2" s="1"/>
  <c r="I299" i="1"/>
  <c r="I307" i="1"/>
  <c r="J308" i="2" s="1"/>
  <c r="I315" i="1"/>
  <c r="I323" i="1"/>
  <c r="J324" i="2" s="1"/>
  <c r="I331" i="1"/>
  <c r="I339" i="1"/>
  <c r="J340" i="2" s="1"/>
  <c r="I347" i="1"/>
  <c r="I355" i="1"/>
  <c r="J356" i="2" s="1"/>
  <c r="I363" i="1"/>
  <c r="I47" i="1"/>
  <c r="J48" i="2" s="1"/>
  <c r="I39" i="1"/>
  <c r="I31" i="1"/>
  <c r="I23" i="1"/>
  <c r="J24" i="2" s="1"/>
  <c r="I214" i="1"/>
  <c r="J215" i="2" s="1"/>
  <c r="J206" i="1"/>
  <c r="K207" i="2" s="1"/>
  <c r="I206" i="1"/>
  <c r="I198" i="1"/>
  <c r="J199" i="2" s="1"/>
  <c r="J190" i="1"/>
  <c r="K191" i="2" s="1"/>
  <c r="I190" i="1"/>
  <c r="J182" i="1"/>
  <c r="I182" i="1"/>
  <c r="J183" i="2" s="1"/>
  <c r="J174" i="1"/>
  <c r="K175" i="2" s="1"/>
  <c r="I174" i="1"/>
  <c r="J127" i="1"/>
  <c r="I127" i="1"/>
  <c r="J128" i="2" s="1"/>
  <c r="J119" i="1"/>
  <c r="K120" i="2" s="1"/>
  <c r="I119" i="1"/>
  <c r="J111" i="1"/>
  <c r="I111" i="1"/>
  <c r="J112" i="2" s="1"/>
  <c r="J103" i="1"/>
  <c r="K104" i="2" s="1"/>
  <c r="I103" i="1"/>
  <c r="I130" i="1"/>
  <c r="J131" i="2" s="1"/>
  <c r="I122" i="1"/>
  <c r="I114" i="1"/>
  <c r="J115" i="2" s="1"/>
  <c r="I106" i="1"/>
  <c r="J445" i="1"/>
  <c r="I445" i="1"/>
  <c r="J446" i="2" s="1"/>
  <c r="J453" i="1"/>
  <c r="K454" i="2" s="1"/>
  <c r="I453" i="1"/>
  <c r="J461" i="1"/>
  <c r="I461" i="1"/>
  <c r="J462" i="2" s="1"/>
  <c r="J469" i="1"/>
  <c r="K470" i="2" s="1"/>
  <c r="I469" i="1"/>
  <c r="J477" i="1"/>
  <c r="I477" i="1"/>
  <c r="J478" i="2" s="1"/>
  <c r="J485" i="1"/>
  <c r="K486" i="2" s="1"/>
  <c r="J493" i="1"/>
  <c r="I493" i="1"/>
  <c r="J494" i="2" s="1"/>
  <c r="J501" i="1"/>
  <c r="K502" i="2" s="1"/>
  <c r="I501" i="1"/>
  <c r="J509" i="1"/>
  <c r="I509" i="1"/>
  <c r="J510" i="2" s="1"/>
  <c r="J444" i="1"/>
  <c r="K445" i="2" s="1"/>
  <c r="I444" i="1"/>
  <c r="I452" i="1"/>
  <c r="J453" i="2" s="1"/>
  <c r="I468" i="1"/>
  <c r="J469" i="2" s="1"/>
  <c r="I476" i="1"/>
  <c r="I484" i="1"/>
  <c r="J485" i="2" s="1"/>
  <c r="J492" i="1"/>
  <c r="K493" i="2" s="1"/>
  <c r="I492" i="1"/>
  <c r="J508" i="1"/>
  <c r="K509" i="2" s="1"/>
  <c r="I508" i="1"/>
  <c r="I139" i="1"/>
  <c r="J140" i="2" s="1"/>
  <c r="I143" i="1"/>
  <c r="I151" i="1"/>
  <c r="J152" i="2" s="1"/>
  <c r="I159" i="1"/>
  <c r="I167" i="1"/>
  <c r="J168" i="2" s="1"/>
  <c r="I266" i="1"/>
  <c r="J267" i="2" s="1"/>
  <c r="I274" i="1"/>
  <c r="I282" i="1"/>
  <c r="J283" i="2" s="1"/>
  <c r="I290" i="1"/>
  <c r="I298" i="1"/>
  <c r="J299" i="2" s="1"/>
  <c r="I67" i="1"/>
  <c r="I75" i="1"/>
  <c r="J76" i="2" s="1"/>
  <c r="I83" i="1"/>
  <c r="I91" i="1"/>
  <c r="J92" i="2" s="1"/>
  <c r="I49" i="1"/>
  <c r="I33" i="1"/>
  <c r="J34" i="2" s="1"/>
  <c r="J33" i="1"/>
  <c r="I25" i="1"/>
  <c r="J26" i="2" s="1"/>
  <c r="I208" i="1"/>
  <c r="I200" i="1"/>
  <c r="J201" i="2" s="1"/>
  <c r="I192" i="1"/>
  <c r="J184" i="1"/>
  <c r="I184" i="1"/>
  <c r="J185" i="2" s="1"/>
  <c r="I176" i="1"/>
  <c r="I129" i="1"/>
  <c r="E139" i="6" s="1"/>
  <c r="I121" i="1"/>
  <c r="E131" i="6" s="1"/>
  <c r="I105" i="1"/>
  <c r="I44" i="1"/>
  <c r="J45" i="2" s="1"/>
  <c r="I437" i="1"/>
  <c r="J438" i="2" s="1"/>
  <c r="I405" i="1"/>
  <c r="I397" i="1"/>
  <c r="J398" i="2" s="1"/>
  <c r="I389" i="1"/>
  <c r="K381" i="1"/>
  <c r="N382" i="2" s="1"/>
  <c r="J381" i="1"/>
  <c r="I211" i="1"/>
  <c r="I203" i="1"/>
  <c r="J204" i="2" s="1"/>
  <c r="I195" i="1"/>
  <c r="I187" i="1"/>
  <c r="J188" i="2" s="1"/>
  <c r="I179" i="1"/>
  <c r="I171" i="1"/>
  <c r="J172" i="2" s="1"/>
  <c r="I222" i="1"/>
  <c r="J223" i="2" s="1"/>
  <c r="I230" i="1"/>
  <c r="I238" i="1"/>
  <c r="J239" i="2" s="1"/>
  <c r="I246" i="1"/>
  <c r="I132" i="1"/>
  <c r="J133" i="2" s="1"/>
  <c r="I58" i="1"/>
  <c r="E68" i="7" s="1"/>
  <c r="J221" i="1"/>
  <c r="I221" i="1"/>
  <c r="J222" i="2" s="1"/>
  <c r="I237" i="1"/>
  <c r="J238" i="2" s="1"/>
  <c r="I245" i="1"/>
  <c r="I253" i="1"/>
  <c r="J254" i="2" s="1"/>
  <c r="J482" i="1"/>
  <c r="K483" i="2" s="1"/>
  <c r="I482" i="1"/>
  <c r="J483" i="2" s="1"/>
  <c r="I490" i="1"/>
  <c r="J491" i="2" s="1"/>
  <c r="J498" i="1"/>
  <c r="K499" i="2" s="1"/>
  <c r="I498" i="1"/>
  <c r="I506" i="1"/>
  <c r="I137" i="1"/>
  <c r="J514" i="1"/>
  <c r="K515" i="2" s="1"/>
  <c r="I514" i="1"/>
  <c r="J515" i="2" s="1"/>
  <c r="I21" i="1"/>
  <c r="BE66" i="1"/>
  <c r="BE401" i="1"/>
  <c r="BE64" i="1"/>
  <c r="BE306" i="1"/>
  <c r="BE325" i="1"/>
  <c r="BE326" i="1"/>
  <c r="BE170" i="1"/>
  <c r="BE344" i="1"/>
  <c r="BE343" i="1"/>
  <c r="BE465" i="1"/>
  <c r="BE101" i="1"/>
  <c r="K513" i="2"/>
  <c r="J511" i="2"/>
  <c r="J509" i="2"/>
  <c r="J507" i="2"/>
  <c r="J505" i="2"/>
  <c r="J503" i="2"/>
  <c r="J499" i="2"/>
  <c r="K497" i="2"/>
  <c r="J495" i="2"/>
  <c r="J493" i="2"/>
  <c r="J489" i="2"/>
  <c r="J487" i="2"/>
  <c r="J479" i="2"/>
  <c r="J477" i="2"/>
  <c r="J475" i="2"/>
  <c r="J473" i="2"/>
  <c r="K465" i="2"/>
  <c r="J459" i="2"/>
  <c r="J457" i="2"/>
  <c r="J455" i="2"/>
  <c r="K449" i="2"/>
  <c r="J445" i="2"/>
  <c r="J443" i="2"/>
  <c r="J439" i="2"/>
  <c r="K429" i="2"/>
  <c r="J427" i="2"/>
  <c r="N427" i="2"/>
  <c r="K425" i="2"/>
  <c r="J423" i="2"/>
  <c r="J421" i="2"/>
  <c r="J417" i="2"/>
  <c r="K413" i="2"/>
  <c r="J411" i="2"/>
  <c r="K409" i="2"/>
  <c r="J407" i="2"/>
  <c r="J405" i="2"/>
  <c r="J401" i="2"/>
  <c r="K397" i="2"/>
  <c r="J395" i="2"/>
  <c r="K393" i="2"/>
  <c r="J391" i="2"/>
  <c r="J389" i="2"/>
  <c r="J385" i="2"/>
  <c r="J379" i="2"/>
  <c r="J377" i="2"/>
  <c r="K375" i="2"/>
  <c r="J371" i="2"/>
  <c r="J367" i="2"/>
  <c r="J361" i="2"/>
  <c r="K359" i="2"/>
  <c r="K357" i="2"/>
  <c r="J355" i="2"/>
  <c r="J351" i="2"/>
  <c r="J345" i="2"/>
  <c r="K343" i="2"/>
  <c r="K341" i="2"/>
  <c r="J339" i="2"/>
  <c r="J335" i="2"/>
  <c r="J333" i="2"/>
  <c r="J329" i="2"/>
  <c r="K327" i="2"/>
  <c r="K325" i="2"/>
  <c r="J323" i="2"/>
  <c r="J319" i="2"/>
  <c r="J317" i="2"/>
  <c r="J313" i="2"/>
  <c r="K311" i="2"/>
  <c r="J307" i="2"/>
  <c r="N307" i="2"/>
  <c r="J301" i="2"/>
  <c r="J297" i="2"/>
  <c r="J295" i="2"/>
  <c r="J291" i="2"/>
  <c r="J281" i="2"/>
  <c r="J279" i="2"/>
  <c r="J275" i="2"/>
  <c r="J269" i="2"/>
  <c r="J265" i="2"/>
  <c r="J263" i="2"/>
  <c r="J249" i="2"/>
  <c r="J247" i="2"/>
  <c r="J245" i="2"/>
  <c r="J243" i="2"/>
  <c r="K241" i="2"/>
  <c r="K237" i="2"/>
  <c r="J231" i="2"/>
  <c r="J229" i="2"/>
  <c r="J227" i="2"/>
  <c r="K225" i="2"/>
  <c r="J217" i="2"/>
  <c r="J211" i="2"/>
  <c r="J209" i="2"/>
  <c r="J207" i="2"/>
  <c r="J197" i="2"/>
  <c r="J195" i="2"/>
  <c r="J193" i="2"/>
  <c r="J191" i="2"/>
  <c r="K185" i="2"/>
  <c r="K183" i="2"/>
  <c r="J181" i="2"/>
  <c r="J177" i="2"/>
  <c r="J175" i="2"/>
  <c r="K173" i="2"/>
  <c r="K171" i="2"/>
  <c r="J167" i="2"/>
  <c r="J163" i="2"/>
  <c r="J157" i="2"/>
  <c r="J151" i="2"/>
  <c r="J147" i="2"/>
  <c r="J145" i="2"/>
  <c r="J141" i="2"/>
  <c r="J139" i="2"/>
  <c r="J129" i="2"/>
  <c r="J127" i="2"/>
  <c r="K125" i="2"/>
  <c r="J123" i="2"/>
  <c r="J117" i="2"/>
  <c r="J113" i="2"/>
  <c r="J111" i="2"/>
  <c r="J107" i="2"/>
  <c r="J101" i="2"/>
  <c r="K99" i="2"/>
  <c r="J97" i="2"/>
  <c r="J91" i="2"/>
  <c r="K89" i="2"/>
  <c r="J87" i="2"/>
  <c r="J85" i="2"/>
  <c r="J81" i="2"/>
  <c r="J75" i="2"/>
  <c r="K73" i="2"/>
  <c r="J71" i="2"/>
  <c r="J69" i="2"/>
  <c r="K67" i="2"/>
  <c r="J65" i="2"/>
  <c r="J59" i="2"/>
  <c r="J49" i="2"/>
  <c r="J47" i="2"/>
  <c r="J43" i="2"/>
  <c r="K41" i="2"/>
  <c r="J33" i="2"/>
  <c r="J27" i="2"/>
  <c r="K25" i="2"/>
  <c r="J514" i="2"/>
  <c r="J512" i="2"/>
  <c r="K510" i="2"/>
  <c r="J502" i="2"/>
  <c r="J498" i="2"/>
  <c r="K494" i="2"/>
  <c r="J484" i="2"/>
  <c r="J482" i="2"/>
  <c r="J480" i="2"/>
  <c r="K478" i="2"/>
  <c r="J470" i="2"/>
  <c r="J466" i="2"/>
  <c r="J464" i="2"/>
  <c r="K462" i="2"/>
  <c r="J454" i="2"/>
  <c r="J452" i="2"/>
  <c r="J450" i="2"/>
  <c r="J448" i="2"/>
  <c r="K446" i="2"/>
  <c r="J442" i="2"/>
  <c r="J440" i="2"/>
  <c r="J436" i="2"/>
  <c r="J434" i="2"/>
  <c r="K426" i="2"/>
  <c r="J424" i="2"/>
  <c r="J422" i="2"/>
  <c r="J420" i="2"/>
  <c r="K420" i="2"/>
  <c r="J418" i="2"/>
  <c r="J414" i="2"/>
  <c r="K410" i="2"/>
  <c r="J408" i="2"/>
  <c r="J406" i="2"/>
  <c r="J404" i="2"/>
  <c r="K402" i="2"/>
  <c r="J394" i="2"/>
  <c r="J392" i="2"/>
  <c r="J390" i="2"/>
  <c r="J388" i="2"/>
  <c r="K386" i="2"/>
  <c r="K382" i="2"/>
  <c r="J378" i="2"/>
  <c r="J376" i="2"/>
  <c r="J374" i="2"/>
  <c r="J372" i="2"/>
  <c r="K366" i="2"/>
  <c r="J364" i="2"/>
  <c r="J362" i="2"/>
  <c r="J360" i="2"/>
  <c r="J358" i="2"/>
  <c r="K350" i="2"/>
  <c r="J348" i="2"/>
  <c r="J346" i="2"/>
  <c r="J344" i="2"/>
  <c r="J342" i="2"/>
  <c r="K334" i="2"/>
  <c r="J332" i="2"/>
  <c r="J330" i="2"/>
  <c r="J328" i="2"/>
  <c r="J326" i="2"/>
  <c r="K320" i="2"/>
  <c r="K318" i="2"/>
  <c r="J316" i="2"/>
  <c r="J314" i="2"/>
  <c r="J312" i="2"/>
  <c r="J310" i="2"/>
  <c r="K302" i="2"/>
  <c r="J300" i="2"/>
  <c r="J298" i="2"/>
  <c r="J296" i="2"/>
  <c r="K294" i="2"/>
  <c r="K288" i="2"/>
  <c r="K286" i="2"/>
  <c r="J282" i="2"/>
  <c r="J280" i="2"/>
  <c r="J278" i="2"/>
  <c r="K270" i="2"/>
  <c r="J268" i="2"/>
  <c r="J266" i="2"/>
  <c r="J262" i="2"/>
  <c r="K262" i="2"/>
  <c r="K256" i="2"/>
  <c r="J252" i="2"/>
  <c r="J250" i="2"/>
  <c r="J246" i="2"/>
  <c r="J240" i="2"/>
  <c r="J236" i="2"/>
  <c r="J228" i="2"/>
  <c r="J224" i="2"/>
  <c r="K222" i="2"/>
  <c r="J220" i="2"/>
  <c r="J218" i="2"/>
  <c r="J216" i="2"/>
  <c r="J214" i="2"/>
  <c r="J212" i="2"/>
  <c r="J210" i="2"/>
  <c r="J202" i="2"/>
  <c r="J200" i="2"/>
  <c r="J198" i="2"/>
  <c r="J196" i="2"/>
  <c r="J194" i="2"/>
  <c r="J190" i="2"/>
  <c r="J184" i="2"/>
  <c r="J182" i="2"/>
  <c r="J180" i="2"/>
  <c r="J178" i="2"/>
  <c r="J170" i="2"/>
  <c r="J166" i="2"/>
  <c r="J160" i="2"/>
  <c r="J158" i="2"/>
  <c r="J154" i="2"/>
  <c r="K150" i="2"/>
  <c r="J144" i="2"/>
  <c r="K142" i="2"/>
  <c r="J138" i="2"/>
  <c r="J136" i="2"/>
  <c r="J134" i="2"/>
  <c r="K128" i="2"/>
  <c r="J126" i="2"/>
  <c r="J124" i="2"/>
  <c r="J122" i="2"/>
  <c r="J120" i="2"/>
  <c r="K118" i="2"/>
  <c r="K112" i="2"/>
  <c r="J110" i="2"/>
  <c r="J108" i="2"/>
  <c r="J106" i="2"/>
  <c r="J104" i="2"/>
  <c r="K102" i="2"/>
  <c r="J98" i="2"/>
  <c r="K94" i="2"/>
  <c r="J90" i="2"/>
  <c r="J86" i="2"/>
  <c r="J84" i="2"/>
  <c r="J80" i="2"/>
  <c r="K78" i="2"/>
  <c r="J74" i="2"/>
  <c r="K74" i="2"/>
  <c r="K72" i="2"/>
  <c r="J70" i="2"/>
  <c r="J68" i="2"/>
  <c r="J66" i="2"/>
  <c r="J64" i="2"/>
  <c r="K62" i="2"/>
  <c r="J58" i="2"/>
  <c r="J56" i="2"/>
  <c r="K54" i="2"/>
  <c r="J52" i="2"/>
  <c r="J50" i="2"/>
  <c r="K44" i="2"/>
  <c r="J40" i="2"/>
  <c r="K38" i="2"/>
  <c r="J36" i="2"/>
  <c r="K34" i="2"/>
  <c r="J32" i="2"/>
  <c r="J28" i="2"/>
  <c r="J22" i="2"/>
  <c r="H17" i="2"/>
  <c r="G515" i="2"/>
  <c r="G513" i="2"/>
  <c r="G511" i="2"/>
  <c r="G509" i="2"/>
  <c r="G507" i="2"/>
  <c r="G505" i="2"/>
  <c r="G503" i="2"/>
  <c r="G501" i="2"/>
  <c r="G499" i="2"/>
  <c r="G497" i="2"/>
  <c r="G495" i="2"/>
  <c r="G493" i="2"/>
  <c r="G491" i="2"/>
  <c r="G489" i="2"/>
  <c r="G487" i="2"/>
  <c r="G485" i="2"/>
  <c r="G483" i="2"/>
  <c r="G481" i="2"/>
  <c r="G479" i="2"/>
  <c r="G477" i="2"/>
  <c r="G475" i="2"/>
  <c r="G473" i="2"/>
  <c r="G471" i="2"/>
  <c r="G469" i="2"/>
  <c r="G467" i="2"/>
  <c r="G465" i="2"/>
  <c r="G463" i="2"/>
  <c r="G461" i="2"/>
  <c r="G459" i="2"/>
  <c r="G457" i="2"/>
  <c r="G455" i="2"/>
  <c r="G453" i="2"/>
  <c r="G451" i="2"/>
  <c r="G449" i="2"/>
  <c r="G447" i="2"/>
  <c r="G445" i="2"/>
  <c r="G443" i="2"/>
  <c r="G441" i="2"/>
  <c r="G439" i="2"/>
  <c r="G437" i="2"/>
  <c r="G435" i="2"/>
  <c r="G433" i="2"/>
  <c r="G431" i="2"/>
  <c r="G429" i="2"/>
  <c r="G427" i="2"/>
  <c r="G425" i="2"/>
  <c r="G423" i="2"/>
  <c r="G421" i="2"/>
  <c r="G419" i="2"/>
  <c r="G417" i="2"/>
  <c r="G415" i="2"/>
  <c r="G413" i="2"/>
  <c r="G411" i="2"/>
  <c r="G409" i="2"/>
  <c r="G407" i="2"/>
  <c r="G405" i="2"/>
  <c r="G403" i="2"/>
  <c r="G401" i="2"/>
  <c r="G399" i="2"/>
  <c r="G397" i="2"/>
  <c r="G395" i="2"/>
  <c r="G393" i="2"/>
  <c r="G391" i="2"/>
  <c r="G389" i="2"/>
  <c r="G387" i="2"/>
  <c r="G385" i="2"/>
  <c r="G383" i="2"/>
  <c r="G381" i="2"/>
  <c r="G379" i="2"/>
  <c r="G377" i="2"/>
  <c r="G375" i="2"/>
  <c r="G373" i="2"/>
  <c r="G371" i="2"/>
  <c r="G369" i="2"/>
  <c r="G367" i="2"/>
  <c r="G365" i="2"/>
  <c r="G363" i="2"/>
  <c r="G361" i="2"/>
  <c r="G359" i="2"/>
  <c r="G357" i="2"/>
  <c r="G355" i="2"/>
  <c r="G353" i="2"/>
  <c r="G351" i="2"/>
  <c r="G349" i="2"/>
  <c r="G347" i="2"/>
  <c r="G345" i="2"/>
  <c r="G343" i="2"/>
  <c r="G341" i="2"/>
  <c r="G339" i="2"/>
  <c r="G337" i="2"/>
  <c r="G335" i="2"/>
  <c r="G333" i="2"/>
  <c r="G331" i="2"/>
  <c r="G329" i="2"/>
  <c r="G327" i="2"/>
  <c r="G325" i="2"/>
  <c r="G323" i="2"/>
  <c r="G321" i="2"/>
  <c r="G319" i="2"/>
  <c r="G317" i="2"/>
  <c r="G315" i="2"/>
  <c r="G313" i="2"/>
  <c r="G311" i="2"/>
  <c r="G309" i="2"/>
  <c r="G307" i="2"/>
  <c r="G305" i="2"/>
  <c r="G303" i="2"/>
  <c r="G301" i="2"/>
  <c r="G299" i="2"/>
  <c r="G297" i="2"/>
  <c r="G295" i="2"/>
  <c r="G293" i="2"/>
  <c r="G291" i="2"/>
  <c r="G289" i="2"/>
  <c r="G287" i="2"/>
  <c r="G285" i="2"/>
  <c r="G283" i="2"/>
  <c r="G281" i="2"/>
  <c r="G279" i="2"/>
  <c r="G277" i="2"/>
  <c r="G275" i="2"/>
  <c r="G273" i="2"/>
  <c r="G271" i="2"/>
  <c r="G269" i="2"/>
  <c r="G267" i="2"/>
  <c r="G265" i="2"/>
  <c r="G263" i="2"/>
  <c r="G261" i="2"/>
  <c r="G259" i="2"/>
  <c r="G257" i="2"/>
  <c r="G255" i="2"/>
  <c r="G253" i="2"/>
  <c r="G251" i="2"/>
  <c r="G249" i="2"/>
  <c r="G247" i="2"/>
  <c r="G245" i="2"/>
  <c r="G243" i="2"/>
  <c r="G241" i="2"/>
  <c r="G239" i="2"/>
  <c r="G237" i="2"/>
  <c r="G235" i="2"/>
  <c r="G233" i="2"/>
  <c r="G231" i="2"/>
  <c r="G229" i="2"/>
  <c r="G227" i="2"/>
  <c r="G225" i="2"/>
  <c r="G223" i="2"/>
  <c r="G221" i="2"/>
  <c r="G219" i="2"/>
  <c r="G217" i="2"/>
  <c r="G215" i="2"/>
  <c r="G213" i="2"/>
  <c r="G211" i="2"/>
  <c r="G209" i="2"/>
  <c r="G207" i="2"/>
  <c r="G205" i="2"/>
  <c r="G203" i="2"/>
  <c r="G201" i="2"/>
  <c r="G199" i="2"/>
  <c r="G197" i="2"/>
  <c r="G195" i="2"/>
  <c r="G193" i="2"/>
  <c r="G191" i="2"/>
  <c r="G189" i="2"/>
  <c r="G187" i="2"/>
  <c r="G185" i="2"/>
  <c r="G183" i="2"/>
  <c r="G181" i="2"/>
  <c r="G179" i="2"/>
  <c r="G177" i="2"/>
  <c r="G175" i="2"/>
  <c r="G173" i="2"/>
  <c r="G171" i="2"/>
  <c r="G169" i="2"/>
  <c r="G167" i="2"/>
  <c r="G165" i="2"/>
  <c r="G163" i="2"/>
  <c r="G161" i="2"/>
  <c r="G159" i="2"/>
  <c r="G157" i="2"/>
  <c r="G155" i="2"/>
  <c r="G153" i="2"/>
  <c r="G151" i="2"/>
  <c r="G149" i="2"/>
  <c r="G147" i="2"/>
  <c r="G145" i="2"/>
  <c r="G143" i="2"/>
  <c r="G141" i="2"/>
  <c r="G139" i="2"/>
  <c r="G137" i="2"/>
  <c r="G135" i="2"/>
  <c r="G133" i="2"/>
  <c r="G131" i="2"/>
  <c r="G129" i="2"/>
  <c r="G127" i="2"/>
  <c r="G125" i="2"/>
  <c r="G123" i="2"/>
  <c r="G121" i="2"/>
  <c r="G119" i="2"/>
  <c r="G117" i="2"/>
  <c r="G115" i="2"/>
  <c r="G113" i="2"/>
  <c r="G111" i="2"/>
  <c r="G109" i="2"/>
  <c r="G107" i="2"/>
  <c r="G105" i="2"/>
  <c r="G103" i="2"/>
  <c r="G101" i="2"/>
  <c r="G99" i="2"/>
  <c r="G97" i="2"/>
  <c r="G95" i="2"/>
  <c r="G93" i="2"/>
  <c r="G91" i="2"/>
  <c r="G89" i="2"/>
  <c r="G87" i="2"/>
  <c r="G85" i="2"/>
  <c r="G83" i="2"/>
  <c r="G81" i="2"/>
  <c r="G79" i="2"/>
  <c r="G77" i="2"/>
  <c r="G75" i="2"/>
  <c r="G73" i="2"/>
  <c r="G71" i="2"/>
  <c r="G69" i="2"/>
  <c r="G67" i="2"/>
  <c r="G65" i="2"/>
  <c r="G63" i="2"/>
  <c r="G61" i="2"/>
  <c r="G59" i="2"/>
  <c r="G57" i="2"/>
  <c r="G55" i="2"/>
  <c r="G53" i="2"/>
  <c r="G51" i="2"/>
  <c r="G49" i="2"/>
  <c r="G47" i="2"/>
  <c r="G45" i="2"/>
  <c r="G43" i="2"/>
  <c r="G41" i="2"/>
  <c r="G39" i="2"/>
  <c r="G37" i="2"/>
  <c r="G35" i="2"/>
  <c r="G33" i="2"/>
  <c r="G31" i="2"/>
  <c r="G29" i="2"/>
  <c r="G27" i="2"/>
  <c r="G25" i="2"/>
  <c r="G23" i="2"/>
  <c r="G21" i="2"/>
  <c r="G19" i="2"/>
  <c r="G514" i="2"/>
  <c r="G512" i="2"/>
  <c r="G510" i="2"/>
  <c r="G508" i="2"/>
  <c r="G506" i="2"/>
  <c r="G504" i="2"/>
  <c r="G502" i="2"/>
  <c r="G500" i="2"/>
  <c r="G498" i="2"/>
  <c r="G496" i="2"/>
  <c r="G494" i="2"/>
  <c r="G492" i="2"/>
  <c r="G490" i="2"/>
  <c r="G488" i="2"/>
  <c r="G486" i="2"/>
  <c r="G484" i="2"/>
  <c r="G482" i="2"/>
  <c r="G480" i="2"/>
  <c r="G478" i="2"/>
  <c r="G476" i="2"/>
  <c r="G474" i="2"/>
  <c r="G472" i="2"/>
  <c r="G470" i="2"/>
  <c r="G468" i="2"/>
  <c r="G466" i="2"/>
  <c r="G464" i="2"/>
  <c r="G462" i="2"/>
  <c r="G460" i="2"/>
  <c r="G458" i="2"/>
  <c r="G456" i="2"/>
  <c r="G454" i="2"/>
  <c r="G452" i="2"/>
  <c r="G450" i="2"/>
  <c r="G448" i="2"/>
  <c r="G446" i="2"/>
  <c r="G444" i="2"/>
  <c r="G442" i="2"/>
  <c r="G440" i="2"/>
  <c r="G438" i="2"/>
  <c r="G436" i="2"/>
  <c r="G434" i="2"/>
  <c r="G432" i="2"/>
  <c r="G430" i="2"/>
  <c r="G428" i="2"/>
  <c r="G426" i="2"/>
  <c r="G424" i="2"/>
  <c r="G422" i="2"/>
  <c r="G420" i="2"/>
  <c r="G418" i="2"/>
  <c r="G416" i="2"/>
  <c r="G414" i="2"/>
  <c r="G412" i="2"/>
  <c r="G410" i="2"/>
  <c r="G408" i="2"/>
  <c r="G406" i="2"/>
  <c r="G404" i="2"/>
  <c r="G402" i="2"/>
  <c r="G400" i="2"/>
  <c r="G398" i="2"/>
  <c r="G396" i="2"/>
  <c r="G394" i="2"/>
  <c r="G392" i="2"/>
  <c r="G390" i="2"/>
  <c r="G388" i="2"/>
  <c r="G386" i="2"/>
  <c r="G384" i="2"/>
  <c r="G382" i="2"/>
  <c r="G380" i="2"/>
  <c r="G378" i="2"/>
  <c r="G376" i="2"/>
  <c r="G374" i="2"/>
  <c r="G372" i="2"/>
  <c r="G370" i="2"/>
  <c r="G368" i="2"/>
  <c r="G366" i="2"/>
  <c r="G364" i="2"/>
  <c r="G362" i="2"/>
  <c r="G360" i="2"/>
  <c r="G358" i="2"/>
  <c r="G356" i="2"/>
  <c r="G354" i="2"/>
  <c r="G352" i="2"/>
  <c r="G350" i="2"/>
  <c r="G348" i="2"/>
  <c r="G346" i="2"/>
  <c r="G344" i="2"/>
  <c r="G342" i="2"/>
  <c r="G340" i="2"/>
  <c r="G338" i="2"/>
  <c r="G336" i="2"/>
  <c r="G334" i="2"/>
  <c r="G332" i="2"/>
  <c r="G330" i="2"/>
  <c r="G328" i="2"/>
  <c r="G326" i="2"/>
  <c r="G324" i="2"/>
  <c r="G322" i="2"/>
  <c r="G320" i="2"/>
  <c r="G318" i="2"/>
  <c r="G316" i="2"/>
  <c r="G314" i="2"/>
  <c r="G312" i="2"/>
  <c r="G310" i="2"/>
  <c r="G308" i="2"/>
  <c r="G306" i="2"/>
  <c r="G304" i="2"/>
  <c r="G302" i="2"/>
  <c r="G300" i="2"/>
  <c r="G298" i="2"/>
  <c r="G296" i="2"/>
  <c r="G294" i="2"/>
  <c r="G292" i="2"/>
  <c r="G290" i="2"/>
  <c r="G288" i="2"/>
  <c r="G286" i="2"/>
  <c r="G284" i="2"/>
  <c r="G282" i="2"/>
  <c r="G280" i="2"/>
  <c r="G278" i="2"/>
  <c r="G276" i="2"/>
  <c r="G274" i="2"/>
  <c r="G272" i="2"/>
  <c r="G270" i="2"/>
  <c r="G268" i="2"/>
  <c r="G266" i="2"/>
  <c r="G264" i="2"/>
  <c r="G262" i="2"/>
  <c r="G260" i="2"/>
  <c r="G258" i="2"/>
  <c r="G256" i="2"/>
  <c r="G254" i="2"/>
  <c r="G252" i="2"/>
  <c r="G250" i="2"/>
  <c r="G248" i="2"/>
  <c r="G246" i="2"/>
  <c r="G244" i="2"/>
  <c r="G242" i="2"/>
  <c r="G240" i="2"/>
  <c r="G238" i="2"/>
  <c r="G236" i="2"/>
  <c r="G234" i="2"/>
  <c r="G232" i="2"/>
  <c r="G230" i="2"/>
  <c r="G228" i="2"/>
  <c r="G226" i="2"/>
  <c r="G224" i="2"/>
  <c r="G222" i="2"/>
  <c r="G220" i="2"/>
  <c r="G218" i="2"/>
  <c r="G216" i="2"/>
  <c r="G214" i="2"/>
  <c r="G212" i="2"/>
  <c r="G210" i="2"/>
  <c r="G208" i="2"/>
  <c r="G206" i="2"/>
  <c r="G204" i="2"/>
  <c r="G202" i="2"/>
  <c r="G200" i="2"/>
  <c r="G198" i="2"/>
  <c r="G196" i="2"/>
  <c r="G194" i="2"/>
  <c r="G192" i="2"/>
  <c r="G190" i="2"/>
  <c r="G188" i="2"/>
  <c r="G186" i="2"/>
  <c r="G184" i="2"/>
  <c r="G182" i="2"/>
  <c r="G180" i="2"/>
  <c r="G178" i="2"/>
  <c r="G176" i="2"/>
  <c r="G174" i="2"/>
  <c r="G172" i="2"/>
  <c r="G170" i="2"/>
  <c r="G168" i="2"/>
  <c r="G166" i="2"/>
  <c r="G164" i="2"/>
  <c r="G162" i="2"/>
  <c r="G160" i="2"/>
  <c r="G158" i="2"/>
  <c r="G156" i="2"/>
  <c r="G154" i="2"/>
  <c r="G152" i="2"/>
  <c r="G150" i="2"/>
  <c r="G148" i="2"/>
  <c r="G146" i="2"/>
  <c r="G144" i="2"/>
  <c r="G142" i="2"/>
  <c r="G140" i="2"/>
  <c r="G138" i="2"/>
  <c r="G136" i="2"/>
  <c r="G134" i="2"/>
  <c r="G132" i="2"/>
  <c r="G130" i="2"/>
  <c r="G128" i="2"/>
  <c r="G126" i="2"/>
  <c r="G124" i="2"/>
  <c r="G122" i="2"/>
  <c r="G120" i="2"/>
  <c r="G118" i="2"/>
  <c r="G116" i="2"/>
  <c r="G114" i="2"/>
  <c r="G112" i="2"/>
  <c r="G110" i="2"/>
  <c r="G108" i="2"/>
  <c r="G106" i="2"/>
  <c r="G104" i="2"/>
  <c r="G102" i="2"/>
  <c r="G100" i="2"/>
  <c r="G98" i="2"/>
  <c r="G96" i="2"/>
  <c r="G94" i="2"/>
  <c r="G92" i="2"/>
  <c r="G90" i="2"/>
  <c r="G88" i="2"/>
  <c r="G86" i="2"/>
  <c r="G84" i="2"/>
  <c r="G82" i="2"/>
  <c r="G80" i="2"/>
  <c r="G78" i="2"/>
  <c r="G76" i="2"/>
  <c r="G74" i="2"/>
  <c r="G72" i="2"/>
  <c r="G70" i="2"/>
  <c r="G68" i="2"/>
  <c r="G66" i="2"/>
  <c r="G64" i="2"/>
  <c r="G62" i="2"/>
  <c r="G60" i="2"/>
  <c r="G58" i="2"/>
  <c r="G56" i="2"/>
  <c r="G54" i="2"/>
  <c r="G52" i="2"/>
  <c r="G50" i="2"/>
  <c r="G48" i="2"/>
  <c r="G46" i="2"/>
  <c r="G44" i="2"/>
  <c r="G42" i="2"/>
  <c r="G40" i="2"/>
  <c r="G38" i="2"/>
  <c r="G36" i="2"/>
  <c r="G34" i="2"/>
  <c r="G32" i="2"/>
  <c r="G30" i="2"/>
  <c r="G28" i="2"/>
  <c r="G26" i="2"/>
  <c r="G24" i="2"/>
  <c r="G22" i="2"/>
  <c r="G20" i="2"/>
  <c r="G18" i="2"/>
  <c r="F513" i="2"/>
  <c r="F509" i="2"/>
  <c r="F505" i="2"/>
  <c r="F501" i="2"/>
  <c r="F497" i="2"/>
  <c r="F493" i="2"/>
  <c r="F489" i="2"/>
  <c r="F485" i="2"/>
  <c r="F481" i="2"/>
  <c r="F477" i="2"/>
  <c r="F473" i="2"/>
  <c r="F469" i="2"/>
  <c r="F465" i="2"/>
  <c r="F461" i="2"/>
  <c r="F457" i="2"/>
  <c r="F453" i="2"/>
  <c r="F447" i="2"/>
  <c r="F445" i="2"/>
  <c r="F443" i="2"/>
  <c r="F441" i="2"/>
  <c r="F439" i="2"/>
  <c r="F437" i="2"/>
  <c r="F435" i="2"/>
  <c r="F433" i="2"/>
  <c r="F431" i="2"/>
  <c r="F429" i="2"/>
  <c r="F427" i="2"/>
  <c r="F425" i="2"/>
  <c r="F423" i="2"/>
  <c r="F421" i="2"/>
  <c r="F419" i="2"/>
  <c r="F417" i="2"/>
  <c r="F415" i="2"/>
  <c r="F413" i="2"/>
  <c r="F411" i="2"/>
  <c r="F409" i="2"/>
  <c r="F407" i="2"/>
  <c r="F405" i="2"/>
  <c r="F403" i="2"/>
  <c r="F401" i="2"/>
  <c r="F399" i="2"/>
  <c r="F397" i="2"/>
  <c r="F395" i="2"/>
  <c r="F393" i="2"/>
  <c r="F391" i="2"/>
  <c r="F389" i="2"/>
  <c r="F387" i="2"/>
  <c r="F385" i="2"/>
  <c r="F383" i="2"/>
  <c r="F381" i="2"/>
  <c r="F377" i="2"/>
  <c r="F375" i="2"/>
  <c r="F373" i="2"/>
  <c r="F371" i="2"/>
  <c r="F369" i="2"/>
  <c r="F367" i="2"/>
  <c r="F365" i="2"/>
  <c r="F361" i="2"/>
  <c r="F359" i="2"/>
  <c r="F357" i="2"/>
  <c r="F355" i="2"/>
  <c r="F353" i="2"/>
  <c r="F351" i="2"/>
  <c r="F349" i="2"/>
  <c r="F347" i="2"/>
  <c r="F343" i="2"/>
  <c r="F341" i="2"/>
  <c r="F339" i="2"/>
  <c r="F337" i="2"/>
  <c r="F335" i="2"/>
  <c r="F333" i="2"/>
  <c r="F331" i="2"/>
  <c r="F327" i="2"/>
  <c r="F325" i="2"/>
  <c r="F323" i="2"/>
  <c r="F321" i="2"/>
  <c r="F319" i="2"/>
  <c r="F317" i="2"/>
  <c r="F315" i="2"/>
  <c r="F313" i="2"/>
  <c r="F311" i="2"/>
  <c r="F307" i="2"/>
  <c r="F305" i="2"/>
  <c r="F303" i="2"/>
  <c r="F301" i="2"/>
  <c r="F297" i="2"/>
  <c r="F295" i="2"/>
  <c r="F291" i="2"/>
  <c r="F289" i="2"/>
  <c r="F287" i="2"/>
  <c r="F285" i="2"/>
  <c r="F283" i="2"/>
  <c r="F281" i="2"/>
  <c r="F279" i="2"/>
  <c r="F277" i="2"/>
  <c r="F275" i="2"/>
  <c r="F273" i="2"/>
  <c r="F271" i="2"/>
  <c r="F269" i="2"/>
  <c r="F267" i="2"/>
  <c r="F265" i="2"/>
  <c r="F263" i="2"/>
  <c r="F261" i="2"/>
  <c r="F259" i="2"/>
  <c r="F257" i="2"/>
  <c r="F255" i="2"/>
  <c r="F251" i="2"/>
  <c r="F247" i="2"/>
  <c r="F245" i="2"/>
  <c r="F243" i="2"/>
  <c r="F241" i="2"/>
  <c r="F239" i="2"/>
  <c r="F231" i="2"/>
  <c r="F229" i="2"/>
  <c r="F227" i="2"/>
  <c r="F225" i="2"/>
  <c r="F223" i="2"/>
  <c r="F219" i="2"/>
  <c r="F217" i="2"/>
  <c r="F215" i="2"/>
  <c r="F213" i="2"/>
  <c r="F211" i="2"/>
  <c r="F205" i="2"/>
  <c r="F201" i="2"/>
  <c r="F199" i="2"/>
  <c r="F197" i="2"/>
  <c r="F195" i="2"/>
  <c r="F193" i="2"/>
  <c r="F191" i="2"/>
  <c r="F189" i="2"/>
  <c r="F187" i="2"/>
  <c r="F181" i="2"/>
  <c r="F179" i="2"/>
  <c r="F177" i="2"/>
  <c r="F175" i="2"/>
  <c r="F173" i="2"/>
  <c r="F171" i="2"/>
  <c r="F169" i="2"/>
  <c r="F167" i="2"/>
  <c r="F165" i="2"/>
  <c r="F163" i="2"/>
  <c r="F161" i="2"/>
  <c r="F159" i="2"/>
  <c r="F157" i="2"/>
  <c r="F155" i="2"/>
  <c r="F153" i="2"/>
  <c r="F151" i="2"/>
  <c r="F149" i="2"/>
  <c r="F147" i="2"/>
  <c r="F145" i="2"/>
  <c r="F143" i="2"/>
  <c r="F141" i="2"/>
  <c r="F139" i="2"/>
  <c r="F137" i="2"/>
  <c r="F135" i="2"/>
  <c r="F133" i="2"/>
  <c r="F131" i="2"/>
  <c r="F129" i="2"/>
  <c r="F127" i="2"/>
  <c r="F125" i="2"/>
  <c r="F123" i="2"/>
  <c r="F121" i="2"/>
  <c r="F119" i="2"/>
  <c r="F117" i="2"/>
  <c r="F115" i="2"/>
  <c r="F113" i="2"/>
  <c r="F111" i="2"/>
  <c r="F109" i="2"/>
  <c r="F107" i="2"/>
  <c r="F105" i="2"/>
  <c r="F103" i="2"/>
  <c r="F101" i="2"/>
  <c r="F99" i="2"/>
  <c r="F95" i="2"/>
  <c r="F91" i="2"/>
  <c r="F89" i="2"/>
  <c r="F87" i="2"/>
  <c r="F85" i="2"/>
  <c r="F83" i="2"/>
  <c r="F81" i="2"/>
  <c r="F79" i="2"/>
  <c r="F77" i="2"/>
  <c r="F75" i="2"/>
  <c r="F73" i="2"/>
  <c r="F71" i="2"/>
  <c r="F69" i="2"/>
  <c r="F67" i="2"/>
  <c r="F65" i="2"/>
  <c r="F63" i="2"/>
  <c r="F61" i="2"/>
  <c r="F59" i="2"/>
  <c r="F57" i="2"/>
  <c r="F55" i="2"/>
  <c r="F53" i="2"/>
  <c r="F51" i="2"/>
  <c r="F49" i="2"/>
  <c r="F47" i="2"/>
  <c r="F45" i="2"/>
  <c r="F43" i="2"/>
  <c r="F41" i="2"/>
  <c r="F39" i="2"/>
  <c r="F37" i="2"/>
  <c r="F35" i="2"/>
  <c r="F33" i="2"/>
  <c r="F31" i="2"/>
  <c r="F29" i="2"/>
  <c r="F27" i="2"/>
  <c r="F25" i="2"/>
  <c r="F23" i="2"/>
  <c r="F21" i="2"/>
  <c r="F19" i="2"/>
  <c r="F510" i="2"/>
  <c r="F502" i="2"/>
  <c r="F494" i="2"/>
  <c r="F486" i="2"/>
  <c r="F478" i="2"/>
  <c r="F470" i="2"/>
  <c r="F462" i="2"/>
  <c r="F454" i="2"/>
  <c r="F448" i="2"/>
  <c r="F446" i="2"/>
  <c r="F442" i="2"/>
  <c r="F440" i="2"/>
  <c r="F438" i="2"/>
  <c r="F434" i="2"/>
  <c r="F432" i="2"/>
  <c r="F430" i="2"/>
  <c r="F426" i="2"/>
  <c r="F424" i="2"/>
  <c r="F422" i="2"/>
  <c r="F420" i="2"/>
  <c r="F418" i="2"/>
  <c r="F416" i="2"/>
  <c r="F414" i="2"/>
  <c r="F412" i="2"/>
  <c r="F410" i="2"/>
  <c r="F408" i="2"/>
  <c r="F406" i="2"/>
  <c r="F404" i="2"/>
  <c r="F402" i="2"/>
  <c r="F398" i="2"/>
  <c r="F396" i="2"/>
  <c r="F394" i="2"/>
  <c r="F392" i="2"/>
  <c r="F390" i="2"/>
  <c r="F388" i="2"/>
  <c r="F384" i="2"/>
  <c r="F382" i="2"/>
  <c r="F380" i="2"/>
  <c r="F376" i="2"/>
  <c r="F374" i="2"/>
  <c r="F372" i="2"/>
  <c r="F368" i="2"/>
  <c r="F366" i="2"/>
  <c r="F364" i="2"/>
  <c r="F362" i="2"/>
  <c r="F360" i="2"/>
  <c r="F358" i="2"/>
  <c r="F356" i="2"/>
  <c r="F352" i="2"/>
  <c r="F350" i="2"/>
  <c r="F348" i="2"/>
  <c r="F346" i="2"/>
  <c r="F344" i="2"/>
  <c r="F342" i="2"/>
  <c r="F340" i="2"/>
  <c r="F338" i="2"/>
  <c r="F336" i="2"/>
  <c r="F334" i="2"/>
  <c r="F332" i="2"/>
  <c r="F330" i="2"/>
  <c r="F328" i="2"/>
  <c r="F326" i="2"/>
  <c r="F324" i="2"/>
  <c r="F322" i="2"/>
  <c r="F320" i="2"/>
  <c r="F318" i="2"/>
  <c r="F316" i="2"/>
  <c r="F314" i="2"/>
  <c r="F312" i="2"/>
  <c r="F308" i="2"/>
  <c r="F306" i="2"/>
  <c r="F304" i="2"/>
  <c r="F302" i="2"/>
  <c r="F300" i="2"/>
  <c r="F298" i="2"/>
  <c r="F296" i="2"/>
  <c r="F292" i="2"/>
  <c r="F290" i="2"/>
  <c r="F288" i="2"/>
  <c r="F286" i="2"/>
  <c r="F284" i="2"/>
  <c r="F282" i="2"/>
  <c r="F280" i="2"/>
  <c r="F278" i="2"/>
  <c r="F274" i="2"/>
  <c r="F272" i="2"/>
  <c r="F270" i="2"/>
  <c r="F268" i="2"/>
  <c r="F266" i="2"/>
  <c r="F264" i="2"/>
  <c r="F262" i="2"/>
  <c r="F260" i="2"/>
  <c r="F252" i="2"/>
  <c r="F250" i="2"/>
  <c r="F248" i="2"/>
  <c r="F246" i="2"/>
  <c r="F242" i="2"/>
  <c r="F238" i="2"/>
  <c r="F230" i="2"/>
  <c r="F224" i="2"/>
  <c r="F222" i="2"/>
  <c r="F218" i="2"/>
  <c r="F214" i="2"/>
  <c r="F208" i="2"/>
  <c r="F206" i="2"/>
  <c r="F200" i="2"/>
  <c r="F198" i="2"/>
  <c r="F196" i="2"/>
  <c r="F192" i="2"/>
  <c r="F176" i="2"/>
  <c r="F172" i="2"/>
  <c r="F160" i="2"/>
  <c r="F156" i="2"/>
  <c r="F148" i="2"/>
  <c r="F144" i="2"/>
  <c r="F142" i="2"/>
  <c r="F140" i="2"/>
  <c r="F138" i="2"/>
  <c r="F136" i="2"/>
  <c r="F134" i="2"/>
  <c r="F132" i="2"/>
  <c r="F130" i="2"/>
  <c r="F128" i="2"/>
  <c r="F126" i="2"/>
  <c r="F124" i="2"/>
  <c r="F122" i="2"/>
  <c r="F120" i="2"/>
  <c r="F118" i="2"/>
  <c r="F116" i="2"/>
  <c r="F114" i="2"/>
  <c r="F112" i="2"/>
  <c r="F110" i="2"/>
  <c r="F108" i="2"/>
  <c r="F106" i="2"/>
  <c r="F104" i="2"/>
  <c r="F102" i="2"/>
  <c r="F100" i="2"/>
  <c r="F98" i="2"/>
  <c r="F96" i="2"/>
  <c r="F94" i="2"/>
  <c r="F92" i="2"/>
  <c r="F90" i="2"/>
  <c r="F88" i="2"/>
  <c r="F84" i="2"/>
  <c r="F80" i="2"/>
  <c r="F76" i="2"/>
  <c r="F74" i="2"/>
  <c r="F72" i="2"/>
  <c r="F70" i="2"/>
  <c r="F68" i="2"/>
  <c r="F66" i="2"/>
  <c r="F64" i="2"/>
  <c r="F62" i="2"/>
  <c r="F60" i="2"/>
  <c r="F58" i="2"/>
  <c r="F56" i="2"/>
  <c r="F54" i="2"/>
  <c r="F52" i="2"/>
  <c r="F50" i="2"/>
  <c r="F48" i="2"/>
  <c r="F46" i="2"/>
  <c r="F44" i="2"/>
  <c r="F42" i="2"/>
  <c r="F40" i="2"/>
  <c r="F38" i="2"/>
  <c r="F36" i="2"/>
  <c r="F34" i="2"/>
  <c r="F32" i="2"/>
  <c r="F30" i="2"/>
  <c r="F28" i="2"/>
  <c r="F26" i="2"/>
  <c r="F24" i="2"/>
  <c r="F22" i="2"/>
  <c r="F20" i="2"/>
  <c r="E515" i="2"/>
  <c r="F515" i="2"/>
  <c r="E511" i="2"/>
  <c r="F511" i="2"/>
  <c r="E507" i="2"/>
  <c r="F507" i="2"/>
  <c r="E503" i="2"/>
  <c r="F503" i="2"/>
  <c r="E499" i="2"/>
  <c r="F499" i="2"/>
  <c r="E495" i="2"/>
  <c r="F495" i="2"/>
  <c r="E491" i="2"/>
  <c r="F491" i="2"/>
  <c r="E487" i="2"/>
  <c r="F487" i="2"/>
  <c r="E483" i="2"/>
  <c r="F483" i="2"/>
  <c r="E479" i="2"/>
  <c r="F479" i="2"/>
  <c r="E475" i="2"/>
  <c r="F475" i="2"/>
  <c r="E471" i="2"/>
  <c r="F471" i="2"/>
  <c r="E467" i="2"/>
  <c r="F467" i="2"/>
  <c r="E463" i="2"/>
  <c r="F463" i="2"/>
  <c r="E459" i="2"/>
  <c r="F459" i="2"/>
  <c r="E455" i="2"/>
  <c r="F455" i="2"/>
  <c r="E451" i="2"/>
  <c r="F451" i="2"/>
  <c r="E449" i="2"/>
  <c r="F449" i="2"/>
  <c r="E379" i="2"/>
  <c r="F379" i="2"/>
  <c r="E363" i="2"/>
  <c r="F363" i="2"/>
  <c r="E345" i="2"/>
  <c r="F345" i="2"/>
  <c r="E329" i="2"/>
  <c r="F329" i="2"/>
  <c r="E309" i="2"/>
  <c r="F309" i="2"/>
  <c r="E299" i="2"/>
  <c r="F299" i="2"/>
  <c r="E293" i="2"/>
  <c r="F293" i="2"/>
  <c r="E253" i="2"/>
  <c r="F253" i="2"/>
  <c r="E249" i="2"/>
  <c r="F249" i="2"/>
  <c r="E237" i="2"/>
  <c r="F237" i="2"/>
  <c r="E235" i="2"/>
  <c r="F235" i="2"/>
  <c r="E233" i="2"/>
  <c r="F233" i="2"/>
  <c r="E221" i="2"/>
  <c r="F221" i="2"/>
  <c r="E209" i="2"/>
  <c r="F209" i="2"/>
  <c r="E207" i="2"/>
  <c r="F207" i="2"/>
  <c r="E203" i="2"/>
  <c r="F203" i="2"/>
  <c r="E185" i="2"/>
  <c r="F185" i="2"/>
  <c r="E183" i="2"/>
  <c r="F183" i="2"/>
  <c r="E97" i="2"/>
  <c r="F97" i="2"/>
  <c r="E93" i="2"/>
  <c r="F93" i="2"/>
  <c r="E514" i="2"/>
  <c r="F514" i="2"/>
  <c r="E512" i="2"/>
  <c r="F512" i="2"/>
  <c r="E508" i="2"/>
  <c r="F508" i="2"/>
  <c r="E506" i="2"/>
  <c r="F506" i="2"/>
  <c r="E504" i="2"/>
  <c r="F504" i="2"/>
  <c r="E500" i="2"/>
  <c r="F500" i="2"/>
  <c r="E498" i="2"/>
  <c r="F498" i="2"/>
  <c r="E496" i="2"/>
  <c r="F496" i="2"/>
  <c r="E492" i="2"/>
  <c r="F492" i="2"/>
  <c r="E490" i="2"/>
  <c r="F490" i="2"/>
  <c r="E488" i="2"/>
  <c r="F488" i="2"/>
  <c r="E484" i="2"/>
  <c r="F484" i="2"/>
  <c r="E482" i="2"/>
  <c r="F482" i="2"/>
  <c r="E480" i="2"/>
  <c r="F480" i="2"/>
  <c r="E476" i="2"/>
  <c r="F476" i="2"/>
  <c r="E474" i="2"/>
  <c r="F474" i="2"/>
  <c r="E472" i="2"/>
  <c r="F472" i="2"/>
  <c r="E468" i="2"/>
  <c r="F468" i="2"/>
  <c r="E466" i="2"/>
  <c r="F466" i="2"/>
  <c r="E464" i="2"/>
  <c r="F464" i="2"/>
  <c r="E460" i="2"/>
  <c r="F460" i="2"/>
  <c r="E458" i="2"/>
  <c r="F458" i="2"/>
  <c r="E456" i="2"/>
  <c r="F456" i="2"/>
  <c r="E452" i="2"/>
  <c r="F452" i="2"/>
  <c r="E450" i="2"/>
  <c r="F450" i="2"/>
  <c r="E444" i="2"/>
  <c r="F444" i="2"/>
  <c r="E436" i="2"/>
  <c r="F436" i="2"/>
  <c r="E428" i="2"/>
  <c r="F428" i="2"/>
  <c r="E400" i="2"/>
  <c r="F400" i="2"/>
  <c r="E386" i="2"/>
  <c r="F386" i="2"/>
  <c r="E378" i="2"/>
  <c r="F378" i="2"/>
  <c r="E370" i="2"/>
  <c r="F370" i="2"/>
  <c r="E354" i="2"/>
  <c r="F354" i="2"/>
  <c r="E310" i="2"/>
  <c r="F310" i="2"/>
  <c r="E294" i="2"/>
  <c r="F294" i="2"/>
  <c r="E276" i="2"/>
  <c r="F276" i="2"/>
  <c r="E258" i="2"/>
  <c r="F258" i="2"/>
  <c r="E256" i="2"/>
  <c r="F256" i="2"/>
  <c r="E254" i="2"/>
  <c r="F254" i="2"/>
  <c r="E244" i="2"/>
  <c r="F244" i="2"/>
  <c r="E240" i="2"/>
  <c r="F240" i="2"/>
  <c r="E236" i="2"/>
  <c r="F236" i="2"/>
  <c r="E234" i="2"/>
  <c r="F234" i="2"/>
  <c r="E232" i="2"/>
  <c r="F232" i="2"/>
  <c r="E228" i="2"/>
  <c r="F228" i="2"/>
  <c r="E226" i="2"/>
  <c r="F226" i="2"/>
  <c r="E220" i="2"/>
  <c r="F220" i="2"/>
  <c r="E216" i="2"/>
  <c r="F216" i="2"/>
  <c r="E212" i="2"/>
  <c r="F212" i="2"/>
  <c r="E210" i="2"/>
  <c r="F210" i="2"/>
  <c r="E204" i="2"/>
  <c r="F204" i="2"/>
  <c r="E202" i="2"/>
  <c r="F202" i="2"/>
  <c r="E194" i="2"/>
  <c r="F194" i="2"/>
  <c r="E190" i="2"/>
  <c r="F190" i="2"/>
  <c r="E188" i="2"/>
  <c r="F188" i="2"/>
  <c r="E186" i="2"/>
  <c r="F186" i="2"/>
  <c r="E184" i="2"/>
  <c r="F184" i="2"/>
  <c r="E182" i="2"/>
  <c r="F182" i="2"/>
  <c r="E180" i="2"/>
  <c r="F180" i="2"/>
  <c r="E178" i="2"/>
  <c r="F178" i="2"/>
  <c r="E174" i="2"/>
  <c r="F174" i="2"/>
  <c r="E170" i="2"/>
  <c r="F170" i="2"/>
  <c r="E168" i="2"/>
  <c r="F168" i="2"/>
  <c r="E166" i="2"/>
  <c r="F166" i="2"/>
  <c r="E164" i="2"/>
  <c r="F164" i="2"/>
  <c r="E162" i="2"/>
  <c r="F162" i="2"/>
  <c r="E158" i="2"/>
  <c r="F158" i="2"/>
  <c r="E154" i="2"/>
  <c r="F154" i="2"/>
  <c r="E152" i="2"/>
  <c r="F152" i="2"/>
  <c r="E150" i="2"/>
  <c r="F150" i="2"/>
  <c r="E146" i="2"/>
  <c r="F146" i="2"/>
  <c r="E86" i="2"/>
  <c r="F86" i="2"/>
  <c r="E82" i="2"/>
  <c r="F82" i="2"/>
  <c r="E78" i="2"/>
  <c r="F78" i="2"/>
  <c r="E18" i="2"/>
  <c r="F18" i="2"/>
  <c r="D513" i="2"/>
  <c r="E513" i="2"/>
  <c r="D509" i="2"/>
  <c r="E509" i="2"/>
  <c r="D505" i="2"/>
  <c r="E505" i="2"/>
  <c r="D501" i="2"/>
  <c r="E501" i="2"/>
  <c r="D497" i="2"/>
  <c r="E497" i="2"/>
  <c r="D493" i="2"/>
  <c r="E493" i="2"/>
  <c r="D489" i="2"/>
  <c r="E489" i="2"/>
  <c r="D485" i="2"/>
  <c r="E485" i="2"/>
  <c r="D481" i="2"/>
  <c r="E481" i="2"/>
  <c r="D477" i="2"/>
  <c r="E477" i="2"/>
  <c r="D473" i="2"/>
  <c r="E473" i="2"/>
  <c r="D469" i="2"/>
  <c r="E469" i="2"/>
  <c r="D465" i="2"/>
  <c r="E465" i="2"/>
  <c r="D461" i="2"/>
  <c r="E461" i="2"/>
  <c r="D457" i="2"/>
  <c r="E457" i="2"/>
  <c r="D453" i="2"/>
  <c r="E453" i="2"/>
  <c r="D447" i="2"/>
  <c r="E447" i="2"/>
  <c r="D445" i="2"/>
  <c r="E445" i="2"/>
  <c r="D443" i="2"/>
  <c r="E443" i="2"/>
  <c r="D441" i="2"/>
  <c r="E441" i="2"/>
  <c r="D439" i="2"/>
  <c r="E439" i="2"/>
  <c r="D437" i="2"/>
  <c r="E437" i="2"/>
  <c r="D435" i="2"/>
  <c r="E435" i="2"/>
  <c r="D433" i="2"/>
  <c r="E433" i="2"/>
  <c r="D431" i="2"/>
  <c r="E431" i="2"/>
  <c r="D429" i="2"/>
  <c r="E429" i="2"/>
  <c r="D427" i="2"/>
  <c r="E427" i="2"/>
  <c r="D425" i="2"/>
  <c r="E425" i="2"/>
  <c r="D423" i="2"/>
  <c r="E423" i="2"/>
  <c r="D421" i="2"/>
  <c r="E421" i="2"/>
  <c r="D419" i="2"/>
  <c r="E419" i="2"/>
  <c r="D417" i="2"/>
  <c r="E417" i="2"/>
  <c r="D415" i="2"/>
  <c r="E415" i="2"/>
  <c r="D413" i="2"/>
  <c r="E413" i="2"/>
  <c r="D411" i="2"/>
  <c r="E411" i="2"/>
  <c r="D409" i="2"/>
  <c r="E409" i="2"/>
  <c r="D407" i="2"/>
  <c r="E407" i="2"/>
  <c r="D405" i="2"/>
  <c r="E405" i="2"/>
  <c r="D403" i="2"/>
  <c r="E403" i="2"/>
  <c r="D401" i="2"/>
  <c r="E401" i="2"/>
  <c r="D399" i="2"/>
  <c r="E399" i="2"/>
  <c r="D397" i="2"/>
  <c r="E397" i="2"/>
  <c r="D395" i="2"/>
  <c r="E395" i="2"/>
  <c r="D393" i="2"/>
  <c r="E393" i="2"/>
  <c r="D391" i="2"/>
  <c r="E391" i="2"/>
  <c r="D389" i="2"/>
  <c r="E389" i="2"/>
  <c r="D387" i="2"/>
  <c r="E387" i="2"/>
  <c r="D385" i="2"/>
  <c r="E385" i="2"/>
  <c r="D383" i="2"/>
  <c r="E383" i="2"/>
  <c r="D381" i="2"/>
  <c r="E381" i="2"/>
  <c r="D377" i="2"/>
  <c r="E377" i="2"/>
  <c r="D375" i="2"/>
  <c r="E375" i="2"/>
  <c r="D373" i="2"/>
  <c r="E373" i="2"/>
  <c r="D371" i="2"/>
  <c r="E371" i="2"/>
  <c r="D369" i="2"/>
  <c r="E369" i="2"/>
  <c r="D367" i="2"/>
  <c r="E367" i="2"/>
  <c r="D365" i="2"/>
  <c r="E365" i="2"/>
  <c r="D361" i="2"/>
  <c r="E361" i="2"/>
  <c r="D359" i="2"/>
  <c r="E359" i="2"/>
  <c r="D357" i="2"/>
  <c r="E357" i="2"/>
  <c r="D355" i="2"/>
  <c r="E355" i="2"/>
  <c r="D353" i="2"/>
  <c r="E353" i="2"/>
  <c r="D351" i="2"/>
  <c r="E351" i="2"/>
  <c r="D349" i="2"/>
  <c r="E349" i="2"/>
  <c r="D347" i="2"/>
  <c r="E347" i="2"/>
  <c r="D343" i="2"/>
  <c r="E343" i="2"/>
  <c r="D341" i="2"/>
  <c r="E341" i="2"/>
  <c r="D339" i="2"/>
  <c r="E339" i="2"/>
  <c r="D337" i="2"/>
  <c r="E337" i="2"/>
  <c r="D335" i="2"/>
  <c r="E335" i="2"/>
  <c r="D333" i="2"/>
  <c r="E333" i="2"/>
  <c r="D331" i="2"/>
  <c r="E331" i="2"/>
  <c r="D327" i="2"/>
  <c r="E327" i="2"/>
  <c r="D325" i="2"/>
  <c r="E325" i="2"/>
  <c r="D323" i="2"/>
  <c r="E323" i="2"/>
  <c r="D321" i="2"/>
  <c r="E321" i="2"/>
  <c r="D319" i="2"/>
  <c r="E319" i="2"/>
  <c r="D317" i="2"/>
  <c r="E317" i="2"/>
  <c r="D315" i="2"/>
  <c r="E315" i="2"/>
  <c r="D313" i="2"/>
  <c r="E313" i="2"/>
  <c r="D311" i="2"/>
  <c r="E311" i="2"/>
  <c r="D307" i="2"/>
  <c r="E307" i="2"/>
  <c r="D305" i="2"/>
  <c r="E305" i="2"/>
  <c r="D303" i="2"/>
  <c r="E303" i="2"/>
  <c r="D301" i="2"/>
  <c r="E301" i="2"/>
  <c r="D297" i="2"/>
  <c r="E297" i="2"/>
  <c r="D295" i="2"/>
  <c r="E295" i="2"/>
  <c r="D291" i="2"/>
  <c r="E291" i="2"/>
  <c r="D289" i="2"/>
  <c r="E289" i="2"/>
  <c r="D287" i="2"/>
  <c r="E287" i="2"/>
  <c r="D285" i="2"/>
  <c r="E285" i="2"/>
  <c r="D283" i="2"/>
  <c r="E283" i="2"/>
  <c r="D281" i="2"/>
  <c r="E281" i="2"/>
  <c r="D279" i="2"/>
  <c r="E279" i="2"/>
  <c r="D277" i="2"/>
  <c r="E277" i="2"/>
  <c r="D275" i="2"/>
  <c r="E275" i="2"/>
  <c r="D273" i="2"/>
  <c r="E273" i="2"/>
  <c r="D271" i="2"/>
  <c r="E271" i="2"/>
  <c r="D269" i="2"/>
  <c r="E269" i="2"/>
  <c r="D267" i="2"/>
  <c r="E267" i="2"/>
  <c r="D265" i="2"/>
  <c r="E265" i="2"/>
  <c r="D263" i="2"/>
  <c r="E263" i="2"/>
  <c r="D261" i="2"/>
  <c r="E261" i="2"/>
  <c r="D259" i="2"/>
  <c r="E259" i="2"/>
  <c r="D257" i="2"/>
  <c r="E257" i="2"/>
  <c r="D255" i="2"/>
  <c r="E255" i="2"/>
  <c r="D251" i="2"/>
  <c r="E251" i="2"/>
  <c r="D247" i="2"/>
  <c r="E247" i="2"/>
  <c r="D245" i="2"/>
  <c r="E245" i="2"/>
  <c r="D243" i="2"/>
  <c r="E243" i="2"/>
  <c r="D241" i="2"/>
  <c r="E241" i="2"/>
  <c r="D239" i="2"/>
  <c r="E239" i="2"/>
  <c r="D231" i="2"/>
  <c r="E231" i="2"/>
  <c r="D229" i="2"/>
  <c r="E229" i="2"/>
  <c r="D227" i="2"/>
  <c r="E227" i="2"/>
  <c r="D225" i="2"/>
  <c r="E225" i="2"/>
  <c r="D223" i="2"/>
  <c r="E223" i="2"/>
  <c r="D219" i="2"/>
  <c r="E219" i="2"/>
  <c r="D217" i="2"/>
  <c r="E217" i="2"/>
  <c r="D215" i="2"/>
  <c r="E215" i="2"/>
  <c r="D213" i="2"/>
  <c r="E213" i="2"/>
  <c r="D211" i="2"/>
  <c r="E211" i="2"/>
  <c r="D205" i="2"/>
  <c r="E205" i="2"/>
  <c r="D201" i="2"/>
  <c r="E201" i="2"/>
  <c r="D199" i="2"/>
  <c r="E199" i="2"/>
  <c r="D197" i="2"/>
  <c r="E197" i="2"/>
  <c r="D195" i="2"/>
  <c r="E195" i="2"/>
  <c r="D193" i="2"/>
  <c r="E193" i="2"/>
  <c r="D191" i="2"/>
  <c r="E191" i="2"/>
  <c r="D189" i="2"/>
  <c r="E189" i="2"/>
  <c r="D187" i="2"/>
  <c r="E187" i="2"/>
  <c r="D181" i="2"/>
  <c r="E181" i="2"/>
  <c r="D179" i="2"/>
  <c r="E179" i="2"/>
  <c r="D177" i="2"/>
  <c r="E177" i="2"/>
  <c r="D175" i="2"/>
  <c r="E175" i="2"/>
  <c r="D173" i="2"/>
  <c r="E173" i="2"/>
  <c r="D171" i="2"/>
  <c r="E171" i="2"/>
  <c r="D169" i="2"/>
  <c r="E169" i="2"/>
  <c r="D167" i="2"/>
  <c r="E167" i="2"/>
  <c r="D165" i="2"/>
  <c r="E165" i="2"/>
  <c r="D163" i="2"/>
  <c r="E163" i="2"/>
  <c r="D161" i="2"/>
  <c r="E161" i="2"/>
  <c r="D159" i="2"/>
  <c r="E159" i="2"/>
  <c r="D157" i="2"/>
  <c r="E157" i="2"/>
  <c r="D155" i="2"/>
  <c r="E155" i="2"/>
  <c r="D153" i="2"/>
  <c r="E153" i="2"/>
  <c r="D151" i="2"/>
  <c r="E151" i="2"/>
  <c r="D149" i="2"/>
  <c r="E149" i="2"/>
  <c r="D147" i="2"/>
  <c r="E147" i="2"/>
  <c r="D145" i="2"/>
  <c r="E145" i="2"/>
  <c r="D143" i="2"/>
  <c r="E143" i="2"/>
  <c r="D141" i="2"/>
  <c r="E141" i="2"/>
  <c r="D139" i="2"/>
  <c r="E139" i="2"/>
  <c r="D137" i="2"/>
  <c r="E137" i="2"/>
  <c r="D135" i="2"/>
  <c r="E135" i="2"/>
  <c r="D133" i="2"/>
  <c r="E133" i="2"/>
  <c r="D131" i="2"/>
  <c r="E131" i="2"/>
  <c r="D129" i="2"/>
  <c r="E129" i="2"/>
  <c r="D127" i="2"/>
  <c r="E127" i="2"/>
  <c r="D125" i="2"/>
  <c r="E125" i="2"/>
  <c r="D123" i="2"/>
  <c r="E123" i="2"/>
  <c r="D121" i="2"/>
  <c r="E121" i="2"/>
  <c r="D119" i="2"/>
  <c r="E119" i="2"/>
  <c r="D117" i="2"/>
  <c r="E117" i="2"/>
  <c r="D115" i="2"/>
  <c r="E115" i="2"/>
  <c r="D113" i="2"/>
  <c r="E113" i="2"/>
  <c r="D111" i="2"/>
  <c r="E111" i="2"/>
  <c r="D109" i="2"/>
  <c r="E109" i="2"/>
  <c r="D107" i="2"/>
  <c r="E107" i="2"/>
  <c r="D105" i="2"/>
  <c r="E105" i="2"/>
  <c r="D103" i="2"/>
  <c r="E103" i="2"/>
  <c r="D101" i="2"/>
  <c r="E101" i="2"/>
  <c r="D99" i="2"/>
  <c r="E99" i="2"/>
  <c r="D95" i="2"/>
  <c r="E95" i="2"/>
  <c r="D91" i="2"/>
  <c r="E91" i="2"/>
  <c r="D89" i="2"/>
  <c r="E89" i="2"/>
  <c r="D87" i="2"/>
  <c r="E87" i="2"/>
  <c r="D85" i="2"/>
  <c r="E85" i="2"/>
  <c r="D83" i="2"/>
  <c r="E83" i="2"/>
  <c r="D81" i="2"/>
  <c r="E81" i="2"/>
  <c r="D79" i="2"/>
  <c r="E79" i="2"/>
  <c r="D77" i="2"/>
  <c r="E77" i="2"/>
  <c r="D75" i="2"/>
  <c r="E75" i="2"/>
  <c r="D73" i="2"/>
  <c r="E73" i="2"/>
  <c r="D71" i="2"/>
  <c r="E71" i="2"/>
  <c r="D69" i="2"/>
  <c r="E69" i="2"/>
  <c r="D67" i="2"/>
  <c r="E67" i="2"/>
  <c r="D65" i="2"/>
  <c r="E65" i="2"/>
  <c r="D63" i="2"/>
  <c r="E63" i="2"/>
  <c r="D61" i="2"/>
  <c r="E61" i="2"/>
  <c r="D59" i="2"/>
  <c r="E59" i="2"/>
  <c r="D57" i="2"/>
  <c r="E57" i="2"/>
  <c r="D55" i="2"/>
  <c r="E55" i="2"/>
  <c r="D53" i="2"/>
  <c r="E53" i="2"/>
  <c r="D51" i="2"/>
  <c r="E51" i="2"/>
  <c r="D49" i="2"/>
  <c r="E49" i="2"/>
  <c r="D47" i="2"/>
  <c r="E47" i="2"/>
  <c r="D45" i="2"/>
  <c r="E45" i="2"/>
  <c r="D43" i="2"/>
  <c r="E43" i="2"/>
  <c r="D41" i="2"/>
  <c r="E41" i="2"/>
  <c r="D39" i="2"/>
  <c r="E39" i="2"/>
  <c r="D37" i="2"/>
  <c r="E37" i="2"/>
  <c r="D35" i="2"/>
  <c r="E35" i="2"/>
  <c r="D33" i="2"/>
  <c r="E33" i="2"/>
  <c r="D31" i="2"/>
  <c r="E31" i="2"/>
  <c r="D29" i="2"/>
  <c r="E29" i="2"/>
  <c r="D27" i="2"/>
  <c r="E27" i="2"/>
  <c r="D25" i="2"/>
  <c r="E25" i="2"/>
  <c r="D23" i="2"/>
  <c r="E23" i="2"/>
  <c r="D510" i="2"/>
  <c r="E510" i="2"/>
  <c r="D502" i="2"/>
  <c r="E502" i="2"/>
  <c r="D494" i="2"/>
  <c r="E494" i="2"/>
  <c r="D486" i="2"/>
  <c r="E486" i="2"/>
  <c r="D478" i="2"/>
  <c r="E478" i="2"/>
  <c r="D470" i="2"/>
  <c r="E470" i="2"/>
  <c r="D462" i="2"/>
  <c r="E462" i="2"/>
  <c r="D454" i="2"/>
  <c r="E454" i="2"/>
  <c r="D448" i="2"/>
  <c r="E448" i="2"/>
  <c r="D446" i="2"/>
  <c r="E446" i="2"/>
  <c r="D442" i="2"/>
  <c r="E442" i="2"/>
  <c r="D440" i="2"/>
  <c r="E440" i="2"/>
  <c r="D438" i="2"/>
  <c r="E438" i="2"/>
  <c r="D434" i="2"/>
  <c r="E434" i="2"/>
  <c r="D432" i="2"/>
  <c r="E432" i="2"/>
  <c r="D430" i="2"/>
  <c r="E430" i="2"/>
  <c r="D426" i="2"/>
  <c r="E426" i="2"/>
  <c r="D424" i="2"/>
  <c r="E424" i="2"/>
  <c r="D422" i="2"/>
  <c r="E422" i="2"/>
  <c r="D420" i="2"/>
  <c r="E420" i="2"/>
  <c r="D418" i="2"/>
  <c r="E418" i="2"/>
  <c r="D416" i="2"/>
  <c r="E416" i="2"/>
  <c r="D414" i="2"/>
  <c r="E414" i="2"/>
  <c r="D412" i="2"/>
  <c r="E412" i="2"/>
  <c r="D410" i="2"/>
  <c r="E410" i="2"/>
  <c r="D408" i="2"/>
  <c r="E408" i="2"/>
  <c r="D406" i="2"/>
  <c r="E406" i="2"/>
  <c r="D404" i="2"/>
  <c r="E404" i="2"/>
  <c r="D402" i="2"/>
  <c r="E402" i="2"/>
  <c r="D398" i="2"/>
  <c r="E398" i="2"/>
  <c r="D396" i="2"/>
  <c r="E396" i="2"/>
  <c r="D394" i="2"/>
  <c r="E394" i="2"/>
  <c r="D392" i="2"/>
  <c r="E392" i="2"/>
  <c r="D390" i="2"/>
  <c r="E390" i="2"/>
  <c r="D388" i="2"/>
  <c r="E388" i="2"/>
  <c r="D384" i="2"/>
  <c r="E384" i="2"/>
  <c r="D382" i="2"/>
  <c r="E382" i="2"/>
  <c r="D380" i="2"/>
  <c r="E380" i="2"/>
  <c r="D376" i="2"/>
  <c r="E376" i="2"/>
  <c r="D374" i="2"/>
  <c r="E374" i="2"/>
  <c r="D372" i="2"/>
  <c r="E372" i="2"/>
  <c r="D368" i="2"/>
  <c r="E368" i="2"/>
  <c r="D366" i="2"/>
  <c r="E366" i="2"/>
  <c r="D364" i="2"/>
  <c r="E364" i="2"/>
  <c r="D362" i="2"/>
  <c r="E362" i="2"/>
  <c r="D360" i="2"/>
  <c r="E360" i="2"/>
  <c r="D358" i="2"/>
  <c r="E358" i="2"/>
  <c r="D356" i="2"/>
  <c r="E356" i="2"/>
  <c r="D352" i="2"/>
  <c r="E352" i="2"/>
  <c r="D350" i="2"/>
  <c r="E350" i="2"/>
  <c r="D348" i="2"/>
  <c r="E348" i="2"/>
  <c r="D346" i="2"/>
  <c r="E346" i="2"/>
  <c r="D344" i="2"/>
  <c r="E344" i="2"/>
  <c r="D342" i="2"/>
  <c r="E342" i="2"/>
  <c r="D340" i="2"/>
  <c r="E340" i="2"/>
  <c r="D338" i="2"/>
  <c r="E338" i="2"/>
  <c r="D336" i="2"/>
  <c r="E336" i="2"/>
  <c r="D334" i="2"/>
  <c r="E334" i="2"/>
  <c r="D332" i="2"/>
  <c r="E332" i="2"/>
  <c r="D330" i="2"/>
  <c r="E330" i="2"/>
  <c r="D328" i="2"/>
  <c r="E328" i="2"/>
  <c r="D326" i="2"/>
  <c r="E326" i="2"/>
  <c r="D324" i="2"/>
  <c r="E324" i="2"/>
  <c r="D322" i="2"/>
  <c r="E322" i="2"/>
  <c r="D320" i="2"/>
  <c r="E320" i="2"/>
  <c r="D318" i="2"/>
  <c r="E318" i="2"/>
  <c r="D316" i="2"/>
  <c r="E316" i="2"/>
  <c r="D314" i="2"/>
  <c r="E314" i="2"/>
  <c r="D312" i="2"/>
  <c r="E312" i="2"/>
  <c r="D308" i="2"/>
  <c r="E308" i="2"/>
  <c r="D306" i="2"/>
  <c r="E306" i="2"/>
  <c r="D304" i="2"/>
  <c r="E304" i="2"/>
  <c r="D302" i="2"/>
  <c r="E302" i="2"/>
  <c r="D300" i="2"/>
  <c r="E300" i="2"/>
  <c r="D298" i="2"/>
  <c r="E298" i="2"/>
  <c r="D296" i="2"/>
  <c r="E296" i="2"/>
  <c r="D292" i="2"/>
  <c r="E292" i="2"/>
  <c r="D290" i="2"/>
  <c r="E290" i="2"/>
  <c r="D288" i="2"/>
  <c r="E288" i="2"/>
  <c r="D286" i="2"/>
  <c r="E286" i="2"/>
  <c r="D284" i="2"/>
  <c r="E284" i="2"/>
  <c r="D282" i="2"/>
  <c r="E282" i="2"/>
  <c r="D280" i="2"/>
  <c r="E280" i="2"/>
  <c r="D278" i="2"/>
  <c r="E278" i="2"/>
  <c r="D274" i="2"/>
  <c r="E274" i="2"/>
  <c r="D272" i="2"/>
  <c r="E272" i="2"/>
  <c r="D270" i="2"/>
  <c r="E270" i="2"/>
  <c r="D268" i="2"/>
  <c r="E268" i="2"/>
  <c r="D266" i="2"/>
  <c r="E266" i="2"/>
  <c r="D264" i="2"/>
  <c r="E264" i="2"/>
  <c r="D262" i="2"/>
  <c r="E262" i="2"/>
  <c r="D260" i="2"/>
  <c r="E260" i="2"/>
  <c r="D252" i="2"/>
  <c r="E252" i="2"/>
  <c r="D250" i="2"/>
  <c r="E250" i="2"/>
  <c r="D248" i="2"/>
  <c r="E248" i="2"/>
  <c r="D246" i="2"/>
  <c r="E246" i="2"/>
  <c r="D242" i="2"/>
  <c r="E242" i="2"/>
  <c r="D238" i="2"/>
  <c r="E238" i="2"/>
  <c r="D230" i="2"/>
  <c r="E230" i="2"/>
  <c r="D224" i="2"/>
  <c r="E224" i="2"/>
  <c r="D222" i="2"/>
  <c r="E222" i="2"/>
  <c r="D218" i="2"/>
  <c r="E218" i="2"/>
  <c r="D214" i="2"/>
  <c r="E214" i="2"/>
  <c r="D208" i="2"/>
  <c r="E208" i="2"/>
  <c r="D206" i="2"/>
  <c r="E206" i="2"/>
  <c r="D200" i="2"/>
  <c r="E200" i="2"/>
  <c r="D198" i="2"/>
  <c r="E198" i="2"/>
  <c r="D196" i="2"/>
  <c r="E196" i="2"/>
  <c r="D192" i="2"/>
  <c r="E192" i="2"/>
  <c r="D176" i="2"/>
  <c r="E176" i="2"/>
  <c r="D172" i="2"/>
  <c r="E172" i="2"/>
  <c r="D160" i="2"/>
  <c r="E160" i="2"/>
  <c r="D156" i="2"/>
  <c r="E156" i="2"/>
  <c r="D148" i="2"/>
  <c r="E148" i="2"/>
  <c r="D144" i="2"/>
  <c r="E144" i="2"/>
  <c r="D142" i="2"/>
  <c r="E142" i="2"/>
  <c r="D140" i="2"/>
  <c r="E140" i="2"/>
  <c r="D138" i="2"/>
  <c r="E138" i="2"/>
  <c r="D136" i="2"/>
  <c r="E136" i="2"/>
  <c r="D134" i="2"/>
  <c r="E134" i="2"/>
  <c r="D132" i="2"/>
  <c r="E132" i="2"/>
  <c r="D130" i="2"/>
  <c r="E130" i="2"/>
  <c r="D128" i="2"/>
  <c r="E128" i="2"/>
  <c r="D126" i="2"/>
  <c r="E126" i="2"/>
  <c r="D124" i="2"/>
  <c r="E124" i="2"/>
  <c r="D122" i="2"/>
  <c r="E122" i="2"/>
  <c r="D120" i="2"/>
  <c r="E120" i="2"/>
  <c r="D118" i="2"/>
  <c r="E118" i="2"/>
  <c r="D116" i="2"/>
  <c r="E116" i="2"/>
  <c r="D114" i="2"/>
  <c r="E114" i="2"/>
  <c r="D112" i="2"/>
  <c r="E112" i="2"/>
  <c r="D110" i="2"/>
  <c r="E110" i="2"/>
  <c r="D108" i="2"/>
  <c r="E108" i="2"/>
  <c r="D106" i="2"/>
  <c r="E106" i="2"/>
  <c r="D104" i="2"/>
  <c r="E104" i="2"/>
  <c r="D102" i="2"/>
  <c r="E102" i="2"/>
  <c r="D100" i="2"/>
  <c r="E100" i="2"/>
  <c r="D98" i="2"/>
  <c r="E98" i="2"/>
  <c r="D96" i="2"/>
  <c r="E96" i="2"/>
  <c r="D94" i="2"/>
  <c r="E94" i="2"/>
  <c r="D92" i="2"/>
  <c r="E92" i="2"/>
  <c r="D90" i="2"/>
  <c r="E90" i="2"/>
  <c r="D88" i="2"/>
  <c r="E88" i="2"/>
  <c r="D84" i="2"/>
  <c r="E84" i="2"/>
  <c r="D80" i="2"/>
  <c r="E80" i="2"/>
  <c r="D76" i="2"/>
  <c r="E76" i="2"/>
  <c r="D74" i="2"/>
  <c r="E74" i="2"/>
  <c r="D72" i="2"/>
  <c r="E72" i="2"/>
  <c r="D70" i="2"/>
  <c r="E70" i="2"/>
  <c r="D68" i="2"/>
  <c r="E68" i="2"/>
  <c r="D66" i="2"/>
  <c r="E66" i="2"/>
  <c r="D64" i="2"/>
  <c r="E64" i="2"/>
  <c r="D62" i="2"/>
  <c r="E62" i="2"/>
  <c r="D60" i="2"/>
  <c r="E60" i="2"/>
  <c r="D58" i="2"/>
  <c r="E58" i="2"/>
  <c r="D56" i="2"/>
  <c r="E56" i="2"/>
  <c r="D54" i="2"/>
  <c r="E54" i="2"/>
  <c r="D52" i="2"/>
  <c r="E52" i="2"/>
  <c r="D50" i="2"/>
  <c r="E50" i="2"/>
  <c r="D48" i="2"/>
  <c r="E48" i="2"/>
  <c r="D46" i="2"/>
  <c r="E46" i="2"/>
  <c r="D44" i="2"/>
  <c r="E44" i="2"/>
  <c r="D42" i="2"/>
  <c r="E42" i="2"/>
  <c r="D40" i="2"/>
  <c r="E40" i="2"/>
  <c r="D38" i="2"/>
  <c r="E38" i="2"/>
  <c r="D36" i="2"/>
  <c r="E36" i="2"/>
  <c r="D34" i="2"/>
  <c r="E34" i="2"/>
  <c r="D32" i="2"/>
  <c r="E32" i="2"/>
  <c r="D30" i="2"/>
  <c r="E30" i="2"/>
  <c r="D28" i="2"/>
  <c r="E28" i="2"/>
  <c r="D26" i="2"/>
  <c r="E26" i="2"/>
  <c r="D24" i="2"/>
  <c r="E24" i="2"/>
  <c r="D22" i="2"/>
  <c r="E22" i="2"/>
  <c r="D21" i="2"/>
  <c r="E21" i="2"/>
  <c r="D19" i="2"/>
  <c r="E19" i="2"/>
  <c r="D20" i="2"/>
  <c r="E20" i="2"/>
  <c r="C515" i="2"/>
  <c r="D515" i="2"/>
  <c r="C511" i="2"/>
  <c r="D511" i="2"/>
  <c r="C507" i="2"/>
  <c r="D507" i="2"/>
  <c r="C503" i="2"/>
  <c r="D503" i="2"/>
  <c r="C499" i="2"/>
  <c r="D499" i="2"/>
  <c r="C495" i="2"/>
  <c r="D495" i="2"/>
  <c r="C491" i="2"/>
  <c r="D491" i="2"/>
  <c r="C487" i="2"/>
  <c r="D487" i="2"/>
  <c r="C483" i="2"/>
  <c r="D483" i="2"/>
  <c r="C479" i="2"/>
  <c r="D479" i="2"/>
  <c r="C475" i="2"/>
  <c r="D475" i="2"/>
  <c r="C471" i="2"/>
  <c r="D471" i="2"/>
  <c r="C467" i="2"/>
  <c r="D467" i="2"/>
  <c r="C463" i="2"/>
  <c r="D463" i="2"/>
  <c r="C459" i="2"/>
  <c r="D459" i="2"/>
  <c r="C455" i="2"/>
  <c r="D455" i="2"/>
  <c r="C451" i="2"/>
  <c r="D451" i="2"/>
  <c r="C449" i="2"/>
  <c r="D449" i="2"/>
  <c r="C379" i="2"/>
  <c r="D379" i="2"/>
  <c r="C363" i="2"/>
  <c r="D363" i="2"/>
  <c r="C345" i="2"/>
  <c r="D345" i="2"/>
  <c r="C329" i="2"/>
  <c r="D329" i="2"/>
  <c r="C309" i="2"/>
  <c r="D309" i="2"/>
  <c r="C299" i="2"/>
  <c r="D299" i="2"/>
  <c r="C293" i="2"/>
  <c r="D293" i="2"/>
  <c r="C253" i="2"/>
  <c r="D253" i="2"/>
  <c r="C249" i="2"/>
  <c r="D249" i="2"/>
  <c r="C237" i="2"/>
  <c r="D237" i="2"/>
  <c r="C235" i="2"/>
  <c r="D235" i="2"/>
  <c r="C233" i="2"/>
  <c r="D233" i="2"/>
  <c r="C221" i="2"/>
  <c r="D221" i="2"/>
  <c r="C209" i="2"/>
  <c r="D209" i="2"/>
  <c r="C207" i="2"/>
  <c r="D207" i="2"/>
  <c r="C203" i="2"/>
  <c r="D203" i="2"/>
  <c r="C185" i="2"/>
  <c r="D185" i="2"/>
  <c r="C183" i="2"/>
  <c r="D183" i="2"/>
  <c r="C97" i="2"/>
  <c r="D97" i="2"/>
  <c r="C93" i="2"/>
  <c r="D93" i="2"/>
  <c r="C514" i="2"/>
  <c r="D514" i="2"/>
  <c r="C512" i="2"/>
  <c r="D512" i="2"/>
  <c r="C508" i="2"/>
  <c r="D508" i="2"/>
  <c r="C506" i="2"/>
  <c r="D506" i="2"/>
  <c r="C504" i="2"/>
  <c r="D504" i="2"/>
  <c r="C500" i="2"/>
  <c r="D500" i="2"/>
  <c r="C498" i="2"/>
  <c r="D498" i="2"/>
  <c r="C496" i="2"/>
  <c r="D496" i="2"/>
  <c r="C492" i="2"/>
  <c r="D492" i="2"/>
  <c r="C490" i="2"/>
  <c r="D490" i="2"/>
  <c r="C488" i="2"/>
  <c r="D488" i="2"/>
  <c r="C484" i="2"/>
  <c r="D484" i="2"/>
  <c r="C482" i="2"/>
  <c r="D482" i="2"/>
  <c r="C480" i="2"/>
  <c r="D480" i="2"/>
  <c r="C476" i="2"/>
  <c r="D476" i="2"/>
  <c r="C474" i="2"/>
  <c r="D474" i="2"/>
  <c r="C472" i="2"/>
  <c r="D472" i="2"/>
  <c r="C468" i="2"/>
  <c r="D468" i="2"/>
  <c r="C466" i="2"/>
  <c r="D466" i="2"/>
  <c r="C464" i="2"/>
  <c r="D464" i="2"/>
  <c r="C460" i="2"/>
  <c r="D460" i="2"/>
  <c r="C458" i="2"/>
  <c r="D458" i="2"/>
  <c r="C456" i="2"/>
  <c r="D456" i="2"/>
  <c r="C452" i="2"/>
  <c r="D452" i="2"/>
  <c r="C450" i="2"/>
  <c r="D450" i="2"/>
  <c r="C444" i="2"/>
  <c r="D444" i="2"/>
  <c r="C436" i="2"/>
  <c r="D436" i="2"/>
  <c r="C428" i="2"/>
  <c r="D428" i="2"/>
  <c r="C400" i="2"/>
  <c r="D400" i="2"/>
  <c r="C386" i="2"/>
  <c r="D386" i="2"/>
  <c r="C378" i="2"/>
  <c r="D378" i="2"/>
  <c r="C370" i="2"/>
  <c r="D370" i="2"/>
  <c r="C354" i="2"/>
  <c r="D354" i="2"/>
  <c r="C310" i="2"/>
  <c r="D310" i="2"/>
  <c r="C294" i="2"/>
  <c r="D294" i="2"/>
  <c r="C276" i="2"/>
  <c r="D276" i="2"/>
  <c r="C258" i="2"/>
  <c r="D258" i="2"/>
  <c r="C256" i="2"/>
  <c r="D256" i="2"/>
  <c r="C254" i="2"/>
  <c r="D254" i="2"/>
  <c r="C244" i="2"/>
  <c r="D244" i="2"/>
  <c r="C240" i="2"/>
  <c r="D240" i="2"/>
  <c r="C236" i="2"/>
  <c r="D236" i="2"/>
  <c r="C234" i="2"/>
  <c r="D234" i="2"/>
  <c r="C232" i="2"/>
  <c r="D232" i="2"/>
  <c r="C228" i="2"/>
  <c r="D228" i="2"/>
  <c r="C226" i="2"/>
  <c r="D226" i="2"/>
  <c r="C220" i="2"/>
  <c r="D220" i="2"/>
  <c r="C216" i="2"/>
  <c r="D216" i="2"/>
  <c r="C212" i="2"/>
  <c r="D212" i="2"/>
  <c r="C210" i="2"/>
  <c r="D210" i="2"/>
  <c r="C204" i="2"/>
  <c r="D204" i="2"/>
  <c r="C202" i="2"/>
  <c r="D202" i="2"/>
  <c r="C194" i="2"/>
  <c r="D194" i="2"/>
  <c r="C190" i="2"/>
  <c r="D190" i="2"/>
  <c r="C188" i="2"/>
  <c r="D188" i="2"/>
  <c r="C186" i="2"/>
  <c r="D186" i="2"/>
  <c r="C184" i="2"/>
  <c r="D184" i="2"/>
  <c r="C182" i="2"/>
  <c r="D182" i="2"/>
  <c r="C180" i="2"/>
  <c r="D180" i="2"/>
  <c r="C178" i="2"/>
  <c r="D178" i="2"/>
  <c r="C174" i="2"/>
  <c r="D174" i="2"/>
  <c r="C170" i="2"/>
  <c r="D170" i="2"/>
  <c r="C168" i="2"/>
  <c r="D168" i="2"/>
  <c r="C166" i="2"/>
  <c r="D166" i="2"/>
  <c r="C164" i="2"/>
  <c r="D164" i="2"/>
  <c r="C162" i="2"/>
  <c r="D162" i="2"/>
  <c r="C158" i="2"/>
  <c r="D158" i="2"/>
  <c r="C154" i="2"/>
  <c r="D154" i="2"/>
  <c r="C152" i="2"/>
  <c r="D152" i="2"/>
  <c r="C150" i="2"/>
  <c r="D150" i="2"/>
  <c r="C146" i="2"/>
  <c r="D146" i="2"/>
  <c r="C86" i="2"/>
  <c r="D86" i="2"/>
  <c r="C82" i="2"/>
  <c r="D82" i="2"/>
  <c r="C78" i="2"/>
  <c r="D78" i="2"/>
  <c r="C18" i="2"/>
  <c r="D18" i="2"/>
  <c r="C513" i="2"/>
  <c r="C509" i="2"/>
  <c r="C505" i="2"/>
  <c r="C501" i="2"/>
  <c r="C497" i="2"/>
  <c r="C493" i="2"/>
  <c r="C489" i="2"/>
  <c r="C485" i="2"/>
  <c r="C481" i="2"/>
  <c r="C477" i="2"/>
  <c r="C473" i="2"/>
  <c r="C469" i="2"/>
  <c r="C465" i="2"/>
  <c r="C461" i="2"/>
  <c r="C457" i="2"/>
  <c r="C453" i="2"/>
  <c r="C447" i="2"/>
  <c r="C445" i="2"/>
  <c r="C443" i="2"/>
  <c r="C441" i="2"/>
  <c r="C439" i="2"/>
  <c r="C437" i="2"/>
  <c r="C435" i="2"/>
  <c r="C433" i="2"/>
  <c r="C431" i="2"/>
  <c r="C429" i="2"/>
  <c r="C427" i="2"/>
  <c r="C425" i="2"/>
  <c r="C423" i="2"/>
  <c r="C421" i="2"/>
  <c r="C419" i="2"/>
  <c r="C417" i="2"/>
  <c r="C415" i="2"/>
  <c r="C413" i="2"/>
  <c r="C411" i="2"/>
  <c r="C409" i="2"/>
  <c r="C407" i="2"/>
  <c r="C405" i="2"/>
  <c r="C403" i="2"/>
  <c r="C401" i="2"/>
  <c r="C399" i="2"/>
  <c r="C397" i="2"/>
  <c r="C395" i="2"/>
  <c r="C393" i="2"/>
  <c r="C391" i="2"/>
  <c r="C389" i="2"/>
  <c r="C387" i="2"/>
  <c r="C385" i="2"/>
  <c r="C383" i="2"/>
  <c r="C381" i="2"/>
  <c r="C377" i="2"/>
  <c r="C375" i="2"/>
  <c r="C373" i="2"/>
  <c r="C371" i="2"/>
  <c r="C369" i="2"/>
  <c r="C367" i="2"/>
  <c r="C365" i="2"/>
  <c r="C361" i="2"/>
  <c r="C359" i="2"/>
  <c r="C357" i="2"/>
  <c r="C355" i="2"/>
  <c r="C353" i="2"/>
  <c r="C351" i="2"/>
  <c r="C349" i="2"/>
  <c r="C347" i="2"/>
  <c r="C343" i="2"/>
  <c r="C341" i="2"/>
  <c r="C339" i="2"/>
  <c r="C337" i="2"/>
  <c r="C335" i="2"/>
  <c r="C333" i="2"/>
  <c r="C331" i="2"/>
  <c r="C327" i="2"/>
  <c r="C325" i="2"/>
  <c r="C323" i="2"/>
  <c r="C321" i="2"/>
  <c r="C319" i="2"/>
  <c r="C317" i="2"/>
  <c r="C315" i="2"/>
  <c r="C313" i="2"/>
  <c r="C311" i="2"/>
  <c r="C307" i="2"/>
  <c r="C305" i="2"/>
  <c r="C303" i="2"/>
  <c r="C301" i="2"/>
  <c r="C297" i="2"/>
  <c r="C295" i="2"/>
  <c r="C291" i="2"/>
  <c r="C289" i="2"/>
  <c r="C287" i="2"/>
  <c r="C285" i="2"/>
  <c r="C283" i="2"/>
  <c r="C281" i="2"/>
  <c r="C279" i="2"/>
  <c r="C277" i="2"/>
  <c r="C275" i="2"/>
  <c r="C273" i="2"/>
  <c r="C271" i="2"/>
  <c r="C269" i="2"/>
  <c r="C267" i="2"/>
  <c r="C265" i="2"/>
  <c r="C263" i="2"/>
  <c r="C261" i="2"/>
  <c r="C259" i="2"/>
  <c r="C257" i="2"/>
  <c r="C255" i="2"/>
  <c r="C251" i="2"/>
  <c r="C247" i="2"/>
  <c r="C245" i="2"/>
  <c r="C243" i="2"/>
  <c r="C241" i="2"/>
  <c r="C239" i="2"/>
  <c r="C231" i="2"/>
  <c r="C229" i="2"/>
  <c r="C227" i="2"/>
  <c r="C225" i="2"/>
  <c r="C223" i="2"/>
  <c r="C219" i="2"/>
  <c r="C217" i="2"/>
  <c r="C215" i="2"/>
  <c r="C213" i="2"/>
  <c r="C211" i="2"/>
  <c r="C205" i="2"/>
  <c r="C201" i="2"/>
  <c r="C199" i="2"/>
  <c r="C197" i="2"/>
  <c r="C195" i="2"/>
  <c r="C193" i="2"/>
  <c r="C191" i="2"/>
  <c r="C189" i="2"/>
  <c r="C187" i="2"/>
  <c r="C181" i="2"/>
  <c r="C179" i="2"/>
  <c r="C177" i="2"/>
  <c r="C175" i="2"/>
  <c r="C173" i="2"/>
  <c r="C171" i="2"/>
  <c r="C169" i="2"/>
  <c r="C167" i="2"/>
  <c r="C165" i="2"/>
  <c r="C163" i="2"/>
  <c r="C161" i="2"/>
  <c r="C159" i="2"/>
  <c r="C157" i="2"/>
  <c r="C155" i="2"/>
  <c r="C153" i="2"/>
  <c r="C151" i="2"/>
  <c r="C149" i="2"/>
  <c r="C147" i="2"/>
  <c r="C145" i="2"/>
  <c r="C143" i="2"/>
  <c r="C141" i="2"/>
  <c r="C139" i="2"/>
  <c r="C137" i="2"/>
  <c r="C135" i="2"/>
  <c r="C133" i="2"/>
  <c r="C131" i="2"/>
  <c r="C129" i="2"/>
  <c r="C127" i="2"/>
  <c r="C125" i="2"/>
  <c r="C123" i="2"/>
  <c r="C121" i="2"/>
  <c r="C119" i="2"/>
  <c r="C117" i="2"/>
  <c r="C115" i="2"/>
  <c r="C113" i="2"/>
  <c r="C111" i="2"/>
  <c r="C109" i="2"/>
  <c r="C107" i="2"/>
  <c r="C105" i="2"/>
  <c r="C103" i="2"/>
  <c r="C101" i="2"/>
  <c r="C99" i="2"/>
  <c r="C95" i="2"/>
  <c r="C91" i="2"/>
  <c r="C89" i="2"/>
  <c r="C87" i="2"/>
  <c r="C85" i="2"/>
  <c r="C83" i="2"/>
  <c r="C81" i="2"/>
  <c r="C79" i="2"/>
  <c r="C77" i="2"/>
  <c r="C75" i="2"/>
  <c r="C73" i="2"/>
  <c r="C71" i="2"/>
  <c r="C69" i="2"/>
  <c r="C67" i="2"/>
  <c r="C65" i="2"/>
  <c r="C63" i="2"/>
  <c r="C61" i="2"/>
  <c r="C59" i="2"/>
  <c r="C57" i="2"/>
  <c r="C55" i="2"/>
  <c r="C53" i="2"/>
  <c r="C51" i="2"/>
  <c r="C49" i="2"/>
  <c r="C47" i="2"/>
  <c r="C45" i="2"/>
  <c r="C43" i="2"/>
  <c r="C41" i="2"/>
  <c r="C39" i="2"/>
  <c r="C37" i="2"/>
  <c r="C35" i="2"/>
  <c r="C33" i="2"/>
  <c r="C31" i="2"/>
  <c r="C29" i="2"/>
  <c r="C27" i="2"/>
  <c r="C25" i="2"/>
  <c r="C23" i="2"/>
  <c r="C21" i="2"/>
  <c r="C19" i="2"/>
  <c r="C510" i="2"/>
  <c r="C502" i="2"/>
  <c r="C494" i="2"/>
  <c r="C486" i="2"/>
  <c r="C478" i="2"/>
  <c r="C470" i="2"/>
  <c r="C462" i="2"/>
  <c r="C454" i="2"/>
  <c r="C448" i="2"/>
  <c r="C446" i="2"/>
  <c r="C442" i="2"/>
  <c r="C440" i="2"/>
  <c r="C438" i="2"/>
  <c r="C434" i="2"/>
  <c r="C432" i="2"/>
  <c r="C430" i="2"/>
  <c r="C426" i="2"/>
  <c r="C424" i="2"/>
  <c r="C422" i="2"/>
  <c r="C420" i="2"/>
  <c r="C418" i="2"/>
  <c r="C416" i="2"/>
  <c r="C414" i="2"/>
  <c r="C412" i="2"/>
  <c r="C410" i="2"/>
  <c r="C408" i="2"/>
  <c r="C406" i="2"/>
  <c r="C404" i="2"/>
  <c r="C402" i="2"/>
  <c r="C398" i="2"/>
  <c r="C396" i="2"/>
  <c r="C394" i="2"/>
  <c r="C392" i="2"/>
  <c r="C390" i="2"/>
  <c r="C388" i="2"/>
  <c r="C384" i="2"/>
  <c r="C382" i="2"/>
  <c r="C380" i="2"/>
  <c r="C376" i="2"/>
  <c r="C374" i="2"/>
  <c r="C372" i="2"/>
  <c r="C368" i="2"/>
  <c r="C366" i="2"/>
  <c r="C364" i="2"/>
  <c r="C362" i="2"/>
  <c r="C360" i="2"/>
  <c r="C358" i="2"/>
  <c r="C356" i="2"/>
  <c r="C352" i="2"/>
  <c r="C350" i="2"/>
  <c r="C348" i="2"/>
  <c r="C346" i="2"/>
  <c r="C344" i="2"/>
  <c r="C342" i="2"/>
  <c r="C340" i="2"/>
  <c r="C338" i="2"/>
  <c r="C336" i="2"/>
  <c r="C334" i="2"/>
  <c r="C332" i="2"/>
  <c r="C330" i="2"/>
  <c r="C328" i="2"/>
  <c r="C326" i="2"/>
  <c r="C324" i="2"/>
  <c r="C322" i="2"/>
  <c r="C320" i="2"/>
  <c r="C318" i="2"/>
  <c r="C316" i="2"/>
  <c r="C314" i="2"/>
  <c r="C312" i="2"/>
  <c r="C308" i="2"/>
  <c r="C306" i="2"/>
  <c r="C304" i="2"/>
  <c r="C302" i="2"/>
  <c r="C300" i="2"/>
  <c r="C298" i="2"/>
  <c r="C296" i="2"/>
  <c r="C292" i="2"/>
  <c r="C290" i="2"/>
  <c r="C288" i="2"/>
  <c r="C286" i="2"/>
  <c r="C284" i="2"/>
  <c r="C282" i="2"/>
  <c r="C280" i="2"/>
  <c r="C278" i="2"/>
  <c r="C274" i="2"/>
  <c r="C272" i="2"/>
  <c r="C270" i="2"/>
  <c r="C268" i="2"/>
  <c r="C266" i="2"/>
  <c r="C264" i="2"/>
  <c r="C262" i="2"/>
  <c r="C260" i="2"/>
  <c r="C252" i="2"/>
  <c r="C250" i="2"/>
  <c r="C248" i="2"/>
  <c r="C246" i="2"/>
  <c r="C242" i="2"/>
  <c r="C238" i="2"/>
  <c r="C230" i="2"/>
  <c r="C224" i="2"/>
  <c r="C222" i="2"/>
  <c r="C218" i="2"/>
  <c r="C214" i="2"/>
  <c r="C208" i="2"/>
  <c r="C206" i="2"/>
  <c r="C200" i="2"/>
  <c r="C198" i="2"/>
  <c r="C196" i="2"/>
  <c r="C192" i="2"/>
  <c r="C176" i="2"/>
  <c r="C172" i="2"/>
  <c r="C160" i="2"/>
  <c r="C156" i="2"/>
  <c r="C148" i="2"/>
  <c r="C144" i="2"/>
  <c r="C142" i="2"/>
  <c r="C140" i="2"/>
  <c r="C138" i="2"/>
  <c r="C136" i="2"/>
  <c r="C134" i="2"/>
  <c r="C132" i="2"/>
  <c r="C130" i="2"/>
  <c r="C128" i="2"/>
  <c r="C126" i="2"/>
  <c r="C124" i="2"/>
  <c r="C122" i="2"/>
  <c r="C120" i="2"/>
  <c r="C118" i="2"/>
  <c r="C116" i="2"/>
  <c r="C114" i="2"/>
  <c r="C112" i="2"/>
  <c r="C110" i="2"/>
  <c r="C108" i="2"/>
  <c r="C106" i="2"/>
  <c r="C104" i="2"/>
  <c r="C102" i="2"/>
  <c r="C100" i="2"/>
  <c r="C98" i="2"/>
  <c r="C96" i="2"/>
  <c r="C94" i="2"/>
  <c r="C92" i="2"/>
  <c r="C90" i="2"/>
  <c r="C88" i="2"/>
  <c r="C84" i="2"/>
  <c r="C80" i="2"/>
  <c r="C76" i="2"/>
  <c r="C74" i="2"/>
  <c r="C72" i="2"/>
  <c r="C70" i="2"/>
  <c r="C68" i="2"/>
  <c r="C66" i="2"/>
  <c r="C64" i="2"/>
  <c r="C62" i="2"/>
  <c r="C60" i="2"/>
  <c r="C58" i="2"/>
  <c r="C56" i="2"/>
  <c r="C54" i="2"/>
  <c r="C52" i="2"/>
  <c r="C50" i="2"/>
  <c r="C48" i="2"/>
  <c r="C46" i="2"/>
  <c r="C44" i="2"/>
  <c r="C42" i="2"/>
  <c r="C40" i="2"/>
  <c r="C38" i="2"/>
  <c r="C36" i="2"/>
  <c r="C34" i="2"/>
  <c r="C32" i="2"/>
  <c r="C30" i="2"/>
  <c r="C28" i="2"/>
  <c r="C26" i="2"/>
  <c r="C24" i="2"/>
  <c r="C22" i="2"/>
  <c r="C20" i="2"/>
  <c r="AT16" i="1"/>
  <c r="G17" i="2"/>
  <c r="E17" i="2"/>
  <c r="F17" i="2"/>
  <c r="C17" i="2"/>
  <c r="D17" i="2"/>
  <c r="AV16" i="1"/>
  <c r="AW16" i="1" s="1"/>
  <c r="AC17" i="1"/>
  <c r="AC512" i="1"/>
  <c r="AE512" i="1" s="1"/>
  <c r="AC508" i="1"/>
  <c r="AE508" i="1" s="1"/>
  <c r="AC504" i="1"/>
  <c r="AE504" i="1" s="1"/>
  <c r="AC500" i="1"/>
  <c r="AE500" i="1" s="1"/>
  <c r="AC496" i="1"/>
  <c r="AE496" i="1" s="1"/>
  <c r="AC492" i="1"/>
  <c r="AE492" i="1" s="1"/>
  <c r="AC488" i="1"/>
  <c r="AE488" i="1" s="1"/>
  <c r="AC484" i="1"/>
  <c r="AE484" i="1" s="1"/>
  <c r="AC480" i="1"/>
  <c r="AE480" i="1" s="1"/>
  <c r="AC476" i="1"/>
  <c r="AE476" i="1" s="1"/>
  <c r="AC472" i="1"/>
  <c r="AE472" i="1" s="1"/>
  <c r="AC468" i="1"/>
  <c r="AE468" i="1" s="1"/>
  <c r="AC464" i="1"/>
  <c r="AE464" i="1" s="1"/>
  <c r="AC460" i="1"/>
  <c r="AE460" i="1" s="1"/>
  <c r="AC456" i="1"/>
  <c r="AE456" i="1" s="1"/>
  <c r="AC452" i="1"/>
  <c r="AE452" i="1" s="1"/>
  <c r="AC448" i="1"/>
  <c r="AE448" i="1" s="1"/>
  <c r="AC444" i="1"/>
  <c r="AE444" i="1" s="1"/>
  <c r="AC440" i="1"/>
  <c r="AE440" i="1" s="1"/>
  <c r="AC436" i="1"/>
  <c r="AE436" i="1" s="1"/>
  <c r="AC432" i="1"/>
  <c r="AE432" i="1" s="1"/>
  <c r="AC428" i="1"/>
  <c r="AE428" i="1" s="1"/>
  <c r="AC424" i="1"/>
  <c r="AE424" i="1" s="1"/>
  <c r="AC420" i="1"/>
  <c r="AE420" i="1" s="1"/>
  <c r="AC416" i="1"/>
  <c r="AE416" i="1" s="1"/>
  <c r="AC412" i="1"/>
  <c r="AE412" i="1" s="1"/>
  <c r="AC408" i="1"/>
  <c r="AE408" i="1" s="1"/>
  <c r="AC404" i="1"/>
  <c r="AE404" i="1" s="1"/>
  <c r="AC400" i="1"/>
  <c r="AE400" i="1" s="1"/>
  <c r="AC396" i="1"/>
  <c r="AE396" i="1" s="1"/>
  <c r="AC392" i="1"/>
  <c r="AE392" i="1" s="1"/>
  <c r="AC388" i="1"/>
  <c r="AE388" i="1" s="1"/>
  <c r="AC384" i="1"/>
  <c r="AE384" i="1" s="1"/>
  <c r="AC380" i="1"/>
  <c r="AE380" i="1" s="1"/>
  <c r="AC376" i="1"/>
  <c r="AE376" i="1" s="1"/>
  <c r="AC372" i="1"/>
  <c r="AE372" i="1" s="1"/>
  <c r="AC368" i="1"/>
  <c r="AE368" i="1" s="1"/>
  <c r="AC364" i="1"/>
  <c r="AE364" i="1" s="1"/>
  <c r="AC360" i="1"/>
  <c r="AE360" i="1" s="1"/>
  <c r="AC356" i="1"/>
  <c r="AE356" i="1" s="1"/>
  <c r="AC352" i="1"/>
  <c r="AE352" i="1" s="1"/>
  <c r="AC348" i="1"/>
  <c r="AE348" i="1" s="1"/>
  <c r="AC344" i="1"/>
  <c r="AE344" i="1" s="1"/>
  <c r="AC340" i="1"/>
  <c r="AE340" i="1" s="1"/>
  <c r="AC336" i="1"/>
  <c r="AE336" i="1" s="1"/>
  <c r="AC332" i="1"/>
  <c r="AE332" i="1" s="1"/>
  <c r="AC328" i="1"/>
  <c r="AE328" i="1" s="1"/>
  <c r="AC324" i="1"/>
  <c r="AE324" i="1" s="1"/>
  <c r="AC320" i="1"/>
  <c r="AE320" i="1" s="1"/>
  <c r="AC316" i="1"/>
  <c r="AE316" i="1" s="1"/>
  <c r="AC312" i="1"/>
  <c r="AE312" i="1" s="1"/>
  <c r="AC308" i="1"/>
  <c r="AE308" i="1" s="1"/>
  <c r="AC304" i="1"/>
  <c r="AE304" i="1" s="1"/>
  <c r="AC300" i="1"/>
  <c r="AE300" i="1" s="1"/>
  <c r="AC296" i="1"/>
  <c r="AE296" i="1" s="1"/>
  <c r="AC292" i="1"/>
  <c r="AE292" i="1" s="1"/>
  <c r="AC288" i="1"/>
  <c r="AE288" i="1" s="1"/>
  <c r="AC284" i="1"/>
  <c r="AE284" i="1" s="1"/>
  <c r="AC280" i="1"/>
  <c r="AE280" i="1" s="1"/>
  <c r="AC276" i="1"/>
  <c r="AE276" i="1" s="1"/>
  <c r="AC272" i="1"/>
  <c r="AE272" i="1" s="1"/>
  <c r="AC268" i="1"/>
  <c r="AE268" i="1" s="1"/>
  <c r="AC264" i="1"/>
  <c r="AE264" i="1" s="1"/>
  <c r="AC260" i="1"/>
  <c r="AE260" i="1" s="1"/>
  <c r="AC256" i="1"/>
  <c r="AE256" i="1" s="1"/>
  <c r="AC252" i="1"/>
  <c r="AE252" i="1" s="1"/>
  <c r="AC248" i="1"/>
  <c r="AE248" i="1" s="1"/>
  <c r="AC244" i="1"/>
  <c r="AE244" i="1" s="1"/>
  <c r="AC240" i="1"/>
  <c r="AE240" i="1" s="1"/>
  <c r="AC236" i="1"/>
  <c r="AE236" i="1" s="1"/>
  <c r="AC232" i="1"/>
  <c r="AE232" i="1" s="1"/>
  <c r="AC228" i="1"/>
  <c r="AE228" i="1" s="1"/>
  <c r="AC224" i="1"/>
  <c r="AE224" i="1" s="1"/>
  <c r="AC220" i="1"/>
  <c r="AE220" i="1" s="1"/>
  <c r="AC216" i="1"/>
  <c r="AE216" i="1" s="1"/>
  <c r="AC212" i="1"/>
  <c r="AE212" i="1" s="1"/>
  <c r="AC208" i="1"/>
  <c r="AE208" i="1" s="1"/>
  <c r="AC204" i="1"/>
  <c r="AE204" i="1" s="1"/>
  <c r="AC200" i="1"/>
  <c r="AE200" i="1" s="1"/>
  <c r="AC196" i="1"/>
  <c r="AE196" i="1" s="1"/>
  <c r="AC192" i="1"/>
  <c r="AE192" i="1" s="1"/>
  <c r="AC188" i="1"/>
  <c r="AE188" i="1" s="1"/>
  <c r="AC184" i="1"/>
  <c r="AE184" i="1" s="1"/>
  <c r="AC180" i="1"/>
  <c r="AE180" i="1" s="1"/>
  <c r="AC176" i="1"/>
  <c r="AE176" i="1" s="1"/>
  <c r="AC172" i="1"/>
  <c r="AE172" i="1" s="1"/>
  <c r="AC168" i="1"/>
  <c r="AE168" i="1" s="1"/>
  <c r="AC164" i="1"/>
  <c r="AE164" i="1" s="1"/>
  <c r="AC160" i="1"/>
  <c r="AE160" i="1" s="1"/>
  <c r="AC156" i="1"/>
  <c r="AE156" i="1" s="1"/>
  <c r="AC152" i="1"/>
  <c r="AE152" i="1" s="1"/>
  <c r="AC148" i="1"/>
  <c r="AE148" i="1" s="1"/>
  <c r="AC144" i="1"/>
  <c r="AE144" i="1" s="1"/>
  <c r="AC140" i="1"/>
  <c r="AE140" i="1" s="1"/>
  <c r="AC136" i="1"/>
  <c r="AE136" i="1" s="1"/>
  <c r="AC132" i="1"/>
  <c r="AE132" i="1" s="1"/>
  <c r="AC128" i="1"/>
  <c r="AE128" i="1" s="1"/>
  <c r="AC124" i="1"/>
  <c r="AE124" i="1" s="1"/>
  <c r="AC120" i="1"/>
  <c r="AE120" i="1" s="1"/>
  <c r="AC116" i="1"/>
  <c r="AE116" i="1" s="1"/>
  <c r="AC112" i="1"/>
  <c r="AE112" i="1" s="1"/>
  <c r="AC108" i="1"/>
  <c r="AE108" i="1" s="1"/>
  <c r="AC104" i="1"/>
  <c r="AE104" i="1" s="1"/>
  <c r="AC100" i="1"/>
  <c r="AE100" i="1" s="1"/>
  <c r="AC96" i="1"/>
  <c r="AE96" i="1" s="1"/>
  <c r="AC92" i="1"/>
  <c r="AE92" i="1" s="1"/>
  <c r="AC88" i="1"/>
  <c r="AE88" i="1" s="1"/>
  <c r="AC84" i="1"/>
  <c r="AE84" i="1" s="1"/>
  <c r="AC80" i="1"/>
  <c r="AE80" i="1" s="1"/>
  <c r="AC76" i="1"/>
  <c r="AE76" i="1" s="1"/>
  <c r="AC72" i="1"/>
  <c r="AE72" i="1" s="1"/>
  <c r="AC68" i="1"/>
  <c r="AE68" i="1" s="1"/>
  <c r="AC64" i="1"/>
  <c r="AE64" i="1" s="1"/>
  <c r="AC60" i="1"/>
  <c r="AE60" i="1" s="1"/>
  <c r="AC56" i="1"/>
  <c r="AE56" i="1" s="1"/>
  <c r="AC52" i="1"/>
  <c r="AE52" i="1" s="1"/>
  <c r="AC48" i="1"/>
  <c r="AE48" i="1" s="1"/>
  <c r="AC44" i="1"/>
  <c r="AE44" i="1" s="1"/>
  <c r="AC40" i="1"/>
  <c r="AE40" i="1" s="1"/>
  <c r="AC36" i="1"/>
  <c r="AE36" i="1" s="1"/>
  <c r="AC32" i="1"/>
  <c r="AE32" i="1" s="1"/>
  <c r="AC27" i="1"/>
  <c r="AE27" i="1" s="1"/>
  <c r="AC21" i="1"/>
  <c r="AE21" i="1" s="1"/>
  <c r="AC513" i="1"/>
  <c r="AE513" i="1" s="1"/>
  <c r="AC509" i="1"/>
  <c r="AF509" i="1" s="1"/>
  <c r="AC505" i="1"/>
  <c r="AF505" i="1" s="1"/>
  <c r="AC501" i="1"/>
  <c r="AE501" i="1" s="1"/>
  <c r="AC497" i="1"/>
  <c r="AE497" i="1" s="1"/>
  <c r="AC493" i="1"/>
  <c r="AF493" i="1" s="1"/>
  <c r="AC489" i="1"/>
  <c r="AF489" i="1" s="1"/>
  <c r="AC485" i="1"/>
  <c r="AE485" i="1" s="1"/>
  <c r="AC481" i="1"/>
  <c r="AE481" i="1" s="1"/>
  <c r="AC477" i="1"/>
  <c r="AF477" i="1" s="1"/>
  <c r="AC473" i="1"/>
  <c r="AF473" i="1" s="1"/>
  <c r="AC469" i="1"/>
  <c r="AE469" i="1" s="1"/>
  <c r="AC465" i="1"/>
  <c r="AE465" i="1" s="1"/>
  <c r="AC461" i="1"/>
  <c r="AF461" i="1" s="1"/>
  <c r="AC457" i="1"/>
  <c r="AF457" i="1" s="1"/>
  <c r="AC453" i="1"/>
  <c r="AE453" i="1" s="1"/>
  <c r="AC449" i="1"/>
  <c r="AE449" i="1" s="1"/>
  <c r="AC445" i="1"/>
  <c r="AF445" i="1" s="1"/>
  <c r="AC441" i="1"/>
  <c r="AF441" i="1" s="1"/>
  <c r="AC437" i="1"/>
  <c r="AE437" i="1" s="1"/>
  <c r="AC433" i="1"/>
  <c r="AE433" i="1" s="1"/>
  <c r="AC429" i="1"/>
  <c r="AF429" i="1" s="1"/>
  <c r="AC425" i="1"/>
  <c r="AE425" i="1" s="1"/>
  <c r="AC421" i="1"/>
  <c r="AF421" i="1" s="1"/>
  <c r="AC417" i="1"/>
  <c r="AE417" i="1" s="1"/>
  <c r="AC413" i="1"/>
  <c r="AF413" i="1" s="1"/>
  <c r="AC409" i="1"/>
  <c r="AF409" i="1" s="1"/>
  <c r="AC405" i="1"/>
  <c r="AE405" i="1" s="1"/>
  <c r="AC401" i="1"/>
  <c r="AF401" i="1" s="1"/>
  <c r="AC397" i="1"/>
  <c r="AE397" i="1" s="1"/>
  <c r="AC393" i="1"/>
  <c r="AE393" i="1" s="1"/>
  <c r="AC389" i="1"/>
  <c r="AF389" i="1" s="1"/>
  <c r="AC385" i="1"/>
  <c r="AE385" i="1" s="1"/>
  <c r="AC381" i="1"/>
  <c r="AF381" i="1" s="1"/>
  <c r="AC377" i="1"/>
  <c r="AF377" i="1" s="1"/>
  <c r="AC373" i="1"/>
  <c r="AF373" i="1" s="1"/>
  <c r="AC369" i="1"/>
  <c r="AF369" i="1" s="1"/>
  <c r="AC365" i="1"/>
  <c r="AF365" i="1" s="1"/>
  <c r="AC361" i="1"/>
  <c r="AF361" i="1" s="1"/>
  <c r="AC357" i="1"/>
  <c r="AF357" i="1" s="1"/>
  <c r="AC353" i="1"/>
  <c r="AF353" i="1" s="1"/>
  <c r="AC349" i="1"/>
  <c r="AF349" i="1" s="1"/>
  <c r="AC345" i="1"/>
  <c r="AF345" i="1" s="1"/>
  <c r="AC341" i="1"/>
  <c r="AF341" i="1" s="1"/>
  <c r="AC337" i="1"/>
  <c r="AF337" i="1" s="1"/>
  <c r="AC333" i="1"/>
  <c r="AF333" i="1" s="1"/>
  <c r="AC329" i="1"/>
  <c r="AF329" i="1" s="1"/>
  <c r="AC325" i="1"/>
  <c r="AF325" i="1" s="1"/>
  <c r="AC321" i="1"/>
  <c r="AF321" i="1" s="1"/>
  <c r="AC317" i="1"/>
  <c r="AF317" i="1" s="1"/>
  <c r="AC313" i="1"/>
  <c r="AF313" i="1" s="1"/>
  <c r="AC309" i="1"/>
  <c r="AF309" i="1" s="1"/>
  <c r="AC305" i="1"/>
  <c r="AF305" i="1" s="1"/>
  <c r="AC301" i="1"/>
  <c r="AF301" i="1" s="1"/>
  <c r="AC297" i="1"/>
  <c r="AF297" i="1" s="1"/>
  <c r="AC293" i="1"/>
  <c r="AF293" i="1" s="1"/>
  <c r="AC289" i="1"/>
  <c r="AF289" i="1" s="1"/>
  <c r="AC285" i="1"/>
  <c r="AF285" i="1" s="1"/>
  <c r="AC281" i="1"/>
  <c r="AF281" i="1" s="1"/>
  <c r="AC277" i="1"/>
  <c r="AF277" i="1" s="1"/>
  <c r="AC273" i="1"/>
  <c r="AF273" i="1" s="1"/>
  <c r="AC269" i="1"/>
  <c r="AF269" i="1" s="1"/>
  <c r="AC265" i="1"/>
  <c r="AF265" i="1" s="1"/>
  <c r="AC261" i="1"/>
  <c r="AF261" i="1" s="1"/>
  <c r="AC257" i="1"/>
  <c r="AF257" i="1" s="1"/>
  <c r="AC253" i="1"/>
  <c r="AF253" i="1" s="1"/>
  <c r="AC249" i="1"/>
  <c r="AF249" i="1" s="1"/>
  <c r="AC245" i="1"/>
  <c r="AF245" i="1" s="1"/>
  <c r="AC241" i="1"/>
  <c r="AF241" i="1" s="1"/>
  <c r="AC237" i="1"/>
  <c r="AF237" i="1" s="1"/>
  <c r="AC233" i="1"/>
  <c r="AF233" i="1" s="1"/>
  <c r="AC229" i="1"/>
  <c r="AF229" i="1" s="1"/>
  <c r="AC225" i="1"/>
  <c r="AF225" i="1" s="1"/>
  <c r="AC221" i="1"/>
  <c r="AF221" i="1" s="1"/>
  <c r="AC217" i="1"/>
  <c r="AF217" i="1" s="1"/>
  <c r="AC213" i="1"/>
  <c r="AF213" i="1" s="1"/>
  <c r="AC209" i="1"/>
  <c r="AF209" i="1" s="1"/>
  <c r="AC205" i="1"/>
  <c r="AF205" i="1" s="1"/>
  <c r="AC201" i="1"/>
  <c r="AF201" i="1" s="1"/>
  <c r="AC197" i="1"/>
  <c r="AF197" i="1" s="1"/>
  <c r="AC193" i="1"/>
  <c r="AF193" i="1" s="1"/>
  <c r="AC189" i="1"/>
  <c r="AE189" i="1" s="1"/>
  <c r="AC185" i="1"/>
  <c r="AF185" i="1" s="1"/>
  <c r="AC181" i="1"/>
  <c r="AE181" i="1" s="1"/>
  <c r="AC177" i="1"/>
  <c r="AF177" i="1" s="1"/>
  <c r="AC173" i="1"/>
  <c r="AE173" i="1" s="1"/>
  <c r="AC169" i="1"/>
  <c r="AF169" i="1" s="1"/>
  <c r="AC165" i="1"/>
  <c r="AE165" i="1" s="1"/>
  <c r="AC161" i="1"/>
  <c r="AF161" i="1" s="1"/>
  <c r="AC157" i="1"/>
  <c r="AE157" i="1" s="1"/>
  <c r="AC153" i="1"/>
  <c r="AF153" i="1" s="1"/>
  <c r="AC149" i="1"/>
  <c r="AE149" i="1" s="1"/>
  <c r="AC145" i="1"/>
  <c r="AF145" i="1" s="1"/>
  <c r="AC141" i="1"/>
  <c r="AE141" i="1" s="1"/>
  <c r="AC137" i="1"/>
  <c r="AF137" i="1" s="1"/>
  <c r="AC133" i="1"/>
  <c r="AE133" i="1" s="1"/>
  <c r="AC129" i="1"/>
  <c r="AF129" i="1" s="1"/>
  <c r="AC125" i="1"/>
  <c r="AE125" i="1" s="1"/>
  <c r="AC121" i="1"/>
  <c r="AF121" i="1" s="1"/>
  <c r="AC117" i="1"/>
  <c r="AE117" i="1" s="1"/>
  <c r="AC113" i="1"/>
  <c r="AF113" i="1" s="1"/>
  <c r="AC109" i="1"/>
  <c r="AE109" i="1" s="1"/>
  <c r="AC105" i="1"/>
  <c r="AF105" i="1" s="1"/>
  <c r="AC101" i="1"/>
  <c r="AE101" i="1" s="1"/>
  <c r="AC97" i="1"/>
  <c r="AF97" i="1" s="1"/>
  <c r="AC93" i="1"/>
  <c r="AE93" i="1" s="1"/>
  <c r="AC89" i="1"/>
  <c r="AF89" i="1" s="1"/>
  <c r="AC85" i="1"/>
  <c r="AE85" i="1" s="1"/>
  <c r="AC81" i="1"/>
  <c r="AF81" i="1" s="1"/>
  <c r="AC77" i="1"/>
  <c r="AE77" i="1" s="1"/>
  <c r="AC73" i="1"/>
  <c r="AE73" i="1" s="1"/>
  <c r="AC69" i="1"/>
  <c r="AE69" i="1" s="1"/>
  <c r="AC65" i="1"/>
  <c r="AE65" i="1" s="1"/>
  <c r="AC61" i="1"/>
  <c r="AE61" i="1" s="1"/>
  <c r="AC57" i="1"/>
  <c r="AE57" i="1" s="1"/>
  <c r="AC53" i="1"/>
  <c r="AE53" i="1" s="1"/>
  <c r="AC49" i="1"/>
  <c r="AE49" i="1" s="1"/>
  <c r="AC45" i="1"/>
  <c r="AE45" i="1" s="1"/>
  <c r="AC41" i="1"/>
  <c r="AE41" i="1" s="1"/>
  <c r="AC37" i="1"/>
  <c r="AE37" i="1" s="1"/>
  <c r="AC33" i="1"/>
  <c r="AE33" i="1" s="1"/>
  <c r="AC29" i="1"/>
  <c r="AE29" i="1" s="1"/>
  <c r="AC22" i="1"/>
  <c r="AE22" i="1" s="1"/>
  <c r="AC514" i="1"/>
  <c r="AE514" i="1" s="1"/>
  <c r="AC510" i="1"/>
  <c r="AE510" i="1" s="1"/>
  <c r="AC506" i="1"/>
  <c r="AE506" i="1" s="1"/>
  <c r="AC502" i="1"/>
  <c r="AE502" i="1" s="1"/>
  <c r="AC498" i="1"/>
  <c r="AE498" i="1" s="1"/>
  <c r="AC494" i="1"/>
  <c r="AE494" i="1" s="1"/>
  <c r="AC490" i="1"/>
  <c r="AE490" i="1" s="1"/>
  <c r="AC486" i="1"/>
  <c r="AE486" i="1" s="1"/>
  <c r="AC482" i="1"/>
  <c r="AE482" i="1" s="1"/>
  <c r="AC478" i="1"/>
  <c r="AE478" i="1" s="1"/>
  <c r="AC474" i="1"/>
  <c r="AE474" i="1" s="1"/>
  <c r="AC470" i="1"/>
  <c r="AE470" i="1" s="1"/>
  <c r="AC466" i="1"/>
  <c r="AE466" i="1" s="1"/>
  <c r="AC462" i="1"/>
  <c r="AE462" i="1" s="1"/>
  <c r="AC458" i="1"/>
  <c r="AE458" i="1" s="1"/>
  <c r="AC454" i="1"/>
  <c r="AE454" i="1" s="1"/>
  <c r="AC450" i="1"/>
  <c r="AE450" i="1" s="1"/>
  <c r="AC446" i="1"/>
  <c r="AE446" i="1" s="1"/>
  <c r="AC442" i="1"/>
  <c r="AE442" i="1" s="1"/>
  <c r="AC438" i="1"/>
  <c r="AE438" i="1" s="1"/>
  <c r="AC434" i="1"/>
  <c r="AE434" i="1" s="1"/>
  <c r="AC430" i="1"/>
  <c r="AE430" i="1" s="1"/>
  <c r="AC426" i="1"/>
  <c r="AE426" i="1" s="1"/>
  <c r="AC422" i="1"/>
  <c r="AE422" i="1" s="1"/>
  <c r="AC418" i="1"/>
  <c r="AE418" i="1" s="1"/>
  <c r="AC414" i="1"/>
  <c r="AE414" i="1" s="1"/>
  <c r="AC410" i="1"/>
  <c r="AE410" i="1" s="1"/>
  <c r="AC406" i="1"/>
  <c r="AE406" i="1" s="1"/>
  <c r="AC402" i="1"/>
  <c r="AE402" i="1" s="1"/>
  <c r="AC398" i="1"/>
  <c r="AE398" i="1" s="1"/>
  <c r="AC394" i="1"/>
  <c r="AE394" i="1" s="1"/>
  <c r="AC390" i="1"/>
  <c r="AE390" i="1" s="1"/>
  <c r="AC386" i="1"/>
  <c r="AE386" i="1" s="1"/>
  <c r="AC382" i="1"/>
  <c r="AE382" i="1" s="1"/>
  <c r="AC378" i="1"/>
  <c r="AC374" i="1"/>
  <c r="AE374" i="1" s="1"/>
  <c r="AC370" i="1"/>
  <c r="AE370" i="1" s="1"/>
  <c r="AC366" i="1"/>
  <c r="AE366" i="1" s="1"/>
  <c r="AC362" i="1"/>
  <c r="AE362" i="1" s="1"/>
  <c r="AC358" i="1"/>
  <c r="AE358" i="1" s="1"/>
  <c r="AC354" i="1"/>
  <c r="AE354" i="1" s="1"/>
  <c r="AC350" i="1"/>
  <c r="AE350" i="1" s="1"/>
  <c r="AC346" i="1"/>
  <c r="AE346" i="1" s="1"/>
  <c r="AC342" i="1"/>
  <c r="AE342" i="1" s="1"/>
  <c r="AC338" i="1"/>
  <c r="AE338" i="1" s="1"/>
  <c r="AC334" i="1"/>
  <c r="AE334" i="1" s="1"/>
  <c r="AC330" i="1"/>
  <c r="AE330" i="1" s="1"/>
  <c r="AC326" i="1"/>
  <c r="AE326" i="1" s="1"/>
  <c r="AC322" i="1"/>
  <c r="AE322" i="1" s="1"/>
  <c r="AC318" i="1"/>
  <c r="AE318" i="1" s="1"/>
  <c r="AC314" i="1"/>
  <c r="AE314" i="1" s="1"/>
  <c r="AC310" i="1"/>
  <c r="AE310" i="1" s="1"/>
  <c r="AC306" i="1"/>
  <c r="AE306" i="1" s="1"/>
  <c r="AC302" i="1"/>
  <c r="AE302" i="1" s="1"/>
  <c r="AC298" i="1"/>
  <c r="AE298" i="1" s="1"/>
  <c r="AC294" i="1"/>
  <c r="AE294" i="1" s="1"/>
  <c r="AC290" i="1"/>
  <c r="AE290" i="1" s="1"/>
  <c r="AC286" i="1"/>
  <c r="AE286" i="1" s="1"/>
  <c r="AC282" i="1"/>
  <c r="AE282" i="1" s="1"/>
  <c r="AC278" i="1"/>
  <c r="AE278" i="1" s="1"/>
  <c r="AC274" i="1"/>
  <c r="AE274" i="1" s="1"/>
  <c r="AC270" i="1"/>
  <c r="AE270" i="1" s="1"/>
  <c r="AC266" i="1"/>
  <c r="AE266" i="1" s="1"/>
  <c r="AC262" i="1"/>
  <c r="AE262" i="1" s="1"/>
  <c r="AC258" i="1"/>
  <c r="AE258" i="1" s="1"/>
  <c r="AC254" i="1"/>
  <c r="AE254" i="1" s="1"/>
  <c r="AC250" i="1"/>
  <c r="AE250" i="1" s="1"/>
  <c r="AC246" i="1"/>
  <c r="AE246" i="1" s="1"/>
  <c r="AC242" i="1"/>
  <c r="AE242" i="1" s="1"/>
  <c r="AC238" i="1"/>
  <c r="AE238" i="1" s="1"/>
  <c r="AC234" i="1"/>
  <c r="AE234" i="1" s="1"/>
  <c r="AC230" i="1"/>
  <c r="AE230" i="1" s="1"/>
  <c r="AC226" i="1"/>
  <c r="AE226" i="1" s="1"/>
  <c r="AC222" i="1"/>
  <c r="AE222" i="1" s="1"/>
  <c r="AC218" i="1"/>
  <c r="AE218" i="1" s="1"/>
  <c r="AC214" i="1"/>
  <c r="AE214" i="1" s="1"/>
  <c r="AC210" i="1"/>
  <c r="AE210" i="1" s="1"/>
  <c r="AC206" i="1"/>
  <c r="AE206" i="1" s="1"/>
  <c r="AC202" i="1"/>
  <c r="AE202" i="1" s="1"/>
  <c r="AC198" i="1"/>
  <c r="AE198" i="1" s="1"/>
  <c r="AC194" i="1"/>
  <c r="AE194" i="1" s="1"/>
  <c r="AC190" i="1"/>
  <c r="AE190" i="1" s="1"/>
  <c r="AC186" i="1"/>
  <c r="AE186" i="1" s="1"/>
  <c r="AC182" i="1"/>
  <c r="AE182" i="1" s="1"/>
  <c r="AC178" i="1"/>
  <c r="AE178" i="1" s="1"/>
  <c r="AC174" i="1"/>
  <c r="AE174" i="1" s="1"/>
  <c r="AC170" i="1"/>
  <c r="AE170" i="1" s="1"/>
  <c r="AC166" i="1"/>
  <c r="AE166" i="1" s="1"/>
  <c r="AC162" i="1"/>
  <c r="AE162" i="1" s="1"/>
  <c r="AC158" i="1"/>
  <c r="AE158" i="1" s="1"/>
  <c r="AC154" i="1"/>
  <c r="AE154" i="1" s="1"/>
  <c r="AC150" i="1"/>
  <c r="AE150" i="1" s="1"/>
  <c r="AC146" i="1"/>
  <c r="AE146" i="1" s="1"/>
  <c r="AC142" i="1"/>
  <c r="AE142" i="1" s="1"/>
  <c r="AC138" i="1"/>
  <c r="AE138" i="1" s="1"/>
  <c r="AC134" i="1"/>
  <c r="AE134" i="1" s="1"/>
  <c r="AC130" i="1"/>
  <c r="AE130" i="1" s="1"/>
  <c r="AC126" i="1"/>
  <c r="AE126" i="1" s="1"/>
  <c r="AC122" i="1"/>
  <c r="AE122" i="1" s="1"/>
  <c r="AC118" i="1"/>
  <c r="AE118" i="1" s="1"/>
  <c r="AC114" i="1"/>
  <c r="AE114" i="1" s="1"/>
  <c r="AC110" i="1"/>
  <c r="AE110" i="1" s="1"/>
  <c r="AC106" i="1"/>
  <c r="AE106" i="1" s="1"/>
  <c r="AC102" i="1"/>
  <c r="AE102" i="1" s="1"/>
  <c r="AC98" i="1"/>
  <c r="AE98" i="1" s="1"/>
  <c r="AC94" i="1"/>
  <c r="AE94" i="1" s="1"/>
  <c r="AC90" i="1"/>
  <c r="AE90" i="1" s="1"/>
  <c r="AC86" i="1"/>
  <c r="AE86" i="1" s="1"/>
  <c r="AC82" i="1"/>
  <c r="AE82" i="1" s="1"/>
  <c r="AC78" i="1"/>
  <c r="AE78" i="1" s="1"/>
  <c r="AC74" i="1"/>
  <c r="AE74" i="1" s="1"/>
  <c r="AC70" i="1"/>
  <c r="AE70" i="1" s="1"/>
  <c r="AC66" i="1"/>
  <c r="AE66" i="1" s="1"/>
  <c r="AC62" i="1"/>
  <c r="AE62" i="1" s="1"/>
  <c r="AC58" i="1"/>
  <c r="AE58" i="1" s="1"/>
  <c r="AC54" i="1"/>
  <c r="AE54" i="1" s="1"/>
  <c r="AC50" i="1"/>
  <c r="AE50" i="1" s="1"/>
  <c r="AC46" i="1"/>
  <c r="AE46" i="1" s="1"/>
  <c r="AC42" i="1"/>
  <c r="AE42" i="1" s="1"/>
  <c r="AC38" i="1"/>
  <c r="AE38" i="1" s="1"/>
  <c r="AC34" i="1"/>
  <c r="AE34" i="1" s="1"/>
  <c r="AC30" i="1"/>
  <c r="AE30" i="1" s="1"/>
  <c r="AC25" i="1"/>
  <c r="AE25" i="1" s="1"/>
  <c r="AC515" i="1"/>
  <c r="AC511" i="1"/>
  <c r="AF511" i="1" s="1"/>
  <c r="AC507" i="1"/>
  <c r="AE507" i="1" s="1"/>
  <c r="AC503" i="1"/>
  <c r="AF503" i="1" s="1"/>
  <c r="AC499" i="1"/>
  <c r="AE499" i="1" s="1"/>
  <c r="AC495" i="1"/>
  <c r="AF495" i="1" s="1"/>
  <c r="AC491" i="1"/>
  <c r="AE491" i="1" s="1"/>
  <c r="AC487" i="1"/>
  <c r="AF487" i="1" s="1"/>
  <c r="AC483" i="1"/>
  <c r="AE483" i="1" s="1"/>
  <c r="AC479" i="1"/>
  <c r="AF479" i="1" s="1"/>
  <c r="AC475" i="1"/>
  <c r="AE475" i="1" s="1"/>
  <c r="AC471" i="1"/>
  <c r="AF471" i="1" s="1"/>
  <c r="AC467" i="1"/>
  <c r="AE467" i="1" s="1"/>
  <c r="AC463" i="1"/>
  <c r="AF463" i="1" s="1"/>
  <c r="AC459" i="1"/>
  <c r="AE459" i="1" s="1"/>
  <c r="AC455" i="1"/>
  <c r="AF455" i="1" s="1"/>
  <c r="AC451" i="1"/>
  <c r="AE451" i="1" s="1"/>
  <c r="AC447" i="1"/>
  <c r="AF447" i="1" s="1"/>
  <c r="AC443" i="1"/>
  <c r="AE443" i="1" s="1"/>
  <c r="AC439" i="1"/>
  <c r="AF439" i="1" s="1"/>
  <c r="AC435" i="1"/>
  <c r="AE435" i="1" s="1"/>
  <c r="AC431" i="1"/>
  <c r="AF431" i="1" s="1"/>
  <c r="AC427" i="1"/>
  <c r="AE427" i="1" s="1"/>
  <c r="AC423" i="1"/>
  <c r="AF423" i="1" s="1"/>
  <c r="AC419" i="1"/>
  <c r="AE419" i="1" s="1"/>
  <c r="AC415" i="1"/>
  <c r="AF415" i="1" s="1"/>
  <c r="AC411" i="1"/>
  <c r="AE411" i="1" s="1"/>
  <c r="AC407" i="1"/>
  <c r="AF407" i="1" s="1"/>
  <c r="AC403" i="1"/>
  <c r="AE403" i="1" s="1"/>
  <c r="AC399" i="1"/>
  <c r="AF399" i="1" s="1"/>
  <c r="AC395" i="1"/>
  <c r="AE395" i="1" s="1"/>
  <c r="AC391" i="1"/>
  <c r="AF391" i="1" s="1"/>
  <c r="AC387" i="1"/>
  <c r="AE387" i="1" s="1"/>
  <c r="AC383" i="1"/>
  <c r="AF383" i="1" s="1"/>
  <c r="AC379" i="1"/>
  <c r="AE379" i="1" s="1"/>
  <c r="AC375" i="1"/>
  <c r="AF375" i="1" s="1"/>
  <c r="AC371" i="1"/>
  <c r="AE371" i="1" s="1"/>
  <c r="AC367" i="1"/>
  <c r="AF367" i="1" s="1"/>
  <c r="AC363" i="1"/>
  <c r="AE363" i="1" s="1"/>
  <c r="AC359" i="1"/>
  <c r="AF359" i="1" s="1"/>
  <c r="AC355" i="1"/>
  <c r="AE355" i="1" s="1"/>
  <c r="AC351" i="1"/>
  <c r="AF351" i="1" s="1"/>
  <c r="AC347" i="1"/>
  <c r="AE347" i="1" s="1"/>
  <c r="AC343" i="1"/>
  <c r="AF343" i="1" s="1"/>
  <c r="AC339" i="1"/>
  <c r="AE339" i="1" s="1"/>
  <c r="AC335" i="1"/>
  <c r="AF335" i="1" s="1"/>
  <c r="AC331" i="1"/>
  <c r="AE331" i="1" s="1"/>
  <c r="AC327" i="1"/>
  <c r="AF327" i="1" s="1"/>
  <c r="AC323" i="1"/>
  <c r="AE323" i="1" s="1"/>
  <c r="AC319" i="1"/>
  <c r="AF319" i="1" s="1"/>
  <c r="AC315" i="1"/>
  <c r="AE315" i="1" s="1"/>
  <c r="AC311" i="1"/>
  <c r="AF311" i="1" s="1"/>
  <c r="AC307" i="1"/>
  <c r="AE307" i="1" s="1"/>
  <c r="AC303" i="1"/>
  <c r="AF303" i="1" s="1"/>
  <c r="AC299" i="1"/>
  <c r="AE299" i="1" s="1"/>
  <c r="AC295" i="1"/>
  <c r="AF295" i="1" s="1"/>
  <c r="AC291" i="1"/>
  <c r="AE291" i="1" s="1"/>
  <c r="AC287" i="1"/>
  <c r="AF287" i="1" s="1"/>
  <c r="AC283" i="1"/>
  <c r="AE283" i="1" s="1"/>
  <c r="AC279" i="1"/>
  <c r="AF279" i="1" s="1"/>
  <c r="AC275" i="1"/>
  <c r="AE275" i="1" s="1"/>
  <c r="AC271" i="1"/>
  <c r="AF271" i="1" s="1"/>
  <c r="AC267" i="1"/>
  <c r="AE267" i="1" s="1"/>
  <c r="AC263" i="1"/>
  <c r="AF263" i="1" s="1"/>
  <c r="AC259" i="1"/>
  <c r="AE259" i="1" s="1"/>
  <c r="AC255" i="1"/>
  <c r="AF255" i="1" s="1"/>
  <c r="AC251" i="1"/>
  <c r="AE251" i="1" s="1"/>
  <c r="AC247" i="1"/>
  <c r="AF247" i="1" s="1"/>
  <c r="AC243" i="1"/>
  <c r="AE243" i="1" s="1"/>
  <c r="AC239" i="1"/>
  <c r="AF239" i="1" s="1"/>
  <c r="AC235" i="1"/>
  <c r="AE235" i="1" s="1"/>
  <c r="AC231" i="1"/>
  <c r="AF231" i="1" s="1"/>
  <c r="AC227" i="1"/>
  <c r="AE227" i="1" s="1"/>
  <c r="AC223" i="1"/>
  <c r="AF223" i="1" s="1"/>
  <c r="AC219" i="1"/>
  <c r="AE219" i="1" s="1"/>
  <c r="AC215" i="1"/>
  <c r="AF215" i="1" s="1"/>
  <c r="AC211" i="1"/>
  <c r="AE211" i="1" s="1"/>
  <c r="AC207" i="1"/>
  <c r="AF207" i="1" s="1"/>
  <c r="AC203" i="1"/>
  <c r="AE203" i="1" s="1"/>
  <c r="AC199" i="1"/>
  <c r="AF199" i="1" s="1"/>
  <c r="AC195" i="1"/>
  <c r="AF195" i="1" s="1"/>
  <c r="AC191" i="1"/>
  <c r="AF191" i="1" s="1"/>
  <c r="AC187" i="1"/>
  <c r="AF187" i="1" s="1"/>
  <c r="AC183" i="1"/>
  <c r="AF183" i="1" s="1"/>
  <c r="AC179" i="1"/>
  <c r="AF179" i="1" s="1"/>
  <c r="AC175" i="1"/>
  <c r="AF175" i="1" s="1"/>
  <c r="AC171" i="1"/>
  <c r="AF171" i="1" s="1"/>
  <c r="AC167" i="1"/>
  <c r="AF167" i="1" s="1"/>
  <c r="AC163" i="1"/>
  <c r="AF163" i="1" s="1"/>
  <c r="AC159" i="1"/>
  <c r="AF159" i="1" s="1"/>
  <c r="AC155" i="1"/>
  <c r="AF155" i="1" s="1"/>
  <c r="AC151" i="1"/>
  <c r="AF151" i="1" s="1"/>
  <c r="AC147" i="1"/>
  <c r="AF147" i="1" s="1"/>
  <c r="AC143" i="1"/>
  <c r="AF143" i="1" s="1"/>
  <c r="AC139" i="1"/>
  <c r="AF139" i="1" s="1"/>
  <c r="AC135" i="1"/>
  <c r="AF135" i="1" s="1"/>
  <c r="AC131" i="1"/>
  <c r="AF131" i="1" s="1"/>
  <c r="AC127" i="1"/>
  <c r="AF127" i="1" s="1"/>
  <c r="AC123" i="1"/>
  <c r="AF123" i="1" s="1"/>
  <c r="AC119" i="1"/>
  <c r="AF119" i="1" s="1"/>
  <c r="AC115" i="1"/>
  <c r="AF115" i="1" s="1"/>
  <c r="AC111" i="1"/>
  <c r="AF111" i="1" s="1"/>
  <c r="AC107" i="1"/>
  <c r="AF107" i="1" s="1"/>
  <c r="AC103" i="1"/>
  <c r="AF103" i="1" s="1"/>
  <c r="AC99" i="1"/>
  <c r="AF99" i="1" s="1"/>
  <c r="AC95" i="1"/>
  <c r="AF95" i="1" s="1"/>
  <c r="AC91" i="1"/>
  <c r="AF91" i="1" s="1"/>
  <c r="AC87" i="1"/>
  <c r="AF87" i="1" s="1"/>
  <c r="AC83" i="1"/>
  <c r="AF83" i="1" s="1"/>
  <c r="AC79" i="1"/>
  <c r="AF79" i="1" s="1"/>
  <c r="AC75" i="1"/>
  <c r="AE75" i="1" s="1"/>
  <c r="AC71" i="1"/>
  <c r="AE71" i="1" s="1"/>
  <c r="AC67" i="1"/>
  <c r="AE67" i="1" s="1"/>
  <c r="AC63" i="1"/>
  <c r="AE63" i="1" s="1"/>
  <c r="AC59" i="1"/>
  <c r="AE59" i="1" s="1"/>
  <c r="AC55" i="1"/>
  <c r="AE55" i="1" s="1"/>
  <c r="AC51" i="1"/>
  <c r="AE51" i="1" s="1"/>
  <c r="AC47" i="1"/>
  <c r="AE47" i="1" s="1"/>
  <c r="AC43" i="1"/>
  <c r="AE43" i="1" s="1"/>
  <c r="AC39" i="1"/>
  <c r="AE39" i="1" s="1"/>
  <c r="AC35" i="1"/>
  <c r="AE35" i="1" s="1"/>
  <c r="AC31" i="1"/>
  <c r="AE31" i="1" s="1"/>
  <c r="AC26" i="1"/>
  <c r="AE26" i="1" s="1"/>
  <c r="AD24" i="1"/>
  <c r="AC23" i="1"/>
  <c r="AE23" i="1" s="1"/>
  <c r="AF19" i="1"/>
  <c r="AC28" i="1"/>
  <c r="AF28" i="1" s="1"/>
  <c r="AD20" i="1"/>
  <c r="AE20" i="1" s="1"/>
  <c r="AD19" i="1"/>
  <c r="AC18" i="1"/>
  <c r="AE24" i="1"/>
  <c r="L70" i="7"/>
  <c r="L28" i="6"/>
  <c r="K52" i="6"/>
  <c r="K56" i="6"/>
  <c r="K72" i="6"/>
  <c r="K76" i="6"/>
  <c r="K80" i="6"/>
  <c r="K92" i="6"/>
  <c r="L108" i="6"/>
  <c r="K120" i="6"/>
  <c r="K152" i="6"/>
  <c r="J156" i="6"/>
  <c r="L28" i="8"/>
  <c r="L40" i="8"/>
  <c r="K44" i="8"/>
  <c r="J48" i="8"/>
  <c r="J52" i="8"/>
  <c r="J56" i="8"/>
  <c r="L68" i="8"/>
  <c r="L28" i="9"/>
  <c r="J36" i="9"/>
  <c r="K35" i="6"/>
  <c r="K87" i="6"/>
  <c r="K95" i="6"/>
  <c r="K83" i="6"/>
  <c r="K76" i="7"/>
  <c r="L88" i="8"/>
  <c r="J82" i="6"/>
  <c r="L102" i="6"/>
  <c r="L122" i="6"/>
  <c r="K126" i="6"/>
  <c r="L134" i="6"/>
  <c r="K142" i="6"/>
  <c r="J25" i="7"/>
  <c r="J111" i="7"/>
  <c r="J34" i="8"/>
  <c r="K42" i="8"/>
  <c r="L58" i="8"/>
  <c r="L70" i="8"/>
  <c r="J83" i="8"/>
  <c r="J87" i="8"/>
  <c r="J77" i="8"/>
  <c r="J74" i="8"/>
  <c r="K23" i="6"/>
  <c r="J81" i="6"/>
  <c r="J157" i="6"/>
  <c r="L42" i="7"/>
  <c r="L58" i="7"/>
  <c r="L66" i="7"/>
  <c r="L82" i="7"/>
  <c r="J45" i="8"/>
  <c r="J61" i="8"/>
  <c r="AB378" i="1"/>
  <c r="AB18" i="1"/>
  <c r="AB515" i="1"/>
  <c r="G53" i="8"/>
  <c r="I82" i="7"/>
  <c r="K36" i="6"/>
  <c r="F27" i="9"/>
  <c r="D38" i="7"/>
  <c r="C86" i="7"/>
  <c r="C25" i="8"/>
  <c r="L22" i="8"/>
  <c r="K55" i="7"/>
  <c r="K146" i="6"/>
  <c r="F46" i="6"/>
  <c r="G22" i="9"/>
  <c r="I158" i="6"/>
  <c r="I31" i="6"/>
  <c r="F111" i="7"/>
  <c r="I95" i="7"/>
  <c r="E78" i="6"/>
  <c r="D66" i="6"/>
  <c r="D87" i="8"/>
  <c r="K42" i="6"/>
  <c r="F83" i="7"/>
  <c r="L58" i="6"/>
  <c r="E63" i="7"/>
  <c r="D122" i="6"/>
  <c r="F18" i="9"/>
  <c r="E35" i="7"/>
  <c r="G142" i="6"/>
  <c r="J58" i="8"/>
  <c r="J38" i="9"/>
  <c r="D70" i="6"/>
  <c r="I39" i="7"/>
  <c r="H87" i="7"/>
  <c r="C26" i="9"/>
  <c r="G30" i="9"/>
  <c r="I79" i="7"/>
  <c r="G130" i="6"/>
  <c r="G66" i="6"/>
  <c r="J79" i="8"/>
  <c r="K78" i="6"/>
  <c r="J55" i="7"/>
  <c r="I87" i="8"/>
  <c r="E34" i="9"/>
  <c r="H74" i="8"/>
  <c r="F150" i="6"/>
  <c r="L86" i="6"/>
  <c r="H83" i="7"/>
  <c r="H67" i="7"/>
  <c r="H37" i="9"/>
  <c r="K70" i="7"/>
  <c r="J42" i="7"/>
  <c r="G26" i="7"/>
  <c r="D33" i="8"/>
  <c r="C19" i="9"/>
  <c r="L32" i="6"/>
  <c r="J106" i="7"/>
  <c r="J49" i="8"/>
  <c r="K94" i="7"/>
  <c r="J82" i="7"/>
  <c r="D37" i="8"/>
  <c r="F73" i="8"/>
  <c r="I61" i="8"/>
  <c r="J114" i="7"/>
  <c r="J70" i="7"/>
  <c r="J33" i="8"/>
  <c r="C46" i="7"/>
  <c r="AC16" i="1"/>
  <c r="AE16" i="1" s="1"/>
  <c r="I25" i="8"/>
  <c r="D41" i="8"/>
  <c r="J82" i="8"/>
  <c r="F78" i="8"/>
  <c r="L46" i="7"/>
  <c r="J31" i="9"/>
  <c r="J27" i="6"/>
  <c r="J50" i="7"/>
  <c r="H118" i="7"/>
  <c r="H66" i="7"/>
  <c r="I37" i="8"/>
  <c r="K86" i="8"/>
  <c r="H45" i="8"/>
  <c r="C86" i="8"/>
  <c r="L34" i="9"/>
  <c r="K70" i="6"/>
  <c r="K22" i="9"/>
  <c r="K38" i="9"/>
  <c r="J138" i="6"/>
  <c r="I26" i="9"/>
  <c r="D59" i="7"/>
  <c r="G35" i="7"/>
  <c r="D123" i="7"/>
  <c r="I38" i="9"/>
  <c r="H111" i="7"/>
  <c r="J123" i="7"/>
  <c r="E67" i="7"/>
  <c r="E115" i="7"/>
  <c r="E103" i="7"/>
  <c r="I77" i="8"/>
  <c r="D38" i="9"/>
  <c r="H30" i="9"/>
  <c r="F115" i="7"/>
  <c r="G87" i="7"/>
  <c r="H160" i="6"/>
  <c r="G154" i="6"/>
  <c r="L142" i="6"/>
  <c r="D134" i="6"/>
  <c r="K122" i="6"/>
  <c r="K94" i="6"/>
  <c r="F78" i="6"/>
  <c r="E66" i="6"/>
  <c r="E54" i="6"/>
  <c r="C30" i="6"/>
  <c r="H146" i="6"/>
  <c r="C119" i="7"/>
  <c r="D34" i="9"/>
  <c r="F26" i="9"/>
  <c r="G25" i="7"/>
  <c r="H79" i="8"/>
  <c r="G77" i="8"/>
  <c r="K87" i="8"/>
  <c r="F79" i="8"/>
  <c r="L74" i="6"/>
  <c r="J79" i="7"/>
  <c r="J35" i="7"/>
  <c r="K66" i="6"/>
  <c r="C160" i="6"/>
  <c r="D91" i="7"/>
  <c r="D83" i="7"/>
  <c r="F77" i="8"/>
  <c r="G95" i="7"/>
  <c r="K74" i="8"/>
  <c r="I111" i="7"/>
  <c r="D119" i="7"/>
  <c r="G47" i="7"/>
  <c r="J146" i="6"/>
  <c r="D106" i="6"/>
  <c r="F70" i="6"/>
  <c r="E42" i="6"/>
  <c r="H22" i="9"/>
  <c r="C21" i="7"/>
  <c r="K79" i="8"/>
  <c r="K63" i="7"/>
  <c r="K35" i="7"/>
  <c r="I98" i="6"/>
  <c r="F51" i="7"/>
  <c r="J119" i="7"/>
  <c r="I43" i="7"/>
  <c r="D77" i="8"/>
  <c r="H26" i="9"/>
  <c r="I91" i="7"/>
  <c r="L154" i="6"/>
  <c r="E134" i="6"/>
  <c r="H126" i="6"/>
  <c r="E86" i="6"/>
  <c r="H54" i="6"/>
  <c r="C35" i="7"/>
  <c r="F38" i="9"/>
  <c r="G111" i="7"/>
  <c r="K46" i="6"/>
  <c r="J51" i="7"/>
  <c r="J67" i="7"/>
  <c r="J46" i="6"/>
  <c r="D74" i="8"/>
  <c r="C134" i="6"/>
  <c r="L146" i="6"/>
  <c r="E55" i="7"/>
  <c r="E25" i="7"/>
  <c r="E79" i="7"/>
  <c r="E99" i="7"/>
  <c r="D115" i="7"/>
  <c r="K95" i="7"/>
  <c r="D79" i="7"/>
  <c r="I55" i="7"/>
  <c r="D35" i="7"/>
  <c r="H38" i="9"/>
  <c r="G74" i="8"/>
  <c r="I22" i="9"/>
  <c r="F91" i="7"/>
  <c r="D63" i="7"/>
  <c r="J158" i="6"/>
  <c r="G150" i="6"/>
  <c r="C138" i="6"/>
  <c r="C130" i="6"/>
  <c r="I114" i="6"/>
  <c r="I86" i="6"/>
  <c r="F74" i="6"/>
  <c r="G58" i="6"/>
  <c r="H42" i="6"/>
  <c r="C25" i="7"/>
  <c r="D22" i="9"/>
  <c r="C111" i="7"/>
  <c r="D18" i="9"/>
  <c r="H123" i="7"/>
  <c r="E47" i="7"/>
  <c r="H87" i="8"/>
  <c r="E87" i="8"/>
  <c r="G38" i="8"/>
  <c r="H55" i="8"/>
  <c r="L22" i="7"/>
  <c r="K22" i="7"/>
  <c r="K42" i="7"/>
  <c r="K31" i="9"/>
  <c r="K62" i="7"/>
  <c r="J54" i="7"/>
  <c r="J32" i="6"/>
  <c r="J23" i="9"/>
  <c r="J74" i="7"/>
  <c r="J33" i="9"/>
  <c r="J65" i="8"/>
  <c r="J46" i="7"/>
  <c r="C78" i="8"/>
  <c r="F33" i="9"/>
  <c r="K122" i="7"/>
  <c r="I114" i="7"/>
  <c r="I106" i="7"/>
  <c r="L90" i="7"/>
  <c r="F78" i="7"/>
  <c r="E62" i="7"/>
  <c r="G42" i="7"/>
  <c r="G23" i="6"/>
  <c r="D61" i="8"/>
  <c r="G61" i="8"/>
  <c r="J86" i="8"/>
  <c r="G86" i="8"/>
  <c r="F82" i="8"/>
  <c r="H73" i="8"/>
  <c r="C61" i="8"/>
  <c r="H53" i="8"/>
  <c r="H37" i="8"/>
  <c r="I29" i="8"/>
  <c r="D25" i="8"/>
  <c r="K82" i="8"/>
  <c r="D98" i="7"/>
  <c r="G129" i="6"/>
  <c r="I37" i="9"/>
  <c r="H31" i="9"/>
  <c r="I98" i="7"/>
  <c r="I129" i="6"/>
  <c r="J31" i="6"/>
  <c r="K23" i="9"/>
  <c r="C37" i="9"/>
  <c r="L86" i="7"/>
  <c r="D73" i="8"/>
  <c r="E65" i="8"/>
  <c r="I57" i="8"/>
  <c r="D49" i="8"/>
  <c r="C41" i="8"/>
  <c r="C37" i="8"/>
  <c r="C29" i="8"/>
  <c r="F61" i="8"/>
  <c r="I118" i="7"/>
  <c r="H23" i="9"/>
  <c r="G31" i="9"/>
  <c r="K50" i="7"/>
  <c r="K27" i="9"/>
  <c r="J37" i="9"/>
  <c r="J53" i="8"/>
  <c r="D118" i="7"/>
  <c r="E94" i="7"/>
  <c r="G66" i="7"/>
  <c r="I50" i="7"/>
  <c r="H22" i="7"/>
  <c r="J78" i="8"/>
  <c r="F33" i="8"/>
  <c r="G49" i="8"/>
  <c r="L78" i="7"/>
  <c r="L54" i="7"/>
  <c r="L74" i="7"/>
  <c r="J57" i="8"/>
  <c r="J22" i="7"/>
  <c r="J29" i="8"/>
  <c r="J37" i="8"/>
  <c r="J61" i="6"/>
  <c r="K74" i="7"/>
  <c r="D78" i="8"/>
  <c r="E122" i="7"/>
  <c r="G102" i="7"/>
  <c r="E42" i="7"/>
  <c r="G65" i="8"/>
  <c r="C21" i="8"/>
  <c r="H57" i="8"/>
  <c r="L78" i="6"/>
  <c r="L22" i="6"/>
  <c r="L62" i="6"/>
  <c r="L42" i="6"/>
  <c r="K22" i="6"/>
  <c r="K34" i="9"/>
  <c r="K43" i="7"/>
  <c r="K71" i="7"/>
  <c r="J78" i="6"/>
  <c r="J66" i="6"/>
  <c r="J22" i="9"/>
  <c r="J33" i="6"/>
  <c r="J39" i="7"/>
  <c r="J42" i="6"/>
  <c r="J63" i="7"/>
  <c r="K54" i="6"/>
  <c r="J71" i="7"/>
  <c r="J62" i="6"/>
  <c r="K67" i="7"/>
  <c r="G46" i="6"/>
  <c r="D110" i="6"/>
  <c r="H122" i="6"/>
  <c r="L74" i="8"/>
  <c r="D74" i="6"/>
  <c r="G122" i="6"/>
  <c r="K158" i="6"/>
  <c r="C62" i="6"/>
  <c r="L130" i="6"/>
  <c r="C22" i="9"/>
  <c r="D25" i="7"/>
  <c r="D47" i="7"/>
  <c r="G63" i="7"/>
  <c r="F39" i="7"/>
  <c r="D99" i="7"/>
  <c r="H107" i="7"/>
  <c r="K119" i="7"/>
  <c r="F25" i="7"/>
  <c r="I30" i="9"/>
  <c r="C51" i="7"/>
  <c r="H119" i="7"/>
  <c r="C79" i="7"/>
  <c r="J107" i="7"/>
  <c r="E29" i="7"/>
  <c r="H21" i="7"/>
  <c r="F71" i="7"/>
  <c r="G119" i="7"/>
  <c r="E77" i="8"/>
  <c r="I123" i="7"/>
  <c r="F74" i="8"/>
  <c r="E74" i="8"/>
  <c r="G38" i="9"/>
  <c r="F22" i="9"/>
  <c r="F30" i="9"/>
  <c r="D95" i="7"/>
  <c r="J91" i="7"/>
  <c r="F79" i="7"/>
  <c r="F67" i="7"/>
  <c r="C47" i="7"/>
  <c r="J160" i="6"/>
  <c r="C158" i="6"/>
  <c r="G158" i="6"/>
  <c r="K154" i="6"/>
  <c r="D154" i="6"/>
  <c r="I150" i="6"/>
  <c r="J150" i="6"/>
  <c r="F146" i="6"/>
  <c r="C142" i="6"/>
  <c r="J142" i="6"/>
  <c r="I138" i="6"/>
  <c r="K138" i="6"/>
  <c r="H134" i="6"/>
  <c r="D130" i="6"/>
  <c r="G126" i="6"/>
  <c r="E122" i="6"/>
  <c r="C122" i="6"/>
  <c r="F118" i="6"/>
  <c r="G106" i="6"/>
  <c r="E98" i="6"/>
  <c r="G90" i="6"/>
  <c r="H86" i="6"/>
  <c r="F86" i="6"/>
  <c r="I78" i="6"/>
  <c r="C78" i="6"/>
  <c r="C74" i="6"/>
  <c r="H70" i="6"/>
  <c r="E70" i="6"/>
  <c r="C66" i="6"/>
  <c r="F62" i="6"/>
  <c r="E58" i="6"/>
  <c r="I54" i="6"/>
  <c r="I42" i="6"/>
  <c r="G42" i="6"/>
  <c r="L150" i="6"/>
  <c r="D29" i="7"/>
  <c r="H55" i="7"/>
  <c r="H115" i="7"/>
  <c r="G51" i="7"/>
  <c r="H47" i="7"/>
  <c r="I35" i="7"/>
  <c r="E26" i="9"/>
  <c r="F119" i="7"/>
  <c r="F107" i="7"/>
  <c r="K83" i="7"/>
  <c r="E71" i="7"/>
  <c r="D43" i="7"/>
  <c r="I25" i="7"/>
  <c r="F66" i="6"/>
  <c r="C77" i="8"/>
  <c r="F87" i="8"/>
  <c r="I79" i="8"/>
  <c r="J115" i="7"/>
  <c r="L70" i="6"/>
  <c r="L66" i="6"/>
  <c r="L46" i="6"/>
  <c r="J54" i="6"/>
  <c r="D160" i="6"/>
  <c r="H138" i="6"/>
  <c r="I106" i="6"/>
  <c r="E158" i="6"/>
  <c r="G43" i="7"/>
  <c r="G67" i="7"/>
  <c r="E160" i="6"/>
  <c r="H158" i="6"/>
  <c r="J154" i="6"/>
  <c r="D150" i="6"/>
  <c r="C146" i="6"/>
  <c r="E138" i="6"/>
  <c r="I134" i="6"/>
  <c r="F130" i="6"/>
  <c r="I126" i="6"/>
  <c r="C118" i="6"/>
  <c r="J102" i="6"/>
  <c r="D86" i="6"/>
  <c r="K82" i="6"/>
  <c r="G74" i="6"/>
  <c r="C70" i="6"/>
  <c r="G62" i="6"/>
  <c r="G54" i="6"/>
  <c r="C46" i="6"/>
  <c r="C18" i="6"/>
  <c r="C107" i="7"/>
  <c r="E111" i="7"/>
  <c r="D107" i="7"/>
  <c r="G71" i="7"/>
  <c r="H25" i="7"/>
  <c r="H79" i="7"/>
  <c r="L54" i="6"/>
  <c r="K58" i="6"/>
  <c r="K62" i="6"/>
  <c r="J70" i="6"/>
  <c r="D142" i="6"/>
  <c r="K86" i="6"/>
  <c r="C42" i="6"/>
  <c r="C154" i="6"/>
  <c r="C58" i="6"/>
  <c r="L126" i="6"/>
  <c r="C29" i="7"/>
  <c r="C55" i="7"/>
  <c r="I59" i="7"/>
  <c r="G29" i="7"/>
  <c r="F47" i="7"/>
  <c r="I160" i="6"/>
  <c r="E154" i="6"/>
  <c r="K150" i="6"/>
  <c r="I146" i="6"/>
  <c r="H142" i="6"/>
  <c r="D138" i="6"/>
  <c r="G134" i="6"/>
  <c r="C126" i="6"/>
  <c r="J122" i="6"/>
  <c r="K110" i="6"/>
  <c r="G86" i="6"/>
  <c r="D78" i="6"/>
  <c r="G70" i="6"/>
  <c r="H66" i="6"/>
  <c r="F58" i="6"/>
  <c r="D46" i="6"/>
  <c r="F42" i="6"/>
  <c r="C43" i="7"/>
  <c r="H29" i="7"/>
  <c r="E119" i="7"/>
  <c r="G39" i="7"/>
  <c r="E43" i="7"/>
  <c r="J134" i="6"/>
  <c r="L22" i="9"/>
  <c r="K47" i="7"/>
  <c r="K51" i="7"/>
  <c r="K39" i="7"/>
  <c r="K79" i="7"/>
  <c r="L38" i="9"/>
  <c r="J43" i="7"/>
  <c r="J29" i="7"/>
  <c r="J74" i="6"/>
  <c r="J34" i="9"/>
  <c r="J47" i="7"/>
  <c r="J58" i="6"/>
  <c r="K74" i="6"/>
  <c r="I58" i="6"/>
  <c r="H154" i="6"/>
  <c r="J130" i="6"/>
  <c r="H62" i="6"/>
  <c r="I142" i="6"/>
  <c r="G107" i="7"/>
  <c r="H46" i="6"/>
  <c r="I74" i="6"/>
  <c r="J87" i="7"/>
  <c r="C30" i="9"/>
  <c r="C38" i="9"/>
  <c r="G21" i="7"/>
  <c r="F55" i="7"/>
  <c r="H71" i="7"/>
  <c r="G83" i="7"/>
  <c r="I87" i="7"/>
  <c r="K107" i="7"/>
  <c r="G115" i="7"/>
  <c r="C123" i="7"/>
  <c r="H77" i="8"/>
  <c r="J95" i="7"/>
  <c r="C18" i="9"/>
  <c r="C71" i="7"/>
  <c r="G91" i="7"/>
  <c r="I51" i="7"/>
  <c r="E83" i="7"/>
  <c r="H43" i="7"/>
  <c r="F35" i="7"/>
  <c r="K111" i="7"/>
  <c r="H34" i="9"/>
  <c r="I107" i="7"/>
  <c r="C74" i="8"/>
  <c r="D26" i="9"/>
  <c r="F123" i="7"/>
  <c r="K115" i="7"/>
  <c r="C67" i="7"/>
  <c r="C63" i="7"/>
  <c r="K160" i="6"/>
  <c r="F158" i="6"/>
  <c r="L158" i="6"/>
  <c r="F154" i="6"/>
  <c r="E150" i="6"/>
  <c r="H150" i="6"/>
  <c r="E146" i="6"/>
  <c r="D146" i="6"/>
  <c r="F142" i="6"/>
  <c r="E142" i="6"/>
  <c r="F138" i="6"/>
  <c r="K134" i="6"/>
  <c r="F134" i="6"/>
  <c r="K130" i="6"/>
  <c r="E126" i="6"/>
  <c r="F126" i="6"/>
  <c r="I122" i="6"/>
  <c r="F122" i="6"/>
  <c r="K114" i="6"/>
  <c r="F102" i="6"/>
  <c r="I94" i="6"/>
  <c r="J86" i="6"/>
  <c r="H82" i="6"/>
  <c r="G78" i="6"/>
  <c r="H74" i="6"/>
  <c r="E62" i="6"/>
  <c r="D58" i="6"/>
  <c r="C54" i="6"/>
  <c r="C50" i="6"/>
  <c r="D62" i="6"/>
  <c r="E39" i="7"/>
  <c r="H39" i="7"/>
  <c r="I74" i="8"/>
  <c r="I115" i="7"/>
  <c r="K123" i="7"/>
  <c r="D111" i="7"/>
  <c r="D39" i="7"/>
  <c r="J83" i="7"/>
  <c r="G83" i="8"/>
  <c r="C87" i="8"/>
  <c r="D79" i="8"/>
  <c r="C79" i="8"/>
  <c r="G34" i="8"/>
  <c r="D71" i="7"/>
  <c r="L102" i="7"/>
  <c r="H86" i="7"/>
  <c r="C31" i="6"/>
  <c r="E31" i="6"/>
  <c r="K31" i="6"/>
  <c r="H27" i="6"/>
  <c r="F27" i="6"/>
  <c r="E27" i="6"/>
  <c r="K27" i="6"/>
  <c r="I27" i="6"/>
  <c r="D23" i="6"/>
  <c r="J23" i="6"/>
  <c r="D32" i="6"/>
  <c r="C32" i="6"/>
  <c r="D36" i="6"/>
  <c r="J36" i="6"/>
  <c r="I49" i="6"/>
  <c r="H65" i="6"/>
  <c r="J65" i="6"/>
  <c r="C69" i="6"/>
  <c r="G69" i="6"/>
  <c r="H77" i="6"/>
  <c r="J77" i="6"/>
  <c r="E81" i="6"/>
  <c r="G81" i="6"/>
  <c r="E113" i="6"/>
  <c r="J113" i="6"/>
  <c r="I113" i="6"/>
  <c r="I117" i="6"/>
  <c r="G117" i="6"/>
  <c r="J125" i="6"/>
  <c r="D125" i="6"/>
  <c r="D129" i="6"/>
  <c r="C129" i="6"/>
  <c r="F149" i="6"/>
  <c r="C149" i="6"/>
  <c r="D26" i="7"/>
  <c r="E26" i="7"/>
  <c r="C26" i="7"/>
  <c r="G22" i="7"/>
  <c r="I22" i="7"/>
  <c r="G46" i="7"/>
  <c r="I46" i="7"/>
  <c r="H46" i="7"/>
  <c r="I54" i="7"/>
  <c r="D54" i="7"/>
  <c r="K54" i="7"/>
  <c r="F54" i="7"/>
  <c r="E58" i="7"/>
  <c r="J58" i="7"/>
  <c r="K58" i="7"/>
  <c r="G58" i="7"/>
  <c r="C58" i="7"/>
  <c r="F62" i="7"/>
  <c r="D62" i="7"/>
  <c r="G62" i="7"/>
  <c r="L62" i="7"/>
  <c r="I62" i="7"/>
  <c r="K66" i="7"/>
  <c r="J66" i="7"/>
  <c r="F70" i="7"/>
  <c r="H70" i="7"/>
  <c r="D78" i="7"/>
  <c r="J78" i="7"/>
  <c r="K78" i="7"/>
  <c r="E78" i="7"/>
  <c r="D34" i="7"/>
  <c r="I34" i="7"/>
  <c r="E34" i="7"/>
  <c r="F38" i="7"/>
  <c r="E38" i="7"/>
  <c r="G38" i="7"/>
  <c r="H38" i="7"/>
  <c r="J86" i="7"/>
  <c r="I86" i="7"/>
  <c r="E86" i="7"/>
  <c r="E90" i="7"/>
  <c r="I90" i="7"/>
  <c r="K90" i="7"/>
  <c r="D90" i="7"/>
  <c r="I94" i="7"/>
  <c r="L94" i="7"/>
  <c r="L98" i="7"/>
  <c r="H98" i="7"/>
  <c r="G98" i="7"/>
  <c r="J98" i="7"/>
  <c r="F102" i="7"/>
  <c r="D102" i="7"/>
  <c r="H102" i="7"/>
  <c r="F106" i="7"/>
  <c r="L106" i="7"/>
  <c r="C106" i="7"/>
  <c r="C110" i="7"/>
  <c r="F110" i="7"/>
  <c r="G110" i="7"/>
  <c r="I110" i="7"/>
  <c r="E114" i="7"/>
  <c r="C114" i="7"/>
  <c r="L114" i="7"/>
  <c r="K114" i="7"/>
  <c r="L118" i="7"/>
  <c r="J118" i="7"/>
  <c r="G118" i="7"/>
  <c r="H122" i="7"/>
  <c r="F122" i="7"/>
  <c r="L122" i="7"/>
  <c r="I122" i="7"/>
  <c r="J122" i="7"/>
  <c r="D21" i="8"/>
  <c r="I21" i="8"/>
  <c r="F21" i="8"/>
  <c r="G21" i="8"/>
  <c r="H25" i="8"/>
  <c r="G25" i="8"/>
  <c r="F25" i="8"/>
  <c r="E25" i="8"/>
  <c r="F29" i="8"/>
  <c r="D29" i="8"/>
  <c r="H29" i="8"/>
  <c r="E29" i="8"/>
  <c r="E33" i="8"/>
  <c r="H33" i="8"/>
  <c r="G33" i="8"/>
  <c r="C33" i="8"/>
  <c r="F37" i="8"/>
  <c r="G37" i="8"/>
  <c r="G41" i="8"/>
  <c r="F41" i="8"/>
  <c r="H41" i="8"/>
  <c r="J41" i="8"/>
  <c r="E41" i="8"/>
  <c r="I45" i="8"/>
  <c r="G45" i="8"/>
  <c r="D45" i="8"/>
  <c r="C49" i="8"/>
  <c r="I49" i="8"/>
  <c r="E49" i="8"/>
  <c r="F49" i="8"/>
  <c r="C53" i="8"/>
  <c r="E53" i="8"/>
  <c r="F53" i="8"/>
  <c r="I53" i="8"/>
  <c r="D53" i="8"/>
  <c r="G57" i="8"/>
  <c r="E57" i="8"/>
  <c r="D57" i="8"/>
  <c r="C57" i="8"/>
  <c r="H61" i="8"/>
  <c r="C65" i="8"/>
  <c r="F65" i="8"/>
  <c r="D65" i="8"/>
  <c r="I65" i="8"/>
  <c r="D69" i="8"/>
  <c r="H69" i="8"/>
  <c r="C69" i="8"/>
  <c r="C73" i="8"/>
  <c r="I73" i="8"/>
  <c r="E73" i="8"/>
  <c r="J73" i="8"/>
  <c r="C82" i="8"/>
  <c r="L82" i="8"/>
  <c r="D82" i="8"/>
  <c r="E82" i="8"/>
  <c r="G82" i="8"/>
  <c r="D86" i="8"/>
  <c r="I86" i="8"/>
  <c r="E86" i="8"/>
  <c r="F86" i="8"/>
  <c r="L86" i="8"/>
  <c r="F31" i="9"/>
  <c r="D31" i="9"/>
  <c r="E31" i="9"/>
  <c r="I31" i="9"/>
  <c r="E27" i="9"/>
  <c r="C27" i="9"/>
  <c r="J27" i="9"/>
  <c r="H27" i="9"/>
  <c r="G27" i="9"/>
  <c r="F23" i="9"/>
  <c r="D23" i="9"/>
  <c r="C23" i="9"/>
  <c r="F19" i="9"/>
  <c r="I33" i="9"/>
  <c r="D33" i="9"/>
  <c r="G33" i="9"/>
  <c r="C33" i="9"/>
  <c r="E33" i="9"/>
  <c r="D37" i="9"/>
  <c r="F37" i="9"/>
  <c r="E37" i="9"/>
  <c r="E78" i="8"/>
  <c r="L78" i="8"/>
  <c r="F31" i="6"/>
  <c r="C90" i="7"/>
  <c r="I58" i="7"/>
  <c r="I133" i="6"/>
  <c r="F36" i="6"/>
  <c r="C122" i="7"/>
  <c r="E102" i="7"/>
  <c r="I38" i="7"/>
  <c r="H149" i="6"/>
  <c r="I137" i="6"/>
  <c r="J36" i="7"/>
  <c r="F47" i="8"/>
  <c r="C27" i="8"/>
  <c r="F53" i="7"/>
  <c r="H120" i="6"/>
  <c r="E39" i="6"/>
  <c r="K40" i="8"/>
  <c r="H24" i="6"/>
  <c r="E77" i="6"/>
  <c r="H125" i="6"/>
  <c r="D77" i="6"/>
  <c r="E54" i="7"/>
  <c r="F137" i="6"/>
  <c r="I65" i="6"/>
  <c r="I97" i="6"/>
  <c r="F43" i="8"/>
  <c r="I29" i="9"/>
  <c r="F71" i="8"/>
  <c r="L110" i="7"/>
  <c r="H78" i="7"/>
  <c r="C94" i="7"/>
  <c r="F118" i="7"/>
  <c r="H54" i="7"/>
  <c r="J90" i="7"/>
  <c r="I141" i="6"/>
  <c r="I69" i="6"/>
  <c r="G137" i="6"/>
  <c r="D19" i="9"/>
  <c r="I23" i="9"/>
  <c r="E23" i="9"/>
  <c r="I27" i="9"/>
  <c r="G122" i="7"/>
  <c r="H110" i="7"/>
  <c r="E98" i="7"/>
  <c r="F94" i="7"/>
  <c r="G86" i="7"/>
  <c r="C34" i="7"/>
  <c r="G74" i="7"/>
  <c r="F46" i="7"/>
  <c r="H145" i="6"/>
  <c r="H113" i="6"/>
  <c r="H78" i="8"/>
  <c r="K78" i="8"/>
  <c r="G78" i="8"/>
  <c r="L24" i="8"/>
  <c r="J35" i="6"/>
  <c r="J60" i="8"/>
  <c r="H49" i="7"/>
  <c r="K28" i="8"/>
  <c r="I68" i="8"/>
  <c r="J47" i="8"/>
  <c r="D47" i="8"/>
  <c r="G55" i="8"/>
  <c r="J29" i="9"/>
  <c r="K47" i="8"/>
  <c r="K43" i="6"/>
  <c r="K71" i="8"/>
  <c r="J71" i="6"/>
  <c r="C25" i="6"/>
  <c r="D23" i="8"/>
  <c r="D51" i="8"/>
  <c r="L84" i="8"/>
  <c r="F67" i="8"/>
  <c r="E23" i="8"/>
  <c r="K80" i="8"/>
  <c r="D35" i="8"/>
  <c r="K71" i="6"/>
  <c r="L36" i="7"/>
  <c r="K63" i="6"/>
  <c r="J25" i="6"/>
  <c r="J59" i="8"/>
  <c r="E76" i="8"/>
  <c r="F51" i="6"/>
  <c r="K76" i="8"/>
  <c r="D71" i="8"/>
  <c r="C80" i="8"/>
  <c r="H43" i="8"/>
  <c r="C35" i="8"/>
  <c r="G31" i="8"/>
  <c r="H25" i="9"/>
  <c r="J43" i="6"/>
  <c r="D63" i="8"/>
  <c r="D59" i="8"/>
  <c r="H51" i="8"/>
  <c r="F39" i="8"/>
  <c r="F23" i="8"/>
  <c r="I39" i="8"/>
  <c r="J87" i="6"/>
  <c r="F25" i="9"/>
  <c r="C51" i="6"/>
  <c r="L68" i="7"/>
  <c r="K55" i="8"/>
  <c r="K51" i="6"/>
  <c r="K68" i="7"/>
  <c r="K51" i="8"/>
  <c r="K32" i="7"/>
  <c r="K35" i="9"/>
  <c r="J79" i="6"/>
  <c r="J25" i="9"/>
  <c r="J23" i="8"/>
  <c r="J63" i="6"/>
  <c r="J39" i="8"/>
  <c r="J59" i="6"/>
  <c r="J63" i="8"/>
  <c r="I76" i="8"/>
  <c r="G24" i="7"/>
  <c r="G21" i="6"/>
  <c r="F76" i="8"/>
  <c r="I67" i="8"/>
  <c r="D67" i="8"/>
  <c r="E55" i="8"/>
  <c r="G35" i="8"/>
  <c r="J80" i="8"/>
  <c r="F84" i="8"/>
  <c r="K88" i="8"/>
  <c r="E80" i="8"/>
  <c r="G84" i="8"/>
  <c r="E88" i="8"/>
  <c r="H71" i="8"/>
  <c r="E67" i="8"/>
  <c r="G63" i="8"/>
  <c r="F59" i="8"/>
  <c r="C55" i="8"/>
  <c r="E51" i="8"/>
  <c r="C51" i="8"/>
  <c r="E47" i="8"/>
  <c r="D43" i="8"/>
  <c r="G39" i="8"/>
  <c r="H35" i="8"/>
  <c r="H31" i="8"/>
  <c r="E27" i="8"/>
  <c r="G27" i="8"/>
  <c r="C23" i="8"/>
  <c r="D84" i="8"/>
  <c r="C88" i="8"/>
  <c r="H88" i="8"/>
  <c r="F35" i="8"/>
  <c r="H59" i="6"/>
  <c r="F67" i="6"/>
  <c r="I38" i="6"/>
  <c r="F71" i="6"/>
  <c r="C25" i="9"/>
  <c r="E29" i="9"/>
  <c r="I71" i="6"/>
  <c r="G47" i="6"/>
  <c r="L76" i="7"/>
  <c r="K47" i="6"/>
  <c r="K43" i="8"/>
  <c r="K67" i="8"/>
  <c r="K27" i="8"/>
  <c r="K59" i="8"/>
  <c r="J51" i="6"/>
  <c r="J75" i="6"/>
  <c r="J67" i="6"/>
  <c r="J27" i="8"/>
  <c r="J55" i="8"/>
  <c r="K23" i="8"/>
  <c r="G76" i="8"/>
  <c r="G51" i="6"/>
  <c r="I25" i="6"/>
  <c r="H76" i="8"/>
  <c r="E31" i="8"/>
  <c r="G43" i="8"/>
  <c r="E84" i="8"/>
  <c r="D80" i="8"/>
  <c r="G88" i="8"/>
  <c r="I84" i="8"/>
  <c r="H80" i="8"/>
  <c r="I71" i="8"/>
  <c r="C67" i="8"/>
  <c r="E63" i="8"/>
  <c r="G59" i="8"/>
  <c r="C59" i="8"/>
  <c r="G51" i="8"/>
  <c r="G47" i="8"/>
  <c r="C43" i="8"/>
  <c r="E35" i="8"/>
  <c r="D31" i="8"/>
  <c r="D27" i="8"/>
  <c r="G23" i="8"/>
  <c r="F63" i="8"/>
  <c r="C47" i="8"/>
  <c r="I95" i="6"/>
  <c r="F87" i="6"/>
  <c r="H107" i="6"/>
  <c r="C111" i="6"/>
  <c r="G25" i="9"/>
  <c r="F29" i="9"/>
  <c r="H119" i="6"/>
  <c r="F103" i="6"/>
  <c r="C55" i="6"/>
  <c r="E25" i="6"/>
  <c r="F55" i="8"/>
  <c r="L32" i="7"/>
  <c r="K39" i="8"/>
  <c r="K75" i="6"/>
  <c r="K55" i="6"/>
  <c r="K59" i="6"/>
  <c r="K31" i="8"/>
  <c r="K35" i="8"/>
  <c r="K63" i="8"/>
  <c r="K79" i="6"/>
  <c r="J71" i="8"/>
  <c r="J35" i="8"/>
  <c r="J43" i="8"/>
  <c r="J67" i="8"/>
  <c r="J31" i="8"/>
  <c r="J55" i="6"/>
  <c r="J47" i="6"/>
  <c r="J51" i="8"/>
  <c r="K67" i="6"/>
  <c r="J76" i="8"/>
  <c r="C80" i="7"/>
  <c r="G76" i="7"/>
  <c r="G60" i="7"/>
  <c r="C21" i="6"/>
  <c r="C76" i="8"/>
  <c r="C63" i="8"/>
  <c r="C39" i="8"/>
  <c r="H59" i="8"/>
  <c r="E71" i="8"/>
  <c r="C71" i="8"/>
  <c r="C31" i="8"/>
  <c r="I80" i="8"/>
  <c r="J84" i="8"/>
  <c r="I88" i="8"/>
  <c r="K84" i="8"/>
  <c r="H67" i="8"/>
  <c r="I63" i="8"/>
  <c r="I59" i="8"/>
  <c r="I55" i="8"/>
  <c r="F51" i="8"/>
  <c r="I47" i="8"/>
  <c r="D39" i="8"/>
  <c r="I31" i="8"/>
  <c r="H27" i="8"/>
  <c r="F27" i="8"/>
  <c r="H23" i="8"/>
  <c r="E39" i="8"/>
  <c r="D88" i="8"/>
  <c r="L80" i="8"/>
  <c r="F88" i="8"/>
  <c r="D51" i="6"/>
  <c r="D119" i="6"/>
  <c r="I25" i="9"/>
  <c r="H29" i="9"/>
  <c r="I21" i="6"/>
  <c r="L112" i="7"/>
  <c r="C112" i="7"/>
  <c r="H55" i="6"/>
  <c r="F21" i="6"/>
  <c r="D47" i="6"/>
  <c r="C87" i="6"/>
  <c r="K115" i="6"/>
  <c r="H95" i="6"/>
  <c r="K111" i="6"/>
  <c r="E87" i="6"/>
  <c r="C38" i="6"/>
  <c r="E59" i="6"/>
  <c r="E119" i="6"/>
  <c r="G71" i="6"/>
  <c r="F59" i="6"/>
  <c r="G56" i="7"/>
  <c r="C44" i="7"/>
  <c r="C119" i="6"/>
  <c r="G87" i="6"/>
  <c r="D67" i="6"/>
  <c r="I55" i="6"/>
  <c r="I51" i="6"/>
  <c r="D43" i="6"/>
  <c r="H21" i="6"/>
  <c r="D25" i="6"/>
  <c r="G80" i="8"/>
  <c r="H103" i="6"/>
  <c r="D87" i="6"/>
  <c r="I75" i="6"/>
  <c r="J107" i="6"/>
  <c r="I59" i="6"/>
  <c r="H115" i="6"/>
  <c r="I43" i="6"/>
  <c r="K119" i="6"/>
  <c r="G48" i="7"/>
  <c r="J115" i="6"/>
  <c r="J111" i="6"/>
  <c r="H79" i="6"/>
  <c r="F55" i="6"/>
  <c r="G55" i="6"/>
  <c r="F47" i="6"/>
  <c r="E38" i="6"/>
  <c r="G25" i="6"/>
  <c r="J88" i="8"/>
  <c r="E47" i="6"/>
  <c r="E112" i="7"/>
  <c r="K131" i="6"/>
  <c r="E34" i="6"/>
  <c r="G115" i="6"/>
  <c r="H63" i="6"/>
  <c r="C75" i="6"/>
  <c r="C131" i="6"/>
  <c r="C79" i="6"/>
  <c r="E25" i="9"/>
  <c r="D29" i="9"/>
  <c r="G29" i="9"/>
  <c r="I32" i="7"/>
  <c r="D111" i="6"/>
  <c r="D55" i="6"/>
  <c r="H51" i="6"/>
  <c r="F38" i="6"/>
  <c r="D21" i="6"/>
  <c r="E111" i="6"/>
  <c r="D95" i="6"/>
  <c r="L76" i="8"/>
  <c r="C84" i="8"/>
  <c r="L36" i="8"/>
  <c r="J33" i="7"/>
  <c r="D97" i="7"/>
  <c r="F57" i="7"/>
  <c r="E23" i="7"/>
  <c r="D109" i="7"/>
  <c r="E96" i="6"/>
  <c r="G52" i="6"/>
  <c r="H101" i="7"/>
  <c r="G28" i="8"/>
  <c r="L56" i="8"/>
  <c r="F44" i="6"/>
  <c r="C73" i="7"/>
  <c r="G77" i="7"/>
  <c r="F41" i="7"/>
  <c r="I69" i="7"/>
  <c r="F89" i="7"/>
  <c r="H148" i="6"/>
  <c r="C92" i="6"/>
  <c r="L64" i="8"/>
  <c r="L52" i="8"/>
  <c r="J56" i="6"/>
  <c r="J37" i="7"/>
  <c r="G24" i="8"/>
  <c r="L60" i="8"/>
  <c r="K24" i="9"/>
  <c r="J57" i="7"/>
  <c r="J24" i="6"/>
  <c r="I45" i="7"/>
  <c r="J85" i="7"/>
  <c r="J152" i="6"/>
  <c r="C56" i="6"/>
  <c r="I61" i="7"/>
  <c r="L32" i="9"/>
  <c r="L32" i="8"/>
  <c r="L44" i="8"/>
  <c r="L44" i="6"/>
  <c r="K48" i="6"/>
  <c r="L48" i="6"/>
  <c r="K64" i="8"/>
  <c r="K28" i="6"/>
  <c r="K60" i="8"/>
  <c r="K68" i="8"/>
  <c r="K31" i="7"/>
  <c r="K24" i="8"/>
  <c r="K27" i="7"/>
  <c r="J48" i="6"/>
  <c r="J24" i="9"/>
  <c r="K36" i="9"/>
  <c r="F156" i="6"/>
  <c r="I152" i="6"/>
  <c r="K88" i="6"/>
  <c r="L152" i="6"/>
  <c r="D28" i="6"/>
  <c r="G109" i="7"/>
  <c r="F85" i="7"/>
  <c r="I101" i="7"/>
  <c r="D20" i="9"/>
  <c r="C20" i="9"/>
  <c r="D45" i="7"/>
  <c r="C85" i="7"/>
  <c r="G36" i="9"/>
  <c r="I23" i="7"/>
  <c r="F77" i="7"/>
  <c r="H32" i="9"/>
  <c r="C28" i="6"/>
  <c r="E93" i="7"/>
  <c r="H156" i="6"/>
  <c r="C152" i="6"/>
  <c r="J148" i="6"/>
  <c r="H116" i="6"/>
  <c r="D92" i="6"/>
  <c r="F56" i="6"/>
  <c r="C52" i="6"/>
  <c r="F48" i="6"/>
  <c r="G44" i="6"/>
  <c r="F39" i="6"/>
  <c r="H35" i="6"/>
  <c r="C89" i="7"/>
  <c r="G57" i="7"/>
  <c r="F69" i="7"/>
  <c r="C81" i="8"/>
  <c r="G40" i="8"/>
  <c r="I32" i="8"/>
  <c r="G60" i="8"/>
  <c r="L52" i="6"/>
  <c r="L36" i="9"/>
  <c r="K32" i="8"/>
  <c r="K24" i="6"/>
  <c r="L56" i="6"/>
  <c r="J52" i="6"/>
  <c r="J45" i="7"/>
  <c r="J73" i="7"/>
  <c r="J32" i="8"/>
  <c r="J81" i="8"/>
  <c r="J120" i="6"/>
  <c r="G148" i="6"/>
  <c r="F52" i="6"/>
  <c r="J93" i="7"/>
  <c r="I93" i="7"/>
  <c r="C57" i="7"/>
  <c r="F65" i="7"/>
  <c r="E85" i="7"/>
  <c r="D105" i="7"/>
  <c r="F113" i="7"/>
  <c r="J117" i="7"/>
  <c r="E32" i="9"/>
  <c r="G89" i="7"/>
  <c r="J97" i="7"/>
  <c r="E27" i="7"/>
  <c r="I148" i="6"/>
  <c r="C104" i="6"/>
  <c r="H52" i="6"/>
  <c r="D39" i="6"/>
  <c r="D35" i="6"/>
  <c r="G24" i="6"/>
  <c r="F45" i="7"/>
  <c r="F81" i="7"/>
  <c r="C32" i="9"/>
  <c r="I52" i="8"/>
  <c r="C64" i="8"/>
  <c r="F48" i="8"/>
  <c r="G124" i="7"/>
  <c r="L24" i="9"/>
  <c r="L24" i="6"/>
  <c r="L68" i="6"/>
  <c r="K68" i="6"/>
  <c r="K32" i="9"/>
  <c r="K39" i="6"/>
  <c r="L48" i="8"/>
  <c r="J23" i="7"/>
  <c r="J27" i="7"/>
  <c r="J69" i="7"/>
  <c r="J53" i="7"/>
  <c r="H85" i="7"/>
  <c r="E117" i="7"/>
  <c r="H27" i="7"/>
  <c r="G105" i="7"/>
  <c r="E89" i="7"/>
  <c r="G40" i="6"/>
  <c r="G20" i="9"/>
  <c r="D36" i="8"/>
  <c r="C19" i="8"/>
  <c r="G31" i="6"/>
  <c r="E36" i="6"/>
  <c r="C61" i="6"/>
  <c r="I109" i="6"/>
  <c r="C85" i="6"/>
  <c r="C19" i="6"/>
  <c r="C27" i="6"/>
  <c r="F117" i="6"/>
  <c r="I121" i="6"/>
  <c r="J109" i="6"/>
  <c r="F58" i="7"/>
  <c r="G27" i="6"/>
  <c r="E141" i="6"/>
  <c r="D85" i="6"/>
  <c r="G36" i="6"/>
  <c r="F69" i="6"/>
  <c r="D113" i="6"/>
  <c r="D121" i="6"/>
  <c r="F77" i="6"/>
  <c r="C109" i="6"/>
  <c r="E125" i="6"/>
  <c r="F65" i="6"/>
  <c r="C97" i="6"/>
  <c r="F114" i="7"/>
  <c r="K110" i="7"/>
  <c r="J102" i="7"/>
  <c r="I102" i="7"/>
  <c r="C98" i="7"/>
  <c r="G94" i="7"/>
  <c r="G90" i="7"/>
  <c r="F86" i="7"/>
  <c r="F34" i="7"/>
  <c r="H62" i="7"/>
  <c r="D58" i="7"/>
  <c r="G54" i="7"/>
  <c r="D46" i="7"/>
  <c r="J149" i="6"/>
  <c r="F145" i="6"/>
  <c r="G141" i="6"/>
  <c r="C137" i="6"/>
  <c r="H121" i="6"/>
  <c r="G109" i="6"/>
  <c r="F81" i="6"/>
  <c r="C77" i="6"/>
  <c r="I36" i="6"/>
  <c r="D81" i="6"/>
  <c r="F125" i="6"/>
  <c r="C117" i="6"/>
  <c r="F89" i="6"/>
  <c r="D114" i="7"/>
  <c r="D149" i="6"/>
  <c r="J129" i="6"/>
  <c r="E149" i="6"/>
  <c r="E85" i="6"/>
  <c r="F61" i="6"/>
  <c r="H137" i="6"/>
  <c r="D27" i="9"/>
  <c r="J121" i="6"/>
  <c r="H19" i="6"/>
  <c r="D69" i="6"/>
  <c r="E65" i="6"/>
  <c r="G149" i="6"/>
  <c r="E121" i="6"/>
  <c r="G77" i="6"/>
  <c r="C65" i="6"/>
  <c r="D65" i="6"/>
  <c r="F32" i="6"/>
  <c r="G61" i="6"/>
  <c r="E109" i="6"/>
  <c r="G145" i="6"/>
  <c r="E61" i="6"/>
  <c r="J85" i="6"/>
  <c r="G121" i="6"/>
  <c r="G114" i="7"/>
  <c r="E110" i="7"/>
  <c r="C102" i="7"/>
  <c r="F98" i="7"/>
  <c r="D94" i="7"/>
  <c r="F90" i="7"/>
  <c r="D86" i="7"/>
  <c r="G34" i="7"/>
  <c r="H34" i="7"/>
  <c r="C62" i="7"/>
  <c r="H58" i="7"/>
  <c r="I149" i="6"/>
  <c r="C141" i="6"/>
  <c r="D137" i="6"/>
  <c r="H129" i="6"/>
  <c r="F113" i="6"/>
  <c r="H109" i="6"/>
  <c r="I89" i="6"/>
  <c r="G85" i="6"/>
  <c r="C81" i="6"/>
  <c r="I77" i="6"/>
  <c r="G32" i="6"/>
  <c r="J110" i="7"/>
  <c r="C125" i="6"/>
  <c r="F141" i="6"/>
  <c r="J141" i="6"/>
  <c r="D141" i="6"/>
  <c r="J145" i="6"/>
  <c r="E117" i="6"/>
  <c r="H82" i="8"/>
  <c r="I61" i="6"/>
  <c r="I145" i="6"/>
  <c r="H94" i="7"/>
  <c r="F85" i="6"/>
  <c r="C145" i="6"/>
  <c r="H141" i="6"/>
  <c r="E137" i="6"/>
  <c r="E129" i="6"/>
  <c r="G125" i="6"/>
  <c r="F121" i="6"/>
  <c r="J117" i="6"/>
  <c r="C113" i="6"/>
  <c r="F109" i="6"/>
  <c r="H85" i="6"/>
  <c r="H81" i="6"/>
  <c r="H69" i="6"/>
  <c r="G65" i="6"/>
  <c r="I32" i="6"/>
  <c r="D31" i="6"/>
  <c r="H61" i="6"/>
  <c r="H117" i="6"/>
  <c r="I81" i="6"/>
  <c r="I125" i="6"/>
  <c r="D145" i="6"/>
  <c r="J137" i="6"/>
  <c r="F28" i="6"/>
  <c r="I28" i="6"/>
  <c r="G28" i="6"/>
  <c r="E28" i="6"/>
  <c r="H28" i="6"/>
  <c r="J28" i="6"/>
  <c r="I24" i="6"/>
  <c r="E24" i="6"/>
  <c r="F24" i="6"/>
  <c r="H20" i="6"/>
  <c r="F20" i="6"/>
  <c r="C20" i="6"/>
  <c r="G20" i="6"/>
  <c r="I20" i="6"/>
  <c r="F35" i="6"/>
  <c r="G35" i="6"/>
  <c r="I35" i="6"/>
  <c r="C35" i="6"/>
  <c r="E35" i="6"/>
  <c r="H39" i="6"/>
  <c r="I39" i="6"/>
  <c r="G39" i="6"/>
  <c r="J39" i="6"/>
  <c r="C44" i="6"/>
  <c r="I44" i="6"/>
  <c r="K44" i="6"/>
  <c r="H44" i="6"/>
  <c r="J44" i="6"/>
  <c r="C48" i="6"/>
  <c r="H48" i="6"/>
  <c r="G48" i="6"/>
  <c r="I48" i="6"/>
  <c r="E48" i="6"/>
  <c r="D52" i="6"/>
  <c r="E52" i="6"/>
  <c r="I52" i="6"/>
  <c r="I56" i="6"/>
  <c r="E56" i="6"/>
  <c r="G56" i="6"/>
  <c r="H56" i="6"/>
  <c r="D56" i="6"/>
  <c r="E80" i="6"/>
  <c r="I80" i="6"/>
  <c r="J100" i="6"/>
  <c r="D100" i="6"/>
  <c r="F108" i="6"/>
  <c r="K108" i="6"/>
  <c r="E112" i="6"/>
  <c r="J112" i="6"/>
  <c r="L124" i="6"/>
  <c r="G124" i="6"/>
  <c r="F124" i="6"/>
  <c r="L128" i="6"/>
  <c r="K128" i="6"/>
  <c r="H128" i="6"/>
  <c r="D132" i="6"/>
  <c r="J132" i="6"/>
  <c r="C132" i="6"/>
  <c r="I136" i="6"/>
  <c r="H136" i="6"/>
  <c r="F140" i="6"/>
  <c r="G140" i="6"/>
  <c r="L144" i="6"/>
  <c r="I144" i="6"/>
  <c r="K148" i="6"/>
  <c r="C148" i="6"/>
  <c r="L148" i="6"/>
  <c r="F148" i="6"/>
  <c r="D148" i="6"/>
  <c r="F152" i="6"/>
  <c r="H152" i="6"/>
  <c r="G152" i="6"/>
  <c r="E152" i="6"/>
  <c r="D152" i="6"/>
  <c r="G156" i="6"/>
  <c r="L156" i="6"/>
  <c r="D156" i="6"/>
  <c r="I156" i="6"/>
  <c r="K156" i="6"/>
  <c r="C156" i="6"/>
  <c r="E156" i="6"/>
  <c r="F31" i="7"/>
  <c r="C31" i="7"/>
  <c r="E31" i="7"/>
  <c r="H31" i="7"/>
  <c r="J31" i="7"/>
  <c r="D31" i="7"/>
  <c r="G31" i="7"/>
  <c r="F27" i="7"/>
  <c r="D27" i="7"/>
  <c r="C27" i="7"/>
  <c r="I27" i="7"/>
  <c r="K23" i="7"/>
  <c r="F23" i="7"/>
  <c r="G23" i="7"/>
  <c r="H19" i="7"/>
  <c r="D19" i="7"/>
  <c r="C19" i="7"/>
  <c r="G41" i="7"/>
  <c r="E41" i="7"/>
  <c r="C41" i="7"/>
  <c r="D41" i="7"/>
  <c r="J41" i="7"/>
  <c r="I41" i="7"/>
  <c r="H41" i="7"/>
  <c r="G45" i="7"/>
  <c r="E45" i="7"/>
  <c r="J49" i="7"/>
  <c r="D49" i="7"/>
  <c r="I49" i="7"/>
  <c r="C53" i="7"/>
  <c r="I53" i="7"/>
  <c r="H57" i="7"/>
  <c r="I57" i="7"/>
  <c r="D57" i="7"/>
  <c r="E57" i="7"/>
  <c r="D61" i="7"/>
  <c r="E61" i="7"/>
  <c r="C61" i="7"/>
  <c r="F61" i="7"/>
  <c r="H61" i="7"/>
  <c r="J61" i="7"/>
  <c r="G61" i="7"/>
  <c r="H65" i="7"/>
  <c r="E65" i="7"/>
  <c r="C65" i="7"/>
  <c r="I65" i="7"/>
  <c r="J65" i="7"/>
  <c r="G69" i="7"/>
  <c r="C69" i="7"/>
  <c r="D69" i="7"/>
  <c r="H73" i="7"/>
  <c r="D73" i="7"/>
  <c r="F73" i="7"/>
  <c r="G73" i="7"/>
  <c r="E73" i="7"/>
  <c r="I73" i="7"/>
  <c r="D77" i="7"/>
  <c r="H77" i="7"/>
  <c r="J77" i="7"/>
  <c r="D81" i="7"/>
  <c r="G81" i="7"/>
  <c r="E81" i="7"/>
  <c r="C81" i="7"/>
  <c r="J81" i="7"/>
  <c r="H81" i="7"/>
  <c r="H33" i="7"/>
  <c r="C33" i="7"/>
  <c r="I33" i="7"/>
  <c r="E33" i="7"/>
  <c r="D33" i="7"/>
  <c r="F33" i="7"/>
  <c r="G33" i="7"/>
  <c r="H37" i="7"/>
  <c r="F37" i="7"/>
  <c r="I85" i="7"/>
  <c r="G85" i="7"/>
  <c r="H89" i="7"/>
  <c r="D89" i="7"/>
  <c r="I89" i="7"/>
  <c r="H93" i="7"/>
  <c r="G93" i="7"/>
  <c r="F93" i="7"/>
  <c r="C97" i="7"/>
  <c r="F97" i="7"/>
  <c r="E97" i="7"/>
  <c r="I97" i="7"/>
  <c r="G97" i="7"/>
  <c r="F101" i="7"/>
  <c r="C101" i="7"/>
  <c r="J101" i="7"/>
  <c r="G101" i="7"/>
  <c r="D101" i="7"/>
  <c r="E101" i="7"/>
  <c r="C105" i="7"/>
  <c r="I105" i="7"/>
  <c r="F105" i="7"/>
  <c r="C109" i="7"/>
  <c r="E109" i="7"/>
  <c r="F109" i="7"/>
  <c r="I109" i="7"/>
  <c r="J109" i="7"/>
  <c r="H109" i="7"/>
  <c r="H113" i="7"/>
  <c r="D113" i="7"/>
  <c r="C113" i="7"/>
  <c r="C117" i="7"/>
  <c r="F117" i="7"/>
  <c r="D117" i="7"/>
  <c r="I117" i="7"/>
  <c r="H117" i="7"/>
  <c r="E121" i="7"/>
  <c r="C121" i="7"/>
  <c r="J121" i="7"/>
  <c r="H121" i="7"/>
  <c r="G121" i="7"/>
  <c r="I121" i="7"/>
  <c r="D121" i="7"/>
  <c r="L124" i="7"/>
  <c r="I124" i="7"/>
  <c r="D124" i="7"/>
  <c r="K124" i="7"/>
  <c r="C124" i="7"/>
  <c r="H124" i="7"/>
  <c r="J124" i="7"/>
  <c r="H19" i="8"/>
  <c r="F19" i="8"/>
  <c r="F24" i="8"/>
  <c r="E24" i="8"/>
  <c r="H24" i="8"/>
  <c r="J24" i="8"/>
  <c r="C24" i="8"/>
  <c r="I24" i="8"/>
  <c r="E28" i="8"/>
  <c r="D28" i="8"/>
  <c r="H28" i="8"/>
  <c r="I28" i="8"/>
  <c r="F28" i="8"/>
  <c r="C28" i="8"/>
  <c r="J28" i="8"/>
  <c r="F32" i="8"/>
  <c r="H32" i="8"/>
  <c r="G32" i="8"/>
  <c r="D32" i="8"/>
  <c r="C32" i="8"/>
  <c r="G36" i="8"/>
  <c r="I36" i="8"/>
  <c r="C36" i="8"/>
  <c r="J36" i="8"/>
  <c r="F36" i="8"/>
  <c r="K36" i="8"/>
  <c r="I40" i="8"/>
  <c r="F40" i="8"/>
  <c r="H40" i="8"/>
  <c r="J40" i="8"/>
  <c r="F44" i="8"/>
  <c r="J44" i="8"/>
  <c r="I44" i="8"/>
  <c r="G44" i="8"/>
  <c r="E48" i="8"/>
  <c r="H48" i="8"/>
  <c r="G48" i="8"/>
  <c r="I48" i="8"/>
  <c r="D48" i="8"/>
  <c r="C48" i="8"/>
  <c r="K48" i="8"/>
  <c r="H52" i="8"/>
  <c r="F52" i="8"/>
  <c r="D52" i="8"/>
  <c r="G52" i="8"/>
  <c r="K52" i="8"/>
  <c r="C52" i="8"/>
  <c r="E52" i="8"/>
  <c r="E56" i="8"/>
  <c r="G56" i="8"/>
  <c r="K56" i="8"/>
  <c r="F64" i="8"/>
  <c r="H64" i="8"/>
  <c r="G64" i="8"/>
  <c r="I64" i="8"/>
  <c r="D64" i="8"/>
  <c r="J64" i="8"/>
  <c r="E68" i="8"/>
  <c r="C68" i="8"/>
  <c r="D68" i="8"/>
  <c r="G68" i="8"/>
  <c r="F68" i="8"/>
  <c r="H68" i="8"/>
  <c r="J68" i="8"/>
  <c r="I72" i="8"/>
  <c r="H72" i="8"/>
  <c r="C72" i="8"/>
  <c r="K72" i="8"/>
  <c r="G72" i="8"/>
  <c r="J72" i="8"/>
  <c r="L72" i="8"/>
  <c r="E72" i="8"/>
  <c r="D72" i="8"/>
  <c r="D81" i="8"/>
  <c r="E81" i="8"/>
  <c r="H81" i="8"/>
  <c r="C85" i="8"/>
  <c r="D85" i="8"/>
  <c r="F24" i="9"/>
  <c r="H24" i="9"/>
  <c r="D24" i="9"/>
  <c r="I24" i="9"/>
  <c r="C24" i="9"/>
  <c r="G24" i="9"/>
  <c r="F20" i="9"/>
  <c r="H20" i="9"/>
  <c r="I32" i="9"/>
  <c r="G32" i="9"/>
  <c r="D32" i="9"/>
  <c r="J32" i="9"/>
  <c r="H36" i="9"/>
  <c r="D36" i="9"/>
  <c r="C36" i="9"/>
  <c r="I36" i="9"/>
  <c r="F36" i="9"/>
  <c r="C45" i="7"/>
  <c r="E124" i="7"/>
  <c r="F40" i="6"/>
  <c r="D20" i="6"/>
  <c r="D24" i="6"/>
  <c r="D30" i="9"/>
  <c r="C83" i="7"/>
  <c r="F54" i="6"/>
  <c r="F34" i="9"/>
  <c r="I63" i="7"/>
  <c r="D67" i="7"/>
  <c r="G79" i="8"/>
  <c r="G87" i="8"/>
  <c r="H63" i="7"/>
  <c r="I34" i="9"/>
  <c r="D126" i="6"/>
  <c r="C34" i="9"/>
  <c r="L138" i="6"/>
  <c r="H38" i="6"/>
  <c r="J119" i="6"/>
  <c r="I115" i="6"/>
  <c r="E75" i="6"/>
  <c r="E67" i="6"/>
  <c r="I63" i="6"/>
  <c r="C47" i="6"/>
  <c r="D38" i="6"/>
  <c r="H25" i="6"/>
  <c r="G59" i="6"/>
  <c r="I47" i="6"/>
  <c r="C123" i="6"/>
  <c r="G123" i="6"/>
  <c r="K123" i="6"/>
  <c r="D123" i="6"/>
  <c r="J123" i="6"/>
  <c r="H135" i="6"/>
  <c r="D135" i="6"/>
  <c r="C135" i="6"/>
  <c r="E135" i="6"/>
  <c r="I135" i="6"/>
  <c r="K135" i="6"/>
  <c r="G135" i="6"/>
  <c r="F135" i="6"/>
  <c r="J135" i="6"/>
  <c r="I147" i="6"/>
  <c r="E147" i="6"/>
  <c r="D147" i="6"/>
  <c r="K147" i="6"/>
  <c r="J159" i="6"/>
  <c r="G159" i="6"/>
  <c r="H159" i="6"/>
  <c r="G28" i="7"/>
  <c r="I28" i="7"/>
  <c r="H28" i="7"/>
  <c r="D28" i="7"/>
  <c r="J28" i="7"/>
  <c r="D40" i="7"/>
  <c r="I40" i="7"/>
  <c r="H40" i="7"/>
  <c r="G40" i="7"/>
  <c r="J40" i="7"/>
  <c r="F40" i="7"/>
  <c r="C52" i="7"/>
  <c r="F52" i="7"/>
  <c r="J52" i="7"/>
  <c r="F64" i="7"/>
  <c r="C64" i="7"/>
  <c r="E64" i="7"/>
  <c r="H64" i="7"/>
  <c r="K64" i="7"/>
  <c r="D64" i="7"/>
  <c r="I64" i="7"/>
  <c r="E72" i="7"/>
  <c r="G72" i="7"/>
  <c r="F72" i="7"/>
  <c r="D72" i="7"/>
  <c r="I72" i="7"/>
  <c r="H72" i="7"/>
  <c r="F100" i="7"/>
  <c r="K100" i="7"/>
  <c r="H100" i="7"/>
  <c r="E100" i="7"/>
  <c r="I100" i="7"/>
  <c r="C100" i="7"/>
  <c r="G100" i="7"/>
  <c r="D100" i="7"/>
  <c r="J104" i="7"/>
  <c r="E104" i="7"/>
  <c r="H104" i="7"/>
  <c r="K104" i="7"/>
  <c r="G104" i="7"/>
  <c r="C104" i="7"/>
  <c r="D104" i="7"/>
  <c r="I104" i="7"/>
  <c r="E116" i="7"/>
  <c r="F116" i="7"/>
  <c r="J116" i="7"/>
  <c r="G116" i="7"/>
  <c r="L116" i="7"/>
  <c r="H120" i="7"/>
  <c r="C120" i="7"/>
  <c r="I120" i="7"/>
  <c r="D120" i="7"/>
  <c r="D22" i="8"/>
  <c r="F22" i="8"/>
  <c r="G22" i="8"/>
  <c r="F46" i="8"/>
  <c r="J46" i="8"/>
  <c r="C54" i="8"/>
  <c r="E54" i="8"/>
  <c r="G54" i="8"/>
  <c r="D54" i="8"/>
  <c r="F54" i="8"/>
  <c r="I54" i="8"/>
  <c r="F62" i="8"/>
  <c r="E62" i="8"/>
  <c r="H62" i="8"/>
  <c r="J62" i="8"/>
  <c r="D62" i="8"/>
  <c r="C62" i="8"/>
  <c r="I70" i="8"/>
  <c r="F70" i="8"/>
  <c r="H70" i="8"/>
  <c r="D28" i="9"/>
  <c r="C28" i="9"/>
  <c r="H28" i="9"/>
  <c r="G28" i="9"/>
  <c r="J28" i="9"/>
  <c r="E28" i="9"/>
  <c r="G35" i="9"/>
  <c r="E35" i="9"/>
  <c r="C20" i="8"/>
  <c r="F20" i="8"/>
  <c r="G20" i="8"/>
  <c r="H20" i="8"/>
  <c r="I20" i="8"/>
  <c r="D60" i="6"/>
  <c r="G60" i="6"/>
  <c r="K60" i="6"/>
  <c r="F64" i="6"/>
  <c r="E64" i="6"/>
  <c r="G64" i="6"/>
  <c r="E68" i="6"/>
  <c r="I68" i="6"/>
  <c r="J72" i="6"/>
  <c r="F72" i="6"/>
  <c r="E76" i="6"/>
  <c r="G76" i="6"/>
  <c r="H76" i="6"/>
  <c r="D80" i="6"/>
  <c r="L80" i="6"/>
  <c r="J80" i="6"/>
  <c r="H80" i="6"/>
  <c r="F80" i="6"/>
  <c r="G80" i="6"/>
  <c r="C80" i="6"/>
  <c r="E84" i="6"/>
  <c r="K84" i="6"/>
  <c r="H84" i="6"/>
  <c r="L84" i="6"/>
  <c r="J84" i="6"/>
  <c r="D84" i="6"/>
  <c r="C84" i="6"/>
  <c r="G84" i="6"/>
  <c r="I84" i="6"/>
  <c r="G88" i="6"/>
  <c r="C88" i="6"/>
  <c r="L88" i="6"/>
  <c r="J88" i="6"/>
  <c r="D88" i="6"/>
  <c r="E88" i="6"/>
  <c r="H88" i="6"/>
  <c r="F88" i="6"/>
  <c r="F92" i="6"/>
  <c r="H92" i="6"/>
  <c r="J92" i="6"/>
  <c r="I92" i="6"/>
  <c r="E92" i="6"/>
  <c r="L92" i="6"/>
  <c r="G92" i="6"/>
  <c r="H96" i="6"/>
  <c r="G96" i="6"/>
  <c r="C96" i="6"/>
  <c r="J96" i="6"/>
  <c r="L96" i="6"/>
  <c r="I96" i="6"/>
  <c r="K96" i="6"/>
  <c r="D96" i="6"/>
  <c r="F100" i="6"/>
  <c r="L100" i="6"/>
  <c r="G100" i="6"/>
  <c r="C100" i="6"/>
  <c r="H100" i="6"/>
  <c r="K100" i="6"/>
  <c r="E100" i="6"/>
  <c r="G104" i="6"/>
  <c r="I104" i="6"/>
  <c r="J104" i="6"/>
  <c r="H104" i="6"/>
  <c r="E104" i="6"/>
  <c r="L104" i="6"/>
  <c r="K104" i="6"/>
  <c r="F104" i="6"/>
  <c r="G108" i="6"/>
  <c r="H108" i="6"/>
  <c r="I108" i="6"/>
  <c r="C108" i="6"/>
  <c r="D108" i="6"/>
  <c r="J108" i="6"/>
  <c r="K116" i="6"/>
  <c r="L116" i="6"/>
  <c r="I116" i="6"/>
  <c r="C116" i="6"/>
  <c r="F116" i="6"/>
  <c r="D116" i="6"/>
  <c r="D120" i="6"/>
  <c r="L120" i="6"/>
  <c r="F120" i="6"/>
  <c r="I120" i="6"/>
  <c r="G120" i="6"/>
  <c r="E120" i="6"/>
  <c r="C120" i="6"/>
  <c r="L42" i="8"/>
  <c r="K48" i="7"/>
  <c r="K22" i="8"/>
  <c r="L64" i="7"/>
  <c r="K40" i="7"/>
  <c r="K54" i="8"/>
  <c r="I28" i="9"/>
  <c r="L62" i="8"/>
  <c r="L54" i="8"/>
  <c r="L44" i="7"/>
  <c r="K28" i="9"/>
  <c r="J70" i="8"/>
  <c r="J72" i="7"/>
  <c r="K38" i="8"/>
  <c r="D35" i="9"/>
  <c r="I21" i="9"/>
  <c r="F112" i="7"/>
  <c r="I131" i="6"/>
  <c r="H123" i="6"/>
  <c r="D70" i="8"/>
  <c r="F30" i="8"/>
  <c r="I30" i="8"/>
  <c r="C22" i="8"/>
  <c r="C18" i="8"/>
  <c r="G120" i="7"/>
  <c r="H88" i="7"/>
  <c r="G64" i="7"/>
  <c r="C40" i="7"/>
  <c r="F127" i="6"/>
  <c r="G127" i="6"/>
  <c r="I127" i="6"/>
  <c r="E127" i="6"/>
  <c r="C127" i="6"/>
  <c r="H127" i="6"/>
  <c r="D127" i="6"/>
  <c r="K127" i="6"/>
  <c r="K139" i="6"/>
  <c r="C139" i="6"/>
  <c r="H139" i="6"/>
  <c r="F139" i="6"/>
  <c r="J139" i="6"/>
  <c r="D139" i="6"/>
  <c r="G139" i="6"/>
  <c r="E151" i="6"/>
  <c r="G151" i="6"/>
  <c r="F151" i="6"/>
  <c r="C151" i="6"/>
  <c r="I151" i="6"/>
  <c r="D151" i="6"/>
  <c r="H151" i="6"/>
  <c r="D20" i="7"/>
  <c r="F20" i="7"/>
  <c r="H20" i="7"/>
  <c r="C20" i="7"/>
  <c r="C48" i="7"/>
  <c r="I48" i="7"/>
  <c r="D48" i="7"/>
  <c r="F48" i="7"/>
  <c r="J48" i="7"/>
  <c r="H48" i="7"/>
  <c r="C60" i="7"/>
  <c r="J60" i="7"/>
  <c r="I60" i="7"/>
  <c r="D76" i="7"/>
  <c r="C76" i="7"/>
  <c r="I76" i="7"/>
  <c r="F76" i="7"/>
  <c r="E76" i="7"/>
  <c r="J76" i="7"/>
  <c r="H76" i="7"/>
  <c r="G32" i="7"/>
  <c r="F32" i="7"/>
  <c r="D32" i="7"/>
  <c r="C32" i="7"/>
  <c r="E32" i="7"/>
  <c r="H32" i="7"/>
  <c r="C88" i="7"/>
  <c r="K88" i="7"/>
  <c r="F88" i="7"/>
  <c r="L88" i="7"/>
  <c r="I88" i="7"/>
  <c r="G88" i="7"/>
  <c r="E88" i="7"/>
  <c r="E96" i="7"/>
  <c r="J96" i="7"/>
  <c r="D96" i="7"/>
  <c r="K96" i="7"/>
  <c r="G96" i="7"/>
  <c r="I96" i="7"/>
  <c r="C96" i="7"/>
  <c r="E108" i="7"/>
  <c r="I108" i="7"/>
  <c r="H108" i="7"/>
  <c r="F108" i="7"/>
  <c r="K108" i="7"/>
  <c r="L108" i="7"/>
  <c r="C108" i="7"/>
  <c r="E26" i="8"/>
  <c r="C26" i="8"/>
  <c r="I26" i="8"/>
  <c r="G26" i="8"/>
  <c r="H26" i="8"/>
  <c r="F26" i="8"/>
  <c r="I34" i="8"/>
  <c r="F34" i="8"/>
  <c r="H34" i="8"/>
  <c r="C34" i="8"/>
  <c r="D34" i="8"/>
  <c r="F42" i="8"/>
  <c r="D42" i="8"/>
  <c r="J42" i="8"/>
  <c r="C42" i="8"/>
  <c r="C50" i="8"/>
  <c r="I50" i="8"/>
  <c r="H50" i="8"/>
  <c r="E50" i="8"/>
  <c r="D50" i="8"/>
  <c r="H58" i="8"/>
  <c r="D58" i="8"/>
  <c r="K58" i="8"/>
  <c r="E66" i="8"/>
  <c r="H66" i="8"/>
  <c r="C66" i="8"/>
  <c r="F66" i="8"/>
  <c r="I66" i="8"/>
  <c r="K66" i="8"/>
  <c r="G85" i="8"/>
  <c r="I85" i="8"/>
  <c r="D39" i="9"/>
  <c r="E39" i="9"/>
  <c r="F39" i="9"/>
  <c r="C39" i="9"/>
  <c r="K39" i="9"/>
  <c r="E75" i="8"/>
  <c r="I75" i="8"/>
  <c r="D75" i="8"/>
  <c r="J75" i="8"/>
  <c r="G30" i="6"/>
  <c r="H30" i="6"/>
  <c r="F30" i="6"/>
  <c r="E30" i="6"/>
  <c r="I30" i="6"/>
  <c r="D30" i="6"/>
  <c r="D26" i="6"/>
  <c r="E26" i="6"/>
  <c r="H26" i="6"/>
  <c r="C22" i="6"/>
  <c r="G22" i="6"/>
  <c r="D22" i="6"/>
  <c r="I22" i="6"/>
  <c r="J22" i="6"/>
  <c r="H22" i="6"/>
  <c r="F18" i="6"/>
  <c r="D18" i="6"/>
  <c r="F33" i="6"/>
  <c r="H33" i="6"/>
  <c r="D33" i="6"/>
  <c r="E33" i="6"/>
  <c r="C33" i="6"/>
  <c r="I33" i="6"/>
  <c r="G37" i="6"/>
  <c r="E37" i="6"/>
  <c r="I37" i="6"/>
  <c r="L34" i="8"/>
  <c r="L72" i="7"/>
  <c r="L50" i="8"/>
  <c r="L39" i="9"/>
  <c r="K62" i="8"/>
  <c r="K52" i="7"/>
  <c r="K72" i="7"/>
  <c r="K34" i="8"/>
  <c r="K50" i="8"/>
  <c r="L28" i="7"/>
  <c r="J39" i="9"/>
  <c r="J64" i="7"/>
  <c r="J50" i="8"/>
  <c r="J54" i="8"/>
  <c r="L104" i="7"/>
  <c r="H96" i="7"/>
  <c r="D92" i="7"/>
  <c r="D20" i="8"/>
  <c r="G75" i="8"/>
  <c r="K92" i="7"/>
  <c r="K151" i="6"/>
  <c r="J100" i="7"/>
  <c r="C72" i="7"/>
  <c r="J127" i="6"/>
  <c r="F123" i="6"/>
  <c r="D108" i="7"/>
  <c r="F131" i="6"/>
  <c r="J131" i="6"/>
  <c r="G131" i="6"/>
  <c r="H131" i="6"/>
  <c r="D131" i="6"/>
  <c r="D143" i="6"/>
  <c r="H143" i="6"/>
  <c r="G143" i="6"/>
  <c r="I143" i="6"/>
  <c r="F143" i="6"/>
  <c r="J143" i="6"/>
  <c r="E143" i="6"/>
  <c r="K143" i="6"/>
  <c r="F155" i="6"/>
  <c r="J155" i="6"/>
  <c r="C155" i="6"/>
  <c r="D24" i="7"/>
  <c r="C24" i="7"/>
  <c r="I24" i="7"/>
  <c r="J24" i="7"/>
  <c r="F24" i="7"/>
  <c r="G44" i="7"/>
  <c r="H44" i="7"/>
  <c r="K44" i="7"/>
  <c r="J44" i="7"/>
  <c r="F44" i="7"/>
  <c r="D44" i="7"/>
  <c r="H56" i="7"/>
  <c r="D56" i="7"/>
  <c r="I56" i="7"/>
  <c r="F56" i="7"/>
  <c r="C56" i="7"/>
  <c r="E56" i="7"/>
  <c r="K56" i="7"/>
  <c r="J56" i="7"/>
  <c r="H68" i="7"/>
  <c r="C68" i="7"/>
  <c r="F68" i="7"/>
  <c r="I68" i="7"/>
  <c r="G68" i="7"/>
  <c r="J68" i="7"/>
  <c r="D68" i="7"/>
  <c r="H80" i="7"/>
  <c r="D80" i="7"/>
  <c r="I80" i="7"/>
  <c r="F80" i="7"/>
  <c r="K80" i="7"/>
  <c r="J80" i="7"/>
  <c r="L80" i="7"/>
  <c r="G80" i="7"/>
  <c r="H36" i="7"/>
  <c r="C36" i="7"/>
  <c r="D36" i="7"/>
  <c r="G36" i="7"/>
  <c r="H92" i="7"/>
  <c r="L92" i="7"/>
  <c r="I92" i="7"/>
  <c r="F92" i="7"/>
  <c r="E92" i="7"/>
  <c r="J92" i="7"/>
  <c r="I112" i="7"/>
  <c r="K112" i="7"/>
  <c r="J112" i="7"/>
  <c r="G112" i="7"/>
  <c r="D112" i="7"/>
  <c r="D30" i="8"/>
  <c r="C30" i="8"/>
  <c r="C21" i="9"/>
  <c r="D21" i="9"/>
  <c r="H21" i="9"/>
  <c r="J53" i="6"/>
  <c r="L24" i="7"/>
  <c r="L52" i="7"/>
  <c r="L60" i="7"/>
  <c r="K24" i="7"/>
  <c r="K70" i="8"/>
  <c r="L66" i="8"/>
  <c r="L38" i="8"/>
  <c r="J35" i="9"/>
  <c r="J22" i="8"/>
  <c r="J66" i="8"/>
  <c r="J38" i="8"/>
  <c r="I116" i="7"/>
  <c r="E48" i="7"/>
  <c r="F28" i="9"/>
  <c r="E28" i="7"/>
  <c r="H54" i="8"/>
  <c r="I139" i="6"/>
  <c r="G50" i="8"/>
  <c r="I123" i="6"/>
  <c r="G66" i="8"/>
  <c r="I62" i="8"/>
  <c r="I42" i="8"/>
  <c r="D26" i="8"/>
  <c r="G108" i="7"/>
  <c r="L100" i="7"/>
  <c r="F96" i="7"/>
  <c r="D88" i="7"/>
  <c r="I36" i="7"/>
  <c r="G20" i="7"/>
  <c r="J151" i="6"/>
  <c r="L96" i="7"/>
  <c r="C92" i="7"/>
  <c r="D66" i="8"/>
  <c r="I119" i="6"/>
  <c r="E115" i="6"/>
  <c r="D115" i="6"/>
  <c r="D107" i="6"/>
  <c r="K91" i="6"/>
  <c r="F79" i="6"/>
  <c r="D75" i="6"/>
  <c r="C67" i="6"/>
  <c r="H31" i="6"/>
  <c r="F111" i="6"/>
  <c r="I111" i="6"/>
  <c r="F75" i="6"/>
  <c r="J126" i="6"/>
  <c r="H30" i="8"/>
  <c r="H91" i="6"/>
  <c r="G119" i="6"/>
  <c r="C115" i="6"/>
  <c r="G111" i="6"/>
  <c r="H87" i="6"/>
  <c r="D79" i="6"/>
  <c r="H67" i="6"/>
  <c r="E63" i="6"/>
  <c r="H36" i="6"/>
  <c r="H32" i="6"/>
  <c r="F19" i="6"/>
  <c r="E30" i="8"/>
  <c r="C36" i="6"/>
  <c r="D59" i="6"/>
  <c r="E79" i="6"/>
  <c r="H22" i="8"/>
  <c r="F63" i="6"/>
  <c r="G75" i="6"/>
  <c r="C63" i="6"/>
  <c r="F50" i="8"/>
  <c r="I130" i="6"/>
  <c r="G65" i="7"/>
  <c r="F29" i="7"/>
  <c r="I79" i="6"/>
  <c r="G67" i="6"/>
  <c r="E34" i="8"/>
  <c r="I87" i="6"/>
  <c r="D63" i="6"/>
  <c r="H51" i="7"/>
  <c r="G55" i="7"/>
  <c r="F119" i="6"/>
  <c r="C72" i="6"/>
  <c r="I72" i="6"/>
  <c r="F83" i="6"/>
  <c r="I83" i="6"/>
  <c r="E83" i="6"/>
  <c r="H83" i="6"/>
  <c r="J83" i="6"/>
  <c r="C83" i="6"/>
  <c r="G83" i="6"/>
  <c r="J90" i="6"/>
  <c r="E90" i="6"/>
  <c r="E84" i="7"/>
  <c r="L84" i="7"/>
  <c r="D84" i="7"/>
  <c r="H84" i="7"/>
  <c r="J84" i="7"/>
  <c r="I84" i="7"/>
  <c r="H23" i="6"/>
  <c r="I23" i="6"/>
  <c r="F23" i="6"/>
  <c r="E23" i="6"/>
  <c r="C23" i="6"/>
  <c r="C49" i="7"/>
  <c r="E49" i="7"/>
  <c r="G49" i="7"/>
  <c r="F49" i="7"/>
  <c r="D53" i="7"/>
  <c r="G53" i="7"/>
  <c r="F60" i="7"/>
  <c r="D60" i="7"/>
  <c r="H60" i="7"/>
  <c r="E60" i="7"/>
  <c r="H116" i="7"/>
  <c r="C116" i="7"/>
  <c r="D116" i="7"/>
  <c r="K116" i="7"/>
  <c r="E120" i="7"/>
  <c r="J120" i="7"/>
  <c r="L120" i="7"/>
  <c r="F120" i="7"/>
  <c r="K120" i="7"/>
  <c r="L64" i="6"/>
  <c r="L76" i="6"/>
  <c r="L60" i="6"/>
  <c r="J49" i="6"/>
  <c r="J29" i="6"/>
  <c r="J64" i="6"/>
  <c r="J41" i="6"/>
  <c r="J68" i="6"/>
  <c r="K64" i="6"/>
  <c r="H29" i="6"/>
  <c r="J94" i="6"/>
  <c r="H106" i="6"/>
  <c r="F94" i="6"/>
  <c r="L136" i="6"/>
  <c r="H144" i="6"/>
  <c r="J136" i="6"/>
  <c r="G136" i="6"/>
  <c r="I132" i="6"/>
  <c r="F132" i="6"/>
  <c r="J128" i="6"/>
  <c r="G128" i="6"/>
  <c r="J124" i="6"/>
  <c r="H124" i="6"/>
  <c r="H118" i="6"/>
  <c r="F114" i="6"/>
  <c r="D114" i="6"/>
  <c r="F110" i="6"/>
  <c r="J110" i="6"/>
  <c r="J106" i="6"/>
  <c r="E102" i="6"/>
  <c r="D102" i="6"/>
  <c r="F98" i="6"/>
  <c r="D98" i="6"/>
  <c r="H94" i="6"/>
  <c r="D94" i="6"/>
  <c r="I90" i="6"/>
  <c r="D90" i="6"/>
  <c r="D76" i="6"/>
  <c r="G72" i="6"/>
  <c r="E72" i="6"/>
  <c r="F68" i="6"/>
  <c r="D64" i="6"/>
  <c r="F60" i="6"/>
  <c r="C37" i="6"/>
  <c r="H37" i="6"/>
  <c r="C41" i="6"/>
  <c r="I76" i="6"/>
  <c r="D83" i="6"/>
  <c r="I41" i="6"/>
  <c r="G41" i="6"/>
  <c r="E41" i="6"/>
  <c r="F41" i="6"/>
  <c r="H41" i="6"/>
  <c r="E49" i="6"/>
  <c r="H49" i="6"/>
  <c r="D49" i="6"/>
  <c r="C49" i="6"/>
  <c r="G49" i="6"/>
  <c r="I57" i="6"/>
  <c r="G57" i="6"/>
  <c r="F57" i="6"/>
  <c r="H57" i="6"/>
  <c r="E57" i="6"/>
  <c r="C57" i="6"/>
  <c r="D57" i="6"/>
  <c r="F34" i="6"/>
  <c r="D34" i="6"/>
  <c r="H34" i="6"/>
  <c r="I34" i="6"/>
  <c r="C34" i="6"/>
  <c r="D66" i="7"/>
  <c r="C66" i="7"/>
  <c r="I66" i="7"/>
  <c r="E66" i="7"/>
  <c r="F66" i="7"/>
  <c r="I70" i="7"/>
  <c r="D70" i="7"/>
  <c r="E74" i="7"/>
  <c r="C74" i="7"/>
  <c r="I74" i="7"/>
  <c r="D74" i="7"/>
  <c r="H74" i="7"/>
  <c r="C78" i="7"/>
  <c r="G78" i="7"/>
  <c r="C82" i="7"/>
  <c r="K82" i="7"/>
  <c r="F82" i="7"/>
  <c r="G82" i="7"/>
  <c r="E82" i="7"/>
  <c r="H82" i="7"/>
  <c r="D82" i="7"/>
  <c r="C37" i="7"/>
  <c r="D37" i="7"/>
  <c r="E37" i="7"/>
  <c r="G37" i="7"/>
  <c r="F45" i="8"/>
  <c r="C45" i="8"/>
  <c r="C56" i="8"/>
  <c r="I56" i="8"/>
  <c r="D56" i="8"/>
  <c r="F56" i="8"/>
  <c r="H56" i="8"/>
  <c r="F60" i="8"/>
  <c r="C60" i="8"/>
  <c r="I60" i="8"/>
  <c r="E60" i="8"/>
  <c r="H60" i="8"/>
  <c r="E70" i="8"/>
  <c r="G70" i="8"/>
  <c r="C70" i="8"/>
  <c r="E85" i="8"/>
  <c r="J85" i="8"/>
  <c r="H85" i="8"/>
  <c r="F85" i="8"/>
  <c r="G21" i="9"/>
  <c r="F21" i="9"/>
  <c r="H35" i="9"/>
  <c r="F35" i="9"/>
  <c r="I35" i="9"/>
  <c r="C35" i="9"/>
  <c r="H39" i="9"/>
  <c r="I39" i="9"/>
  <c r="G39" i="9"/>
  <c r="C75" i="8"/>
  <c r="F75" i="8"/>
  <c r="K75" i="8"/>
  <c r="H75" i="8"/>
  <c r="L72" i="6"/>
  <c r="J60" i="6"/>
  <c r="J37" i="6"/>
  <c r="G84" i="7"/>
  <c r="F90" i="6"/>
  <c r="I124" i="6"/>
  <c r="E118" i="6"/>
  <c r="L132" i="6"/>
  <c r="K144" i="6"/>
  <c r="I110" i="6"/>
  <c r="J144" i="6"/>
  <c r="C140" i="6"/>
  <c r="C136" i="6"/>
  <c r="D136" i="6"/>
  <c r="K132" i="6"/>
  <c r="I128" i="6"/>
  <c r="D128" i="6"/>
  <c r="C124" i="6"/>
  <c r="J118" i="6"/>
  <c r="G118" i="6"/>
  <c r="L114" i="6"/>
  <c r="J114" i="6"/>
  <c r="C110" i="6"/>
  <c r="L110" i="6"/>
  <c r="L106" i="6"/>
  <c r="K106" i="6"/>
  <c r="G102" i="6"/>
  <c r="H102" i="6"/>
  <c r="C102" i="6"/>
  <c r="L98" i="6"/>
  <c r="J98" i="6"/>
  <c r="L94" i="6"/>
  <c r="L90" i="6"/>
  <c r="C90" i="6"/>
  <c r="F76" i="6"/>
  <c r="D72" i="6"/>
  <c r="D68" i="6"/>
  <c r="C68" i="6"/>
  <c r="I64" i="6"/>
  <c r="E60" i="6"/>
  <c r="I60" i="6"/>
  <c r="F37" i="6"/>
  <c r="C53" i="6"/>
  <c r="F49" i="6"/>
  <c r="F29" i="6"/>
  <c r="D29" i="6"/>
  <c r="G45" i="6"/>
  <c r="F45" i="6"/>
  <c r="G144" i="6"/>
  <c r="F144" i="6"/>
  <c r="G26" i="6"/>
  <c r="I26" i="6"/>
  <c r="C26" i="6"/>
  <c r="F26" i="6"/>
  <c r="J147" i="6"/>
  <c r="F147" i="6"/>
  <c r="H147" i="6"/>
  <c r="G147" i="6"/>
  <c r="C147" i="6"/>
  <c r="I26" i="7"/>
  <c r="H26" i="7"/>
  <c r="F26" i="7"/>
  <c r="D22" i="7"/>
  <c r="C22" i="7"/>
  <c r="F22" i="7"/>
  <c r="H42" i="7"/>
  <c r="C42" i="7"/>
  <c r="D42" i="7"/>
  <c r="I42" i="7"/>
  <c r="F42" i="7"/>
  <c r="E87" i="7"/>
  <c r="D87" i="7"/>
  <c r="K87" i="7"/>
  <c r="C87" i="7"/>
  <c r="H91" i="7"/>
  <c r="C91" i="7"/>
  <c r="K91" i="7"/>
  <c r="F95" i="7"/>
  <c r="C95" i="7"/>
  <c r="E95" i="7"/>
  <c r="H99" i="7"/>
  <c r="J99" i="7"/>
  <c r="K99" i="7"/>
  <c r="F99" i="7"/>
  <c r="I99" i="7"/>
  <c r="J103" i="7"/>
  <c r="D106" i="7"/>
  <c r="H106" i="7"/>
  <c r="G106" i="7"/>
  <c r="K106" i="7"/>
  <c r="E113" i="7"/>
  <c r="J113" i="7"/>
  <c r="I113" i="7"/>
  <c r="J76" i="6"/>
  <c r="F84" i="7"/>
  <c r="C60" i="6"/>
  <c r="C98" i="6"/>
  <c r="K136" i="6"/>
  <c r="L140" i="6"/>
  <c r="D144" i="6"/>
  <c r="F136" i="6"/>
  <c r="E132" i="6"/>
  <c r="H132" i="6"/>
  <c r="E128" i="6"/>
  <c r="F128" i="6"/>
  <c r="K124" i="6"/>
  <c r="D124" i="6"/>
  <c r="I118" i="6"/>
  <c r="G114" i="6"/>
  <c r="H110" i="6"/>
  <c r="E110" i="6"/>
  <c r="F106" i="6"/>
  <c r="E106" i="6"/>
  <c r="I102" i="6"/>
  <c r="K102" i="6"/>
  <c r="K98" i="6"/>
  <c r="G98" i="6"/>
  <c r="C94" i="6"/>
  <c r="E94" i="6"/>
  <c r="K90" i="6"/>
  <c r="C76" i="6"/>
  <c r="H72" i="6"/>
  <c r="H68" i="6"/>
  <c r="H64" i="6"/>
  <c r="C64" i="6"/>
  <c r="D37" i="6"/>
  <c r="K84" i="7"/>
  <c r="K118" i="6"/>
  <c r="L118" i="6"/>
  <c r="L160" i="6"/>
  <c r="F160" i="6"/>
  <c r="I21" i="7"/>
  <c r="D21" i="7"/>
  <c r="E36" i="7"/>
  <c r="F36" i="7"/>
  <c r="D93" i="7"/>
  <c r="C93" i="7"/>
  <c r="C118" i="7"/>
  <c r="E118" i="7"/>
  <c r="E40" i="8"/>
  <c r="C40" i="8"/>
  <c r="D40" i="8"/>
  <c r="D44" i="8"/>
  <c r="C44" i="8"/>
  <c r="H44" i="8"/>
  <c r="E44" i="8"/>
  <c r="I81" i="8"/>
  <c r="F81" i="8"/>
  <c r="K59" i="7"/>
  <c r="L40" i="6"/>
  <c r="L50" i="6"/>
  <c r="K50" i="6"/>
  <c r="K40" i="6"/>
  <c r="J75" i="7"/>
  <c r="K46" i="8"/>
  <c r="D30" i="7"/>
  <c r="E82" i="6"/>
  <c r="G59" i="7"/>
  <c r="F75" i="7"/>
  <c r="E69" i="8"/>
  <c r="D75" i="7"/>
  <c r="K140" i="6"/>
  <c r="D140" i="6"/>
  <c r="I112" i="6"/>
  <c r="H112" i="6"/>
  <c r="I82" i="6"/>
  <c r="F82" i="6"/>
  <c r="I50" i="6"/>
  <c r="I40" i="6"/>
  <c r="C103" i="7"/>
  <c r="G103" i="7"/>
  <c r="C59" i="7"/>
  <c r="E50" i="6"/>
  <c r="H40" i="6"/>
  <c r="I73" i="6"/>
  <c r="D73" i="6"/>
  <c r="F73" i="6"/>
  <c r="G73" i="6"/>
  <c r="C73" i="6"/>
  <c r="E89" i="6"/>
  <c r="C89" i="6"/>
  <c r="H89" i="6"/>
  <c r="G89" i="6"/>
  <c r="J89" i="6"/>
  <c r="D89" i="6"/>
  <c r="J93" i="6"/>
  <c r="C93" i="6"/>
  <c r="H93" i="6"/>
  <c r="F93" i="6"/>
  <c r="E93" i="6"/>
  <c r="G93" i="6"/>
  <c r="G97" i="6"/>
  <c r="F97" i="6"/>
  <c r="J97" i="6"/>
  <c r="H97" i="6"/>
  <c r="D97" i="6"/>
  <c r="H101" i="6"/>
  <c r="C101" i="6"/>
  <c r="E101" i="6"/>
  <c r="I101" i="6"/>
  <c r="F101" i="6"/>
  <c r="G101" i="6"/>
  <c r="J101" i="6"/>
  <c r="H105" i="6"/>
  <c r="I105" i="6"/>
  <c r="F105" i="6"/>
  <c r="C105" i="6"/>
  <c r="D105" i="6"/>
  <c r="J105" i="6"/>
  <c r="I153" i="6"/>
  <c r="F153" i="6"/>
  <c r="H153" i="6"/>
  <c r="C153" i="6"/>
  <c r="J153" i="6"/>
  <c r="E153" i="6"/>
  <c r="G153" i="6"/>
  <c r="G157" i="6"/>
  <c r="H157" i="6"/>
  <c r="I157" i="6"/>
  <c r="C157" i="6"/>
  <c r="D157" i="6"/>
  <c r="C30" i="7"/>
  <c r="E30" i="7"/>
  <c r="G30" i="7"/>
  <c r="C18" i="7"/>
  <c r="H18" i="7"/>
  <c r="F18" i="7"/>
  <c r="D50" i="7"/>
  <c r="E50" i="7"/>
  <c r="H50" i="7"/>
  <c r="C46" i="8"/>
  <c r="E46" i="8"/>
  <c r="H46" i="8"/>
  <c r="I46" i="8"/>
  <c r="G46" i="8"/>
  <c r="F83" i="8"/>
  <c r="K83" i="8"/>
  <c r="D83" i="8"/>
  <c r="I83" i="8"/>
  <c r="H43" i="6"/>
  <c r="F43" i="6"/>
  <c r="E43" i="6"/>
  <c r="C43" i="6"/>
  <c r="F53" i="6"/>
  <c r="G53" i="6"/>
  <c r="I53" i="6"/>
  <c r="D53" i="6"/>
  <c r="H53" i="6"/>
  <c r="E114" i="6"/>
  <c r="H114" i="6"/>
  <c r="C133" i="6"/>
  <c r="F133" i="6"/>
  <c r="J133" i="6"/>
  <c r="D133" i="6"/>
  <c r="E133" i="6"/>
  <c r="G133" i="6"/>
  <c r="C28" i="7"/>
  <c r="F28" i="7"/>
  <c r="C70" i="7"/>
  <c r="E70" i="7"/>
  <c r="G70" i="7"/>
  <c r="C99" i="7"/>
  <c r="G99" i="7"/>
  <c r="H105" i="7"/>
  <c r="D38" i="8"/>
  <c r="C38" i="8"/>
  <c r="I38" i="8"/>
  <c r="H38" i="8"/>
  <c r="H42" i="8"/>
  <c r="E42" i="8"/>
  <c r="G42" i="8"/>
  <c r="C58" i="8"/>
  <c r="F58" i="8"/>
  <c r="G58" i="8"/>
  <c r="I58" i="8"/>
  <c r="E58" i="8"/>
  <c r="K75" i="7"/>
  <c r="J69" i="8"/>
  <c r="J73" i="6"/>
  <c r="J40" i="6"/>
  <c r="H30" i="7"/>
  <c r="D112" i="6"/>
  <c r="F112" i="6"/>
  <c r="D50" i="6"/>
  <c r="C112" i="6"/>
  <c r="L112" i="6"/>
  <c r="F59" i="7"/>
  <c r="G75" i="7"/>
  <c r="K103" i="7"/>
  <c r="G69" i="8"/>
  <c r="I140" i="6"/>
  <c r="H140" i="6"/>
  <c r="K112" i="6"/>
  <c r="G82" i="6"/>
  <c r="C82" i="6"/>
  <c r="G50" i="6"/>
  <c r="D40" i="6"/>
  <c r="E59" i="7"/>
  <c r="G50" i="7"/>
  <c r="D18" i="7"/>
  <c r="F157" i="6"/>
  <c r="H73" i="6"/>
  <c r="D101" i="6"/>
  <c r="G29" i="6"/>
  <c r="E29" i="6"/>
  <c r="C29" i="6"/>
  <c r="D45" i="6"/>
  <c r="C45" i="6"/>
  <c r="I45" i="6"/>
  <c r="H45" i="6"/>
  <c r="E45" i="6"/>
  <c r="C71" i="6"/>
  <c r="D71" i="6"/>
  <c r="E71" i="6"/>
  <c r="D91" i="6"/>
  <c r="I91" i="6"/>
  <c r="G91" i="6"/>
  <c r="F91" i="6"/>
  <c r="J91" i="6"/>
  <c r="J95" i="6"/>
  <c r="C95" i="6"/>
  <c r="F95" i="6"/>
  <c r="E95" i="6"/>
  <c r="G95" i="6"/>
  <c r="I99" i="6"/>
  <c r="J99" i="6"/>
  <c r="G99" i="6"/>
  <c r="K99" i="6"/>
  <c r="D99" i="6"/>
  <c r="E99" i="6"/>
  <c r="C99" i="6"/>
  <c r="H99" i="6"/>
  <c r="K103" i="6"/>
  <c r="C103" i="6"/>
  <c r="D103" i="6"/>
  <c r="J103" i="6"/>
  <c r="G103" i="6"/>
  <c r="E103" i="6"/>
  <c r="K107" i="6"/>
  <c r="G107" i="6"/>
  <c r="E107" i="6"/>
  <c r="C107" i="6"/>
  <c r="F107" i="6"/>
  <c r="J116" i="6"/>
  <c r="E116" i="6"/>
  <c r="I155" i="6"/>
  <c r="D155" i="6"/>
  <c r="K155" i="6"/>
  <c r="H155" i="6"/>
  <c r="F159" i="6"/>
  <c r="K159" i="6"/>
  <c r="C159" i="6"/>
  <c r="I159" i="6"/>
  <c r="D159" i="6"/>
  <c r="E159" i="6"/>
  <c r="D23" i="7"/>
  <c r="H23" i="7"/>
  <c r="I52" i="7"/>
  <c r="G52" i="7"/>
  <c r="E52" i="7"/>
  <c r="D52" i="7"/>
  <c r="I77" i="7"/>
  <c r="E77" i="7"/>
  <c r="F18" i="8"/>
  <c r="H18" i="8"/>
  <c r="L50" i="7"/>
  <c r="L46" i="8"/>
  <c r="J50" i="6"/>
  <c r="J59" i="7"/>
  <c r="H83" i="8"/>
  <c r="F30" i="7"/>
  <c r="L82" i="6"/>
  <c r="I69" i="8"/>
  <c r="H103" i="7"/>
  <c r="E75" i="7"/>
  <c r="F69" i="8"/>
  <c r="I75" i="7"/>
  <c r="E140" i="6"/>
  <c r="J140" i="6"/>
  <c r="G112" i="6"/>
  <c r="D82" i="6"/>
  <c r="H50" i="6"/>
  <c r="E40" i="6"/>
  <c r="I103" i="7"/>
  <c r="D103" i="7"/>
  <c r="G105" i="6"/>
  <c r="C83" i="8"/>
  <c r="D46" i="8"/>
  <c r="F50" i="7"/>
  <c r="D93" i="6"/>
  <c r="H75" i="7"/>
  <c r="BE423" i="1" l="1"/>
  <c r="BC269" i="1"/>
  <c r="BP609" i="1"/>
  <c r="BP596" i="1"/>
  <c r="BE162" i="1"/>
  <c r="BE523" i="1"/>
  <c r="BF213" i="1"/>
  <c r="BP538" i="1"/>
  <c r="BP617" i="1"/>
  <c r="BE151" i="1"/>
  <c r="BE289" i="1"/>
  <c r="BO37" i="1"/>
  <c r="BO101" i="1"/>
  <c r="BC96" i="1"/>
  <c r="BF96" i="1" s="1"/>
  <c r="BC433" i="1"/>
  <c r="BQ433" i="1" s="1"/>
  <c r="BC453" i="1"/>
  <c r="BP530" i="1"/>
  <c r="BO387" i="1"/>
  <c r="BC464" i="1"/>
  <c r="BC387" i="1"/>
  <c r="BF387" i="1" s="1"/>
  <c r="BQ522" i="1"/>
  <c r="BF530" i="1"/>
  <c r="BQ541" i="1"/>
  <c r="BP576" i="1"/>
  <c r="BQ536" i="1"/>
  <c r="BF596" i="1"/>
  <c r="BP536" i="1"/>
  <c r="BF582" i="1"/>
  <c r="BP523" i="1"/>
  <c r="BQ551" i="1"/>
  <c r="BE582" i="1"/>
  <c r="BP582" i="1"/>
  <c r="BF566" i="1"/>
  <c r="BF556" i="1"/>
  <c r="BF553" i="1"/>
  <c r="BF381" i="1"/>
  <c r="E201" i="3"/>
  <c r="BC24" i="1"/>
  <c r="BO244" i="1"/>
  <c r="BE187" i="1"/>
  <c r="BC34" i="1"/>
  <c r="BC77" i="1"/>
  <c r="BQ77" i="1" s="1"/>
  <c r="BO34" i="1"/>
  <c r="I34" i="1" s="1"/>
  <c r="BO165" i="1"/>
  <c r="BE23" i="1"/>
  <c r="BC317" i="1"/>
  <c r="BC444" i="1"/>
  <c r="BQ444" i="1" s="1"/>
  <c r="K444" i="1" s="1"/>
  <c r="N445" i="2" s="1"/>
  <c r="BO209" i="1"/>
  <c r="BC255" i="1"/>
  <c r="BE564" i="1"/>
  <c r="BF612" i="1"/>
  <c r="BQ244" i="1"/>
  <c r="BC190" i="1"/>
  <c r="BF190" i="1" s="1"/>
  <c r="BE381" i="1"/>
  <c r="BC318" i="1"/>
  <c r="BQ318" i="1" s="1"/>
  <c r="K318" i="1" s="1"/>
  <c r="N319" i="2" s="1"/>
  <c r="BO151" i="1"/>
  <c r="BR478" i="1"/>
  <c r="BS478" i="1" s="1"/>
  <c r="BR476" i="1"/>
  <c r="BS476" i="1" s="1"/>
  <c r="F461" i="3" s="1"/>
  <c r="BF564" i="1"/>
  <c r="BP564" i="1"/>
  <c r="BE540" i="1"/>
  <c r="BE577" i="1"/>
  <c r="BF588" i="1"/>
  <c r="BE613" i="1"/>
  <c r="BP535" i="1"/>
  <c r="BP594" i="1"/>
  <c r="BF575" i="1"/>
  <c r="BC340" i="1"/>
  <c r="BO340" i="1"/>
  <c r="BE547" i="1"/>
  <c r="BC293" i="1"/>
  <c r="BF293" i="1" s="1"/>
  <c r="BO513" i="1"/>
  <c r="BE58" i="1"/>
  <c r="BO293" i="1"/>
  <c r="BP553" i="1"/>
  <c r="BF537" i="1"/>
  <c r="BE563" i="1"/>
  <c r="BC333" i="1"/>
  <c r="BF333" i="1" s="1"/>
  <c r="BE44" i="1"/>
  <c r="BQ552" i="1"/>
  <c r="BP562" i="1"/>
  <c r="BO112" i="1"/>
  <c r="BO126" i="1"/>
  <c r="BO417" i="1"/>
  <c r="BC206" i="1"/>
  <c r="BQ206" i="1" s="1"/>
  <c r="K206" i="1" s="1"/>
  <c r="N207" i="2" s="1"/>
  <c r="BP516" i="1"/>
  <c r="BO117" i="1"/>
  <c r="BO174" i="1"/>
  <c r="BP567" i="1"/>
  <c r="BF516" i="1"/>
  <c r="BC93" i="1"/>
  <c r="BF93" i="1" s="1"/>
  <c r="BF189" i="1"/>
  <c r="BP552" i="1"/>
  <c r="BQ562" i="1"/>
  <c r="BC567" i="1"/>
  <c r="BF567" i="1" s="1"/>
  <c r="BE553" i="1"/>
  <c r="BE516" i="1"/>
  <c r="BC112" i="1"/>
  <c r="BF112" i="1" s="1"/>
  <c r="BP537" i="1"/>
  <c r="BF598" i="1"/>
  <c r="BO279" i="1"/>
  <c r="BO277" i="1"/>
  <c r="BO206" i="1"/>
  <c r="BP592" i="1"/>
  <c r="BF517" i="1"/>
  <c r="BC279" i="1"/>
  <c r="BQ279" i="1" s="1"/>
  <c r="K279" i="1" s="1"/>
  <c r="N280" i="2" s="1"/>
  <c r="BC342" i="1"/>
  <c r="BF342" i="1" s="1"/>
  <c r="BC43" i="1"/>
  <c r="BF548" i="1"/>
  <c r="BE556" i="1"/>
  <c r="BE619" i="1"/>
  <c r="BC174" i="1"/>
  <c r="BF174" i="1" s="1"/>
  <c r="BC277" i="1"/>
  <c r="BQ277" i="1" s="1"/>
  <c r="BE490" i="1"/>
  <c r="BP563" i="1"/>
  <c r="J563" i="1" s="1"/>
  <c r="K564" i="2" s="1"/>
  <c r="BQ553" i="1"/>
  <c r="BO456" i="1"/>
  <c r="BQ181" i="1"/>
  <c r="BO207" i="1"/>
  <c r="BO514" i="1"/>
  <c r="BR214" i="1"/>
  <c r="BS214" i="1" s="1"/>
  <c r="BR329" i="1"/>
  <c r="BS329" i="1" s="1"/>
  <c r="J314" i="3" s="1"/>
  <c r="BP619" i="1"/>
  <c r="BO493" i="1"/>
  <c r="BO93" i="1"/>
  <c r="BO98" i="1"/>
  <c r="BQ592" i="1"/>
  <c r="BQ619" i="1"/>
  <c r="BO43" i="1"/>
  <c r="BP584" i="1"/>
  <c r="BF531" i="1"/>
  <c r="BO333" i="1"/>
  <c r="F477" i="3"/>
  <c r="C477" i="3"/>
  <c r="F302" i="3"/>
  <c r="BP492" i="1"/>
  <c r="BP400" i="1"/>
  <c r="BR413" i="1"/>
  <c r="BS413" i="1" s="1"/>
  <c r="C398" i="3" s="1"/>
  <c r="BQ155" i="1"/>
  <c r="BC424" i="1"/>
  <c r="BQ306" i="1"/>
  <c r="BO388" i="1"/>
  <c r="BO149" i="1"/>
  <c r="BO240" i="1"/>
  <c r="BO90" i="1"/>
  <c r="BC127" i="1"/>
  <c r="BF127" i="1" s="1"/>
  <c r="BC341" i="1"/>
  <c r="BQ341" i="1" s="1"/>
  <c r="BC177" i="1"/>
  <c r="BC90" i="1"/>
  <c r="BF90" i="1" s="1"/>
  <c r="BO469" i="1"/>
  <c r="BO424" i="1"/>
  <c r="BO111" i="1"/>
  <c r="BP544" i="1"/>
  <c r="BP618" i="1"/>
  <c r="BO135" i="1"/>
  <c r="BO269" i="1"/>
  <c r="BP482" i="1"/>
  <c r="BE566" i="1"/>
  <c r="BC359" i="1"/>
  <c r="BQ359" i="1" s="1"/>
  <c r="BQ520" i="1"/>
  <c r="BO100" i="1"/>
  <c r="BO341" i="1"/>
  <c r="BQ600" i="1"/>
  <c r="BQ618" i="1"/>
  <c r="BE538" i="1"/>
  <c r="BF617" i="1"/>
  <c r="BE522" i="1"/>
  <c r="BC149" i="1"/>
  <c r="BQ149" i="1" s="1"/>
  <c r="BC240" i="1"/>
  <c r="BO350" i="1"/>
  <c r="BF584" i="1"/>
  <c r="BE574" i="1"/>
  <c r="BF609" i="1"/>
  <c r="BE617" i="1"/>
  <c r="BF569" i="1"/>
  <c r="BC440" i="1"/>
  <c r="BF440" i="1" s="1"/>
  <c r="BC170" i="1"/>
  <c r="BC469" i="1"/>
  <c r="BF469" i="1" s="1"/>
  <c r="BC53" i="1"/>
  <c r="BQ53" i="1" s="1"/>
  <c r="K53" i="1" s="1"/>
  <c r="N54" i="2" s="1"/>
  <c r="BP520" i="1"/>
  <c r="BP600" i="1"/>
  <c r="BO395" i="1"/>
  <c r="I395" i="1" s="1"/>
  <c r="J396" i="2" s="1"/>
  <c r="BO177" i="1"/>
  <c r="BO359" i="1"/>
  <c r="BE609" i="1"/>
  <c r="BC64" i="1"/>
  <c r="BQ64" i="1" s="1"/>
  <c r="K64" i="1" s="1"/>
  <c r="N65" i="2" s="1"/>
  <c r="BC66" i="1"/>
  <c r="BF66" i="1" s="1"/>
  <c r="BO155" i="1"/>
  <c r="BO316" i="1"/>
  <c r="BF51" i="1"/>
  <c r="BC343" i="1"/>
  <c r="BQ343" i="1" s="1"/>
  <c r="BP578" i="1"/>
  <c r="BO324" i="1"/>
  <c r="BR367" i="1"/>
  <c r="BS367" i="1" s="1"/>
  <c r="C352" i="3" s="1"/>
  <c r="BQ550" i="1"/>
  <c r="BP488" i="1"/>
  <c r="D36" i="3"/>
  <c r="BO574" i="1"/>
  <c r="BO425" i="1"/>
  <c r="BR326" i="1"/>
  <c r="BS326" i="1" s="1"/>
  <c r="E311" i="3" s="1"/>
  <c r="BQ599" i="1"/>
  <c r="BP598" i="1"/>
  <c r="BE594" i="1"/>
  <c r="BO587" i="1"/>
  <c r="B147" i="3"/>
  <c r="BE555" i="1"/>
  <c r="BC351" i="1"/>
  <c r="BF351" i="1" s="1"/>
  <c r="BQ505" i="1"/>
  <c r="BP532" i="1"/>
  <c r="BP426" i="1"/>
  <c r="BP51" i="1"/>
  <c r="BQ533" i="1"/>
  <c r="B382" i="3"/>
  <c r="BC408" i="1"/>
  <c r="BQ408" i="1" s="1"/>
  <c r="BC360" i="1"/>
  <c r="BC449" i="1"/>
  <c r="BQ449" i="1" s="1"/>
  <c r="BC412" i="1"/>
  <c r="BC156" i="1"/>
  <c r="BF156" i="1" s="1"/>
  <c r="BC509" i="1"/>
  <c r="BQ509" i="1" s="1"/>
  <c r="K509" i="1" s="1"/>
  <c r="N510" i="2" s="1"/>
  <c r="BC496" i="1"/>
  <c r="BF496" i="1" s="1"/>
  <c r="BP396" i="1"/>
  <c r="BP575" i="1"/>
  <c r="BO119" i="1"/>
  <c r="BO311" i="1"/>
  <c r="BP513" i="1"/>
  <c r="BO96" i="1"/>
  <c r="BO496" i="1"/>
  <c r="BO156" i="1"/>
  <c r="BO237" i="1"/>
  <c r="BP551" i="1"/>
  <c r="BQ613" i="1"/>
  <c r="BO31" i="1"/>
  <c r="BQ547" i="1"/>
  <c r="BO427" i="1"/>
  <c r="BF538" i="1"/>
  <c r="C423" i="3"/>
  <c r="BF608" i="1"/>
  <c r="BP541" i="1"/>
  <c r="BP534" i="1"/>
  <c r="BQ523" i="1"/>
  <c r="BQ576" i="1"/>
  <c r="BO464" i="1"/>
  <c r="BO509" i="1"/>
  <c r="BP613" i="1"/>
  <c r="BP577" i="1"/>
  <c r="J577" i="1" s="1"/>
  <c r="K578" i="2" s="1"/>
  <c r="BO595" i="1"/>
  <c r="BE599" i="1"/>
  <c r="F300" i="3"/>
  <c r="F170" i="3"/>
  <c r="BC85" i="1"/>
  <c r="BQ85" i="1" s="1"/>
  <c r="K85" i="1" s="1"/>
  <c r="N86" i="2" s="1"/>
  <c r="BC184" i="1"/>
  <c r="BQ184" i="1" s="1"/>
  <c r="K184" i="1" s="1"/>
  <c r="N185" i="2" s="1"/>
  <c r="BO146" i="1"/>
  <c r="BO85" i="1"/>
  <c r="BQ601" i="1"/>
  <c r="BR598" i="1"/>
  <c r="BS598" i="1" s="1"/>
  <c r="BP408" i="1"/>
  <c r="BP555" i="1"/>
  <c r="BO61" i="1"/>
  <c r="BO441" i="1"/>
  <c r="BF532" i="1"/>
  <c r="BF561" i="1"/>
  <c r="BC124" i="1"/>
  <c r="BQ124" i="1" s="1"/>
  <c r="BC441" i="1"/>
  <c r="BF441" i="1" s="1"/>
  <c r="BP601" i="1"/>
  <c r="BO483" i="1"/>
  <c r="BO408" i="1"/>
  <c r="BO351" i="1"/>
  <c r="BR587" i="1"/>
  <c r="BS587" i="1" s="1"/>
  <c r="G572" i="3" s="1"/>
  <c r="K572" i="3" s="1"/>
  <c r="BP608" i="1"/>
  <c r="BO444" i="1"/>
  <c r="BO221" i="1"/>
  <c r="BC182" i="1"/>
  <c r="BF182" i="1" s="1"/>
  <c r="BC425" i="1"/>
  <c r="BC221" i="1"/>
  <c r="BQ221" i="1" s="1"/>
  <c r="K221" i="1" s="1"/>
  <c r="N222" i="2" s="1"/>
  <c r="BO74" i="1"/>
  <c r="BO458" i="1"/>
  <c r="BO501" i="1"/>
  <c r="BP33" i="1"/>
  <c r="BO184" i="1"/>
  <c r="BO508" i="1"/>
  <c r="BO301" i="1"/>
  <c r="BR91" i="1"/>
  <c r="BS91" i="1" s="1"/>
  <c r="F76" i="3" s="1"/>
  <c r="BO598" i="1"/>
  <c r="BO252" i="1"/>
  <c r="BO382" i="1"/>
  <c r="BP311" i="1"/>
  <c r="BO227" i="1"/>
  <c r="BQ590" i="1"/>
  <c r="BO343" i="1"/>
  <c r="BO53" i="1"/>
  <c r="BO318" i="1"/>
  <c r="BP522" i="1"/>
  <c r="BO428" i="1"/>
  <c r="BO492" i="1"/>
  <c r="BO77" i="1"/>
  <c r="BO317" i="1"/>
  <c r="BP381" i="1"/>
  <c r="BO127" i="1"/>
  <c r="BP569" i="1"/>
  <c r="BQ577" i="1"/>
  <c r="BO326" i="1"/>
  <c r="BQ598" i="1"/>
  <c r="BQ548" i="1"/>
  <c r="BQ527" i="1"/>
  <c r="BP556" i="1"/>
  <c r="BP587" i="1"/>
  <c r="BO170" i="1"/>
  <c r="BO453" i="1"/>
  <c r="BQ611" i="1"/>
  <c r="BO64" i="1"/>
  <c r="BO73" i="1"/>
  <c r="BR183" i="1"/>
  <c r="BS183" i="1" s="1"/>
  <c r="C168" i="3" s="1"/>
  <c r="BP597" i="1"/>
  <c r="BO258" i="1"/>
  <c r="I258" i="1" s="1"/>
  <c r="J259" i="2" s="1"/>
  <c r="BP319" i="1"/>
  <c r="BO558" i="1"/>
  <c r="BP435" i="1"/>
  <c r="BP606" i="1"/>
  <c r="BO261" i="1"/>
  <c r="BO325" i="1"/>
  <c r="BP611" i="1"/>
  <c r="BO419" i="1"/>
  <c r="BO590" i="1"/>
  <c r="BO498" i="1"/>
  <c r="BR347" i="1"/>
  <c r="BS347" i="1" s="1"/>
  <c r="B332" i="3" s="1"/>
  <c r="BQ530" i="1"/>
  <c r="BP588" i="1"/>
  <c r="BP547" i="1"/>
  <c r="BO504" i="1"/>
  <c r="BE148" i="1"/>
  <c r="BP283" i="1"/>
  <c r="BR208" i="1"/>
  <c r="BS208" i="1" s="1"/>
  <c r="F193" i="3" s="1"/>
  <c r="BR63" i="1"/>
  <c r="BS63" i="1" s="1"/>
  <c r="C48" i="3" s="1"/>
  <c r="BO503" i="1"/>
  <c r="BR220" i="1"/>
  <c r="BS220" i="1" s="1"/>
  <c r="E205" i="3" s="1"/>
  <c r="BC235" i="1"/>
  <c r="BQ235" i="1" s="1"/>
  <c r="BP235" i="1"/>
  <c r="BC542" i="1"/>
  <c r="BF542" i="1" s="1"/>
  <c r="BP542" i="1"/>
  <c r="BC585" i="1"/>
  <c r="BP585" i="1"/>
  <c r="BC546" i="1"/>
  <c r="BP546" i="1"/>
  <c r="BC528" i="1"/>
  <c r="BP528" i="1"/>
  <c r="BD404" i="1"/>
  <c r="BE404" i="1" s="1"/>
  <c r="BO404" i="1"/>
  <c r="BD392" i="1"/>
  <c r="BE392" i="1" s="1"/>
  <c r="BO392" i="1"/>
  <c r="BD461" i="1"/>
  <c r="BE461" i="1" s="1"/>
  <c r="BC461" i="1"/>
  <c r="BQ461" i="1" s="1"/>
  <c r="K461" i="1" s="1"/>
  <c r="N462" i="2" s="1"/>
  <c r="BD432" i="1"/>
  <c r="BE432" i="1" s="1"/>
  <c r="BO432" i="1"/>
  <c r="BC432" i="1"/>
  <c r="BQ432" i="1" s="1"/>
  <c r="BD373" i="1"/>
  <c r="BE373" i="1" s="1"/>
  <c r="BO373" i="1"/>
  <c r="BD309" i="1"/>
  <c r="BE309" i="1" s="1"/>
  <c r="BC309" i="1"/>
  <c r="BD310" i="1"/>
  <c r="BE310" i="1" s="1"/>
  <c r="BO310" i="1"/>
  <c r="BD514" i="1"/>
  <c r="BE514" i="1" s="1"/>
  <c r="BC514" i="1"/>
  <c r="BQ514" i="1" s="1"/>
  <c r="K514" i="1" s="1"/>
  <c r="N515" i="2" s="1"/>
  <c r="BD393" i="1"/>
  <c r="BE393" i="1" s="1"/>
  <c r="BC393" i="1"/>
  <c r="BQ393" i="1" s="1"/>
  <c r="BD141" i="1"/>
  <c r="BE141" i="1" s="1"/>
  <c r="BC141" i="1"/>
  <c r="BD385" i="1"/>
  <c r="BE385" i="1" s="1"/>
  <c r="BO385" i="1"/>
  <c r="BC385" i="1"/>
  <c r="BD409" i="1"/>
  <c r="BE409" i="1" s="1"/>
  <c r="BC409" i="1"/>
  <c r="BQ409" i="1" s="1"/>
  <c r="BO409" i="1"/>
  <c r="BD488" i="1"/>
  <c r="BE488" i="1" s="1"/>
  <c r="BC488" i="1"/>
  <c r="BQ488" i="1" s="1"/>
  <c r="BD512" i="1"/>
  <c r="BE512" i="1" s="1"/>
  <c r="BO512" i="1"/>
  <c r="I512" i="1" s="1"/>
  <c r="J513" i="2" s="1"/>
  <c r="BC512" i="1"/>
  <c r="BQ512" i="1" s="1"/>
  <c r="BC571" i="1"/>
  <c r="BP571" i="1"/>
  <c r="J571" i="1" s="1"/>
  <c r="K572" i="2" s="1"/>
  <c r="BO108" i="1"/>
  <c r="BR108" i="1"/>
  <c r="BS108" i="1" s="1"/>
  <c r="E93" i="3" s="1"/>
  <c r="BC605" i="1"/>
  <c r="BP605" i="1"/>
  <c r="BF534" i="1"/>
  <c r="BQ534" i="1"/>
  <c r="BP449" i="1"/>
  <c r="BO449" i="1"/>
  <c r="BR449" i="1"/>
  <c r="BS449" i="1" s="1"/>
  <c r="F434" i="3" s="1"/>
  <c r="BR121" i="1"/>
  <c r="BS121" i="1" s="1"/>
  <c r="C106" i="3" s="1"/>
  <c r="BO121" i="1"/>
  <c r="BQ574" i="1"/>
  <c r="BP574" i="1"/>
  <c r="BO599" i="1"/>
  <c r="BP599" i="1"/>
  <c r="BO253" i="1"/>
  <c r="BR253" i="1"/>
  <c r="BS253" i="1" s="1"/>
  <c r="D238" i="3" s="1"/>
  <c r="BO560" i="1"/>
  <c r="BR560" i="1"/>
  <c r="BS560" i="1" s="1"/>
  <c r="D545" i="3" s="1"/>
  <c r="BC616" i="1"/>
  <c r="BP616" i="1"/>
  <c r="BC529" i="1"/>
  <c r="BP529" i="1"/>
  <c r="BE539" i="1"/>
  <c r="BP539" i="1"/>
  <c r="BC539" i="1"/>
  <c r="BF555" i="1"/>
  <c r="BQ555" i="1"/>
  <c r="BR302" i="1"/>
  <c r="BS302" i="1" s="1"/>
  <c r="D287" i="3" s="1"/>
  <c r="BO302" i="1"/>
  <c r="BO505" i="1"/>
  <c r="BR505" i="1"/>
  <c r="BS505" i="1" s="1"/>
  <c r="J490" i="3" s="1"/>
  <c r="BO182" i="1"/>
  <c r="BR182" i="1"/>
  <c r="BS182" i="1" s="1"/>
  <c r="E167" i="3" s="1"/>
  <c r="BO22" i="1"/>
  <c r="BR22" i="1"/>
  <c r="BS22" i="1" s="1"/>
  <c r="A7" i="3" s="1"/>
  <c r="BC565" i="1"/>
  <c r="BP565" i="1"/>
  <c r="BC610" i="1"/>
  <c r="BP610" i="1"/>
  <c r="BE591" i="1"/>
  <c r="BP591" i="1"/>
  <c r="BO437" i="1"/>
  <c r="BR437" i="1"/>
  <c r="BS437" i="1" s="1"/>
  <c r="D422" i="3" s="1"/>
  <c r="BC519" i="1"/>
  <c r="BP519" i="1"/>
  <c r="BC586" i="1"/>
  <c r="BP586" i="1"/>
  <c r="BO506" i="1"/>
  <c r="BR506" i="1"/>
  <c r="BS506" i="1" s="1"/>
  <c r="B491" i="3" s="1"/>
  <c r="BR175" i="1"/>
  <c r="BS175" i="1" s="1"/>
  <c r="F160" i="3" s="1"/>
  <c r="BO328" i="1"/>
  <c r="BR97" i="1"/>
  <c r="BS97" i="1" s="1"/>
  <c r="B82" i="3" s="1"/>
  <c r="BP581" i="1"/>
  <c r="BP24" i="1"/>
  <c r="BP560" i="1"/>
  <c r="BP561" i="1"/>
  <c r="BF599" i="1"/>
  <c r="BQ567" i="1"/>
  <c r="BD349" i="1"/>
  <c r="BE349" i="1" s="1"/>
  <c r="BO349" i="1"/>
  <c r="BD358" i="1"/>
  <c r="BE358" i="1" s="1"/>
  <c r="BO358" i="1"/>
  <c r="BD233" i="1"/>
  <c r="BE233" i="1" s="1"/>
  <c r="BO233" i="1"/>
  <c r="I233" i="1" s="1"/>
  <c r="J234" i="2" s="1"/>
  <c r="BC607" i="1"/>
  <c r="BP607" i="1"/>
  <c r="BC543" i="1"/>
  <c r="BP543" i="1"/>
  <c r="BD445" i="1"/>
  <c r="BE445" i="1" s="1"/>
  <c r="BC445" i="1"/>
  <c r="BQ445" i="1" s="1"/>
  <c r="K445" i="1" s="1"/>
  <c r="N446" i="2" s="1"/>
  <c r="BD384" i="1"/>
  <c r="BE384" i="1" s="1"/>
  <c r="BO384" i="1"/>
  <c r="BD69" i="1"/>
  <c r="BE69" i="1" s="1"/>
  <c r="BO69" i="1"/>
  <c r="BC69" i="1"/>
  <c r="BQ69" i="1" s="1"/>
  <c r="BD357" i="1"/>
  <c r="BE357" i="1" s="1"/>
  <c r="BO357" i="1"/>
  <c r="BD374" i="1"/>
  <c r="BE374" i="1" s="1"/>
  <c r="BO374" i="1"/>
  <c r="BC374" i="1"/>
  <c r="BQ374" i="1" s="1"/>
  <c r="BD327" i="1"/>
  <c r="BE327" i="1" s="1"/>
  <c r="BO327" i="1"/>
  <c r="BD482" i="1"/>
  <c r="BE482" i="1" s="1"/>
  <c r="BC482" i="1"/>
  <c r="BQ482" i="1" s="1"/>
  <c r="BD40" i="1"/>
  <c r="BE40" i="1" s="1"/>
  <c r="BO40" i="1"/>
  <c r="BD27" i="1"/>
  <c r="BE27" i="1" s="1"/>
  <c r="BO27" i="1"/>
  <c r="BD48" i="1"/>
  <c r="BE48" i="1" s="1"/>
  <c r="BO48" i="1"/>
  <c r="BD109" i="1"/>
  <c r="BE109" i="1" s="1"/>
  <c r="BO109" i="1"/>
  <c r="BD125" i="1"/>
  <c r="BE125" i="1" s="1"/>
  <c r="BO125" i="1"/>
  <c r="BC125" i="1"/>
  <c r="BD144" i="1"/>
  <c r="BE144" i="1" s="1"/>
  <c r="BO144" i="1"/>
  <c r="BC144" i="1"/>
  <c r="BQ144" i="1" s="1"/>
  <c r="BD172" i="1"/>
  <c r="BE172" i="1" s="1"/>
  <c r="BO172" i="1"/>
  <c r="BC172" i="1"/>
  <c r="BQ172" i="1" s="1"/>
  <c r="BD193" i="1"/>
  <c r="BE193" i="1" s="1"/>
  <c r="BC193" i="1"/>
  <c r="BQ193" i="1" s="1"/>
  <c r="BO193" i="1"/>
  <c r="BD224" i="1"/>
  <c r="BE224" i="1" s="1"/>
  <c r="BO224" i="1"/>
  <c r="BC224" i="1"/>
  <c r="BD448" i="1"/>
  <c r="BE448" i="1" s="1"/>
  <c r="BC448" i="1"/>
  <c r="BQ448" i="1" s="1"/>
  <c r="BD513" i="1"/>
  <c r="BE513" i="1" s="1"/>
  <c r="BC513" i="1"/>
  <c r="BQ513" i="1" s="1"/>
  <c r="BF581" i="1"/>
  <c r="BQ581" i="1"/>
  <c r="BF606" i="1"/>
  <c r="BQ606" i="1"/>
  <c r="BC526" i="1"/>
  <c r="BP526" i="1"/>
  <c r="BQ518" i="1"/>
  <c r="BP518" i="1"/>
  <c r="BQ560" i="1"/>
  <c r="BO212" i="1"/>
  <c r="BR212" i="1"/>
  <c r="BS212" i="1" s="1"/>
  <c r="BC604" i="1"/>
  <c r="BP604" i="1"/>
  <c r="BR590" i="1"/>
  <c r="BS590" i="1" s="1"/>
  <c r="G575" i="3" s="1"/>
  <c r="K575" i="3" s="1"/>
  <c r="BP590" i="1"/>
  <c r="J590" i="1" s="1"/>
  <c r="K591" i="2" s="1"/>
  <c r="BP26" i="1"/>
  <c r="BO26" i="1"/>
  <c r="B480" i="3"/>
  <c r="BQ345" i="1"/>
  <c r="BR283" i="1"/>
  <c r="BS283" i="1" s="1"/>
  <c r="D268" i="3" s="1"/>
  <c r="BR328" i="1"/>
  <c r="BS328" i="1" s="1"/>
  <c r="D313" i="3" s="1"/>
  <c r="BP533" i="1"/>
  <c r="BO103" i="1"/>
  <c r="BO173" i="1"/>
  <c r="BE63" i="1"/>
  <c r="BE427" i="1"/>
  <c r="BF583" i="1"/>
  <c r="BF594" i="1"/>
  <c r="BO255" i="1"/>
  <c r="BP524" i="1"/>
  <c r="BO128" i="1"/>
  <c r="BP382" i="1"/>
  <c r="BO124" i="1"/>
  <c r="BO83" i="1"/>
  <c r="BO58" i="1"/>
  <c r="BO281" i="1"/>
  <c r="BO472" i="1"/>
  <c r="BP583" i="1"/>
  <c r="BP531" i="1"/>
  <c r="BF574" i="1"/>
  <c r="BP280" i="1"/>
  <c r="BO342" i="1"/>
  <c r="BO320" i="1"/>
  <c r="BO66" i="1"/>
  <c r="BO473" i="1"/>
  <c r="BP514" i="1"/>
  <c r="BO187" i="1"/>
  <c r="BO181" i="1"/>
  <c r="BO299" i="1"/>
  <c r="BO406" i="1"/>
  <c r="BO400" i="1"/>
  <c r="BO254" i="1"/>
  <c r="BP74" i="1"/>
  <c r="BO245" i="1"/>
  <c r="BE583" i="1"/>
  <c r="BE536" i="1"/>
  <c r="BE541" i="1"/>
  <c r="BE551" i="1"/>
  <c r="BE618" i="1"/>
  <c r="BE588" i="1"/>
  <c r="BE561" i="1"/>
  <c r="BE575" i="1"/>
  <c r="BE533" i="1"/>
  <c r="BE519" i="1"/>
  <c r="BE611" i="1"/>
  <c r="BE586" i="1"/>
  <c r="BE532" i="1"/>
  <c r="BE542" i="1"/>
  <c r="BE585" i="1"/>
  <c r="BE528" i="1"/>
  <c r="BE605" i="1"/>
  <c r="BE606" i="1"/>
  <c r="BE550" i="1"/>
  <c r="BC591" i="1"/>
  <c r="BC597" i="1"/>
  <c r="BE548" i="1"/>
  <c r="BF535" i="1"/>
  <c r="BE565" i="1"/>
  <c r="BE581" i="1"/>
  <c r="BE19" i="1"/>
  <c r="BE590" i="1"/>
  <c r="BE534" i="1"/>
  <c r="BE571" i="1"/>
  <c r="BE604" i="1"/>
  <c r="BE530" i="1"/>
  <c r="BF518" i="1"/>
  <c r="BE598" i="1"/>
  <c r="BF558" i="1"/>
  <c r="BE543" i="1"/>
  <c r="E71" i="3"/>
  <c r="B71" i="3"/>
  <c r="BD72" i="1"/>
  <c r="BE72" i="1" s="1"/>
  <c r="BC72" i="1"/>
  <c r="BQ72" i="1" s="1"/>
  <c r="BD285" i="1"/>
  <c r="BE285" i="1" s="1"/>
  <c r="BC285" i="1"/>
  <c r="BQ285" i="1" s="1"/>
  <c r="BC545" i="1"/>
  <c r="BE545" i="1"/>
  <c r="BC593" i="1"/>
  <c r="BE593" i="1"/>
  <c r="BD416" i="1"/>
  <c r="BE416" i="1" s="1"/>
  <c r="BC416" i="1"/>
  <c r="BQ416" i="1" s="1"/>
  <c r="K416" i="1" s="1"/>
  <c r="N417" i="2" s="1"/>
  <c r="BD217" i="1"/>
  <c r="BE217" i="1" s="1"/>
  <c r="BC217" i="1"/>
  <c r="BO360" i="1"/>
  <c r="BP360" i="1"/>
  <c r="BD403" i="1"/>
  <c r="BE403" i="1" s="1"/>
  <c r="BC403" i="1"/>
  <c r="BQ403" i="1" s="1"/>
  <c r="BO457" i="1"/>
  <c r="BR457" i="1"/>
  <c r="BS457" i="1" s="1"/>
  <c r="B442" i="3" s="1"/>
  <c r="BD480" i="1"/>
  <c r="BE480" i="1" s="1"/>
  <c r="BC480" i="1"/>
  <c r="BQ480" i="1" s="1"/>
  <c r="BC326" i="1"/>
  <c r="BQ326" i="1" s="1"/>
  <c r="BC73" i="1"/>
  <c r="BF73" i="1" s="1"/>
  <c r="BC504" i="1"/>
  <c r="BF504" i="1" s="1"/>
  <c r="BC209" i="1"/>
  <c r="BQ209" i="1" s="1"/>
  <c r="BC580" i="1"/>
  <c r="BE580" i="1"/>
  <c r="BO521" i="1"/>
  <c r="BP521" i="1"/>
  <c r="BR566" i="1"/>
  <c r="BS566" i="1" s="1"/>
  <c r="G551" i="3" s="1"/>
  <c r="K551" i="3" s="1"/>
  <c r="BP566" i="1"/>
  <c r="BC549" i="1"/>
  <c r="BE549" i="1"/>
  <c r="BC572" i="1"/>
  <c r="BE572" i="1"/>
  <c r="BO396" i="1"/>
  <c r="BR396" i="1"/>
  <c r="BS396" i="1" s="1"/>
  <c r="G381" i="3" s="1"/>
  <c r="K381" i="3" s="1"/>
  <c r="BR170" i="1"/>
  <c r="BS170" i="1" s="1"/>
  <c r="E155" i="3" s="1"/>
  <c r="BP170" i="1"/>
  <c r="J180" i="3"/>
  <c r="BE558" i="1"/>
  <c r="BE518" i="1"/>
  <c r="BE527" i="1"/>
  <c r="BE569" i="1"/>
  <c r="BC68" i="1"/>
  <c r="BF68" i="1" s="1"/>
  <c r="BC119" i="1"/>
  <c r="BF119" i="1" s="1"/>
  <c r="BC233" i="1"/>
  <c r="BQ233" i="1" s="1"/>
  <c r="BC349" i="1"/>
  <c r="BQ349" i="1" s="1"/>
  <c r="BC419" i="1"/>
  <c r="BF419" i="1" s="1"/>
  <c r="BO280" i="1"/>
  <c r="BO440" i="1"/>
  <c r="BR509" i="1"/>
  <c r="BS509" i="1" s="1"/>
  <c r="A494" i="3" s="1"/>
  <c r="BP66" i="1"/>
  <c r="BR28" i="1"/>
  <c r="BS28" i="1" s="1"/>
  <c r="E13" i="3" s="1"/>
  <c r="BP342" i="1"/>
  <c r="BR368" i="1"/>
  <c r="BS368" i="1" s="1"/>
  <c r="C353" i="3" s="1"/>
  <c r="E122" i="3"/>
  <c r="B122" i="3"/>
  <c r="BD365" i="1"/>
  <c r="BE365" i="1" s="1"/>
  <c r="BC365" i="1"/>
  <c r="BQ365" i="1" s="1"/>
  <c r="BC525" i="1"/>
  <c r="BE525" i="1"/>
  <c r="BO68" i="1"/>
  <c r="BR68" i="1"/>
  <c r="BS68" i="1" s="1"/>
  <c r="C53" i="3" s="1"/>
  <c r="BD157" i="1"/>
  <c r="BE157" i="1" s="1"/>
  <c r="BC157" i="1"/>
  <c r="BD472" i="1"/>
  <c r="BE472" i="1" s="1"/>
  <c r="BC472" i="1"/>
  <c r="BQ472" i="1" s="1"/>
  <c r="BO412" i="1"/>
  <c r="BP412" i="1"/>
  <c r="BC568" i="1"/>
  <c r="BE568" i="1"/>
  <c r="BC614" i="1"/>
  <c r="BE614" i="1"/>
  <c r="BC579" i="1"/>
  <c r="BE579" i="1"/>
  <c r="BC570" i="1"/>
  <c r="BE570" i="1"/>
  <c r="BO80" i="1"/>
  <c r="BP80" i="1"/>
  <c r="J80" i="1" s="1"/>
  <c r="K81" i="2" s="1"/>
  <c r="BD295" i="1"/>
  <c r="BE295" i="1" s="1"/>
  <c r="BC295" i="1"/>
  <c r="BQ295" i="1" s="1"/>
  <c r="BD477" i="1"/>
  <c r="BE477" i="1" s="1"/>
  <c r="BC477" i="1"/>
  <c r="BQ477" i="1" s="1"/>
  <c r="K477" i="1" s="1"/>
  <c r="N478" i="2" s="1"/>
  <c r="BD74" i="1"/>
  <c r="BE74" i="1" s="1"/>
  <c r="BC74" i="1"/>
  <c r="BD287" i="1"/>
  <c r="BE287" i="1" s="1"/>
  <c r="BC287" i="1"/>
  <c r="BQ287" i="1" s="1"/>
  <c r="K287" i="1" s="1"/>
  <c r="N288" i="2" s="1"/>
  <c r="BD160" i="1"/>
  <c r="BE160" i="1" s="1"/>
  <c r="BC160" i="1"/>
  <c r="BE607" i="1"/>
  <c r="BC280" i="1"/>
  <c r="BF280" i="1" s="1"/>
  <c r="BC37" i="1"/>
  <c r="BQ37" i="1" s="1"/>
  <c r="BC165" i="1"/>
  <c r="BF165" i="1" s="1"/>
  <c r="BC261" i="1"/>
  <c r="BF261" i="1" s="1"/>
  <c r="BC325" i="1"/>
  <c r="BQ325" i="1" s="1"/>
  <c r="J105" i="3"/>
  <c r="D105" i="3"/>
  <c r="BF560" i="1"/>
  <c r="BE560" i="1"/>
  <c r="BR314" i="1"/>
  <c r="BS314" i="1" s="1"/>
  <c r="C299" i="3" s="1"/>
  <c r="BO314" i="1"/>
  <c r="BP517" i="1"/>
  <c r="BQ517" i="1"/>
  <c r="BR128" i="1"/>
  <c r="BS128" i="1" s="1"/>
  <c r="D113" i="3" s="1"/>
  <c r="BP128" i="1"/>
  <c r="C105" i="3"/>
  <c r="BC33" i="1"/>
  <c r="BF33" i="1" s="1"/>
  <c r="BE576" i="1"/>
  <c r="BC324" i="1"/>
  <c r="BQ324" i="1" s="1"/>
  <c r="BC358" i="1"/>
  <c r="BQ358" i="1" s="1"/>
  <c r="K358" i="1" s="1"/>
  <c r="N359" i="2" s="1"/>
  <c r="BE437" i="1"/>
  <c r="BQ360" i="1"/>
  <c r="BQ384" i="1"/>
  <c r="BP28" i="1"/>
  <c r="BP139" i="1"/>
  <c r="BC492" i="1"/>
  <c r="BF492" i="1" s="1"/>
  <c r="BC135" i="1"/>
  <c r="BF135" i="1" s="1"/>
  <c r="BC428" i="1"/>
  <c r="BF428" i="1" s="1"/>
  <c r="BO517" i="1"/>
  <c r="BR360" i="1"/>
  <c r="BS360" i="1" s="1"/>
  <c r="J345" i="3" s="1"/>
  <c r="J418" i="3"/>
  <c r="C418" i="3"/>
  <c r="BE26" i="1"/>
  <c r="BC554" i="1"/>
  <c r="BQ554" i="1" s="1"/>
  <c r="BE554" i="1"/>
  <c r="BO44" i="1"/>
  <c r="BR44" i="1"/>
  <c r="BS44" i="1" s="1"/>
  <c r="A29" i="3" s="1"/>
  <c r="BR429" i="1"/>
  <c r="BS429" i="1" s="1"/>
  <c r="J414" i="3" s="1"/>
  <c r="BO429" i="1"/>
  <c r="BR399" i="1"/>
  <c r="BS399" i="1" s="1"/>
  <c r="D384" i="3" s="1"/>
  <c r="BO399" i="1"/>
  <c r="BR595" i="1"/>
  <c r="BS595" i="1" s="1"/>
  <c r="G580" i="3" s="1"/>
  <c r="K580" i="3" s="1"/>
  <c r="BP595" i="1"/>
  <c r="BO345" i="1"/>
  <c r="BR345" i="1"/>
  <c r="BS345" i="1" s="1"/>
  <c r="J330" i="3" s="1"/>
  <c r="BO139" i="1"/>
  <c r="BR139" i="1"/>
  <c r="BS139" i="1" s="1"/>
  <c r="B124" i="3" s="1"/>
  <c r="BO24" i="1"/>
  <c r="BC615" i="1"/>
  <c r="BE615" i="1"/>
  <c r="BC602" i="1"/>
  <c r="BE602" i="1"/>
  <c r="BE578" i="1"/>
  <c r="BF578" i="1"/>
  <c r="BE91" i="1"/>
  <c r="BP527" i="1"/>
  <c r="BO527" i="1"/>
  <c r="BO556" i="1"/>
  <c r="BQ556" i="1"/>
  <c r="BE552" i="1"/>
  <c r="BR418" i="1"/>
  <c r="BS418" i="1" s="1"/>
  <c r="D403" i="3" s="1"/>
  <c r="BO418" i="1"/>
  <c r="BO319" i="1"/>
  <c r="BO377" i="1"/>
  <c r="BR377" i="1"/>
  <c r="BS377" i="1" s="1"/>
  <c r="D362" i="3" s="1"/>
  <c r="BP558" i="1"/>
  <c r="BQ558" i="1"/>
  <c r="BO542" i="1"/>
  <c r="BO435" i="1"/>
  <c r="BR435" i="1"/>
  <c r="BS435" i="1" s="1"/>
  <c r="J420" i="3" s="1"/>
  <c r="BR39" i="1"/>
  <c r="BS39" i="1" s="1"/>
  <c r="E24" i="3" s="1"/>
  <c r="BO39" i="1"/>
  <c r="BQ212" i="1"/>
  <c r="BP305" i="1"/>
  <c r="BQ67" i="1"/>
  <c r="BO500" i="1"/>
  <c r="BO272" i="1"/>
  <c r="BQ412" i="1"/>
  <c r="BE616" i="1"/>
  <c r="BQ473" i="1"/>
  <c r="BQ170" i="1"/>
  <c r="BQ245" i="1"/>
  <c r="BP267" i="1"/>
  <c r="BP495" i="1"/>
  <c r="BQ566" i="1"/>
  <c r="BO176" i="1"/>
  <c r="BQ531" i="1"/>
  <c r="BE544" i="1"/>
  <c r="BE529" i="1"/>
  <c r="BF19" i="1"/>
  <c r="BE610" i="1"/>
  <c r="BC146" i="1"/>
  <c r="BF146" i="1" s="1"/>
  <c r="BC328" i="1"/>
  <c r="BQ328" i="1" s="1"/>
  <c r="BC458" i="1"/>
  <c r="BF458" i="1" s="1"/>
  <c r="BC249" i="1"/>
  <c r="BQ249" i="1" s="1"/>
  <c r="BC311" i="1"/>
  <c r="BQ311" i="1" s="1"/>
  <c r="BC103" i="1"/>
  <c r="BF103" i="1" s="1"/>
  <c r="BC98" i="1"/>
  <c r="BF98" i="1" s="1"/>
  <c r="BC100" i="1"/>
  <c r="BF100" i="1" s="1"/>
  <c r="BC117" i="1"/>
  <c r="BF117" i="1" s="1"/>
  <c r="BC456" i="1"/>
  <c r="BF456" i="1" s="1"/>
  <c r="BC435" i="1"/>
  <c r="BF435" i="1" s="1"/>
  <c r="BO52" i="1"/>
  <c r="BP68" i="1"/>
  <c r="J68" i="1" s="1"/>
  <c r="K69" i="2" s="1"/>
  <c r="BR548" i="1"/>
  <c r="BS548" i="1" s="1"/>
  <c r="C533" i="3" s="1"/>
  <c r="BO566" i="1"/>
  <c r="BR471" i="1"/>
  <c r="BS471" i="1" s="1"/>
  <c r="F456" i="3" s="1"/>
  <c r="BR518" i="1"/>
  <c r="BS518" i="1" s="1"/>
  <c r="J503" i="3" s="1"/>
  <c r="BP124" i="1"/>
  <c r="BR531" i="1"/>
  <c r="BS531" i="1" s="1"/>
  <c r="D516" i="3" s="1"/>
  <c r="BO336" i="1"/>
  <c r="BP255" i="1"/>
  <c r="BO583" i="1"/>
  <c r="BO524" i="1"/>
  <c r="BR57" i="1"/>
  <c r="BS57" i="1" s="1"/>
  <c r="J42" i="3" s="1"/>
  <c r="BE601" i="1"/>
  <c r="BE520" i="1"/>
  <c r="BC126" i="1"/>
  <c r="BF126" i="1" s="1"/>
  <c r="BP188" i="1"/>
  <c r="BC493" i="1"/>
  <c r="BQ493" i="1" s="1"/>
  <c r="BC301" i="1"/>
  <c r="BQ301" i="1" s="1"/>
  <c r="BC392" i="1"/>
  <c r="BQ392" i="1" s="1"/>
  <c r="BC508" i="1"/>
  <c r="BF508" i="1" s="1"/>
  <c r="BC111" i="1"/>
  <c r="BF111" i="1" s="1"/>
  <c r="BC388" i="1"/>
  <c r="BF388" i="1" s="1"/>
  <c r="BP176" i="1"/>
  <c r="BC400" i="1"/>
  <c r="BF400" i="1" s="1"/>
  <c r="BC128" i="1"/>
  <c r="BF128" i="1" s="1"/>
  <c r="BC32" i="1"/>
  <c r="BQ32" i="1" s="1"/>
  <c r="BC236" i="1"/>
  <c r="BF236" i="1" s="1"/>
  <c r="BR187" i="1"/>
  <c r="BS187" i="1" s="1"/>
  <c r="G172" i="3" s="1"/>
  <c r="K172" i="3" s="1"/>
  <c r="BP548" i="1"/>
  <c r="BO518" i="1"/>
  <c r="BR54" i="1"/>
  <c r="BS54" i="1" s="1"/>
  <c r="A39" i="3" s="1"/>
  <c r="BO383" i="1"/>
  <c r="BO531" i="1"/>
  <c r="BO488" i="1"/>
  <c r="BQ583" i="1"/>
  <c r="BR60" i="1"/>
  <c r="BS60" i="1" s="1"/>
  <c r="J45" i="3" s="1"/>
  <c r="BO236" i="1"/>
  <c r="BE608" i="1"/>
  <c r="D243" i="3"/>
  <c r="BE517" i="1"/>
  <c r="BE526" i="1"/>
  <c r="BC319" i="1"/>
  <c r="BF319" i="1" s="1"/>
  <c r="BC80" i="1"/>
  <c r="BF80" i="1" s="1"/>
  <c r="BC350" i="1"/>
  <c r="BQ350" i="1" s="1"/>
  <c r="K350" i="1" s="1"/>
  <c r="N351" i="2" s="1"/>
  <c r="BC501" i="1"/>
  <c r="BF501" i="1" s="1"/>
  <c r="BC316" i="1"/>
  <c r="BQ383" i="1"/>
  <c r="BC417" i="1"/>
  <c r="BF417" i="1" s="1"/>
  <c r="BC88" i="1"/>
  <c r="BC61" i="1"/>
  <c r="BF61" i="1" s="1"/>
  <c r="BQ271" i="1"/>
  <c r="BC404" i="1"/>
  <c r="BE537" i="1"/>
  <c r="BE596" i="1"/>
  <c r="BQ563" i="1"/>
  <c r="BF563" i="1"/>
  <c r="BC557" i="1"/>
  <c r="BQ557" i="1" s="1"/>
  <c r="BD557" i="1"/>
  <c r="BC521" i="1"/>
  <c r="BQ521" i="1" s="1"/>
  <c r="BD521" i="1"/>
  <c r="F334" i="3"/>
  <c r="BO190" i="1"/>
  <c r="BO482" i="1"/>
  <c r="BP554" i="1"/>
  <c r="BE531" i="1"/>
  <c r="BO88" i="1"/>
  <c r="BO433" i="1"/>
  <c r="BO557" i="1"/>
  <c r="BE592" i="1"/>
  <c r="BE600" i="1"/>
  <c r="BQ540" i="1"/>
  <c r="K540" i="1" s="1"/>
  <c r="N541" i="2" s="1"/>
  <c r="BF540" i="1"/>
  <c r="BE535" i="1"/>
  <c r="BC485" i="1"/>
  <c r="BQ485" i="1" s="1"/>
  <c r="K485" i="1" s="1"/>
  <c r="N486" i="2" s="1"/>
  <c r="BO485" i="1"/>
  <c r="I485" i="1" s="1"/>
  <c r="J486" i="2" s="1"/>
  <c r="BC356" i="1"/>
  <c r="BF356" i="1" s="1"/>
  <c r="BO356" i="1"/>
  <c r="I356" i="1" s="1"/>
  <c r="J357" i="2" s="1"/>
  <c r="BO263" i="1"/>
  <c r="I263" i="1" s="1"/>
  <c r="J264" i="2" s="1"/>
  <c r="BC263" i="1"/>
  <c r="BQ263" i="1" s="1"/>
  <c r="BC154" i="1"/>
  <c r="BQ154" i="1" s="1"/>
  <c r="BO154" i="1"/>
  <c r="I154" i="1" s="1"/>
  <c r="J155" i="2" s="1"/>
  <c r="E157" i="6"/>
  <c r="J148" i="2"/>
  <c r="E124" i="6"/>
  <c r="E108" i="6"/>
  <c r="E53" i="6"/>
  <c r="E53" i="7"/>
  <c r="E45" i="8"/>
  <c r="J35" i="2"/>
  <c r="E44" i="6"/>
  <c r="E36" i="9"/>
  <c r="E44" i="7"/>
  <c r="E36" i="8"/>
  <c r="E40" i="7"/>
  <c r="J31" i="2"/>
  <c r="E24" i="7"/>
  <c r="E32" i="6"/>
  <c r="BC587" i="1"/>
  <c r="BQ587" i="1" s="1"/>
  <c r="K587" i="1" s="1"/>
  <c r="N588" i="2" s="1"/>
  <c r="BD587" i="1"/>
  <c r="BC589" i="1"/>
  <c r="BQ589" i="1" s="1"/>
  <c r="K589" i="1" s="1"/>
  <c r="N590" i="2" s="1"/>
  <c r="BD589" i="1"/>
  <c r="BC559" i="1"/>
  <c r="BQ559" i="1" s="1"/>
  <c r="K559" i="1" s="1"/>
  <c r="N560" i="2" s="1"/>
  <c r="BD559" i="1"/>
  <c r="BC573" i="1"/>
  <c r="BQ573" i="1" s="1"/>
  <c r="K573" i="1" s="1"/>
  <c r="N574" i="2" s="1"/>
  <c r="BD573" i="1"/>
  <c r="BC595" i="1"/>
  <c r="BQ595" i="1" s="1"/>
  <c r="K595" i="1" s="1"/>
  <c r="N596" i="2" s="1"/>
  <c r="BD595" i="1"/>
  <c r="BE562" i="1"/>
  <c r="AF23" i="1"/>
  <c r="BC603" i="1"/>
  <c r="BQ603" i="1" s="1"/>
  <c r="K603" i="1" s="1"/>
  <c r="N604" i="2" s="1"/>
  <c r="BD603" i="1"/>
  <c r="BE584" i="1"/>
  <c r="J605" i="2"/>
  <c r="BM17" i="1"/>
  <c r="BN17" i="1" s="1"/>
  <c r="W11" i="1"/>
  <c r="BE612" i="1"/>
  <c r="BC524" i="1"/>
  <c r="BQ524" i="1" s="1"/>
  <c r="K524" i="1" s="1"/>
  <c r="N525" i="2" s="1"/>
  <c r="BD524" i="1"/>
  <c r="BP19" i="1"/>
  <c r="J19" i="1" s="1"/>
  <c r="BO19" i="1"/>
  <c r="I19" i="1" s="1"/>
  <c r="BR19" i="1"/>
  <c r="BS19" i="1" s="1"/>
  <c r="G4" i="3" s="1"/>
  <c r="K4" i="3" s="1"/>
  <c r="AY20" i="1"/>
  <c r="BB20" i="1" s="1"/>
  <c r="BP20" i="1" s="1"/>
  <c r="J20" i="1" s="1"/>
  <c r="BA20" i="1"/>
  <c r="BO20" i="1" s="1"/>
  <c r="I20" i="1" s="1"/>
  <c r="BC26" i="1"/>
  <c r="BQ26" i="1" s="1"/>
  <c r="J49" i="3"/>
  <c r="A6" i="3"/>
  <c r="A73" i="3"/>
  <c r="C243" i="3"/>
  <c r="E393" i="3"/>
  <c r="B440" i="3"/>
  <c r="F393" i="3"/>
  <c r="J360" i="3"/>
  <c r="BE426" i="1"/>
  <c r="J483" i="3"/>
  <c r="C107" i="3"/>
  <c r="F208" i="3"/>
  <c r="C301" i="3"/>
  <c r="A267" i="3"/>
  <c r="A445" i="3"/>
  <c r="J189" i="3"/>
  <c r="G75" i="3"/>
  <c r="K75" i="3" s="1"/>
  <c r="D164" i="3"/>
  <c r="B445" i="3"/>
  <c r="G189" i="3"/>
  <c r="K189" i="3" s="1"/>
  <c r="E459" i="3"/>
  <c r="D315" i="3"/>
  <c r="F301" i="3"/>
  <c r="J397" i="3"/>
  <c r="C206" i="3"/>
  <c r="G46" i="3"/>
  <c r="K46" i="3" s="1"/>
  <c r="E300" i="3"/>
  <c r="C488" i="3"/>
  <c r="D173" i="3"/>
  <c r="G101" i="3"/>
  <c r="K101" i="3" s="1"/>
  <c r="G322" i="3"/>
  <c r="K322" i="3" s="1"/>
  <c r="C383" i="3"/>
  <c r="J77" i="3"/>
  <c r="BE475" i="1"/>
  <c r="BP475" i="1"/>
  <c r="J475" i="1" s="1"/>
  <c r="K476" i="2" s="1"/>
  <c r="BP225" i="1"/>
  <c r="J225" i="1" s="1"/>
  <c r="K226" i="2" s="1"/>
  <c r="BC162" i="1"/>
  <c r="BF162" i="1" s="1"/>
  <c r="BP162" i="1"/>
  <c r="J162" i="1" s="1"/>
  <c r="K163" i="2" s="1"/>
  <c r="A283" i="3"/>
  <c r="A130" i="3"/>
  <c r="G78" i="3"/>
  <c r="K78" i="3" s="1"/>
  <c r="A148" i="3"/>
  <c r="G451" i="3"/>
  <c r="K451" i="3" s="1"/>
  <c r="BF426" i="1"/>
  <c r="A44" i="3"/>
  <c r="G300" i="3"/>
  <c r="K300" i="3" s="1"/>
  <c r="D488" i="3"/>
  <c r="F173" i="3"/>
  <c r="B189" i="3"/>
  <c r="B263" i="3"/>
  <c r="E256" i="3"/>
  <c r="C322" i="3"/>
  <c r="G225" i="3"/>
  <c r="K225" i="3" s="1"/>
  <c r="F54" i="3"/>
  <c r="G301" i="3"/>
  <c r="K301" i="3" s="1"/>
  <c r="E423" i="3"/>
  <c r="C397" i="3"/>
  <c r="F61" i="3"/>
  <c r="D206" i="3"/>
  <c r="D453" i="3"/>
  <c r="A112" i="3"/>
  <c r="J300" i="3"/>
  <c r="D480" i="3"/>
  <c r="D440" i="3"/>
  <c r="C173" i="3"/>
  <c r="A189" i="3"/>
  <c r="J208" i="3"/>
  <c r="J301" i="3"/>
  <c r="A235" i="3"/>
  <c r="A424" i="3"/>
  <c r="BP187" i="1"/>
  <c r="J187" i="1" s="1"/>
  <c r="K188" i="2" s="1"/>
  <c r="A138" i="3"/>
  <c r="D148" i="3"/>
  <c r="G116" i="3"/>
  <c r="K116" i="3" s="1"/>
  <c r="D372" i="3"/>
  <c r="E78" i="3"/>
  <c r="F467" i="3"/>
  <c r="B148" i="3"/>
  <c r="E442" i="3"/>
  <c r="J249" i="3"/>
  <c r="D266" i="3"/>
  <c r="J78" i="3"/>
  <c r="E340" i="3"/>
  <c r="E471" i="3"/>
  <c r="C148" i="3"/>
  <c r="F304" i="3"/>
  <c r="F78" i="3"/>
  <c r="J467" i="3"/>
  <c r="F88" i="3"/>
  <c r="G100" i="3"/>
  <c r="K100" i="3" s="1"/>
  <c r="J344" i="3"/>
  <c r="C304" i="3"/>
  <c r="C266" i="3"/>
  <c r="J307" i="3"/>
  <c r="F372" i="3"/>
  <c r="C73" i="3"/>
  <c r="C219" i="3"/>
  <c r="C286" i="3"/>
  <c r="G467" i="3"/>
  <c r="K467" i="3" s="1"/>
  <c r="C223" i="3"/>
  <c r="B431" i="3"/>
  <c r="C457" i="3"/>
  <c r="G12" i="3"/>
  <c r="K12" i="3" s="1"/>
  <c r="D304" i="3"/>
  <c r="A379" i="3"/>
  <c r="G372" i="3"/>
  <c r="K372" i="3" s="1"/>
  <c r="D73" i="3"/>
  <c r="E289" i="3"/>
  <c r="BQ338" i="1"/>
  <c r="K338" i="1" s="1"/>
  <c r="N339" i="2" s="1"/>
  <c r="E467" i="3"/>
  <c r="B223" i="3"/>
  <c r="F432" i="3"/>
  <c r="E304" i="3"/>
  <c r="C452" i="3"/>
  <c r="E266" i="3"/>
  <c r="E372" i="3"/>
  <c r="B73" i="3"/>
  <c r="G286" i="3"/>
  <c r="K286" i="3" s="1"/>
  <c r="D446" i="3"/>
  <c r="B446" i="3"/>
  <c r="A55" i="3"/>
  <c r="E55" i="3"/>
  <c r="J55" i="3"/>
  <c r="C257" i="3"/>
  <c r="F257" i="3"/>
  <c r="E212" i="3"/>
  <c r="C212" i="3"/>
  <c r="C306" i="3"/>
  <c r="E306" i="3"/>
  <c r="J458" i="3"/>
  <c r="D458" i="3"/>
  <c r="G458" i="3"/>
  <c r="K458" i="3" s="1"/>
  <c r="BC30" i="1"/>
  <c r="BP30" i="1"/>
  <c r="J30" i="1" s="1"/>
  <c r="K31" i="2" s="1"/>
  <c r="BE30" i="1"/>
  <c r="BC253" i="1"/>
  <c r="BP253" i="1"/>
  <c r="J253" i="1" s="1"/>
  <c r="K254" i="2" s="1"/>
  <c r="BC506" i="1"/>
  <c r="BP506" i="1"/>
  <c r="J506" i="1" s="1"/>
  <c r="K507" i="2" s="1"/>
  <c r="BE506" i="1"/>
  <c r="A366" i="3"/>
  <c r="C185" i="3"/>
  <c r="BE253" i="1"/>
  <c r="F396" i="3"/>
  <c r="C396" i="3"/>
  <c r="B60" i="3"/>
  <c r="A60" i="3"/>
  <c r="C79" i="3"/>
  <c r="E79" i="3"/>
  <c r="F261" i="3"/>
  <c r="D261" i="3"/>
  <c r="E140" i="3"/>
  <c r="D140" i="3"/>
  <c r="D475" i="3"/>
  <c r="C475" i="3"/>
  <c r="B422" i="3"/>
  <c r="F151" i="3"/>
  <c r="E151" i="3"/>
  <c r="G465" i="3"/>
  <c r="K465" i="3" s="1"/>
  <c r="D465" i="3"/>
  <c r="G260" i="3"/>
  <c r="K260" i="3" s="1"/>
  <c r="E163" i="3"/>
  <c r="C163" i="3"/>
  <c r="F163" i="3"/>
  <c r="A355" i="3"/>
  <c r="J355" i="3"/>
  <c r="C9" i="3"/>
  <c r="E9" i="3"/>
  <c r="J9" i="3"/>
  <c r="BE370" i="1"/>
  <c r="F499" i="3"/>
  <c r="G483" i="3"/>
  <c r="K483" i="3" s="1"/>
  <c r="C467" i="3"/>
  <c r="D467" i="3"/>
  <c r="G222" i="3"/>
  <c r="K222" i="3" s="1"/>
  <c r="C215" i="3"/>
  <c r="A430" i="3"/>
  <c r="F104" i="3"/>
  <c r="D300" i="3"/>
  <c r="C300" i="3"/>
  <c r="C252" i="3"/>
  <c r="C480" i="3"/>
  <c r="C440" i="3"/>
  <c r="G173" i="3"/>
  <c r="K173" i="3" s="1"/>
  <c r="F189" i="3"/>
  <c r="E189" i="3"/>
  <c r="J148" i="3"/>
  <c r="G148" i="3"/>
  <c r="K148" i="3" s="1"/>
  <c r="B304" i="3"/>
  <c r="A304" i="3"/>
  <c r="G403" i="3"/>
  <c r="K403" i="3" s="1"/>
  <c r="J322" i="3"/>
  <c r="J266" i="3"/>
  <c r="E208" i="3"/>
  <c r="C372" i="3"/>
  <c r="G73" i="3"/>
  <c r="K73" i="3" s="1"/>
  <c r="J73" i="3"/>
  <c r="D78" i="3"/>
  <c r="C78" i="3"/>
  <c r="C46" i="3"/>
  <c r="D301" i="3"/>
  <c r="A301" i="3"/>
  <c r="J286" i="3"/>
  <c r="E125" i="3"/>
  <c r="G397" i="3"/>
  <c r="K397" i="3" s="1"/>
  <c r="F397" i="3"/>
  <c r="E77" i="3"/>
  <c r="BP338" i="1"/>
  <c r="J338" i="1" s="1"/>
  <c r="K339" i="2" s="1"/>
  <c r="BQ370" i="1"/>
  <c r="K370" i="1" s="1"/>
  <c r="N371" i="2" s="1"/>
  <c r="BE338" i="1"/>
  <c r="E499" i="3"/>
  <c r="A467" i="3"/>
  <c r="D215" i="3"/>
  <c r="C485" i="3"/>
  <c r="B430" i="3"/>
  <c r="E104" i="3"/>
  <c r="B300" i="3"/>
  <c r="D252" i="3"/>
  <c r="B138" i="3"/>
  <c r="A480" i="3"/>
  <c r="A440" i="3"/>
  <c r="J173" i="3"/>
  <c r="D189" i="3"/>
  <c r="F148" i="3"/>
  <c r="J304" i="3"/>
  <c r="G484" i="3"/>
  <c r="K484" i="3" s="1"/>
  <c r="D322" i="3"/>
  <c r="G266" i="3"/>
  <c r="K266" i="3" s="1"/>
  <c r="C291" i="3"/>
  <c r="E73" i="3"/>
  <c r="B78" i="3"/>
  <c r="F46" i="3"/>
  <c r="B301" i="3"/>
  <c r="D286" i="3"/>
  <c r="G254" i="3"/>
  <c r="K254" i="3" s="1"/>
  <c r="E397" i="3"/>
  <c r="J289" i="3"/>
  <c r="BP370" i="1"/>
  <c r="J370" i="1" s="1"/>
  <c r="K371" i="2" s="1"/>
  <c r="BI16" i="1"/>
  <c r="BR16" i="1" s="1"/>
  <c r="BS16" i="1" s="1"/>
  <c r="BJ16" i="1"/>
  <c r="E90" i="3"/>
  <c r="E495" i="3"/>
  <c r="E432" i="3"/>
  <c r="F64" i="3"/>
  <c r="A263" i="3"/>
  <c r="J256" i="3"/>
  <c r="G249" i="3"/>
  <c r="K249" i="3" s="1"/>
  <c r="E406" i="3"/>
  <c r="C127" i="3"/>
  <c r="G121" i="3"/>
  <c r="K121" i="3" s="1"/>
  <c r="D383" i="3"/>
  <c r="A122" i="3"/>
  <c r="G180" i="3"/>
  <c r="K180" i="3" s="1"/>
  <c r="A382" i="3"/>
  <c r="E29" i="3"/>
  <c r="D34" i="3"/>
  <c r="B267" i="3"/>
  <c r="A152" i="3"/>
  <c r="C478" i="3"/>
  <c r="E88" i="3"/>
  <c r="B112" i="3"/>
  <c r="D8" i="3"/>
  <c r="F340" i="3"/>
  <c r="D292" i="3"/>
  <c r="B126" i="3"/>
  <c r="F471" i="3"/>
  <c r="E402" i="3"/>
  <c r="F102" i="3"/>
  <c r="J14" i="3"/>
  <c r="J239" i="3"/>
  <c r="J116" i="3"/>
  <c r="G20" i="3"/>
  <c r="K20" i="3" s="1"/>
  <c r="F320" i="3"/>
  <c r="J451" i="3"/>
  <c r="A444" i="3"/>
  <c r="B379" i="3"/>
  <c r="F63" i="3"/>
  <c r="F385" i="3"/>
  <c r="G49" i="3"/>
  <c r="K49" i="3" s="1"/>
  <c r="D51" i="3"/>
  <c r="E359" i="3"/>
  <c r="C174" i="3"/>
  <c r="BC225" i="1"/>
  <c r="BE51" i="1"/>
  <c r="D188" i="3"/>
  <c r="F90" i="3"/>
  <c r="C34" i="3"/>
  <c r="D259" i="3"/>
  <c r="J99" i="3"/>
  <c r="F495" i="3"/>
  <c r="D455" i="3"/>
  <c r="F402" i="3"/>
  <c r="F271" i="3"/>
  <c r="J441" i="3"/>
  <c r="J103" i="3"/>
  <c r="F20" i="3"/>
  <c r="D150" i="3"/>
  <c r="C435" i="3"/>
  <c r="B444" i="3"/>
  <c r="E63" i="3"/>
  <c r="F127" i="3"/>
  <c r="E315" i="3"/>
  <c r="C45" i="3"/>
  <c r="F201" i="3"/>
  <c r="E385" i="3"/>
  <c r="C409" i="3"/>
  <c r="G129" i="3"/>
  <c r="K129" i="3" s="1"/>
  <c r="F226" i="3"/>
  <c r="C51" i="3"/>
  <c r="BE235" i="1"/>
  <c r="C5" i="3"/>
  <c r="A188" i="3"/>
  <c r="D382" i="3"/>
  <c r="C382" i="3"/>
  <c r="J29" i="3"/>
  <c r="J90" i="3"/>
  <c r="G90" i="3"/>
  <c r="K90" i="3" s="1"/>
  <c r="B152" i="3"/>
  <c r="E486" i="3"/>
  <c r="B478" i="3"/>
  <c r="J88" i="3"/>
  <c r="G88" i="3"/>
  <c r="K88" i="3" s="1"/>
  <c r="C112" i="3"/>
  <c r="D112" i="3"/>
  <c r="G340" i="3"/>
  <c r="K340" i="3" s="1"/>
  <c r="J340" i="3"/>
  <c r="C285" i="3"/>
  <c r="J495" i="3"/>
  <c r="G495" i="3"/>
  <c r="K495" i="3" s="1"/>
  <c r="G471" i="3"/>
  <c r="K471" i="3" s="1"/>
  <c r="J471" i="3"/>
  <c r="D431" i="3"/>
  <c r="G432" i="3"/>
  <c r="K432" i="3" s="1"/>
  <c r="J432" i="3"/>
  <c r="G402" i="3"/>
  <c r="K402" i="3" s="1"/>
  <c r="J402" i="3"/>
  <c r="C94" i="3"/>
  <c r="G271" i="3"/>
  <c r="K271" i="3" s="1"/>
  <c r="C263" i="3"/>
  <c r="D263" i="3"/>
  <c r="F433" i="3"/>
  <c r="A116" i="3"/>
  <c r="B116" i="3"/>
  <c r="F195" i="3"/>
  <c r="D12" i="3"/>
  <c r="J20" i="3"/>
  <c r="E344" i="3"/>
  <c r="G256" i="3"/>
  <c r="K256" i="3" s="1"/>
  <c r="A249" i="3"/>
  <c r="B249" i="3"/>
  <c r="A451" i="3"/>
  <c r="B451" i="3"/>
  <c r="E452" i="3"/>
  <c r="D452" i="3"/>
  <c r="J63" i="3"/>
  <c r="G63" i="3"/>
  <c r="K63" i="3" s="1"/>
  <c r="J127" i="3"/>
  <c r="E127" i="3"/>
  <c r="C307" i="3"/>
  <c r="D121" i="3"/>
  <c r="G235" i="3"/>
  <c r="K235" i="3" s="1"/>
  <c r="F383" i="3"/>
  <c r="E383" i="3"/>
  <c r="F83" i="3"/>
  <c r="E174" i="3"/>
  <c r="B188" i="3"/>
  <c r="J382" i="3"/>
  <c r="G382" i="3"/>
  <c r="K382" i="3" s="1"/>
  <c r="D29" i="3"/>
  <c r="D90" i="3"/>
  <c r="C90" i="3"/>
  <c r="D26" i="3"/>
  <c r="C461" i="3"/>
  <c r="A478" i="3"/>
  <c r="D88" i="3"/>
  <c r="C88" i="3"/>
  <c r="G112" i="3"/>
  <c r="K112" i="3" s="1"/>
  <c r="J112" i="3"/>
  <c r="C340" i="3"/>
  <c r="D340" i="3"/>
  <c r="D495" i="3"/>
  <c r="C495" i="3"/>
  <c r="C471" i="3"/>
  <c r="D471" i="3"/>
  <c r="C431" i="3"/>
  <c r="C432" i="3"/>
  <c r="D432" i="3"/>
  <c r="C402" i="3"/>
  <c r="D402" i="3"/>
  <c r="F94" i="3"/>
  <c r="E14" i="3"/>
  <c r="G263" i="3"/>
  <c r="K263" i="3" s="1"/>
  <c r="J263" i="3"/>
  <c r="G247" i="3"/>
  <c r="K247" i="3" s="1"/>
  <c r="G433" i="3"/>
  <c r="K433" i="3" s="1"/>
  <c r="E103" i="3"/>
  <c r="E116" i="3"/>
  <c r="F116" i="3"/>
  <c r="E12" i="3"/>
  <c r="E20" i="3"/>
  <c r="D20" i="3"/>
  <c r="D344" i="3"/>
  <c r="F256" i="3"/>
  <c r="C256" i="3"/>
  <c r="E249" i="3"/>
  <c r="F249" i="3"/>
  <c r="E451" i="3"/>
  <c r="F451" i="3"/>
  <c r="J452" i="3"/>
  <c r="D63" i="3"/>
  <c r="C63" i="3"/>
  <c r="D127" i="3"/>
  <c r="G307" i="3"/>
  <c r="K307" i="3" s="1"/>
  <c r="F307" i="3"/>
  <c r="J121" i="3"/>
  <c r="E121" i="3"/>
  <c r="J235" i="3"/>
  <c r="B383" i="3"/>
  <c r="A383" i="3"/>
  <c r="J83" i="3"/>
  <c r="J174" i="3"/>
  <c r="J400" i="3"/>
  <c r="BC187" i="1"/>
  <c r="D5" i="3"/>
  <c r="B214" i="3"/>
  <c r="C188" i="3"/>
  <c r="F382" i="3"/>
  <c r="B29" i="3"/>
  <c r="B90" i="3"/>
  <c r="C26" i="3"/>
  <c r="D461" i="3"/>
  <c r="F486" i="3"/>
  <c r="D478" i="3"/>
  <c r="D115" i="3"/>
  <c r="B88" i="3"/>
  <c r="E112" i="3"/>
  <c r="A340" i="3"/>
  <c r="D285" i="3"/>
  <c r="B495" i="3"/>
  <c r="A471" i="3"/>
  <c r="A431" i="3"/>
  <c r="A432" i="3"/>
  <c r="A402" i="3"/>
  <c r="G94" i="3"/>
  <c r="K94" i="3" s="1"/>
  <c r="E263" i="3"/>
  <c r="D247" i="3"/>
  <c r="J433" i="3"/>
  <c r="C116" i="3"/>
  <c r="F12" i="3"/>
  <c r="C249" i="3"/>
  <c r="C451" i="3"/>
  <c r="G452" i="3"/>
  <c r="K452" i="3" s="1"/>
  <c r="B63" i="3"/>
  <c r="E307" i="3"/>
  <c r="F121" i="3"/>
  <c r="J383" i="3"/>
  <c r="C405" i="3"/>
  <c r="D122" i="3"/>
  <c r="C122" i="3"/>
  <c r="B180" i="3"/>
  <c r="A180" i="3"/>
  <c r="F34" i="3"/>
  <c r="E34" i="3"/>
  <c r="C267" i="3"/>
  <c r="D267" i="3"/>
  <c r="F259" i="3"/>
  <c r="F243" i="3"/>
  <c r="E243" i="3"/>
  <c r="C445" i="3"/>
  <c r="D445" i="3"/>
  <c r="B91" i="3"/>
  <c r="A99" i="3"/>
  <c r="B107" i="3"/>
  <c r="C8" i="3"/>
  <c r="B130" i="3"/>
  <c r="F126" i="3"/>
  <c r="J455" i="3"/>
  <c r="E105" i="3"/>
  <c r="F105" i="3"/>
  <c r="E418" i="3"/>
  <c r="F418" i="3"/>
  <c r="C239" i="3"/>
  <c r="J474" i="3"/>
  <c r="F150" i="3"/>
  <c r="B459" i="3"/>
  <c r="C444" i="3"/>
  <c r="D444" i="3"/>
  <c r="C379" i="3"/>
  <c r="D379" i="3"/>
  <c r="G315" i="3"/>
  <c r="K315" i="3" s="1"/>
  <c r="F315" i="3"/>
  <c r="J201" i="3"/>
  <c r="G201" i="3"/>
  <c r="K201" i="3" s="1"/>
  <c r="J170" i="3"/>
  <c r="J385" i="3"/>
  <c r="G385" i="3"/>
  <c r="K385" i="3" s="1"/>
  <c r="G393" i="3"/>
  <c r="K393" i="3" s="1"/>
  <c r="J393" i="3"/>
  <c r="B49" i="3"/>
  <c r="A49" i="3"/>
  <c r="J226" i="3"/>
  <c r="J426" i="3"/>
  <c r="D75" i="3"/>
  <c r="F51" i="3"/>
  <c r="E51" i="3"/>
  <c r="E334" i="3"/>
  <c r="J302" i="3"/>
  <c r="D359" i="3"/>
  <c r="J122" i="3"/>
  <c r="G122" i="3"/>
  <c r="K122" i="3" s="1"/>
  <c r="F180" i="3"/>
  <c r="E180" i="3"/>
  <c r="A374" i="3"/>
  <c r="B34" i="3"/>
  <c r="A34" i="3"/>
  <c r="G267" i="3"/>
  <c r="K267" i="3" s="1"/>
  <c r="J267" i="3"/>
  <c r="E259" i="3"/>
  <c r="B251" i="3"/>
  <c r="B243" i="3"/>
  <c r="A243" i="3"/>
  <c r="B128" i="3"/>
  <c r="G445" i="3"/>
  <c r="K445" i="3" s="1"/>
  <c r="J445" i="3"/>
  <c r="B99" i="3"/>
  <c r="A107" i="3"/>
  <c r="E126" i="3"/>
  <c r="G455" i="3"/>
  <c r="K455" i="3" s="1"/>
  <c r="A105" i="3"/>
  <c r="B105" i="3"/>
  <c r="A418" i="3"/>
  <c r="B418" i="3"/>
  <c r="G239" i="3"/>
  <c r="K239" i="3" s="1"/>
  <c r="F239" i="3"/>
  <c r="E150" i="3"/>
  <c r="A459" i="3"/>
  <c r="G444" i="3"/>
  <c r="K444" i="3" s="1"/>
  <c r="J444" i="3"/>
  <c r="G379" i="3"/>
  <c r="K379" i="3" s="1"/>
  <c r="J379" i="3"/>
  <c r="C315" i="3"/>
  <c r="D201" i="3"/>
  <c r="C201" i="3"/>
  <c r="E170" i="3"/>
  <c r="D385" i="3"/>
  <c r="C385" i="3"/>
  <c r="C393" i="3"/>
  <c r="D393" i="3"/>
  <c r="G417" i="3"/>
  <c r="K417" i="3" s="1"/>
  <c r="F49" i="3"/>
  <c r="E49" i="3"/>
  <c r="G226" i="3"/>
  <c r="K226" i="3" s="1"/>
  <c r="C75" i="3"/>
  <c r="B51" i="3"/>
  <c r="A51" i="3"/>
  <c r="D334" i="3"/>
  <c r="E302" i="3"/>
  <c r="C359" i="3"/>
  <c r="C74" i="3"/>
  <c r="B141" i="3"/>
  <c r="D305" i="3"/>
  <c r="F122" i="3"/>
  <c r="D180" i="3"/>
  <c r="B374" i="3"/>
  <c r="J34" i="3"/>
  <c r="E267" i="3"/>
  <c r="C259" i="3"/>
  <c r="J243" i="3"/>
  <c r="A128" i="3"/>
  <c r="E445" i="3"/>
  <c r="G99" i="3"/>
  <c r="K99" i="3" s="1"/>
  <c r="D107" i="3"/>
  <c r="C191" i="3"/>
  <c r="A126" i="3"/>
  <c r="C455" i="3"/>
  <c r="G105" i="3"/>
  <c r="K105" i="3" s="1"/>
  <c r="G418" i="3"/>
  <c r="K418" i="3" s="1"/>
  <c r="E255" i="3"/>
  <c r="E239" i="3"/>
  <c r="C108" i="3"/>
  <c r="C150" i="3"/>
  <c r="F459" i="3"/>
  <c r="E444" i="3"/>
  <c r="E379" i="3"/>
  <c r="A298" i="3"/>
  <c r="B209" i="3"/>
  <c r="B201" i="3"/>
  <c r="B385" i="3"/>
  <c r="A393" i="3"/>
  <c r="D49" i="3"/>
  <c r="J75" i="3"/>
  <c r="J51" i="3"/>
  <c r="J310" i="3"/>
  <c r="AX16" i="1"/>
  <c r="BA16" i="1" s="1"/>
  <c r="BD16" i="1" s="1"/>
  <c r="AZ16" i="1"/>
  <c r="BC459" i="1"/>
  <c r="BF459" i="1" s="1"/>
  <c r="BC71" i="1"/>
  <c r="BQ71" i="1" s="1"/>
  <c r="J347" i="3"/>
  <c r="D347" i="3"/>
  <c r="C136" i="3"/>
  <c r="B136" i="3"/>
  <c r="E37" i="3"/>
  <c r="J37" i="3"/>
  <c r="D264" i="3"/>
  <c r="G264" i="3"/>
  <c r="K264" i="3" s="1"/>
  <c r="C98" i="3"/>
  <c r="B98" i="3"/>
  <c r="B260" i="3"/>
  <c r="A260" i="3"/>
  <c r="D349" i="3"/>
  <c r="C349" i="3"/>
  <c r="F349" i="3"/>
  <c r="E349" i="3"/>
  <c r="B349" i="3"/>
  <c r="A349" i="3"/>
  <c r="B11" i="3"/>
  <c r="A11" i="3"/>
  <c r="D427" i="3"/>
  <c r="E427" i="3"/>
  <c r="G185" i="3"/>
  <c r="K185" i="3" s="1"/>
  <c r="J185" i="3"/>
  <c r="F401" i="3"/>
  <c r="G401" i="3"/>
  <c r="K401" i="3" s="1"/>
  <c r="D401" i="3"/>
  <c r="E401" i="3"/>
  <c r="E175" i="3"/>
  <c r="F175" i="3"/>
  <c r="J154" i="3"/>
  <c r="G154" i="3"/>
  <c r="K154" i="3" s="1"/>
  <c r="E11" i="3"/>
  <c r="D11" i="3"/>
  <c r="G9" i="3"/>
  <c r="K9" i="3" s="1"/>
  <c r="E475" i="3"/>
  <c r="G223" i="3"/>
  <c r="K223" i="3" s="1"/>
  <c r="C366" i="3"/>
  <c r="B390" i="3"/>
  <c r="E185" i="3"/>
  <c r="B175" i="3"/>
  <c r="J260" i="3"/>
  <c r="A154" i="3"/>
  <c r="C489" i="3"/>
  <c r="F458" i="3"/>
  <c r="B100" i="3"/>
  <c r="B264" i="3"/>
  <c r="F427" i="3"/>
  <c r="G55" i="3"/>
  <c r="K55" i="3" s="1"/>
  <c r="G306" i="3"/>
  <c r="K306" i="3" s="1"/>
  <c r="D306" i="3"/>
  <c r="J151" i="3"/>
  <c r="E347" i="3"/>
  <c r="C401" i="3"/>
  <c r="D413" i="3"/>
  <c r="F348" i="3"/>
  <c r="C348" i="3"/>
  <c r="B475" i="3"/>
  <c r="A475" i="3"/>
  <c r="F223" i="3"/>
  <c r="E223" i="3"/>
  <c r="A137" i="3"/>
  <c r="B137" i="3"/>
  <c r="C137" i="3"/>
  <c r="D137" i="3"/>
  <c r="G137" i="3"/>
  <c r="K137" i="3" s="1"/>
  <c r="J137" i="3"/>
  <c r="B473" i="3"/>
  <c r="J473" i="3"/>
  <c r="G163" i="3"/>
  <c r="K163" i="3" s="1"/>
  <c r="J163" i="3"/>
  <c r="E62" i="3"/>
  <c r="J62" i="3"/>
  <c r="J366" i="3"/>
  <c r="G366" i="3"/>
  <c r="K366" i="3" s="1"/>
  <c r="D355" i="3"/>
  <c r="C355" i="3"/>
  <c r="J57" i="3"/>
  <c r="C57" i="3"/>
  <c r="F57" i="3"/>
  <c r="G57" i="3"/>
  <c r="K57" i="3" s="1"/>
  <c r="E257" i="3"/>
  <c r="J257" i="3"/>
  <c r="J11" i="3"/>
  <c r="F9" i="3"/>
  <c r="J475" i="3"/>
  <c r="A223" i="3"/>
  <c r="F366" i="3"/>
  <c r="D185" i="3"/>
  <c r="A185" i="3"/>
  <c r="D477" i="3"/>
  <c r="A429" i="3"/>
  <c r="J175" i="3"/>
  <c r="C175" i="3"/>
  <c r="E260" i="3"/>
  <c r="D260" i="3"/>
  <c r="E154" i="3"/>
  <c r="D154" i="3"/>
  <c r="D410" i="3"/>
  <c r="F489" i="3"/>
  <c r="E458" i="3"/>
  <c r="J100" i="3"/>
  <c r="D163" i="3"/>
  <c r="A163" i="3"/>
  <c r="A264" i="3"/>
  <c r="D257" i="3"/>
  <c r="C427" i="3"/>
  <c r="F55" i="3"/>
  <c r="G314" i="3"/>
  <c r="K314" i="3" s="1"/>
  <c r="J306" i="3"/>
  <c r="C151" i="3"/>
  <c r="G355" i="3"/>
  <c r="K355" i="3" s="1"/>
  <c r="F355" i="3"/>
  <c r="C412" i="3"/>
  <c r="D57" i="3"/>
  <c r="G349" i="3"/>
  <c r="K349" i="3" s="1"/>
  <c r="J79" i="3"/>
  <c r="D79" i="3"/>
  <c r="F117" i="3"/>
  <c r="C117" i="3"/>
  <c r="C341" i="3"/>
  <c r="F341" i="3"/>
  <c r="J341" i="3"/>
  <c r="B86" i="3"/>
  <c r="F86" i="3"/>
  <c r="E100" i="3"/>
  <c r="F100" i="3"/>
  <c r="D464" i="3"/>
  <c r="B464" i="3"/>
  <c r="A9" i="3"/>
  <c r="B9" i="3"/>
  <c r="E147" i="3"/>
  <c r="F147" i="3"/>
  <c r="G147" i="3"/>
  <c r="K147" i="3" s="1"/>
  <c r="J147" i="3"/>
  <c r="C147" i="3"/>
  <c r="D147" i="3"/>
  <c r="C317" i="3"/>
  <c r="D317" i="3"/>
  <c r="E317" i="3"/>
  <c r="J317" i="3"/>
  <c r="F446" i="3"/>
  <c r="A446" i="3"/>
  <c r="C55" i="3"/>
  <c r="D55" i="3"/>
  <c r="B337" i="3"/>
  <c r="D337" i="3"/>
  <c r="G11" i="3"/>
  <c r="K11" i="3" s="1"/>
  <c r="F11" i="3"/>
  <c r="D9" i="3"/>
  <c r="G475" i="3"/>
  <c r="K475" i="3" s="1"/>
  <c r="F475" i="3"/>
  <c r="C230" i="3"/>
  <c r="J223" i="3"/>
  <c r="E366" i="3"/>
  <c r="D366" i="3"/>
  <c r="A390" i="3"/>
  <c r="A98" i="3"/>
  <c r="B185" i="3"/>
  <c r="A136" i="3"/>
  <c r="B429" i="3"/>
  <c r="C446" i="3"/>
  <c r="D175" i="3"/>
  <c r="A175" i="3"/>
  <c r="C260" i="3"/>
  <c r="C154" i="3"/>
  <c r="B154" i="3"/>
  <c r="A464" i="3"/>
  <c r="E489" i="3"/>
  <c r="C458" i="3"/>
  <c r="D100" i="3"/>
  <c r="A100" i="3"/>
  <c r="B163" i="3"/>
  <c r="E171" i="3"/>
  <c r="J264" i="3"/>
  <c r="G257" i="3"/>
  <c r="K257" i="3" s="1"/>
  <c r="J427" i="3"/>
  <c r="F79" i="3"/>
  <c r="B55" i="3"/>
  <c r="F306" i="3"/>
  <c r="E355" i="3"/>
  <c r="B355" i="3"/>
  <c r="F137" i="3"/>
  <c r="J349" i="3"/>
  <c r="F317" i="3"/>
  <c r="BE231" i="1"/>
  <c r="BO163" i="1"/>
  <c r="BE273" i="1"/>
  <c r="BE155" i="1"/>
  <c r="BE86" i="1"/>
  <c r="BP454" i="1"/>
  <c r="BQ226" i="1"/>
  <c r="BP421" i="1"/>
  <c r="J421" i="1" s="1"/>
  <c r="K422" i="2" s="1"/>
  <c r="BP47" i="1"/>
  <c r="BP490" i="1"/>
  <c r="BP386" i="1"/>
  <c r="BP405" i="1"/>
  <c r="BC179" i="1"/>
  <c r="BP226" i="1"/>
  <c r="BQ210" i="1"/>
  <c r="K210" i="1" s="1"/>
  <c r="N211" i="2" s="1"/>
  <c r="BP244" i="1"/>
  <c r="BP308" i="1"/>
  <c r="J308" i="1" s="1"/>
  <c r="K309" i="2" s="1"/>
  <c r="BP223" i="1"/>
  <c r="BQ487" i="1"/>
  <c r="BP50" i="1"/>
  <c r="BC143" i="1"/>
  <c r="BF143" i="1" s="1"/>
  <c r="BP389" i="1"/>
  <c r="BQ475" i="1"/>
  <c r="BP383" i="1"/>
  <c r="BP62" i="1"/>
  <c r="BC396" i="1"/>
  <c r="BF396" i="1" s="1"/>
  <c r="BP273" i="1"/>
  <c r="BQ52" i="1"/>
  <c r="K52" i="1" s="1"/>
  <c r="N53" i="2" s="1"/>
  <c r="BP84" i="1"/>
  <c r="BP164" i="1"/>
  <c r="J164" i="1" s="1"/>
  <c r="K165" i="2" s="1"/>
  <c r="BQ357" i="1"/>
  <c r="BQ410" i="1"/>
  <c r="BQ142" i="1"/>
  <c r="BP376" i="1"/>
  <c r="J376" i="1" s="1"/>
  <c r="K377" i="2" s="1"/>
  <c r="BP113" i="1"/>
  <c r="J113" i="1" s="1"/>
  <c r="K114" i="2" s="1"/>
  <c r="BP394" i="1"/>
  <c r="BP38" i="1"/>
  <c r="BP380" i="1"/>
  <c r="J380" i="1" s="1"/>
  <c r="K381" i="2" s="1"/>
  <c r="BP476" i="1"/>
  <c r="BQ322" i="1"/>
  <c r="BP423" i="1"/>
  <c r="BP413" i="1"/>
  <c r="BP145" i="1"/>
  <c r="J145" i="1" s="1"/>
  <c r="K146" i="2" s="1"/>
  <c r="BP87" i="1"/>
  <c r="BE71" i="1"/>
  <c r="BE396" i="1"/>
  <c r="BP274" i="1"/>
  <c r="BQ242" i="1"/>
  <c r="BP194" i="1"/>
  <c r="BP436" i="1"/>
  <c r="J436" i="1" s="1"/>
  <c r="K437" i="2" s="1"/>
  <c r="BP230" i="1"/>
  <c r="BP510" i="1"/>
  <c r="BP142" i="1"/>
  <c r="J142" i="1" s="1"/>
  <c r="K143" i="2" s="1"/>
  <c r="BP97" i="1"/>
  <c r="J97" i="1" s="1"/>
  <c r="K98" i="2" s="1"/>
  <c r="BP505" i="1"/>
  <c r="J505" i="1" s="1"/>
  <c r="K506" i="2" s="1"/>
  <c r="B156" i="3"/>
  <c r="D429" i="3"/>
  <c r="C126" i="3"/>
  <c r="D126" i="3"/>
  <c r="E455" i="3"/>
  <c r="F455" i="3"/>
  <c r="J94" i="3"/>
  <c r="E94" i="3"/>
  <c r="G344" i="3"/>
  <c r="K344" i="3" s="1"/>
  <c r="F344" i="3"/>
  <c r="C459" i="3"/>
  <c r="D459" i="3"/>
  <c r="A322" i="3"/>
  <c r="B322" i="3"/>
  <c r="E46" i="3"/>
  <c r="D46" i="3"/>
  <c r="B75" i="3"/>
  <c r="A75" i="3"/>
  <c r="F286" i="3"/>
  <c r="E286" i="3"/>
  <c r="J205" i="3"/>
  <c r="C77" i="3"/>
  <c r="BP242" i="1"/>
  <c r="BQ194" i="1"/>
  <c r="BO145" i="1"/>
  <c r="BO247" i="1"/>
  <c r="BP298" i="1"/>
  <c r="BP151" i="1"/>
  <c r="BO36" i="1"/>
  <c r="BP212" i="1"/>
  <c r="BP260" i="1"/>
  <c r="BP372" i="1"/>
  <c r="J372" i="1" s="1"/>
  <c r="K373" i="2" s="1"/>
  <c r="BO59" i="1"/>
  <c r="I59" i="1" s="1"/>
  <c r="BQ74" i="1"/>
  <c r="BP102" i="1"/>
  <c r="J102" i="1" s="1"/>
  <c r="K103" i="2" s="1"/>
  <c r="BP229" i="1"/>
  <c r="J229" i="1" s="1"/>
  <c r="K230" i="2" s="1"/>
  <c r="BQ389" i="1"/>
  <c r="K389" i="1" s="1"/>
  <c r="N390" i="2" s="1"/>
  <c r="BP143" i="1"/>
  <c r="BQ386" i="1"/>
  <c r="K386" i="1" s="1"/>
  <c r="N387" i="2" s="1"/>
  <c r="BP215" i="1"/>
  <c r="J215" i="1" s="1"/>
  <c r="K216" i="2" s="1"/>
  <c r="BQ96" i="1"/>
  <c r="BQ65" i="1"/>
  <c r="BP345" i="1"/>
  <c r="BP159" i="1"/>
  <c r="BQ478" i="1"/>
  <c r="BP76" i="1"/>
  <c r="J76" i="1" s="1"/>
  <c r="K77" i="2" s="1"/>
  <c r="BP378" i="1"/>
  <c r="BP222" i="1"/>
  <c r="BP153" i="1"/>
  <c r="BP339" i="1"/>
  <c r="J339" i="1" s="1"/>
  <c r="K340" i="2" s="1"/>
  <c r="BQ103" i="1"/>
  <c r="BP70" i="1"/>
  <c r="J70" i="1" s="1"/>
  <c r="K71" i="2" s="1"/>
  <c r="BQ282" i="1"/>
  <c r="K282" i="1" s="1"/>
  <c r="N283" i="2" s="1"/>
  <c r="BP95" i="1"/>
  <c r="J95" i="1" s="1"/>
  <c r="K96" i="2" s="1"/>
  <c r="BQ227" i="1"/>
  <c r="K227" i="1" s="1"/>
  <c r="N228" i="2" s="1"/>
  <c r="BP459" i="1"/>
  <c r="J459" i="1" s="1"/>
  <c r="K460" i="2" s="1"/>
  <c r="BP369" i="1"/>
  <c r="J369" i="1" s="1"/>
  <c r="K370" i="2" s="1"/>
  <c r="BQ274" i="1"/>
  <c r="K274" i="1" s="1"/>
  <c r="N275" i="2" s="1"/>
  <c r="BP437" i="1"/>
  <c r="BQ453" i="1"/>
  <c r="K453" i="1" s="1"/>
  <c r="N454" i="2" s="1"/>
  <c r="BP167" i="1"/>
  <c r="BP152" i="1"/>
  <c r="J152" i="1" s="1"/>
  <c r="K153" i="2" s="1"/>
  <c r="BP288" i="1"/>
  <c r="BP337" i="1"/>
  <c r="BP347" i="1"/>
  <c r="BP332" i="1"/>
  <c r="BP29" i="1"/>
  <c r="BP189" i="1"/>
  <c r="BP78" i="1"/>
  <c r="BO120" i="1"/>
  <c r="BP304" i="1"/>
  <c r="J304" i="1" s="1"/>
  <c r="K305" i="2" s="1"/>
  <c r="BP352" i="1"/>
  <c r="C429" i="3"/>
  <c r="C115" i="3"/>
  <c r="G126" i="3"/>
  <c r="K126" i="3" s="1"/>
  <c r="A455" i="3"/>
  <c r="G459" i="3"/>
  <c r="K459" i="3" s="1"/>
  <c r="E322" i="3"/>
  <c r="F75" i="3"/>
  <c r="B286" i="3"/>
  <c r="F254" i="3"/>
  <c r="BP290" i="1"/>
  <c r="BP228" i="1"/>
  <c r="BP292" i="1"/>
  <c r="BP420" i="1"/>
  <c r="BQ27" i="1"/>
  <c r="BP155" i="1"/>
  <c r="BP42" i="1"/>
  <c r="BQ101" i="1"/>
  <c r="K101" i="1" s="1"/>
  <c r="N102" i="2" s="1"/>
  <c r="BP181" i="1"/>
  <c r="BP22" i="1"/>
  <c r="J22" i="1" s="1"/>
  <c r="K23" i="2" s="1"/>
  <c r="BP131" i="1"/>
  <c r="BP166" i="1"/>
  <c r="BQ510" i="1"/>
  <c r="K510" i="1" s="1"/>
  <c r="N511" i="2" s="1"/>
  <c r="BP115" i="1"/>
  <c r="BP179" i="1"/>
  <c r="J179" i="1" s="1"/>
  <c r="K180" i="2" s="1"/>
  <c r="BP303" i="1"/>
  <c r="J303" i="1" s="1"/>
  <c r="K304" i="2" s="1"/>
  <c r="BP65" i="1"/>
  <c r="BP129" i="1"/>
  <c r="J129" i="1" s="1"/>
  <c r="K130" i="2" s="1"/>
  <c r="BQ329" i="1"/>
  <c r="K329" i="1" s="1"/>
  <c r="N330" i="2" s="1"/>
  <c r="BQ316" i="1"/>
  <c r="K316" i="1" s="1"/>
  <c r="N317" i="2" s="1"/>
  <c r="BQ394" i="1"/>
  <c r="K394" i="1" s="1"/>
  <c r="N395" i="2" s="1"/>
  <c r="BP297" i="1"/>
  <c r="J297" i="1" s="1"/>
  <c r="K298" i="2" s="1"/>
  <c r="BP258" i="1"/>
  <c r="BQ337" i="1"/>
  <c r="BP463" i="1"/>
  <c r="BQ141" i="1"/>
  <c r="K141" i="1" s="1"/>
  <c r="N142" i="2" s="1"/>
  <c r="BQ78" i="1"/>
  <c r="BP427" i="1"/>
  <c r="BP195" i="1"/>
  <c r="J195" i="1" s="1"/>
  <c r="K196" i="2" s="1"/>
  <c r="BP57" i="1"/>
  <c r="BP91" i="1"/>
  <c r="J91" i="1" s="1"/>
  <c r="K92" i="2" s="1"/>
  <c r="BP315" i="1"/>
  <c r="J315" i="1" s="1"/>
  <c r="K316" i="2" s="1"/>
  <c r="BP291" i="1"/>
  <c r="J291" i="1" s="1"/>
  <c r="K292" i="2" s="1"/>
  <c r="BQ504" i="1"/>
  <c r="BQ398" i="1"/>
  <c r="K398" i="1" s="1"/>
  <c r="N399" i="2" s="1"/>
  <c r="F275" i="3"/>
  <c r="C275" i="3"/>
  <c r="D460" i="3"/>
  <c r="F460" i="3"/>
  <c r="G460" i="3"/>
  <c r="K460" i="3" s="1"/>
  <c r="E277" i="3"/>
  <c r="F277" i="3"/>
  <c r="A277" i="3"/>
  <c r="B277" i="3"/>
  <c r="C72" i="3"/>
  <c r="F72" i="3"/>
  <c r="G72" i="3"/>
  <c r="K72" i="3" s="1"/>
  <c r="G59" i="3"/>
  <c r="K59" i="3" s="1"/>
  <c r="D59" i="3"/>
  <c r="F59" i="3"/>
  <c r="E59" i="3"/>
  <c r="G134" i="3"/>
  <c r="K134" i="3" s="1"/>
  <c r="J134" i="3"/>
  <c r="E134" i="3"/>
  <c r="A134" i="3"/>
  <c r="D134" i="3"/>
  <c r="F479" i="3"/>
  <c r="B479" i="3"/>
  <c r="A479" i="3"/>
  <c r="D411" i="3"/>
  <c r="C411" i="3"/>
  <c r="A411" i="3"/>
  <c r="F411" i="3"/>
  <c r="G411" i="3"/>
  <c r="K411" i="3" s="1"/>
  <c r="G32" i="3"/>
  <c r="K32" i="3" s="1"/>
  <c r="J32" i="3"/>
  <c r="C32" i="3"/>
  <c r="D32" i="3"/>
  <c r="D18" i="3"/>
  <c r="C18" i="3"/>
  <c r="J18" i="3"/>
  <c r="G18" i="3"/>
  <c r="K18" i="3" s="1"/>
  <c r="J68" i="3"/>
  <c r="G68" i="3"/>
  <c r="K68" i="3" s="1"/>
  <c r="D68" i="3"/>
  <c r="C68" i="3"/>
  <c r="A244" i="3"/>
  <c r="B244" i="3"/>
  <c r="E244" i="3"/>
  <c r="F244" i="3"/>
  <c r="B439" i="3"/>
  <c r="A439" i="3"/>
  <c r="F439" i="3"/>
  <c r="E439" i="3"/>
  <c r="G200" i="3"/>
  <c r="K200" i="3" s="1"/>
  <c r="D200" i="3"/>
  <c r="E303" i="3"/>
  <c r="D303" i="3"/>
  <c r="J17" i="3"/>
  <c r="G17" i="3"/>
  <c r="K17" i="3" s="1"/>
  <c r="C81" i="3"/>
  <c r="D81" i="3"/>
  <c r="E81" i="3"/>
  <c r="F81" i="3"/>
  <c r="G81" i="3"/>
  <c r="K81" i="3" s="1"/>
  <c r="J145" i="3"/>
  <c r="C145" i="3"/>
  <c r="D145" i="3"/>
  <c r="E145" i="3"/>
  <c r="G145" i="3"/>
  <c r="K145" i="3" s="1"/>
  <c r="A177" i="3"/>
  <c r="B177" i="3"/>
  <c r="E177" i="3"/>
  <c r="F177" i="3"/>
  <c r="A281" i="3"/>
  <c r="B281" i="3"/>
  <c r="E281" i="3"/>
  <c r="F281" i="3"/>
  <c r="B377" i="3"/>
  <c r="A377" i="3"/>
  <c r="D377" i="3"/>
  <c r="C377" i="3"/>
  <c r="F377" i="3"/>
  <c r="E377" i="3"/>
  <c r="G377" i="3"/>
  <c r="K377" i="3" s="1"/>
  <c r="G164" i="3"/>
  <c r="K164" i="3" s="1"/>
  <c r="J164" i="3"/>
  <c r="E196" i="3"/>
  <c r="C196" i="3"/>
  <c r="D196" i="3"/>
  <c r="D288" i="3"/>
  <c r="J288" i="3"/>
  <c r="J416" i="3"/>
  <c r="G416" i="3"/>
  <c r="K416" i="3" s="1"/>
  <c r="B416" i="3"/>
  <c r="A416" i="3"/>
  <c r="D416" i="3"/>
  <c r="C416" i="3"/>
  <c r="E416" i="3"/>
  <c r="F335" i="3"/>
  <c r="E335" i="3"/>
  <c r="J335" i="3"/>
  <c r="G335" i="3"/>
  <c r="K335" i="3" s="1"/>
  <c r="B335" i="3"/>
  <c r="A335" i="3"/>
  <c r="D335" i="3"/>
  <c r="B367" i="3"/>
  <c r="A367" i="3"/>
  <c r="D367" i="3"/>
  <c r="C367" i="3"/>
  <c r="F367" i="3"/>
  <c r="E367" i="3"/>
  <c r="J367" i="3"/>
  <c r="C10" i="3"/>
  <c r="D10" i="3"/>
  <c r="G10" i="3"/>
  <c r="K10" i="3" s="1"/>
  <c r="J10" i="3"/>
  <c r="F114" i="3"/>
  <c r="C114" i="3"/>
  <c r="D114" i="3"/>
  <c r="D162" i="3"/>
  <c r="C162" i="3"/>
  <c r="F162" i="3"/>
  <c r="E162" i="3"/>
  <c r="J162" i="3"/>
  <c r="G162" i="3"/>
  <c r="K162" i="3" s="1"/>
  <c r="B162" i="3"/>
  <c r="C178" i="3"/>
  <c r="D178" i="3"/>
  <c r="E178" i="3"/>
  <c r="F178" i="3"/>
  <c r="G178" i="3"/>
  <c r="K178" i="3" s="1"/>
  <c r="J178" i="3"/>
  <c r="A178" i="3"/>
  <c r="F274" i="3"/>
  <c r="E274" i="3"/>
  <c r="A274" i="3"/>
  <c r="D274" i="3"/>
  <c r="G274" i="3"/>
  <c r="K274" i="3" s="1"/>
  <c r="J370" i="3"/>
  <c r="C370" i="3"/>
  <c r="D370" i="3"/>
  <c r="E370" i="3"/>
  <c r="F370" i="3"/>
  <c r="J450" i="3"/>
  <c r="D450" i="3"/>
  <c r="E450" i="3"/>
  <c r="C482" i="3"/>
  <c r="F482" i="3"/>
  <c r="G482" i="3"/>
  <c r="K482" i="3" s="1"/>
  <c r="F144" i="3"/>
  <c r="E144" i="3"/>
  <c r="B144" i="3"/>
  <c r="A144" i="3"/>
  <c r="C419" i="3"/>
  <c r="D419" i="3"/>
  <c r="G419" i="3"/>
  <c r="K419" i="3" s="1"/>
  <c r="J419" i="3"/>
  <c r="D109" i="3"/>
  <c r="C109" i="3"/>
  <c r="F109" i="3"/>
  <c r="G109" i="3"/>
  <c r="K109" i="3" s="1"/>
  <c r="A109" i="3"/>
  <c r="C237" i="3"/>
  <c r="D237" i="3"/>
  <c r="E237" i="3"/>
  <c r="F237" i="3"/>
  <c r="G237" i="3"/>
  <c r="K237" i="3" s="1"/>
  <c r="D220" i="3"/>
  <c r="C220" i="3"/>
  <c r="F220" i="3"/>
  <c r="E220" i="3"/>
  <c r="J220" i="3"/>
  <c r="G220" i="3"/>
  <c r="K220" i="3" s="1"/>
  <c r="B220" i="3"/>
  <c r="G43" i="3"/>
  <c r="K43" i="3" s="1"/>
  <c r="J43" i="3"/>
  <c r="C139" i="3"/>
  <c r="F139" i="3"/>
  <c r="E139" i="3"/>
  <c r="J139" i="3"/>
  <c r="G139" i="3"/>
  <c r="K139" i="3" s="1"/>
  <c r="D139" i="3"/>
  <c r="B222" i="3"/>
  <c r="A222" i="3"/>
  <c r="J350" i="3"/>
  <c r="G350" i="3"/>
  <c r="K350" i="3" s="1"/>
  <c r="B350" i="3"/>
  <c r="A350" i="3"/>
  <c r="D350" i="3"/>
  <c r="C350" i="3"/>
  <c r="F350" i="3"/>
  <c r="B316" i="3"/>
  <c r="A316" i="3"/>
  <c r="F316" i="3"/>
  <c r="E316" i="3"/>
  <c r="J388" i="3"/>
  <c r="G388" i="3"/>
  <c r="K388" i="3" s="1"/>
  <c r="B388" i="3"/>
  <c r="A388" i="3"/>
  <c r="D388" i="3"/>
  <c r="C388" i="3"/>
  <c r="F388" i="3"/>
  <c r="F436" i="3"/>
  <c r="E436" i="3"/>
  <c r="B436" i="3"/>
  <c r="C436" i="3"/>
  <c r="J436" i="3"/>
  <c r="E282" i="3"/>
  <c r="F282" i="3"/>
  <c r="C282" i="3"/>
  <c r="J282" i="3"/>
  <c r="B282" i="3"/>
  <c r="F233" i="3"/>
  <c r="E233" i="3"/>
  <c r="J233" i="3"/>
  <c r="G233" i="3"/>
  <c r="K233" i="3" s="1"/>
  <c r="B233" i="3"/>
  <c r="A233" i="3"/>
  <c r="C233" i="3"/>
  <c r="J58" i="3"/>
  <c r="G58" i="3"/>
  <c r="K58" i="3" s="1"/>
  <c r="B58" i="3"/>
  <c r="A58" i="3"/>
  <c r="D58" i="3"/>
  <c r="C58" i="3"/>
  <c r="E58" i="3"/>
  <c r="C186" i="3"/>
  <c r="D186" i="3"/>
  <c r="E186" i="3"/>
  <c r="F186" i="3"/>
  <c r="G186" i="3"/>
  <c r="K186" i="3" s="1"/>
  <c r="J186" i="3"/>
  <c r="A186" i="3"/>
  <c r="F378" i="3"/>
  <c r="E378" i="3"/>
  <c r="J378" i="3"/>
  <c r="G378" i="3"/>
  <c r="K378" i="3" s="1"/>
  <c r="B378" i="3"/>
  <c r="A378" i="3"/>
  <c r="D378" i="3"/>
  <c r="E17" i="3"/>
  <c r="D17" i="3"/>
  <c r="J230" i="3"/>
  <c r="E222" i="3"/>
  <c r="D222" i="3"/>
  <c r="F43" i="3"/>
  <c r="C43" i="3"/>
  <c r="B164" i="3"/>
  <c r="B196" i="3"/>
  <c r="A114" i="3"/>
  <c r="D177" i="3"/>
  <c r="F10" i="3"/>
  <c r="E18" i="3"/>
  <c r="F68" i="3"/>
  <c r="F60" i="3"/>
  <c r="D275" i="3"/>
  <c r="G144" i="3"/>
  <c r="K144" i="3" s="1"/>
  <c r="J485" i="3"/>
  <c r="B32" i="3"/>
  <c r="G316" i="3"/>
  <c r="K316" i="3" s="1"/>
  <c r="G244" i="3"/>
  <c r="K244" i="3" s="1"/>
  <c r="J277" i="3"/>
  <c r="C479" i="3"/>
  <c r="J439" i="3"/>
  <c r="G102" i="3"/>
  <c r="K102" i="3" s="1"/>
  <c r="E72" i="3"/>
  <c r="G450" i="3"/>
  <c r="K450" i="3" s="1"/>
  <c r="G281" i="3"/>
  <c r="K281" i="3" s="1"/>
  <c r="C134" i="3"/>
  <c r="J109" i="3"/>
  <c r="B411" i="3"/>
  <c r="A282" i="3"/>
  <c r="B186" i="3"/>
  <c r="E388" i="3"/>
  <c r="J377" i="3"/>
  <c r="C335" i="3"/>
  <c r="F58" i="3"/>
  <c r="E91" i="3"/>
  <c r="C91" i="3"/>
  <c r="D91" i="3"/>
  <c r="J69" i="3"/>
  <c r="C69" i="3"/>
  <c r="D69" i="3"/>
  <c r="E69" i="3"/>
  <c r="F69" i="3"/>
  <c r="E245" i="3"/>
  <c r="D245" i="3"/>
  <c r="C245" i="3"/>
  <c r="F453" i="3"/>
  <c r="E453" i="3"/>
  <c r="B453" i="3"/>
  <c r="A453" i="3"/>
  <c r="J87" i="3"/>
  <c r="E87" i="3"/>
  <c r="C6" i="3"/>
  <c r="D6" i="3"/>
  <c r="G6" i="3"/>
  <c r="K6" i="3" s="1"/>
  <c r="J6" i="3"/>
  <c r="J86" i="3"/>
  <c r="G86" i="3"/>
  <c r="K86" i="3" s="1"/>
  <c r="D86" i="3"/>
  <c r="C86" i="3"/>
  <c r="A198" i="3"/>
  <c r="B198" i="3"/>
  <c r="C198" i="3"/>
  <c r="D198" i="3"/>
  <c r="E198" i="3"/>
  <c r="F198" i="3"/>
  <c r="G198" i="3"/>
  <c r="K198" i="3" s="1"/>
  <c r="D476" i="3"/>
  <c r="E476" i="3"/>
  <c r="J476" i="3"/>
  <c r="G476" i="3"/>
  <c r="K476" i="3" s="1"/>
  <c r="J7" i="3"/>
  <c r="G7" i="3"/>
  <c r="K7" i="3" s="1"/>
  <c r="C17" i="3"/>
  <c r="B17" i="3"/>
  <c r="F7" i="3"/>
  <c r="G230" i="3"/>
  <c r="K230" i="3" s="1"/>
  <c r="C222" i="3"/>
  <c r="D43" i="3"/>
  <c r="A43" i="3"/>
  <c r="E164" i="3"/>
  <c r="A196" i="3"/>
  <c r="B114" i="3"/>
  <c r="G177" i="3"/>
  <c r="K177" i="3" s="1"/>
  <c r="B10" i="3"/>
  <c r="A18" i="3"/>
  <c r="B68" i="3"/>
  <c r="C144" i="3"/>
  <c r="C453" i="3"/>
  <c r="E32" i="3"/>
  <c r="C316" i="3"/>
  <c r="C244" i="3"/>
  <c r="D277" i="3"/>
  <c r="B245" i="3"/>
  <c r="D479" i="3"/>
  <c r="D439" i="3"/>
  <c r="E86" i="3"/>
  <c r="B6" i="3"/>
  <c r="J72" i="3"/>
  <c r="D497" i="3"/>
  <c r="J482" i="3"/>
  <c r="C450" i="3"/>
  <c r="C87" i="3"/>
  <c r="C312" i="3"/>
  <c r="C281" i="3"/>
  <c r="F476" i="3"/>
  <c r="G436" i="3"/>
  <c r="K436" i="3" s="1"/>
  <c r="B109" i="3"/>
  <c r="E419" i="3"/>
  <c r="C274" i="3"/>
  <c r="G370" i="3"/>
  <c r="K370" i="3" s="1"/>
  <c r="G367" i="3"/>
  <c r="K367" i="3" s="1"/>
  <c r="J198" i="3"/>
  <c r="F416" i="3"/>
  <c r="C194" i="3"/>
  <c r="D194" i="3"/>
  <c r="E194" i="3"/>
  <c r="F194" i="3"/>
  <c r="G194" i="3"/>
  <c r="K194" i="3" s="1"/>
  <c r="J194" i="3"/>
  <c r="A194" i="3"/>
  <c r="J60" i="3"/>
  <c r="G60" i="3"/>
  <c r="K60" i="3" s="1"/>
  <c r="D60" i="3"/>
  <c r="C60" i="3"/>
  <c r="F234" i="3"/>
  <c r="E234" i="3"/>
  <c r="J234" i="3"/>
  <c r="G234" i="3"/>
  <c r="K234" i="3" s="1"/>
  <c r="B234" i="3"/>
  <c r="A234" i="3"/>
  <c r="C234" i="3"/>
  <c r="E53" i="3"/>
  <c r="G53" i="3"/>
  <c r="K53" i="3" s="1"/>
  <c r="D53" i="3"/>
  <c r="F53" i="3"/>
  <c r="F325" i="3"/>
  <c r="G325" i="3"/>
  <c r="K325" i="3" s="1"/>
  <c r="J325" i="3"/>
  <c r="C325" i="3"/>
  <c r="D325" i="3"/>
  <c r="E485" i="3"/>
  <c r="F485" i="3"/>
  <c r="A485" i="3"/>
  <c r="B485" i="3"/>
  <c r="C140" i="3"/>
  <c r="F140" i="3"/>
  <c r="G140" i="3"/>
  <c r="K140" i="3" s="1"/>
  <c r="D27" i="3"/>
  <c r="E27" i="3"/>
  <c r="J27" i="3"/>
  <c r="C407" i="3"/>
  <c r="D407" i="3"/>
  <c r="E407" i="3"/>
  <c r="F407" i="3"/>
  <c r="G407" i="3"/>
  <c r="K407" i="3" s="1"/>
  <c r="J407" i="3"/>
  <c r="C70" i="3"/>
  <c r="D70" i="3"/>
  <c r="E70" i="3"/>
  <c r="F70" i="3"/>
  <c r="G70" i="3"/>
  <c r="K70" i="3" s="1"/>
  <c r="J70" i="3"/>
  <c r="D102" i="3"/>
  <c r="E102" i="3"/>
  <c r="J102" i="3"/>
  <c r="B230" i="3"/>
  <c r="A230" i="3"/>
  <c r="E284" i="3"/>
  <c r="D284" i="3"/>
  <c r="A17" i="3"/>
  <c r="E230" i="3"/>
  <c r="D230" i="3"/>
  <c r="J222" i="3"/>
  <c r="B43" i="3"/>
  <c r="F164" i="3"/>
  <c r="C164" i="3"/>
  <c r="C177" i="3"/>
  <c r="E10" i="3"/>
  <c r="F18" i="3"/>
  <c r="E68" i="3"/>
  <c r="E60" i="3"/>
  <c r="J144" i="3"/>
  <c r="G485" i="3"/>
  <c r="K485" i="3" s="1"/>
  <c r="J453" i="3"/>
  <c r="A32" i="3"/>
  <c r="J316" i="3"/>
  <c r="J244" i="3"/>
  <c r="G277" i="3"/>
  <c r="K277" i="3" s="1"/>
  <c r="A245" i="3"/>
  <c r="G439" i="3"/>
  <c r="K439" i="3" s="1"/>
  <c r="A86" i="3"/>
  <c r="E6" i="3"/>
  <c r="D72" i="3"/>
  <c r="J140" i="3"/>
  <c r="C481" i="3"/>
  <c r="D482" i="3"/>
  <c r="F450" i="3"/>
  <c r="E288" i="3"/>
  <c r="J281" i="3"/>
  <c r="F134" i="3"/>
  <c r="E460" i="3"/>
  <c r="A436" i="3"/>
  <c r="E411" i="3"/>
  <c r="F419" i="3"/>
  <c r="D282" i="3"/>
  <c r="J274" i="3"/>
  <c r="D233" i="3"/>
  <c r="A162" i="3"/>
  <c r="J81" i="3"/>
  <c r="F145" i="3"/>
  <c r="D234" i="3"/>
  <c r="C378" i="3"/>
  <c r="E350" i="3"/>
  <c r="A220" i="3"/>
  <c r="E492" i="3"/>
  <c r="F492" i="3"/>
  <c r="A179" i="3"/>
  <c r="B179" i="3"/>
  <c r="C179" i="3"/>
  <c r="D179" i="3"/>
  <c r="E131" i="3"/>
  <c r="C131" i="3"/>
  <c r="D371" i="3"/>
  <c r="E371" i="3"/>
  <c r="F371" i="3"/>
  <c r="G371" i="3"/>
  <c r="H371" i="3" s="1"/>
  <c r="B265" i="3"/>
  <c r="A265" i="3"/>
  <c r="D265" i="3"/>
  <c r="C265" i="3"/>
  <c r="F228" i="3"/>
  <c r="G228" i="3"/>
  <c r="K228" i="3" s="1"/>
  <c r="J228" i="3"/>
  <c r="C228" i="3"/>
  <c r="J368" i="3"/>
  <c r="G368" i="3"/>
  <c r="K368" i="3" s="1"/>
  <c r="B368" i="3"/>
  <c r="C368" i="3"/>
  <c r="D368" i="3"/>
  <c r="E368" i="3"/>
  <c r="G56" i="3"/>
  <c r="L56" i="3" s="1"/>
  <c r="D56" i="3"/>
  <c r="C30" i="3"/>
  <c r="D30" i="3"/>
  <c r="E30" i="3"/>
  <c r="F30" i="3"/>
  <c r="J270" i="3"/>
  <c r="G270" i="3"/>
  <c r="K270" i="3" s="1"/>
  <c r="F270" i="3"/>
  <c r="A270" i="3"/>
  <c r="A135" i="3"/>
  <c r="B135" i="3"/>
  <c r="G135" i="3"/>
  <c r="N135" i="3" s="1"/>
  <c r="D135" i="3"/>
  <c r="C89" i="3"/>
  <c r="D89" i="3"/>
  <c r="E89" i="3"/>
  <c r="F89" i="3"/>
  <c r="C369" i="3"/>
  <c r="D369" i="3"/>
  <c r="G369" i="3"/>
  <c r="I369" i="3" s="1"/>
  <c r="F369" i="3"/>
  <c r="B490" i="3"/>
  <c r="C490" i="3"/>
  <c r="D499" i="3"/>
  <c r="C499" i="3"/>
  <c r="F483" i="3"/>
  <c r="E483" i="3"/>
  <c r="A215" i="3"/>
  <c r="B215" i="3"/>
  <c r="G374" i="3"/>
  <c r="I374" i="3" s="1"/>
  <c r="J374" i="3"/>
  <c r="G390" i="3"/>
  <c r="J390" i="3"/>
  <c r="J98" i="3"/>
  <c r="G98" i="3"/>
  <c r="N98" i="3" s="1"/>
  <c r="C251" i="3"/>
  <c r="J152" i="3"/>
  <c r="G152" i="3"/>
  <c r="M152" i="3" s="1"/>
  <c r="J136" i="3"/>
  <c r="G136" i="3"/>
  <c r="L136" i="3" s="1"/>
  <c r="J128" i="3"/>
  <c r="G128" i="3"/>
  <c r="M128" i="3" s="1"/>
  <c r="D486" i="3"/>
  <c r="C486" i="3"/>
  <c r="G430" i="3"/>
  <c r="K430" i="3" s="1"/>
  <c r="J430" i="3"/>
  <c r="D104" i="3"/>
  <c r="C104" i="3"/>
  <c r="A191" i="3"/>
  <c r="A348" i="3"/>
  <c r="C292" i="3"/>
  <c r="J138" i="3"/>
  <c r="G138" i="3"/>
  <c r="K138" i="3" s="1"/>
  <c r="J130" i="3"/>
  <c r="G130" i="3"/>
  <c r="G464" i="3"/>
  <c r="I464" i="3" s="1"/>
  <c r="J464" i="3"/>
  <c r="J89" i="3"/>
  <c r="B30" i="3"/>
  <c r="E56" i="3"/>
  <c r="D279" i="3"/>
  <c r="C255" i="3"/>
  <c r="F119" i="3"/>
  <c r="E179" i="3"/>
  <c r="G265" i="3"/>
  <c r="A346" i="3"/>
  <c r="E135" i="3"/>
  <c r="E225" i="3"/>
  <c r="F404" i="3"/>
  <c r="G425" i="3"/>
  <c r="H425" i="3" s="1"/>
  <c r="D294" i="3"/>
  <c r="E270" i="3"/>
  <c r="J236" i="3"/>
  <c r="F368" i="3"/>
  <c r="D61" i="3"/>
  <c r="E361" i="3"/>
  <c r="D227" i="3"/>
  <c r="C227" i="3"/>
  <c r="F227" i="3"/>
  <c r="G227" i="3"/>
  <c r="K227" i="3" s="1"/>
  <c r="J227" i="3"/>
  <c r="J67" i="3"/>
  <c r="G67" i="3"/>
  <c r="D67" i="3"/>
  <c r="E67" i="3"/>
  <c r="F67" i="3"/>
  <c r="J258" i="3"/>
  <c r="C258" i="3"/>
  <c r="E258" i="3"/>
  <c r="C31" i="3"/>
  <c r="F31" i="3"/>
  <c r="G31" i="3"/>
  <c r="K31" i="3" s="1"/>
  <c r="D31" i="3"/>
  <c r="C165" i="3"/>
  <c r="F165" i="3"/>
  <c r="E165" i="3"/>
  <c r="J165" i="3"/>
  <c r="A54" i="3"/>
  <c r="B54" i="3"/>
  <c r="E54" i="3"/>
  <c r="J54" i="3"/>
  <c r="G54" i="3"/>
  <c r="J406" i="3"/>
  <c r="C406" i="3"/>
  <c r="J71" i="3"/>
  <c r="G71" i="3"/>
  <c r="F71" i="3"/>
  <c r="A71" i="3"/>
  <c r="G498" i="3"/>
  <c r="N498" i="3" s="1"/>
  <c r="D498" i="3"/>
  <c r="E33" i="3"/>
  <c r="J33" i="3"/>
  <c r="G33" i="3"/>
  <c r="N33" i="3" s="1"/>
  <c r="D33" i="3"/>
  <c r="A129" i="3"/>
  <c r="B129" i="3"/>
  <c r="D129" i="3"/>
  <c r="C129" i="3"/>
  <c r="F129" i="3"/>
  <c r="G209" i="3"/>
  <c r="K209" i="3" s="1"/>
  <c r="J209" i="3"/>
  <c r="A209" i="3"/>
  <c r="D209" i="3"/>
  <c r="C209" i="3"/>
  <c r="F209" i="3"/>
  <c r="J313" i="3"/>
  <c r="A64" i="3"/>
  <c r="B64" i="3"/>
  <c r="C64" i="3"/>
  <c r="D64" i="3"/>
  <c r="F410" i="3"/>
  <c r="E410" i="3"/>
  <c r="J410" i="3"/>
  <c r="G410" i="3"/>
  <c r="K410" i="3" s="1"/>
  <c r="J318" i="3"/>
  <c r="G318" i="3"/>
  <c r="I318" i="3" s="1"/>
  <c r="A318" i="3"/>
  <c r="B318" i="3"/>
  <c r="C318" i="3"/>
  <c r="D473" i="3"/>
  <c r="C473" i="3"/>
  <c r="F473" i="3"/>
  <c r="E473" i="3"/>
  <c r="E290" i="3"/>
  <c r="F290" i="3"/>
  <c r="B290" i="3"/>
  <c r="A290" i="3"/>
  <c r="D290" i="3"/>
  <c r="B499" i="3"/>
  <c r="A499" i="3"/>
  <c r="D483" i="3"/>
  <c r="C483" i="3"/>
  <c r="G215" i="3"/>
  <c r="H215" i="3" s="1"/>
  <c r="J215" i="3"/>
  <c r="E374" i="3"/>
  <c r="F374" i="3"/>
  <c r="E390" i="3"/>
  <c r="F390" i="3"/>
  <c r="F98" i="3"/>
  <c r="E98" i="3"/>
  <c r="A251" i="3"/>
  <c r="F152" i="3"/>
  <c r="E152" i="3"/>
  <c r="F136" i="3"/>
  <c r="E136" i="3"/>
  <c r="F128" i="3"/>
  <c r="E128" i="3"/>
  <c r="B486" i="3"/>
  <c r="A486" i="3"/>
  <c r="E430" i="3"/>
  <c r="F430" i="3"/>
  <c r="B104" i="3"/>
  <c r="A104" i="3"/>
  <c r="D191" i="3"/>
  <c r="D348" i="3"/>
  <c r="F138" i="3"/>
  <c r="E138" i="3"/>
  <c r="F130" i="3"/>
  <c r="E130" i="3"/>
  <c r="E464" i="3"/>
  <c r="F464" i="3"/>
  <c r="B89" i="3"/>
  <c r="C410" i="3"/>
  <c r="D165" i="3"/>
  <c r="G30" i="3"/>
  <c r="H30" i="3" s="1"/>
  <c r="E64" i="3"/>
  <c r="C56" i="3"/>
  <c r="G473" i="3"/>
  <c r="H473" i="3" s="1"/>
  <c r="J179" i="3"/>
  <c r="E265" i="3"/>
  <c r="J492" i="3"/>
  <c r="D406" i="3"/>
  <c r="C71" i="3"/>
  <c r="G290" i="3"/>
  <c r="H290" i="3" s="1"/>
  <c r="G258" i="3"/>
  <c r="C135" i="3"/>
  <c r="E369" i="3"/>
  <c r="C54" i="3"/>
  <c r="E227" i="3"/>
  <c r="F33" i="3"/>
  <c r="C67" i="3"/>
  <c r="F318" i="3"/>
  <c r="C270" i="3"/>
  <c r="E228" i="3"/>
  <c r="J229" i="3"/>
  <c r="E203" i="3"/>
  <c r="J203" i="3"/>
  <c r="F203" i="3"/>
  <c r="C203" i="3"/>
  <c r="D133" i="3"/>
  <c r="J133" i="3"/>
  <c r="E133" i="3"/>
  <c r="B360" i="3"/>
  <c r="A360" i="3"/>
  <c r="C360" i="3"/>
  <c r="D360" i="3"/>
  <c r="E360" i="3"/>
  <c r="D424" i="3"/>
  <c r="C424" i="3"/>
  <c r="B424" i="3"/>
  <c r="E424" i="3"/>
  <c r="F424" i="3"/>
  <c r="G424" i="3"/>
  <c r="K424" i="3" s="1"/>
  <c r="G278" i="3"/>
  <c r="N278" i="3" s="1"/>
  <c r="J278" i="3"/>
  <c r="A278" i="3"/>
  <c r="D278" i="3"/>
  <c r="C278" i="3"/>
  <c r="F278" i="3"/>
  <c r="G404" i="3"/>
  <c r="I404" i="3" s="1"/>
  <c r="E404" i="3"/>
  <c r="J225" i="3"/>
  <c r="F225" i="3"/>
  <c r="C225" i="3"/>
  <c r="D361" i="3"/>
  <c r="C361" i="3"/>
  <c r="F361" i="3"/>
  <c r="G361" i="3"/>
  <c r="J361" i="3"/>
  <c r="B425" i="3"/>
  <c r="A425" i="3"/>
  <c r="C425" i="3"/>
  <c r="D425" i="3"/>
  <c r="E425" i="3"/>
  <c r="C465" i="3"/>
  <c r="B465" i="3"/>
  <c r="E465" i="3"/>
  <c r="F255" i="3"/>
  <c r="G255" i="3"/>
  <c r="N255" i="3" s="1"/>
  <c r="J255" i="3"/>
  <c r="E298" i="3"/>
  <c r="F298" i="3"/>
  <c r="C298" i="3"/>
  <c r="J298" i="3"/>
  <c r="G298" i="3"/>
  <c r="K298" i="3" s="1"/>
  <c r="J346" i="3"/>
  <c r="G346" i="3"/>
  <c r="B346" i="3"/>
  <c r="C346" i="3"/>
  <c r="D346" i="3"/>
  <c r="E346" i="3"/>
  <c r="A61" i="3"/>
  <c r="B61" i="3"/>
  <c r="E61" i="3"/>
  <c r="J61" i="3"/>
  <c r="G61" i="3"/>
  <c r="K61" i="3" s="1"/>
  <c r="J499" i="3"/>
  <c r="B483" i="3"/>
  <c r="E215" i="3"/>
  <c r="C374" i="3"/>
  <c r="C390" i="3"/>
  <c r="D98" i="3"/>
  <c r="D251" i="3"/>
  <c r="D152" i="3"/>
  <c r="D136" i="3"/>
  <c r="D128" i="3"/>
  <c r="J486" i="3"/>
  <c r="C430" i="3"/>
  <c r="J104" i="3"/>
  <c r="B191" i="3"/>
  <c r="B348" i="3"/>
  <c r="C261" i="3"/>
  <c r="D138" i="3"/>
  <c r="D130" i="3"/>
  <c r="C464" i="3"/>
  <c r="G89" i="3"/>
  <c r="I89" i="3" s="1"/>
  <c r="A410" i="3"/>
  <c r="G165" i="3"/>
  <c r="K165" i="3" s="1"/>
  <c r="A30" i="3"/>
  <c r="J64" i="3"/>
  <c r="J56" i="3"/>
  <c r="A473" i="3"/>
  <c r="F465" i="3"/>
  <c r="E490" i="3"/>
  <c r="F179" i="3"/>
  <c r="J265" i="3"/>
  <c r="C492" i="3"/>
  <c r="G406" i="3"/>
  <c r="C371" i="3"/>
  <c r="D71" i="3"/>
  <c r="B298" i="3"/>
  <c r="C290" i="3"/>
  <c r="F258" i="3"/>
  <c r="J135" i="3"/>
  <c r="J369" i="3"/>
  <c r="F425" i="3"/>
  <c r="J129" i="3"/>
  <c r="A227" i="3"/>
  <c r="D203" i="3"/>
  <c r="C33" i="3"/>
  <c r="A67" i="3"/>
  <c r="D318" i="3"/>
  <c r="B278" i="3"/>
  <c r="D270" i="3"/>
  <c r="J131" i="3"/>
  <c r="D228" i="3"/>
  <c r="J31" i="3"/>
  <c r="G360" i="3"/>
  <c r="K360" i="3" s="1"/>
  <c r="B361" i="3"/>
  <c r="C347" i="3"/>
  <c r="J232" i="3"/>
  <c r="G232" i="3"/>
  <c r="B232" i="3"/>
  <c r="A232" i="3"/>
  <c r="C232" i="3"/>
  <c r="D232" i="3"/>
  <c r="E232" i="3"/>
  <c r="E52" i="3"/>
  <c r="C52" i="3"/>
  <c r="B52" i="3"/>
  <c r="C356" i="3"/>
  <c r="D356" i="3"/>
  <c r="E356" i="3"/>
  <c r="J356" i="3"/>
  <c r="G356" i="3"/>
  <c r="I356" i="3" s="1"/>
  <c r="C184" i="3"/>
  <c r="F184" i="3"/>
  <c r="E184" i="3"/>
  <c r="J184" i="3"/>
  <c r="G184" i="3"/>
  <c r="K184" i="3" s="1"/>
  <c r="D184" i="3"/>
  <c r="C181" i="3"/>
  <c r="E181" i="3"/>
  <c r="J181" i="3"/>
  <c r="D213" i="3"/>
  <c r="G213" i="3"/>
  <c r="N213" i="3" s="1"/>
  <c r="J373" i="3"/>
  <c r="C373" i="3"/>
  <c r="E373" i="3"/>
  <c r="G373" i="3"/>
  <c r="I373" i="3" s="1"/>
  <c r="D373" i="3"/>
  <c r="F373" i="3"/>
  <c r="D437" i="3"/>
  <c r="C437" i="3"/>
  <c r="J437" i="3"/>
  <c r="G437" i="3"/>
  <c r="K437" i="3" s="1"/>
  <c r="F437" i="3"/>
  <c r="E437" i="3"/>
  <c r="J328" i="3"/>
  <c r="G328" i="3"/>
  <c r="K328" i="3" s="1"/>
  <c r="B328" i="3"/>
  <c r="A328" i="3"/>
  <c r="E328" i="3"/>
  <c r="D328" i="3"/>
  <c r="F328" i="3"/>
  <c r="G443" i="3"/>
  <c r="N443" i="3" s="1"/>
  <c r="F443" i="3"/>
  <c r="A38" i="3"/>
  <c r="B38" i="3"/>
  <c r="C38" i="3"/>
  <c r="D38" i="3"/>
  <c r="J38" i="3"/>
  <c r="G38" i="3"/>
  <c r="H38" i="3" s="1"/>
  <c r="E38" i="3"/>
  <c r="G182" i="3"/>
  <c r="K182" i="3" s="1"/>
  <c r="J182" i="3"/>
  <c r="A182" i="3"/>
  <c r="B182" i="3"/>
  <c r="E182" i="3"/>
  <c r="D182" i="3"/>
  <c r="C182" i="3"/>
  <c r="F182" i="3"/>
  <c r="D454" i="3"/>
  <c r="C454" i="3"/>
  <c r="J454" i="3"/>
  <c r="F454" i="3"/>
  <c r="E454" i="3"/>
  <c r="G454" i="3"/>
  <c r="K454" i="3" s="1"/>
  <c r="J395" i="3"/>
  <c r="G395" i="3"/>
  <c r="B395" i="3"/>
  <c r="A395" i="3"/>
  <c r="C395" i="3"/>
  <c r="D395" i="3"/>
  <c r="E395" i="3"/>
  <c r="J123" i="3"/>
  <c r="E123" i="3"/>
  <c r="G176" i="3"/>
  <c r="M176" i="3" s="1"/>
  <c r="D176" i="3"/>
  <c r="F308" i="3"/>
  <c r="E308" i="3"/>
  <c r="J308" i="3"/>
  <c r="G308" i="3"/>
  <c r="H308" i="3" s="1"/>
  <c r="C308" i="3"/>
  <c r="B308" i="3"/>
  <c r="D308" i="3"/>
  <c r="A97" i="3"/>
  <c r="B97" i="3"/>
  <c r="C97" i="3"/>
  <c r="D97" i="3"/>
  <c r="J97" i="3"/>
  <c r="G97" i="3"/>
  <c r="K97" i="3" s="1"/>
  <c r="E97" i="3"/>
  <c r="F161" i="3"/>
  <c r="C161" i="3"/>
  <c r="B161" i="3"/>
  <c r="A297" i="3"/>
  <c r="B297" i="3"/>
  <c r="C297" i="3"/>
  <c r="D297" i="3"/>
  <c r="E297" i="3"/>
  <c r="G297" i="3"/>
  <c r="H297" i="3" s="1"/>
  <c r="F297" i="3"/>
  <c r="J297" i="3"/>
  <c r="C449" i="3"/>
  <c r="D449" i="3"/>
  <c r="E449" i="3"/>
  <c r="G449" i="3"/>
  <c r="K449" i="3" s="1"/>
  <c r="F449" i="3"/>
  <c r="D132" i="3"/>
  <c r="C132" i="3"/>
  <c r="F132" i="3"/>
  <c r="G132" i="3"/>
  <c r="M132" i="3" s="1"/>
  <c r="J132" i="3"/>
  <c r="J336" i="3"/>
  <c r="G336" i="3"/>
  <c r="K336" i="3" s="1"/>
  <c r="B336" i="3"/>
  <c r="A336" i="3"/>
  <c r="E336" i="3"/>
  <c r="F336" i="3"/>
  <c r="D336" i="3"/>
  <c r="D95" i="3"/>
  <c r="C95" i="3"/>
  <c r="F95" i="3"/>
  <c r="E95" i="3"/>
  <c r="G95" i="3"/>
  <c r="L95" i="3" s="1"/>
  <c r="G50" i="3"/>
  <c r="K50" i="3" s="1"/>
  <c r="J50" i="3"/>
  <c r="A50" i="3"/>
  <c r="B50" i="3"/>
  <c r="C50" i="3"/>
  <c r="E50" i="3"/>
  <c r="D50" i="3"/>
  <c r="F50" i="3"/>
  <c r="B218" i="3"/>
  <c r="A218" i="3"/>
  <c r="D218" i="3"/>
  <c r="C218" i="3"/>
  <c r="J218" i="3"/>
  <c r="E218" i="3"/>
  <c r="F218" i="3"/>
  <c r="G218" i="3"/>
  <c r="H218" i="3" s="1"/>
  <c r="B330" i="3"/>
  <c r="A330" i="3"/>
  <c r="D330" i="3"/>
  <c r="C330" i="3"/>
  <c r="E330" i="3"/>
  <c r="F330" i="3"/>
  <c r="G330" i="3"/>
  <c r="L330" i="3" s="1"/>
  <c r="B463" i="3"/>
  <c r="A463" i="3"/>
  <c r="D463" i="3"/>
  <c r="C463" i="3"/>
  <c r="G463" i="3"/>
  <c r="H463" i="3" s="1"/>
  <c r="J463" i="3"/>
  <c r="F463" i="3"/>
  <c r="F269" i="3"/>
  <c r="E269" i="3"/>
  <c r="J269" i="3"/>
  <c r="G269" i="3"/>
  <c r="K269" i="3" s="1"/>
  <c r="C269" i="3"/>
  <c r="B269" i="3"/>
  <c r="D269" i="3"/>
  <c r="D376" i="3"/>
  <c r="C376" i="3"/>
  <c r="F376" i="3"/>
  <c r="E376" i="3"/>
  <c r="B376" i="3"/>
  <c r="J376" i="3"/>
  <c r="G376" i="3"/>
  <c r="M376" i="3" s="1"/>
  <c r="D231" i="3"/>
  <c r="C231" i="3"/>
  <c r="F231" i="3"/>
  <c r="E231" i="3"/>
  <c r="A142" i="3"/>
  <c r="B142" i="3"/>
  <c r="C142" i="3"/>
  <c r="D142" i="3"/>
  <c r="J142" i="3"/>
  <c r="G142" i="3"/>
  <c r="K142" i="3" s="1"/>
  <c r="E142" i="3"/>
  <c r="J216" i="3"/>
  <c r="G216" i="3"/>
  <c r="N216" i="3" s="1"/>
  <c r="B216" i="3"/>
  <c r="A216" i="3"/>
  <c r="C216" i="3"/>
  <c r="D216" i="3"/>
  <c r="E216" i="3"/>
  <c r="D84" i="3"/>
  <c r="E84" i="3"/>
  <c r="F84" i="3"/>
  <c r="G84" i="3"/>
  <c r="H84" i="3" s="1"/>
  <c r="J84" i="3"/>
  <c r="C84" i="3"/>
  <c r="B273" i="3"/>
  <c r="A273" i="3"/>
  <c r="D273" i="3"/>
  <c r="C273" i="3"/>
  <c r="G273" i="3"/>
  <c r="N273" i="3" s="1"/>
  <c r="J273" i="3"/>
  <c r="F273" i="3"/>
  <c r="F240" i="3"/>
  <c r="C240" i="3"/>
  <c r="C207" i="3"/>
  <c r="D207" i="3"/>
  <c r="E207" i="3"/>
  <c r="F207" i="3"/>
  <c r="F428" i="3"/>
  <c r="G428" i="3"/>
  <c r="M428" i="3" s="1"/>
  <c r="J428" i="3"/>
  <c r="D428" i="3"/>
  <c r="E428" i="3"/>
  <c r="C428" i="3"/>
  <c r="G47" i="3"/>
  <c r="K47" i="3" s="1"/>
  <c r="J47" i="3"/>
  <c r="A47" i="3"/>
  <c r="B47" i="3"/>
  <c r="D47" i="3"/>
  <c r="F47" i="3"/>
  <c r="C47" i="3"/>
  <c r="F324" i="3"/>
  <c r="C324" i="3"/>
  <c r="D324" i="3"/>
  <c r="D157" i="3"/>
  <c r="E157" i="3"/>
  <c r="F157" i="3"/>
  <c r="G157" i="3"/>
  <c r="L157" i="3" s="1"/>
  <c r="J157" i="3"/>
  <c r="C157" i="3"/>
  <c r="F253" i="3"/>
  <c r="B253" i="3"/>
  <c r="D253" i="3"/>
  <c r="C253" i="3"/>
  <c r="A253" i="3"/>
  <c r="D120" i="3"/>
  <c r="C120" i="3"/>
  <c r="F120" i="3"/>
  <c r="E120" i="3"/>
  <c r="G120" i="3"/>
  <c r="H120" i="3" s="1"/>
  <c r="J120" i="3"/>
  <c r="B120" i="3"/>
  <c r="C327" i="3"/>
  <c r="D327" i="3"/>
  <c r="E327" i="3"/>
  <c r="F327" i="3"/>
  <c r="J327" i="3"/>
  <c r="G327" i="3"/>
  <c r="I327" i="3" s="1"/>
  <c r="A192" i="3"/>
  <c r="B192" i="3"/>
  <c r="C192" i="3"/>
  <c r="D192" i="3"/>
  <c r="E192" i="3"/>
  <c r="G192" i="3"/>
  <c r="L192" i="3" s="1"/>
  <c r="F192" i="3"/>
  <c r="J386" i="3"/>
  <c r="G386" i="3"/>
  <c r="H386" i="3" s="1"/>
  <c r="B386" i="3"/>
  <c r="A386" i="3"/>
  <c r="E386" i="3"/>
  <c r="D386" i="3"/>
  <c r="C386" i="3"/>
  <c r="F386" i="3"/>
  <c r="F331" i="3"/>
  <c r="E331" i="3"/>
  <c r="G331" i="3"/>
  <c r="I331" i="3" s="1"/>
  <c r="D331" i="3"/>
  <c r="E496" i="3"/>
  <c r="A496" i="3"/>
  <c r="C496" i="3"/>
  <c r="D496" i="3"/>
  <c r="D15" i="3"/>
  <c r="C15" i="3"/>
  <c r="F15" i="3"/>
  <c r="E15" i="3"/>
  <c r="G41" i="3"/>
  <c r="K41" i="3" s="1"/>
  <c r="J41" i="3"/>
  <c r="A41" i="3"/>
  <c r="B41" i="3"/>
  <c r="D41" i="3"/>
  <c r="F41" i="3"/>
  <c r="E41" i="3"/>
  <c r="B80" i="3"/>
  <c r="A80" i="3"/>
  <c r="D80" i="3"/>
  <c r="C80" i="3"/>
  <c r="J80" i="3"/>
  <c r="G80" i="3"/>
  <c r="L80" i="3" s="1"/>
  <c r="E80" i="3"/>
  <c r="D272" i="3"/>
  <c r="C272" i="3"/>
  <c r="F272" i="3"/>
  <c r="E272" i="3"/>
  <c r="J272" i="3"/>
  <c r="A272" i="3"/>
  <c r="G272" i="3"/>
  <c r="I272" i="3" s="1"/>
  <c r="J500" i="3"/>
  <c r="G231" i="3"/>
  <c r="J207" i="3"/>
  <c r="G156" i="3"/>
  <c r="H156" i="3" s="1"/>
  <c r="A52" i="3"/>
  <c r="A470" i="3"/>
  <c r="J95" i="3"/>
  <c r="F395" i="3"/>
  <c r="A15" i="3"/>
  <c r="A231" i="3"/>
  <c r="B207" i="3"/>
  <c r="A161" i="3"/>
  <c r="B437" i="3"/>
  <c r="B454" i="3"/>
  <c r="E463" i="3"/>
  <c r="A120" i="3"/>
  <c r="E47" i="3"/>
  <c r="F216" i="3"/>
  <c r="F356" i="3"/>
  <c r="C41" i="3"/>
  <c r="J19" i="3"/>
  <c r="C19" i="3"/>
  <c r="J387" i="3"/>
  <c r="C387" i="3"/>
  <c r="C283" i="3"/>
  <c r="D283" i="3"/>
  <c r="G283" i="3"/>
  <c r="K283" i="3" s="1"/>
  <c r="E283" i="3"/>
  <c r="F283" i="3"/>
  <c r="A487" i="3"/>
  <c r="B487" i="3"/>
  <c r="C487" i="3"/>
  <c r="D487" i="3"/>
  <c r="J487" i="3"/>
  <c r="E487" i="3"/>
  <c r="G487" i="3"/>
  <c r="I487" i="3" s="1"/>
  <c r="C21" i="3"/>
  <c r="A21" i="3"/>
  <c r="D197" i="3"/>
  <c r="G197" i="3"/>
  <c r="I197" i="3" s="1"/>
  <c r="D309" i="3"/>
  <c r="F309" i="3"/>
  <c r="G309" i="3"/>
  <c r="K309" i="3" s="1"/>
  <c r="C357" i="3"/>
  <c r="J357" i="3"/>
  <c r="D389" i="3"/>
  <c r="E389" i="3"/>
  <c r="F389" i="3"/>
  <c r="G389" i="3"/>
  <c r="I389" i="3" s="1"/>
  <c r="J389" i="3"/>
  <c r="C389" i="3"/>
  <c r="F469" i="3"/>
  <c r="D469" i="3"/>
  <c r="C469" i="3"/>
  <c r="C44" i="3"/>
  <c r="D44" i="3"/>
  <c r="E44" i="3"/>
  <c r="F44" i="3"/>
  <c r="E296" i="3"/>
  <c r="F296" i="3"/>
  <c r="G296" i="3"/>
  <c r="I296" i="3" s="1"/>
  <c r="J296" i="3"/>
  <c r="B296" i="3"/>
  <c r="D296" i="3"/>
  <c r="A296" i="3"/>
  <c r="A183" i="3"/>
  <c r="B183" i="3"/>
  <c r="C183" i="3"/>
  <c r="D183" i="3"/>
  <c r="G183" i="3"/>
  <c r="J183" i="3"/>
  <c r="F183" i="3"/>
  <c r="C375" i="3"/>
  <c r="D375" i="3"/>
  <c r="E375" i="3"/>
  <c r="J375" i="3"/>
  <c r="G375" i="3"/>
  <c r="N375" i="3" s="1"/>
  <c r="B22" i="3"/>
  <c r="A22" i="3"/>
  <c r="D22" i="3"/>
  <c r="C22" i="3"/>
  <c r="J22" i="3"/>
  <c r="G22" i="3"/>
  <c r="K22" i="3" s="1"/>
  <c r="E22" i="3"/>
  <c r="B118" i="3"/>
  <c r="A118" i="3"/>
  <c r="D118" i="3"/>
  <c r="C118" i="3"/>
  <c r="G118" i="3"/>
  <c r="H118" i="3" s="1"/>
  <c r="J118" i="3"/>
  <c r="F118" i="3"/>
  <c r="D214" i="3"/>
  <c r="C214" i="3"/>
  <c r="F214" i="3"/>
  <c r="E214" i="3"/>
  <c r="J262" i="3"/>
  <c r="G262" i="3"/>
  <c r="N262" i="3" s="1"/>
  <c r="B262" i="3"/>
  <c r="A262" i="3"/>
  <c r="F262" i="3"/>
  <c r="C262" i="3"/>
  <c r="D262" i="3"/>
  <c r="E262" i="3"/>
  <c r="J358" i="3"/>
  <c r="G358" i="3"/>
  <c r="N358" i="3" s="1"/>
  <c r="B358" i="3"/>
  <c r="A358" i="3"/>
  <c r="C358" i="3"/>
  <c r="E358" i="3"/>
  <c r="D358" i="3"/>
  <c r="D438" i="3"/>
  <c r="C438" i="3"/>
  <c r="J438" i="3"/>
  <c r="G438" i="3"/>
  <c r="F438" i="3"/>
  <c r="E438" i="3"/>
  <c r="D470" i="3"/>
  <c r="C470" i="3"/>
  <c r="J470" i="3"/>
  <c r="F470" i="3"/>
  <c r="E470" i="3"/>
  <c r="G470" i="3"/>
  <c r="N470" i="3" s="1"/>
  <c r="C160" i="3"/>
  <c r="F468" i="3"/>
  <c r="G468" i="3"/>
  <c r="J468" i="3"/>
  <c r="C468" i="3"/>
  <c r="D468" i="3"/>
  <c r="D380" i="3"/>
  <c r="E380" i="3"/>
  <c r="J380" i="3"/>
  <c r="A92" i="3"/>
  <c r="B92" i="3"/>
  <c r="C92" i="3"/>
  <c r="D92" i="3"/>
  <c r="E92" i="3"/>
  <c r="G92" i="3"/>
  <c r="K92" i="3" s="1"/>
  <c r="F92" i="3"/>
  <c r="C65" i="3"/>
  <c r="D65" i="3"/>
  <c r="E65" i="3"/>
  <c r="F65" i="3"/>
  <c r="B65" i="3"/>
  <c r="J65" i="3"/>
  <c r="A65" i="3"/>
  <c r="E96" i="3"/>
  <c r="F96" i="3"/>
  <c r="G96" i="3"/>
  <c r="K96" i="3" s="1"/>
  <c r="J96" i="3"/>
  <c r="D96" i="3"/>
  <c r="C96" i="3"/>
  <c r="A96" i="3"/>
  <c r="F159" i="3"/>
  <c r="E159" i="3"/>
  <c r="J159" i="3"/>
  <c r="G159" i="3"/>
  <c r="K159" i="3" s="1"/>
  <c r="C159" i="3"/>
  <c r="D159" i="3"/>
  <c r="B159" i="3"/>
  <c r="B146" i="3"/>
  <c r="A146" i="3"/>
  <c r="D146" i="3"/>
  <c r="C146" i="3"/>
  <c r="G146" i="3"/>
  <c r="K146" i="3" s="1"/>
  <c r="J146" i="3"/>
  <c r="F146" i="3"/>
  <c r="G242" i="3"/>
  <c r="N242" i="3" s="1"/>
  <c r="J242" i="3"/>
  <c r="A242" i="3"/>
  <c r="B242" i="3"/>
  <c r="E242" i="3"/>
  <c r="D242" i="3"/>
  <c r="F242" i="3"/>
  <c r="F394" i="3"/>
  <c r="E394" i="3"/>
  <c r="J394" i="3"/>
  <c r="G394" i="3"/>
  <c r="N394" i="3" s="1"/>
  <c r="D394" i="3"/>
  <c r="A394" i="3"/>
  <c r="C394" i="3"/>
  <c r="F466" i="3"/>
  <c r="G466" i="3"/>
  <c r="N466" i="3" s="1"/>
  <c r="C143" i="3"/>
  <c r="J143" i="3"/>
  <c r="D40" i="3"/>
  <c r="C40" i="3"/>
  <c r="F40" i="3"/>
  <c r="E40" i="3"/>
  <c r="J40" i="3"/>
  <c r="A40" i="3"/>
  <c r="G40" i="3"/>
  <c r="N40" i="3" s="1"/>
  <c r="D156" i="3"/>
  <c r="C156" i="3"/>
  <c r="F156" i="3"/>
  <c r="E156" i="3"/>
  <c r="J295" i="3"/>
  <c r="C295" i="3"/>
  <c r="E295" i="3"/>
  <c r="F110" i="3"/>
  <c r="E110" i="3"/>
  <c r="J110" i="3"/>
  <c r="G110" i="3"/>
  <c r="D110" i="3"/>
  <c r="C110" i="3"/>
  <c r="A110" i="3"/>
  <c r="E190" i="3"/>
  <c r="J190" i="3"/>
  <c r="G190" i="3"/>
  <c r="K190" i="3" s="1"/>
  <c r="C190" i="3"/>
  <c r="D190" i="3"/>
  <c r="F190" i="3"/>
  <c r="D462" i="3"/>
  <c r="C462" i="3"/>
  <c r="J462" i="3"/>
  <c r="G462" i="3"/>
  <c r="H462" i="3" s="1"/>
  <c r="F462" i="3"/>
  <c r="E462" i="3"/>
  <c r="C363" i="3"/>
  <c r="D363" i="3"/>
  <c r="E363" i="3"/>
  <c r="J363" i="3"/>
  <c r="F363" i="3"/>
  <c r="F472" i="3"/>
  <c r="E472" i="3"/>
  <c r="J472" i="3"/>
  <c r="G472" i="3"/>
  <c r="H472" i="3" s="1"/>
  <c r="C472" i="3"/>
  <c r="B472" i="3"/>
  <c r="D472" i="3"/>
  <c r="E169" i="3"/>
  <c r="D169" i="3"/>
  <c r="A169" i="3"/>
  <c r="D321" i="3"/>
  <c r="E321" i="3"/>
  <c r="F321" i="3"/>
  <c r="G321" i="3"/>
  <c r="K321" i="3" s="1"/>
  <c r="J321" i="3"/>
  <c r="C321" i="3"/>
  <c r="E48" i="3"/>
  <c r="F319" i="3"/>
  <c r="G319" i="3"/>
  <c r="J319" i="3"/>
  <c r="E319" i="3"/>
  <c r="C319" i="3"/>
  <c r="D323" i="3"/>
  <c r="C323" i="3"/>
  <c r="F323" i="3"/>
  <c r="E323" i="3"/>
  <c r="G323" i="3"/>
  <c r="M323" i="3" s="1"/>
  <c r="B323" i="3"/>
  <c r="J323" i="3"/>
  <c r="B364" i="3"/>
  <c r="A364" i="3"/>
  <c r="D364" i="3"/>
  <c r="C364" i="3"/>
  <c r="G364" i="3"/>
  <c r="K364" i="3" s="1"/>
  <c r="J364" i="3"/>
  <c r="F364" i="3"/>
  <c r="G493" i="3"/>
  <c r="I493" i="3" s="1"/>
  <c r="J493" i="3"/>
  <c r="C493" i="3"/>
  <c r="D493" i="3"/>
  <c r="A493" i="3"/>
  <c r="B493" i="3"/>
  <c r="A35" i="3"/>
  <c r="B35" i="3"/>
  <c r="C35" i="3"/>
  <c r="D35" i="3"/>
  <c r="G35" i="3"/>
  <c r="N35" i="3" s="1"/>
  <c r="F35" i="3"/>
  <c r="J35" i="3"/>
  <c r="J224" i="3"/>
  <c r="G224" i="3"/>
  <c r="H224" i="3" s="1"/>
  <c r="B224" i="3"/>
  <c r="A224" i="3"/>
  <c r="C224" i="3"/>
  <c r="E224" i="3"/>
  <c r="D224" i="3"/>
  <c r="F448" i="3"/>
  <c r="D448" i="3"/>
  <c r="C448" i="3"/>
  <c r="C221" i="3"/>
  <c r="F221" i="3"/>
  <c r="G221" i="3"/>
  <c r="K221" i="3" s="1"/>
  <c r="G28" i="3"/>
  <c r="H28" i="3" s="1"/>
  <c r="D28" i="3"/>
  <c r="F28" i="3"/>
  <c r="C28" i="3"/>
  <c r="J28" i="3"/>
  <c r="J248" i="3"/>
  <c r="G248" i="3"/>
  <c r="B248" i="3"/>
  <c r="A248" i="3"/>
  <c r="E248" i="3"/>
  <c r="D248" i="3"/>
  <c r="F248" i="3"/>
  <c r="E199" i="3"/>
  <c r="D199" i="3"/>
  <c r="C199" i="3"/>
  <c r="J391" i="3"/>
  <c r="G391" i="3"/>
  <c r="L391" i="3" s="1"/>
  <c r="B391" i="3"/>
  <c r="A391" i="3"/>
  <c r="F391" i="3"/>
  <c r="C391" i="3"/>
  <c r="E391" i="3"/>
  <c r="D391" i="3"/>
  <c r="B16" i="3"/>
  <c r="A16" i="3"/>
  <c r="D16" i="3"/>
  <c r="C16" i="3"/>
  <c r="J16" i="3"/>
  <c r="E16" i="3"/>
  <c r="G16" i="3"/>
  <c r="K16" i="3" s="1"/>
  <c r="B447" i="3"/>
  <c r="A447" i="3"/>
  <c r="D447" i="3"/>
  <c r="C447" i="3"/>
  <c r="G447" i="3"/>
  <c r="I447" i="3" s="1"/>
  <c r="J447" i="3"/>
  <c r="F447" i="3"/>
  <c r="D500" i="3"/>
  <c r="B500" i="3"/>
  <c r="E500" i="3"/>
  <c r="A500" i="3"/>
  <c r="F500" i="3"/>
  <c r="E276" i="3"/>
  <c r="F276" i="3"/>
  <c r="G276" i="3"/>
  <c r="N276" i="3" s="1"/>
  <c r="J276" i="3"/>
  <c r="D276" i="3"/>
  <c r="C276" i="3"/>
  <c r="A276" i="3"/>
  <c r="D25" i="3"/>
  <c r="C25" i="3"/>
  <c r="F25" i="3"/>
  <c r="E25" i="3"/>
  <c r="G25" i="3"/>
  <c r="I25" i="3" s="1"/>
  <c r="J25" i="3"/>
  <c r="F153" i="3"/>
  <c r="G153" i="3"/>
  <c r="M153" i="3" s="1"/>
  <c r="J153" i="3"/>
  <c r="D153" i="3"/>
  <c r="E153" i="3"/>
  <c r="C153" i="3"/>
  <c r="J351" i="3"/>
  <c r="G351" i="3"/>
  <c r="B351" i="3"/>
  <c r="A351" i="3"/>
  <c r="F351" i="3"/>
  <c r="C351" i="3"/>
  <c r="D351" i="3"/>
  <c r="E351" i="3"/>
  <c r="J354" i="3"/>
  <c r="G354" i="3"/>
  <c r="K354" i="3" s="1"/>
  <c r="B354" i="3"/>
  <c r="A354" i="3"/>
  <c r="C354" i="3"/>
  <c r="D354" i="3"/>
  <c r="E354" i="3"/>
  <c r="G15" i="3"/>
  <c r="H15" i="3" s="1"/>
  <c r="G214" i="3"/>
  <c r="K214" i="3" s="1"/>
  <c r="J44" i="3"/>
  <c r="C169" i="3"/>
  <c r="A437" i="3"/>
  <c r="A454" i="3"/>
  <c r="F487" i="3"/>
  <c r="J92" i="3"/>
  <c r="C328" i="3"/>
  <c r="C296" i="3"/>
  <c r="B272" i="3"/>
  <c r="E273" i="3"/>
  <c r="C85" i="3"/>
  <c r="F224" i="3"/>
  <c r="E364" i="3"/>
  <c r="G65" i="3"/>
  <c r="K65" i="3" s="1"/>
  <c r="C500" i="3"/>
  <c r="J15" i="3"/>
  <c r="G491" i="3"/>
  <c r="K491" i="3" s="1"/>
  <c r="J214" i="3"/>
  <c r="J231" i="3"/>
  <c r="G207" i="3"/>
  <c r="G44" i="3"/>
  <c r="K44" i="3" s="1"/>
  <c r="J156" i="3"/>
  <c r="D161" i="3"/>
  <c r="B283" i="3"/>
  <c r="F493" i="3"/>
  <c r="A462" i="3"/>
  <c r="A438" i="3"/>
  <c r="B96" i="3"/>
  <c r="E183" i="3"/>
  <c r="A308" i="3"/>
  <c r="A269" i="3"/>
  <c r="F142" i="3"/>
  <c r="E447" i="3"/>
  <c r="A472" i="3"/>
  <c r="B110" i="3"/>
  <c r="F22" i="3"/>
  <c r="E132" i="3"/>
  <c r="J449" i="3"/>
  <c r="F354" i="3"/>
  <c r="J339" i="3"/>
  <c r="E35" i="3"/>
  <c r="B40" i="3"/>
  <c r="A376" i="3"/>
  <c r="G291" i="3"/>
  <c r="M291" i="3" s="1"/>
  <c r="J291" i="3"/>
  <c r="A291" i="3"/>
  <c r="B291" i="3"/>
  <c r="A195" i="3"/>
  <c r="B195" i="3"/>
  <c r="C195" i="3"/>
  <c r="D195" i="3"/>
  <c r="A259" i="3"/>
  <c r="B259" i="3"/>
  <c r="F99" i="3"/>
  <c r="E99" i="3"/>
  <c r="G195" i="3"/>
  <c r="N195" i="3" s="1"/>
  <c r="F291" i="3"/>
  <c r="G211" i="3"/>
  <c r="K211" i="3" s="1"/>
  <c r="J211" i="3"/>
  <c r="A211" i="3"/>
  <c r="B211" i="3"/>
  <c r="F211" i="3"/>
  <c r="C211" i="3"/>
  <c r="F66" i="3"/>
  <c r="G66" i="3"/>
  <c r="D210" i="3"/>
  <c r="G210" i="3"/>
  <c r="I210" i="3" s="1"/>
  <c r="B210" i="3"/>
  <c r="F210" i="3"/>
  <c r="G259" i="3"/>
  <c r="K259" i="3" s="1"/>
  <c r="D99" i="3"/>
  <c r="E195" i="3"/>
  <c r="D291" i="3"/>
  <c r="J210" i="3"/>
  <c r="D211" i="3"/>
  <c r="E149" i="3"/>
  <c r="J149" i="3"/>
  <c r="G149" i="3"/>
  <c r="K149" i="3" s="1"/>
  <c r="C149" i="3"/>
  <c r="C293" i="3"/>
  <c r="F293" i="3"/>
  <c r="E293" i="3"/>
  <c r="J293" i="3"/>
  <c r="C421" i="3"/>
  <c r="D421" i="3"/>
  <c r="E421" i="3"/>
  <c r="J421" i="3"/>
  <c r="G421" i="3"/>
  <c r="K421" i="3" s="1"/>
  <c r="G204" i="3"/>
  <c r="K204" i="3" s="1"/>
  <c r="J204" i="3"/>
  <c r="A204" i="3"/>
  <c r="B204" i="3"/>
  <c r="D204" i="3"/>
  <c r="F204" i="3"/>
  <c r="F343" i="3"/>
  <c r="G343" i="3"/>
  <c r="J343" i="3"/>
  <c r="D310" i="3"/>
  <c r="C310" i="3"/>
  <c r="F310" i="3"/>
  <c r="E310" i="3"/>
  <c r="F342" i="3"/>
  <c r="C342" i="3"/>
  <c r="F329" i="3"/>
  <c r="E329" i="3"/>
  <c r="J329" i="3"/>
  <c r="G329" i="3"/>
  <c r="K329" i="3" s="1"/>
  <c r="A329" i="3"/>
  <c r="C329" i="3"/>
  <c r="C141" i="3"/>
  <c r="D141" i="3"/>
  <c r="E141" i="3"/>
  <c r="F141" i="3"/>
  <c r="J141" i="3"/>
  <c r="A141" i="3"/>
  <c r="J359" i="3"/>
  <c r="G359" i="3"/>
  <c r="H359" i="3" s="1"/>
  <c r="B359" i="3"/>
  <c r="A359" i="3"/>
  <c r="F423" i="3"/>
  <c r="G423" i="3"/>
  <c r="J423" i="3"/>
  <c r="D235" i="3"/>
  <c r="C235" i="3"/>
  <c r="F235" i="3"/>
  <c r="E235" i="3"/>
  <c r="F23" i="3"/>
  <c r="G23" i="3"/>
  <c r="M23" i="3" s="1"/>
  <c r="J23" i="3"/>
  <c r="D23" i="3"/>
  <c r="C23" i="3"/>
  <c r="B226" i="3"/>
  <c r="A226" i="3"/>
  <c r="D226" i="3"/>
  <c r="C226" i="3"/>
  <c r="E83" i="3"/>
  <c r="D83" i="3"/>
  <c r="G83" i="3"/>
  <c r="K83" i="3" s="1"/>
  <c r="F413" i="3"/>
  <c r="G413" i="3"/>
  <c r="M413" i="3" s="1"/>
  <c r="J413" i="3"/>
  <c r="E413" i="3"/>
  <c r="C408" i="3"/>
  <c r="D408" i="3"/>
  <c r="E408" i="3"/>
  <c r="J408" i="3"/>
  <c r="G408" i="3"/>
  <c r="K408" i="3" s="1"/>
  <c r="F158" i="3"/>
  <c r="G158" i="3"/>
  <c r="K158" i="3" s="1"/>
  <c r="J158" i="3"/>
  <c r="D158" i="3"/>
  <c r="C158" i="3"/>
  <c r="F337" i="3"/>
  <c r="E337" i="3"/>
  <c r="J337" i="3"/>
  <c r="G337" i="3"/>
  <c r="M337" i="3" s="1"/>
  <c r="A337" i="3"/>
  <c r="C337" i="3"/>
  <c r="G212" i="3"/>
  <c r="K212" i="3" s="1"/>
  <c r="J212" i="3"/>
  <c r="A212" i="3"/>
  <c r="B212" i="3"/>
  <c r="D212" i="3"/>
  <c r="F212" i="3"/>
  <c r="G480" i="3"/>
  <c r="J480" i="3"/>
  <c r="E247" i="3"/>
  <c r="E433" i="3"/>
  <c r="D433" i="3"/>
  <c r="C12" i="3"/>
  <c r="E264" i="3"/>
  <c r="F264" i="3"/>
  <c r="B150" i="3"/>
  <c r="A150" i="3"/>
  <c r="A79" i="3"/>
  <c r="B79" i="3"/>
  <c r="A347" i="3"/>
  <c r="B347" i="3"/>
  <c r="E341" i="3"/>
  <c r="D341" i="3"/>
  <c r="B310" i="3"/>
  <c r="C343" i="3"/>
  <c r="C204" i="3"/>
  <c r="D329" i="3"/>
  <c r="E480" i="3"/>
  <c r="C264" i="3"/>
  <c r="J150" i="3"/>
  <c r="G79" i="3"/>
  <c r="G347" i="3"/>
  <c r="K347" i="3" s="1"/>
  <c r="D293" i="3"/>
  <c r="G310" i="3"/>
  <c r="C246" i="3"/>
  <c r="D343" i="3"/>
  <c r="D166" i="3"/>
  <c r="G392" i="3"/>
  <c r="M392" i="3" s="1"/>
  <c r="F149" i="3"/>
  <c r="B329" i="3"/>
  <c r="BF86" i="1"/>
  <c r="BQ86" i="1"/>
  <c r="BF344" i="1"/>
  <c r="BQ344" i="1"/>
  <c r="BF124" i="1"/>
  <c r="BP120" i="1"/>
  <c r="J120" i="1" s="1"/>
  <c r="K121" i="2" s="1"/>
  <c r="BE259" i="1"/>
  <c r="BP259" i="1"/>
  <c r="BP499" i="1"/>
  <c r="J499" i="1" s="1"/>
  <c r="K500" i="2" s="1"/>
  <c r="BQ424" i="1"/>
  <c r="K424" i="1" s="1"/>
  <c r="N425" i="2" s="1"/>
  <c r="BC367" i="1"/>
  <c r="BP367" i="1"/>
  <c r="BF123" i="1"/>
  <c r="BQ123" i="1"/>
  <c r="BC254" i="1"/>
  <c r="BP254" i="1"/>
  <c r="BF276" i="1"/>
  <c r="BQ276" i="1"/>
  <c r="BC406" i="1"/>
  <c r="BP406" i="1"/>
  <c r="BE121" i="1"/>
  <c r="BP121" i="1"/>
  <c r="BF446" i="1"/>
  <c r="BQ446" i="1"/>
  <c r="BP207" i="1"/>
  <c r="J207" i="1" s="1"/>
  <c r="K208" i="2" s="1"/>
  <c r="BC220" i="1"/>
  <c r="BP220" i="1"/>
  <c r="BC314" i="1"/>
  <c r="BP314" i="1"/>
  <c r="BE275" i="1"/>
  <c r="BP275" i="1"/>
  <c r="BF418" i="1"/>
  <c r="BQ418" i="1"/>
  <c r="BF43" i="1"/>
  <c r="BQ43" i="1"/>
  <c r="B66" i="3"/>
  <c r="A66" i="3"/>
  <c r="BP247" i="1"/>
  <c r="J247" i="1" s="1"/>
  <c r="K248" i="2" s="1"/>
  <c r="A37" i="3"/>
  <c r="B37" i="3"/>
  <c r="B392" i="3"/>
  <c r="A392" i="3"/>
  <c r="B119" i="3"/>
  <c r="A119" i="3"/>
  <c r="B326" i="3"/>
  <c r="A326" i="3"/>
  <c r="BP86" i="1"/>
  <c r="J86" i="1" s="1"/>
  <c r="K87" i="2" s="1"/>
  <c r="A123" i="3"/>
  <c r="B123" i="3"/>
  <c r="B320" i="3"/>
  <c r="A320" i="3"/>
  <c r="B466" i="3"/>
  <c r="A466" i="3"/>
  <c r="BQ237" i="1"/>
  <c r="K237" i="1" s="1"/>
  <c r="N238" i="2" s="1"/>
  <c r="BP99" i="1"/>
  <c r="B417" i="3"/>
  <c r="A417" i="3"/>
  <c r="B415" i="3"/>
  <c r="A415" i="3"/>
  <c r="B338" i="3"/>
  <c r="A338" i="3"/>
  <c r="B365" i="3"/>
  <c r="A365" i="3"/>
  <c r="B333" i="3"/>
  <c r="A333" i="3"/>
  <c r="A62" i="3"/>
  <c r="B62" i="3"/>
  <c r="A171" i="3"/>
  <c r="B171" i="3"/>
  <c r="B353" i="3"/>
  <c r="A353" i="3"/>
  <c r="B111" i="3"/>
  <c r="A111" i="3"/>
  <c r="A202" i="3"/>
  <c r="B202" i="3"/>
  <c r="B5" i="3"/>
  <c r="A206" i="3"/>
  <c r="A469" i="3"/>
  <c r="B461" i="3"/>
  <c r="B167" i="3"/>
  <c r="A199" i="3"/>
  <c r="B8" i="3"/>
  <c r="A324" i="3"/>
  <c r="A252" i="3"/>
  <c r="B252" i="3"/>
  <c r="B285" i="3"/>
  <c r="A488" i="3"/>
  <c r="A448" i="3"/>
  <c r="F14" i="3"/>
  <c r="D119" i="3"/>
  <c r="D466" i="3"/>
  <c r="J108" i="3"/>
  <c r="C171" i="3"/>
  <c r="G36" i="3"/>
  <c r="M36" i="3" s="1"/>
  <c r="J312" i="3"/>
  <c r="C288" i="3"/>
  <c r="F37" i="3"/>
  <c r="C380" i="3"/>
  <c r="J396" i="3"/>
  <c r="J409" i="3"/>
  <c r="J342" i="3"/>
  <c r="D254" i="3"/>
  <c r="E221" i="3"/>
  <c r="J365" i="3"/>
  <c r="F133" i="3"/>
  <c r="C289" i="3"/>
  <c r="A492" i="3"/>
  <c r="B492" i="3"/>
  <c r="B339" i="3"/>
  <c r="A339" i="3"/>
  <c r="B460" i="3"/>
  <c r="A460" i="3"/>
  <c r="BP82" i="1"/>
  <c r="J82" i="1" s="1"/>
  <c r="K83" i="2" s="1"/>
  <c r="A131" i="3"/>
  <c r="B131" i="3"/>
  <c r="A484" i="3"/>
  <c r="B484" i="3"/>
  <c r="B387" i="3"/>
  <c r="A387" i="3"/>
  <c r="BP199" i="1"/>
  <c r="B85" i="3"/>
  <c r="A85" i="3"/>
  <c r="A101" i="3"/>
  <c r="B101" i="3"/>
  <c r="BP180" i="1"/>
  <c r="A181" i="3"/>
  <c r="B181" i="3"/>
  <c r="A197" i="3"/>
  <c r="B197" i="3"/>
  <c r="A213" i="3"/>
  <c r="B213" i="3"/>
  <c r="B229" i="3"/>
  <c r="A229" i="3"/>
  <c r="B309" i="3"/>
  <c r="A309" i="3"/>
  <c r="B357" i="3"/>
  <c r="A357" i="3"/>
  <c r="BQ388" i="1"/>
  <c r="BP484" i="1"/>
  <c r="B236" i="3"/>
  <c r="A236" i="3"/>
  <c r="BP375" i="1"/>
  <c r="J375" i="1" s="1"/>
  <c r="K376" i="2" s="1"/>
  <c r="BP439" i="1"/>
  <c r="B59" i="3"/>
  <c r="A59" i="3"/>
  <c r="A87" i="3"/>
  <c r="B87" i="3"/>
  <c r="BP198" i="1"/>
  <c r="J198" i="1" s="1"/>
  <c r="K199" i="2" s="1"/>
  <c r="B247" i="3"/>
  <c r="A247" i="3"/>
  <c r="A166" i="3"/>
  <c r="B166" i="3"/>
  <c r="BP197" i="1"/>
  <c r="J197" i="1" s="1"/>
  <c r="K198" i="2" s="1"/>
  <c r="B246" i="3"/>
  <c r="A246" i="3"/>
  <c r="A294" i="3"/>
  <c r="B294" i="3"/>
  <c r="B404" i="3"/>
  <c r="A404" i="3"/>
  <c r="A151" i="3"/>
  <c r="B151" i="3"/>
  <c r="A176" i="3"/>
  <c r="B176" i="3"/>
  <c r="A498" i="3"/>
  <c r="B498" i="3"/>
  <c r="A208" i="3"/>
  <c r="B208" i="3"/>
  <c r="B481" i="3"/>
  <c r="A481" i="3"/>
  <c r="A497" i="3"/>
  <c r="B497" i="3"/>
  <c r="BQ51" i="1"/>
  <c r="BP79" i="1"/>
  <c r="BP270" i="1"/>
  <c r="J270" i="1" s="1"/>
  <c r="K271" i="2" s="1"/>
  <c r="BP161" i="1"/>
  <c r="B143" i="3"/>
  <c r="A143" i="3"/>
  <c r="A295" i="3"/>
  <c r="B295" i="3"/>
  <c r="BP443" i="1"/>
  <c r="J443" i="1" s="1"/>
  <c r="K444" i="2" s="1"/>
  <c r="A77" i="3"/>
  <c r="B77" i="3"/>
  <c r="B125" i="3"/>
  <c r="C125" i="3"/>
  <c r="B205" i="3"/>
  <c r="BP460" i="1"/>
  <c r="J460" i="1" s="1"/>
  <c r="K461" i="2" s="1"/>
  <c r="A174" i="3"/>
  <c r="B174" i="3"/>
  <c r="A302" i="3"/>
  <c r="B302" i="3"/>
  <c r="B334" i="3"/>
  <c r="A334" i="3"/>
  <c r="B435" i="3"/>
  <c r="A435" i="3"/>
  <c r="B219" i="3"/>
  <c r="A219" i="3"/>
  <c r="B331" i="3"/>
  <c r="A331" i="3"/>
  <c r="B412" i="3"/>
  <c r="A412" i="3"/>
  <c r="B426" i="3"/>
  <c r="A426" i="3"/>
  <c r="A305" i="3"/>
  <c r="B305" i="3"/>
  <c r="B441" i="3"/>
  <c r="A441" i="3"/>
  <c r="B457" i="3"/>
  <c r="A457" i="3"/>
  <c r="A489" i="3"/>
  <c r="B489" i="3"/>
  <c r="BQ319" i="1"/>
  <c r="B400" i="3"/>
  <c r="A400" i="3"/>
  <c r="BP286" i="1"/>
  <c r="J286" i="1" s="1"/>
  <c r="K287" i="2" s="1"/>
  <c r="B74" i="3"/>
  <c r="A74" i="3"/>
  <c r="A170" i="3"/>
  <c r="B170" i="3"/>
  <c r="B474" i="3"/>
  <c r="A474" i="3"/>
  <c r="BQ48" i="1"/>
  <c r="BD380" i="1"/>
  <c r="BE380" i="1" s="1"/>
  <c r="BO380" i="1"/>
  <c r="BF99" i="1"/>
  <c r="BQ99" i="1"/>
  <c r="BC399" i="1"/>
  <c r="BP399" i="1"/>
  <c r="BQ368" i="1"/>
  <c r="K368" i="1" s="1"/>
  <c r="N369" i="2" s="1"/>
  <c r="K397" i="1"/>
  <c r="N398" i="2" s="1"/>
  <c r="BQ397" i="1"/>
  <c r="BC438" i="1"/>
  <c r="BP438" i="1"/>
  <c r="B19" i="3"/>
  <c r="A19" i="3"/>
  <c r="BP106" i="1"/>
  <c r="BP500" i="1"/>
  <c r="J500" i="1" s="1"/>
  <c r="K501" i="2" s="1"/>
  <c r="B443" i="3"/>
  <c r="A443" i="3"/>
  <c r="BQ373" i="1"/>
  <c r="A200" i="3"/>
  <c r="B200" i="3"/>
  <c r="B399" i="3"/>
  <c r="A399" i="3"/>
  <c r="BP397" i="1"/>
  <c r="BP248" i="1"/>
  <c r="A280" i="3"/>
  <c r="B280" i="3"/>
  <c r="BP442" i="1"/>
  <c r="A187" i="3"/>
  <c r="B187" i="3"/>
  <c r="BP446" i="1"/>
  <c r="J446" i="1" s="1"/>
  <c r="K447" i="2" s="1"/>
  <c r="B241" i="3"/>
  <c r="A241" i="3"/>
  <c r="B217" i="3"/>
  <c r="A217" i="3"/>
  <c r="B250" i="3"/>
  <c r="A250" i="3"/>
  <c r="B117" i="3"/>
  <c r="B21" i="3"/>
  <c r="A26" i="3"/>
  <c r="A275" i="3"/>
  <c r="B477" i="3"/>
  <c r="A461" i="3"/>
  <c r="B115" i="3"/>
  <c r="B292" i="3"/>
  <c r="B284" i="3"/>
  <c r="A284" i="3"/>
  <c r="A285" i="3"/>
  <c r="B261" i="3"/>
  <c r="E271" i="3"/>
  <c r="E119" i="3"/>
  <c r="F103" i="3"/>
  <c r="J111" i="3"/>
  <c r="G187" i="3"/>
  <c r="N187" i="3" s="1"/>
  <c r="D320" i="3"/>
  <c r="F288" i="3"/>
  <c r="J240" i="3"/>
  <c r="J241" i="3"/>
  <c r="J250" i="3"/>
  <c r="C37" i="3"/>
  <c r="J217" i="3"/>
  <c r="D417" i="3"/>
  <c r="F62" i="3"/>
  <c r="C123" i="3"/>
  <c r="J326" i="3"/>
  <c r="E254" i="3"/>
  <c r="G303" i="3"/>
  <c r="L303" i="3" s="1"/>
  <c r="E392" i="3"/>
  <c r="E66" i="3"/>
  <c r="F289" i="3"/>
  <c r="J5" i="3"/>
  <c r="G5" i="3"/>
  <c r="H5" i="3" s="1"/>
  <c r="J206" i="3"/>
  <c r="G206" i="3"/>
  <c r="M206" i="3" s="1"/>
  <c r="G117" i="3"/>
  <c r="K117" i="3" s="1"/>
  <c r="J117" i="3"/>
  <c r="J188" i="3"/>
  <c r="G188" i="3"/>
  <c r="J196" i="3"/>
  <c r="G196" i="3"/>
  <c r="N196" i="3" s="1"/>
  <c r="G21" i="3"/>
  <c r="D21" i="3"/>
  <c r="G114" i="3"/>
  <c r="M114" i="3" s="1"/>
  <c r="J114" i="3"/>
  <c r="G161" i="3"/>
  <c r="K161" i="3" s="1"/>
  <c r="J161" i="3"/>
  <c r="J169" i="3"/>
  <c r="G169" i="3"/>
  <c r="J26" i="3"/>
  <c r="G26" i="3"/>
  <c r="L26" i="3" s="1"/>
  <c r="J52" i="3"/>
  <c r="G52" i="3"/>
  <c r="N52" i="3" s="1"/>
  <c r="G275" i="3"/>
  <c r="K275" i="3" s="1"/>
  <c r="J275" i="3"/>
  <c r="G251" i="3"/>
  <c r="H251" i="3" s="1"/>
  <c r="J251" i="3"/>
  <c r="G477" i="3"/>
  <c r="K477" i="3" s="1"/>
  <c r="J477" i="3"/>
  <c r="G469" i="3"/>
  <c r="M469" i="3" s="1"/>
  <c r="J469" i="3"/>
  <c r="G461" i="3"/>
  <c r="K461" i="3" s="1"/>
  <c r="J461" i="3"/>
  <c r="G429" i="3"/>
  <c r="N429" i="3" s="1"/>
  <c r="J429" i="3"/>
  <c r="G478" i="3"/>
  <c r="K478" i="3" s="1"/>
  <c r="J478" i="3"/>
  <c r="G446" i="3"/>
  <c r="M446" i="3" s="1"/>
  <c r="J446" i="3"/>
  <c r="J91" i="3"/>
  <c r="G91" i="3"/>
  <c r="M91" i="3" s="1"/>
  <c r="G107" i="3"/>
  <c r="N107" i="3" s="1"/>
  <c r="J107" i="3"/>
  <c r="G115" i="3"/>
  <c r="K115" i="3" s="1"/>
  <c r="J115" i="3"/>
  <c r="J191" i="3"/>
  <c r="G191" i="3"/>
  <c r="H191" i="3" s="1"/>
  <c r="J199" i="3"/>
  <c r="G199" i="3"/>
  <c r="G8" i="3"/>
  <c r="K8" i="3" s="1"/>
  <c r="J8" i="3"/>
  <c r="G348" i="3"/>
  <c r="J348" i="3"/>
  <c r="G324" i="3"/>
  <c r="K324" i="3" s="1"/>
  <c r="J324" i="3"/>
  <c r="J292" i="3"/>
  <c r="G292" i="3"/>
  <c r="J284" i="3"/>
  <c r="G284" i="3"/>
  <c r="N284" i="3" s="1"/>
  <c r="G252" i="3"/>
  <c r="J252" i="3"/>
  <c r="J285" i="3"/>
  <c r="G285" i="3"/>
  <c r="H285" i="3" s="1"/>
  <c r="G261" i="3"/>
  <c r="M261" i="3" s="1"/>
  <c r="J261" i="3"/>
  <c r="G253" i="3"/>
  <c r="K253" i="3" s="1"/>
  <c r="J253" i="3"/>
  <c r="J245" i="3"/>
  <c r="G245" i="3"/>
  <c r="G479" i="3"/>
  <c r="K479" i="3" s="1"/>
  <c r="J479" i="3"/>
  <c r="G431" i="3"/>
  <c r="M431" i="3" s="1"/>
  <c r="J431" i="3"/>
  <c r="J496" i="3"/>
  <c r="G496" i="3"/>
  <c r="L496" i="3" s="1"/>
  <c r="J488" i="3"/>
  <c r="G488" i="3"/>
  <c r="G456" i="3"/>
  <c r="K456" i="3" s="1"/>
  <c r="G448" i="3"/>
  <c r="J448" i="3"/>
  <c r="G440" i="3"/>
  <c r="K440" i="3" s="1"/>
  <c r="J440" i="3"/>
  <c r="D181" i="3"/>
  <c r="J197" i="3"/>
  <c r="E197" i="3"/>
  <c r="J279" i="3"/>
  <c r="C247" i="3"/>
  <c r="C119" i="3"/>
  <c r="J497" i="3"/>
  <c r="E497" i="3"/>
  <c r="D489" i="3"/>
  <c r="G481" i="3"/>
  <c r="M481" i="3" s="1"/>
  <c r="F481" i="3"/>
  <c r="G457" i="3"/>
  <c r="H457" i="3" s="1"/>
  <c r="F457" i="3"/>
  <c r="G441" i="3"/>
  <c r="N441" i="3" s="1"/>
  <c r="F441" i="3"/>
  <c r="J498" i="3"/>
  <c r="E498" i="3"/>
  <c r="G474" i="3"/>
  <c r="M474" i="3" s="1"/>
  <c r="F474" i="3"/>
  <c r="C466" i="3"/>
  <c r="D87" i="3"/>
  <c r="G111" i="3"/>
  <c r="M111" i="3" s="1"/>
  <c r="F111" i="3"/>
  <c r="G108" i="3"/>
  <c r="D171" i="3"/>
  <c r="J187" i="3"/>
  <c r="E187" i="3"/>
  <c r="J36" i="3"/>
  <c r="C320" i="3"/>
  <c r="G312" i="3"/>
  <c r="H312" i="3" s="1"/>
  <c r="J280" i="3"/>
  <c r="E280" i="3"/>
  <c r="G240" i="3"/>
  <c r="K240" i="3" s="1"/>
  <c r="G241" i="3"/>
  <c r="I241" i="3" s="1"/>
  <c r="F241" i="3"/>
  <c r="C443" i="3"/>
  <c r="G435" i="3"/>
  <c r="K435" i="3" s="1"/>
  <c r="F435" i="3"/>
  <c r="D492" i="3"/>
  <c r="J484" i="3"/>
  <c r="E484" i="3"/>
  <c r="C460" i="3"/>
  <c r="G85" i="3"/>
  <c r="I85" i="3" s="1"/>
  <c r="F85" i="3"/>
  <c r="J101" i="3"/>
  <c r="E101" i="3"/>
  <c r="G387" i="3"/>
  <c r="F387" i="3"/>
  <c r="G338" i="3"/>
  <c r="N338" i="3" s="1"/>
  <c r="F338" i="3"/>
  <c r="G250" i="3"/>
  <c r="H250" i="3" s="1"/>
  <c r="F250" i="3"/>
  <c r="D151" i="3"/>
  <c r="G143" i="3"/>
  <c r="N143" i="3" s="1"/>
  <c r="F143" i="3"/>
  <c r="G339" i="3"/>
  <c r="K339" i="3" s="1"/>
  <c r="F339" i="3"/>
  <c r="C331" i="3"/>
  <c r="D208" i="3"/>
  <c r="D37" i="3"/>
  <c r="G217" i="3"/>
  <c r="F217" i="3"/>
  <c r="D170" i="3"/>
  <c r="G396" i="3"/>
  <c r="C404" i="3"/>
  <c r="G412" i="3"/>
  <c r="K412" i="3" s="1"/>
  <c r="F412" i="3"/>
  <c r="G19" i="3"/>
  <c r="F19" i="3"/>
  <c r="G409" i="3"/>
  <c r="K409" i="3" s="1"/>
  <c r="C417" i="3"/>
  <c r="D62" i="3"/>
  <c r="G357" i="3"/>
  <c r="L357" i="3" s="1"/>
  <c r="F357" i="3"/>
  <c r="G333" i="3"/>
  <c r="M333" i="3" s="1"/>
  <c r="F333" i="3"/>
  <c r="C309" i="3"/>
  <c r="J202" i="3"/>
  <c r="E202" i="3"/>
  <c r="D123" i="3"/>
  <c r="G219" i="3"/>
  <c r="N219" i="3" s="1"/>
  <c r="F219" i="3"/>
  <c r="J176" i="3"/>
  <c r="E176" i="3"/>
  <c r="J200" i="3"/>
  <c r="E200" i="3"/>
  <c r="G426" i="3"/>
  <c r="M426" i="3" s="1"/>
  <c r="F426" i="3"/>
  <c r="G399" i="3"/>
  <c r="K399" i="3" s="1"/>
  <c r="F399" i="3"/>
  <c r="G415" i="3"/>
  <c r="H415" i="3" s="1"/>
  <c r="F415" i="3"/>
  <c r="C59" i="3"/>
  <c r="G342" i="3"/>
  <c r="M342" i="3" s="1"/>
  <c r="C334" i="3"/>
  <c r="G326" i="3"/>
  <c r="H326" i="3" s="1"/>
  <c r="F326" i="3"/>
  <c r="D302" i="3"/>
  <c r="J294" i="3"/>
  <c r="E294" i="3"/>
  <c r="G246" i="3"/>
  <c r="K246" i="3" s="1"/>
  <c r="F246" i="3"/>
  <c r="D131" i="3"/>
  <c r="J303" i="3"/>
  <c r="D295" i="3"/>
  <c r="G236" i="3"/>
  <c r="K236" i="3" s="1"/>
  <c r="F236" i="3"/>
  <c r="J125" i="3"/>
  <c r="F125" i="3"/>
  <c r="G229" i="3"/>
  <c r="K229" i="3" s="1"/>
  <c r="F229" i="3"/>
  <c r="J213" i="3"/>
  <c r="E213" i="3"/>
  <c r="D205" i="3"/>
  <c r="J166" i="3"/>
  <c r="E166" i="3"/>
  <c r="D174" i="3"/>
  <c r="C392" i="3"/>
  <c r="G400" i="3"/>
  <c r="M400" i="3" s="1"/>
  <c r="F400" i="3"/>
  <c r="G365" i="3"/>
  <c r="K365" i="3" s="1"/>
  <c r="F365" i="3"/>
  <c r="G405" i="3"/>
  <c r="M405" i="3" s="1"/>
  <c r="D77" i="3"/>
  <c r="G74" i="3"/>
  <c r="K74" i="3" s="1"/>
  <c r="F74" i="3"/>
  <c r="C66" i="3"/>
  <c r="G353" i="3"/>
  <c r="F353" i="3"/>
  <c r="J305" i="3"/>
  <c r="E305" i="3"/>
  <c r="BE415" i="1"/>
  <c r="J200" i="1"/>
  <c r="K201" i="2" s="1"/>
  <c r="BP200" i="1"/>
  <c r="BC312" i="1"/>
  <c r="BF312" i="1" s="1"/>
  <c r="BP312" i="1"/>
  <c r="BF255" i="1"/>
  <c r="BQ255" i="1"/>
  <c r="BQ57" i="1"/>
  <c r="K57" i="1" s="1"/>
  <c r="N58" i="2" s="1"/>
  <c r="BC281" i="1"/>
  <c r="BF281" i="1" s="1"/>
  <c r="BP281" i="1"/>
  <c r="BC116" i="1"/>
  <c r="BP116" i="1"/>
  <c r="BF420" i="1"/>
  <c r="BQ420" i="1"/>
  <c r="BC262" i="1"/>
  <c r="BP262" i="1"/>
  <c r="BC422" i="1"/>
  <c r="BQ422" i="1" s="1"/>
  <c r="BP422" i="1"/>
  <c r="BF341" i="1"/>
  <c r="BC138" i="1"/>
  <c r="BF138" i="1" s="1"/>
  <c r="BP138" i="1"/>
  <c r="BQ336" i="1"/>
  <c r="K336" i="1" s="1"/>
  <c r="N337" i="2" s="1"/>
  <c r="J284" i="1"/>
  <c r="K285" i="2" s="1"/>
  <c r="BP284" i="1"/>
  <c r="BP41" i="1"/>
  <c r="J41" i="1" s="1"/>
  <c r="K42" i="2" s="1"/>
  <c r="K190" i="1"/>
  <c r="N191" i="2" s="1"/>
  <c r="BF359" i="1"/>
  <c r="BE264" i="1"/>
  <c r="BP264" i="1"/>
  <c r="BP31" i="1"/>
  <c r="J31" i="1" s="1"/>
  <c r="K32" i="2" s="1"/>
  <c r="BP331" i="1"/>
  <c r="J331" i="1" s="1"/>
  <c r="K332" i="2" s="1"/>
  <c r="BE507" i="1"/>
  <c r="BP507" i="1"/>
  <c r="BE470" i="1"/>
  <c r="BP470" i="1"/>
  <c r="BC252" i="1"/>
  <c r="BQ252" i="1" s="1"/>
  <c r="BP252" i="1"/>
  <c r="BC494" i="1"/>
  <c r="BQ494" i="1" s="1"/>
  <c r="BP494" i="1"/>
  <c r="BC334" i="1"/>
  <c r="BF334" i="1" s="1"/>
  <c r="BP334" i="1"/>
  <c r="BC158" i="1"/>
  <c r="BQ158" i="1" s="1"/>
  <c r="BP158" i="1"/>
  <c r="BQ425" i="1"/>
  <c r="K425" i="1" s="1"/>
  <c r="N426" i="2" s="1"/>
  <c r="BQ177" i="1"/>
  <c r="K177" i="1" s="1"/>
  <c r="N178" i="2" s="1"/>
  <c r="K258" i="1"/>
  <c r="N259" i="2" s="1"/>
  <c r="BQ258" i="1"/>
  <c r="BF378" i="1"/>
  <c r="BQ378" i="1"/>
  <c r="BC56" i="1"/>
  <c r="BP56" i="1"/>
  <c r="BF464" i="1"/>
  <c r="BQ464" i="1"/>
  <c r="BC395" i="1"/>
  <c r="BQ395" i="1" s="1"/>
  <c r="BP395" i="1"/>
  <c r="BC481" i="1"/>
  <c r="BP481" i="1"/>
  <c r="BE39" i="1"/>
  <c r="BP39" i="1"/>
  <c r="J201" i="1"/>
  <c r="K202" i="2" s="1"/>
  <c r="BP201" i="1"/>
  <c r="BF292" i="1"/>
  <c r="BQ292" i="1"/>
  <c r="K292" i="1" s="1"/>
  <c r="N293" i="2" s="1"/>
  <c r="BC133" i="1"/>
  <c r="BP133" i="1"/>
  <c r="BP466" i="1"/>
  <c r="J466" i="1" s="1"/>
  <c r="K467" i="2" s="1"/>
  <c r="BF87" i="1"/>
  <c r="BQ87" i="1"/>
  <c r="BF317" i="1"/>
  <c r="BQ317" i="1"/>
  <c r="BP371" i="1"/>
  <c r="J371" i="1" s="1"/>
  <c r="K372" i="2" s="1"/>
  <c r="BE486" i="1"/>
  <c r="BP486" i="1"/>
  <c r="BC503" i="1"/>
  <c r="BP503" i="1"/>
  <c r="BF62" i="1"/>
  <c r="BQ62" i="1"/>
  <c r="BC346" i="1"/>
  <c r="BP346" i="1"/>
  <c r="BC118" i="1"/>
  <c r="BF118" i="1" s="1"/>
  <c r="BP118" i="1"/>
  <c r="BP354" i="1"/>
  <c r="BP402" i="1"/>
  <c r="BP94" i="1"/>
  <c r="BQ298" i="1"/>
  <c r="K298" i="1" s="1"/>
  <c r="N299" i="2" s="1"/>
  <c r="A184" i="3"/>
  <c r="B184" i="3"/>
  <c r="A31" i="3"/>
  <c r="B31" i="3"/>
  <c r="BP148" i="1"/>
  <c r="A149" i="3"/>
  <c r="B149" i="3"/>
  <c r="A165" i="3"/>
  <c r="B165" i="3"/>
  <c r="BQ260" i="1"/>
  <c r="K260" i="1" s="1"/>
  <c r="N261" i="2" s="1"/>
  <c r="A293" i="3"/>
  <c r="B293" i="3"/>
  <c r="B341" i="3"/>
  <c r="A341" i="3"/>
  <c r="B373" i="3"/>
  <c r="A373" i="3"/>
  <c r="B389" i="3"/>
  <c r="A389" i="3"/>
  <c r="B72" i="3"/>
  <c r="A72" i="3"/>
  <c r="A140" i="3"/>
  <c r="B140" i="3"/>
  <c r="B343" i="3"/>
  <c r="A343" i="3"/>
  <c r="BP390" i="1"/>
  <c r="J390" i="1" s="1"/>
  <c r="K391" i="2" s="1"/>
  <c r="B407" i="3"/>
  <c r="A407" i="3"/>
  <c r="BP21" i="1"/>
  <c r="BQ213" i="1"/>
  <c r="BO229" i="1"/>
  <c r="BQ309" i="1"/>
  <c r="K309" i="1" s="1"/>
  <c r="N310" i="2" s="1"/>
  <c r="B476" i="3"/>
  <c r="A476" i="3"/>
  <c r="BP377" i="1"/>
  <c r="J377" i="1" s="1"/>
  <c r="K378" i="2" s="1"/>
  <c r="BP175" i="1"/>
  <c r="J175" i="1" s="1"/>
  <c r="K176" i="2" s="1"/>
  <c r="BP191" i="1"/>
  <c r="J191" i="1" s="1"/>
  <c r="K192" i="2" s="1"/>
  <c r="BQ19" i="1"/>
  <c r="A33" i="3"/>
  <c r="B33" i="3"/>
  <c r="B81" i="3"/>
  <c r="A81" i="3"/>
  <c r="BP192" i="1"/>
  <c r="A465" i="3"/>
  <c r="J465" i="3"/>
  <c r="A132" i="3"/>
  <c r="B132" i="3"/>
  <c r="A256" i="3"/>
  <c r="B256" i="3"/>
  <c r="BP431" i="1"/>
  <c r="J431" i="1" s="1"/>
  <c r="K432" i="2" s="1"/>
  <c r="A95" i="3"/>
  <c r="B95" i="3"/>
  <c r="B255" i="3"/>
  <c r="A255" i="3"/>
  <c r="BO113" i="1"/>
  <c r="BP313" i="1"/>
  <c r="J313" i="1" s="1"/>
  <c r="K314" i="2" s="1"/>
  <c r="B370" i="3"/>
  <c r="A370" i="3"/>
  <c r="B450" i="3"/>
  <c r="A450" i="3"/>
  <c r="A482" i="3"/>
  <c r="B482" i="3"/>
  <c r="BP478" i="1"/>
  <c r="BP55" i="1"/>
  <c r="BP204" i="1"/>
  <c r="J204" i="1" s="1"/>
  <c r="K205" i="2" s="1"/>
  <c r="A139" i="3"/>
  <c r="B139" i="3"/>
  <c r="BP246" i="1"/>
  <c r="J246" i="1" s="1"/>
  <c r="K247" i="2" s="1"/>
  <c r="B423" i="3"/>
  <c r="A423" i="3"/>
  <c r="BQ45" i="1"/>
  <c r="B23" i="3"/>
  <c r="A23" i="3"/>
  <c r="BP336" i="1"/>
  <c r="B369" i="3"/>
  <c r="A369" i="3"/>
  <c r="BP163" i="1"/>
  <c r="J163" i="1" s="1"/>
  <c r="K164" i="2" s="1"/>
  <c r="B319" i="3"/>
  <c r="A319" i="3"/>
  <c r="BP457" i="1"/>
  <c r="B428" i="3"/>
  <c r="A428" i="3"/>
  <c r="B397" i="3"/>
  <c r="A397" i="3"/>
  <c r="B83" i="3"/>
  <c r="C83" i="3"/>
  <c r="BP60" i="1"/>
  <c r="J60" i="1" s="1"/>
  <c r="K61" i="2" s="1"/>
  <c r="A173" i="3"/>
  <c r="B173" i="3"/>
  <c r="B317" i="3"/>
  <c r="A317" i="3"/>
  <c r="B408" i="3"/>
  <c r="A408" i="3"/>
  <c r="BQ278" i="1"/>
  <c r="B327" i="3"/>
  <c r="A327" i="3"/>
  <c r="BP474" i="1"/>
  <c r="B372" i="3"/>
  <c r="A372" i="3"/>
  <c r="BP234" i="1"/>
  <c r="BP515" i="1"/>
  <c r="J515" i="1" s="1"/>
  <c r="K516" i="2" s="1"/>
  <c r="BP418" i="1"/>
  <c r="A25" i="3"/>
  <c r="B25" i="3"/>
  <c r="B57" i="3"/>
  <c r="A57" i="3"/>
  <c r="B153" i="3"/>
  <c r="A153" i="3"/>
  <c r="A257" i="3"/>
  <c r="B257" i="3"/>
  <c r="BQ456" i="1"/>
  <c r="B20" i="3"/>
  <c r="A20" i="3"/>
  <c r="BP415" i="1"/>
  <c r="J415" i="1" s="1"/>
  <c r="K416" i="2" s="1"/>
  <c r="BP185" i="1"/>
  <c r="B266" i="3"/>
  <c r="A266" i="3"/>
  <c r="B306" i="3"/>
  <c r="A306" i="3"/>
  <c r="B458" i="3"/>
  <c r="A458" i="3"/>
  <c r="BF340" i="1"/>
  <c r="BQ340" i="1"/>
  <c r="BC202" i="1"/>
  <c r="BQ202" i="1" s="1"/>
  <c r="BP202" i="1"/>
  <c r="BP348" i="1"/>
  <c r="J348" i="1" s="1"/>
  <c r="K349" i="2" s="1"/>
  <c r="BE497" i="1"/>
  <c r="BP497" i="1"/>
  <c r="J497" i="1" s="1"/>
  <c r="K498" i="2" s="1"/>
  <c r="BC250" i="1"/>
  <c r="BQ250" i="1" s="1"/>
  <c r="BP250" i="1"/>
  <c r="BP243" i="1"/>
  <c r="J243" i="1" s="1"/>
  <c r="K244" i="2" s="1"/>
  <c r="BP272" i="1"/>
  <c r="J272" i="1" s="1"/>
  <c r="K273" i="2" s="1"/>
  <c r="BF161" i="1"/>
  <c r="BQ161" i="1"/>
  <c r="BQ185" i="1"/>
  <c r="K185" i="1" s="1"/>
  <c r="N186" i="2" s="1"/>
  <c r="BF474" i="1"/>
  <c r="BQ474" i="1"/>
  <c r="BC429" i="1"/>
  <c r="BF429" i="1" s="1"/>
  <c r="BP429" i="1"/>
  <c r="J429" i="1" s="1"/>
  <c r="K430" i="2" s="1"/>
  <c r="BF199" i="1"/>
  <c r="BQ199" i="1"/>
  <c r="BE335" i="1"/>
  <c r="BP335" i="1"/>
  <c r="K385" i="1"/>
  <c r="N386" i="2" s="1"/>
  <c r="BQ385" i="1"/>
  <c r="BF296" i="1"/>
  <c r="BQ296" i="1"/>
  <c r="BC173" i="1"/>
  <c r="BP173" i="1"/>
  <c r="BP251" i="1"/>
  <c r="J251" i="1" s="1"/>
  <c r="K252" i="2" s="1"/>
  <c r="BE137" i="1"/>
  <c r="BP137" i="1"/>
  <c r="B396" i="3"/>
  <c r="A396" i="3"/>
  <c r="A133" i="3"/>
  <c r="B133" i="3"/>
  <c r="B405" i="3"/>
  <c r="A405" i="3"/>
  <c r="A27" i="3"/>
  <c r="B27" i="3"/>
  <c r="A279" i="3"/>
  <c r="B279" i="3"/>
  <c r="B342" i="3"/>
  <c r="A342" i="3"/>
  <c r="B160" i="3"/>
  <c r="BP83" i="1"/>
  <c r="J83" i="1" s="1"/>
  <c r="K84" i="2" s="1"/>
  <c r="A380" i="3"/>
  <c r="B380" i="3"/>
  <c r="A303" i="3"/>
  <c r="B303" i="3"/>
  <c r="BP296" i="1"/>
  <c r="B409" i="3"/>
  <c r="A409" i="3"/>
  <c r="A36" i="3"/>
  <c r="B36" i="3"/>
  <c r="A288" i="3"/>
  <c r="B288" i="3"/>
  <c r="B312" i="3"/>
  <c r="A312" i="3"/>
  <c r="BQ24" i="1"/>
  <c r="K24" i="1" s="1"/>
  <c r="N25" i="2" s="1"/>
  <c r="B240" i="3"/>
  <c r="A240" i="3"/>
  <c r="B108" i="3"/>
  <c r="A108" i="3"/>
  <c r="B221" i="3"/>
  <c r="A221" i="3"/>
  <c r="BP268" i="1"/>
  <c r="A103" i="3"/>
  <c r="B103" i="3"/>
  <c r="A14" i="3"/>
  <c r="B14" i="3"/>
  <c r="B254" i="3"/>
  <c r="A254" i="3"/>
  <c r="BQ401" i="1"/>
  <c r="A289" i="3"/>
  <c r="B289" i="3"/>
  <c r="B271" i="3"/>
  <c r="A271" i="3"/>
  <c r="A5" i="3"/>
  <c r="B206" i="3"/>
  <c r="A117" i="3"/>
  <c r="F21" i="3"/>
  <c r="B26" i="3"/>
  <c r="B275" i="3"/>
  <c r="A477" i="3"/>
  <c r="B469" i="3"/>
  <c r="A115" i="3"/>
  <c r="B199" i="3"/>
  <c r="A8" i="3"/>
  <c r="B324" i="3"/>
  <c r="A292" i="3"/>
  <c r="A261" i="3"/>
  <c r="B488" i="3"/>
  <c r="B448" i="3"/>
  <c r="C14" i="3"/>
  <c r="G279" i="3"/>
  <c r="D271" i="3"/>
  <c r="E466" i="3"/>
  <c r="C103" i="3"/>
  <c r="F171" i="3"/>
  <c r="E320" i="3"/>
  <c r="G280" i="3"/>
  <c r="K280" i="3" s="1"/>
  <c r="E443" i="3"/>
  <c r="D443" i="3"/>
  <c r="J338" i="3"/>
  <c r="F380" i="3"/>
  <c r="F27" i="3"/>
  <c r="C27" i="3"/>
  <c r="E417" i="3"/>
  <c r="C62" i="3"/>
  <c r="J333" i="3"/>
  <c r="G202" i="3"/>
  <c r="F123" i="3"/>
  <c r="J399" i="3"/>
  <c r="J415" i="3"/>
  <c r="D221" i="3"/>
  <c r="D392" i="3"/>
  <c r="J405" i="3"/>
  <c r="D66" i="3"/>
  <c r="C133" i="3"/>
  <c r="J353" i="3"/>
  <c r="F5" i="3"/>
  <c r="F206" i="3"/>
  <c r="E117" i="3"/>
  <c r="F188" i="3"/>
  <c r="F196" i="3"/>
  <c r="E21" i="3"/>
  <c r="E106" i="3"/>
  <c r="E114" i="3"/>
  <c r="E161" i="3"/>
  <c r="F169" i="3"/>
  <c r="F26" i="3"/>
  <c r="F52" i="3"/>
  <c r="E275" i="3"/>
  <c r="E251" i="3"/>
  <c r="E477" i="3"/>
  <c r="E469" i="3"/>
  <c r="E461" i="3"/>
  <c r="E429" i="3"/>
  <c r="E478" i="3"/>
  <c r="E446" i="3"/>
  <c r="F91" i="3"/>
  <c r="E107" i="3"/>
  <c r="E115" i="3"/>
  <c r="F191" i="3"/>
  <c r="F199" i="3"/>
  <c r="E8" i="3"/>
  <c r="E348" i="3"/>
  <c r="E324" i="3"/>
  <c r="F292" i="3"/>
  <c r="F284" i="3"/>
  <c r="E252" i="3"/>
  <c r="F285" i="3"/>
  <c r="E261" i="3"/>
  <c r="E253" i="3"/>
  <c r="F245" i="3"/>
  <c r="E479" i="3"/>
  <c r="E431" i="3"/>
  <c r="F496" i="3"/>
  <c r="F488" i="3"/>
  <c r="E448" i="3"/>
  <c r="E440" i="3"/>
  <c r="G181" i="3"/>
  <c r="F197" i="3"/>
  <c r="C197" i="3"/>
  <c r="G14" i="3"/>
  <c r="M14" i="3" s="1"/>
  <c r="F279" i="3"/>
  <c r="C279" i="3"/>
  <c r="J271" i="3"/>
  <c r="J247" i="3"/>
  <c r="J119" i="3"/>
  <c r="F497" i="3"/>
  <c r="C497" i="3"/>
  <c r="G489" i="3"/>
  <c r="E481" i="3"/>
  <c r="D481" i="3"/>
  <c r="E457" i="3"/>
  <c r="D457" i="3"/>
  <c r="E441" i="3"/>
  <c r="D441" i="3"/>
  <c r="F498" i="3"/>
  <c r="C498" i="3"/>
  <c r="E474" i="3"/>
  <c r="D474" i="3"/>
  <c r="J466" i="3"/>
  <c r="G87" i="3"/>
  <c r="I87" i="3" s="1"/>
  <c r="G103" i="3"/>
  <c r="K103" i="3" s="1"/>
  <c r="E111" i="3"/>
  <c r="D111" i="3"/>
  <c r="E108" i="3"/>
  <c r="D108" i="3"/>
  <c r="G171" i="3"/>
  <c r="I171" i="3" s="1"/>
  <c r="F187" i="3"/>
  <c r="C187" i="3"/>
  <c r="F36" i="3"/>
  <c r="C36" i="3"/>
  <c r="J320" i="3"/>
  <c r="E312" i="3"/>
  <c r="D312" i="3"/>
  <c r="G288" i="3"/>
  <c r="I288" i="3" s="1"/>
  <c r="F280" i="3"/>
  <c r="C280" i="3"/>
  <c r="E240" i="3"/>
  <c r="D240" i="3"/>
  <c r="E241" i="3"/>
  <c r="D241" i="3"/>
  <c r="J443" i="3"/>
  <c r="E435" i="3"/>
  <c r="D435" i="3"/>
  <c r="G492" i="3"/>
  <c r="M492" i="3" s="1"/>
  <c r="F484" i="3"/>
  <c r="C484" i="3"/>
  <c r="J460" i="3"/>
  <c r="E85" i="3"/>
  <c r="D85" i="3"/>
  <c r="F101" i="3"/>
  <c r="C101" i="3"/>
  <c r="E387" i="3"/>
  <c r="D387" i="3"/>
  <c r="E338" i="3"/>
  <c r="D338" i="3"/>
  <c r="E250" i="3"/>
  <c r="D250" i="3"/>
  <c r="G151" i="3"/>
  <c r="H151" i="3" s="1"/>
  <c r="E143" i="3"/>
  <c r="D143" i="3"/>
  <c r="E339" i="3"/>
  <c r="D339" i="3"/>
  <c r="J331" i="3"/>
  <c r="G208" i="3"/>
  <c r="K208" i="3" s="1"/>
  <c r="G37" i="3"/>
  <c r="N37" i="3" s="1"/>
  <c r="E217" i="3"/>
  <c r="D217" i="3"/>
  <c r="G170" i="3"/>
  <c r="G380" i="3"/>
  <c r="E396" i="3"/>
  <c r="D396" i="3"/>
  <c r="J404" i="3"/>
  <c r="E412" i="3"/>
  <c r="D412" i="3"/>
  <c r="E19" i="3"/>
  <c r="D19" i="3"/>
  <c r="G27" i="3"/>
  <c r="E409" i="3"/>
  <c r="D409" i="3"/>
  <c r="J417" i="3"/>
  <c r="G62" i="3"/>
  <c r="H62" i="3" s="1"/>
  <c r="E357" i="3"/>
  <c r="D357" i="3"/>
  <c r="E333" i="3"/>
  <c r="D333" i="3"/>
  <c r="J309" i="3"/>
  <c r="F202" i="3"/>
  <c r="C202" i="3"/>
  <c r="G123" i="3"/>
  <c r="E219" i="3"/>
  <c r="D219" i="3"/>
  <c r="E160" i="3"/>
  <c r="F176" i="3"/>
  <c r="C176" i="3"/>
  <c r="F200" i="3"/>
  <c r="C200" i="3"/>
  <c r="E426" i="3"/>
  <c r="D426" i="3"/>
  <c r="E399" i="3"/>
  <c r="D399" i="3"/>
  <c r="E415" i="3"/>
  <c r="D415" i="3"/>
  <c r="J59" i="3"/>
  <c r="E342" i="3"/>
  <c r="D342" i="3"/>
  <c r="J334" i="3"/>
  <c r="E326" i="3"/>
  <c r="D326" i="3"/>
  <c r="G302" i="3"/>
  <c r="K302" i="3" s="1"/>
  <c r="F294" i="3"/>
  <c r="C294" i="3"/>
  <c r="J254" i="3"/>
  <c r="E246" i="3"/>
  <c r="D246" i="3"/>
  <c r="G131" i="3"/>
  <c r="F303" i="3"/>
  <c r="C303" i="3"/>
  <c r="G295" i="3"/>
  <c r="I295" i="3" s="1"/>
  <c r="E236" i="3"/>
  <c r="D236" i="3"/>
  <c r="G125" i="3"/>
  <c r="K125" i="3" s="1"/>
  <c r="D125" i="3"/>
  <c r="E229" i="3"/>
  <c r="D229" i="3"/>
  <c r="J221" i="3"/>
  <c r="F213" i="3"/>
  <c r="C213" i="3"/>
  <c r="G205" i="3"/>
  <c r="N205" i="3" s="1"/>
  <c r="F166" i="3"/>
  <c r="C166" i="3"/>
  <c r="G174" i="3"/>
  <c r="N174" i="3" s="1"/>
  <c r="J392" i="3"/>
  <c r="E400" i="3"/>
  <c r="D400" i="3"/>
  <c r="E365" i="3"/>
  <c r="D365" i="3"/>
  <c r="E405" i="3"/>
  <c r="D405" i="3"/>
  <c r="G77" i="3"/>
  <c r="H77" i="3" s="1"/>
  <c r="E74" i="3"/>
  <c r="D74" i="3"/>
  <c r="J66" i="3"/>
  <c r="G133" i="3"/>
  <c r="M133" i="3" s="1"/>
  <c r="E353" i="3"/>
  <c r="D353" i="3"/>
  <c r="F305" i="3"/>
  <c r="C305" i="3"/>
  <c r="G289" i="3"/>
  <c r="K289" i="3" s="1"/>
  <c r="BE35" i="1"/>
  <c r="BP35" i="1"/>
  <c r="K408" i="1"/>
  <c r="N409" i="2" s="1"/>
  <c r="BF324" i="1"/>
  <c r="BC294" i="1"/>
  <c r="BP294" i="1"/>
  <c r="BF498" i="1"/>
  <c r="BQ498" i="1"/>
  <c r="BF465" i="1"/>
  <c r="BQ465" i="1"/>
  <c r="BP232" i="1"/>
  <c r="J232" i="1" s="1"/>
  <c r="K233" i="2" s="1"/>
  <c r="BP302" i="1"/>
  <c r="J302" i="1" s="1"/>
  <c r="K303" i="2" s="1"/>
  <c r="BC489" i="1"/>
  <c r="BF489" i="1" s="1"/>
  <c r="BP489" i="1"/>
  <c r="BO431" i="1"/>
  <c r="I431" i="1" s="1"/>
  <c r="J432" i="2" s="1"/>
  <c r="BO95" i="1"/>
  <c r="I95" i="1" s="1"/>
  <c r="K457" i="1"/>
  <c r="N458" i="2" s="1"/>
  <c r="BQ457" i="1"/>
  <c r="BF355" i="1"/>
  <c r="BQ355" i="1"/>
  <c r="BD41" i="1"/>
  <c r="BE41" i="1" s="1"/>
  <c r="BO41" i="1"/>
  <c r="BD467" i="1"/>
  <c r="BE467" i="1" s="1"/>
  <c r="BO467" i="1"/>
  <c r="BD369" i="1"/>
  <c r="BE369" i="1" s="1"/>
  <c r="BO369" i="1"/>
  <c r="BF269" i="1"/>
  <c r="BQ269" i="1"/>
  <c r="BC320" i="1"/>
  <c r="BQ320" i="1" s="1"/>
  <c r="BP320" i="1"/>
  <c r="BC196" i="1"/>
  <c r="BP196" i="1"/>
  <c r="BE363" i="1"/>
  <c r="BP363" i="1"/>
  <c r="BF29" i="1"/>
  <c r="BQ29" i="1"/>
  <c r="BC218" i="1"/>
  <c r="BP218" i="1"/>
  <c r="BF502" i="1"/>
  <c r="BQ502" i="1"/>
  <c r="BC89" i="1"/>
  <c r="BF89" i="1" s="1"/>
  <c r="BP89" i="1"/>
  <c r="BE171" i="1"/>
  <c r="BP171" i="1"/>
  <c r="BP511" i="1"/>
  <c r="J511" i="1" s="1"/>
  <c r="K512" i="2" s="1"/>
  <c r="K327" i="1"/>
  <c r="N328" i="2" s="1"/>
  <c r="BQ327" i="1"/>
  <c r="BC430" i="1"/>
  <c r="BQ430" i="1" s="1"/>
  <c r="BP430" i="1"/>
  <c r="BE203" i="1"/>
  <c r="BP203" i="1"/>
  <c r="BE491" i="1"/>
  <c r="BP491" i="1"/>
  <c r="BC256" i="1"/>
  <c r="BQ256" i="1" s="1"/>
  <c r="BP256" i="1"/>
  <c r="BP110" i="1"/>
  <c r="J110" i="1" s="1"/>
  <c r="K111" i="2" s="1"/>
  <c r="BC108" i="1"/>
  <c r="BQ108" i="1" s="1"/>
  <c r="BP108" i="1"/>
  <c r="BC330" i="1"/>
  <c r="BP330" i="1"/>
  <c r="J208" i="1"/>
  <c r="K209" i="2" s="1"/>
  <c r="BP208" i="1"/>
  <c r="BP391" i="1"/>
  <c r="J391" i="1" s="1"/>
  <c r="K392" i="2" s="1"/>
  <c r="BF34" i="1"/>
  <c r="BQ34" i="1"/>
  <c r="BQ463" i="1"/>
  <c r="K463" i="1" s="1"/>
  <c r="N464" i="2" s="1"/>
  <c r="BE411" i="1"/>
  <c r="BP411" i="1"/>
  <c r="BC136" i="1"/>
  <c r="BF136" i="1" s="1"/>
  <c r="BP136" i="1"/>
  <c r="BQ47" i="1"/>
  <c r="K47" i="1" s="1"/>
  <c r="N48" i="2" s="1"/>
  <c r="BC178" i="1"/>
  <c r="BP178" i="1"/>
  <c r="BP321" i="1"/>
  <c r="J321" i="1" s="1"/>
  <c r="K322" i="2" s="1"/>
  <c r="BF88" i="1"/>
  <c r="BQ88" i="1"/>
  <c r="J211" i="1"/>
  <c r="K212" i="2" s="1"/>
  <c r="BP211" i="1"/>
  <c r="BC483" i="1"/>
  <c r="BF483" i="1" s="1"/>
  <c r="BP483" i="1"/>
  <c r="BE364" i="1"/>
  <c r="BP364" i="1"/>
  <c r="BP214" i="1"/>
  <c r="J214" i="1" s="1"/>
  <c r="K215" i="2" s="1"/>
  <c r="BE238" i="1"/>
  <c r="BP238" i="1"/>
  <c r="BC92" i="1"/>
  <c r="BF92" i="1" s="1"/>
  <c r="BP92" i="1"/>
  <c r="J231" i="1"/>
  <c r="K232" i="2" s="1"/>
  <c r="BC231" i="1"/>
  <c r="BQ507" i="1"/>
  <c r="K507" i="1" s="1"/>
  <c r="N508" i="2" s="1"/>
  <c r="BP210" i="1"/>
  <c r="B258" i="3"/>
  <c r="A258" i="3"/>
  <c r="BP75" i="1"/>
  <c r="A210" i="3"/>
  <c r="E210" i="3"/>
  <c r="A203" i="3"/>
  <c r="B203" i="3"/>
  <c r="BP67" i="1"/>
  <c r="B356" i="3"/>
  <c r="A356" i="3"/>
  <c r="BP307" i="1"/>
  <c r="J307" i="1" s="1"/>
  <c r="K308" i="2" s="1"/>
  <c r="BP502" i="1"/>
  <c r="B433" i="3"/>
  <c r="A433" i="3"/>
  <c r="BP36" i="1"/>
  <c r="J36" i="1" s="1"/>
  <c r="K37" i="2" s="1"/>
  <c r="BP52" i="1"/>
  <c r="A53" i="3"/>
  <c r="B53" i="3"/>
  <c r="B69" i="3"/>
  <c r="A69" i="3"/>
  <c r="BP132" i="1"/>
  <c r="J132" i="1" s="1"/>
  <c r="K133" i="2" s="1"/>
  <c r="BP276" i="1"/>
  <c r="B325" i="3"/>
  <c r="A325" i="3"/>
  <c r="B421" i="3"/>
  <c r="A421" i="3"/>
  <c r="BP452" i="1"/>
  <c r="J452" i="1" s="1"/>
  <c r="K453" i="2" s="1"/>
  <c r="B12" i="3"/>
  <c r="A12" i="3"/>
  <c r="BP59" i="1"/>
  <c r="J59" i="1" s="1"/>
  <c r="K60" i="2" s="1"/>
  <c r="BP219" i="1"/>
  <c r="B375" i="3"/>
  <c r="A375" i="3"/>
  <c r="B70" i="3"/>
  <c r="A70" i="3"/>
  <c r="A102" i="3"/>
  <c r="B102" i="3"/>
  <c r="BP213" i="1"/>
  <c r="BP245" i="1"/>
  <c r="B406" i="3"/>
  <c r="A406" i="3"/>
  <c r="BP410" i="1"/>
  <c r="B468" i="3"/>
  <c r="A468" i="3"/>
  <c r="B371" i="3"/>
  <c r="A371" i="3"/>
  <c r="A127" i="3"/>
  <c r="B127" i="3"/>
  <c r="B145" i="3"/>
  <c r="A145" i="3"/>
  <c r="B225" i="3"/>
  <c r="A225" i="3"/>
  <c r="B449" i="3"/>
  <c r="A449" i="3"/>
  <c r="B228" i="3"/>
  <c r="A228" i="3"/>
  <c r="BP271" i="1"/>
  <c r="BP257" i="1"/>
  <c r="J257" i="1" s="1"/>
  <c r="K258" i="2" s="1"/>
  <c r="BP289" i="1"/>
  <c r="B419" i="3"/>
  <c r="A419" i="3"/>
  <c r="B237" i="3"/>
  <c r="A237" i="3"/>
  <c r="A56" i="3"/>
  <c r="B56" i="3"/>
  <c r="BP58" i="1"/>
  <c r="J58" i="1" s="1"/>
  <c r="K59" i="2" s="1"/>
  <c r="BP45" i="1"/>
  <c r="A190" i="3"/>
  <c r="B190" i="3"/>
  <c r="BP237" i="1"/>
  <c r="B363" i="3"/>
  <c r="A363" i="3"/>
  <c r="BP150" i="1"/>
  <c r="B84" i="3"/>
  <c r="A84" i="3"/>
  <c r="B321" i="3"/>
  <c r="A321" i="3"/>
  <c r="B48" i="3"/>
  <c r="BP241" i="1"/>
  <c r="B307" i="3"/>
  <c r="A307" i="3"/>
  <c r="B452" i="3"/>
  <c r="A452" i="3"/>
  <c r="B315" i="3"/>
  <c r="A315" i="3"/>
  <c r="BP123" i="1"/>
  <c r="J123" i="1" s="1"/>
  <c r="K124" i="2" s="1"/>
  <c r="B157" i="3"/>
  <c r="A157" i="3"/>
  <c r="B413" i="3"/>
  <c r="A413" i="3"/>
  <c r="A28" i="3"/>
  <c r="B28" i="3"/>
  <c r="B344" i="3"/>
  <c r="A344" i="3"/>
  <c r="BP278" i="1"/>
  <c r="B46" i="3"/>
  <c r="A46" i="3"/>
  <c r="A94" i="3"/>
  <c r="B94" i="3"/>
  <c r="B158" i="3"/>
  <c r="A158" i="3"/>
  <c r="B427" i="3"/>
  <c r="A427" i="3"/>
  <c r="BP186" i="1"/>
  <c r="BP355" i="1"/>
  <c r="BQ40" i="1"/>
  <c r="A121" i="3"/>
  <c r="B121" i="3"/>
  <c r="BO232" i="1"/>
  <c r="BP368" i="1"/>
  <c r="B401" i="3"/>
  <c r="A401" i="3"/>
  <c r="B239" i="3"/>
  <c r="A239" i="3"/>
  <c r="BQ290" i="1"/>
  <c r="K290" i="1" s="1"/>
  <c r="N291" i="2" s="1"/>
  <c r="BO134" i="1"/>
  <c r="BQ405" i="1"/>
  <c r="K405" i="1" s="1"/>
  <c r="N406" i="2" s="1"/>
  <c r="BP455" i="1"/>
  <c r="BQ223" i="1"/>
  <c r="BQ240" i="1"/>
  <c r="K240" i="1" s="1"/>
  <c r="N241" i="2" s="1"/>
  <c r="BO243" i="1"/>
  <c r="BP414" i="1"/>
  <c r="J414" i="1" s="1"/>
  <c r="K415" i="2" s="1"/>
  <c r="BP434" i="1"/>
  <c r="BP54" i="1"/>
  <c r="J54" i="1" s="1"/>
  <c r="K55" i="2" s="1"/>
  <c r="BP487" i="1"/>
  <c r="J487" i="1" s="1"/>
  <c r="K488" i="2" s="1"/>
  <c r="BP451" i="1"/>
  <c r="J451" i="1" s="1"/>
  <c r="K452" i="2" s="1"/>
  <c r="BP104" i="1"/>
  <c r="J104" i="1" s="1"/>
  <c r="K105" i="2" s="1"/>
  <c r="BO305" i="1"/>
  <c r="BP353" i="1"/>
  <c r="BO443" i="1"/>
  <c r="BP322" i="1"/>
  <c r="BQ109" i="1"/>
  <c r="K109" i="1" s="1"/>
  <c r="N110" i="2" s="1"/>
  <c r="BQ450" i="1"/>
  <c r="K450" i="1" s="1"/>
  <c r="N451" i="2" s="1"/>
  <c r="BP282" i="1"/>
  <c r="BP122" i="1"/>
  <c r="BP227" i="1"/>
  <c r="BP265" i="1"/>
  <c r="BP473" i="1"/>
  <c r="BQ129" i="1"/>
  <c r="K129" i="1" s="1"/>
  <c r="N130" i="2" s="1"/>
  <c r="BP329" i="1"/>
  <c r="BQ434" i="1"/>
  <c r="K434" i="1" s="1"/>
  <c r="N435" i="2" s="1"/>
  <c r="BP44" i="1"/>
  <c r="BQ310" i="1"/>
  <c r="K310" i="1" s="1"/>
  <c r="N311" i="2" s="1"/>
  <c r="BQ333" i="1"/>
  <c r="BP63" i="1"/>
  <c r="BQ18" i="1"/>
  <c r="BR18" i="1"/>
  <c r="BS18" i="1" s="1"/>
  <c r="D3" i="3" s="1"/>
  <c r="BO18" i="1"/>
  <c r="BP18" i="1"/>
  <c r="J18" i="1" s="1"/>
  <c r="BP130" i="1"/>
  <c r="J130" i="1" s="1"/>
  <c r="K131" i="2" s="1"/>
  <c r="BQ50" i="1"/>
  <c r="K50" i="1" s="1"/>
  <c r="N51" i="2" s="1"/>
  <c r="BP239" i="1"/>
  <c r="BP23" i="1"/>
  <c r="J23" i="1" s="1"/>
  <c r="K24" i="2" s="1"/>
  <c r="BP140" i="1"/>
  <c r="J140" i="1" s="1"/>
  <c r="K141" i="2" s="1"/>
  <c r="BO348" i="1"/>
  <c r="BO460" i="1"/>
  <c r="BQ189" i="1"/>
  <c r="BQ413" i="1"/>
  <c r="BP450" i="1"/>
  <c r="J450" i="1" s="1"/>
  <c r="K451" i="2" s="1"/>
  <c r="BQ387" i="1"/>
  <c r="K387" i="1" s="1"/>
  <c r="N388" i="2" s="1"/>
  <c r="BP183" i="1"/>
  <c r="J183" i="1" s="1"/>
  <c r="K184" i="2" s="1"/>
  <c r="BP168" i="1"/>
  <c r="J168" i="1" s="1"/>
  <c r="K169" i="2" s="1"/>
  <c r="BP398" i="1"/>
  <c r="BQ265" i="1"/>
  <c r="K265" i="1" s="1"/>
  <c r="N266" i="2" s="1"/>
  <c r="BE138" i="1"/>
  <c r="BE451" i="1"/>
  <c r="J57" i="1"/>
  <c r="K58" i="2" s="1"/>
  <c r="J189" i="1"/>
  <c r="K190" i="2" s="1"/>
  <c r="J65" i="1"/>
  <c r="K66" i="2" s="1"/>
  <c r="BF386" i="1"/>
  <c r="BE450" i="1"/>
  <c r="BE339" i="1"/>
  <c r="BC97" i="1"/>
  <c r="BC91" i="1"/>
  <c r="BE505" i="1"/>
  <c r="BE70" i="1"/>
  <c r="BE183" i="1"/>
  <c r="BE116" i="1"/>
  <c r="BE142" i="1"/>
  <c r="J337" i="1"/>
  <c r="K338" i="2" s="1"/>
  <c r="J50" i="1"/>
  <c r="K51" i="2" s="1"/>
  <c r="K69" i="1"/>
  <c r="N70" i="2" s="1"/>
  <c r="J138" i="1"/>
  <c r="K139" i="2" s="1"/>
  <c r="K341" i="1"/>
  <c r="N342" i="2" s="1"/>
  <c r="BF316" i="1"/>
  <c r="BC222" i="1"/>
  <c r="BC376" i="1"/>
  <c r="BF376" i="1" s="1"/>
  <c r="BE262" i="1"/>
  <c r="BE65" i="1"/>
  <c r="BE394" i="1"/>
  <c r="BE337" i="1"/>
  <c r="J282" i="1"/>
  <c r="K283" i="2" s="1"/>
  <c r="J143" i="1"/>
  <c r="K144" i="2" s="1"/>
  <c r="K172" i="1"/>
  <c r="N173" i="2" s="1"/>
  <c r="J394" i="1"/>
  <c r="K395" i="2" s="1"/>
  <c r="J353" i="1"/>
  <c r="K354" i="2" s="1"/>
  <c r="J226" i="1"/>
  <c r="K227" i="2" s="1"/>
  <c r="K420" i="1"/>
  <c r="N421" i="2" s="1"/>
  <c r="BE179" i="1"/>
  <c r="BF240" i="1"/>
  <c r="BC175" i="1"/>
  <c r="BF175" i="1" s="1"/>
  <c r="BE515" i="1"/>
  <c r="BC82" i="1"/>
  <c r="BE220" i="1"/>
  <c r="BE175" i="1"/>
  <c r="J75" i="1"/>
  <c r="K76" i="2" s="1"/>
  <c r="BC515" i="1"/>
  <c r="BF515" i="1" s="1"/>
  <c r="BE390" i="1"/>
  <c r="J137" i="1"/>
  <c r="K138" i="2" s="1"/>
  <c r="J397" i="1"/>
  <c r="K398" i="2" s="1"/>
  <c r="K446" i="1"/>
  <c r="N447" i="2" s="1"/>
  <c r="J250" i="1"/>
  <c r="K251" i="2" s="1"/>
  <c r="J220" i="1"/>
  <c r="K221" i="2" s="1"/>
  <c r="J173" i="1"/>
  <c r="K174" i="2" s="1"/>
  <c r="BE418" i="1"/>
  <c r="BF397" i="1"/>
  <c r="BE368" i="1"/>
  <c r="K418" i="1"/>
  <c r="N419" i="2" s="1"/>
  <c r="J438" i="1"/>
  <c r="K439" i="2" s="1"/>
  <c r="J84" i="1"/>
  <c r="K85" i="2" s="1"/>
  <c r="J368" i="1"/>
  <c r="K369" i="2" s="1"/>
  <c r="BC137" i="1"/>
  <c r="BE227" i="1"/>
  <c r="BC415" i="1"/>
  <c r="BE251" i="1"/>
  <c r="BE207" i="1"/>
  <c r="K161" i="1"/>
  <c r="N162" i="2" s="1"/>
  <c r="J99" i="1"/>
  <c r="K100" i="2" s="1"/>
  <c r="K43" i="1"/>
  <c r="N44" i="2" s="1"/>
  <c r="J367" i="1"/>
  <c r="K368" i="2" s="1"/>
  <c r="BC207" i="1"/>
  <c r="BC251" i="1"/>
  <c r="BE173" i="1"/>
  <c r="BE375" i="1"/>
  <c r="BE438" i="1"/>
  <c r="BE250" i="1"/>
  <c r="K182" i="1"/>
  <c r="N183" i="2" s="1"/>
  <c r="J275" i="1"/>
  <c r="K276" i="2" s="1"/>
  <c r="J314" i="1"/>
  <c r="K315" i="2" s="1"/>
  <c r="K401" i="1"/>
  <c r="N402" i="2" s="1"/>
  <c r="K342" i="1"/>
  <c r="N343" i="2" s="1"/>
  <c r="BC375" i="1"/>
  <c r="BC275" i="1"/>
  <c r="BC390" i="1"/>
  <c r="BE82" i="1"/>
  <c r="BE446" i="1"/>
  <c r="BE314" i="1"/>
  <c r="J254" i="1"/>
  <c r="K255" i="2" s="1"/>
  <c r="J296" i="1"/>
  <c r="K297" i="2" s="1"/>
  <c r="K280" i="1"/>
  <c r="N281" i="2" s="1"/>
  <c r="J418" i="1"/>
  <c r="K419" i="2" s="1"/>
  <c r="J399" i="1"/>
  <c r="K400" i="2" s="1"/>
  <c r="I380" i="1"/>
  <c r="J381" i="2" s="1"/>
  <c r="BC75" i="1"/>
  <c r="BQ75" i="1" s="1"/>
  <c r="BC58" i="1"/>
  <c r="BE366" i="1"/>
  <c r="J45" i="1"/>
  <c r="K46" i="2" s="1"/>
  <c r="BE271" i="1"/>
  <c r="BC421" i="1"/>
  <c r="BE241" i="1"/>
  <c r="I113" i="1"/>
  <c r="BE481" i="1"/>
  <c r="BE87" i="1"/>
  <c r="J39" i="1"/>
  <c r="K40" i="2" s="1"/>
  <c r="J292" i="1"/>
  <c r="K293" i="2" s="1"/>
  <c r="K359" i="1"/>
  <c r="N360" i="2" s="1"/>
  <c r="J158" i="1"/>
  <c r="K159" i="2" s="1"/>
  <c r="AY17" i="1"/>
  <c r="BB17" i="1" s="1"/>
  <c r="BE17" i="1" s="1"/>
  <c r="J336" i="1"/>
  <c r="K337" i="2" s="1"/>
  <c r="BE76" i="1"/>
  <c r="J478" i="1"/>
  <c r="K479" i="2" s="1"/>
  <c r="J334" i="1"/>
  <c r="K335" i="2" s="1"/>
  <c r="J252" i="1"/>
  <c r="K253" i="2" s="1"/>
  <c r="J364" i="1"/>
  <c r="K365" i="2" s="1"/>
  <c r="BC238" i="1"/>
  <c r="BF383" i="1"/>
  <c r="BE178" i="1"/>
  <c r="J238" i="1"/>
  <c r="K239" i="2" s="1"/>
  <c r="BC411" i="1"/>
  <c r="K492" i="1"/>
  <c r="N493" i="2" s="1"/>
  <c r="BF271" i="1"/>
  <c r="K271" i="1"/>
  <c r="N272" i="2" s="1"/>
  <c r="BF274" i="1"/>
  <c r="BC22" i="1"/>
  <c r="BE503" i="1"/>
  <c r="BE254" i="1"/>
  <c r="BE421" i="1"/>
  <c r="BE215" i="1"/>
  <c r="BE429" i="1"/>
  <c r="J298" i="1"/>
  <c r="K299" i="2" s="1"/>
  <c r="K128" i="1"/>
  <c r="N129" i="2" s="1"/>
  <c r="J87" i="1"/>
  <c r="K88" i="2" s="1"/>
  <c r="K464" i="1"/>
  <c r="N465" i="2" s="1"/>
  <c r="J271" i="1"/>
  <c r="K272" i="2" s="1"/>
  <c r="K78" i="1"/>
  <c r="N79" i="2" s="1"/>
  <c r="J395" i="1"/>
  <c r="K396" i="2" s="1"/>
  <c r="J411" i="1"/>
  <c r="K412" i="2" s="1"/>
  <c r="J241" i="1"/>
  <c r="K242" i="2" s="1"/>
  <c r="J92" i="1"/>
  <c r="K93" i="2" s="1"/>
  <c r="BF424" i="1"/>
  <c r="BE292" i="1"/>
  <c r="BC211" i="1"/>
  <c r="BC60" i="1"/>
  <c r="BF60" i="1" s="1"/>
  <c r="BC364" i="1"/>
  <c r="BQ364" i="1" s="1"/>
  <c r="BE136" i="1"/>
  <c r="BE489" i="1"/>
  <c r="BE22" i="1"/>
  <c r="BE110" i="1"/>
  <c r="BF453" i="1"/>
  <c r="BE367" i="1"/>
  <c r="BE92" i="1"/>
  <c r="BE395" i="1"/>
  <c r="J167" i="1"/>
  <c r="K168" i="2" s="1"/>
  <c r="J161" i="1"/>
  <c r="K162" i="2" s="1"/>
  <c r="K125" i="1"/>
  <c r="N126" i="2" s="1"/>
  <c r="J212" i="1"/>
  <c r="K213" i="2" s="1"/>
  <c r="K472" i="1"/>
  <c r="N473" i="2" s="1"/>
  <c r="K448" i="1"/>
  <c r="N449" i="2" s="1"/>
  <c r="J481" i="1"/>
  <c r="K482" i="2" s="1"/>
  <c r="K317" i="1"/>
  <c r="N318" i="2" s="1"/>
  <c r="J56" i="1"/>
  <c r="K57" i="2" s="1"/>
  <c r="K42" i="1"/>
  <c r="N43" i="2" s="1"/>
  <c r="BF42" i="1"/>
  <c r="BF282" i="1"/>
  <c r="BF510" i="1"/>
  <c r="BE487" i="1"/>
  <c r="BE189" i="1"/>
  <c r="BE140" i="1"/>
  <c r="BE459" i="1"/>
  <c r="BE223" i="1"/>
  <c r="BE42" i="1"/>
  <c r="BE60" i="1"/>
  <c r="BE386" i="1"/>
  <c r="K498" i="1"/>
  <c r="N499" i="2" s="1"/>
  <c r="J245" i="1"/>
  <c r="K246" i="2" s="1"/>
  <c r="J192" i="1"/>
  <c r="K193" i="2" s="1"/>
  <c r="J258" i="1"/>
  <c r="K259" i="2" s="1"/>
  <c r="I460" i="1"/>
  <c r="J461" i="2" s="1"/>
  <c r="K103" i="1"/>
  <c r="N104" i="2" s="1"/>
  <c r="K478" i="1"/>
  <c r="N479" i="2" s="1"/>
  <c r="K480" i="1"/>
  <c r="N481" i="2" s="1"/>
  <c r="J413" i="1"/>
  <c r="K414" i="2" s="1"/>
  <c r="J386" i="1"/>
  <c r="K387" i="2" s="1"/>
  <c r="K142" i="1"/>
  <c r="N143" i="2" s="1"/>
  <c r="J322" i="1"/>
  <c r="K323" i="2" s="1"/>
  <c r="J223" i="1"/>
  <c r="K224" i="2" s="1"/>
  <c r="K403" i="1"/>
  <c r="N404" i="2" s="1"/>
  <c r="J42" i="1"/>
  <c r="K43" i="2" s="1"/>
  <c r="K189" i="1"/>
  <c r="N190" i="2" s="1"/>
  <c r="BF101" i="1"/>
  <c r="BE129" i="1"/>
  <c r="BC192" i="1"/>
  <c r="BC339" i="1"/>
  <c r="BE258" i="1"/>
  <c r="BE478" i="1"/>
  <c r="BF258" i="1"/>
  <c r="BE383" i="1"/>
  <c r="J222" i="1"/>
  <c r="K223" i="2" s="1"/>
  <c r="J476" i="1"/>
  <c r="K477" i="2" s="1"/>
  <c r="J510" i="1"/>
  <c r="K511" i="2" s="1"/>
  <c r="K413" i="1"/>
  <c r="N414" i="2" s="1"/>
  <c r="K40" i="1"/>
  <c r="N41" i="2" s="1"/>
  <c r="J383" i="1"/>
  <c r="K384" i="2" s="1"/>
  <c r="J423" i="1"/>
  <c r="K424" i="2" s="1"/>
  <c r="BF457" i="1"/>
  <c r="BF318" i="1"/>
  <c r="BE298" i="1"/>
  <c r="BC70" i="1"/>
  <c r="BC302" i="1"/>
  <c r="BC140" i="1"/>
  <c r="BC423" i="1"/>
  <c r="BC168" i="1"/>
  <c r="BE510" i="1"/>
  <c r="BE237" i="1"/>
  <c r="BE397" i="1"/>
  <c r="BE302" i="1"/>
  <c r="BE353" i="1"/>
  <c r="K355" i="1"/>
  <c r="N356" i="2" s="1"/>
  <c r="J489" i="1"/>
  <c r="K490" i="2" s="1"/>
  <c r="J273" i="1"/>
  <c r="K274" i="2" s="1"/>
  <c r="J248" i="1"/>
  <c r="K249" i="2" s="1"/>
  <c r="K340" i="1"/>
  <c r="N341" i="2" s="1"/>
  <c r="K333" i="1"/>
  <c r="N334" i="2" s="1"/>
  <c r="BC476" i="1"/>
  <c r="BQ476" i="1" s="1"/>
  <c r="BE376" i="1"/>
  <c r="BE413" i="1"/>
  <c r="BE463" i="1"/>
  <c r="BE308" i="1"/>
  <c r="J274" i="1"/>
  <c r="K275" i="2" s="1"/>
  <c r="K255" i="1"/>
  <c r="N256" i="2" s="1"/>
  <c r="J116" i="1"/>
  <c r="K117" i="2" s="1"/>
  <c r="K410" i="1"/>
  <c r="N411" i="2" s="1"/>
  <c r="J281" i="1"/>
  <c r="K282" i="2" s="1"/>
  <c r="K74" i="1"/>
  <c r="N75" i="2" s="1"/>
  <c r="K146" i="1"/>
  <c r="N147" i="2" s="1"/>
  <c r="J228" i="1"/>
  <c r="K229" i="2" s="1"/>
  <c r="J420" i="1"/>
  <c r="K421" i="2" s="1"/>
  <c r="BF53" i="1"/>
  <c r="BC321" i="1"/>
  <c r="BE274" i="1"/>
  <c r="BE228" i="1"/>
  <c r="BE242" i="1"/>
  <c r="BE422" i="1"/>
  <c r="J136" i="1"/>
  <c r="K137" i="2" s="1"/>
  <c r="J422" i="1"/>
  <c r="K423" i="2" s="1"/>
  <c r="BF450" i="1"/>
  <c r="BE321" i="1"/>
  <c r="BE260" i="1"/>
  <c r="BC308" i="1"/>
  <c r="BQ308" i="1" s="1"/>
  <c r="BC239" i="1"/>
  <c r="BE420" i="1"/>
  <c r="BE181" i="1"/>
  <c r="J437" i="1"/>
  <c r="K438" i="2" s="1"/>
  <c r="J262" i="1"/>
  <c r="K263" i="2" s="1"/>
  <c r="J155" i="1"/>
  <c r="K156" i="2" s="1"/>
  <c r="J345" i="1"/>
  <c r="K346" i="2" s="1"/>
  <c r="J181" i="1"/>
  <c r="K182" i="2" s="1"/>
  <c r="J312" i="1"/>
  <c r="K313" i="2" s="1"/>
  <c r="BE312" i="1"/>
  <c r="K383" i="1"/>
  <c r="N384" i="2" s="1"/>
  <c r="BC371" i="1"/>
  <c r="BC215" i="1"/>
  <c r="BE57" i="1"/>
  <c r="BC201" i="1"/>
  <c r="BC437" i="1"/>
  <c r="BQ437" i="1" s="1"/>
  <c r="BE345" i="1"/>
  <c r="BE281" i="1"/>
  <c r="BC466" i="1"/>
  <c r="BE56" i="1"/>
  <c r="BE166" i="1"/>
  <c r="BE483" i="1"/>
  <c r="J159" i="1"/>
  <c r="K160" i="2" s="1"/>
  <c r="K276" i="1"/>
  <c r="N277" i="2" s="1"/>
  <c r="J260" i="1"/>
  <c r="K261" i="2" s="1"/>
  <c r="J503" i="1"/>
  <c r="K504" i="2" s="1"/>
  <c r="J463" i="1"/>
  <c r="K464" i="2" s="1"/>
  <c r="K513" i="1"/>
  <c r="N514" i="2" s="1"/>
  <c r="J178" i="1"/>
  <c r="K179" i="2" s="1"/>
  <c r="K351" i="1"/>
  <c r="N352" i="2" s="1"/>
  <c r="K62" i="1"/>
  <c r="N63" i="2" s="1"/>
  <c r="J346" i="1"/>
  <c r="K347" i="2" s="1"/>
  <c r="K233" i="1"/>
  <c r="N234" i="2" s="1"/>
  <c r="K242" i="1"/>
  <c r="N243" i="2" s="1"/>
  <c r="BC159" i="1"/>
  <c r="BC268" i="1"/>
  <c r="BE334" i="1"/>
  <c r="BC232" i="1"/>
  <c r="BE494" i="1"/>
  <c r="BE210" i="1"/>
  <c r="BE118" i="1"/>
  <c r="BE197" i="1"/>
  <c r="BE158" i="1"/>
  <c r="J490" i="1"/>
  <c r="K491" i="2" s="1"/>
  <c r="J151" i="1"/>
  <c r="K152" i="2" s="1"/>
  <c r="J268" i="1"/>
  <c r="K269" i="2" s="1"/>
  <c r="J494" i="1"/>
  <c r="K495" i="2" s="1"/>
  <c r="J454" i="1"/>
  <c r="K455" i="2" s="1"/>
  <c r="K112" i="1"/>
  <c r="N113" i="2" s="1"/>
  <c r="J278" i="1"/>
  <c r="K279" i="2" s="1"/>
  <c r="J118" i="1"/>
  <c r="K119" i="2" s="1"/>
  <c r="K126" i="1"/>
  <c r="N127" i="2" s="1"/>
  <c r="J210" i="1"/>
  <c r="K211" i="2" s="1"/>
  <c r="K27" i="1"/>
  <c r="N28" i="2" s="1"/>
  <c r="K165" i="1"/>
  <c r="N166" i="2" s="1"/>
  <c r="J507" i="1"/>
  <c r="K508" i="2" s="1"/>
  <c r="J483" i="1"/>
  <c r="K484" i="2" s="1"/>
  <c r="K34" i="1"/>
  <c r="N35" i="2" s="1"/>
  <c r="K61" i="1"/>
  <c r="N62" i="2" s="1"/>
  <c r="K48" i="1"/>
  <c r="N49" i="2" s="1"/>
  <c r="K285" i="1"/>
  <c r="N286" i="2" s="1"/>
  <c r="J227" i="1"/>
  <c r="K228" i="2" s="1"/>
  <c r="BE346" i="1"/>
  <c r="BF210" i="1"/>
  <c r="BE211" i="1"/>
  <c r="BC490" i="1"/>
  <c r="BC104" i="1"/>
  <c r="BF265" i="1"/>
  <c r="BE229" i="1"/>
  <c r="BE104" i="1"/>
  <c r="BE278" i="1"/>
  <c r="BE115" i="1"/>
  <c r="BE252" i="1"/>
  <c r="K417" i="1"/>
  <c r="N418" i="2" s="1"/>
  <c r="K278" i="1"/>
  <c r="N279" i="2" s="1"/>
  <c r="K504" i="1"/>
  <c r="N505" i="2" s="1"/>
  <c r="J115" i="1"/>
  <c r="K116" i="2" s="1"/>
  <c r="K124" i="1"/>
  <c r="N125" i="2" s="1"/>
  <c r="J402" i="1"/>
  <c r="K403" i="2" s="1"/>
  <c r="J62" i="1"/>
  <c r="K63" i="2" s="1"/>
  <c r="J166" i="1"/>
  <c r="K167" i="2" s="1"/>
  <c r="I232" i="1"/>
  <c r="J233" i="2" s="1"/>
  <c r="K88" i="1"/>
  <c r="N89" i="2" s="1"/>
  <c r="J242" i="1"/>
  <c r="K243" i="2" s="1"/>
  <c r="K199" i="1"/>
  <c r="N200" i="2" s="1"/>
  <c r="K344" i="1"/>
  <c r="N345" i="2" s="1"/>
  <c r="BE62" i="1"/>
  <c r="BC499" i="1"/>
  <c r="BE134" i="1"/>
  <c r="BD152" i="1"/>
  <c r="BE152" i="1" s="1"/>
  <c r="I152" i="1"/>
  <c r="J153" i="2" s="1"/>
  <c r="BC49" i="1"/>
  <c r="J49" i="1"/>
  <c r="K50" i="2" s="1"/>
  <c r="BE300" i="1"/>
  <c r="J300" i="1"/>
  <c r="K301" i="2" s="1"/>
  <c r="BC491" i="1"/>
  <c r="J491" i="1"/>
  <c r="K492" i="2" s="1"/>
  <c r="BC362" i="1"/>
  <c r="BQ362" i="1" s="1"/>
  <c r="J362" i="1"/>
  <c r="K363" i="2" s="1"/>
  <c r="K488" i="1"/>
  <c r="N489" i="2" s="1"/>
  <c r="BF488" i="1"/>
  <c r="J495" i="1"/>
  <c r="K496" i="2" s="1"/>
  <c r="BC495" i="1"/>
  <c r="BC442" i="1"/>
  <c r="BQ442" i="1" s="1"/>
  <c r="J442" i="1"/>
  <c r="K443" i="2" s="1"/>
  <c r="BC366" i="1"/>
  <c r="J366" i="1"/>
  <c r="K367" i="2" s="1"/>
  <c r="J194" i="1"/>
  <c r="K195" i="2" s="1"/>
  <c r="K296" i="1"/>
  <c r="N297" i="2" s="1"/>
  <c r="K71" i="1"/>
  <c r="N72" i="2" s="1"/>
  <c r="BE169" i="1"/>
  <c r="J169" i="1"/>
  <c r="K170" i="2" s="1"/>
  <c r="K440" i="1"/>
  <c r="N441" i="2" s="1"/>
  <c r="K149" i="1"/>
  <c r="N150" i="2" s="1"/>
  <c r="K202" i="1"/>
  <c r="N203" i="2" s="1"/>
  <c r="BF425" i="1"/>
  <c r="BF360" i="1"/>
  <c r="K360" i="1"/>
  <c r="N361" i="2" s="1"/>
  <c r="K393" i="1"/>
  <c r="N394" i="2" s="1"/>
  <c r="K154" i="1"/>
  <c r="N155" i="2" s="1"/>
  <c r="BC266" i="1"/>
  <c r="BQ266" i="1" s="1"/>
  <c r="J266" i="1"/>
  <c r="K267" i="2" s="1"/>
  <c r="BC379" i="1"/>
  <c r="J379" i="1"/>
  <c r="K380" i="2" s="1"/>
  <c r="BE188" i="1"/>
  <c r="J188" i="1"/>
  <c r="K189" i="2" s="1"/>
  <c r="BE305" i="1"/>
  <c r="J305" i="1"/>
  <c r="K306" i="2" s="1"/>
  <c r="BD204" i="1"/>
  <c r="BE204" i="1" s="1"/>
  <c r="I204" i="1"/>
  <c r="J205" i="2" s="1"/>
  <c r="BC468" i="1"/>
  <c r="J468" i="1"/>
  <c r="K469" i="2" s="1"/>
  <c r="BE267" i="1"/>
  <c r="J267" i="1"/>
  <c r="K268" i="2" s="1"/>
  <c r="BC46" i="1"/>
  <c r="BQ46" i="1" s="1"/>
  <c r="J46" i="1"/>
  <c r="K47" i="2" s="1"/>
  <c r="BE28" i="1"/>
  <c r="J28" i="1"/>
  <c r="K29" i="2" s="1"/>
  <c r="BC479" i="1"/>
  <c r="BQ479" i="1" s="1"/>
  <c r="J479" i="1"/>
  <c r="K480" i="2" s="1"/>
  <c r="BE176" i="1"/>
  <c r="J176" i="1"/>
  <c r="K177" i="2" s="1"/>
  <c r="BC176" i="1"/>
  <c r="BC462" i="1"/>
  <c r="BQ462" i="1" s="1"/>
  <c r="J462" i="1"/>
  <c r="K463" i="2" s="1"/>
  <c r="BF405" i="1"/>
  <c r="BE123" i="1"/>
  <c r="BE479" i="1"/>
  <c r="BE196" i="1"/>
  <c r="BE495" i="1"/>
  <c r="BE406" i="1"/>
  <c r="J237" i="1"/>
  <c r="K238" i="2" s="1"/>
  <c r="J363" i="1"/>
  <c r="K364" i="2" s="1"/>
  <c r="J347" i="1"/>
  <c r="K348" i="2" s="1"/>
  <c r="I120" i="1"/>
  <c r="J134" i="1"/>
  <c r="K135" i="2" s="1"/>
  <c r="K123" i="1"/>
  <c r="N124" i="2" s="1"/>
  <c r="K319" i="1"/>
  <c r="N320" i="2" s="1"/>
  <c r="J474" i="1"/>
  <c r="K475" i="2" s="1"/>
  <c r="J55" i="1"/>
  <c r="K56" i="2" s="1"/>
  <c r="K365" i="1"/>
  <c r="N366" i="2" s="1"/>
  <c r="BE266" i="1"/>
  <c r="BE132" i="1"/>
  <c r="BC132" i="1"/>
  <c r="BC436" i="1"/>
  <c r="BC171" i="1"/>
  <c r="BQ171" i="1" s="1"/>
  <c r="K32" i="1"/>
  <c r="N33" i="2" s="1"/>
  <c r="BE133" i="1"/>
  <c r="J133" i="1"/>
  <c r="K134" i="2" s="1"/>
  <c r="BF77" i="1"/>
  <c r="K77" i="1"/>
  <c r="N78" i="2" s="1"/>
  <c r="K209" i="1"/>
  <c r="N210" i="2" s="1"/>
  <c r="BC94" i="1"/>
  <c r="BQ94" i="1" s="1"/>
  <c r="J94" i="1"/>
  <c r="K95" i="2" s="1"/>
  <c r="BC486" i="1"/>
  <c r="BQ486" i="1" s="1"/>
  <c r="J486" i="1"/>
  <c r="K487" i="2" s="1"/>
  <c r="BC427" i="1"/>
  <c r="BQ427" i="1" s="1"/>
  <c r="J427" i="1"/>
  <c r="K428" i="2" s="1"/>
  <c r="BC114" i="1"/>
  <c r="BQ114" i="1" s="1"/>
  <c r="J114" i="1"/>
  <c r="K115" i="2" s="1"/>
  <c r="BE114" i="1"/>
  <c r="K295" i="1"/>
  <c r="N296" i="2" s="1"/>
  <c r="BD164" i="1"/>
  <c r="BE164" i="1" s="1"/>
  <c r="I164" i="1"/>
  <c r="J165" i="2" s="1"/>
  <c r="K144" i="1"/>
  <c r="N145" i="2" s="1"/>
  <c r="BE147" i="1"/>
  <c r="J147" i="1"/>
  <c r="K148" i="2" s="1"/>
  <c r="BC147" i="1"/>
  <c r="BE195" i="1"/>
  <c r="BC195" i="1"/>
  <c r="BC335" i="1"/>
  <c r="BQ335" i="1" s="1"/>
  <c r="J335" i="1"/>
  <c r="K336" i="2" s="1"/>
  <c r="K433" i="1"/>
  <c r="N434" i="2" s="1"/>
  <c r="BE296" i="1"/>
  <c r="BF237" i="1"/>
  <c r="J405" i="1"/>
  <c r="K406" i="2" s="1"/>
  <c r="J196" i="1"/>
  <c r="K197" i="2" s="1"/>
  <c r="K496" i="1"/>
  <c r="N497" i="2" s="1"/>
  <c r="J406" i="1"/>
  <c r="K407" i="2" s="1"/>
  <c r="J219" i="1"/>
  <c r="K220" i="2" s="1"/>
  <c r="BE83" i="1"/>
  <c r="K241" i="1"/>
  <c r="N242" i="2" s="1"/>
  <c r="BF241" i="1"/>
  <c r="BC219" i="1"/>
  <c r="BQ219" i="1" s="1"/>
  <c r="BC83" i="1"/>
  <c r="BQ83" i="1" s="1"/>
  <c r="BC121" i="1"/>
  <c r="BQ121" i="1" s="1"/>
  <c r="K326" i="1"/>
  <c r="N327" i="2" s="1"/>
  <c r="K384" i="1"/>
  <c r="N385" i="2" s="1"/>
  <c r="BD81" i="1"/>
  <c r="BE81" i="1" s="1"/>
  <c r="I81" i="1"/>
  <c r="K449" i="1"/>
  <c r="N450" i="2" s="1"/>
  <c r="BC382" i="1"/>
  <c r="J382" i="1"/>
  <c r="K383" i="2" s="1"/>
  <c r="BC323" i="1"/>
  <c r="BQ323" i="1" s="1"/>
  <c r="J323" i="1"/>
  <c r="K324" i="2" s="1"/>
  <c r="K493" i="1"/>
  <c r="N494" i="2" s="1"/>
  <c r="BC471" i="1"/>
  <c r="BQ471" i="1" s="1"/>
  <c r="J471" i="1"/>
  <c r="K472" i="2" s="1"/>
  <c r="BC205" i="1"/>
  <c r="BQ205" i="1" s="1"/>
  <c r="J205" i="1"/>
  <c r="K206" i="2" s="1"/>
  <c r="K250" i="1"/>
  <c r="N251" i="2" s="1"/>
  <c r="BF55" i="1"/>
  <c r="K55" i="1"/>
  <c r="N56" i="2" s="1"/>
  <c r="BC234" i="1"/>
  <c r="BQ234" i="1" s="1"/>
  <c r="J234" i="1"/>
  <c r="K235" i="2" s="1"/>
  <c r="BE436" i="1"/>
  <c r="BE434" i="1"/>
  <c r="BE362" i="1"/>
  <c r="K482" i="1"/>
  <c r="N483" i="2" s="1"/>
  <c r="J121" i="1"/>
  <c r="K122" i="2" s="1"/>
  <c r="J67" i="1"/>
  <c r="K68" i="2" s="1"/>
  <c r="K127" i="1"/>
  <c r="N128" i="2" s="1"/>
  <c r="K474" i="1"/>
  <c r="N475" i="2" s="1"/>
  <c r="J434" i="1"/>
  <c r="K435" i="2" s="1"/>
  <c r="J185" i="1"/>
  <c r="K186" i="2" s="1"/>
  <c r="K193" i="1"/>
  <c r="N194" i="2" s="1"/>
  <c r="K388" i="1"/>
  <c r="N389" i="2" s="1"/>
  <c r="BF177" i="1"/>
  <c r="BE405" i="1"/>
  <c r="BE332" i="1"/>
  <c r="J332" i="1"/>
  <c r="K333" i="2" s="1"/>
  <c r="K158" i="1"/>
  <c r="N159" i="2" s="1"/>
  <c r="BC79" i="1"/>
  <c r="J79" i="1"/>
  <c r="K80" i="2" s="1"/>
  <c r="BE105" i="1"/>
  <c r="BC105" i="1"/>
  <c r="BF402" i="1"/>
  <c r="K402" i="1"/>
  <c r="N403" i="2" s="1"/>
  <c r="BC208" i="1"/>
  <c r="BE208" i="1"/>
  <c r="BC391" i="1"/>
  <c r="BQ391" i="1" s="1"/>
  <c r="BE391" i="1"/>
  <c r="BE307" i="1"/>
  <c r="BC307" i="1"/>
  <c r="BF454" i="1"/>
  <c r="K454" i="1"/>
  <c r="N455" i="2" s="1"/>
  <c r="K512" i="1"/>
  <c r="N513" i="2" s="1"/>
  <c r="BC107" i="1"/>
  <c r="J107" i="1"/>
  <c r="K108" i="2" s="1"/>
  <c r="BC257" i="1"/>
  <c r="BE257" i="1"/>
  <c r="J47" i="1"/>
  <c r="K48" i="2" s="1"/>
  <c r="BE47" i="1"/>
  <c r="BF115" i="1"/>
  <c r="K115" i="1"/>
  <c r="N116" i="2" s="1"/>
  <c r="BC289" i="1"/>
  <c r="BQ289" i="1" s="1"/>
  <c r="J289" i="1"/>
  <c r="K290" i="2" s="1"/>
  <c r="BE430" i="1"/>
  <c r="BE466" i="1"/>
  <c r="BC214" i="1"/>
  <c r="BQ214" i="1" s="1"/>
  <c r="BE214" i="1"/>
  <c r="BF345" i="1"/>
  <c r="BE201" i="1"/>
  <c r="BE462" i="1"/>
  <c r="BE471" i="1"/>
  <c r="BE107" i="1"/>
  <c r="BE270" i="1"/>
  <c r="BE99" i="1"/>
  <c r="BE336" i="1"/>
  <c r="BE399" i="1"/>
  <c r="BE410" i="1"/>
  <c r="BE402" i="1"/>
  <c r="BE185" i="1"/>
  <c r="BE161" i="1"/>
  <c r="BE382" i="1"/>
  <c r="BC169" i="1"/>
  <c r="BC167" i="1"/>
  <c r="BE205" i="1"/>
  <c r="BE55" i="1"/>
  <c r="BF24" i="1"/>
  <c r="BE468" i="1"/>
  <c r="BE323" i="1"/>
  <c r="BE276" i="1"/>
  <c r="BC28" i="1"/>
  <c r="BQ28" i="1" s="1"/>
  <c r="BC188" i="1"/>
  <c r="BC39" i="1"/>
  <c r="BQ39" i="1" s="1"/>
  <c r="BE248" i="1"/>
  <c r="BE113" i="1"/>
  <c r="BC304" i="1"/>
  <c r="BE243" i="1"/>
  <c r="BE454" i="1"/>
  <c r="BE46" i="1"/>
  <c r="BE474" i="1"/>
  <c r="BF309" i="1"/>
  <c r="BC270" i="1"/>
  <c r="BC267" i="1"/>
  <c r="K430" i="1"/>
  <c r="N431" i="2" s="1"/>
  <c r="K273" i="1"/>
  <c r="N274" i="2" s="1"/>
  <c r="BF273" i="1"/>
  <c r="BF47" i="1"/>
  <c r="K441" i="1"/>
  <c r="N442" i="2" s="1"/>
  <c r="K357" i="1"/>
  <c r="N358" i="2" s="1"/>
  <c r="K269" i="1"/>
  <c r="N270" i="2" s="1"/>
  <c r="BE49" i="1"/>
  <c r="BE502" i="1"/>
  <c r="BE45" i="1"/>
  <c r="BE89" i="1"/>
  <c r="BE78" i="1"/>
  <c r="J171" i="1"/>
  <c r="K172" i="2" s="1"/>
  <c r="I41" i="1"/>
  <c r="I145" i="1"/>
  <c r="K51" i="1"/>
  <c r="N52" i="2" s="1"/>
  <c r="J256" i="1"/>
  <c r="K257" i="2" s="1"/>
  <c r="I443" i="1"/>
  <c r="J444" i="2" s="1"/>
  <c r="K100" i="1"/>
  <c r="N101" i="2" s="1"/>
  <c r="J78" i="1"/>
  <c r="K79" i="2" s="1"/>
  <c r="K337" i="1"/>
  <c r="N338" i="2" s="1"/>
  <c r="J52" i="1"/>
  <c r="K53" i="2" s="1"/>
  <c r="J89" i="1"/>
  <c r="K90" i="2" s="1"/>
  <c r="BE291" i="1"/>
  <c r="BC291" i="1"/>
  <c r="BC102" i="1"/>
  <c r="BQ102" i="1" s="1"/>
  <c r="BC76" i="1"/>
  <c r="BC348" i="1"/>
  <c r="BC347" i="1"/>
  <c r="BQ347" i="1" s="1"/>
  <c r="BC511" i="1"/>
  <c r="BQ511" i="1" s="1"/>
  <c r="BC120" i="1"/>
  <c r="BC467" i="1"/>
  <c r="BE194" i="1"/>
  <c r="BE511" i="1"/>
  <c r="BE186" i="1"/>
  <c r="BF507" i="1"/>
  <c r="BE226" i="1"/>
  <c r="J203" i="1"/>
  <c r="K204" i="2" s="1"/>
  <c r="J502" i="1"/>
  <c r="K503" i="2" s="1"/>
  <c r="K99" i="1"/>
  <c r="N100" i="2" s="1"/>
  <c r="K475" i="1"/>
  <c r="N476" i="2" s="1"/>
  <c r="K378" i="1"/>
  <c r="N379" i="2" s="1"/>
  <c r="K226" i="1"/>
  <c r="N227" i="2" s="1"/>
  <c r="J430" i="1"/>
  <c r="K431" i="2" s="1"/>
  <c r="K65" i="1"/>
  <c r="N66" i="2" s="1"/>
  <c r="J148" i="1"/>
  <c r="K149" i="2" s="1"/>
  <c r="BF350" i="1"/>
  <c r="BF408" i="1"/>
  <c r="BF336" i="1"/>
  <c r="BC54" i="1"/>
  <c r="BC300" i="1"/>
  <c r="BQ300" i="1" s="1"/>
  <c r="BC203" i="1"/>
  <c r="K293" i="1"/>
  <c r="N294" i="2" s="1"/>
  <c r="BC153" i="1"/>
  <c r="BQ153" i="1" s="1"/>
  <c r="BE297" i="1"/>
  <c r="BF186" i="1"/>
  <c r="K186" i="1"/>
  <c r="N187" i="2" s="1"/>
  <c r="BF244" i="1"/>
  <c r="K244" i="1"/>
  <c r="N245" i="2" s="1"/>
  <c r="K108" i="1"/>
  <c r="N109" i="2" s="1"/>
  <c r="J216" i="1"/>
  <c r="K217" i="2" s="1"/>
  <c r="BC216" i="1"/>
  <c r="K170" i="1"/>
  <c r="N171" i="2" s="1"/>
  <c r="BF170" i="1"/>
  <c r="BE457" i="1"/>
  <c r="BE38" i="1"/>
  <c r="BE213" i="1"/>
  <c r="BE322" i="1"/>
  <c r="BE52" i="1"/>
  <c r="BE244" i="1"/>
  <c r="BE54" i="1"/>
  <c r="J290" i="1"/>
  <c r="K291" i="2" s="1"/>
  <c r="K174" i="1"/>
  <c r="N175" i="2" s="1"/>
  <c r="J355" i="1"/>
  <c r="K356" i="2" s="1"/>
  <c r="K487" i="1"/>
  <c r="N488" i="2" s="1"/>
  <c r="K117" i="1"/>
  <c r="N118" i="2" s="1"/>
  <c r="K45" i="1"/>
  <c r="N46" i="2" s="1"/>
  <c r="J294" i="1"/>
  <c r="K295" i="2" s="1"/>
  <c r="K465" i="1"/>
  <c r="N466" i="2" s="1"/>
  <c r="J330" i="1"/>
  <c r="K331" i="2" s="1"/>
  <c r="K322" i="1"/>
  <c r="N323" i="2" s="1"/>
  <c r="J239" i="1"/>
  <c r="K240" i="2" s="1"/>
  <c r="K224" i="1"/>
  <c r="N225" i="2" s="1"/>
  <c r="K324" i="1"/>
  <c r="N325" i="2" s="1"/>
  <c r="I243" i="1"/>
  <c r="J244" i="2" s="1"/>
  <c r="J213" i="1"/>
  <c r="K214" i="2" s="1"/>
  <c r="BE355" i="1"/>
  <c r="BC243" i="1"/>
  <c r="BQ243" i="1" s="1"/>
  <c r="BC148" i="1"/>
  <c r="BQ148" i="1" s="1"/>
  <c r="BC452" i="1"/>
  <c r="BQ452" i="1" s="1"/>
  <c r="BC134" i="1"/>
  <c r="BC110" i="1"/>
  <c r="BQ110" i="1" s="1"/>
  <c r="BF332" i="1"/>
  <c r="K332" i="1"/>
  <c r="N333" i="2" s="1"/>
  <c r="BC460" i="1"/>
  <c r="BC23" i="1"/>
  <c r="BQ23" i="1" s="1"/>
  <c r="BC183" i="1"/>
  <c r="BQ183" i="1" s="1"/>
  <c r="BF50" i="1"/>
  <c r="BC297" i="1"/>
  <c r="J361" i="1"/>
  <c r="K362" i="2" s="1"/>
  <c r="BC361" i="1"/>
  <c r="J407" i="1"/>
  <c r="K408" i="2" s="1"/>
  <c r="BC407" i="1"/>
  <c r="BQ407" i="1" s="1"/>
  <c r="K256" i="1"/>
  <c r="N257" i="2" s="1"/>
  <c r="BE139" i="1"/>
  <c r="BC139" i="1"/>
  <c r="BQ139" i="1" s="1"/>
  <c r="BE294" i="1"/>
  <c r="BE330" i="1"/>
  <c r="J35" i="1"/>
  <c r="K36" i="2" s="1"/>
  <c r="J108" i="1"/>
  <c r="K109" i="2" s="1"/>
  <c r="K435" i="1"/>
  <c r="N436" i="2" s="1"/>
  <c r="K213" i="1"/>
  <c r="N214" i="2" s="1"/>
  <c r="BF353" i="1"/>
  <c r="K353" i="1"/>
  <c r="N354" i="2" s="1"/>
  <c r="K451" i="1"/>
  <c r="N452" i="2" s="1"/>
  <c r="BF451" i="1"/>
  <c r="K249" i="1"/>
  <c r="N250" i="2" s="1"/>
  <c r="K311" i="1"/>
  <c r="N312" i="2" s="1"/>
  <c r="K263" i="1"/>
  <c r="N264" i="2" s="1"/>
  <c r="BD303" i="1"/>
  <c r="BE303" i="1" s="1"/>
  <c r="BC303" i="1"/>
  <c r="BQ303" i="1" s="1"/>
  <c r="BD379" i="1"/>
  <c r="BE379" i="1" s="1"/>
  <c r="I379" i="1"/>
  <c r="J380" i="2" s="1"/>
  <c r="BD431" i="1"/>
  <c r="BE431" i="1" s="1"/>
  <c r="BC431" i="1"/>
  <c r="BD284" i="1"/>
  <c r="BE284" i="1" s="1"/>
  <c r="BC284" i="1"/>
  <c r="BD95" i="1"/>
  <c r="BE95" i="1" s="1"/>
  <c r="BC95" i="1"/>
  <c r="BQ95" i="1" s="1"/>
  <c r="BD304" i="1"/>
  <c r="BE304" i="1" s="1"/>
  <c r="I304" i="1"/>
  <c r="J305" i="2" s="1"/>
  <c r="BD499" i="1"/>
  <c r="BE499" i="1" s="1"/>
  <c r="I499" i="1"/>
  <c r="J500" i="2" s="1"/>
  <c r="BD59" i="1"/>
  <c r="BC59" i="1"/>
  <c r="BD286" i="1"/>
  <c r="BE286" i="1" s="1"/>
  <c r="BC286" i="1"/>
  <c r="BC131" i="1"/>
  <c r="BQ131" i="1" s="1"/>
  <c r="J131" i="1"/>
  <c r="K132" i="2" s="1"/>
  <c r="BE299" i="1"/>
  <c r="BC299" i="1"/>
  <c r="K349" i="1"/>
  <c r="N350" i="2" s="1"/>
  <c r="BD500" i="1"/>
  <c r="BC500" i="1"/>
  <c r="BD272" i="1"/>
  <c r="BE272" i="1" s="1"/>
  <c r="BC272" i="1"/>
  <c r="BQ272" i="1" s="1"/>
  <c r="I272" i="1"/>
  <c r="J273" i="2" s="1"/>
  <c r="K38" i="1"/>
  <c r="N39" i="2" s="1"/>
  <c r="BF38" i="1"/>
  <c r="BE407" i="1"/>
  <c r="BE378" i="1"/>
  <c r="J139" i="1"/>
  <c r="K140" i="2" s="1"/>
  <c r="J186" i="1"/>
  <c r="K187" i="2" s="1"/>
  <c r="K458" i="1"/>
  <c r="N459" i="2" s="1"/>
  <c r="J398" i="1"/>
  <c r="K399" i="2" s="1"/>
  <c r="J38" i="1"/>
  <c r="K39" i="2" s="1"/>
  <c r="BE452" i="1"/>
  <c r="BC35" i="1"/>
  <c r="BF505" i="1"/>
  <c r="K505" i="1"/>
  <c r="N506" i="2" s="1"/>
  <c r="BF298" i="1"/>
  <c r="BE256" i="1"/>
  <c r="BE97" i="1"/>
  <c r="BE108" i="1"/>
  <c r="BE199" i="1"/>
  <c r="BE398" i="1"/>
  <c r="BE372" i="1"/>
  <c r="J105" i="1"/>
  <c r="K106" i="2" s="1"/>
  <c r="I500" i="1"/>
  <c r="J501" i="2" s="1"/>
  <c r="J299" i="1"/>
  <c r="K300" i="2" s="1"/>
  <c r="I284" i="1"/>
  <c r="J285" i="2" s="1"/>
  <c r="J276" i="1"/>
  <c r="K277" i="2" s="1"/>
  <c r="J153" i="1"/>
  <c r="K154" i="2" s="1"/>
  <c r="K409" i="1"/>
  <c r="N410" i="2" s="1"/>
  <c r="I286" i="1"/>
  <c r="J287" i="2" s="1"/>
  <c r="I134" i="1"/>
  <c r="K456" i="1"/>
  <c r="N457" i="2" s="1"/>
  <c r="J457" i="1"/>
  <c r="K458" i="2" s="1"/>
  <c r="I303" i="1"/>
  <c r="J304" i="2" s="1"/>
  <c r="J378" i="1"/>
  <c r="K379" i="2" s="1"/>
  <c r="J410" i="1"/>
  <c r="K411" i="2" s="1"/>
  <c r="I305" i="1"/>
  <c r="J306" i="2" s="1"/>
  <c r="K400" i="1"/>
  <c r="N401" i="2" s="1"/>
  <c r="K432" i="1"/>
  <c r="N433" i="2" s="1"/>
  <c r="J199" i="1"/>
  <c r="K200" i="2" s="1"/>
  <c r="J244" i="1"/>
  <c r="K245" i="2" s="1"/>
  <c r="BE282" i="1"/>
  <c r="BC113" i="1"/>
  <c r="BC305" i="1"/>
  <c r="BC372" i="1"/>
  <c r="K422" i="1"/>
  <c r="N423" i="2" s="1"/>
  <c r="BC197" i="1"/>
  <c r="BE200" i="1"/>
  <c r="BC200" i="1"/>
  <c r="BQ200" i="1" s="1"/>
  <c r="K328" i="1"/>
  <c r="N329" i="2" s="1"/>
  <c r="K228" i="1"/>
  <c r="N229" i="2" s="1"/>
  <c r="BF228" i="1"/>
  <c r="K277" i="1"/>
  <c r="N278" i="2" s="1"/>
  <c r="BF277" i="1"/>
  <c r="BF343" i="1"/>
  <c r="K343" i="1"/>
  <c r="N344" i="2" s="1"/>
  <c r="BE232" i="1"/>
  <c r="BC150" i="1"/>
  <c r="J150" i="1"/>
  <c r="K151" i="2" s="1"/>
  <c r="BC264" i="1"/>
  <c r="BQ264" i="1" s="1"/>
  <c r="J264" i="1"/>
  <c r="K265" i="2" s="1"/>
  <c r="K392" i="1"/>
  <c r="N393" i="2" s="1"/>
  <c r="BC31" i="1"/>
  <c r="BQ31" i="1" s="1"/>
  <c r="BE31" i="1"/>
  <c r="K374" i="1"/>
  <c r="N375" i="2" s="1"/>
  <c r="BF412" i="1"/>
  <c r="K412" i="1"/>
  <c r="N413" i="2" s="1"/>
  <c r="BC352" i="1"/>
  <c r="J352" i="1"/>
  <c r="K353" i="2" s="1"/>
  <c r="K494" i="1"/>
  <c r="N495" i="2" s="1"/>
  <c r="BC288" i="1"/>
  <c r="J288" i="1"/>
  <c r="K289" i="2" s="1"/>
  <c r="BE168" i="1"/>
  <c r="BE361" i="1"/>
  <c r="BE216" i="1"/>
  <c r="K252" i="1"/>
  <c r="N253" i="2" s="1"/>
  <c r="BF473" i="1"/>
  <c r="K473" i="1"/>
  <c r="N474" i="2" s="1"/>
  <c r="BF84" i="1"/>
  <c r="K84" i="1"/>
  <c r="N85" i="2" s="1"/>
  <c r="BF212" i="1"/>
  <c r="K212" i="1"/>
  <c r="N213" i="2" s="1"/>
  <c r="BF230" i="1"/>
  <c r="K230" i="1"/>
  <c r="N231" i="2" s="1"/>
  <c r="K395" i="1"/>
  <c r="N396" i="2" s="1"/>
  <c r="BE25" i="1"/>
  <c r="BC25" i="1"/>
  <c r="BQ25" i="1" s="1"/>
  <c r="BC447" i="1"/>
  <c r="BQ447" i="1" s="1"/>
  <c r="J447" i="1"/>
  <c r="K448" i="2" s="1"/>
  <c r="K37" i="1"/>
  <c r="N38" i="2" s="1"/>
  <c r="K325" i="1"/>
  <c r="N326" i="2" s="1"/>
  <c r="BE84" i="1"/>
  <c r="J230" i="1"/>
  <c r="K231" i="2" s="1"/>
  <c r="J389" i="1"/>
  <c r="K390" i="2" s="1"/>
  <c r="J122" i="1"/>
  <c r="K123" i="2" s="1"/>
  <c r="K119" i="1"/>
  <c r="N120" i="2" s="1"/>
  <c r="K356" i="1"/>
  <c r="N357" i="2" s="1"/>
  <c r="BC122" i="1"/>
  <c r="BQ122" i="1" s="1"/>
  <c r="BC151" i="1"/>
  <c r="BQ151" i="1" s="1"/>
  <c r="BC315" i="1"/>
  <c r="BQ315" i="1" s="1"/>
  <c r="BE447" i="1"/>
  <c r="BE473" i="1"/>
  <c r="J25" i="1"/>
  <c r="K26" i="2" s="1"/>
  <c r="J473" i="1"/>
  <c r="K474" i="2" s="1"/>
  <c r="K345" i="1"/>
  <c r="N346" i="2" s="1"/>
  <c r="J265" i="1"/>
  <c r="K266" i="2" s="1"/>
  <c r="K72" i="1"/>
  <c r="N73" i="2" s="1"/>
  <c r="K261" i="1"/>
  <c r="N262" i="2" s="1"/>
  <c r="BF329" i="1"/>
  <c r="BF368" i="1"/>
  <c r="BF155" i="1"/>
  <c r="K155" i="1"/>
  <c r="N156" i="2" s="1"/>
  <c r="BF181" i="1"/>
  <c r="K181" i="1"/>
  <c r="N182" i="2" s="1"/>
  <c r="K235" i="1"/>
  <c r="N236" i="2" s="1"/>
  <c r="BE329" i="1"/>
  <c r="BC497" i="1"/>
  <c r="BQ497" i="1" s="1"/>
  <c r="BC259" i="1"/>
  <c r="BQ259" i="1" s="1"/>
  <c r="J259" i="1"/>
  <c r="K260" i="2" s="1"/>
  <c r="BD414" i="1"/>
  <c r="BE414" i="1" s="1"/>
  <c r="BC414" i="1"/>
  <c r="I414" i="1"/>
  <c r="J415" i="2" s="1"/>
  <c r="K301" i="1"/>
  <c r="N302" i="2" s="1"/>
  <c r="BE331" i="1"/>
  <c r="BC331" i="1"/>
  <c r="BQ331" i="1" s="1"/>
  <c r="BF166" i="1"/>
  <c r="K166" i="1"/>
  <c r="N167" i="2" s="1"/>
  <c r="BC470" i="1"/>
  <c r="BQ470" i="1" s="1"/>
  <c r="J470" i="1"/>
  <c r="K471" i="2" s="1"/>
  <c r="BE283" i="1"/>
  <c r="BC283" i="1"/>
  <c r="J283" i="1"/>
  <c r="K284" i="2" s="1"/>
  <c r="BC354" i="1"/>
  <c r="BQ354" i="1" s="1"/>
  <c r="J354" i="1"/>
  <c r="K355" i="2" s="1"/>
  <c r="BF389" i="1"/>
  <c r="BE212" i="1"/>
  <c r="J329" i="1"/>
  <c r="K330" i="2" s="1"/>
  <c r="BE230" i="1"/>
  <c r="BE389" i="1"/>
  <c r="BC369" i="1"/>
  <c r="BF398" i="1"/>
  <c r="BC81" i="1"/>
  <c r="BE36" i="1"/>
  <c r="BE443" i="1"/>
  <c r="BE247" i="1"/>
  <c r="BE163" i="1"/>
  <c r="BE120" i="1"/>
  <c r="BE145" i="1"/>
  <c r="BE265" i="1"/>
  <c r="BE313" i="1"/>
  <c r="BE377" i="1"/>
  <c r="BE290" i="1"/>
  <c r="K455" i="1"/>
  <c r="N456" i="2" s="1"/>
  <c r="BF455" i="1"/>
  <c r="K320" i="1"/>
  <c r="N321" i="2" s="1"/>
  <c r="K67" i="1"/>
  <c r="N68" i="2" s="1"/>
  <c r="BF67" i="1"/>
  <c r="BF248" i="1"/>
  <c r="K248" i="1"/>
  <c r="N249" i="2" s="1"/>
  <c r="K180" i="1"/>
  <c r="N181" i="2" s="1"/>
  <c r="BF180" i="1"/>
  <c r="BF484" i="1"/>
  <c r="K484" i="1"/>
  <c r="N485" i="2" s="1"/>
  <c r="K439" i="1"/>
  <c r="N440" i="2" s="1"/>
  <c r="BF439" i="1"/>
  <c r="BF245" i="1"/>
  <c r="K245" i="1"/>
  <c r="N246" i="2" s="1"/>
  <c r="BF129" i="1"/>
  <c r="BF260" i="1"/>
  <c r="BE455" i="1"/>
  <c r="BE29" i="1"/>
  <c r="BE439" i="1"/>
  <c r="BE348" i="1"/>
  <c r="BE50" i="1"/>
  <c r="J21" i="1"/>
  <c r="K22" i="2" s="1"/>
  <c r="I229" i="1"/>
  <c r="J230" i="2" s="1"/>
  <c r="I36" i="1"/>
  <c r="J44" i="1"/>
  <c r="K45" i="2" s="1"/>
  <c r="J484" i="1"/>
  <c r="K485" i="2" s="1"/>
  <c r="K502" i="1"/>
  <c r="N503" i="2" s="1"/>
  <c r="J455" i="1"/>
  <c r="K456" i="2" s="1"/>
  <c r="J29" i="1"/>
  <c r="K30" i="2" s="1"/>
  <c r="I163" i="1"/>
  <c r="J164" i="2" s="1"/>
  <c r="K194" i="1"/>
  <c r="N195" i="2" s="1"/>
  <c r="K86" i="1"/>
  <c r="N87" i="2" s="1"/>
  <c r="K223" i="1"/>
  <c r="N224" i="2" s="1"/>
  <c r="K373" i="1"/>
  <c r="N374" i="2" s="1"/>
  <c r="K68" i="1"/>
  <c r="N69" i="2" s="1"/>
  <c r="J81" i="1"/>
  <c r="K82" i="2" s="1"/>
  <c r="K73" i="1"/>
  <c r="N74" i="2" s="1"/>
  <c r="I18" i="1"/>
  <c r="BF463" i="1"/>
  <c r="BE484" i="1"/>
  <c r="BE198" i="1"/>
  <c r="BE218" i="1"/>
  <c r="BC145" i="1"/>
  <c r="BC21" i="1"/>
  <c r="BQ21" i="1" s="1"/>
  <c r="BC106" i="1"/>
  <c r="BQ106" i="1" s="1"/>
  <c r="BC63" i="1"/>
  <c r="BQ63" i="1" s="1"/>
  <c r="BC204" i="1"/>
  <c r="BQ204" i="1" s="1"/>
  <c r="BC363" i="1"/>
  <c r="BQ363" i="1" s="1"/>
  <c r="BC377" i="1"/>
  <c r="BQ377" i="1" s="1"/>
  <c r="BC313" i="1"/>
  <c r="BQ313" i="1" s="1"/>
  <c r="BE202" i="1"/>
  <c r="BE102" i="1"/>
  <c r="J106" i="1"/>
  <c r="K107" i="2" s="1"/>
  <c r="J180" i="1"/>
  <c r="K181" i="2" s="1"/>
  <c r="K29" i="1"/>
  <c r="N30" i="2" s="1"/>
  <c r="K87" i="1"/>
  <c r="N88" i="2" s="1"/>
  <c r="J63" i="1"/>
  <c r="K64" i="2" s="1"/>
  <c r="I369" i="1"/>
  <c r="J370" i="2" s="1"/>
  <c r="I247" i="1"/>
  <c r="J248" i="2" s="1"/>
  <c r="K66" i="1"/>
  <c r="N67" i="2" s="1"/>
  <c r="J439" i="1"/>
  <c r="K440" i="2" s="1"/>
  <c r="BF52" i="1"/>
  <c r="BE67" i="1"/>
  <c r="BC164" i="1"/>
  <c r="BQ164" i="1" s="1"/>
  <c r="BC191" i="1"/>
  <c r="BQ191" i="1" s="1"/>
  <c r="BC198" i="1"/>
  <c r="BQ198" i="1" s="1"/>
  <c r="BC229" i="1"/>
  <c r="BQ229" i="1" s="1"/>
  <c r="BC44" i="1"/>
  <c r="BQ44" i="1" s="1"/>
  <c r="BC380" i="1"/>
  <c r="BQ380" i="1" s="1"/>
  <c r="BC247" i="1"/>
  <c r="BQ247" i="1" s="1"/>
  <c r="BC443" i="1"/>
  <c r="BQ443" i="1" s="1"/>
  <c r="BC152" i="1"/>
  <c r="BC246" i="1"/>
  <c r="BQ246" i="1" s="1"/>
  <c r="BE246" i="1"/>
  <c r="BE460" i="1"/>
  <c r="BC130" i="1"/>
  <c r="BQ130" i="1" s="1"/>
  <c r="BE130" i="1"/>
  <c r="BE180" i="1"/>
  <c r="BE320" i="1"/>
  <c r="BE191" i="1"/>
  <c r="J202" i="1"/>
  <c r="K203" i="2" s="1"/>
  <c r="I467" i="1"/>
  <c r="J468" i="2" s="1"/>
  <c r="K96" i="1"/>
  <c r="N97" i="2" s="1"/>
  <c r="I348" i="1"/>
  <c r="J349" i="2" s="1"/>
  <c r="J218" i="1"/>
  <c r="K219" i="2" s="1"/>
  <c r="J320" i="1"/>
  <c r="K321" i="2" s="1"/>
  <c r="BE245" i="1"/>
  <c r="BC36" i="1"/>
  <c r="BC163" i="1"/>
  <c r="BQ163" i="1" s="1"/>
  <c r="BC41" i="1"/>
  <c r="N500" i="3"/>
  <c r="C822" i="3"/>
  <c r="G822" i="3"/>
  <c r="K822" i="3" s="1"/>
  <c r="J822" i="3"/>
  <c r="F822" i="3"/>
  <c r="A822" i="3"/>
  <c r="E822" i="3"/>
  <c r="D822" i="3"/>
  <c r="B822" i="3"/>
  <c r="A993" i="3"/>
  <c r="E993" i="3"/>
  <c r="B993" i="3"/>
  <c r="F993" i="3"/>
  <c r="C993" i="3"/>
  <c r="G993" i="3"/>
  <c r="K993" i="3" s="1"/>
  <c r="D993" i="3"/>
  <c r="J993" i="3"/>
  <c r="C823" i="3"/>
  <c r="G823" i="3"/>
  <c r="K823" i="3" s="1"/>
  <c r="J823" i="3"/>
  <c r="F823" i="3"/>
  <c r="A823" i="3"/>
  <c r="E823" i="3"/>
  <c r="D823" i="3"/>
  <c r="B823" i="3"/>
  <c r="C771" i="3"/>
  <c r="G771" i="3"/>
  <c r="K771" i="3" s="1"/>
  <c r="J771" i="3"/>
  <c r="F771" i="3"/>
  <c r="A771" i="3"/>
  <c r="E771" i="3"/>
  <c r="D771" i="3"/>
  <c r="B771" i="3"/>
  <c r="C777" i="3"/>
  <c r="G777" i="3"/>
  <c r="K777" i="3" s="1"/>
  <c r="J777" i="3"/>
  <c r="F777" i="3"/>
  <c r="A777" i="3"/>
  <c r="E777" i="3"/>
  <c r="D777" i="3"/>
  <c r="B777" i="3"/>
  <c r="A860" i="3"/>
  <c r="D860" i="3"/>
  <c r="C860" i="3"/>
  <c r="J860" i="3"/>
  <c r="E860" i="3"/>
  <c r="B860" i="3"/>
  <c r="G860" i="3"/>
  <c r="K860" i="3" s="1"/>
  <c r="F860" i="3"/>
  <c r="D616" i="3"/>
  <c r="J616" i="3"/>
  <c r="C616" i="3"/>
  <c r="G616" i="3"/>
  <c r="K616" i="3" s="1"/>
  <c r="B616" i="3"/>
  <c r="F616" i="3"/>
  <c r="A616" i="3"/>
  <c r="E616" i="3"/>
  <c r="B528" i="3"/>
  <c r="F528" i="3"/>
  <c r="A528" i="3"/>
  <c r="E528" i="3"/>
  <c r="D528" i="3"/>
  <c r="J528" i="3"/>
  <c r="C528" i="3"/>
  <c r="G528" i="3"/>
  <c r="K528" i="3" s="1"/>
  <c r="D620" i="3"/>
  <c r="J620" i="3"/>
  <c r="C620" i="3"/>
  <c r="G620" i="3"/>
  <c r="K620" i="3" s="1"/>
  <c r="B620" i="3"/>
  <c r="F620" i="3"/>
  <c r="A620" i="3"/>
  <c r="E620" i="3"/>
  <c r="D543" i="3"/>
  <c r="J543" i="3"/>
  <c r="C543" i="3"/>
  <c r="G543" i="3"/>
  <c r="K543" i="3" s="1"/>
  <c r="B543" i="3"/>
  <c r="F543" i="3"/>
  <c r="A543" i="3"/>
  <c r="E543" i="3"/>
  <c r="A731" i="3"/>
  <c r="E731" i="3"/>
  <c r="D731" i="3"/>
  <c r="B731" i="3"/>
  <c r="C731" i="3"/>
  <c r="G731" i="3"/>
  <c r="K731" i="3" s="1"/>
  <c r="J731" i="3"/>
  <c r="F731" i="3"/>
  <c r="A923" i="3"/>
  <c r="E923" i="3"/>
  <c r="D923" i="3"/>
  <c r="B923" i="3"/>
  <c r="C923" i="3"/>
  <c r="G923" i="3"/>
  <c r="K923" i="3" s="1"/>
  <c r="J923" i="3"/>
  <c r="F923" i="3"/>
  <c r="A939" i="3"/>
  <c r="E939" i="3"/>
  <c r="D939" i="3"/>
  <c r="B939" i="3"/>
  <c r="C939" i="3"/>
  <c r="G939" i="3"/>
  <c r="K939" i="3" s="1"/>
  <c r="J939" i="3"/>
  <c r="F939" i="3"/>
  <c r="D540" i="3"/>
  <c r="J540" i="3"/>
  <c r="C540" i="3"/>
  <c r="G540" i="3"/>
  <c r="K540" i="3" s="1"/>
  <c r="B540" i="3"/>
  <c r="F540" i="3"/>
  <c r="A540" i="3"/>
  <c r="E540" i="3"/>
  <c r="C506" i="3"/>
  <c r="G506" i="3"/>
  <c r="K506" i="3" s="1"/>
  <c r="D506" i="3"/>
  <c r="J506" i="3"/>
  <c r="A506" i="3"/>
  <c r="E506" i="3"/>
  <c r="B506" i="3"/>
  <c r="F506" i="3"/>
  <c r="C513" i="3"/>
  <c r="G513" i="3"/>
  <c r="K513" i="3" s="1"/>
  <c r="D513" i="3"/>
  <c r="J513" i="3"/>
  <c r="A513" i="3"/>
  <c r="E513" i="3"/>
  <c r="B513" i="3"/>
  <c r="F513" i="3"/>
  <c r="D614" i="3"/>
  <c r="J614" i="3"/>
  <c r="C614" i="3"/>
  <c r="G614" i="3"/>
  <c r="K614" i="3" s="1"/>
  <c r="B614" i="3"/>
  <c r="F614" i="3"/>
  <c r="A614" i="3"/>
  <c r="E614" i="3"/>
  <c r="C835" i="3"/>
  <c r="G835" i="3"/>
  <c r="K835" i="3" s="1"/>
  <c r="J835" i="3"/>
  <c r="F835" i="3"/>
  <c r="A835" i="3"/>
  <c r="E835" i="3"/>
  <c r="D835" i="3"/>
  <c r="B835" i="3"/>
  <c r="D607" i="3"/>
  <c r="J607" i="3"/>
  <c r="C607" i="3"/>
  <c r="G607" i="3"/>
  <c r="K607" i="3" s="1"/>
  <c r="B607" i="3"/>
  <c r="F607" i="3"/>
  <c r="A607" i="3"/>
  <c r="E607" i="3"/>
  <c r="C829" i="3"/>
  <c r="G829" i="3"/>
  <c r="K829" i="3" s="1"/>
  <c r="J829" i="3"/>
  <c r="F829" i="3"/>
  <c r="A829" i="3"/>
  <c r="E829" i="3"/>
  <c r="D829" i="3"/>
  <c r="B829" i="3"/>
  <c r="C654" i="3"/>
  <c r="G654" i="3"/>
  <c r="K654" i="3" s="1"/>
  <c r="J654" i="3"/>
  <c r="F654" i="3"/>
  <c r="A654" i="3"/>
  <c r="E654" i="3"/>
  <c r="D654" i="3"/>
  <c r="B654" i="3"/>
  <c r="A768" i="3"/>
  <c r="E768" i="3"/>
  <c r="D768" i="3"/>
  <c r="B768" i="3"/>
  <c r="C768" i="3"/>
  <c r="G768" i="3"/>
  <c r="K768" i="3" s="1"/>
  <c r="J768" i="3"/>
  <c r="F768" i="3"/>
  <c r="C772" i="3"/>
  <c r="G772" i="3"/>
  <c r="K772" i="3" s="1"/>
  <c r="J772" i="3"/>
  <c r="F772" i="3"/>
  <c r="A772" i="3"/>
  <c r="E772" i="3"/>
  <c r="D772" i="3"/>
  <c r="B772" i="3"/>
  <c r="C893" i="3"/>
  <c r="G893" i="3"/>
  <c r="K893" i="3" s="1"/>
  <c r="J893" i="3"/>
  <c r="F893" i="3"/>
  <c r="A893" i="3"/>
  <c r="E893" i="3"/>
  <c r="D893" i="3"/>
  <c r="B893" i="3"/>
  <c r="C861" i="3"/>
  <c r="G861" i="3"/>
  <c r="K861" i="3" s="1"/>
  <c r="J861" i="3"/>
  <c r="F861" i="3"/>
  <c r="A861" i="3"/>
  <c r="E861" i="3"/>
  <c r="D861" i="3"/>
  <c r="B861" i="3"/>
  <c r="C631" i="3"/>
  <c r="G631" i="3"/>
  <c r="K631" i="3" s="1"/>
  <c r="D631" i="3"/>
  <c r="J631" i="3"/>
  <c r="A631" i="3"/>
  <c r="E631" i="3"/>
  <c r="B631" i="3"/>
  <c r="F631" i="3"/>
  <c r="C879" i="3"/>
  <c r="G879" i="3"/>
  <c r="K879" i="3" s="1"/>
  <c r="J879" i="3"/>
  <c r="F879" i="3"/>
  <c r="A879" i="3"/>
  <c r="E879" i="3"/>
  <c r="D879" i="3"/>
  <c r="B879" i="3"/>
  <c r="D579" i="3"/>
  <c r="J579" i="3"/>
  <c r="C579" i="3"/>
  <c r="G579" i="3"/>
  <c r="K579" i="3" s="1"/>
  <c r="B579" i="3"/>
  <c r="F579" i="3"/>
  <c r="A579" i="3"/>
  <c r="E579" i="3"/>
  <c r="D518" i="3"/>
  <c r="J518" i="3"/>
  <c r="C518" i="3"/>
  <c r="G518" i="3"/>
  <c r="K518" i="3" s="1"/>
  <c r="B518" i="3"/>
  <c r="F518" i="3"/>
  <c r="A518" i="3"/>
  <c r="E518" i="3"/>
  <c r="C623" i="3"/>
  <c r="G623" i="3"/>
  <c r="K623" i="3" s="1"/>
  <c r="D623" i="3"/>
  <c r="J623" i="3"/>
  <c r="A623" i="3"/>
  <c r="E623" i="3"/>
  <c r="B623" i="3"/>
  <c r="F623" i="3"/>
  <c r="C719" i="3"/>
  <c r="G719" i="3"/>
  <c r="K719" i="3" s="1"/>
  <c r="J719" i="3"/>
  <c r="F719" i="3"/>
  <c r="A719" i="3"/>
  <c r="E719" i="3"/>
  <c r="D719" i="3"/>
  <c r="B719" i="3"/>
  <c r="D557" i="3"/>
  <c r="J557" i="3"/>
  <c r="C557" i="3"/>
  <c r="G557" i="3"/>
  <c r="K557" i="3" s="1"/>
  <c r="B557" i="3"/>
  <c r="F557" i="3"/>
  <c r="A557" i="3"/>
  <c r="E557" i="3"/>
  <c r="D559" i="3"/>
  <c r="J559" i="3"/>
  <c r="C559" i="3"/>
  <c r="G559" i="3"/>
  <c r="K559" i="3" s="1"/>
  <c r="B559" i="3"/>
  <c r="F559" i="3"/>
  <c r="A559" i="3"/>
  <c r="E559" i="3"/>
  <c r="C646" i="3"/>
  <c r="G646" i="3"/>
  <c r="K646" i="3" s="1"/>
  <c r="J646" i="3"/>
  <c r="F646" i="3"/>
  <c r="A646" i="3"/>
  <c r="E646" i="3"/>
  <c r="D646" i="3"/>
  <c r="B646" i="3"/>
  <c r="D599" i="3"/>
  <c r="J599" i="3"/>
  <c r="C599" i="3"/>
  <c r="G599" i="3"/>
  <c r="K599" i="3" s="1"/>
  <c r="B599" i="3"/>
  <c r="F599" i="3"/>
  <c r="A599" i="3"/>
  <c r="E599" i="3"/>
  <c r="D573" i="3"/>
  <c r="J573" i="3"/>
  <c r="C573" i="3"/>
  <c r="G573" i="3"/>
  <c r="K573" i="3" s="1"/>
  <c r="B573" i="3"/>
  <c r="F573" i="3"/>
  <c r="A573" i="3"/>
  <c r="E573" i="3"/>
  <c r="C624" i="3"/>
  <c r="G624" i="3"/>
  <c r="K624" i="3" s="1"/>
  <c r="D624" i="3"/>
  <c r="J624" i="3"/>
  <c r="A624" i="3"/>
  <c r="E624" i="3"/>
  <c r="B624" i="3"/>
  <c r="F624" i="3"/>
  <c r="A733" i="3"/>
  <c r="E733" i="3"/>
  <c r="D733" i="3"/>
  <c r="B733" i="3"/>
  <c r="C733" i="3"/>
  <c r="G733" i="3"/>
  <c r="K733" i="3" s="1"/>
  <c r="J733" i="3"/>
  <c r="F733" i="3"/>
  <c r="A921" i="3"/>
  <c r="E921" i="3"/>
  <c r="D921" i="3"/>
  <c r="B921" i="3"/>
  <c r="C921" i="3"/>
  <c r="G921" i="3"/>
  <c r="K921" i="3" s="1"/>
  <c r="J921" i="3"/>
  <c r="F921" i="3"/>
  <c r="A933" i="3"/>
  <c r="E933" i="3"/>
  <c r="D933" i="3"/>
  <c r="B933" i="3"/>
  <c r="C933" i="3"/>
  <c r="G933" i="3"/>
  <c r="K933" i="3" s="1"/>
  <c r="J933" i="3"/>
  <c r="F933" i="3"/>
  <c r="A941" i="3"/>
  <c r="E941" i="3"/>
  <c r="D941" i="3"/>
  <c r="B941" i="3"/>
  <c r="C941" i="3"/>
  <c r="G941" i="3"/>
  <c r="K941" i="3" s="1"/>
  <c r="J941" i="3"/>
  <c r="F941" i="3"/>
  <c r="C847" i="3"/>
  <c r="G847" i="3"/>
  <c r="K847" i="3" s="1"/>
  <c r="J847" i="3"/>
  <c r="F847" i="3"/>
  <c r="A847" i="3"/>
  <c r="E847" i="3"/>
  <c r="D847" i="3"/>
  <c r="B847" i="3"/>
  <c r="C831" i="3"/>
  <c r="G831" i="3"/>
  <c r="K831" i="3" s="1"/>
  <c r="J831" i="3"/>
  <c r="F831" i="3"/>
  <c r="A831" i="3"/>
  <c r="E831" i="3"/>
  <c r="D831" i="3"/>
  <c r="B831" i="3"/>
  <c r="D541" i="3"/>
  <c r="J541" i="3"/>
  <c r="C541" i="3"/>
  <c r="G541" i="3"/>
  <c r="K541" i="3" s="1"/>
  <c r="B541" i="3"/>
  <c r="F541" i="3"/>
  <c r="A541" i="3"/>
  <c r="E541" i="3"/>
  <c r="D611" i="3"/>
  <c r="J611" i="3"/>
  <c r="C611" i="3"/>
  <c r="G611" i="3"/>
  <c r="K611" i="3" s="1"/>
  <c r="B611" i="3"/>
  <c r="F611" i="3"/>
  <c r="A611" i="3"/>
  <c r="E611" i="3"/>
  <c r="C849" i="3"/>
  <c r="G849" i="3"/>
  <c r="K849" i="3" s="1"/>
  <c r="J849" i="3"/>
  <c r="F849" i="3"/>
  <c r="A849" i="3"/>
  <c r="E849" i="3"/>
  <c r="D849" i="3"/>
  <c r="B849" i="3"/>
  <c r="C658" i="3"/>
  <c r="G658" i="3"/>
  <c r="K658" i="3" s="1"/>
  <c r="J658" i="3"/>
  <c r="F658" i="3"/>
  <c r="A658" i="3"/>
  <c r="E658" i="3"/>
  <c r="D658" i="3"/>
  <c r="B658" i="3"/>
  <c r="B521" i="3"/>
  <c r="F521" i="3"/>
  <c r="A521" i="3"/>
  <c r="E521" i="3"/>
  <c r="D521" i="3"/>
  <c r="J521" i="3"/>
  <c r="C521" i="3"/>
  <c r="G521" i="3"/>
  <c r="K521" i="3" s="1"/>
  <c r="A740" i="3"/>
  <c r="E740" i="3"/>
  <c r="D740" i="3"/>
  <c r="B740" i="3"/>
  <c r="C740" i="3"/>
  <c r="G740" i="3"/>
  <c r="K740" i="3" s="1"/>
  <c r="J740" i="3"/>
  <c r="F740" i="3"/>
  <c r="A906" i="3"/>
  <c r="E906" i="3"/>
  <c r="D906" i="3"/>
  <c r="B906" i="3"/>
  <c r="C906" i="3"/>
  <c r="G906" i="3"/>
  <c r="K906" i="3" s="1"/>
  <c r="J906" i="3"/>
  <c r="F906" i="3"/>
  <c r="A874" i="3"/>
  <c r="E874" i="3"/>
  <c r="D874" i="3"/>
  <c r="B874" i="3"/>
  <c r="C874" i="3"/>
  <c r="G874" i="3"/>
  <c r="K874" i="3" s="1"/>
  <c r="J874" i="3"/>
  <c r="F874" i="3"/>
  <c r="C870" i="3"/>
  <c r="G870" i="3"/>
  <c r="K870" i="3" s="1"/>
  <c r="J870" i="3"/>
  <c r="F870" i="3"/>
  <c r="A870" i="3"/>
  <c r="E870" i="3"/>
  <c r="D870" i="3"/>
  <c r="B870" i="3"/>
  <c r="A728" i="3"/>
  <c r="E728" i="3"/>
  <c r="D728" i="3"/>
  <c r="B728" i="3"/>
  <c r="C728" i="3"/>
  <c r="G728" i="3"/>
  <c r="K728" i="3" s="1"/>
  <c r="J728" i="3"/>
  <c r="F728" i="3"/>
  <c r="A712" i="3"/>
  <c r="E712" i="3"/>
  <c r="D712" i="3"/>
  <c r="B712" i="3"/>
  <c r="C712" i="3"/>
  <c r="G712" i="3"/>
  <c r="K712" i="3" s="1"/>
  <c r="J712" i="3"/>
  <c r="F712" i="3"/>
  <c r="A696" i="3"/>
  <c r="E696" i="3"/>
  <c r="D696" i="3"/>
  <c r="B696" i="3"/>
  <c r="C696" i="3"/>
  <c r="G696" i="3"/>
  <c r="K696" i="3" s="1"/>
  <c r="J696" i="3"/>
  <c r="F696" i="3"/>
  <c r="A680" i="3"/>
  <c r="E680" i="3"/>
  <c r="D680" i="3"/>
  <c r="B680" i="3"/>
  <c r="C680" i="3"/>
  <c r="G680" i="3"/>
  <c r="K680" i="3" s="1"/>
  <c r="J680" i="3"/>
  <c r="F680" i="3"/>
  <c r="A664" i="3"/>
  <c r="E664" i="3"/>
  <c r="D664" i="3"/>
  <c r="B664" i="3"/>
  <c r="C664" i="3"/>
  <c r="G664" i="3"/>
  <c r="K664" i="3" s="1"/>
  <c r="J664" i="3"/>
  <c r="F664" i="3"/>
  <c r="B619" i="3"/>
  <c r="F619" i="3"/>
  <c r="A619" i="3"/>
  <c r="E619" i="3"/>
  <c r="D619" i="3"/>
  <c r="J619" i="3"/>
  <c r="C619" i="3"/>
  <c r="G619" i="3"/>
  <c r="K619" i="3" s="1"/>
  <c r="C889" i="3"/>
  <c r="G889" i="3"/>
  <c r="K889" i="3" s="1"/>
  <c r="J889" i="3"/>
  <c r="F889" i="3"/>
  <c r="A889" i="3"/>
  <c r="E889" i="3"/>
  <c r="D889" i="3"/>
  <c r="B889" i="3"/>
  <c r="C857" i="3"/>
  <c r="G857" i="3"/>
  <c r="K857" i="3" s="1"/>
  <c r="J857" i="3"/>
  <c r="F857" i="3"/>
  <c r="A857" i="3"/>
  <c r="E857" i="3"/>
  <c r="D857" i="3"/>
  <c r="B857" i="3"/>
  <c r="D600" i="3"/>
  <c r="J600" i="3"/>
  <c r="C600" i="3"/>
  <c r="G600" i="3"/>
  <c r="K600" i="3" s="1"/>
  <c r="B600" i="3"/>
  <c r="F600" i="3"/>
  <c r="A600" i="3"/>
  <c r="E600" i="3"/>
  <c r="C639" i="3"/>
  <c r="G639" i="3"/>
  <c r="K639" i="3" s="1"/>
  <c r="J639" i="3"/>
  <c r="F639" i="3"/>
  <c r="A639" i="3"/>
  <c r="E639" i="3"/>
  <c r="D639" i="3"/>
  <c r="B639" i="3"/>
  <c r="B554" i="3"/>
  <c r="F554" i="3"/>
  <c r="A554" i="3"/>
  <c r="E554" i="3"/>
  <c r="D554" i="3"/>
  <c r="J554" i="3"/>
  <c r="C554" i="3"/>
  <c r="G554" i="3"/>
  <c r="K554" i="3" s="1"/>
  <c r="C707" i="3"/>
  <c r="G707" i="3"/>
  <c r="K707" i="3" s="1"/>
  <c r="J707" i="3"/>
  <c r="F707" i="3"/>
  <c r="A707" i="3"/>
  <c r="E707" i="3"/>
  <c r="D707" i="3"/>
  <c r="B707" i="3"/>
  <c r="C691" i="3"/>
  <c r="G691" i="3"/>
  <c r="K691" i="3" s="1"/>
  <c r="J691" i="3"/>
  <c r="F691" i="3"/>
  <c r="A691" i="3"/>
  <c r="E691" i="3"/>
  <c r="D691" i="3"/>
  <c r="B691" i="3"/>
  <c r="C675" i="3"/>
  <c r="G675" i="3"/>
  <c r="K675" i="3" s="1"/>
  <c r="J675" i="3"/>
  <c r="F675" i="3"/>
  <c r="A675" i="3"/>
  <c r="E675" i="3"/>
  <c r="D675" i="3"/>
  <c r="B675" i="3"/>
  <c r="C642" i="3"/>
  <c r="G642" i="3"/>
  <c r="K642" i="3" s="1"/>
  <c r="J642" i="3"/>
  <c r="F642" i="3"/>
  <c r="A642" i="3"/>
  <c r="E642" i="3"/>
  <c r="D642" i="3"/>
  <c r="B642" i="3"/>
  <c r="A908" i="3"/>
  <c r="D908" i="3"/>
  <c r="C908" i="3"/>
  <c r="J908" i="3"/>
  <c r="E908" i="3"/>
  <c r="B908" i="3"/>
  <c r="G908" i="3"/>
  <c r="K908" i="3" s="1"/>
  <c r="F908" i="3"/>
  <c r="A510" i="3"/>
  <c r="E510" i="3"/>
  <c r="B510" i="3"/>
  <c r="F510" i="3"/>
  <c r="C510" i="3"/>
  <c r="G510" i="3"/>
  <c r="K510" i="3" s="1"/>
  <c r="D510" i="3"/>
  <c r="J510" i="3"/>
  <c r="C999" i="3"/>
  <c r="G999" i="3"/>
  <c r="K999" i="3" s="1"/>
  <c r="D999" i="3"/>
  <c r="J999" i="3"/>
  <c r="A999" i="3"/>
  <c r="E999" i="3"/>
  <c r="B999" i="3"/>
  <c r="F999" i="3"/>
  <c r="C843" i="3"/>
  <c r="G843" i="3"/>
  <c r="K843" i="3" s="1"/>
  <c r="J843" i="3"/>
  <c r="F843" i="3"/>
  <c r="A843" i="3"/>
  <c r="E843" i="3"/>
  <c r="D843" i="3"/>
  <c r="B843" i="3"/>
  <c r="C652" i="3"/>
  <c r="G652" i="3"/>
  <c r="K652" i="3" s="1"/>
  <c r="J652" i="3"/>
  <c r="F652" i="3"/>
  <c r="A652" i="3"/>
  <c r="E652" i="3"/>
  <c r="D652" i="3"/>
  <c r="B652" i="3"/>
  <c r="B582" i="3"/>
  <c r="F582" i="3"/>
  <c r="A582" i="3"/>
  <c r="E582" i="3"/>
  <c r="D582" i="3"/>
  <c r="J582" i="3"/>
  <c r="C582" i="3"/>
  <c r="G582" i="3"/>
  <c r="K582" i="3" s="1"/>
  <c r="A961" i="3"/>
  <c r="E961" i="3"/>
  <c r="D961" i="3"/>
  <c r="B961" i="3"/>
  <c r="C961" i="3"/>
  <c r="G961" i="3"/>
  <c r="K961" i="3" s="1"/>
  <c r="J961" i="3"/>
  <c r="F961" i="3"/>
  <c r="A914" i="3"/>
  <c r="E914" i="3"/>
  <c r="D914" i="3"/>
  <c r="B914" i="3"/>
  <c r="C914" i="3"/>
  <c r="G914" i="3"/>
  <c r="K914" i="3" s="1"/>
  <c r="J914" i="3"/>
  <c r="F914" i="3"/>
  <c r="A882" i="3"/>
  <c r="E882" i="3"/>
  <c r="D882" i="3"/>
  <c r="B882" i="3"/>
  <c r="C882" i="3"/>
  <c r="G882" i="3"/>
  <c r="K882" i="3" s="1"/>
  <c r="J882" i="3"/>
  <c r="F882" i="3"/>
  <c r="A850" i="3"/>
  <c r="E850" i="3"/>
  <c r="D850" i="3"/>
  <c r="B850" i="3"/>
  <c r="C850" i="3"/>
  <c r="G850" i="3"/>
  <c r="K850" i="3" s="1"/>
  <c r="J850" i="3"/>
  <c r="F850" i="3"/>
  <c r="A910" i="3"/>
  <c r="E910" i="3"/>
  <c r="D910" i="3"/>
  <c r="B910" i="3"/>
  <c r="C910" i="3"/>
  <c r="G910" i="3"/>
  <c r="K910" i="3" s="1"/>
  <c r="J910" i="3"/>
  <c r="F910" i="3"/>
  <c r="C894" i="3"/>
  <c r="G894" i="3"/>
  <c r="K894" i="3" s="1"/>
  <c r="J894" i="3"/>
  <c r="F894" i="3"/>
  <c r="A894" i="3"/>
  <c r="E894" i="3"/>
  <c r="D894" i="3"/>
  <c r="B894" i="3"/>
  <c r="C862" i="3"/>
  <c r="G862" i="3"/>
  <c r="K862" i="3" s="1"/>
  <c r="J862" i="3"/>
  <c r="F862" i="3"/>
  <c r="A862" i="3"/>
  <c r="E862" i="3"/>
  <c r="D862" i="3"/>
  <c r="B862" i="3"/>
  <c r="A720" i="3"/>
  <c r="E720" i="3"/>
  <c r="D720" i="3"/>
  <c r="B720" i="3"/>
  <c r="C720" i="3"/>
  <c r="G720" i="3"/>
  <c r="K720" i="3" s="1"/>
  <c r="J720" i="3"/>
  <c r="F720" i="3"/>
  <c r="A704" i="3"/>
  <c r="E704" i="3"/>
  <c r="D704" i="3"/>
  <c r="B704" i="3"/>
  <c r="C704" i="3"/>
  <c r="G704" i="3"/>
  <c r="K704" i="3" s="1"/>
  <c r="J704" i="3"/>
  <c r="F704" i="3"/>
  <c r="A688" i="3"/>
  <c r="E688" i="3"/>
  <c r="D688" i="3"/>
  <c r="B688" i="3"/>
  <c r="C688" i="3"/>
  <c r="G688" i="3"/>
  <c r="K688" i="3" s="1"/>
  <c r="J688" i="3"/>
  <c r="F688" i="3"/>
  <c r="A672" i="3"/>
  <c r="E672" i="3"/>
  <c r="D672" i="3"/>
  <c r="B672" i="3"/>
  <c r="C672" i="3"/>
  <c r="G672" i="3"/>
  <c r="K672" i="3" s="1"/>
  <c r="J672" i="3"/>
  <c r="F672" i="3"/>
  <c r="A776" i="3"/>
  <c r="E776" i="3"/>
  <c r="D776" i="3"/>
  <c r="B776" i="3"/>
  <c r="C776" i="3"/>
  <c r="G776" i="3"/>
  <c r="K776" i="3" s="1"/>
  <c r="J776" i="3"/>
  <c r="F776" i="3"/>
  <c r="B530" i="3"/>
  <c r="F530" i="3"/>
  <c r="A530" i="3"/>
  <c r="E530" i="3"/>
  <c r="D530" i="3"/>
  <c r="J530" i="3"/>
  <c r="C530" i="3"/>
  <c r="G530" i="3"/>
  <c r="K530" i="3" s="1"/>
  <c r="C917" i="3"/>
  <c r="G917" i="3"/>
  <c r="K917" i="3" s="1"/>
  <c r="J917" i="3"/>
  <c r="F917" i="3"/>
  <c r="A917" i="3"/>
  <c r="E917" i="3"/>
  <c r="D917" i="3"/>
  <c r="B917" i="3"/>
  <c r="C885" i="3"/>
  <c r="G885" i="3"/>
  <c r="K885" i="3" s="1"/>
  <c r="J885" i="3"/>
  <c r="F885" i="3"/>
  <c r="A885" i="3"/>
  <c r="E885" i="3"/>
  <c r="D885" i="3"/>
  <c r="B885" i="3"/>
  <c r="C853" i="3"/>
  <c r="G853" i="3"/>
  <c r="K853" i="3" s="1"/>
  <c r="J853" i="3"/>
  <c r="F853" i="3"/>
  <c r="A853" i="3"/>
  <c r="E853" i="3"/>
  <c r="D853" i="3"/>
  <c r="B853" i="3"/>
  <c r="C895" i="3"/>
  <c r="G895" i="3"/>
  <c r="K895" i="3" s="1"/>
  <c r="J895" i="3"/>
  <c r="F895" i="3"/>
  <c r="A895" i="3"/>
  <c r="E895" i="3"/>
  <c r="D895" i="3"/>
  <c r="B895" i="3"/>
  <c r="C863" i="3"/>
  <c r="G863" i="3"/>
  <c r="K863" i="3" s="1"/>
  <c r="J863" i="3"/>
  <c r="F863" i="3"/>
  <c r="A863" i="3"/>
  <c r="E863" i="3"/>
  <c r="D863" i="3"/>
  <c r="B863" i="3"/>
  <c r="C701" i="3"/>
  <c r="G701" i="3"/>
  <c r="K701" i="3" s="1"/>
  <c r="J701" i="3"/>
  <c r="F701" i="3"/>
  <c r="A701" i="3"/>
  <c r="E701" i="3"/>
  <c r="D701" i="3"/>
  <c r="B701" i="3"/>
  <c r="C669" i="3"/>
  <c r="G669" i="3"/>
  <c r="K669" i="3" s="1"/>
  <c r="J669" i="3"/>
  <c r="F669" i="3"/>
  <c r="A669" i="3"/>
  <c r="E669" i="3"/>
  <c r="D669" i="3"/>
  <c r="B669" i="3"/>
  <c r="D526" i="3"/>
  <c r="J526" i="3"/>
  <c r="C526" i="3"/>
  <c r="G526" i="3"/>
  <c r="K526" i="3" s="1"/>
  <c r="B526" i="3"/>
  <c r="F526" i="3"/>
  <c r="A526" i="3"/>
  <c r="E526" i="3"/>
  <c r="C727" i="3"/>
  <c r="G727" i="3"/>
  <c r="K727" i="3" s="1"/>
  <c r="J727" i="3"/>
  <c r="F727" i="3"/>
  <c r="A727" i="3"/>
  <c r="E727" i="3"/>
  <c r="D727" i="3"/>
  <c r="B727" i="3"/>
  <c r="C703" i="3"/>
  <c r="G703" i="3"/>
  <c r="K703" i="3" s="1"/>
  <c r="J703" i="3"/>
  <c r="F703" i="3"/>
  <c r="A703" i="3"/>
  <c r="E703" i="3"/>
  <c r="D703" i="3"/>
  <c r="B703" i="3"/>
  <c r="C687" i="3"/>
  <c r="G687" i="3"/>
  <c r="K687" i="3" s="1"/>
  <c r="J687" i="3"/>
  <c r="F687" i="3"/>
  <c r="A687" i="3"/>
  <c r="E687" i="3"/>
  <c r="D687" i="3"/>
  <c r="B687" i="3"/>
  <c r="C671" i="3"/>
  <c r="G671" i="3"/>
  <c r="K671" i="3" s="1"/>
  <c r="J671" i="3"/>
  <c r="F671" i="3"/>
  <c r="A671" i="3"/>
  <c r="E671" i="3"/>
  <c r="D671" i="3"/>
  <c r="B671" i="3"/>
  <c r="C638" i="3"/>
  <c r="G638" i="3"/>
  <c r="K638" i="3" s="1"/>
  <c r="J638" i="3"/>
  <c r="F638" i="3"/>
  <c r="A638" i="3"/>
  <c r="E638" i="3"/>
  <c r="D638" i="3"/>
  <c r="B638" i="3"/>
  <c r="C820" i="3"/>
  <c r="J820" i="3"/>
  <c r="A820" i="3"/>
  <c r="D820" i="3"/>
  <c r="G820" i="3"/>
  <c r="K820" i="3" s="1"/>
  <c r="F820" i="3"/>
  <c r="E820" i="3"/>
  <c r="B820" i="3"/>
  <c r="C665" i="3"/>
  <c r="G665" i="3"/>
  <c r="K665" i="3" s="1"/>
  <c r="J665" i="3"/>
  <c r="F665" i="3"/>
  <c r="A665" i="3"/>
  <c r="E665" i="3"/>
  <c r="D665" i="3"/>
  <c r="B665" i="3"/>
  <c r="A973" i="3"/>
  <c r="E973" i="3"/>
  <c r="D973" i="3"/>
  <c r="B973" i="3"/>
  <c r="C973" i="3"/>
  <c r="G973" i="3"/>
  <c r="K973" i="3" s="1"/>
  <c r="J973" i="3"/>
  <c r="F973" i="3"/>
  <c r="A1000" i="3"/>
  <c r="E1000" i="3"/>
  <c r="B1000" i="3"/>
  <c r="F1000" i="3"/>
  <c r="C1000" i="3"/>
  <c r="G1000" i="3"/>
  <c r="K1000" i="3" s="1"/>
  <c r="D1000" i="3"/>
  <c r="J1000" i="3"/>
  <c r="A737" i="3"/>
  <c r="E737" i="3"/>
  <c r="D737" i="3"/>
  <c r="B737" i="3"/>
  <c r="C737" i="3"/>
  <c r="G737" i="3"/>
  <c r="K737" i="3" s="1"/>
  <c r="J737" i="3"/>
  <c r="F737" i="3"/>
  <c r="A929" i="3"/>
  <c r="E929" i="3"/>
  <c r="D929" i="3"/>
  <c r="B929" i="3"/>
  <c r="C929" i="3"/>
  <c r="G929" i="3"/>
  <c r="K929" i="3" s="1"/>
  <c r="J929" i="3"/>
  <c r="F929" i="3"/>
  <c r="C783" i="3"/>
  <c r="G783" i="3"/>
  <c r="K783" i="3" s="1"/>
  <c r="J783" i="3"/>
  <c r="F783" i="3"/>
  <c r="A783" i="3"/>
  <c r="E783" i="3"/>
  <c r="D783" i="3"/>
  <c r="B783" i="3"/>
  <c r="C974" i="3"/>
  <c r="G974" i="3"/>
  <c r="K974" i="3" s="1"/>
  <c r="J974" i="3"/>
  <c r="F974" i="3"/>
  <c r="A974" i="3"/>
  <c r="E974" i="3"/>
  <c r="D974" i="3"/>
  <c r="B974" i="3"/>
  <c r="D609" i="3"/>
  <c r="J609" i="3"/>
  <c r="C609" i="3"/>
  <c r="G609" i="3"/>
  <c r="K609" i="3" s="1"/>
  <c r="B609" i="3"/>
  <c r="F609" i="3"/>
  <c r="A609" i="3"/>
  <c r="E609" i="3"/>
  <c r="C825" i="3"/>
  <c r="G825" i="3"/>
  <c r="K825" i="3" s="1"/>
  <c r="J825" i="3"/>
  <c r="F825" i="3"/>
  <c r="A825" i="3"/>
  <c r="E825" i="3"/>
  <c r="D825" i="3"/>
  <c r="B825" i="3"/>
  <c r="A800" i="3"/>
  <c r="E800" i="3"/>
  <c r="D800" i="3"/>
  <c r="B800" i="3"/>
  <c r="C800" i="3"/>
  <c r="G800" i="3"/>
  <c r="K800" i="3" s="1"/>
  <c r="J800" i="3"/>
  <c r="F800" i="3"/>
  <c r="B578" i="3"/>
  <c r="F578" i="3"/>
  <c r="A578" i="3"/>
  <c r="E578" i="3"/>
  <c r="D578" i="3"/>
  <c r="J578" i="3"/>
  <c r="C578" i="3"/>
  <c r="G578" i="3"/>
  <c r="K578" i="3" s="1"/>
  <c r="B612" i="3"/>
  <c r="F612" i="3"/>
  <c r="A612" i="3"/>
  <c r="E612" i="3"/>
  <c r="D612" i="3"/>
  <c r="J612" i="3"/>
  <c r="C612" i="3"/>
  <c r="G612" i="3"/>
  <c r="K612" i="3" s="1"/>
  <c r="B570" i="3"/>
  <c r="F570" i="3"/>
  <c r="A570" i="3"/>
  <c r="E570" i="3"/>
  <c r="D570" i="3"/>
  <c r="J570" i="3"/>
  <c r="C570" i="3"/>
  <c r="G570" i="3"/>
  <c r="K570" i="3" s="1"/>
  <c r="A808" i="3"/>
  <c r="E808" i="3"/>
  <c r="D808" i="3"/>
  <c r="B808" i="3"/>
  <c r="C808" i="3"/>
  <c r="G808" i="3"/>
  <c r="K808" i="3" s="1"/>
  <c r="J808" i="3"/>
  <c r="F808" i="3"/>
  <c r="A752" i="3"/>
  <c r="E752" i="3"/>
  <c r="D752" i="3"/>
  <c r="B752" i="3"/>
  <c r="C752" i="3"/>
  <c r="G752" i="3"/>
  <c r="K752" i="3" s="1"/>
  <c r="J752" i="3"/>
  <c r="F752" i="3"/>
  <c r="A951" i="3"/>
  <c r="E951" i="3"/>
  <c r="D951" i="3"/>
  <c r="B951" i="3"/>
  <c r="C951" i="3"/>
  <c r="G951" i="3"/>
  <c r="K951" i="3" s="1"/>
  <c r="J951" i="3"/>
  <c r="F951" i="3"/>
  <c r="A730" i="3"/>
  <c r="E730" i="3"/>
  <c r="D730" i="3"/>
  <c r="B730" i="3"/>
  <c r="C730" i="3"/>
  <c r="G730" i="3"/>
  <c r="K730" i="3" s="1"/>
  <c r="J730" i="3"/>
  <c r="F730" i="3"/>
  <c r="A678" i="3"/>
  <c r="E678" i="3"/>
  <c r="D678" i="3"/>
  <c r="B678" i="3"/>
  <c r="C678" i="3"/>
  <c r="G678" i="3"/>
  <c r="K678" i="3" s="1"/>
  <c r="J678" i="3"/>
  <c r="F678" i="3"/>
  <c r="A746" i="3"/>
  <c r="E746" i="3"/>
  <c r="D746" i="3"/>
  <c r="B746" i="3"/>
  <c r="C746" i="3"/>
  <c r="G746" i="3"/>
  <c r="K746" i="3" s="1"/>
  <c r="J746" i="3"/>
  <c r="F746" i="3"/>
  <c r="A702" i="3"/>
  <c r="E702" i="3"/>
  <c r="D702" i="3"/>
  <c r="B702" i="3"/>
  <c r="C702" i="3"/>
  <c r="G702" i="3"/>
  <c r="K702" i="3" s="1"/>
  <c r="J702" i="3"/>
  <c r="F702" i="3"/>
  <c r="C967" i="3"/>
  <c r="G967" i="3"/>
  <c r="K967" i="3" s="1"/>
  <c r="J967" i="3"/>
  <c r="F967" i="3"/>
  <c r="A967" i="3"/>
  <c r="E967" i="3"/>
  <c r="D967" i="3"/>
  <c r="B967" i="3"/>
  <c r="C758" i="3"/>
  <c r="G758" i="3"/>
  <c r="K758" i="3" s="1"/>
  <c r="J758" i="3"/>
  <c r="F758" i="3"/>
  <c r="A758" i="3"/>
  <c r="E758" i="3"/>
  <c r="D758" i="3"/>
  <c r="B758" i="3"/>
  <c r="B548" i="3"/>
  <c r="F548" i="3"/>
  <c r="A548" i="3"/>
  <c r="E548" i="3"/>
  <c r="D548" i="3"/>
  <c r="J548" i="3"/>
  <c r="C548" i="3"/>
  <c r="G548" i="3"/>
  <c r="K548" i="3" s="1"/>
  <c r="C962" i="3"/>
  <c r="G962" i="3"/>
  <c r="K962" i="3" s="1"/>
  <c r="J962" i="3"/>
  <c r="F962" i="3"/>
  <c r="A962" i="3"/>
  <c r="E962" i="3"/>
  <c r="D962" i="3"/>
  <c r="B962" i="3"/>
  <c r="C948" i="3"/>
  <c r="G948" i="3"/>
  <c r="K948" i="3" s="1"/>
  <c r="J948" i="3"/>
  <c r="F948" i="3"/>
  <c r="A948" i="3"/>
  <c r="E948" i="3"/>
  <c r="D948" i="3"/>
  <c r="B948" i="3"/>
  <c r="C809" i="3"/>
  <c r="G809" i="3"/>
  <c r="K809" i="3" s="1"/>
  <c r="J809" i="3"/>
  <c r="F809" i="3"/>
  <c r="A809" i="3"/>
  <c r="E809" i="3"/>
  <c r="D809" i="3"/>
  <c r="B809" i="3"/>
  <c r="D522" i="3"/>
  <c r="J522" i="3"/>
  <c r="C522" i="3"/>
  <c r="G522" i="3"/>
  <c r="K522" i="3" s="1"/>
  <c r="B522" i="3"/>
  <c r="F522" i="3"/>
  <c r="A522" i="3"/>
  <c r="E522" i="3"/>
  <c r="C795" i="3"/>
  <c r="G795" i="3"/>
  <c r="K795" i="3" s="1"/>
  <c r="J795" i="3"/>
  <c r="F795" i="3"/>
  <c r="A795" i="3"/>
  <c r="E795" i="3"/>
  <c r="D795" i="3"/>
  <c r="B795" i="3"/>
  <c r="C755" i="3"/>
  <c r="G755" i="3"/>
  <c r="K755" i="3" s="1"/>
  <c r="J755" i="3"/>
  <c r="F755" i="3"/>
  <c r="A755" i="3"/>
  <c r="E755" i="3"/>
  <c r="D755" i="3"/>
  <c r="B755" i="3"/>
  <c r="J545" i="3"/>
  <c r="G545" i="3"/>
  <c r="K545" i="3" s="1"/>
  <c r="F545" i="3"/>
  <c r="E545" i="3"/>
  <c r="C514" i="3"/>
  <c r="G514" i="3"/>
  <c r="K514" i="3" s="1"/>
  <c r="D514" i="3"/>
  <c r="J514" i="3"/>
  <c r="A514" i="3"/>
  <c r="E514" i="3"/>
  <c r="B514" i="3"/>
  <c r="F514" i="3"/>
  <c r="C773" i="3"/>
  <c r="G773" i="3"/>
  <c r="K773" i="3" s="1"/>
  <c r="J773" i="3"/>
  <c r="F773" i="3"/>
  <c r="A773" i="3"/>
  <c r="E773" i="3"/>
  <c r="D773" i="3"/>
  <c r="B773" i="3"/>
  <c r="A892" i="3"/>
  <c r="D892" i="3"/>
  <c r="C892" i="3"/>
  <c r="J892" i="3"/>
  <c r="E892" i="3"/>
  <c r="B892" i="3"/>
  <c r="G892" i="3"/>
  <c r="K892" i="3" s="1"/>
  <c r="F892" i="3"/>
  <c r="G812" i="3"/>
  <c r="K812" i="3" s="1"/>
  <c r="F812" i="3"/>
  <c r="E812" i="3"/>
  <c r="B812" i="3"/>
  <c r="C812" i="3"/>
  <c r="J812" i="3"/>
  <c r="A812" i="3"/>
  <c r="D812" i="3"/>
  <c r="A739" i="3"/>
  <c r="E739" i="3"/>
  <c r="D739" i="3"/>
  <c r="B739" i="3"/>
  <c r="C739" i="3"/>
  <c r="G739" i="3"/>
  <c r="K739" i="3" s="1"/>
  <c r="J739" i="3"/>
  <c r="F739" i="3"/>
  <c r="A931" i="3"/>
  <c r="E931" i="3"/>
  <c r="D931" i="3"/>
  <c r="B931" i="3"/>
  <c r="C931" i="3"/>
  <c r="G931" i="3"/>
  <c r="K931" i="3" s="1"/>
  <c r="J931" i="3"/>
  <c r="F931" i="3"/>
  <c r="A947" i="3"/>
  <c r="E947" i="3"/>
  <c r="D947" i="3"/>
  <c r="B947" i="3"/>
  <c r="C947" i="3"/>
  <c r="G947" i="3"/>
  <c r="K947" i="3" s="1"/>
  <c r="J947" i="3"/>
  <c r="F947" i="3"/>
  <c r="D605" i="3"/>
  <c r="J605" i="3"/>
  <c r="C605" i="3"/>
  <c r="G605" i="3"/>
  <c r="K605" i="3" s="1"/>
  <c r="B605" i="3"/>
  <c r="F605" i="3"/>
  <c r="A605" i="3"/>
  <c r="E605" i="3"/>
  <c r="C660" i="3"/>
  <c r="G660" i="3"/>
  <c r="K660" i="3" s="1"/>
  <c r="J660" i="3"/>
  <c r="F660" i="3"/>
  <c r="A660" i="3"/>
  <c r="E660" i="3"/>
  <c r="D660" i="3"/>
  <c r="B660" i="3"/>
  <c r="D563" i="3"/>
  <c r="J563" i="3"/>
  <c r="C563" i="3"/>
  <c r="G563" i="3"/>
  <c r="K563" i="3" s="1"/>
  <c r="B563" i="3"/>
  <c r="F563" i="3"/>
  <c r="A563" i="3"/>
  <c r="E563" i="3"/>
  <c r="C837" i="3"/>
  <c r="G837" i="3"/>
  <c r="K837" i="3" s="1"/>
  <c r="J837" i="3"/>
  <c r="F837" i="3"/>
  <c r="A837" i="3"/>
  <c r="E837" i="3"/>
  <c r="D837" i="3"/>
  <c r="B837" i="3"/>
  <c r="C662" i="3"/>
  <c r="G662" i="3"/>
  <c r="K662" i="3" s="1"/>
  <c r="J662" i="3"/>
  <c r="F662" i="3"/>
  <c r="A662" i="3"/>
  <c r="E662" i="3"/>
  <c r="D662" i="3"/>
  <c r="B662" i="3"/>
  <c r="A744" i="3"/>
  <c r="E744" i="3"/>
  <c r="D744" i="3"/>
  <c r="B744" i="3"/>
  <c r="C744" i="3"/>
  <c r="G744" i="3"/>
  <c r="K744" i="3" s="1"/>
  <c r="J744" i="3"/>
  <c r="F744" i="3"/>
  <c r="A816" i="3"/>
  <c r="E816" i="3"/>
  <c r="D816" i="3"/>
  <c r="B816" i="3"/>
  <c r="C816" i="3"/>
  <c r="G816" i="3"/>
  <c r="K816" i="3" s="1"/>
  <c r="J816" i="3"/>
  <c r="F816" i="3"/>
  <c r="C764" i="3"/>
  <c r="G764" i="3"/>
  <c r="K764" i="3" s="1"/>
  <c r="J764" i="3"/>
  <c r="F764" i="3"/>
  <c r="A764" i="3"/>
  <c r="E764" i="3"/>
  <c r="D764" i="3"/>
  <c r="B764" i="3"/>
  <c r="A504" i="3"/>
  <c r="E504" i="3"/>
  <c r="B504" i="3"/>
  <c r="F504" i="3"/>
  <c r="C504" i="3"/>
  <c r="G504" i="3"/>
  <c r="K504" i="3" s="1"/>
  <c r="D504" i="3"/>
  <c r="J504" i="3"/>
  <c r="C909" i="3"/>
  <c r="G909" i="3"/>
  <c r="K909" i="3" s="1"/>
  <c r="J909" i="3"/>
  <c r="F909" i="3"/>
  <c r="A909" i="3"/>
  <c r="E909" i="3"/>
  <c r="D909" i="3"/>
  <c r="B909" i="3"/>
  <c r="C877" i="3"/>
  <c r="G877" i="3"/>
  <c r="K877" i="3" s="1"/>
  <c r="J877" i="3"/>
  <c r="F877" i="3"/>
  <c r="A877" i="3"/>
  <c r="E877" i="3"/>
  <c r="D877" i="3"/>
  <c r="B877" i="3"/>
  <c r="C780" i="3"/>
  <c r="G780" i="3"/>
  <c r="K780" i="3" s="1"/>
  <c r="J780" i="3"/>
  <c r="F780" i="3"/>
  <c r="A780" i="3"/>
  <c r="E780" i="3"/>
  <c r="D780" i="3"/>
  <c r="B780" i="3"/>
  <c r="C813" i="3"/>
  <c r="G813" i="3"/>
  <c r="K813" i="3" s="1"/>
  <c r="J813" i="3"/>
  <c r="F813" i="3"/>
  <c r="A813" i="3"/>
  <c r="E813" i="3"/>
  <c r="D813" i="3"/>
  <c r="B813" i="3"/>
  <c r="C725" i="3"/>
  <c r="G725" i="3"/>
  <c r="K725" i="3" s="1"/>
  <c r="J725" i="3"/>
  <c r="F725" i="3"/>
  <c r="A725" i="3"/>
  <c r="E725" i="3"/>
  <c r="D725" i="3"/>
  <c r="B725" i="3"/>
  <c r="C717" i="3"/>
  <c r="G717" i="3"/>
  <c r="K717" i="3" s="1"/>
  <c r="J717" i="3"/>
  <c r="F717" i="3"/>
  <c r="A717" i="3"/>
  <c r="E717" i="3"/>
  <c r="D717" i="3"/>
  <c r="B717" i="3"/>
  <c r="C709" i="3"/>
  <c r="G709" i="3"/>
  <c r="K709" i="3" s="1"/>
  <c r="J709" i="3"/>
  <c r="F709" i="3"/>
  <c r="A709" i="3"/>
  <c r="E709" i="3"/>
  <c r="D709" i="3"/>
  <c r="B709" i="3"/>
  <c r="C685" i="3"/>
  <c r="G685" i="3"/>
  <c r="K685" i="3" s="1"/>
  <c r="J685" i="3"/>
  <c r="F685" i="3"/>
  <c r="A685" i="3"/>
  <c r="E685" i="3"/>
  <c r="D685" i="3"/>
  <c r="B685" i="3"/>
  <c r="C677" i="3"/>
  <c r="G677" i="3"/>
  <c r="K677" i="3" s="1"/>
  <c r="J677" i="3"/>
  <c r="F677" i="3"/>
  <c r="A677" i="3"/>
  <c r="E677" i="3"/>
  <c r="D677" i="3"/>
  <c r="B677" i="3"/>
  <c r="C799" i="3"/>
  <c r="G799" i="3"/>
  <c r="K799" i="3" s="1"/>
  <c r="J799" i="3"/>
  <c r="F799" i="3"/>
  <c r="A799" i="3"/>
  <c r="E799" i="3"/>
  <c r="D799" i="3"/>
  <c r="B799" i="3"/>
  <c r="C759" i="3"/>
  <c r="G759" i="3"/>
  <c r="K759" i="3" s="1"/>
  <c r="J759" i="3"/>
  <c r="F759" i="3"/>
  <c r="A759" i="3"/>
  <c r="E759" i="3"/>
  <c r="D759" i="3"/>
  <c r="B759" i="3"/>
  <c r="C817" i="3"/>
  <c r="G817" i="3"/>
  <c r="K817" i="3" s="1"/>
  <c r="J817" i="3"/>
  <c r="F817" i="3"/>
  <c r="A817" i="3"/>
  <c r="E817" i="3"/>
  <c r="D817" i="3"/>
  <c r="B817" i="3"/>
  <c r="C805" i="3"/>
  <c r="G805" i="3"/>
  <c r="K805" i="3" s="1"/>
  <c r="J805" i="3"/>
  <c r="F805" i="3"/>
  <c r="A805" i="3"/>
  <c r="E805" i="3"/>
  <c r="D805" i="3"/>
  <c r="B805" i="3"/>
  <c r="C753" i="3"/>
  <c r="G753" i="3"/>
  <c r="K753" i="3" s="1"/>
  <c r="J753" i="3"/>
  <c r="F753" i="3"/>
  <c r="A753" i="3"/>
  <c r="E753" i="3"/>
  <c r="D753" i="3"/>
  <c r="B753" i="3"/>
  <c r="C711" i="3"/>
  <c r="G711" i="3"/>
  <c r="K711" i="3" s="1"/>
  <c r="J711" i="3"/>
  <c r="F711" i="3"/>
  <c r="A711" i="3"/>
  <c r="E711" i="3"/>
  <c r="D711" i="3"/>
  <c r="B711" i="3"/>
  <c r="C679" i="3"/>
  <c r="G679" i="3"/>
  <c r="K679" i="3" s="1"/>
  <c r="J679" i="3"/>
  <c r="F679" i="3"/>
  <c r="A679" i="3"/>
  <c r="E679" i="3"/>
  <c r="D679" i="3"/>
  <c r="B679" i="3"/>
  <c r="A884" i="3"/>
  <c r="D884" i="3"/>
  <c r="C884" i="3"/>
  <c r="J884" i="3"/>
  <c r="E884" i="3"/>
  <c r="B884" i="3"/>
  <c r="G884" i="3"/>
  <c r="K884" i="3" s="1"/>
  <c r="F884" i="3"/>
  <c r="D517" i="3"/>
  <c r="C517" i="3"/>
  <c r="B517" i="3"/>
  <c r="A517" i="3"/>
  <c r="J517" i="3"/>
  <c r="G517" i="3"/>
  <c r="K517" i="3" s="1"/>
  <c r="F517" i="3"/>
  <c r="E517" i="3"/>
  <c r="D520" i="3"/>
  <c r="J520" i="3"/>
  <c r="C520" i="3"/>
  <c r="G520" i="3"/>
  <c r="K520" i="3" s="1"/>
  <c r="B520" i="3"/>
  <c r="F520" i="3"/>
  <c r="A520" i="3"/>
  <c r="E520" i="3"/>
  <c r="A984" i="3"/>
  <c r="E984" i="3"/>
  <c r="B984" i="3"/>
  <c r="F984" i="3"/>
  <c r="C984" i="3"/>
  <c r="G984" i="3"/>
  <c r="K984" i="3" s="1"/>
  <c r="D984" i="3"/>
  <c r="J984" i="3"/>
  <c r="A990" i="3"/>
  <c r="E990" i="3"/>
  <c r="B990" i="3"/>
  <c r="F990" i="3"/>
  <c r="C990" i="3"/>
  <c r="G990" i="3"/>
  <c r="K990" i="3" s="1"/>
  <c r="D990" i="3"/>
  <c r="J990" i="3"/>
  <c r="A912" i="3"/>
  <c r="E912" i="3"/>
  <c r="D912" i="3"/>
  <c r="B912" i="3"/>
  <c r="C912" i="3"/>
  <c r="G912" i="3"/>
  <c r="K912" i="3" s="1"/>
  <c r="J912" i="3"/>
  <c r="F912" i="3"/>
  <c r="A959" i="3"/>
  <c r="E959" i="3"/>
  <c r="D959" i="3"/>
  <c r="B959" i="3"/>
  <c r="C959" i="3"/>
  <c r="G959" i="3"/>
  <c r="K959" i="3" s="1"/>
  <c r="J959" i="3"/>
  <c r="F959" i="3"/>
  <c r="A834" i="3"/>
  <c r="E834" i="3"/>
  <c r="D834" i="3"/>
  <c r="B834" i="3"/>
  <c r="C834" i="3"/>
  <c r="G834" i="3"/>
  <c r="K834" i="3" s="1"/>
  <c r="J834" i="3"/>
  <c r="F834" i="3"/>
  <c r="C674" i="3"/>
  <c r="G674" i="3"/>
  <c r="K674" i="3" s="1"/>
  <c r="J674" i="3"/>
  <c r="F674" i="3"/>
  <c r="A674" i="3"/>
  <c r="E674" i="3"/>
  <c r="D674" i="3"/>
  <c r="B674" i="3"/>
  <c r="A710" i="3"/>
  <c r="E710" i="3"/>
  <c r="D710" i="3"/>
  <c r="B710" i="3"/>
  <c r="C710" i="3"/>
  <c r="G710" i="3"/>
  <c r="K710" i="3" s="1"/>
  <c r="J710" i="3"/>
  <c r="F710" i="3"/>
  <c r="A738" i="3"/>
  <c r="E738" i="3"/>
  <c r="D738" i="3"/>
  <c r="B738" i="3"/>
  <c r="C738" i="3"/>
  <c r="G738" i="3"/>
  <c r="K738" i="3" s="1"/>
  <c r="J738" i="3"/>
  <c r="F738" i="3"/>
  <c r="A670" i="3"/>
  <c r="E670" i="3"/>
  <c r="D670" i="3"/>
  <c r="B670" i="3"/>
  <c r="C670" i="3"/>
  <c r="G670" i="3"/>
  <c r="K670" i="3" s="1"/>
  <c r="J670" i="3"/>
  <c r="F670" i="3"/>
  <c r="A888" i="3"/>
  <c r="E888" i="3"/>
  <c r="D888" i="3"/>
  <c r="B888" i="3"/>
  <c r="C888" i="3"/>
  <c r="G888" i="3"/>
  <c r="K888" i="3" s="1"/>
  <c r="J888" i="3"/>
  <c r="F888" i="3"/>
  <c r="C698" i="3"/>
  <c r="G698" i="3"/>
  <c r="K698" i="3" s="1"/>
  <c r="J698" i="3"/>
  <c r="F698" i="3"/>
  <c r="A698" i="3"/>
  <c r="E698" i="3"/>
  <c r="D698" i="3"/>
  <c r="B698" i="3"/>
  <c r="C706" i="3"/>
  <c r="G706" i="3"/>
  <c r="K706" i="3" s="1"/>
  <c r="J706" i="3"/>
  <c r="F706" i="3"/>
  <c r="A706" i="3"/>
  <c r="E706" i="3"/>
  <c r="D706" i="3"/>
  <c r="B706" i="3"/>
  <c r="A838" i="3"/>
  <c r="E838" i="3"/>
  <c r="D838" i="3"/>
  <c r="B838" i="3"/>
  <c r="C838" i="3"/>
  <c r="G838" i="3"/>
  <c r="K838" i="3" s="1"/>
  <c r="J838" i="3"/>
  <c r="F838" i="3"/>
  <c r="A661" i="3"/>
  <c r="E661" i="3"/>
  <c r="D661" i="3"/>
  <c r="B661" i="3"/>
  <c r="C661" i="3"/>
  <c r="G661" i="3"/>
  <c r="K661" i="3" s="1"/>
  <c r="J661" i="3"/>
  <c r="F661" i="3"/>
  <c r="A942" i="3"/>
  <c r="E942" i="3"/>
  <c r="D942" i="3"/>
  <c r="B942" i="3"/>
  <c r="C942" i="3"/>
  <c r="G942" i="3"/>
  <c r="K942" i="3" s="1"/>
  <c r="J942" i="3"/>
  <c r="F942" i="3"/>
  <c r="A946" i="3"/>
  <c r="E946" i="3"/>
  <c r="D946" i="3"/>
  <c r="B946" i="3"/>
  <c r="C946" i="3"/>
  <c r="G946" i="3"/>
  <c r="K946" i="3" s="1"/>
  <c r="J946" i="3"/>
  <c r="F946" i="3"/>
  <c r="A940" i="3"/>
  <c r="E940" i="3"/>
  <c r="D940" i="3"/>
  <c r="B940" i="3"/>
  <c r="C940" i="3"/>
  <c r="G940" i="3"/>
  <c r="K940" i="3" s="1"/>
  <c r="J940" i="3"/>
  <c r="F940" i="3"/>
  <c r="A651" i="3"/>
  <c r="E651" i="3"/>
  <c r="D651" i="3"/>
  <c r="B651" i="3"/>
  <c r="C651" i="3"/>
  <c r="G651" i="3"/>
  <c r="K651" i="3" s="1"/>
  <c r="J651" i="3"/>
  <c r="F651" i="3"/>
  <c r="A938" i="3"/>
  <c r="E938" i="3"/>
  <c r="D938" i="3"/>
  <c r="B938" i="3"/>
  <c r="C938" i="3"/>
  <c r="G938" i="3"/>
  <c r="K938" i="3" s="1"/>
  <c r="J938" i="3"/>
  <c r="F938" i="3"/>
  <c r="C790" i="3"/>
  <c r="G790" i="3"/>
  <c r="K790" i="3" s="1"/>
  <c r="J790" i="3"/>
  <c r="F790" i="3"/>
  <c r="A790" i="3"/>
  <c r="E790" i="3"/>
  <c r="D790" i="3"/>
  <c r="B790" i="3"/>
  <c r="C794" i="3"/>
  <c r="G794" i="3"/>
  <c r="K794" i="3" s="1"/>
  <c r="J794" i="3"/>
  <c r="F794" i="3"/>
  <c r="A794" i="3"/>
  <c r="E794" i="3"/>
  <c r="D794" i="3"/>
  <c r="B794" i="3"/>
  <c r="C964" i="3"/>
  <c r="G964" i="3"/>
  <c r="K964" i="3" s="1"/>
  <c r="J964" i="3"/>
  <c r="F964" i="3"/>
  <c r="A964" i="3"/>
  <c r="E964" i="3"/>
  <c r="D964" i="3"/>
  <c r="B964" i="3"/>
  <c r="C871" i="3"/>
  <c r="G871" i="3"/>
  <c r="K871" i="3" s="1"/>
  <c r="J871" i="3"/>
  <c r="F871" i="3"/>
  <c r="A871" i="3"/>
  <c r="E871" i="3"/>
  <c r="D871" i="3"/>
  <c r="B871" i="3"/>
  <c r="C950" i="3"/>
  <c r="G950" i="3"/>
  <c r="K950" i="3" s="1"/>
  <c r="J950" i="3"/>
  <c r="F950" i="3"/>
  <c r="A950" i="3"/>
  <c r="E950" i="3"/>
  <c r="D950" i="3"/>
  <c r="B950" i="3"/>
  <c r="C968" i="3"/>
  <c r="G968" i="3"/>
  <c r="K968" i="3" s="1"/>
  <c r="J968" i="3"/>
  <c r="F968" i="3"/>
  <c r="A968" i="3"/>
  <c r="E968" i="3"/>
  <c r="D968" i="3"/>
  <c r="B968" i="3"/>
  <c r="C907" i="3"/>
  <c r="G907" i="3"/>
  <c r="K907" i="3" s="1"/>
  <c r="J907" i="3"/>
  <c r="F907" i="3"/>
  <c r="A907" i="3"/>
  <c r="E907" i="3"/>
  <c r="D907" i="3"/>
  <c r="B907" i="3"/>
  <c r="C875" i="3"/>
  <c r="G875" i="3"/>
  <c r="K875" i="3" s="1"/>
  <c r="J875" i="3"/>
  <c r="F875" i="3"/>
  <c r="A875" i="3"/>
  <c r="E875" i="3"/>
  <c r="D875" i="3"/>
  <c r="B875" i="3"/>
  <c r="D585" i="3"/>
  <c r="J585" i="3"/>
  <c r="C585" i="3"/>
  <c r="G585" i="3"/>
  <c r="K585" i="3" s="1"/>
  <c r="B585" i="3"/>
  <c r="F585" i="3"/>
  <c r="A585" i="3"/>
  <c r="E585" i="3"/>
  <c r="C801" i="3"/>
  <c r="G801" i="3"/>
  <c r="K801" i="3" s="1"/>
  <c r="J801" i="3"/>
  <c r="F801" i="3"/>
  <c r="A801" i="3"/>
  <c r="E801" i="3"/>
  <c r="D801" i="3"/>
  <c r="B801" i="3"/>
  <c r="C789" i="3"/>
  <c r="G789" i="3"/>
  <c r="K789" i="3" s="1"/>
  <c r="J789" i="3"/>
  <c r="F789" i="3"/>
  <c r="A789" i="3"/>
  <c r="E789" i="3"/>
  <c r="D789" i="3"/>
  <c r="B789" i="3"/>
  <c r="C626" i="3"/>
  <c r="G626" i="3"/>
  <c r="K626" i="3" s="1"/>
  <c r="D626" i="3"/>
  <c r="J626" i="3"/>
  <c r="A626" i="3"/>
  <c r="E626" i="3"/>
  <c r="B626" i="3"/>
  <c r="F626" i="3"/>
  <c r="D595" i="3"/>
  <c r="J595" i="3"/>
  <c r="C595" i="3"/>
  <c r="G595" i="3"/>
  <c r="K595" i="3" s="1"/>
  <c r="B595" i="3"/>
  <c r="F595" i="3"/>
  <c r="A595" i="3"/>
  <c r="E595" i="3"/>
  <c r="D601" i="3"/>
  <c r="J601" i="3"/>
  <c r="C601" i="3"/>
  <c r="G601" i="3"/>
  <c r="K601" i="3" s="1"/>
  <c r="B601" i="3"/>
  <c r="F601" i="3"/>
  <c r="A601" i="3"/>
  <c r="E601" i="3"/>
  <c r="A876" i="3"/>
  <c r="D876" i="3"/>
  <c r="C876" i="3"/>
  <c r="J876" i="3"/>
  <c r="E876" i="3"/>
  <c r="B876" i="3"/>
  <c r="G876" i="3"/>
  <c r="K876" i="3" s="1"/>
  <c r="F876" i="3"/>
  <c r="C760" i="3"/>
  <c r="J760" i="3"/>
  <c r="A760" i="3"/>
  <c r="D760" i="3"/>
  <c r="G760" i="3"/>
  <c r="K760" i="3" s="1"/>
  <c r="F760" i="3"/>
  <c r="E760" i="3"/>
  <c r="B760" i="3"/>
  <c r="G979" i="3"/>
  <c r="K979" i="3" s="1"/>
  <c r="J979" i="3"/>
  <c r="E979" i="3"/>
  <c r="F979" i="3"/>
  <c r="C979" i="3"/>
  <c r="D979" i="3"/>
  <c r="A979" i="3"/>
  <c r="B979" i="3"/>
  <c r="A784" i="3"/>
  <c r="E784" i="3"/>
  <c r="D784" i="3"/>
  <c r="B784" i="3"/>
  <c r="C784" i="3"/>
  <c r="G784" i="3"/>
  <c r="K784" i="3" s="1"/>
  <c r="J784" i="3"/>
  <c r="F784" i="3"/>
  <c r="A955" i="3"/>
  <c r="D955" i="3"/>
  <c r="C955" i="3"/>
  <c r="J955" i="3"/>
  <c r="E955" i="3"/>
  <c r="B955" i="3"/>
  <c r="G955" i="3"/>
  <c r="K955" i="3" s="1"/>
  <c r="F955" i="3"/>
  <c r="B523" i="3"/>
  <c r="F523" i="3"/>
  <c r="A523" i="3"/>
  <c r="E523" i="3"/>
  <c r="D523" i="3"/>
  <c r="J523" i="3"/>
  <c r="C523" i="3"/>
  <c r="G523" i="3"/>
  <c r="K523" i="3" s="1"/>
  <c r="C648" i="3"/>
  <c r="G648" i="3"/>
  <c r="K648" i="3" s="1"/>
  <c r="J648" i="3"/>
  <c r="F648" i="3"/>
  <c r="A648" i="3"/>
  <c r="E648" i="3"/>
  <c r="D648" i="3"/>
  <c r="B648" i="3"/>
  <c r="A507" i="3"/>
  <c r="E507" i="3"/>
  <c r="B507" i="3"/>
  <c r="F507" i="3"/>
  <c r="C507" i="3"/>
  <c r="G507" i="3"/>
  <c r="K507" i="3" s="1"/>
  <c r="D507" i="3"/>
  <c r="J507" i="3"/>
  <c r="A735" i="3"/>
  <c r="E735" i="3"/>
  <c r="D735" i="3"/>
  <c r="B735" i="3"/>
  <c r="C735" i="3"/>
  <c r="G735" i="3"/>
  <c r="K735" i="3" s="1"/>
  <c r="J735" i="3"/>
  <c r="F735" i="3"/>
  <c r="A919" i="3"/>
  <c r="E919" i="3"/>
  <c r="D919" i="3"/>
  <c r="B919" i="3"/>
  <c r="C919" i="3"/>
  <c r="G919" i="3"/>
  <c r="K919" i="3" s="1"/>
  <c r="J919" i="3"/>
  <c r="F919" i="3"/>
  <c r="A935" i="3"/>
  <c r="E935" i="3"/>
  <c r="D935" i="3"/>
  <c r="B935" i="3"/>
  <c r="C935" i="3"/>
  <c r="G935" i="3"/>
  <c r="K935" i="3" s="1"/>
  <c r="J935" i="3"/>
  <c r="F935" i="3"/>
  <c r="C985" i="3"/>
  <c r="G985" i="3"/>
  <c r="K985" i="3" s="1"/>
  <c r="D985" i="3"/>
  <c r="J985" i="3"/>
  <c r="A985" i="3"/>
  <c r="E985" i="3"/>
  <c r="B985" i="3"/>
  <c r="F985" i="3"/>
  <c r="D613" i="3"/>
  <c r="J613" i="3"/>
  <c r="C613" i="3"/>
  <c r="G613" i="3"/>
  <c r="K613" i="3" s="1"/>
  <c r="B613" i="3"/>
  <c r="F613" i="3"/>
  <c r="A613" i="3"/>
  <c r="E613" i="3"/>
  <c r="C827" i="3"/>
  <c r="G827" i="3"/>
  <c r="K827" i="3" s="1"/>
  <c r="J827" i="3"/>
  <c r="F827" i="3"/>
  <c r="A827" i="3"/>
  <c r="E827" i="3"/>
  <c r="D827" i="3"/>
  <c r="B827" i="3"/>
  <c r="D539" i="3"/>
  <c r="J539" i="3"/>
  <c r="C539" i="3"/>
  <c r="G539" i="3"/>
  <c r="K539" i="3" s="1"/>
  <c r="B539" i="3"/>
  <c r="F539" i="3"/>
  <c r="A539" i="3"/>
  <c r="E539" i="3"/>
  <c r="C845" i="3"/>
  <c r="G845" i="3"/>
  <c r="K845" i="3" s="1"/>
  <c r="J845" i="3"/>
  <c r="F845" i="3"/>
  <c r="A845" i="3"/>
  <c r="E845" i="3"/>
  <c r="D845" i="3"/>
  <c r="B845" i="3"/>
  <c r="A732" i="3"/>
  <c r="E732" i="3"/>
  <c r="D732" i="3"/>
  <c r="B732" i="3"/>
  <c r="C732" i="3"/>
  <c r="G732" i="3"/>
  <c r="K732" i="3" s="1"/>
  <c r="J732" i="3"/>
  <c r="F732" i="3"/>
  <c r="B608" i="3"/>
  <c r="F608" i="3"/>
  <c r="A608" i="3"/>
  <c r="E608" i="3"/>
  <c r="D608" i="3"/>
  <c r="J608" i="3"/>
  <c r="C608" i="3"/>
  <c r="G608" i="3"/>
  <c r="K608" i="3" s="1"/>
  <c r="B604" i="3"/>
  <c r="F604" i="3"/>
  <c r="A604" i="3"/>
  <c r="E604" i="3"/>
  <c r="D604" i="3"/>
  <c r="J604" i="3"/>
  <c r="C604" i="3"/>
  <c r="G604" i="3"/>
  <c r="K604" i="3" s="1"/>
  <c r="A898" i="3"/>
  <c r="E898" i="3"/>
  <c r="D898" i="3"/>
  <c r="B898" i="3"/>
  <c r="C898" i="3"/>
  <c r="G898" i="3"/>
  <c r="K898" i="3" s="1"/>
  <c r="J898" i="3"/>
  <c r="F898" i="3"/>
  <c r="A866" i="3"/>
  <c r="E866" i="3"/>
  <c r="D866" i="3"/>
  <c r="B866" i="3"/>
  <c r="C866" i="3"/>
  <c r="G866" i="3"/>
  <c r="K866" i="3" s="1"/>
  <c r="J866" i="3"/>
  <c r="F866" i="3"/>
  <c r="A957" i="3"/>
  <c r="E957" i="3"/>
  <c r="D957" i="3"/>
  <c r="B957" i="3"/>
  <c r="C957" i="3"/>
  <c r="G957" i="3"/>
  <c r="K957" i="3" s="1"/>
  <c r="J957" i="3"/>
  <c r="F957" i="3"/>
  <c r="C878" i="3"/>
  <c r="G878" i="3"/>
  <c r="K878" i="3" s="1"/>
  <c r="J878" i="3"/>
  <c r="F878" i="3"/>
  <c r="A878" i="3"/>
  <c r="E878" i="3"/>
  <c r="D878" i="3"/>
  <c r="B878" i="3"/>
  <c r="A716" i="3"/>
  <c r="E716" i="3"/>
  <c r="D716" i="3"/>
  <c r="B716" i="3"/>
  <c r="C716" i="3"/>
  <c r="G716" i="3"/>
  <c r="K716" i="3" s="1"/>
  <c r="J716" i="3"/>
  <c r="F716" i="3"/>
  <c r="A700" i="3"/>
  <c r="E700" i="3"/>
  <c r="D700" i="3"/>
  <c r="B700" i="3"/>
  <c r="C700" i="3"/>
  <c r="G700" i="3"/>
  <c r="K700" i="3" s="1"/>
  <c r="J700" i="3"/>
  <c r="F700" i="3"/>
  <c r="A684" i="3"/>
  <c r="E684" i="3"/>
  <c r="D684" i="3"/>
  <c r="B684" i="3"/>
  <c r="C684" i="3"/>
  <c r="G684" i="3"/>
  <c r="K684" i="3" s="1"/>
  <c r="J684" i="3"/>
  <c r="F684" i="3"/>
  <c r="A668" i="3"/>
  <c r="E668" i="3"/>
  <c r="D668" i="3"/>
  <c r="B668" i="3"/>
  <c r="C668" i="3"/>
  <c r="G668" i="3"/>
  <c r="K668" i="3" s="1"/>
  <c r="J668" i="3"/>
  <c r="F668" i="3"/>
  <c r="A643" i="3"/>
  <c r="E643" i="3"/>
  <c r="D643" i="3"/>
  <c r="B643" i="3"/>
  <c r="C643" i="3"/>
  <c r="G643" i="3"/>
  <c r="K643" i="3" s="1"/>
  <c r="J643" i="3"/>
  <c r="F643" i="3"/>
  <c r="A627" i="3"/>
  <c r="E627" i="3"/>
  <c r="B627" i="3"/>
  <c r="F627" i="3"/>
  <c r="C627" i="3"/>
  <c r="G627" i="3"/>
  <c r="K627" i="3" s="1"/>
  <c r="D627" i="3"/>
  <c r="J627" i="3"/>
  <c r="B546" i="3"/>
  <c r="F546" i="3"/>
  <c r="A546" i="3"/>
  <c r="E546" i="3"/>
  <c r="D546" i="3"/>
  <c r="J546" i="3"/>
  <c r="C546" i="3"/>
  <c r="G546" i="3"/>
  <c r="K546" i="3" s="1"/>
  <c r="C901" i="3"/>
  <c r="G901" i="3"/>
  <c r="K901" i="3" s="1"/>
  <c r="J901" i="3"/>
  <c r="F901" i="3"/>
  <c r="A901" i="3"/>
  <c r="E901" i="3"/>
  <c r="D901" i="3"/>
  <c r="B901" i="3"/>
  <c r="C869" i="3"/>
  <c r="G869" i="3"/>
  <c r="K869" i="3" s="1"/>
  <c r="J869" i="3"/>
  <c r="F869" i="3"/>
  <c r="A869" i="3"/>
  <c r="E869" i="3"/>
  <c r="D869" i="3"/>
  <c r="B869" i="3"/>
  <c r="D584" i="3"/>
  <c r="J584" i="3"/>
  <c r="C584" i="3"/>
  <c r="G584" i="3"/>
  <c r="K584" i="3" s="1"/>
  <c r="B584" i="3"/>
  <c r="F584" i="3"/>
  <c r="A584" i="3"/>
  <c r="E584" i="3"/>
  <c r="C693" i="3"/>
  <c r="G693" i="3"/>
  <c r="K693" i="3" s="1"/>
  <c r="J693" i="3"/>
  <c r="F693" i="3"/>
  <c r="A693" i="3"/>
  <c r="E693" i="3"/>
  <c r="D693" i="3"/>
  <c r="B693" i="3"/>
  <c r="C791" i="3"/>
  <c r="G791" i="3"/>
  <c r="K791" i="3" s="1"/>
  <c r="J791" i="3"/>
  <c r="F791" i="3"/>
  <c r="A791" i="3"/>
  <c r="E791" i="3"/>
  <c r="D791" i="3"/>
  <c r="B791" i="3"/>
  <c r="C751" i="3"/>
  <c r="G751" i="3"/>
  <c r="K751" i="3" s="1"/>
  <c r="J751" i="3"/>
  <c r="F751" i="3"/>
  <c r="A751" i="3"/>
  <c r="E751" i="3"/>
  <c r="D751" i="3"/>
  <c r="B751" i="3"/>
  <c r="C765" i="3"/>
  <c r="G765" i="3"/>
  <c r="K765" i="3" s="1"/>
  <c r="J765" i="3"/>
  <c r="F765" i="3"/>
  <c r="A765" i="3"/>
  <c r="E765" i="3"/>
  <c r="D765" i="3"/>
  <c r="B765" i="3"/>
  <c r="C622" i="3"/>
  <c r="G622" i="3"/>
  <c r="K622" i="3" s="1"/>
  <c r="D622" i="3"/>
  <c r="J622" i="3"/>
  <c r="A622" i="3"/>
  <c r="E622" i="3"/>
  <c r="B622" i="3"/>
  <c r="F622" i="3"/>
  <c r="D549" i="3"/>
  <c r="J549" i="3"/>
  <c r="C549" i="3"/>
  <c r="G549" i="3"/>
  <c r="K549" i="3" s="1"/>
  <c r="B549" i="3"/>
  <c r="F549" i="3"/>
  <c r="A549" i="3"/>
  <c r="E549" i="3"/>
  <c r="A981" i="3"/>
  <c r="E981" i="3"/>
  <c r="B981" i="3"/>
  <c r="F981" i="3"/>
  <c r="C981" i="3"/>
  <c r="G981" i="3"/>
  <c r="K981" i="3" s="1"/>
  <c r="D981" i="3"/>
  <c r="J981" i="3"/>
  <c r="D547" i="3"/>
  <c r="J547" i="3"/>
  <c r="C547" i="3"/>
  <c r="G547" i="3"/>
  <c r="K547" i="3" s="1"/>
  <c r="B547" i="3"/>
  <c r="F547" i="3"/>
  <c r="A547" i="3"/>
  <c r="E547" i="3"/>
  <c r="C644" i="3"/>
  <c r="G644" i="3"/>
  <c r="K644" i="3" s="1"/>
  <c r="J644" i="3"/>
  <c r="F644" i="3"/>
  <c r="A644" i="3"/>
  <c r="E644" i="3"/>
  <c r="D644" i="3"/>
  <c r="B644" i="3"/>
  <c r="A982" i="3"/>
  <c r="E982" i="3"/>
  <c r="B982" i="3"/>
  <c r="F982" i="3"/>
  <c r="C982" i="3"/>
  <c r="G982" i="3"/>
  <c r="K982" i="3" s="1"/>
  <c r="D982" i="3"/>
  <c r="J982" i="3"/>
  <c r="A980" i="3"/>
  <c r="E980" i="3"/>
  <c r="B980" i="3"/>
  <c r="F980" i="3"/>
  <c r="C980" i="3"/>
  <c r="G980" i="3"/>
  <c r="K980" i="3" s="1"/>
  <c r="D980" i="3"/>
  <c r="J980" i="3"/>
  <c r="C778" i="3"/>
  <c r="G778" i="3"/>
  <c r="K778" i="3" s="1"/>
  <c r="J778" i="3"/>
  <c r="F778" i="3"/>
  <c r="A778" i="3"/>
  <c r="E778" i="3"/>
  <c r="D778" i="3"/>
  <c r="B778" i="3"/>
  <c r="D610" i="3"/>
  <c r="J610" i="3"/>
  <c r="C610" i="3"/>
  <c r="G610" i="3"/>
  <c r="K610" i="3" s="1"/>
  <c r="B610" i="3"/>
  <c r="F610" i="3"/>
  <c r="A610" i="3"/>
  <c r="E610" i="3"/>
  <c r="A848" i="3"/>
  <c r="E848" i="3"/>
  <c r="D848" i="3"/>
  <c r="B848" i="3"/>
  <c r="C848" i="3"/>
  <c r="G848" i="3"/>
  <c r="K848" i="3" s="1"/>
  <c r="J848" i="3"/>
  <c r="F848" i="3"/>
  <c r="D552" i="3"/>
  <c r="J552" i="3"/>
  <c r="C552" i="3"/>
  <c r="G552" i="3"/>
  <c r="K552" i="3" s="1"/>
  <c r="B552" i="3"/>
  <c r="F552" i="3"/>
  <c r="A552" i="3"/>
  <c r="E552" i="3"/>
  <c r="A830" i="3"/>
  <c r="E830" i="3"/>
  <c r="D830" i="3"/>
  <c r="B830" i="3"/>
  <c r="C830" i="3"/>
  <c r="G830" i="3"/>
  <c r="K830" i="3" s="1"/>
  <c r="J830" i="3"/>
  <c r="F830" i="3"/>
  <c r="A926" i="3"/>
  <c r="E926" i="3"/>
  <c r="D926" i="3"/>
  <c r="B926" i="3"/>
  <c r="C926" i="3"/>
  <c r="G926" i="3"/>
  <c r="K926" i="3" s="1"/>
  <c r="J926" i="3"/>
  <c r="F926" i="3"/>
  <c r="A734" i="3"/>
  <c r="E734" i="3"/>
  <c r="D734" i="3"/>
  <c r="B734" i="3"/>
  <c r="C734" i="3"/>
  <c r="G734" i="3"/>
  <c r="K734" i="3" s="1"/>
  <c r="J734" i="3"/>
  <c r="F734" i="3"/>
  <c r="A949" i="3"/>
  <c r="E949" i="3"/>
  <c r="D949" i="3"/>
  <c r="B949" i="3"/>
  <c r="C949" i="3"/>
  <c r="G949" i="3"/>
  <c r="K949" i="3" s="1"/>
  <c r="J949" i="3"/>
  <c r="F949" i="3"/>
  <c r="A902" i="3"/>
  <c r="E902" i="3"/>
  <c r="D902" i="3"/>
  <c r="B902" i="3"/>
  <c r="C902" i="3"/>
  <c r="G902" i="3"/>
  <c r="K902" i="3" s="1"/>
  <c r="J902" i="3"/>
  <c r="F902" i="3"/>
  <c r="C854" i="3"/>
  <c r="G854" i="3"/>
  <c r="K854" i="3" s="1"/>
  <c r="J854" i="3"/>
  <c r="F854" i="3"/>
  <c r="A854" i="3"/>
  <c r="E854" i="3"/>
  <c r="D854" i="3"/>
  <c r="B854" i="3"/>
  <c r="A724" i="3"/>
  <c r="E724" i="3"/>
  <c r="D724" i="3"/>
  <c r="B724" i="3"/>
  <c r="C724" i="3"/>
  <c r="G724" i="3"/>
  <c r="K724" i="3" s="1"/>
  <c r="J724" i="3"/>
  <c r="F724" i="3"/>
  <c r="B534" i="3"/>
  <c r="F534" i="3"/>
  <c r="A534" i="3"/>
  <c r="E534" i="3"/>
  <c r="D534" i="3"/>
  <c r="J534" i="3"/>
  <c r="C534" i="3"/>
  <c r="G534" i="3"/>
  <c r="K534" i="3" s="1"/>
  <c r="C897" i="3"/>
  <c r="G897" i="3"/>
  <c r="K897" i="3" s="1"/>
  <c r="J897" i="3"/>
  <c r="F897" i="3"/>
  <c r="A897" i="3"/>
  <c r="E897" i="3"/>
  <c r="D897" i="3"/>
  <c r="B897" i="3"/>
  <c r="C865" i="3"/>
  <c r="G865" i="3"/>
  <c r="K865" i="3" s="1"/>
  <c r="J865" i="3"/>
  <c r="F865" i="3"/>
  <c r="A865" i="3"/>
  <c r="E865" i="3"/>
  <c r="D865" i="3"/>
  <c r="B865" i="3"/>
  <c r="D568" i="3"/>
  <c r="J568" i="3"/>
  <c r="C568" i="3"/>
  <c r="G568" i="3"/>
  <c r="K568" i="3" s="1"/>
  <c r="B568" i="3"/>
  <c r="F568" i="3"/>
  <c r="A568" i="3"/>
  <c r="E568" i="3"/>
  <c r="A511" i="3"/>
  <c r="E511" i="3"/>
  <c r="B511" i="3"/>
  <c r="F511" i="3"/>
  <c r="C511" i="3"/>
  <c r="G511" i="3"/>
  <c r="K511" i="3" s="1"/>
  <c r="D511" i="3"/>
  <c r="J511" i="3"/>
  <c r="C903" i="3"/>
  <c r="G903" i="3"/>
  <c r="K903" i="3" s="1"/>
  <c r="J903" i="3"/>
  <c r="F903" i="3"/>
  <c r="A903" i="3"/>
  <c r="E903" i="3"/>
  <c r="D903" i="3"/>
  <c r="B903" i="3"/>
  <c r="C855" i="3"/>
  <c r="G855" i="3"/>
  <c r="K855" i="3" s="1"/>
  <c r="J855" i="3"/>
  <c r="F855" i="3"/>
  <c r="A855" i="3"/>
  <c r="E855" i="3"/>
  <c r="D855" i="3"/>
  <c r="B855" i="3"/>
  <c r="C721" i="3"/>
  <c r="G721" i="3"/>
  <c r="K721" i="3" s="1"/>
  <c r="J721" i="3"/>
  <c r="F721" i="3"/>
  <c r="A721" i="3"/>
  <c r="E721" i="3"/>
  <c r="D721" i="3"/>
  <c r="B721" i="3"/>
  <c r="C713" i="3"/>
  <c r="G713" i="3"/>
  <c r="K713" i="3" s="1"/>
  <c r="J713" i="3"/>
  <c r="F713" i="3"/>
  <c r="A713" i="3"/>
  <c r="E713" i="3"/>
  <c r="D713" i="3"/>
  <c r="B713" i="3"/>
  <c r="C505" i="3"/>
  <c r="G505" i="3"/>
  <c r="K505" i="3" s="1"/>
  <c r="D505" i="3"/>
  <c r="J505" i="3"/>
  <c r="A505" i="3"/>
  <c r="E505" i="3"/>
  <c r="B505" i="3"/>
  <c r="F505" i="3"/>
  <c r="B519" i="3"/>
  <c r="F519" i="3"/>
  <c r="A519" i="3"/>
  <c r="E519" i="3"/>
  <c r="D519" i="3"/>
  <c r="J519" i="3"/>
  <c r="C519" i="3"/>
  <c r="G519" i="3"/>
  <c r="K519" i="3" s="1"/>
  <c r="C891" i="3"/>
  <c r="G891" i="3"/>
  <c r="K891" i="3" s="1"/>
  <c r="J891" i="3"/>
  <c r="F891" i="3"/>
  <c r="A891" i="3"/>
  <c r="E891" i="3"/>
  <c r="D891" i="3"/>
  <c r="B891" i="3"/>
  <c r="C859" i="3"/>
  <c r="G859" i="3"/>
  <c r="K859" i="3" s="1"/>
  <c r="J859" i="3"/>
  <c r="F859" i="3"/>
  <c r="A859" i="3"/>
  <c r="E859" i="3"/>
  <c r="D859" i="3"/>
  <c r="B859" i="3"/>
  <c r="C723" i="3"/>
  <c r="G723" i="3"/>
  <c r="K723" i="3" s="1"/>
  <c r="J723" i="3"/>
  <c r="F723" i="3"/>
  <c r="A723" i="3"/>
  <c r="E723" i="3"/>
  <c r="D723" i="3"/>
  <c r="B723" i="3"/>
  <c r="C715" i="3"/>
  <c r="G715" i="3"/>
  <c r="K715" i="3" s="1"/>
  <c r="J715" i="3"/>
  <c r="F715" i="3"/>
  <c r="A715" i="3"/>
  <c r="E715" i="3"/>
  <c r="D715" i="3"/>
  <c r="B715" i="3"/>
  <c r="C699" i="3"/>
  <c r="G699" i="3"/>
  <c r="K699" i="3" s="1"/>
  <c r="J699" i="3"/>
  <c r="F699" i="3"/>
  <c r="A699" i="3"/>
  <c r="E699" i="3"/>
  <c r="D699" i="3"/>
  <c r="B699" i="3"/>
  <c r="C683" i="3"/>
  <c r="G683" i="3"/>
  <c r="K683" i="3" s="1"/>
  <c r="J683" i="3"/>
  <c r="F683" i="3"/>
  <c r="A683" i="3"/>
  <c r="E683" i="3"/>
  <c r="D683" i="3"/>
  <c r="B683" i="3"/>
  <c r="C667" i="3"/>
  <c r="G667" i="3"/>
  <c r="K667" i="3" s="1"/>
  <c r="J667" i="3"/>
  <c r="F667" i="3"/>
  <c r="A667" i="3"/>
  <c r="E667" i="3"/>
  <c r="D667" i="3"/>
  <c r="B667" i="3"/>
  <c r="C634" i="3"/>
  <c r="G634" i="3"/>
  <c r="K634" i="3" s="1"/>
  <c r="D634" i="3"/>
  <c r="J634" i="3"/>
  <c r="A634" i="3"/>
  <c r="E634" i="3"/>
  <c r="B634" i="3"/>
  <c r="F634" i="3"/>
  <c r="D581" i="3"/>
  <c r="J581" i="3"/>
  <c r="C581" i="3"/>
  <c r="G581" i="3"/>
  <c r="K581" i="3" s="1"/>
  <c r="B581" i="3"/>
  <c r="F581" i="3"/>
  <c r="A581" i="3"/>
  <c r="E581" i="3"/>
  <c r="D553" i="3"/>
  <c r="J553" i="3"/>
  <c r="C553" i="3"/>
  <c r="G553" i="3"/>
  <c r="K553" i="3" s="1"/>
  <c r="B553" i="3"/>
  <c r="F553" i="3"/>
  <c r="A553" i="3"/>
  <c r="E553" i="3"/>
  <c r="A997" i="3"/>
  <c r="E997" i="3"/>
  <c r="B997" i="3"/>
  <c r="F997" i="3"/>
  <c r="C997" i="3"/>
  <c r="G997" i="3"/>
  <c r="K997" i="3" s="1"/>
  <c r="D997" i="3"/>
  <c r="J997" i="3"/>
  <c r="B550" i="3"/>
  <c r="F550" i="3"/>
  <c r="A550" i="3"/>
  <c r="E550" i="3"/>
  <c r="D550" i="3"/>
  <c r="J550" i="3"/>
  <c r="C550" i="3"/>
  <c r="G550" i="3"/>
  <c r="K550" i="3" s="1"/>
  <c r="C512" i="3"/>
  <c r="G512" i="3"/>
  <c r="K512" i="3" s="1"/>
  <c r="D512" i="3"/>
  <c r="J512" i="3"/>
  <c r="A512" i="3"/>
  <c r="E512" i="3"/>
  <c r="B512" i="3"/>
  <c r="F512" i="3"/>
  <c r="D558" i="3"/>
  <c r="J558" i="3"/>
  <c r="C558" i="3"/>
  <c r="G558" i="3"/>
  <c r="K558" i="3" s="1"/>
  <c r="B558" i="3"/>
  <c r="F558" i="3"/>
  <c r="A558" i="3"/>
  <c r="E558" i="3"/>
  <c r="D602" i="3"/>
  <c r="J602" i="3"/>
  <c r="C602" i="3"/>
  <c r="G602" i="3"/>
  <c r="K602" i="3" s="1"/>
  <c r="B602" i="3"/>
  <c r="F602" i="3"/>
  <c r="A602" i="3"/>
  <c r="E602" i="3"/>
  <c r="C666" i="3"/>
  <c r="G666" i="3"/>
  <c r="K666" i="3" s="1"/>
  <c r="J666" i="3"/>
  <c r="F666" i="3"/>
  <c r="A666" i="3"/>
  <c r="E666" i="3"/>
  <c r="D666" i="3"/>
  <c r="B666" i="3"/>
  <c r="C714" i="3"/>
  <c r="G714" i="3"/>
  <c r="K714" i="3" s="1"/>
  <c r="J714" i="3"/>
  <c r="F714" i="3"/>
  <c r="A714" i="3"/>
  <c r="E714" i="3"/>
  <c r="D714" i="3"/>
  <c r="B714" i="3"/>
  <c r="A880" i="3"/>
  <c r="E880" i="3"/>
  <c r="D880" i="3"/>
  <c r="B880" i="3"/>
  <c r="C880" i="3"/>
  <c r="G880" i="3"/>
  <c r="K880" i="3" s="1"/>
  <c r="J880" i="3"/>
  <c r="F880" i="3"/>
  <c r="C633" i="3"/>
  <c r="G633" i="3"/>
  <c r="K633" i="3" s="1"/>
  <c r="D633" i="3"/>
  <c r="J633" i="3"/>
  <c r="A633" i="3"/>
  <c r="E633" i="3"/>
  <c r="B633" i="3"/>
  <c r="F633" i="3"/>
  <c r="A864" i="3"/>
  <c r="E864" i="3"/>
  <c r="D864" i="3"/>
  <c r="B864" i="3"/>
  <c r="C864" i="3"/>
  <c r="G864" i="3"/>
  <c r="K864" i="3" s="1"/>
  <c r="J864" i="3"/>
  <c r="F864" i="3"/>
  <c r="D560" i="3"/>
  <c r="J560" i="3"/>
  <c r="C560" i="3"/>
  <c r="G560" i="3"/>
  <c r="K560" i="3" s="1"/>
  <c r="B560" i="3"/>
  <c r="F560" i="3"/>
  <c r="A560" i="3"/>
  <c r="E560" i="3"/>
  <c r="B566" i="3"/>
  <c r="F566" i="3"/>
  <c r="A566" i="3"/>
  <c r="E566" i="3"/>
  <c r="D566" i="3"/>
  <c r="J566" i="3"/>
  <c r="C566" i="3"/>
  <c r="G566" i="3"/>
  <c r="K566" i="3" s="1"/>
  <c r="B538" i="3"/>
  <c r="F538" i="3"/>
  <c r="A538" i="3"/>
  <c r="E538" i="3"/>
  <c r="D538" i="3"/>
  <c r="J538" i="3"/>
  <c r="C538" i="3"/>
  <c r="G538" i="3"/>
  <c r="K538" i="3" s="1"/>
  <c r="A826" i="3"/>
  <c r="E826" i="3"/>
  <c r="D826" i="3"/>
  <c r="B826" i="3"/>
  <c r="C826" i="3"/>
  <c r="G826" i="3"/>
  <c r="K826" i="3" s="1"/>
  <c r="J826" i="3"/>
  <c r="F826" i="3"/>
  <c r="C637" i="3"/>
  <c r="G637" i="3"/>
  <c r="K637" i="3" s="1"/>
  <c r="J637" i="3"/>
  <c r="F637" i="3"/>
  <c r="A637" i="3"/>
  <c r="E637" i="3"/>
  <c r="D637" i="3"/>
  <c r="B637" i="3"/>
  <c r="B590" i="3"/>
  <c r="F590" i="3"/>
  <c r="A590" i="3"/>
  <c r="E590" i="3"/>
  <c r="D590" i="3"/>
  <c r="J590" i="3"/>
  <c r="C590" i="3"/>
  <c r="G590" i="3"/>
  <c r="K590" i="3" s="1"/>
  <c r="A989" i="3"/>
  <c r="E989" i="3"/>
  <c r="B989" i="3"/>
  <c r="F989" i="3"/>
  <c r="C989" i="3"/>
  <c r="G989" i="3"/>
  <c r="K989" i="3" s="1"/>
  <c r="D989" i="3"/>
  <c r="J989" i="3"/>
  <c r="C819" i="3"/>
  <c r="G819" i="3"/>
  <c r="K819" i="3" s="1"/>
  <c r="J819" i="3"/>
  <c r="F819" i="3"/>
  <c r="A819" i="3"/>
  <c r="E819" i="3"/>
  <c r="D819" i="3"/>
  <c r="B819" i="3"/>
  <c r="C954" i="3"/>
  <c r="G954" i="3"/>
  <c r="K954" i="3" s="1"/>
  <c r="J954" i="3"/>
  <c r="F954" i="3"/>
  <c r="A954" i="3"/>
  <c r="E954" i="3"/>
  <c r="D954" i="3"/>
  <c r="B954" i="3"/>
  <c r="C972" i="3"/>
  <c r="G972" i="3"/>
  <c r="K972" i="3" s="1"/>
  <c r="J972" i="3"/>
  <c r="F972" i="3"/>
  <c r="A972" i="3"/>
  <c r="E972" i="3"/>
  <c r="D972" i="3"/>
  <c r="B972" i="3"/>
  <c r="C960" i="3"/>
  <c r="G960" i="3"/>
  <c r="K960" i="3" s="1"/>
  <c r="J960" i="3"/>
  <c r="F960" i="3"/>
  <c r="A960" i="3"/>
  <c r="E960" i="3"/>
  <c r="D960" i="3"/>
  <c r="B960" i="3"/>
  <c r="C775" i="3"/>
  <c r="G775" i="3"/>
  <c r="K775" i="3" s="1"/>
  <c r="J775" i="3"/>
  <c r="F775" i="3"/>
  <c r="A775" i="3"/>
  <c r="E775" i="3"/>
  <c r="D775" i="3"/>
  <c r="B775" i="3"/>
  <c r="C785" i="3"/>
  <c r="G785" i="3"/>
  <c r="K785" i="3" s="1"/>
  <c r="J785" i="3"/>
  <c r="F785" i="3"/>
  <c r="A785" i="3"/>
  <c r="E785" i="3"/>
  <c r="D785" i="3"/>
  <c r="B785" i="3"/>
  <c r="A852" i="3"/>
  <c r="D852" i="3"/>
  <c r="C852" i="3"/>
  <c r="J852" i="3"/>
  <c r="E852" i="3"/>
  <c r="B852" i="3"/>
  <c r="G852" i="3"/>
  <c r="K852" i="3" s="1"/>
  <c r="F852" i="3"/>
  <c r="B532" i="3"/>
  <c r="F532" i="3"/>
  <c r="A532" i="3"/>
  <c r="E532" i="3"/>
  <c r="D532" i="3"/>
  <c r="J532" i="3"/>
  <c r="C532" i="3"/>
  <c r="G532" i="3"/>
  <c r="K532" i="3" s="1"/>
  <c r="A969" i="3"/>
  <c r="E969" i="3"/>
  <c r="D969" i="3"/>
  <c r="B969" i="3"/>
  <c r="C969" i="3"/>
  <c r="G969" i="3"/>
  <c r="K969" i="3" s="1"/>
  <c r="J969" i="3"/>
  <c r="F969" i="3"/>
  <c r="D535" i="3"/>
  <c r="J535" i="3"/>
  <c r="C535" i="3"/>
  <c r="G535" i="3"/>
  <c r="K535" i="3" s="1"/>
  <c r="B535" i="3"/>
  <c r="F535" i="3"/>
  <c r="A535" i="3"/>
  <c r="E535" i="3"/>
  <c r="A572" i="3"/>
  <c r="D524" i="3"/>
  <c r="J524" i="3"/>
  <c r="C524" i="3"/>
  <c r="G524" i="3"/>
  <c r="K524" i="3" s="1"/>
  <c r="B524" i="3"/>
  <c r="F524" i="3"/>
  <c r="A524" i="3"/>
  <c r="E524" i="3"/>
  <c r="C645" i="3"/>
  <c r="G645" i="3"/>
  <c r="K645" i="3" s="1"/>
  <c r="J645" i="3"/>
  <c r="F645" i="3"/>
  <c r="A645" i="3"/>
  <c r="E645" i="3"/>
  <c r="D645" i="3"/>
  <c r="B645" i="3"/>
  <c r="A842" i="3"/>
  <c r="E842" i="3"/>
  <c r="D842" i="3"/>
  <c r="B842" i="3"/>
  <c r="C842" i="3"/>
  <c r="G842" i="3"/>
  <c r="K842" i="3" s="1"/>
  <c r="J842" i="3"/>
  <c r="F842" i="3"/>
  <c r="A840" i="3"/>
  <c r="E840" i="3"/>
  <c r="D840" i="3"/>
  <c r="B840" i="3"/>
  <c r="C840" i="3"/>
  <c r="G840" i="3"/>
  <c r="K840" i="3" s="1"/>
  <c r="J840" i="3"/>
  <c r="F840" i="3"/>
  <c r="A924" i="3"/>
  <c r="E924" i="3"/>
  <c r="D924" i="3"/>
  <c r="B924" i="3"/>
  <c r="C924" i="3"/>
  <c r="G924" i="3"/>
  <c r="K924" i="3" s="1"/>
  <c r="J924" i="3"/>
  <c r="F924" i="3"/>
  <c r="B594" i="3"/>
  <c r="F594" i="3"/>
  <c r="A594" i="3"/>
  <c r="E594" i="3"/>
  <c r="D594" i="3"/>
  <c r="J594" i="3"/>
  <c r="C594" i="3"/>
  <c r="G594" i="3"/>
  <c r="K594" i="3" s="1"/>
  <c r="A928" i="3"/>
  <c r="E928" i="3"/>
  <c r="D928" i="3"/>
  <c r="B928" i="3"/>
  <c r="C928" i="3"/>
  <c r="G928" i="3"/>
  <c r="K928" i="3" s="1"/>
  <c r="J928" i="3"/>
  <c r="F928" i="3"/>
  <c r="A971" i="3"/>
  <c r="E971" i="3"/>
  <c r="D971" i="3"/>
  <c r="B971" i="3"/>
  <c r="C971" i="3"/>
  <c r="G971" i="3"/>
  <c r="K971" i="3" s="1"/>
  <c r="J971" i="3"/>
  <c r="F971" i="3"/>
  <c r="C806" i="3"/>
  <c r="G806" i="3"/>
  <c r="K806" i="3" s="1"/>
  <c r="J806" i="3"/>
  <c r="F806" i="3"/>
  <c r="A806" i="3"/>
  <c r="E806" i="3"/>
  <c r="D806" i="3"/>
  <c r="B806" i="3"/>
  <c r="C810" i="3"/>
  <c r="G810" i="3"/>
  <c r="K810" i="3" s="1"/>
  <c r="J810" i="3"/>
  <c r="F810" i="3"/>
  <c r="A810" i="3"/>
  <c r="E810" i="3"/>
  <c r="D810" i="3"/>
  <c r="B810" i="3"/>
  <c r="A762" i="3"/>
  <c r="E762" i="3"/>
  <c r="D762" i="3"/>
  <c r="B762" i="3"/>
  <c r="C762" i="3"/>
  <c r="G762" i="3"/>
  <c r="K762" i="3" s="1"/>
  <c r="J762" i="3"/>
  <c r="F762" i="3"/>
  <c r="C774" i="3"/>
  <c r="G774" i="3"/>
  <c r="K774" i="3" s="1"/>
  <c r="J774" i="3"/>
  <c r="F774" i="3"/>
  <c r="A774" i="3"/>
  <c r="E774" i="3"/>
  <c r="D774" i="3"/>
  <c r="B774" i="3"/>
  <c r="C815" i="3"/>
  <c r="G815" i="3"/>
  <c r="K815" i="3" s="1"/>
  <c r="J815" i="3"/>
  <c r="F815" i="3"/>
  <c r="A815" i="3"/>
  <c r="E815" i="3"/>
  <c r="D815" i="3"/>
  <c r="B815" i="3"/>
  <c r="C793" i="3"/>
  <c r="G793" i="3"/>
  <c r="K793" i="3" s="1"/>
  <c r="J793" i="3"/>
  <c r="F793" i="3"/>
  <c r="A793" i="3"/>
  <c r="E793" i="3"/>
  <c r="D793" i="3"/>
  <c r="B793" i="3"/>
  <c r="C761" i="3"/>
  <c r="G761" i="3"/>
  <c r="K761" i="3" s="1"/>
  <c r="J761" i="3"/>
  <c r="F761" i="3"/>
  <c r="A761" i="3"/>
  <c r="E761" i="3"/>
  <c r="D761" i="3"/>
  <c r="B761" i="3"/>
  <c r="D537" i="3"/>
  <c r="J537" i="3"/>
  <c r="C537" i="3"/>
  <c r="G537" i="3"/>
  <c r="K537" i="3" s="1"/>
  <c r="B537" i="3"/>
  <c r="F537" i="3"/>
  <c r="A537" i="3"/>
  <c r="E537" i="3"/>
  <c r="C966" i="3"/>
  <c r="G966" i="3"/>
  <c r="K966" i="3" s="1"/>
  <c r="J966" i="3"/>
  <c r="F966" i="3"/>
  <c r="A966" i="3"/>
  <c r="E966" i="3"/>
  <c r="D966" i="3"/>
  <c r="B966" i="3"/>
  <c r="C803" i="3"/>
  <c r="G803" i="3"/>
  <c r="K803" i="3" s="1"/>
  <c r="J803" i="3"/>
  <c r="F803" i="3"/>
  <c r="A803" i="3"/>
  <c r="E803" i="3"/>
  <c r="D803" i="3"/>
  <c r="B803" i="3"/>
  <c r="C763" i="3"/>
  <c r="G763" i="3"/>
  <c r="K763" i="3" s="1"/>
  <c r="J763" i="3"/>
  <c r="F763" i="3"/>
  <c r="A763" i="3"/>
  <c r="E763" i="3"/>
  <c r="D763" i="3"/>
  <c r="B763" i="3"/>
  <c r="C821" i="3"/>
  <c r="G821" i="3"/>
  <c r="K821" i="3" s="1"/>
  <c r="J821" i="3"/>
  <c r="F821" i="3"/>
  <c r="A821" i="3"/>
  <c r="E821" i="3"/>
  <c r="D821" i="3"/>
  <c r="B821" i="3"/>
  <c r="C796" i="3"/>
  <c r="J796" i="3"/>
  <c r="A796" i="3"/>
  <c r="D796" i="3"/>
  <c r="G796" i="3"/>
  <c r="K796" i="3" s="1"/>
  <c r="F796" i="3"/>
  <c r="E796" i="3"/>
  <c r="B796" i="3"/>
  <c r="A983" i="3"/>
  <c r="E983" i="3"/>
  <c r="B983" i="3"/>
  <c r="F983" i="3"/>
  <c r="C983" i="3"/>
  <c r="G983" i="3"/>
  <c r="K983" i="3" s="1"/>
  <c r="D983" i="3"/>
  <c r="J983" i="3"/>
  <c r="A988" i="3"/>
  <c r="E988" i="3"/>
  <c r="B988" i="3"/>
  <c r="F988" i="3"/>
  <c r="C988" i="3"/>
  <c r="G988" i="3"/>
  <c r="K988" i="3" s="1"/>
  <c r="D988" i="3"/>
  <c r="J988" i="3"/>
  <c r="C640" i="3"/>
  <c r="G640" i="3"/>
  <c r="K640" i="3" s="1"/>
  <c r="J640" i="3"/>
  <c r="F640" i="3"/>
  <c r="A640" i="3"/>
  <c r="E640" i="3"/>
  <c r="D640" i="3"/>
  <c r="B640" i="3"/>
  <c r="A650" i="3"/>
  <c r="E650" i="3"/>
  <c r="D650" i="3"/>
  <c r="B650" i="3"/>
  <c r="C650" i="3"/>
  <c r="G650" i="3"/>
  <c r="K650" i="3" s="1"/>
  <c r="J650" i="3"/>
  <c r="F650" i="3"/>
  <c r="A743" i="3"/>
  <c r="E743" i="3"/>
  <c r="D743" i="3"/>
  <c r="B743" i="3"/>
  <c r="C743" i="3"/>
  <c r="G743" i="3"/>
  <c r="K743" i="3" s="1"/>
  <c r="J743" i="3"/>
  <c r="F743" i="3"/>
  <c r="A927" i="3"/>
  <c r="E927" i="3"/>
  <c r="D927" i="3"/>
  <c r="B927" i="3"/>
  <c r="C927" i="3"/>
  <c r="G927" i="3"/>
  <c r="K927" i="3" s="1"/>
  <c r="J927" i="3"/>
  <c r="F927" i="3"/>
  <c r="A943" i="3"/>
  <c r="E943" i="3"/>
  <c r="D943" i="3"/>
  <c r="B943" i="3"/>
  <c r="C943" i="3"/>
  <c r="G943" i="3"/>
  <c r="K943" i="3" s="1"/>
  <c r="J943" i="3"/>
  <c r="F943" i="3"/>
  <c r="D527" i="3"/>
  <c r="J527" i="3"/>
  <c r="C527" i="3"/>
  <c r="G527" i="3"/>
  <c r="K527" i="3" s="1"/>
  <c r="B527" i="3"/>
  <c r="F527" i="3"/>
  <c r="A527" i="3"/>
  <c r="E527" i="3"/>
  <c r="D515" i="3"/>
  <c r="J515" i="3"/>
  <c r="C515" i="3"/>
  <c r="G515" i="3"/>
  <c r="K515" i="3" s="1"/>
  <c r="B515" i="3"/>
  <c r="F515" i="3"/>
  <c r="A515" i="3"/>
  <c r="E515" i="3"/>
  <c r="A846" i="3"/>
  <c r="E846" i="3"/>
  <c r="D846" i="3"/>
  <c r="B846" i="3"/>
  <c r="C846" i="3"/>
  <c r="G846" i="3"/>
  <c r="K846" i="3" s="1"/>
  <c r="J846" i="3"/>
  <c r="F846" i="3"/>
  <c r="A657" i="3"/>
  <c r="E657" i="3"/>
  <c r="D657" i="3"/>
  <c r="B657" i="3"/>
  <c r="C657" i="3"/>
  <c r="G657" i="3"/>
  <c r="K657" i="3" s="1"/>
  <c r="J657" i="3"/>
  <c r="F657" i="3"/>
  <c r="B564" i="3"/>
  <c r="F564" i="3"/>
  <c r="A564" i="3"/>
  <c r="E564" i="3"/>
  <c r="D564" i="3"/>
  <c r="J564" i="3"/>
  <c r="C564" i="3"/>
  <c r="G564" i="3"/>
  <c r="K564" i="3" s="1"/>
  <c r="A936" i="3"/>
  <c r="E936" i="3"/>
  <c r="D936" i="3"/>
  <c r="B936" i="3"/>
  <c r="C936" i="3"/>
  <c r="G936" i="3"/>
  <c r="K936" i="3" s="1"/>
  <c r="J936" i="3"/>
  <c r="F936" i="3"/>
  <c r="A828" i="3"/>
  <c r="E828" i="3"/>
  <c r="D828" i="3"/>
  <c r="B828" i="3"/>
  <c r="C828" i="3"/>
  <c r="G828" i="3"/>
  <c r="K828" i="3" s="1"/>
  <c r="J828" i="3"/>
  <c r="F828" i="3"/>
  <c r="A655" i="3"/>
  <c r="E655" i="3"/>
  <c r="D655" i="3"/>
  <c r="B655" i="3"/>
  <c r="C655" i="3"/>
  <c r="G655" i="3"/>
  <c r="K655" i="3" s="1"/>
  <c r="J655" i="3"/>
  <c r="F655" i="3"/>
  <c r="A934" i="3"/>
  <c r="E934" i="3"/>
  <c r="D934" i="3"/>
  <c r="B934" i="3"/>
  <c r="C934" i="3"/>
  <c r="G934" i="3"/>
  <c r="K934" i="3" s="1"/>
  <c r="J934" i="3"/>
  <c r="F934" i="3"/>
  <c r="A836" i="3"/>
  <c r="E836" i="3"/>
  <c r="D836" i="3"/>
  <c r="B836" i="3"/>
  <c r="C836" i="3"/>
  <c r="G836" i="3"/>
  <c r="K836" i="3" s="1"/>
  <c r="J836" i="3"/>
  <c r="F836" i="3"/>
  <c r="B556" i="3"/>
  <c r="F556" i="3"/>
  <c r="A556" i="3"/>
  <c r="E556" i="3"/>
  <c r="D556" i="3"/>
  <c r="J556" i="3"/>
  <c r="C556" i="3"/>
  <c r="G556" i="3"/>
  <c r="K556" i="3" s="1"/>
  <c r="A944" i="3"/>
  <c r="E944" i="3"/>
  <c r="D944" i="3"/>
  <c r="B944" i="3"/>
  <c r="C944" i="3"/>
  <c r="G944" i="3"/>
  <c r="K944" i="3" s="1"/>
  <c r="J944" i="3"/>
  <c r="F944" i="3"/>
  <c r="C814" i="3"/>
  <c r="G814" i="3"/>
  <c r="K814" i="3" s="1"/>
  <c r="J814" i="3"/>
  <c r="F814" i="3"/>
  <c r="A814" i="3"/>
  <c r="E814" i="3"/>
  <c r="D814" i="3"/>
  <c r="B814" i="3"/>
  <c r="A818" i="3"/>
  <c r="E818" i="3"/>
  <c r="D818" i="3"/>
  <c r="B818" i="3"/>
  <c r="C818" i="3"/>
  <c r="G818" i="3"/>
  <c r="K818" i="3" s="1"/>
  <c r="J818" i="3"/>
  <c r="F818" i="3"/>
  <c r="C754" i="3"/>
  <c r="G754" i="3"/>
  <c r="K754" i="3" s="1"/>
  <c r="J754" i="3"/>
  <c r="F754" i="3"/>
  <c r="A754" i="3"/>
  <c r="E754" i="3"/>
  <c r="D754" i="3"/>
  <c r="B754" i="3"/>
  <c r="C766" i="3"/>
  <c r="G766" i="3"/>
  <c r="K766" i="3" s="1"/>
  <c r="J766" i="3"/>
  <c r="F766" i="3"/>
  <c r="A766" i="3"/>
  <c r="E766" i="3"/>
  <c r="D766" i="3"/>
  <c r="B766" i="3"/>
  <c r="C811" i="3"/>
  <c r="G811" i="3"/>
  <c r="K811" i="3" s="1"/>
  <c r="J811" i="3"/>
  <c r="F811" i="3"/>
  <c r="A811" i="3"/>
  <c r="E811" i="3"/>
  <c r="D811" i="3"/>
  <c r="B811" i="3"/>
  <c r="C757" i="3"/>
  <c r="G757" i="3"/>
  <c r="K757" i="3" s="1"/>
  <c r="J757" i="3"/>
  <c r="F757" i="3"/>
  <c r="A757" i="3"/>
  <c r="E757" i="3"/>
  <c r="D757" i="3"/>
  <c r="B757" i="3"/>
  <c r="C807" i="3"/>
  <c r="G807" i="3"/>
  <c r="K807" i="3" s="1"/>
  <c r="J807" i="3"/>
  <c r="F807" i="3"/>
  <c r="A807" i="3"/>
  <c r="E807" i="3"/>
  <c r="D807" i="3"/>
  <c r="B807" i="3"/>
  <c r="C767" i="3"/>
  <c r="G767" i="3"/>
  <c r="K767" i="3" s="1"/>
  <c r="J767" i="3"/>
  <c r="F767" i="3"/>
  <c r="A767" i="3"/>
  <c r="E767" i="3"/>
  <c r="D767" i="3"/>
  <c r="B767" i="3"/>
  <c r="A868" i="3"/>
  <c r="D868" i="3"/>
  <c r="C868" i="3"/>
  <c r="J868" i="3"/>
  <c r="E868" i="3"/>
  <c r="B868" i="3"/>
  <c r="G868" i="3"/>
  <c r="K868" i="3" s="1"/>
  <c r="F868" i="3"/>
  <c r="A782" i="3"/>
  <c r="E782" i="3"/>
  <c r="D782" i="3"/>
  <c r="B782" i="3"/>
  <c r="C782" i="3"/>
  <c r="G782" i="3"/>
  <c r="K782" i="3" s="1"/>
  <c r="J782" i="3"/>
  <c r="F782" i="3"/>
  <c r="A977" i="3"/>
  <c r="E977" i="3"/>
  <c r="G977" i="3"/>
  <c r="K977" i="3" s="1"/>
  <c r="F977" i="3"/>
  <c r="C977" i="3"/>
  <c r="D977" i="3"/>
  <c r="B977" i="3"/>
  <c r="J977" i="3"/>
  <c r="A726" i="3"/>
  <c r="D726" i="3"/>
  <c r="C726" i="3"/>
  <c r="J726" i="3"/>
  <c r="E726" i="3"/>
  <c r="B726" i="3"/>
  <c r="G726" i="3"/>
  <c r="K726" i="3" s="1"/>
  <c r="F726" i="3"/>
  <c r="C786" i="3"/>
  <c r="G786" i="3"/>
  <c r="K786" i="3" s="1"/>
  <c r="J786" i="3"/>
  <c r="F786" i="3"/>
  <c r="A786" i="3"/>
  <c r="E786" i="3"/>
  <c r="D786" i="3"/>
  <c r="B786" i="3"/>
  <c r="D596" i="3"/>
  <c r="J596" i="3"/>
  <c r="C596" i="3"/>
  <c r="G596" i="3"/>
  <c r="K596" i="3" s="1"/>
  <c r="B596" i="3"/>
  <c r="F596" i="3"/>
  <c r="A596" i="3"/>
  <c r="E596" i="3"/>
  <c r="D542" i="3"/>
  <c r="J542" i="3"/>
  <c r="C542" i="3"/>
  <c r="G542" i="3"/>
  <c r="K542" i="3" s="1"/>
  <c r="B542" i="3"/>
  <c r="F542" i="3"/>
  <c r="A542" i="3"/>
  <c r="E542" i="3"/>
  <c r="D588" i="3"/>
  <c r="J588" i="3"/>
  <c r="C588" i="3"/>
  <c r="G588" i="3"/>
  <c r="K588" i="3" s="1"/>
  <c r="B588" i="3"/>
  <c r="F588" i="3"/>
  <c r="A588" i="3"/>
  <c r="E588" i="3"/>
  <c r="B536" i="3"/>
  <c r="F536" i="3"/>
  <c r="A536" i="3"/>
  <c r="E536" i="3"/>
  <c r="D536" i="3"/>
  <c r="J536" i="3"/>
  <c r="C536" i="3"/>
  <c r="G536" i="3"/>
  <c r="K536" i="3" s="1"/>
  <c r="A920" i="3"/>
  <c r="E920" i="3"/>
  <c r="D920" i="3"/>
  <c r="B920" i="3"/>
  <c r="C920" i="3"/>
  <c r="G920" i="3"/>
  <c r="K920" i="3" s="1"/>
  <c r="J920" i="3"/>
  <c r="F920" i="3"/>
  <c r="A844" i="3"/>
  <c r="E844" i="3"/>
  <c r="D844" i="3"/>
  <c r="B844" i="3"/>
  <c r="C844" i="3"/>
  <c r="G844" i="3"/>
  <c r="K844" i="3" s="1"/>
  <c r="J844" i="3"/>
  <c r="F844" i="3"/>
  <c r="B544" i="3"/>
  <c r="F544" i="3"/>
  <c r="A544" i="3"/>
  <c r="E544" i="3"/>
  <c r="D544" i="3"/>
  <c r="J544" i="3"/>
  <c r="C544" i="3"/>
  <c r="G544" i="3"/>
  <c r="K544" i="3" s="1"/>
  <c r="A872" i="3"/>
  <c r="E872" i="3"/>
  <c r="D872" i="3"/>
  <c r="B872" i="3"/>
  <c r="C872" i="3"/>
  <c r="G872" i="3"/>
  <c r="K872" i="3" s="1"/>
  <c r="J872" i="3"/>
  <c r="F872" i="3"/>
  <c r="A686" i="3"/>
  <c r="E686" i="3"/>
  <c r="D686" i="3"/>
  <c r="B686" i="3"/>
  <c r="C686" i="3"/>
  <c r="G686" i="3"/>
  <c r="K686" i="3" s="1"/>
  <c r="J686" i="3"/>
  <c r="F686" i="3"/>
  <c r="A896" i="3"/>
  <c r="E896" i="3"/>
  <c r="D896" i="3"/>
  <c r="B896" i="3"/>
  <c r="C896" i="3"/>
  <c r="G896" i="3"/>
  <c r="K896" i="3" s="1"/>
  <c r="J896" i="3"/>
  <c r="F896" i="3"/>
  <c r="A953" i="3"/>
  <c r="E953" i="3"/>
  <c r="D953" i="3"/>
  <c r="B953" i="3"/>
  <c r="C953" i="3"/>
  <c r="G953" i="3"/>
  <c r="K953" i="3" s="1"/>
  <c r="J953" i="3"/>
  <c r="F953" i="3"/>
  <c r="C788" i="3"/>
  <c r="G788" i="3"/>
  <c r="K788" i="3" s="1"/>
  <c r="J788" i="3"/>
  <c r="F788" i="3"/>
  <c r="A788" i="3"/>
  <c r="E788" i="3"/>
  <c r="D788" i="3"/>
  <c r="B788" i="3"/>
  <c r="C913" i="3"/>
  <c r="G913" i="3"/>
  <c r="K913" i="3" s="1"/>
  <c r="J913" i="3"/>
  <c r="F913" i="3"/>
  <c r="A913" i="3"/>
  <c r="E913" i="3"/>
  <c r="D913" i="3"/>
  <c r="B913" i="3"/>
  <c r="C881" i="3"/>
  <c r="G881" i="3"/>
  <c r="K881" i="3" s="1"/>
  <c r="J881" i="3"/>
  <c r="F881" i="3"/>
  <c r="A881" i="3"/>
  <c r="E881" i="3"/>
  <c r="D881" i="3"/>
  <c r="B881" i="3"/>
  <c r="C998" i="3"/>
  <c r="G998" i="3"/>
  <c r="K998" i="3" s="1"/>
  <c r="D998" i="3"/>
  <c r="J998" i="3"/>
  <c r="A998" i="3"/>
  <c r="E998" i="3"/>
  <c r="B998" i="3"/>
  <c r="F998" i="3"/>
  <c r="C887" i="3"/>
  <c r="G887" i="3"/>
  <c r="K887" i="3" s="1"/>
  <c r="J887" i="3"/>
  <c r="F887" i="3"/>
  <c r="A887" i="3"/>
  <c r="E887" i="3"/>
  <c r="D887" i="3"/>
  <c r="B887" i="3"/>
  <c r="C689" i="3"/>
  <c r="G689" i="3"/>
  <c r="K689" i="3" s="1"/>
  <c r="J689" i="3"/>
  <c r="F689" i="3"/>
  <c r="A689" i="3"/>
  <c r="E689" i="3"/>
  <c r="D689" i="3"/>
  <c r="B689" i="3"/>
  <c r="C681" i="3"/>
  <c r="G681" i="3"/>
  <c r="K681" i="3" s="1"/>
  <c r="J681" i="3"/>
  <c r="F681" i="3"/>
  <c r="A681" i="3"/>
  <c r="E681" i="3"/>
  <c r="D681" i="3"/>
  <c r="B681" i="3"/>
  <c r="D529" i="3"/>
  <c r="J529" i="3"/>
  <c r="C529" i="3"/>
  <c r="G529" i="3"/>
  <c r="K529" i="3" s="1"/>
  <c r="B529" i="3"/>
  <c r="F529" i="3"/>
  <c r="A529" i="3"/>
  <c r="E529" i="3"/>
  <c r="D587" i="3"/>
  <c r="J587" i="3"/>
  <c r="C587" i="3"/>
  <c r="G587" i="3"/>
  <c r="K587" i="3" s="1"/>
  <c r="B587" i="3"/>
  <c r="F587" i="3"/>
  <c r="A587" i="3"/>
  <c r="E587" i="3"/>
  <c r="D618" i="3"/>
  <c r="J618" i="3"/>
  <c r="C618" i="3"/>
  <c r="G618" i="3"/>
  <c r="K618" i="3" s="1"/>
  <c r="B618" i="3"/>
  <c r="F618" i="3"/>
  <c r="A618" i="3"/>
  <c r="E618" i="3"/>
  <c r="C628" i="3"/>
  <c r="G628" i="3"/>
  <c r="K628" i="3" s="1"/>
  <c r="D628" i="3"/>
  <c r="J628" i="3"/>
  <c r="A628" i="3"/>
  <c r="E628" i="3"/>
  <c r="B628" i="3"/>
  <c r="F628" i="3"/>
  <c r="A994" i="3"/>
  <c r="E994" i="3"/>
  <c r="B994" i="3"/>
  <c r="F994" i="3"/>
  <c r="C994" i="3"/>
  <c r="G994" i="3"/>
  <c r="K994" i="3" s="1"/>
  <c r="D994" i="3"/>
  <c r="J994" i="3"/>
  <c r="A992" i="3"/>
  <c r="E992" i="3"/>
  <c r="B992" i="3"/>
  <c r="F992" i="3"/>
  <c r="C992" i="3"/>
  <c r="G992" i="3"/>
  <c r="K992" i="3" s="1"/>
  <c r="D992" i="3"/>
  <c r="J992" i="3"/>
  <c r="C970" i="3"/>
  <c r="G970" i="3"/>
  <c r="K970" i="3" s="1"/>
  <c r="J970" i="3"/>
  <c r="F970" i="3"/>
  <c r="A970" i="3"/>
  <c r="E970" i="3"/>
  <c r="D970" i="3"/>
  <c r="B970" i="3"/>
  <c r="B598" i="3"/>
  <c r="F598" i="3"/>
  <c r="A598" i="3"/>
  <c r="E598" i="3"/>
  <c r="D598" i="3"/>
  <c r="J598" i="3"/>
  <c r="C598" i="3"/>
  <c r="G598" i="3"/>
  <c r="K598" i="3" s="1"/>
  <c r="C621" i="3"/>
  <c r="G621" i="3"/>
  <c r="K621" i="3" s="1"/>
  <c r="D621" i="3"/>
  <c r="J621" i="3"/>
  <c r="A621" i="3"/>
  <c r="E621" i="3"/>
  <c r="B621" i="3"/>
  <c r="F621" i="3"/>
  <c r="C722" i="3"/>
  <c r="G722" i="3"/>
  <c r="K722" i="3" s="1"/>
  <c r="J722" i="3"/>
  <c r="F722" i="3"/>
  <c r="A722" i="3"/>
  <c r="E722" i="3"/>
  <c r="D722" i="3"/>
  <c r="B722" i="3"/>
  <c r="A904" i="3"/>
  <c r="E904" i="3"/>
  <c r="D904" i="3"/>
  <c r="B904" i="3"/>
  <c r="C904" i="3"/>
  <c r="G904" i="3"/>
  <c r="K904" i="3" s="1"/>
  <c r="J904" i="3"/>
  <c r="F904" i="3"/>
  <c r="C682" i="3"/>
  <c r="G682" i="3"/>
  <c r="K682" i="3" s="1"/>
  <c r="J682" i="3"/>
  <c r="F682" i="3"/>
  <c r="A682" i="3"/>
  <c r="E682" i="3"/>
  <c r="D682" i="3"/>
  <c r="B682" i="3"/>
  <c r="A824" i="3"/>
  <c r="E824" i="3"/>
  <c r="D824" i="3"/>
  <c r="B824" i="3"/>
  <c r="C824" i="3"/>
  <c r="G824" i="3"/>
  <c r="K824" i="3" s="1"/>
  <c r="J824" i="3"/>
  <c r="F824" i="3"/>
  <c r="C629" i="3"/>
  <c r="G629" i="3"/>
  <c r="K629" i="3" s="1"/>
  <c r="D629" i="3"/>
  <c r="J629" i="3"/>
  <c r="A629" i="3"/>
  <c r="E629" i="3"/>
  <c r="B629" i="3"/>
  <c r="F629" i="3"/>
  <c r="A694" i="3"/>
  <c r="E694" i="3"/>
  <c r="D694" i="3"/>
  <c r="B694" i="3"/>
  <c r="C694" i="3"/>
  <c r="G694" i="3"/>
  <c r="K694" i="3" s="1"/>
  <c r="J694" i="3"/>
  <c r="F694" i="3"/>
  <c r="A742" i="3"/>
  <c r="E742" i="3"/>
  <c r="D742" i="3"/>
  <c r="B742" i="3"/>
  <c r="C742" i="3"/>
  <c r="G742" i="3"/>
  <c r="K742" i="3" s="1"/>
  <c r="J742" i="3"/>
  <c r="F742" i="3"/>
  <c r="C641" i="3"/>
  <c r="G641" i="3"/>
  <c r="K641" i="3" s="1"/>
  <c r="J641" i="3"/>
  <c r="F641" i="3"/>
  <c r="A641" i="3"/>
  <c r="E641" i="3"/>
  <c r="D641" i="3"/>
  <c r="B641" i="3"/>
  <c r="A856" i="3"/>
  <c r="E856" i="3"/>
  <c r="D856" i="3"/>
  <c r="B856" i="3"/>
  <c r="C856" i="3"/>
  <c r="G856" i="3"/>
  <c r="K856" i="3" s="1"/>
  <c r="J856" i="3"/>
  <c r="F856" i="3"/>
  <c r="C625" i="3"/>
  <c r="G625" i="3"/>
  <c r="K625" i="3" s="1"/>
  <c r="D625" i="3"/>
  <c r="J625" i="3"/>
  <c r="A625" i="3"/>
  <c r="E625" i="3"/>
  <c r="B625" i="3"/>
  <c r="F625" i="3"/>
  <c r="C952" i="3"/>
  <c r="G952" i="3"/>
  <c r="K952" i="3" s="1"/>
  <c r="J952" i="3"/>
  <c r="F952" i="3"/>
  <c r="A952" i="3"/>
  <c r="E952" i="3"/>
  <c r="D952" i="3"/>
  <c r="B952" i="3"/>
  <c r="C911" i="3"/>
  <c r="G911" i="3"/>
  <c r="K911" i="3" s="1"/>
  <c r="J911" i="3"/>
  <c r="F911" i="3"/>
  <c r="A911" i="3"/>
  <c r="E911" i="3"/>
  <c r="D911" i="3"/>
  <c r="B911" i="3"/>
  <c r="C501" i="3"/>
  <c r="G501" i="3"/>
  <c r="K501" i="3" s="1"/>
  <c r="D501" i="3"/>
  <c r="J501" i="3"/>
  <c r="A501" i="3"/>
  <c r="E501" i="3"/>
  <c r="B501" i="3"/>
  <c r="F501" i="3"/>
  <c r="D576" i="3"/>
  <c r="J576" i="3"/>
  <c r="C576" i="3"/>
  <c r="G576" i="3"/>
  <c r="K576" i="3" s="1"/>
  <c r="B576" i="3"/>
  <c r="F576" i="3"/>
  <c r="A576" i="3"/>
  <c r="E576" i="3"/>
  <c r="A508" i="3"/>
  <c r="E508" i="3"/>
  <c r="B508" i="3"/>
  <c r="F508" i="3"/>
  <c r="C508" i="3"/>
  <c r="G508" i="3"/>
  <c r="K508" i="3" s="1"/>
  <c r="D508" i="3"/>
  <c r="J508" i="3"/>
  <c r="C915" i="3"/>
  <c r="G915" i="3"/>
  <c r="K915" i="3" s="1"/>
  <c r="J915" i="3"/>
  <c r="F915" i="3"/>
  <c r="A915" i="3"/>
  <c r="E915" i="3"/>
  <c r="D915" i="3"/>
  <c r="B915" i="3"/>
  <c r="C883" i="3"/>
  <c r="G883" i="3"/>
  <c r="K883" i="3" s="1"/>
  <c r="J883" i="3"/>
  <c r="F883" i="3"/>
  <c r="A883" i="3"/>
  <c r="E883" i="3"/>
  <c r="D883" i="3"/>
  <c r="B883" i="3"/>
  <c r="C851" i="3"/>
  <c r="G851" i="3"/>
  <c r="K851" i="3" s="1"/>
  <c r="J851" i="3"/>
  <c r="F851" i="3"/>
  <c r="A851" i="3"/>
  <c r="E851" i="3"/>
  <c r="D851" i="3"/>
  <c r="B851" i="3"/>
  <c r="D591" i="3"/>
  <c r="J591" i="3"/>
  <c r="C591" i="3"/>
  <c r="G591" i="3"/>
  <c r="K591" i="3" s="1"/>
  <c r="B591" i="3"/>
  <c r="F591" i="3"/>
  <c r="A591" i="3"/>
  <c r="E591" i="3"/>
  <c r="C695" i="3"/>
  <c r="G695" i="3"/>
  <c r="K695" i="3" s="1"/>
  <c r="J695" i="3"/>
  <c r="F695" i="3"/>
  <c r="A695" i="3"/>
  <c r="E695" i="3"/>
  <c r="D695" i="3"/>
  <c r="B695" i="3"/>
  <c r="C630" i="3"/>
  <c r="G630" i="3"/>
  <c r="K630" i="3" s="1"/>
  <c r="D630" i="3"/>
  <c r="J630" i="3"/>
  <c r="A630" i="3"/>
  <c r="E630" i="3"/>
  <c r="B630" i="3"/>
  <c r="F630" i="3"/>
  <c r="D583" i="3"/>
  <c r="J583" i="3"/>
  <c r="C583" i="3"/>
  <c r="G583" i="3"/>
  <c r="K583" i="3" s="1"/>
  <c r="B583" i="3"/>
  <c r="F583" i="3"/>
  <c r="A583" i="3"/>
  <c r="E583" i="3"/>
  <c r="D571" i="3"/>
  <c r="J571" i="3"/>
  <c r="C571" i="3"/>
  <c r="G571" i="3"/>
  <c r="K571" i="3" s="1"/>
  <c r="B571" i="3"/>
  <c r="F571" i="3"/>
  <c r="A571" i="3"/>
  <c r="E571" i="3"/>
  <c r="D589" i="3"/>
  <c r="J589" i="3"/>
  <c r="C589" i="3"/>
  <c r="G589" i="3"/>
  <c r="K589" i="3" s="1"/>
  <c r="B589" i="3"/>
  <c r="F589" i="3"/>
  <c r="A589" i="3"/>
  <c r="E589" i="3"/>
  <c r="D555" i="3"/>
  <c r="J555" i="3"/>
  <c r="C555" i="3"/>
  <c r="G555" i="3"/>
  <c r="K555" i="3" s="1"/>
  <c r="B555" i="3"/>
  <c r="F555" i="3"/>
  <c r="A555" i="3"/>
  <c r="E555" i="3"/>
  <c r="A916" i="3"/>
  <c r="D916" i="3"/>
  <c r="C916" i="3"/>
  <c r="J916" i="3"/>
  <c r="E916" i="3"/>
  <c r="B916" i="3"/>
  <c r="G916" i="3"/>
  <c r="K916" i="3" s="1"/>
  <c r="F916" i="3"/>
  <c r="G804" i="3"/>
  <c r="K804" i="3" s="1"/>
  <c r="F804" i="3"/>
  <c r="E804" i="3"/>
  <c r="B804" i="3"/>
  <c r="C804" i="3"/>
  <c r="J804" i="3"/>
  <c r="A804" i="3"/>
  <c r="D804" i="3"/>
  <c r="A991" i="3"/>
  <c r="E991" i="3"/>
  <c r="B991" i="3"/>
  <c r="F991" i="3"/>
  <c r="C991" i="3"/>
  <c r="G991" i="3"/>
  <c r="K991" i="3" s="1"/>
  <c r="D991" i="3"/>
  <c r="J991" i="3"/>
  <c r="A987" i="3"/>
  <c r="E987" i="3"/>
  <c r="B987" i="3"/>
  <c r="F987" i="3"/>
  <c r="C987" i="3"/>
  <c r="G987" i="3"/>
  <c r="K987" i="3" s="1"/>
  <c r="D987" i="3"/>
  <c r="J987" i="3"/>
  <c r="C632" i="3"/>
  <c r="G632" i="3"/>
  <c r="K632" i="3" s="1"/>
  <c r="D632" i="3"/>
  <c r="J632" i="3"/>
  <c r="A632" i="3"/>
  <c r="E632" i="3"/>
  <c r="B632" i="3"/>
  <c r="F632" i="3"/>
  <c r="B561" i="3"/>
  <c r="F561" i="3"/>
  <c r="A561" i="3"/>
  <c r="E561" i="3"/>
  <c r="D561" i="3"/>
  <c r="J561" i="3"/>
  <c r="C561" i="3"/>
  <c r="G561" i="3"/>
  <c r="K561" i="3" s="1"/>
  <c r="A741" i="3"/>
  <c r="E741" i="3"/>
  <c r="D741" i="3"/>
  <c r="B741" i="3"/>
  <c r="C741" i="3"/>
  <c r="G741" i="3"/>
  <c r="K741" i="3" s="1"/>
  <c r="J741" i="3"/>
  <c r="F741" i="3"/>
  <c r="A925" i="3"/>
  <c r="E925" i="3"/>
  <c r="D925" i="3"/>
  <c r="B925" i="3"/>
  <c r="C925" i="3"/>
  <c r="G925" i="3"/>
  <c r="K925" i="3" s="1"/>
  <c r="J925" i="3"/>
  <c r="F925" i="3"/>
  <c r="A937" i="3"/>
  <c r="E937" i="3"/>
  <c r="D937" i="3"/>
  <c r="B937" i="3"/>
  <c r="C937" i="3"/>
  <c r="G937" i="3"/>
  <c r="K937" i="3" s="1"/>
  <c r="J937" i="3"/>
  <c r="F937" i="3"/>
  <c r="C502" i="3"/>
  <c r="G502" i="3"/>
  <c r="K502" i="3" s="1"/>
  <c r="D502" i="3"/>
  <c r="J502" i="3"/>
  <c r="A502" i="3"/>
  <c r="E502" i="3"/>
  <c r="B502" i="3"/>
  <c r="F502" i="3"/>
  <c r="C839" i="3"/>
  <c r="G839" i="3"/>
  <c r="K839" i="3" s="1"/>
  <c r="J839" i="3"/>
  <c r="F839" i="3"/>
  <c r="A839" i="3"/>
  <c r="E839" i="3"/>
  <c r="D839" i="3"/>
  <c r="B839" i="3"/>
  <c r="D567" i="3"/>
  <c r="J567" i="3"/>
  <c r="C567" i="3"/>
  <c r="G567" i="3"/>
  <c r="K567" i="3" s="1"/>
  <c r="B567" i="3"/>
  <c r="F567" i="3"/>
  <c r="A567" i="3"/>
  <c r="E567" i="3"/>
  <c r="C996" i="3"/>
  <c r="G996" i="3"/>
  <c r="K996" i="3" s="1"/>
  <c r="D996" i="3"/>
  <c r="J996" i="3"/>
  <c r="A996" i="3"/>
  <c r="E996" i="3"/>
  <c r="B996" i="3"/>
  <c r="F996" i="3"/>
  <c r="D603" i="3"/>
  <c r="J603" i="3"/>
  <c r="C603" i="3"/>
  <c r="G603" i="3"/>
  <c r="K603" i="3" s="1"/>
  <c r="B603" i="3"/>
  <c r="F603" i="3"/>
  <c r="A603" i="3"/>
  <c r="E603" i="3"/>
  <c r="C833" i="3"/>
  <c r="G833" i="3"/>
  <c r="K833" i="3" s="1"/>
  <c r="J833" i="3"/>
  <c r="F833" i="3"/>
  <c r="A833" i="3"/>
  <c r="E833" i="3"/>
  <c r="D833" i="3"/>
  <c r="B833" i="3"/>
  <c r="A736" i="3"/>
  <c r="E736" i="3"/>
  <c r="D736" i="3"/>
  <c r="B736" i="3"/>
  <c r="C736" i="3"/>
  <c r="G736" i="3"/>
  <c r="K736" i="3" s="1"/>
  <c r="J736" i="3"/>
  <c r="F736" i="3"/>
  <c r="C663" i="3"/>
  <c r="G663" i="3"/>
  <c r="K663" i="3" s="1"/>
  <c r="J663" i="3"/>
  <c r="F663" i="3"/>
  <c r="A663" i="3"/>
  <c r="E663" i="3"/>
  <c r="D663" i="3"/>
  <c r="B663" i="3"/>
  <c r="C748" i="3"/>
  <c r="G748" i="3"/>
  <c r="K748" i="3" s="1"/>
  <c r="J748" i="3"/>
  <c r="F748" i="3"/>
  <c r="A748" i="3"/>
  <c r="E748" i="3"/>
  <c r="D748" i="3"/>
  <c r="B748" i="3"/>
  <c r="A890" i="3"/>
  <c r="E890" i="3"/>
  <c r="D890" i="3"/>
  <c r="B890" i="3"/>
  <c r="C890" i="3"/>
  <c r="G890" i="3"/>
  <c r="K890" i="3" s="1"/>
  <c r="J890" i="3"/>
  <c r="F890" i="3"/>
  <c r="A858" i="3"/>
  <c r="E858" i="3"/>
  <c r="D858" i="3"/>
  <c r="B858" i="3"/>
  <c r="C858" i="3"/>
  <c r="G858" i="3"/>
  <c r="K858" i="3" s="1"/>
  <c r="J858" i="3"/>
  <c r="F858" i="3"/>
  <c r="C886" i="3"/>
  <c r="G886" i="3"/>
  <c r="K886" i="3" s="1"/>
  <c r="J886" i="3"/>
  <c r="F886" i="3"/>
  <c r="A886" i="3"/>
  <c r="E886" i="3"/>
  <c r="D886" i="3"/>
  <c r="B886" i="3"/>
  <c r="A708" i="3"/>
  <c r="E708" i="3"/>
  <c r="D708" i="3"/>
  <c r="B708" i="3"/>
  <c r="C708" i="3"/>
  <c r="G708" i="3"/>
  <c r="K708" i="3" s="1"/>
  <c r="J708" i="3"/>
  <c r="F708" i="3"/>
  <c r="A692" i="3"/>
  <c r="E692" i="3"/>
  <c r="D692" i="3"/>
  <c r="B692" i="3"/>
  <c r="C692" i="3"/>
  <c r="G692" i="3"/>
  <c r="K692" i="3" s="1"/>
  <c r="J692" i="3"/>
  <c r="F692" i="3"/>
  <c r="A676" i="3"/>
  <c r="E676" i="3"/>
  <c r="D676" i="3"/>
  <c r="B676" i="3"/>
  <c r="C676" i="3"/>
  <c r="G676" i="3"/>
  <c r="K676" i="3" s="1"/>
  <c r="J676" i="3"/>
  <c r="F676" i="3"/>
  <c r="A635" i="3"/>
  <c r="E635" i="3"/>
  <c r="B635" i="3"/>
  <c r="F635" i="3"/>
  <c r="C635" i="3"/>
  <c r="G635" i="3"/>
  <c r="K635" i="3" s="1"/>
  <c r="D635" i="3"/>
  <c r="J635" i="3"/>
  <c r="B525" i="3"/>
  <c r="F525" i="3"/>
  <c r="A525" i="3"/>
  <c r="E525" i="3"/>
  <c r="D525" i="3"/>
  <c r="J525" i="3"/>
  <c r="C525" i="3"/>
  <c r="G525" i="3"/>
  <c r="K525" i="3" s="1"/>
  <c r="C905" i="3"/>
  <c r="G905" i="3"/>
  <c r="K905" i="3" s="1"/>
  <c r="J905" i="3"/>
  <c r="F905" i="3"/>
  <c r="A905" i="3"/>
  <c r="E905" i="3"/>
  <c r="D905" i="3"/>
  <c r="B905" i="3"/>
  <c r="C873" i="3"/>
  <c r="G873" i="3"/>
  <c r="K873" i="3" s="1"/>
  <c r="J873" i="3"/>
  <c r="F873" i="3"/>
  <c r="A873" i="3"/>
  <c r="E873" i="3"/>
  <c r="D873" i="3"/>
  <c r="B873" i="3"/>
  <c r="C647" i="3"/>
  <c r="G647" i="3"/>
  <c r="K647" i="3" s="1"/>
  <c r="J647" i="3"/>
  <c r="F647" i="3"/>
  <c r="A647" i="3"/>
  <c r="E647" i="3"/>
  <c r="D647" i="3"/>
  <c r="B647" i="3"/>
  <c r="C769" i="3"/>
  <c r="G769" i="3"/>
  <c r="K769" i="3" s="1"/>
  <c r="J769" i="3"/>
  <c r="F769" i="3"/>
  <c r="A769" i="3"/>
  <c r="E769" i="3"/>
  <c r="D769" i="3"/>
  <c r="B769" i="3"/>
  <c r="C705" i="3"/>
  <c r="G705" i="3"/>
  <c r="K705" i="3" s="1"/>
  <c r="J705" i="3"/>
  <c r="F705" i="3"/>
  <c r="A705" i="3"/>
  <c r="E705" i="3"/>
  <c r="D705" i="3"/>
  <c r="B705" i="3"/>
  <c r="C697" i="3"/>
  <c r="G697" i="3"/>
  <c r="K697" i="3" s="1"/>
  <c r="J697" i="3"/>
  <c r="F697" i="3"/>
  <c r="A697" i="3"/>
  <c r="E697" i="3"/>
  <c r="D697" i="3"/>
  <c r="B697" i="3"/>
  <c r="C673" i="3"/>
  <c r="G673" i="3"/>
  <c r="K673" i="3" s="1"/>
  <c r="J673" i="3"/>
  <c r="F673" i="3"/>
  <c r="A673" i="3"/>
  <c r="E673" i="3"/>
  <c r="D673" i="3"/>
  <c r="B673" i="3"/>
  <c r="D592" i="3"/>
  <c r="J592" i="3"/>
  <c r="C592" i="3"/>
  <c r="G592" i="3"/>
  <c r="K592" i="3" s="1"/>
  <c r="B592" i="3"/>
  <c r="F592" i="3"/>
  <c r="A592" i="3"/>
  <c r="E592" i="3"/>
  <c r="C956" i="3"/>
  <c r="G956" i="3"/>
  <c r="K956" i="3" s="1"/>
  <c r="J956" i="3"/>
  <c r="F956" i="3"/>
  <c r="A956" i="3"/>
  <c r="E956" i="3"/>
  <c r="D956" i="3"/>
  <c r="B956" i="3"/>
  <c r="C787" i="3"/>
  <c r="G787" i="3"/>
  <c r="K787" i="3" s="1"/>
  <c r="J787" i="3"/>
  <c r="F787" i="3"/>
  <c r="A787" i="3"/>
  <c r="E787" i="3"/>
  <c r="D787" i="3"/>
  <c r="B787" i="3"/>
  <c r="C747" i="3"/>
  <c r="G747" i="3"/>
  <c r="K747" i="3" s="1"/>
  <c r="J747" i="3"/>
  <c r="F747" i="3"/>
  <c r="A747" i="3"/>
  <c r="E747" i="3"/>
  <c r="D747" i="3"/>
  <c r="B747" i="3"/>
  <c r="D569" i="3"/>
  <c r="J569" i="3"/>
  <c r="C569" i="3"/>
  <c r="G569" i="3"/>
  <c r="K569" i="3" s="1"/>
  <c r="B569" i="3"/>
  <c r="F569" i="3"/>
  <c r="A569" i="3"/>
  <c r="E569" i="3"/>
  <c r="D593" i="3"/>
  <c r="J593" i="3"/>
  <c r="C593" i="3"/>
  <c r="G593" i="3"/>
  <c r="K593" i="3" s="1"/>
  <c r="B593" i="3"/>
  <c r="F593" i="3"/>
  <c r="A593" i="3"/>
  <c r="E593" i="3"/>
  <c r="D531" i="3"/>
  <c r="J531" i="3"/>
  <c r="C531" i="3"/>
  <c r="G531" i="3"/>
  <c r="K531" i="3" s="1"/>
  <c r="B531" i="3"/>
  <c r="F531" i="3"/>
  <c r="A531" i="3"/>
  <c r="E531" i="3"/>
  <c r="A986" i="3"/>
  <c r="E986" i="3"/>
  <c r="B986" i="3"/>
  <c r="F986" i="3"/>
  <c r="C986" i="3"/>
  <c r="G986" i="3"/>
  <c r="K986" i="3" s="1"/>
  <c r="D986" i="3"/>
  <c r="J986" i="3"/>
  <c r="A978" i="3"/>
  <c r="E978" i="3"/>
  <c r="B978" i="3"/>
  <c r="F978" i="3"/>
  <c r="C978" i="3"/>
  <c r="G978" i="3"/>
  <c r="K978" i="3" s="1"/>
  <c r="D978" i="3"/>
  <c r="J978" i="3"/>
  <c r="C718" i="3"/>
  <c r="J718" i="3"/>
  <c r="A718" i="3"/>
  <c r="D718" i="3"/>
  <c r="G718" i="3"/>
  <c r="K718" i="3" s="1"/>
  <c r="F718" i="3"/>
  <c r="E718" i="3"/>
  <c r="B718" i="3"/>
  <c r="D606" i="3"/>
  <c r="J606" i="3"/>
  <c r="C606" i="3"/>
  <c r="G606" i="3"/>
  <c r="K606" i="3" s="1"/>
  <c r="B606" i="3"/>
  <c r="F606" i="3"/>
  <c r="A606" i="3"/>
  <c r="E606" i="3"/>
  <c r="C690" i="3"/>
  <c r="G690" i="3"/>
  <c r="K690" i="3" s="1"/>
  <c r="J690" i="3"/>
  <c r="F690" i="3"/>
  <c r="A690" i="3"/>
  <c r="E690" i="3"/>
  <c r="D690" i="3"/>
  <c r="B690" i="3"/>
  <c r="A659" i="3"/>
  <c r="E659" i="3"/>
  <c r="D659" i="3"/>
  <c r="B659" i="3"/>
  <c r="C659" i="3"/>
  <c r="G659" i="3"/>
  <c r="K659" i="3" s="1"/>
  <c r="J659" i="3"/>
  <c r="F659" i="3"/>
  <c r="A832" i="3"/>
  <c r="E832" i="3"/>
  <c r="D832" i="3"/>
  <c r="B832" i="3"/>
  <c r="C832" i="3"/>
  <c r="G832" i="3"/>
  <c r="K832" i="3" s="1"/>
  <c r="J832" i="3"/>
  <c r="F832" i="3"/>
  <c r="A922" i="3"/>
  <c r="E922" i="3"/>
  <c r="D922" i="3"/>
  <c r="B922" i="3"/>
  <c r="C922" i="3"/>
  <c r="G922" i="3"/>
  <c r="K922" i="3" s="1"/>
  <c r="J922" i="3"/>
  <c r="F922" i="3"/>
  <c r="B562" i="3"/>
  <c r="F562" i="3"/>
  <c r="A562" i="3"/>
  <c r="E562" i="3"/>
  <c r="D562" i="3"/>
  <c r="J562" i="3"/>
  <c r="C562" i="3"/>
  <c r="G562" i="3"/>
  <c r="K562" i="3" s="1"/>
  <c r="D586" i="3"/>
  <c r="J586" i="3"/>
  <c r="C586" i="3"/>
  <c r="G586" i="3"/>
  <c r="K586" i="3" s="1"/>
  <c r="B586" i="3"/>
  <c r="F586" i="3"/>
  <c r="A586" i="3"/>
  <c r="E586" i="3"/>
  <c r="A653" i="3"/>
  <c r="E653" i="3"/>
  <c r="D653" i="3"/>
  <c r="B653" i="3"/>
  <c r="C653" i="3"/>
  <c r="G653" i="3"/>
  <c r="K653" i="3" s="1"/>
  <c r="J653" i="3"/>
  <c r="F653" i="3"/>
  <c r="A930" i="3"/>
  <c r="E930" i="3"/>
  <c r="D930" i="3"/>
  <c r="B930" i="3"/>
  <c r="C930" i="3"/>
  <c r="G930" i="3"/>
  <c r="K930" i="3" s="1"/>
  <c r="J930" i="3"/>
  <c r="F930" i="3"/>
  <c r="D617" i="3"/>
  <c r="J617" i="3"/>
  <c r="C617" i="3"/>
  <c r="G617" i="3"/>
  <c r="K617" i="3" s="1"/>
  <c r="B617" i="3"/>
  <c r="F617" i="3"/>
  <c r="A617" i="3"/>
  <c r="E617" i="3"/>
  <c r="A932" i="3"/>
  <c r="E932" i="3"/>
  <c r="D932" i="3"/>
  <c r="B932" i="3"/>
  <c r="C932" i="3"/>
  <c r="G932" i="3"/>
  <c r="K932" i="3" s="1"/>
  <c r="J932" i="3"/>
  <c r="F932" i="3"/>
  <c r="A918" i="3"/>
  <c r="E918" i="3"/>
  <c r="D918" i="3"/>
  <c r="B918" i="3"/>
  <c r="C918" i="3"/>
  <c r="G918" i="3"/>
  <c r="K918" i="3" s="1"/>
  <c r="J918" i="3"/>
  <c r="F918" i="3"/>
  <c r="C798" i="3"/>
  <c r="G798" i="3"/>
  <c r="K798" i="3" s="1"/>
  <c r="J798" i="3"/>
  <c r="F798" i="3"/>
  <c r="A798" i="3"/>
  <c r="E798" i="3"/>
  <c r="D798" i="3"/>
  <c r="B798" i="3"/>
  <c r="C975" i="3"/>
  <c r="G975" i="3"/>
  <c r="K975" i="3" s="1"/>
  <c r="J975" i="3"/>
  <c r="F975" i="3"/>
  <c r="A975" i="3"/>
  <c r="E975" i="3"/>
  <c r="D975" i="3"/>
  <c r="B975" i="3"/>
  <c r="A802" i="3"/>
  <c r="E802" i="3"/>
  <c r="D802" i="3"/>
  <c r="B802" i="3"/>
  <c r="C802" i="3"/>
  <c r="G802" i="3"/>
  <c r="K802" i="3" s="1"/>
  <c r="J802" i="3"/>
  <c r="F802" i="3"/>
  <c r="C770" i="3"/>
  <c r="G770" i="3"/>
  <c r="K770" i="3" s="1"/>
  <c r="J770" i="3"/>
  <c r="F770" i="3"/>
  <c r="A770" i="3"/>
  <c r="E770" i="3"/>
  <c r="D770" i="3"/>
  <c r="B770" i="3"/>
  <c r="C750" i="3"/>
  <c r="G750" i="3"/>
  <c r="K750" i="3" s="1"/>
  <c r="J750" i="3"/>
  <c r="F750" i="3"/>
  <c r="A750" i="3"/>
  <c r="E750" i="3"/>
  <c r="D750" i="3"/>
  <c r="B750" i="3"/>
  <c r="C797" i="3"/>
  <c r="G797" i="3"/>
  <c r="K797" i="3" s="1"/>
  <c r="J797" i="3"/>
  <c r="F797" i="3"/>
  <c r="A797" i="3"/>
  <c r="E797" i="3"/>
  <c r="D797" i="3"/>
  <c r="B797" i="3"/>
  <c r="C749" i="3"/>
  <c r="G749" i="3"/>
  <c r="K749" i="3" s="1"/>
  <c r="J749" i="3"/>
  <c r="F749" i="3"/>
  <c r="A749" i="3"/>
  <c r="E749" i="3"/>
  <c r="D749" i="3"/>
  <c r="B749" i="3"/>
  <c r="C958" i="3"/>
  <c r="G958" i="3"/>
  <c r="K958" i="3" s="1"/>
  <c r="J958" i="3"/>
  <c r="F958" i="3"/>
  <c r="A958" i="3"/>
  <c r="E958" i="3"/>
  <c r="D958" i="3"/>
  <c r="B958" i="3"/>
  <c r="C976" i="3"/>
  <c r="G976" i="3"/>
  <c r="K976" i="3" s="1"/>
  <c r="J976" i="3"/>
  <c r="F976" i="3"/>
  <c r="A976" i="3"/>
  <c r="E976" i="3"/>
  <c r="D976" i="3"/>
  <c r="B976" i="3"/>
  <c r="C899" i="3"/>
  <c r="G899" i="3"/>
  <c r="K899" i="3" s="1"/>
  <c r="J899" i="3"/>
  <c r="F899" i="3"/>
  <c r="A899" i="3"/>
  <c r="E899" i="3"/>
  <c r="D899" i="3"/>
  <c r="B899" i="3"/>
  <c r="C867" i="3"/>
  <c r="G867" i="3"/>
  <c r="K867" i="3" s="1"/>
  <c r="J867" i="3"/>
  <c r="F867" i="3"/>
  <c r="A867" i="3"/>
  <c r="E867" i="3"/>
  <c r="D867" i="3"/>
  <c r="B867" i="3"/>
  <c r="D597" i="3"/>
  <c r="J597" i="3"/>
  <c r="C597" i="3"/>
  <c r="G597" i="3"/>
  <c r="K597" i="3" s="1"/>
  <c r="B597" i="3"/>
  <c r="F597" i="3"/>
  <c r="A597" i="3"/>
  <c r="E597" i="3"/>
  <c r="D577" i="3"/>
  <c r="J577" i="3"/>
  <c r="C577" i="3"/>
  <c r="G577" i="3"/>
  <c r="K577" i="3" s="1"/>
  <c r="B577" i="3"/>
  <c r="F577" i="3"/>
  <c r="A577" i="3"/>
  <c r="E577" i="3"/>
  <c r="C781" i="3"/>
  <c r="G781" i="3"/>
  <c r="K781" i="3" s="1"/>
  <c r="J781" i="3"/>
  <c r="F781" i="3"/>
  <c r="A781" i="3"/>
  <c r="E781" i="3"/>
  <c r="D781" i="3"/>
  <c r="B781" i="3"/>
  <c r="A900" i="3"/>
  <c r="D900" i="3"/>
  <c r="C900" i="3"/>
  <c r="J900" i="3"/>
  <c r="E900" i="3"/>
  <c r="B900" i="3"/>
  <c r="G900" i="3"/>
  <c r="K900" i="3" s="1"/>
  <c r="F900" i="3"/>
  <c r="A963" i="3"/>
  <c r="D963" i="3"/>
  <c r="C963" i="3"/>
  <c r="J963" i="3"/>
  <c r="E963" i="3"/>
  <c r="B963" i="3"/>
  <c r="G963" i="3"/>
  <c r="K963" i="3" s="1"/>
  <c r="F963" i="3"/>
  <c r="C636" i="3"/>
  <c r="E636" i="3"/>
  <c r="D636" i="3"/>
  <c r="F636" i="3"/>
  <c r="A636" i="3"/>
  <c r="B636" i="3"/>
  <c r="G636" i="3"/>
  <c r="K636" i="3" s="1"/>
  <c r="J636" i="3"/>
  <c r="A965" i="3"/>
  <c r="E965" i="3"/>
  <c r="D965" i="3"/>
  <c r="B965" i="3"/>
  <c r="C965" i="3"/>
  <c r="G965" i="3"/>
  <c r="K965" i="3" s="1"/>
  <c r="J965" i="3"/>
  <c r="F965" i="3"/>
  <c r="A729" i="3"/>
  <c r="E729" i="3"/>
  <c r="D729" i="3"/>
  <c r="B729" i="3"/>
  <c r="C729" i="3"/>
  <c r="G729" i="3"/>
  <c r="K729" i="3" s="1"/>
  <c r="J729" i="3"/>
  <c r="F729" i="3"/>
  <c r="A745" i="3"/>
  <c r="E745" i="3"/>
  <c r="D745" i="3"/>
  <c r="B745" i="3"/>
  <c r="C745" i="3"/>
  <c r="G745" i="3"/>
  <c r="K745" i="3" s="1"/>
  <c r="J745" i="3"/>
  <c r="F745" i="3"/>
  <c r="A945" i="3"/>
  <c r="E945" i="3"/>
  <c r="D945" i="3"/>
  <c r="B945" i="3"/>
  <c r="C945" i="3"/>
  <c r="G945" i="3"/>
  <c r="K945" i="3" s="1"/>
  <c r="J945" i="3"/>
  <c r="F945" i="3"/>
  <c r="G509" i="3"/>
  <c r="K509" i="3" s="1"/>
  <c r="J509" i="3"/>
  <c r="E509" i="3"/>
  <c r="F509" i="3"/>
  <c r="C509" i="3"/>
  <c r="D509" i="3"/>
  <c r="A509" i="3"/>
  <c r="B509" i="3"/>
  <c r="D615" i="3"/>
  <c r="J615" i="3"/>
  <c r="C615" i="3"/>
  <c r="G615" i="3"/>
  <c r="K615" i="3" s="1"/>
  <c r="B615" i="3"/>
  <c r="F615" i="3"/>
  <c r="A615" i="3"/>
  <c r="E615" i="3"/>
  <c r="C995" i="3"/>
  <c r="G995" i="3"/>
  <c r="K995" i="3" s="1"/>
  <c r="D995" i="3"/>
  <c r="J995" i="3"/>
  <c r="A995" i="3"/>
  <c r="E995" i="3"/>
  <c r="B995" i="3"/>
  <c r="F995" i="3"/>
  <c r="C779" i="3"/>
  <c r="G779" i="3"/>
  <c r="K779" i="3" s="1"/>
  <c r="J779" i="3"/>
  <c r="F779" i="3"/>
  <c r="A779" i="3"/>
  <c r="E779" i="3"/>
  <c r="D779" i="3"/>
  <c r="B779" i="3"/>
  <c r="C656" i="3"/>
  <c r="G656" i="3"/>
  <c r="K656" i="3" s="1"/>
  <c r="J656" i="3"/>
  <c r="F656" i="3"/>
  <c r="A656" i="3"/>
  <c r="E656" i="3"/>
  <c r="D656" i="3"/>
  <c r="B656" i="3"/>
  <c r="C841" i="3"/>
  <c r="G841" i="3"/>
  <c r="K841" i="3" s="1"/>
  <c r="J841" i="3"/>
  <c r="F841" i="3"/>
  <c r="A841" i="3"/>
  <c r="E841" i="3"/>
  <c r="D841" i="3"/>
  <c r="B841" i="3"/>
  <c r="D565" i="3"/>
  <c r="J565" i="3"/>
  <c r="C565" i="3"/>
  <c r="G565" i="3"/>
  <c r="K565" i="3" s="1"/>
  <c r="B565" i="3"/>
  <c r="F565" i="3"/>
  <c r="A565" i="3"/>
  <c r="E565" i="3"/>
  <c r="A792" i="3"/>
  <c r="E792" i="3"/>
  <c r="D792" i="3"/>
  <c r="B792" i="3"/>
  <c r="C792" i="3"/>
  <c r="G792" i="3"/>
  <c r="K792" i="3" s="1"/>
  <c r="J792" i="3"/>
  <c r="F792" i="3"/>
  <c r="A649" i="3"/>
  <c r="E649" i="3"/>
  <c r="D649" i="3"/>
  <c r="B649" i="3"/>
  <c r="C649" i="3"/>
  <c r="G649" i="3"/>
  <c r="K649" i="3" s="1"/>
  <c r="J649" i="3"/>
  <c r="F649" i="3"/>
  <c r="B574" i="3"/>
  <c r="F574" i="3"/>
  <c r="A574" i="3"/>
  <c r="E574" i="3"/>
  <c r="D574" i="3"/>
  <c r="J574" i="3"/>
  <c r="C574" i="3"/>
  <c r="G574" i="3"/>
  <c r="K574" i="3" s="1"/>
  <c r="C756" i="3"/>
  <c r="G756" i="3"/>
  <c r="K756" i="3" s="1"/>
  <c r="J756" i="3"/>
  <c r="F756" i="3"/>
  <c r="A756" i="3"/>
  <c r="E756" i="3"/>
  <c r="D756" i="3"/>
  <c r="B756" i="3"/>
  <c r="BF185" i="1"/>
  <c r="BF227" i="1"/>
  <c r="BF57" i="1"/>
  <c r="I1017" i="2"/>
  <c r="E97" i="6"/>
  <c r="J88" i="2"/>
  <c r="E79" i="8"/>
  <c r="J78" i="2"/>
  <c r="H499" i="3"/>
  <c r="M499" i="3"/>
  <c r="I499" i="3"/>
  <c r="N499" i="3"/>
  <c r="L499" i="3"/>
  <c r="H34" i="3"/>
  <c r="I34" i="3"/>
  <c r="N34" i="3"/>
  <c r="M34" i="3"/>
  <c r="H243" i="3"/>
  <c r="N243" i="3"/>
  <c r="M243" i="3"/>
  <c r="I243" i="3"/>
  <c r="L243" i="3"/>
  <c r="H453" i="3"/>
  <c r="I453" i="3"/>
  <c r="N453" i="3"/>
  <c r="M453" i="3"/>
  <c r="H486" i="3"/>
  <c r="N486" i="3"/>
  <c r="M486" i="3"/>
  <c r="I486" i="3"/>
  <c r="L486" i="3"/>
  <c r="H104" i="3"/>
  <c r="M104" i="3"/>
  <c r="N104" i="3"/>
  <c r="I104" i="3"/>
  <c r="L104" i="3"/>
  <c r="H175" i="3"/>
  <c r="I175" i="3"/>
  <c r="N175" i="3"/>
  <c r="M175" i="3"/>
  <c r="L175" i="3"/>
  <c r="H64" i="3"/>
  <c r="N64" i="3"/>
  <c r="L64" i="3"/>
  <c r="M64" i="3"/>
  <c r="I64" i="3"/>
  <c r="H119" i="3"/>
  <c r="I119" i="3"/>
  <c r="N119" i="3"/>
  <c r="M119" i="3"/>
  <c r="H497" i="3"/>
  <c r="I497" i="3"/>
  <c r="N497" i="3"/>
  <c r="M497" i="3"/>
  <c r="L497" i="3"/>
  <c r="H179" i="3"/>
  <c r="I179" i="3"/>
  <c r="N179" i="3"/>
  <c r="M179" i="3"/>
  <c r="L179" i="3"/>
  <c r="I320" i="3"/>
  <c r="M320" i="3"/>
  <c r="H320" i="3"/>
  <c r="N320" i="3"/>
  <c r="I304" i="3"/>
  <c r="L304" i="3"/>
  <c r="M304" i="3"/>
  <c r="H304" i="3"/>
  <c r="N304" i="3"/>
  <c r="I150" i="3"/>
  <c r="L150" i="3"/>
  <c r="M150" i="3"/>
  <c r="H150" i="3"/>
  <c r="N150" i="3"/>
  <c r="H363" i="3"/>
  <c r="I363" i="3"/>
  <c r="N363" i="3"/>
  <c r="M363" i="3"/>
  <c r="L363" i="3"/>
  <c r="H427" i="3"/>
  <c r="I427" i="3"/>
  <c r="N427" i="3"/>
  <c r="M427" i="3"/>
  <c r="H282" i="3"/>
  <c r="I282" i="3"/>
  <c r="N282" i="3"/>
  <c r="M282" i="3"/>
  <c r="H127" i="3"/>
  <c r="I127" i="3"/>
  <c r="N127" i="3"/>
  <c r="M127" i="3"/>
  <c r="L127" i="3"/>
  <c r="H341" i="3"/>
  <c r="L341" i="3"/>
  <c r="N341" i="3"/>
  <c r="M341" i="3"/>
  <c r="I341" i="3"/>
  <c r="I317" i="3"/>
  <c r="H317" i="3"/>
  <c r="N317" i="3"/>
  <c r="M317" i="3"/>
  <c r="L317" i="3"/>
  <c r="I293" i="3"/>
  <c r="M293" i="3"/>
  <c r="H293" i="3"/>
  <c r="N293" i="3"/>
  <c r="I203" i="3"/>
  <c r="N203" i="3"/>
  <c r="L203" i="3"/>
  <c r="M203" i="3"/>
  <c r="H203" i="3"/>
  <c r="H383" i="3"/>
  <c r="I383" i="3"/>
  <c r="N383" i="3"/>
  <c r="M383" i="3"/>
  <c r="L383" i="3"/>
  <c r="H51" i="3"/>
  <c r="L51" i="3"/>
  <c r="N51" i="3"/>
  <c r="M51" i="3"/>
  <c r="I51" i="3"/>
  <c r="I334" i="3"/>
  <c r="N334" i="3"/>
  <c r="H334" i="3"/>
  <c r="M334" i="3"/>
  <c r="L334" i="3"/>
  <c r="I294" i="3"/>
  <c r="M294" i="3"/>
  <c r="L294" i="3"/>
  <c r="H294" i="3"/>
  <c r="N294" i="3"/>
  <c r="H166" i="3"/>
  <c r="N166" i="3"/>
  <c r="M166" i="3"/>
  <c r="I166" i="3"/>
  <c r="L166" i="3"/>
  <c r="H69" i="3"/>
  <c r="M69" i="3"/>
  <c r="L69" i="3"/>
  <c r="I69" i="3"/>
  <c r="N69" i="3"/>
  <c r="I141" i="3"/>
  <c r="H141" i="3"/>
  <c r="N141" i="3"/>
  <c r="M141" i="3"/>
  <c r="L141" i="3"/>
  <c r="I305" i="3"/>
  <c r="M305" i="3"/>
  <c r="H305" i="3"/>
  <c r="N305" i="3"/>
  <c r="L305" i="3"/>
  <c r="J23" i="2"/>
  <c r="M500" i="3"/>
  <c r="I500" i="3"/>
  <c r="H500" i="3"/>
  <c r="BF18" i="1"/>
  <c r="J42" i="2"/>
  <c r="J46" i="2"/>
  <c r="J130" i="2"/>
  <c r="J63" i="2"/>
  <c r="AE79" i="1"/>
  <c r="AE87" i="1"/>
  <c r="AE95" i="1"/>
  <c r="AE103" i="1"/>
  <c r="AE111" i="1"/>
  <c r="AE119" i="1"/>
  <c r="AE127" i="1"/>
  <c r="AE135" i="1"/>
  <c r="AE143" i="1"/>
  <c r="AE151" i="1"/>
  <c r="AE159" i="1"/>
  <c r="AE167" i="1"/>
  <c r="AE175" i="1"/>
  <c r="AE183" i="1"/>
  <c r="AE191" i="1"/>
  <c r="AE199" i="1"/>
  <c r="AE207" i="1"/>
  <c r="AE215" i="1"/>
  <c r="AE223" i="1"/>
  <c r="AE231" i="1"/>
  <c r="AE239" i="1"/>
  <c r="AE247" i="1"/>
  <c r="AE255" i="1"/>
  <c r="AE263" i="1"/>
  <c r="AE271" i="1"/>
  <c r="AE279" i="1"/>
  <c r="AE287" i="1"/>
  <c r="AE295" i="1"/>
  <c r="AE303" i="1"/>
  <c r="AE311" i="1"/>
  <c r="AE319" i="1"/>
  <c r="AE327" i="1"/>
  <c r="AE335" i="1"/>
  <c r="AE343" i="1"/>
  <c r="AE351" i="1"/>
  <c r="AE359" i="1"/>
  <c r="AE367" i="1"/>
  <c r="AE375" i="1"/>
  <c r="AE383" i="1"/>
  <c r="AE391" i="1"/>
  <c r="AE399" i="1"/>
  <c r="AE407" i="1"/>
  <c r="AE415" i="1"/>
  <c r="AE423" i="1"/>
  <c r="AE431" i="1"/>
  <c r="AE439" i="1"/>
  <c r="AE447" i="1"/>
  <c r="AE455" i="1"/>
  <c r="AE463" i="1"/>
  <c r="AE471" i="1"/>
  <c r="AE479" i="1"/>
  <c r="AE487" i="1"/>
  <c r="AE495" i="1"/>
  <c r="AE503" i="1"/>
  <c r="AE511" i="1"/>
  <c r="AF499" i="1"/>
  <c r="AF507" i="1"/>
  <c r="AF379" i="1"/>
  <c r="AF387" i="1"/>
  <c r="AF395" i="1"/>
  <c r="AF403" i="1"/>
  <c r="AF411" i="1"/>
  <c r="AF419" i="1"/>
  <c r="AF427" i="1"/>
  <c r="AF435" i="1"/>
  <c r="AF443" i="1"/>
  <c r="AF451" i="1"/>
  <c r="AF459" i="1"/>
  <c r="AF467" i="1"/>
  <c r="AF475" i="1"/>
  <c r="AF483" i="1"/>
  <c r="AF491" i="1"/>
  <c r="E30" i="9"/>
  <c r="AF196" i="1"/>
  <c r="AF198" i="1"/>
  <c r="AF200" i="1"/>
  <c r="AF202" i="1"/>
  <c r="AF204" i="1"/>
  <c r="AF206" i="1"/>
  <c r="AF208" i="1"/>
  <c r="AF210" i="1"/>
  <c r="AF212" i="1"/>
  <c r="AF214" i="1"/>
  <c r="AF216" i="1"/>
  <c r="AF218" i="1"/>
  <c r="AF220" i="1"/>
  <c r="AF222" i="1"/>
  <c r="AF224" i="1"/>
  <c r="AF226" i="1"/>
  <c r="AF228" i="1"/>
  <c r="AF230" i="1"/>
  <c r="AF232" i="1"/>
  <c r="AF234" i="1"/>
  <c r="AF236" i="1"/>
  <c r="AF238" i="1"/>
  <c r="AF240" i="1"/>
  <c r="AF242" i="1"/>
  <c r="AF244" i="1"/>
  <c r="AF246" i="1"/>
  <c r="AF248" i="1"/>
  <c r="AF250" i="1"/>
  <c r="AF252" i="1"/>
  <c r="AF254" i="1"/>
  <c r="AF256" i="1"/>
  <c r="AF258" i="1"/>
  <c r="AF260" i="1"/>
  <c r="AF262" i="1"/>
  <c r="AF264" i="1"/>
  <c r="AF266" i="1"/>
  <c r="AF268" i="1"/>
  <c r="AF270" i="1"/>
  <c r="AF272" i="1"/>
  <c r="AF274" i="1"/>
  <c r="AF276" i="1"/>
  <c r="AF278" i="1"/>
  <c r="AF280" i="1"/>
  <c r="AF282" i="1"/>
  <c r="AF284" i="1"/>
  <c r="AF286" i="1"/>
  <c r="AF288" i="1"/>
  <c r="AF290" i="1"/>
  <c r="AF292" i="1"/>
  <c r="AF294" i="1"/>
  <c r="AF296" i="1"/>
  <c r="AF298" i="1"/>
  <c r="AF300" i="1"/>
  <c r="AF302" i="1"/>
  <c r="AF304" i="1"/>
  <c r="AF306" i="1"/>
  <c r="AF308" i="1"/>
  <c r="AF310" i="1"/>
  <c r="AF312" i="1"/>
  <c r="AF314" i="1"/>
  <c r="AF316" i="1"/>
  <c r="AF318" i="1"/>
  <c r="AF320" i="1"/>
  <c r="AF322" i="1"/>
  <c r="AF324" i="1"/>
  <c r="AF326" i="1"/>
  <c r="AF328" i="1"/>
  <c r="AF330" i="1"/>
  <c r="AF332" i="1"/>
  <c r="AF334" i="1"/>
  <c r="AF336" i="1"/>
  <c r="AF338" i="1"/>
  <c r="AF340" i="1"/>
  <c r="AF342" i="1"/>
  <c r="AF344" i="1"/>
  <c r="AF346" i="1"/>
  <c r="AF348" i="1"/>
  <c r="AF350" i="1"/>
  <c r="AF352" i="1"/>
  <c r="AF354" i="1"/>
  <c r="AF356" i="1"/>
  <c r="AF358" i="1"/>
  <c r="AF360" i="1"/>
  <c r="AF362" i="1"/>
  <c r="AF364" i="1"/>
  <c r="AF366" i="1"/>
  <c r="AF368" i="1"/>
  <c r="AF370" i="1"/>
  <c r="AF372" i="1"/>
  <c r="AF374" i="1"/>
  <c r="AF376" i="1"/>
  <c r="AF21" i="1"/>
  <c r="AF25" i="1"/>
  <c r="AF27" i="1"/>
  <c r="AF30" i="1"/>
  <c r="AF32" i="1"/>
  <c r="AF34" i="1"/>
  <c r="AF36" i="1"/>
  <c r="AF38" i="1"/>
  <c r="AF40" i="1"/>
  <c r="AF42" i="1"/>
  <c r="AF44" i="1"/>
  <c r="AF46" i="1"/>
  <c r="AF48" i="1"/>
  <c r="AF50" i="1"/>
  <c r="AF52" i="1"/>
  <c r="AF54" i="1"/>
  <c r="AF56" i="1"/>
  <c r="AF58" i="1"/>
  <c r="AF60" i="1"/>
  <c r="AF62" i="1"/>
  <c r="AF64" i="1"/>
  <c r="AF66" i="1"/>
  <c r="AF68" i="1"/>
  <c r="AF70" i="1"/>
  <c r="AF72" i="1"/>
  <c r="AF74" i="1"/>
  <c r="AF76" i="1"/>
  <c r="AF78" i="1"/>
  <c r="AF80" i="1"/>
  <c r="AF82" i="1"/>
  <c r="AF84" i="1"/>
  <c r="AF86" i="1"/>
  <c r="AF88" i="1"/>
  <c r="AF90" i="1"/>
  <c r="AF92" i="1"/>
  <c r="AF94" i="1"/>
  <c r="AF96" i="1"/>
  <c r="AF98" i="1"/>
  <c r="AF100" i="1"/>
  <c r="AF102" i="1"/>
  <c r="AF104" i="1"/>
  <c r="AF106" i="1"/>
  <c r="AF108" i="1"/>
  <c r="AF110" i="1"/>
  <c r="AF112" i="1"/>
  <c r="AF114" i="1"/>
  <c r="AF116" i="1"/>
  <c r="AF118" i="1"/>
  <c r="AF120" i="1"/>
  <c r="AF122" i="1"/>
  <c r="AF124" i="1"/>
  <c r="AF126" i="1"/>
  <c r="AF128" i="1"/>
  <c r="AF130" i="1"/>
  <c r="AF132" i="1"/>
  <c r="AF134" i="1"/>
  <c r="AF136" i="1"/>
  <c r="AF138" i="1"/>
  <c r="AF140" i="1"/>
  <c r="AF142" i="1"/>
  <c r="AF144" i="1"/>
  <c r="AF146" i="1"/>
  <c r="AF148" i="1"/>
  <c r="AF150" i="1"/>
  <c r="AF152" i="1"/>
  <c r="AF154" i="1"/>
  <c r="AF156" i="1"/>
  <c r="AF158" i="1"/>
  <c r="AF160" i="1"/>
  <c r="AF162" i="1"/>
  <c r="AF164" i="1"/>
  <c r="AF166" i="1"/>
  <c r="AF168" i="1"/>
  <c r="AF170" i="1"/>
  <c r="AF172" i="1"/>
  <c r="AF174" i="1"/>
  <c r="AF176" i="1"/>
  <c r="AF178" i="1"/>
  <c r="AF180" i="1"/>
  <c r="AF182" i="1"/>
  <c r="AF184" i="1"/>
  <c r="AF186" i="1"/>
  <c r="AF188" i="1"/>
  <c r="AF190" i="1"/>
  <c r="AF192" i="1"/>
  <c r="AF194" i="1"/>
  <c r="AE81" i="1"/>
  <c r="AE89" i="1"/>
  <c r="AE97" i="1"/>
  <c r="AE105" i="1"/>
  <c r="AE113" i="1"/>
  <c r="AE121" i="1"/>
  <c r="AE129" i="1"/>
  <c r="AE137" i="1"/>
  <c r="AE145" i="1"/>
  <c r="AE153" i="1"/>
  <c r="AE161" i="1"/>
  <c r="AE169" i="1"/>
  <c r="AE177" i="1"/>
  <c r="AE185" i="1"/>
  <c r="AE193" i="1"/>
  <c r="AE201" i="1"/>
  <c r="AE209" i="1"/>
  <c r="AE217" i="1"/>
  <c r="AE225" i="1"/>
  <c r="AE233" i="1"/>
  <c r="AE241" i="1"/>
  <c r="AE249" i="1"/>
  <c r="AE257" i="1"/>
  <c r="AE265" i="1"/>
  <c r="AE273" i="1"/>
  <c r="AE281" i="1"/>
  <c r="AE289" i="1"/>
  <c r="AE297" i="1"/>
  <c r="AE305" i="1"/>
  <c r="AE313" i="1"/>
  <c r="AE321" i="1"/>
  <c r="AE329" i="1"/>
  <c r="AE337" i="1"/>
  <c r="AE345" i="1"/>
  <c r="AE353" i="1"/>
  <c r="AE361" i="1"/>
  <c r="AE369" i="1"/>
  <c r="AE377" i="1"/>
  <c r="AF203" i="1"/>
  <c r="AF211" i="1"/>
  <c r="AF219" i="1"/>
  <c r="AF227" i="1"/>
  <c r="AF235" i="1"/>
  <c r="AF243" i="1"/>
  <c r="AF251" i="1"/>
  <c r="AF259" i="1"/>
  <c r="AF267" i="1"/>
  <c r="AF275" i="1"/>
  <c r="AF283" i="1"/>
  <c r="AF291" i="1"/>
  <c r="AF299" i="1"/>
  <c r="AF307" i="1"/>
  <c r="AF315" i="1"/>
  <c r="AF323" i="1"/>
  <c r="AF331" i="1"/>
  <c r="AF339" i="1"/>
  <c r="AF347" i="1"/>
  <c r="AF355" i="1"/>
  <c r="AF363" i="1"/>
  <c r="AF371" i="1"/>
  <c r="AF77" i="1"/>
  <c r="AF85" i="1"/>
  <c r="AF93" i="1"/>
  <c r="AF101" i="1"/>
  <c r="AF109" i="1"/>
  <c r="AF117" i="1"/>
  <c r="AF125" i="1"/>
  <c r="AF133" i="1"/>
  <c r="AF141" i="1"/>
  <c r="AF149" i="1"/>
  <c r="AF157" i="1"/>
  <c r="AF165" i="1"/>
  <c r="AF173" i="1"/>
  <c r="AF181" i="1"/>
  <c r="AF189" i="1"/>
  <c r="AF498" i="1"/>
  <c r="AF500" i="1"/>
  <c r="AF502" i="1"/>
  <c r="AF504" i="1"/>
  <c r="AF506" i="1"/>
  <c r="AF508" i="1"/>
  <c r="AF510" i="1"/>
  <c r="AF512" i="1"/>
  <c r="AF514" i="1"/>
  <c r="AF380" i="1"/>
  <c r="AF382" i="1"/>
  <c r="AF384" i="1"/>
  <c r="AF386" i="1"/>
  <c r="AF388" i="1"/>
  <c r="AF390" i="1"/>
  <c r="AF392" i="1"/>
  <c r="AF394" i="1"/>
  <c r="AF396" i="1"/>
  <c r="AF398" i="1"/>
  <c r="AF400" i="1"/>
  <c r="AF402" i="1"/>
  <c r="AF404" i="1"/>
  <c r="AF406" i="1"/>
  <c r="AF408" i="1"/>
  <c r="AF410" i="1"/>
  <c r="AF412" i="1"/>
  <c r="AF414" i="1"/>
  <c r="AF416" i="1"/>
  <c r="AF418" i="1"/>
  <c r="AF420" i="1"/>
  <c r="AF422" i="1"/>
  <c r="AF424" i="1"/>
  <c r="AF426" i="1"/>
  <c r="AF428" i="1"/>
  <c r="AF430" i="1"/>
  <c r="AF432" i="1"/>
  <c r="AF434" i="1"/>
  <c r="AF436" i="1"/>
  <c r="AF438" i="1"/>
  <c r="AF440" i="1"/>
  <c r="AF442" i="1"/>
  <c r="AF444" i="1"/>
  <c r="AF446" i="1"/>
  <c r="AF448" i="1"/>
  <c r="AF450" i="1"/>
  <c r="AF452" i="1"/>
  <c r="AF454" i="1"/>
  <c r="AF456" i="1"/>
  <c r="AF458" i="1"/>
  <c r="AF460" i="1"/>
  <c r="AF462" i="1"/>
  <c r="AF464" i="1"/>
  <c r="AF466" i="1"/>
  <c r="AF468" i="1"/>
  <c r="AF470" i="1"/>
  <c r="AF472" i="1"/>
  <c r="AF474" i="1"/>
  <c r="AF476" i="1"/>
  <c r="AF478" i="1"/>
  <c r="AF480" i="1"/>
  <c r="AF482" i="1"/>
  <c r="AF484" i="1"/>
  <c r="AF486" i="1"/>
  <c r="AF488" i="1"/>
  <c r="AF490" i="1"/>
  <c r="AF492" i="1"/>
  <c r="AF494" i="1"/>
  <c r="AF496" i="1"/>
  <c r="AF22" i="1"/>
  <c r="AF26" i="1"/>
  <c r="AF29" i="1"/>
  <c r="AF31" i="1"/>
  <c r="AF33" i="1"/>
  <c r="AF35" i="1"/>
  <c r="AF37" i="1"/>
  <c r="AF39" i="1"/>
  <c r="AF41" i="1"/>
  <c r="AF43" i="1"/>
  <c r="AF45" i="1"/>
  <c r="AF47" i="1"/>
  <c r="AF49" i="1"/>
  <c r="AF51" i="1"/>
  <c r="AF53" i="1"/>
  <c r="AF55" i="1"/>
  <c r="AF57" i="1"/>
  <c r="AF59" i="1"/>
  <c r="AF61" i="1"/>
  <c r="AF63" i="1"/>
  <c r="AF65" i="1"/>
  <c r="AF67" i="1"/>
  <c r="AF69" i="1"/>
  <c r="AF71" i="1"/>
  <c r="AF73" i="1"/>
  <c r="AF75" i="1"/>
  <c r="AE505" i="1"/>
  <c r="AE381" i="1"/>
  <c r="AE401" i="1"/>
  <c r="AE413" i="1"/>
  <c r="AE429" i="1"/>
  <c r="AE445" i="1"/>
  <c r="AE461" i="1"/>
  <c r="AE477" i="1"/>
  <c r="AE493" i="1"/>
  <c r="AE509" i="1"/>
  <c r="AE389" i="1"/>
  <c r="AE409" i="1"/>
  <c r="AE421" i="1"/>
  <c r="AE441" i="1"/>
  <c r="AE457" i="1"/>
  <c r="AE473" i="1"/>
  <c r="AE489" i="1"/>
  <c r="AF515" i="1"/>
  <c r="AE515" i="1"/>
  <c r="AF378" i="1"/>
  <c r="AE378" i="1"/>
  <c r="AE28" i="1"/>
  <c r="AE83" i="1"/>
  <c r="AE91" i="1"/>
  <c r="AE99" i="1"/>
  <c r="AE107" i="1"/>
  <c r="AE115" i="1"/>
  <c r="AE123" i="1"/>
  <c r="AE131" i="1"/>
  <c r="AE139" i="1"/>
  <c r="AE147" i="1"/>
  <c r="AE155" i="1"/>
  <c r="AE163" i="1"/>
  <c r="AE171" i="1"/>
  <c r="AE179" i="1"/>
  <c r="AE187" i="1"/>
  <c r="AE195" i="1"/>
  <c r="AF497" i="1"/>
  <c r="AF501" i="1"/>
  <c r="AF513" i="1"/>
  <c r="AF385" i="1"/>
  <c r="AF393" i="1"/>
  <c r="AF397" i="1"/>
  <c r="AF405" i="1"/>
  <c r="AF417" i="1"/>
  <c r="AF425" i="1"/>
  <c r="AF433" i="1"/>
  <c r="AF437" i="1"/>
  <c r="AF449" i="1"/>
  <c r="AF453" i="1"/>
  <c r="AF465" i="1"/>
  <c r="AF469" i="1"/>
  <c r="AF481" i="1"/>
  <c r="AF485" i="1"/>
  <c r="AE197" i="1"/>
  <c r="AE205" i="1"/>
  <c r="AE213" i="1"/>
  <c r="AE221" i="1"/>
  <c r="AE229" i="1"/>
  <c r="AE237" i="1"/>
  <c r="AE245" i="1"/>
  <c r="AE253" i="1"/>
  <c r="AE261" i="1"/>
  <c r="AE269" i="1"/>
  <c r="AE277" i="1"/>
  <c r="AE285" i="1"/>
  <c r="AE293" i="1"/>
  <c r="AE301" i="1"/>
  <c r="AE309" i="1"/>
  <c r="AE317" i="1"/>
  <c r="AE325" i="1"/>
  <c r="AE333" i="1"/>
  <c r="AE341" i="1"/>
  <c r="AE349" i="1"/>
  <c r="AE357" i="1"/>
  <c r="AE365" i="1"/>
  <c r="AE373" i="1"/>
  <c r="K19" i="1"/>
  <c r="K18" i="1"/>
  <c r="AD17" i="1"/>
  <c r="AF16" i="1"/>
  <c r="AF20" i="1"/>
  <c r="AE17" i="1"/>
  <c r="AF17" i="1"/>
  <c r="AF18" i="1"/>
  <c r="AE18" i="1"/>
  <c r="J21" i="9"/>
  <c r="L23" i="6"/>
  <c r="L23" i="9"/>
  <c r="L23" i="8"/>
  <c r="L23" i="7"/>
  <c r="L47" i="7"/>
  <c r="L39" i="8"/>
  <c r="L47" i="6"/>
  <c r="L55" i="8"/>
  <c r="L63" i="7"/>
  <c r="L63" i="6"/>
  <c r="L71" i="8"/>
  <c r="L79" i="7"/>
  <c r="L79" i="6"/>
  <c r="L95" i="7"/>
  <c r="L87" i="8"/>
  <c r="L95" i="6"/>
  <c r="L111" i="7"/>
  <c r="L111" i="6"/>
  <c r="L127" i="6"/>
  <c r="L143" i="6"/>
  <c r="L159" i="6"/>
  <c r="K33" i="6"/>
  <c r="K25" i="6"/>
  <c r="K25" i="7"/>
  <c r="K25" i="8"/>
  <c r="K25" i="9"/>
  <c r="K33" i="7"/>
  <c r="K49" i="7"/>
  <c r="K41" i="8"/>
  <c r="K49" i="6"/>
  <c r="K65" i="6"/>
  <c r="K65" i="7"/>
  <c r="K57" i="8"/>
  <c r="K73" i="8"/>
  <c r="K81" i="6"/>
  <c r="K81" i="7"/>
  <c r="K97" i="6"/>
  <c r="K97" i="7"/>
  <c r="K113" i="6"/>
  <c r="K113" i="7"/>
  <c r="K129" i="6"/>
  <c r="K145" i="6"/>
  <c r="L35" i="9"/>
  <c r="L43" i="7"/>
  <c r="L35" i="8"/>
  <c r="L43" i="6"/>
  <c r="L59" i="6"/>
  <c r="L51" i="8"/>
  <c r="L59" i="7"/>
  <c r="L67" i="8"/>
  <c r="L75" i="6"/>
  <c r="L75" i="7"/>
  <c r="L91" i="7"/>
  <c r="L83" i="8"/>
  <c r="L91" i="6"/>
  <c r="L107" i="7"/>
  <c r="L107" i="6"/>
  <c r="L123" i="7"/>
  <c r="L123" i="6"/>
  <c r="L139" i="6"/>
  <c r="L155" i="6"/>
  <c r="K37" i="9"/>
  <c r="K37" i="8"/>
  <c r="K45" i="7"/>
  <c r="K45" i="6"/>
  <c r="K53" i="8"/>
  <c r="K61" i="6"/>
  <c r="K61" i="7"/>
  <c r="K77" i="7"/>
  <c r="K69" i="8"/>
  <c r="K77" i="6"/>
  <c r="K85" i="8"/>
  <c r="K93" i="7"/>
  <c r="K93" i="6"/>
  <c r="K109" i="7"/>
  <c r="K109" i="6"/>
  <c r="K125" i="6"/>
  <c r="K141" i="6"/>
  <c r="K157" i="6"/>
  <c r="L31" i="9"/>
  <c r="L31" i="8"/>
  <c r="L39" i="6"/>
  <c r="L31" i="6"/>
  <c r="L39" i="7"/>
  <c r="L31" i="7"/>
  <c r="L55" i="7"/>
  <c r="L55" i="6"/>
  <c r="L47" i="8"/>
  <c r="L63" i="8"/>
  <c r="L71" i="7"/>
  <c r="L71" i="6"/>
  <c r="L87" i="6"/>
  <c r="L87" i="7"/>
  <c r="L79" i="8"/>
  <c r="L103" i="7"/>
  <c r="L103" i="6"/>
  <c r="L119" i="7"/>
  <c r="L119" i="6"/>
  <c r="L135" i="6"/>
  <c r="L151" i="6"/>
  <c r="K41" i="7"/>
  <c r="K33" i="9"/>
  <c r="K41" i="6"/>
  <c r="K33" i="8"/>
  <c r="K49" i="8"/>
  <c r="K57" i="6"/>
  <c r="K57" i="7"/>
  <c r="K73" i="7"/>
  <c r="K73" i="6"/>
  <c r="K65" i="8"/>
  <c r="K89" i="7"/>
  <c r="K89" i="6"/>
  <c r="K81" i="8"/>
  <c r="K105" i="7"/>
  <c r="K105" i="6"/>
  <c r="K121" i="7"/>
  <c r="K121" i="6"/>
  <c r="K137" i="6"/>
  <c r="K153" i="6"/>
  <c r="L51" i="7"/>
  <c r="L43" i="8"/>
  <c r="L51" i="6"/>
  <c r="L67" i="7"/>
  <c r="L59" i="8"/>
  <c r="L67" i="6"/>
  <c r="L75" i="8"/>
  <c r="L83" i="6"/>
  <c r="L83" i="7"/>
  <c r="L99" i="6"/>
  <c r="L99" i="7"/>
  <c r="L115" i="7"/>
  <c r="L115" i="6"/>
  <c r="L131" i="6"/>
  <c r="L147" i="6"/>
  <c r="J89" i="7"/>
  <c r="J25" i="8"/>
  <c r="J69" i="6"/>
  <c r="J45" i="6"/>
  <c r="J57" i="6"/>
  <c r="J105" i="7"/>
  <c r="BQ441" i="1" l="1"/>
  <c r="BF433" i="1"/>
  <c r="BF444" i="1"/>
  <c r="BQ351" i="1"/>
  <c r="BF385" i="1"/>
  <c r="BF144" i="1"/>
  <c r="BF461" i="1"/>
  <c r="BQ293" i="1"/>
  <c r="BF184" i="1"/>
  <c r="BF509" i="1"/>
  <c r="BQ93" i="1"/>
  <c r="K93" i="1" s="1"/>
  <c r="N94" i="2" s="1"/>
  <c r="BQ342" i="1"/>
  <c r="BQ98" i="1"/>
  <c r="K98" i="1" s="1"/>
  <c r="N99" i="2" s="1"/>
  <c r="BQ66" i="1"/>
  <c r="BQ80" i="1"/>
  <c r="K80" i="1" s="1"/>
  <c r="N81" i="2" s="1"/>
  <c r="BF206" i="1"/>
  <c r="BQ428" i="1"/>
  <c r="K428" i="1" s="1"/>
  <c r="N429" i="2" s="1"/>
  <c r="BQ190" i="1"/>
  <c r="BQ90" i="1"/>
  <c r="K90" i="1" s="1"/>
  <c r="N91" i="2" s="1"/>
  <c r="A403" i="3"/>
  <c r="F268" i="3"/>
  <c r="BQ440" i="1"/>
  <c r="BF149" i="1"/>
  <c r="F494" i="3"/>
  <c r="B268" i="3"/>
  <c r="BQ174" i="1"/>
  <c r="BQ33" i="1"/>
  <c r="K33" i="1" s="1"/>
  <c r="N34" i="2" s="1"/>
  <c r="F398" i="3"/>
  <c r="BQ112" i="1"/>
  <c r="E494" i="3"/>
  <c r="D398" i="3"/>
  <c r="A398" i="3"/>
  <c r="C362" i="3"/>
  <c r="B494" i="3"/>
  <c r="J494" i="3"/>
  <c r="B398" i="3"/>
  <c r="A362" i="3"/>
  <c r="G494" i="3"/>
  <c r="K494" i="3" s="1"/>
  <c r="J398" i="3"/>
  <c r="E398" i="3"/>
  <c r="G398" i="3"/>
  <c r="K398" i="3" s="1"/>
  <c r="BF85" i="1"/>
  <c r="BF445" i="1"/>
  <c r="B362" i="3"/>
  <c r="D494" i="3"/>
  <c r="F362" i="3"/>
  <c r="BF279" i="1"/>
  <c r="BQ280" i="1"/>
  <c r="C494" i="3"/>
  <c r="A314" i="3"/>
  <c r="J362" i="3"/>
  <c r="B314" i="3"/>
  <c r="C314" i="3"/>
  <c r="A575" i="3"/>
  <c r="E314" i="3"/>
  <c r="F314" i="3"/>
  <c r="D314" i="3"/>
  <c r="A48" i="3"/>
  <c r="A167" i="3"/>
  <c r="G167" i="3"/>
  <c r="H167" i="3" s="1"/>
  <c r="D48" i="3"/>
  <c r="J167" i="3"/>
  <c r="J491" i="3"/>
  <c r="G48" i="3"/>
  <c r="M48" i="3" s="1"/>
  <c r="J106" i="3"/>
  <c r="D42" i="3"/>
  <c r="F491" i="3"/>
  <c r="D93" i="3"/>
  <c r="B93" i="3"/>
  <c r="G106" i="3"/>
  <c r="K106" i="3" s="1"/>
  <c r="E491" i="3"/>
  <c r="A93" i="3"/>
  <c r="D491" i="3"/>
  <c r="D456" i="3"/>
  <c r="F48" i="3"/>
  <c r="C491" i="3"/>
  <c r="F332" i="3"/>
  <c r="F167" i="3"/>
  <c r="J48" i="3"/>
  <c r="C93" i="3"/>
  <c r="F551" i="3"/>
  <c r="F575" i="3"/>
  <c r="B313" i="3"/>
  <c r="J76" i="3"/>
  <c r="B575" i="3"/>
  <c r="E516" i="3"/>
  <c r="BF221" i="1"/>
  <c r="G352" i="3"/>
  <c r="H352" i="3" s="1"/>
  <c r="E76" i="3"/>
  <c r="BF404" i="1"/>
  <c r="C575" i="3"/>
  <c r="F516" i="3"/>
  <c r="A352" i="3"/>
  <c r="F352" i="3"/>
  <c r="J575" i="3"/>
  <c r="G516" i="3"/>
  <c r="K516" i="3" s="1"/>
  <c r="BF64" i="1"/>
  <c r="BQ126" i="1"/>
  <c r="B352" i="3"/>
  <c r="E352" i="3"/>
  <c r="B24" i="3"/>
  <c r="C39" i="3"/>
  <c r="B76" i="3"/>
  <c r="BQ542" i="1"/>
  <c r="K542" i="1" s="1"/>
  <c r="N543" i="2" s="1"/>
  <c r="BF358" i="1"/>
  <c r="D76" i="3"/>
  <c r="D575" i="3"/>
  <c r="J516" i="3"/>
  <c r="BQ127" i="1"/>
  <c r="G313" i="3"/>
  <c r="K313" i="3" s="1"/>
  <c r="D352" i="3"/>
  <c r="E39" i="3"/>
  <c r="G39" i="3"/>
  <c r="K39" i="3" s="1"/>
  <c r="BQ156" i="1"/>
  <c r="K156" i="1" s="1"/>
  <c r="N157" i="2" s="1"/>
  <c r="C384" i="3"/>
  <c r="J352" i="3"/>
  <c r="BQ469" i="1"/>
  <c r="K469" i="1" s="1"/>
  <c r="N470" i="2" s="1"/>
  <c r="C313" i="3"/>
  <c r="BF125" i="1"/>
  <c r="J168" i="3"/>
  <c r="BF141" i="1"/>
  <c r="A545" i="3"/>
  <c r="C545" i="3"/>
  <c r="A516" i="3"/>
  <c r="C516" i="3"/>
  <c r="BF327" i="1"/>
  <c r="BF514" i="1"/>
  <c r="A160" i="3"/>
  <c r="A313" i="3"/>
  <c r="BF48" i="1"/>
  <c r="F39" i="3"/>
  <c r="G24" i="3"/>
  <c r="K24" i="3" s="1"/>
  <c r="BQ261" i="1"/>
  <c r="A76" i="3"/>
  <c r="G311" i="3"/>
  <c r="K311" i="3" s="1"/>
  <c r="E575" i="3"/>
  <c r="E503" i="3"/>
  <c r="B545" i="3"/>
  <c r="B516" i="3"/>
  <c r="BQ73" i="1"/>
  <c r="D160" i="3"/>
  <c r="J160" i="3"/>
  <c r="G160" i="3"/>
  <c r="L160" i="3" s="1"/>
  <c r="BQ435" i="1"/>
  <c r="G82" i="3"/>
  <c r="K82" i="3" s="1"/>
  <c r="A384" i="3"/>
  <c r="F313" i="3"/>
  <c r="B39" i="3"/>
  <c r="BQ61" i="1"/>
  <c r="E313" i="3"/>
  <c r="C442" i="3"/>
  <c r="J442" i="3"/>
  <c r="C572" i="3"/>
  <c r="BF154" i="1"/>
  <c r="A299" i="3"/>
  <c r="B168" i="3"/>
  <c r="G414" i="3"/>
  <c r="N414" i="3" s="1"/>
  <c r="E299" i="3"/>
  <c r="J311" i="3"/>
  <c r="D311" i="3"/>
  <c r="E193" i="3"/>
  <c r="A580" i="3"/>
  <c r="BQ182" i="1"/>
  <c r="A311" i="3"/>
  <c r="BQ496" i="1"/>
  <c r="B345" i="3"/>
  <c r="F381" i="3"/>
  <c r="F311" i="3"/>
  <c r="BF409" i="1"/>
  <c r="BQ356" i="1"/>
  <c r="B311" i="3"/>
  <c r="BQ117" i="1"/>
  <c r="C311" i="3"/>
  <c r="BF217" i="1"/>
  <c r="F572" i="3"/>
  <c r="J572" i="3"/>
  <c r="F580" i="3"/>
  <c r="BF449" i="1"/>
  <c r="BQ508" i="1"/>
  <c r="K508" i="1" s="1"/>
  <c r="N509" i="2" s="1"/>
  <c r="E456" i="3"/>
  <c r="A168" i="3"/>
  <c r="BQ125" i="1"/>
  <c r="F45" i="3"/>
  <c r="A113" i="3"/>
  <c r="E42" i="3"/>
  <c r="E168" i="3"/>
  <c r="F414" i="3"/>
  <c r="J82" i="3"/>
  <c r="G193" i="3"/>
  <c r="M193" i="3" s="1"/>
  <c r="J299" i="3"/>
  <c r="C381" i="3"/>
  <c r="BQ217" i="1"/>
  <c r="K217" i="1" s="1"/>
  <c r="N218" i="2" s="1"/>
  <c r="BQ419" i="1"/>
  <c r="K419" i="1" s="1"/>
  <c r="N420" i="2" s="1"/>
  <c r="A172" i="3"/>
  <c r="B572" i="3"/>
  <c r="D572" i="3"/>
  <c r="C580" i="3"/>
  <c r="A345" i="3"/>
  <c r="G45" i="3"/>
  <c r="K45" i="3" s="1"/>
  <c r="B42" i="3"/>
  <c r="G299" i="3"/>
  <c r="H299" i="3" s="1"/>
  <c r="D168" i="3"/>
  <c r="F168" i="3"/>
  <c r="C414" i="3"/>
  <c r="C82" i="3"/>
  <c r="G345" i="3"/>
  <c r="K345" i="3" s="1"/>
  <c r="C113" i="3"/>
  <c r="D299" i="3"/>
  <c r="A381" i="3"/>
  <c r="J53" i="3"/>
  <c r="D39" i="3"/>
  <c r="J39" i="3"/>
  <c r="BQ458" i="1"/>
  <c r="E403" i="3"/>
  <c r="C456" i="3"/>
  <c r="F29" i="3"/>
  <c r="E572" i="3"/>
  <c r="J580" i="3"/>
  <c r="BF109" i="1"/>
  <c r="B434" i="3"/>
  <c r="B299" i="3"/>
  <c r="BQ400" i="1"/>
  <c r="A414" i="3"/>
  <c r="J456" i="3"/>
  <c r="B45" i="3"/>
  <c r="G168" i="3"/>
  <c r="K168" i="3" s="1"/>
  <c r="E414" i="3"/>
  <c r="F82" i="3"/>
  <c r="E345" i="3"/>
  <c r="BQ236" i="1"/>
  <c r="K236" i="1" s="1"/>
  <c r="N237" i="2" s="1"/>
  <c r="G362" i="3"/>
  <c r="K362" i="3" s="1"/>
  <c r="E362" i="3"/>
  <c r="F205" i="3"/>
  <c r="C29" i="3"/>
  <c r="G29" i="3"/>
  <c r="K29" i="3" s="1"/>
  <c r="J403" i="3"/>
  <c r="C403" i="3"/>
  <c r="E172" i="3"/>
  <c r="BF157" i="1"/>
  <c r="G124" i="3"/>
  <c r="K124" i="3" s="1"/>
  <c r="B106" i="3"/>
  <c r="F106" i="3"/>
  <c r="A491" i="3"/>
  <c r="J93" i="3"/>
  <c r="A268" i="3"/>
  <c r="C332" i="3"/>
  <c r="J332" i="3"/>
  <c r="A332" i="3"/>
  <c r="G332" i="3"/>
  <c r="K332" i="3" s="1"/>
  <c r="E332" i="3"/>
  <c r="G76" i="3"/>
  <c r="C76" i="3"/>
  <c r="C420" i="3"/>
  <c r="D106" i="3"/>
  <c r="G93" i="3"/>
  <c r="K93" i="3" s="1"/>
  <c r="F93" i="3"/>
  <c r="D332" i="3"/>
  <c r="C167" i="3"/>
  <c r="D167" i="3"/>
  <c r="A106" i="3"/>
  <c r="BF193" i="1"/>
  <c r="M381" i="3"/>
  <c r="N172" i="3"/>
  <c r="BO17" i="1"/>
  <c r="I17" i="1" s="1"/>
  <c r="BR17" i="1"/>
  <c r="BS17" i="1" s="1"/>
  <c r="B2" i="3" s="1"/>
  <c r="B4" i="3"/>
  <c r="J19" i="2"/>
  <c r="BF160" i="1"/>
  <c r="BF74" i="1"/>
  <c r="BF27" i="1"/>
  <c r="BF513" i="1"/>
  <c r="BF224" i="1"/>
  <c r="BF69" i="1"/>
  <c r="BF40" i="1"/>
  <c r="J238" i="3"/>
  <c r="F238" i="3"/>
  <c r="BF235" i="1"/>
  <c r="BQ501" i="1"/>
  <c r="K501" i="1" s="1"/>
  <c r="N502" i="2" s="1"/>
  <c r="B193" i="3"/>
  <c r="E434" i="3"/>
  <c r="BQ119" i="1"/>
  <c r="B13" i="3"/>
  <c r="G434" i="3"/>
  <c r="K434" i="3" s="1"/>
  <c r="F124" i="3"/>
  <c r="E238" i="3"/>
  <c r="E287" i="3"/>
  <c r="BF570" i="1"/>
  <c r="BQ570" i="1"/>
  <c r="BF614" i="1"/>
  <c r="BQ614" i="1"/>
  <c r="BF525" i="1"/>
  <c r="BQ525" i="1"/>
  <c r="K525" i="1" s="1"/>
  <c r="N526" i="2" s="1"/>
  <c r="BF597" i="1"/>
  <c r="BQ597" i="1"/>
  <c r="BF604" i="1"/>
  <c r="BQ604" i="1"/>
  <c r="BF543" i="1"/>
  <c r="BQ543" i="1"/>
  <c r="BF586" i="1"/>
  <c r="BQ586" i="1"/>
  <c r="BF610" i="1"/>
  <c r="BQ610" i="1"/>
  <c r="BF616" i="1"/>
  <c r="BQ616" i="1"/>
  <c r="BF602" i="1"/>
  <c r="BQ602" i="1"/>
  <c r="BF572" i="1"/>
  <c r="BQ572" i="1"/>
  <c r="BF580" i="1"/>
  <c r="BQ580" i="1"/>
  <c r="BF545" i="1"/>
  <c r="BQ545" i="1"/>
  <c r="BQ528" i="1"/>
  <c r="BF528" i="1"/>
  <c r="BF374" i="1"/>
  <c r="BQ160" i="1"/>
  <c r="K160" i="1" s="1"/>
  <c r="N161" i="2" s="1"/>
  <c r="BQ404" i="1"/>
  <c r="K404" i="1" s="1"/>
  <c r="N405" i="2" s="1"/>
  <c r="D124" i="3"/>
  <c r="A422" i="3"/>
  <c r="G422" i="3"/>
  <c r="K422" i="3" s="1"/>
  <c r="C422" i="3"/>
  <c r="C13" i="3"/>
  <c r="G503" i="3"/>
  <c r="K503" i="3" s="1"/>
  <c r="B580" i="3"/>
  <c r="D580" i="3"/>
  <c r="J551" i="3"/>
  <c r="BF512" i="1"/>
  <c r="BQ417" i="1"/>
  <c r="A155" i="3"/>
  <c r="BQ135" i="1"/>
  <c r="K135" i="1" s="1"/>
  <c r="N136" i="2" s="1"/>
  <c r="BF432" i="1"/>
  <c r="D45" i="3"/>
  <c r="E113" i="3"/>
  <c r="B113" i="3"/>
  <c r="B287" i="3"/>
  <c r="BQ68" i="1"/>
  <c r="F42" i="3"/>
  <c r="B414" i="3"/>
  <c r="BQ128" i="1"/>
  <c r="BF482" i="1"/>
  <c r="J4" i="3"/>
  <c r="J113" i="3"/>
  <c r="A205" i="3"/>
  <c r="F287" i="3"/>
  <c r="J268" i="3"/>
  <c r="D193" i="3"/>
  <c r="C193" i="3"/>
  <c r="C42" i="3"/>
  <c r="D414" i="3"/>
  <c r="E82" i="3"/>
  <c r="A82" i="3"/>
  <c r="F345" i="3"/>
  <c r="C345" i="3"/>
  <c r="A193" i="3"/>
  <c r="F113" i="3"/>
  <c r="F299" i="3"/>
  <c r="D381" i="3"/>
  <c r="C434" i="3"/>
  <c r="G490" i="3"/>
  <c r="N490" i="3" s="1"/>
  <c r="F490" i="3"/>
  <c r="A490" i="3"/>
  <c r="D7" i="3"/>
  <c r="BQ146" i="1"/>
  <c r="BQ224" i="1"/>
  <c r="J422" i="3"/>
  <c r="A238" i="3"/>
  <c r="J287" i="3"/>
  <c r="C205" i="3"/>
  <c r="A456" i="3"/>
  <c r="J172" i="3"/>
  <c r="B172" i="3"/>
  <c r="E124" i="3"/>
  <c r="F13" i="3"/>
  <c r="E422" i="3"/>
  <c r="C7" i="3"/>
  <c r="C172" i="3"/>
  <c r="D172" i="3"/>
  <c r="B456" i="3"/>
  <c r="BF615" i="1"/>
  <c r="BQ615" i="1"/>
  <c r="BF549" i="1"/>
  <c r="BQ549" i="1"/>
  <c r="BF593" i="1"/>
  <c r="BQ593" i="1"/>
  <c r="BF591" i="1"/>
  <c r="BQ591" i="1"/>
  <c r="BQ605" i="1"/>
  <c r="BF605" i="1"/>
  <c r="BF571" i="1"/>
  <c r="BQ571" i="1"/>
  <c r="BF546" i="1"/>
  <c r="BQ546" i="1"/>
  <c r="BF373" i="1"/>
  <c r="BF526" i="1"/>
  <c r="BQ526" i="1"/>
  <c r="BF357" i="1"/>
  <c r="BQ585" i="1"/>
  <c r="BF585" i="1"/>
  <c r="D503" i="3"/>
  <c r="C551" i="3"/>
  <c r="BF393" i="1"/>
  <c r="G287" i="3"/>
  <c r="K287" i="3" s="1"/>
  <c r="G268" i="3"/>
  <c r="K268" i="3" s="1"/>
  <c r="E420" i="3"/>
  <c r="G420" i="3"/>
  <c r="K420" i="3" s="1"/>
  <c r="BQ111" i="1"/>
  <c r="K111" i="1" s="1"/>
  <c r="N112" i="2" s="1"/>
  <c r="B503" i="3"/>
  <c r="E580" i="3"/>
  <c r="A551" i="3"/>
  <c r="BF37" i="1"/>
  <c r="BF384" i="1"/>
  <c r="BF416" i="1"/>
  <c r="BF310" i="1"/>
  <c r="A434" i="3"/>
  <c r="B155" i="3"/>
  <c r="BQ492" i="1"/>
  <c r="E45" i="3"/>
  <c r="A287" i="3"/>
  <c r="A42" i="3"/>
  <c r="G113" i="3"/>
  <c r="M113" i="3" s="1"/>
  <c r="C287" i="3"/>
  <c r="BQ100" i="1"/>
  <c r="A45" i="3"/>
  <c r="D155" i="3"/>
  <c r="J155" i="3"/>
  <c r="C268" i="3"/>
  <c r="E268" i="3"/>
  <c r="G42" i="3"/>
  <c r="M42" i="3" s="1"/>
  <c r="D82" i="3"/>
  <c r="D345" i="3"/>
  <c r="J193" i="3"/>
  <c r="E381" i="3"/>
  <c r="D434" i="3"/>
  <c r="B381" i="3"/>
  <c r="J434" i="3"/>
  <c r="J381" i="3"/>
  <c r="D490" i="3"/>
  <c r="F420" i="3"/>
  <c r="E7" i="3"/>
  <c r="BQ157" i="1"/>
  <c r="K157" i="1" s="1"/>
  <c r="N158" i="2" s="1"/>
  <c r="BQ165" i="1"/>
  <c r="C238" i="3"/>
  <c r="B238" i="3"/>
  <c r="C155" i="3"/>
  <c r="F422" i="3"/>
  <c r="C124" i="3"/>
  <c r="A13" i="3"/>
  <c r="F172" i="3"/>
  <c r="B7" i="3"/>
  <c r="G238" i="3"/>
  <c r="K238" i="3" s="1"/>
  <c r="BF579" i="1"/>
  <c r="BQ579" i="1"/>
  <c r="BF568" i="1"/>
  <c r="BQ568" i="1"/>
  <c r="BF233" i="1"/>
  <c r="BF448" i="1"/>
  <c r="BF172" i="1"/>
  <c r="BF607" i="1"/>
  <c r="BQ607" i="1"/>
  <c r="BQ519" i="1"/>
  <c r="BF519" i="1"/>
  <c r="BF565" i="1"/>
  <c r="BQ565" i="1"/>
  <c r="BF539" i="1"/>
  <c r="BQ539" i="1"/>
  <c r="BF529" i="1"/>
  <c r="BQ529" i="1"/>
  <c r="BF72" i="1"/>
  <c r="BF493" i="1"/>
  <c r="BF326" i="1"/>
  <c r="BF295" i="1"/>
  <c r="BF349" i="1"/>
  <c r="N381" i="3"/>
  <c r="M172" i="3"/>
  <c r="I381" i="3"/>
  <c r="BF325" i="1"/>
  <c r="BF392" i="1"/>
  <c r="BF249" i="1"/>
  <c r="BF485" i="1"/>
  <c r="H381" i="3"/>
  <c r="I172" i="3"/>
  <c r="BF209" i="1"/>
  <c r="BF554" i="1"/>
  <c r="F533" i="3"/>
  <c r="J384" i="3"/>
  <c r="F384" i="3"/>
  <c r="F24" i="3"/>
  <c r="A24" i="3"/>
  <c r="J24" i="3"/>
  <c r="J533" i="3"/>
  <c r="A503" i="3"/>
  <c r="C503" i="3"/>
  <c r="B551" i="3"/>
  <c r="D551" i="3"/>
  <c r="BF287" i="1"/>
  <c r="BF477" i="1"/>
  <c r="A420" i="3"/>
  <c r="C4" i="3"/>
  <c r="A4" i="3"/>
  <c r="BF365" i="1"/>
  <c r="G155" i="3"/>
  <c r="M155" i="3" s="1"/>
  <c r="B384" i="3"/>
  <c r="E384" i="3"/>
  <c r="C24" i="3"/>
  <c r="D13" i="3"/>
  <c r="G13" i="3"/>
  <c r="K13" i="3" s="1"/>
  <c r="A442" i="3"/>
  <c r="G442" i="3"/>
  <c r="K442" i="3" s="1"/>
  <c r="BF480" i="1"/>
  <c r="BF403" i="1"/>
  <c r="BF285" i="1"/>
  <c r="F503" i="3"/>
  <c r="E551" i="3"/>
  <c r="BF328" i="1"/>
  <c r="BF311" i="1"/>
  <c r="B420" i="3"/>
  <c r="F4" i="3"/>
  <c r="E4" i="3"/>
  <c r="F155" i="3"/>
  <c r="G384" i="3"/>
  <c r="I384" i="3" s="1"/>
  <c r="D420" i="3"/>
  <c r="D4" i="3"/>
  <c r="D24" i="3"/>
  <c r="A124" i="3"/>
  <c r="J124" i="3"/>
  <c r="J13" i="3"/>
  <c r="D442" i="3"/>
  <c r="F442" i="3"/>
  <c r="F403" i="3"/>
  <c r="B403" i="3"/>
  <c r="BF472" i="1"/>
  <c r="H172" i="3"/>
  <c r="B533" i="3"/>
  <c r="D533" i="3"/>
  <c r="BF301" i="1"/>
  <c r="E533" i="3"/>
  <c r="G533" i="3"/>
  <c r="K533" i="3" s="1"/>
  <c r="BF32" i="1"/>
  <c r="A533" i="3"/>
  <c r="BF263" i="1"/>
  <c r="BF521" i="1"/>
  <c r="BE521" i="1"/>
  <c r="BF26" i="1"/>
  <c r="BE557" i="1"/>
  <c r="BF557" i="1"/>
  <c r="M4" i="3"/>
  <c r="L390" i="3"/>
  <c r="L387" i="3"/>
  <c r="L131" i="3"/>
  <c r="L71" i="3"/>
  <c r="L27" i="3"/>
  <c r="L19" i="3"/>
  <c r="E105" i="6"/>
  <c r="J96" i="2"/>
  <c r="E105" i="7"/>
  <c r="J60" i="2"/>
  <c r="E61" i="8"/>
  <c r="E69" i="6"/>
  <c r="E69" i="7"/>
  <c r="J135" i="2"/>
  <c r="E144" i="6"/>
  <c r="BF595" i="1"/>
  <c r="BE595" i="1"/>
  <c r="J146" i="2"/>
  <c r="E155" i="6"/>
  <c r="BE524" i="1"/>
  <c r="BF524" i="1"/>
  <c r="BF603" i="1"/>
  <c r="BE603" i="1"/>
  <c r="K605" i="2"/>
  <c r="BE589" i="1"/>
  <c r="BF589" i="1"/>
  <c r="E38" i="9"/>
  <c r="E46" i="7"/>
  <c r="J37" i="2"/>
  <c r="E46" i="6"/>
  <c r="E38" i="8"/>
  <c r="J114" i="2"/>
  <c r="E123" i="7"/>
  <c r="E123" i="6"/>
  <c r="BE573" i="1"/>
  <c r="BF573" i="1"/>
  <c r="N605" i="2"/>
  <c r="E51" i="6"/>
  <c r="E51" i="7"/>
  <c r="E43" i="8"/>
  <c r="E91" i="7"/>
  <c r="J82" i="2"/>
  <c r="E91" i="6"/>
  <c r="E83" i="8"/>
  <c r="J121" i="2"/>
  <c r="E130" i="6"/>
  <c r="K26" i="1"/>
  <c r="N27" i="2" s="1"/>
  <c r="BE559" i="1"/>
  <c r="BF559" i="1"/>
  <c r="BE587" i="1"/>
  <c r="BF587" i="1"/>
  <c r="I4" i="3"/>
  <c r="N4" i="3"/>
  <c r="H4" i="3"/>
  <c r="L75" i="3"/>
  <c r="M322" i="3"/>
  <c r="BD20" i="1"/>
  <c r="BC20" i="1"/>
  <c r="BQ20" i="1" s="1"/>
  <c r="K20" i="1" s="1"/>
  <c r="E20" i="7"/>
  <c r="H101" i="3"/>
  <c r="I189" i="3"/>
  <c r="M75" i="3"/>
  <c r="L322" i="3"/>
  <c r="N75" i="3"/>
  <c r="H75" i="3"/>
  <c r="N322" i="3"/>
  <c r="I322" i="3"/>
  <c r="I75" i="3"/>
  <c r="H322" i="3"/>
  <c r="M101" i="3"/>
  <c r="I101" i="3"/>
  <c r="M189" i="3"/>
  <c r="N189" i="3"/>
  <c r="N101" i="3"/>
  <c r="H189" i="3"/>
  <c r="M46" i="3"/>
  <c r="H46" i="3"/>
  <c r="L46" i="3"/>
  <c r="I46" i="3"/>
  <c r="N46" i="3"/>
  <c r="I225" i="3"/>
  <c r="N225" i="3"/>
  <c r="I286" i="3"/>
  <c r="M225" i="3"/>
  <c r="L225" i="3"/>
  <c r="H225" i="3"/>
  <c r="BQ162" i="1"/>
  <c r="K162" i="1" s="1"/>
  <c r="N163" i="2" s="1"/>
  <c r="BQ187" i="1"/>
  <c r="K187" i="1" s="1"/>
  <c r="BF187" i="1"/>
  <c r="N483" i="3"/>
  <c r="BF225" i="1"/>
  <c r="M266" i="3"/>
  <c r="H402" i="3"/>
  <c r="M78" i="3"/>
  <c r="H403" i="3"/>
  <c r="I451" i="3"/>
  <c r="H300" i="3"/>
  <c r="H201" i="3"/>
  <c r="H340" i="3"/>
  <c r="L129" i="3"/>
  <c r="H417" i="3"/>
  <c r="M451" i="3"/>
  <c r="H393" i="3"/>
  <c r="L403" i="3"/>
  <c r="N451" i="3"/>
  <c r="L402" i="3"/>
  <c r="L340" i="3"/>
  <c r="H484" i="3"/>
  <c r="M105" i="3"/>
  <c r="M445" i="3"/>
  <c r="M301" i="3"/>
  <c r="H129" i="3"/>
  <c r="L393" i="3"/>
  <c r="H451" i="3"/>
  <c r="M20" i="3"/>
  <c r="I433" i="3"/>
  <c r="N112" i="3"/>
  <c r="H78" i="3"/>
  <c r="N78" i="3"/>
  <c r="I78" i="3"/>
  <c r="M300" i="3"/>
  <c r="L78" i="3"/>
  <c r="N300" i="3"/>
  <c r="I300" i="3"/>
  <c r="L301" i="3"/>
  <c r="N129" i="3"/>
  <c r="N393" i="3"/>
  <c r="I201" i="3"/>
  <c r="I484" i="3"/>
  <c r="N20" i="3"/>
  <c r="M112" i="3"/>
  <c r="H445" i="3"/>
  <c r="N301" i="3"/>
  <c r="I129" i="3"/>
  <c r="I417" i="3"/>
  <c r="I393" i="3"/>
  <c r="M201" i="3"/>
  <c r="N403" i="3"/>
  <c r="N484" i="3"/>
  <c r="L433" i="3"/>
  <c r="H433" i="3"/>
  <c r="M402" i="3"/>
  <c r="N105" i="3"/>
  <c r="N260" i="3"/>
  <c r="M340" i="3"/>
  <c r="L112" i="3"/>
  <c r="H112" i="3"/>
  <c r="N445" i="3"/>
  <c r="I301" i="3"/>
  <c r="N417" i="3"/>
  <c r="M403" i="3"/>
  <c r="H20" i="3"/>
  <c r="M433" i="3"/>
  <c r="I402" i="3"/>
  <c r="H105" i="3"/>
  <c r="I340" i="3"/>
  <c r="L445" i="3"/>
  <c r="H301" i="3"/>
  <c r="M129" i="3"/>
  <c r="L417" i="3"/>
  <c r="M417" i="3"/>
  <c r="M393" i="3"/>
  <c r="N201" i="3"/>
  <c r="I403" i="3"/>
  <c r="M484" i="3"/>
  <c r="I20" i="3"/>
  <c r="I116" i="3"/>
  <c r="N433" i="3"/>
  <c r="L173" i="3"/>
  <c r="N402" i="3"/>
  <c r="I105" i="3"/>
  <c r="N340" i="3"/>
  <c r="I112" i="3"/>
  <c r="I445" i="3"/>
  <c r="M397" i="3"/>
  <c r="M12" i="3"/>
  <c r="M148" i="3"/>
  <c r="H173" i="3"/>
  <c r="N467" i="3"/>
  <c r="I266" i="3"/>
  <c r="L12" i="3"/>
  <c r="N116" i="3"/>
  <c r="I173" i="3"/>
  <c r="M260" i="3"/>
  <c r="L483" i="3"/>
  <c r="H483" i="3"/>
  <c r="I397" i="3"/>
  <c r="H266" i="3"/>
  <c r="I12" i="3"/>
  <c r="H116" i="3"/>
  <c r="H148" i="3"/>
  <c r="M173" i="3"/>
  <c r="L260" i="3"/>
  <c r="H260" i="3"/>
  <c r="M467" i="3"/>
  <c r="I483" i="3"/>
  <c r="L397" i="3"/>
  <c r="H397" i="3"/>
  <c r="N266" i="3"/>
  <c r="N12" i="3"/>
  <c r="H12" i="3"/>
  <c r="M116" i="3"/>
  <c r="L148" i="3"/>
  <c r="I148" i="3"/>
  <c r="N173" i="3"/>
  <c r="I260" i="3"/>
  <c r="L467" i="3"/>
  <c r="H467" i="3"/>
  <c r="M483" i="3"/>
  <c r="N397" i="3"/>
  <c r="N148" i="3"/>
  <c r="I467" i="3"/>
  <c r="BQ225" i="1"/>
  <c r="K225" i="1" s="1"/>
  <c r="N226" i="2" s="1"/>
  <c r="M372" i="3"/>
  <c r="H100" i="3"/>
  <c r="M73" i="3"/>
  <c r="L100" i="3"/>
  <c r="M286" i="3"/>
  <c r="L286" i="3"/>
  <c r="H286" i="3"/>
  <c r="I372" i="3"/>
  <c r="M100" i="3"/>
  <c r="N372" i="3"/>
  <c r="I100" i="3"/>
  <c r="L222" i="3"/>
  <c r="N286" i="3"/>
  <c r="L372" i="3"/>
  <c r="H372" i="3"/>
  <c r="N100" i="3"/>
  <c r="M465" i="3"/>
  <c r="L458" i="3"/>
  <c r="N465" i="3"/>
  <c r="N254" i="3"/>
  <c r="H222" i="3"/>
  <c r="H458" i="3"/>
  <c r="BQ253" i="1"/>
  <c r="K253" i="1" s="1"/>
  <c r="BF253" i="1"/>
  <c r="L73" i="3"/>
  <c r="I458" i="3"/>
  <c r="N222" i="3"/>
  <c r="M254" i="3"/>
  <c r="N73" i="3"/>
  <c r="H73" i="3"/>
  <c r="M458" i="3"/>
  <c r="L465" i="3"/>
  <c r="H465" i="3"/>
  <c r="I222" i="3"/>
  <c r="BQ459" i="1"/>
  <c r="K459" i="1" s="1"/>
  <c r="N460" i="2" s="1"/>
  <c r="BF506" i="1"/>
  <c r="BQ506" i="1"/>
  <c r="K506" i="1" s="1"/>
  <c r="N507" i="2" s="1"/>
  <c r="I254" i="3"/>
  <c r="L254" i="3"/>
  <c r="H254" i="3"/>
  <c r="I73" i="3"/>
  <c r="N458" i="3"/>
  <c r="I465" i="3"/>
  <c r="M222" i="3"/>
  <c r="BF30" i="1"/>
  <c r="BQ30" i="1"/>
  <c r="K30" i="1" s="1"/>
  <c r="N31" i="2" s="1"/>
  <c r="H256" i="3"/>
  <c r="L180" i="3"/>
  <c r="H122" i="3"/>
  <c r="H63" i="3"/>
  <c r="N88" i="3"/>
  <c r="H315" i="3"/>
  <c r="N267" i="3"/>
  <c r="I63" i="3"/>
  <c r="L256" i="3"/>
  <c r="M263" i="3"/>
  <c r="I418" i="3"/>
  <c r="H180" i="3"/>
  <c r="M88" i="3"/>
  <c r="I256" i="3"/>
  <c r="I263" i="3"/>
  <c r="I88" i="3"/>
  <c r="N63" i="3"/>
  <c r="N418" i="3"/>
  <c r="I267" i="3"/>
  <c r="M90" i="3"/>
  <c r="M180" i="3"/>
  <c r="N122" i="3"/>
  <c r="L307" i="3"/>
  <c r="N315" i="3"/>
  <c r="I315" i="3"/>
  <c r="L63" i="3"/>
  <c r="N256" i="3"/>
  <c r="N263" i="3"/>
  <c r="M418" i="3"/>
  <c r="H88" i="3"/>
  <c r="L267" i="3"/>
  <c r="H267" i="3"/>
  <c r="N180" i="3"/>
  <c r="I122" i="3"/>
  <c r="M315" i="3"/>
  <c r="M63" i="3"/>
  <c r="M256" i="3"/>
  <c r="L263" i="3"/>
  <c r="H263" i="3"/>
  <c r="L418" i="3"/>
  <c r="H418" i="3"/>
  <c r="L88" i="3"/>
  <c r="M267" i="3"/>
  <c r="I180" i="3"/>
  <c r="M122" i="3"/>
  <c r="M249" i="3"/>
  <c r="N247" i="3"/>
  <c r="H271" i="3"/>
  <c r="I49" i="3"/>
  <c r="I471" i="3"/>
  <c r="I99" i="3"/>
  <c r="I90" i="3"/>
  <c r="N49" i="3"/>
  <c r="H444" i="3"/>
  <c r="M247" i="3"/>
  <c r="I271" i="3"/>
  <c r="H49" i="3"/>
  <c r="H452" i="3"/>
  <c r="H249" i="3"/>
  <c r="H247" i="3"/>
  <c r="N271" i="3"/>
  <c r="N471" i="3"/>
  <c r="N90" i="3"/>
  <c r="N249" i="3"/>
  <c r="M471" i="3"/>
  <c r="I226" i="3"/>
  <c r="L49" i="3"/>
  <c r="M49" i="3"/>
  <c r="M385" i="3"/>
  <c r="N121" i="3"/>
  <c r="I249" i="3"/>
  <c r="I247" i="3"/>
  <c r="M271" i="3"/>
  <c r="H471" i="3"/>
  <c r="H90" i="3"/>
  <c r="L121" i="3"/>
  <c r="H121" i="3"/>
  <c r="I455" i="3"/>
  <c r="N495" i="3"/>
  <c r="L382" i="3"/>
  <c r="I121" i="3"/>
  <c r="I379" i="3"/>
  <c r="I235" i="3"/>
  <c r="M121" i="3"/>
  <c r="H94" i="3"/>
  <c r="N432" i="3"/>
  <c r="H382" i="3"/>
  <c r="BF71" i="1"/>
  <c r="N235" i="3"/>
  <c r="N307" i="3"/>
  <c r="I307" i="3"/>
  <c r="M379" i="3"/>
  <c r="I452" i="3"/>
  <c r="M94" i="3"/>
  <c r="M432" i="3"/>
  <c r="N455" i="3"/>
  <c r="L495" i="3"/>
  <c r="H495" i="3"/>
  <c r="I382" i="3"/>
  <c r="M235" i="3"/>
  <c r="H307" i="3"/>
  <c r="L379" i="3"/>
  <c r="H379" i="3"/>
  <c r="N452" i="3"/>
  <c r="L94" i="3"/>
  <c r="I94" i="3"/>
  <c r="H432" i="3"/>
  <c r="M455" i="3"/>
  <c r="I495" i="3"/>
  <c r="N382" i="3"/>
  <c r="L235" i="3"/>
  <c r="H235" i="3"/>
  <c r="M307" i="3"/>
  <c r="N379" i="3"/>
  <c r="M452" i="3"/>
  <c r="N94" i="3"/>
  <c r="I432" i="3"/>
  <c r="H455" i="3"/>
  <c r="M495" i="3"/>
  <c r="M382" i="3"/>
  <c r="L444" i="3"/>
  <c r="M239" i="3"/>
  <c r="H99" i="3"/>
  <c r="H185" i="3"/>
  <c r="I366" i="3"/>
  <c r="N226" i="3"/>
  <c r="I385" i="3"/>
  <c r="N444" i="3"/>
  <c r="N239" i="3"/>
  <c r="L226" i="3"/>
  <c r="H226" i="3"/>
  <c r="L385" i="3"/>
  <c r="H385" i="3"/>
  <c r="I444" i="3"/>
  <c r="H239" i="3"/>
  <c r="M99" i="3"/>
  <c r="M226" i="3"/>
  <c r="N385" i="3"/>
  <c r="M444" i="3"/>
  <c r="I239" i="3"/>
  <c r="N99" i="3"/>
  <c r="M55" i="3"/>
  <c r="N163" i="3"/>
  <c r="M154" i="3"/>
  <c r="H355" i="3"/>
  <c r="I137" i="3"/>
  <c r="M57" i="3"/>
  <c r="M223" i="3"/>
  <c r="I475" i="3"/>
  <c r="L185" i="3"/>
  <c r="I185" i="3"/>
  <c r="M366" i="3"/>
  <c r="M306" i="3"/>
  <c r="N306" i="3"/>
  <c r="I306" i="3"/>
  <c r="M185" i="3"/>
  <c r="L366" i="3"/>
  <c r="H366" i="3"/>
  <c r="H306" i="3"/>
  <c r="N185" i="3"/>
  <c r="N366" i="3"/>
  <c r="N9" i="3"/>
  <c r="L137" i="3"/>
  <c r="I355" i="3"/>
  <c r="N55" i="3"/>
  <c r="I223" i="3"/>
  <c r="M147" i="3"/>
  <c r="H349" i="3"/>
  <c r="H314" i="3"/>
  <c r="I163" i="3"/>
  <c r="M475" i="3"/>
  <c r="H147" i="3"/>
  <c r="M349" i="3"/>
  <c r="H137" i="3"/>
  <c r="L355" i="3"/>
  <c r="M314" i="3"/>
  <c r="H55" i="3"/>
  <c r="H154" i="3"/>
  <c r="I264" i="3"/>
  <c r="H9" i="3"/>
  <c r="H257" i="3"/>
  <c r="L147" i="3"/>
  <c r="I147" i="3"/>
  <c r="I349" i="3"/>
  <c r="M137" i="3"/>
  <c r="N401" i="3"/>
  <c r="M355" i="3"/>
  <c r="L314" i="3"/>
  <c r="L55" i="3"/>
  <c r="L163" i="3"/>
  <c r="H163" i="3"/>
  <c r="N154" i="3"/>
  <c r="L223" i="3"/>
  <c r="H223" i="3"/>
  <c r="H475" i="3"/>
  <c r="N147" i="3"/>
  <c r="N349" i="3"/>
  <c r="N137" i="3"/>
  <c r="N355" i="3"/>
  <c r="N314" i="3"/>
  <c r="I314" i="3"/>
  <c r="I55" i="3"/>
  <c r="M163" i="3"/>
  <c r="I154" i="3"/>
  <c r="N223" i="3"/>
  <c r="N475" i="3"/>
  <c r="I401" i="3"/>
  <c r="M401" i="3"/>
  <c r="L264" i="3"/>
  <c r="H264" i="3"/>
  <c r="M11" i="3"/>
  <c r="M264" i="3"/>
  <c r="L401" i="3"/>
  <c r="H401" i="3"/>
  <c r="L257" i="3"/>
  <c r="N264" i="3"/>
  <c r="H57" i="3"/>
  <c r="I257" i="3"/>
  <c r="L9" i="3"/>
  <c r="N11" i="3"/>
  <c r="H11" i="3"/>
  <c r="N257" i="3"/>
  <c r="I11" i="3"/>
  <c r="L57" i="3"/>
  <c r="M257" i="3"/>
  <c r="M9" i="3"/>
  <c r="L11" i="3"/>
  <c r="N57" i="3"/>
  <c r="I57" i="3"/>
  <c r="I9" i="3"/>
  <c r="BF256" i="1"/>
  <c r="N459" i="3"/>
  <c r="I344" i="3"/>
  <c r="N460" i="3"/>
  <c r="BF179" i="1"/>
  <c r="BF108" i="1"/>
  <c r="BF430" i="1"/>
  <c r="BF494" i="1"/>
  <c r="BF158" i="1"/>
  <c r="BF395" i="1"/>
  <c r="I459" i="3"/>
  <c r="BQ179" i="1"/>
  <c r="K179" i="1" s="1"/>
  <c r="N180" i="2" s="1"/>
  <c r="BQ143" i="1"/>
  <c r="K143" i="1" s="1"/>
  <c r="N144" i="2" s="1"/>
  <c r="M344" i="3"/>
  <c r="M459" i="3"/>
  <c r="L344" i="3"/>
  <c r="H86" i="3"/>
  <c r="L459" i="3"/>
  <c r="H459" i="3"/>
  <c r="N344" i="3"/>
  <c r="H344" i="3"/>
  <c r="BQ396" i="1"/>
  <c r="K396" i="1" s="1"/>
  <c r="N126" i="3"/>
  <c r="I126" i="3"/>
  <c r="M126" i="3"/>
  <c r="L126" i="3"/>
  <c r="H126" i="3"/>
  <c r="M367" i="3"/>
  <c r="H162" i="3"/>
  <c r="I230" i="3"/>
  <c r="M59" i="3"/>
  <c r="M102" i="3"/>
  <c r="N244" i="3"/>
  <c r="I7" i="3"/>
  <c r="M416" i="3"/>
  <c r="N350" i="3"/>
  <c r="M325" i="3"/>
  <c r="N411" i="3"/>
  <c r="H18" i="3"/>
  <c r="N186" i="3"/>
  <c r="L237" i="3"/>
  <c r="L335" i="3"/>
  <c r="M200" i="3"/>
  <c r="N274" i="3"/>
  <c r="N32" i="3"/>
  <c r="I43" i="3"/>
  <c r="N335" i="3"/>
  <c r="N200" i="3"/>
  <c r="I186" i="3"/>
  <c r="I86" i="3"/>
  <c r="I32" i="3"/>
  <c r="M237" i="3"/>
  <c r="L274" i="3"/>
  <c r="H43" i="3"/>
  <c r="M53" i="3"/>
  <c r="H416" i="3"/>
  <c r="H350" i="3"/>
  <c r="H59" i="3"/>
  <c r="I367" i="3"/>
  <c r="L145" i="3"/>
  <c r="N70" i="3"/>
  <c r="L194" i="3"/>
  <c r="H411" i="3"/>
  <c r="H460" i="3"/>
  <c r="L134" i="3"/>
  <c r="I482" i="3"/>
  <c r="N439" i="3"/>
  <c r="M244" i="3"/>
  <c r="I485" i="3"/>
  <c r="I164" i="3"/>
  <c r="H7" i="3"/>
  <c r="N53" i="3"/>
  <c r="H25" i="3"/>
  <c r="H145" i="3"/>
  <c r="L162" i="3"/>
  <c r="N134" i="3"/>
  <c r="M439" i="3"/>
  <c r="N485" i="3"/>
  <c r="I60" i="3"/>
  <c r="N18" i="3"/>
  <c r="N297" i="3"/>
  <c r="M70" i="3"/>
  <c r="N194" i="3"/>
  <c r="M482" i="3"/>
  <c r="N164" i="3"/>
  <c r="L416" i="3"/>
  <c r="L350" i="3"/>
  <c r="N59" i="3"/>
  <c r="N325" i="3"/>
  <c r="I145" i="3"/>
  <c r="H70" i="3"/>
  <c r="I194" i="3"/>
  <c r="N162" i="3"/>
  <c r="L411" i="3"/>
  <c r="H387" i="3"/>
  <c r="L460" i="3"/>
  <c r="H134" i="3"/>
  <c r="I102" i="3"/>
  <c r="M60" i="3"/>
  <c r="I18" i="3"/>
  <c r="M230" i="3"/>
  <c r="N7" i="3"/>
  <c r="I237" i="3"/>
  <c r="I335" i="3"/>
  <c r="I200" i="3"/>
  <c r="M274" i="3"/>
  <c r="L86" i="3"/>
  <c r="H32" i="3"/>
  <c r="H237" i="3"/>
  <c r="H335" i="3"/>
  <c r="H200" i="3"/>
  <c r="H186" i="3"/>
  <c r="H274" i="3"/>
  <c r="N86" i="3"/>
  <c r="M32" i="3"/>
  <c r="N43" i="3"/>
  <c r="N237" i="3"/>
  <c r="M335" i="3"/>
  <c r="L200" i="3"/>
  <c r="M186" i="3"/>
  <c r="I274" i="3"/>
  <c r="M86" i="3"/>
  <c r="L32" i="3"/>
  <c r="M43" i="3"/>
  <c r="L140" i="3"/>
  <c r="I53" i="3"/>
  <c r="I416" i="3"/>
  <c r="I350" i="3"/>
  <c r="L59" i="3"/>
  <c r="H367" i="3"/>
  <c r="H325" i="3"/>
  <c r="N145" i="3"/>
  <c r="L70" i="3"/>
  <c r="M194" i="3"/>
  <c r="M162" i="3"/>
  <c r="M411" i="3"/>
  <c r="M460" i="3"/>
  <c r="M134" i="3"/>
  <c r="H482" i="3"/>
  <c r="N102" i="3"/>
  <c r="I439" i="3"/>
  <c r="L244" i="3"/>
  <c r="H244" i="3"/>
  <c r="L485" i="3"/>
  <c r="H485" i="3"/>
  <c r="N60" i="3"/>
  <c r="H60" i="3"/>
  <c r="L18" i="3"/>
  <c r="L164" i="3"/>
  <c r="H164" i="3"/>
  <c r="L230" i="3"/>
  <c r="H230" i="3"/>
  <c r="L53" i="3"/>
  <c r="H53" i="3"/>
  <c r="N416" i="3"/>
  <c r="M350" i="3"/>
  <c r="I59" i="3"/>
  <c r="N367" i="3"/>
  <c r="L325" i="3"/>
  <c r="I325" i="3"/>
  <c r="M145" i="3"/>
  <c r="I70" i="3"/>
  <c r="H194" i="3"/>
  <c r="I162" i="3"/>
  <c r="I411" i="3"/>
  <c r="I460" i="3"/>
  <c r="I134" i="3"/>
  <c r="M450" i="3"/>
  <c r="N482" i="3"/>
  <c r="L102" i="3"/>
  <c r="H102" i="3"/>
  <c r="L439" i="3"/>
  <c r="H439" i="3"/>
  <c r="I244" i="3"/>
  <c r="M485" i="3"/>
  <c r="M18" i="3"/>
  <c r="M164" i="3"/>
  <c r="N230" i="3"/>
  <c r="M7" i="3"/>
  <c r="M72" i="3"/>
  <c r="I234" i="3"/>
  <c r="L81" i="3"/>
  <c r="I178" i="3"/>
  <c r="N233" i="3"/>
  <c r="N450" i="3"/>
  <c r="M140" i="3"/>
  <c r="M6" i="3"/>
  <c r="H68" i="3"/>
  <c r="N10" i="3"/>
  <c r="N407" i="3"/>
  <c r="L370" i="3"/>
  <c r="H277" i="3"/>
  <c r="M10" i="3"/>
  <c r="H198" i="3"/>
  <c r="H6" i="3"/>
  <c r="H10" i="3"/>
  <c r="M198" i="3"/>
  <c r="M407" i="3"/>
  <c r="N234" i="3"/>
  <c r="N476" i="3"/>
  <c r="I277" i="3"/>
  <c r="N68" i="3"/>
  <c r="I17" i="3"/>
  <c r="H58" i="3"/>
  <c r="I220" i="3"/>
  <c r="H139" i="3"/>
  <c r="M165" i="3"/>
  <c r="H316" i="3"/>
  <c r="M178" i="3"/>
  <c r="I233" i="3"/>
  <c r="M476" i="3"/>
  <c r="I140" i="3"/>
  <c r="N6" i="3"/>
  <c r="L277" i="3"/>
  <c r="M68" i="3"/>
  <c r="L17" i="3"/>
  <c r="H220" i="3"/>
  <c r="I139" i="3"/>
  <c r="H81" i="3"/>
  <c r="N144" i="3"/>
  <c r="L58" i="3"/>
  <c r="L424" i="3"/>
  <c r="L198" i="3"/>
  <c r="I198" i="3"/>
  <c r="L220" i="3"/>
  <c r="N228" i="3"/>
  <c r="L139" i="3"/>
  <c r="I407" i="3"/>
  <c r="M234" i="3"/>
  <c r="M377" i="3"/>
  <c r="N178" i="3"/>
  <c r="M233" i="3"/>
  <c r="L109" i="3"/>
  <c r="I436" i="3"/>
  <c r="H476" i="3"/>
  <c r="I281" i="3"/>
  <c r="L450" i="3"/>
  <c r="H450" i="3"/>
  <c r="N140" i="3"/>
  <c r="I138" i="3"/>
  <c r="N277" i="3"/>
  <c r="I68" i="3"/>
  <c r="M17" i="3"/>
  <c r="N58" i="3"/>
  <c r="L368" i="3"/>
  <c r="H370" i="3"/>
  <c r="M58" i="3"/>
  <c r="N198" i="3"/>
  <c r="M220" i="3"/>
  <c r="N139" i="3"/>
  <c r="L407" i="3"/>
  <c r="H407" i="3"/>
  <c r="I378" i="3"/>
  <c r="L234" i="3"/>
  <c r="H234" i="3"/>
  <c r="N81" i="3"/>
  <c r="I388" i="3"/>
  <c r="L178" i="3"/>
  <c r="H178" i="3"/>
  <c r="L233" i="3"/>
  <c r="H233" i="3"/>
  <c r="H419" i="3"/>
  <c r="H109" i="3"/>
  <c r="I476" i="3"/>
  <c r="N328" i="3"/>
  <c r="M92" i="3"/>
  <c r="I450" i="3"/>
  <c r="H140" i="3"/>
  <c r="I6" i="3"/>
  <c r="M277" i="3"/>
  <c r="I478" i="3"/>
  <c r="I10" i="3"/>
  <c r="I177" i="3"/>
  <c r="N17" i="3"/>
  <c r="H17" i="3"/>
  <c r="I58" i="3"/>
  <c r="H424" i="3"/>
  <c r="H368" i="3"/>
  <c r="N220" i="3"/>
  <c r="M139" i="3"/>
  <c r="N378" i="3"/>
  <c r="M370" i="3"/>
  <c r="I81" i="3"/>
  <c r="L377" i="3"/>
  <c r="H377" i="3"/>
  <c r="N388" i="3"/>
  <c r="I364" i="3"/>
  <c r="N47" i="3"/>
  <c r="L419" i="3"/>
  <c r="M419" i="3"/>
  <c r="N109" i="3"/>
  <c r="M436" i="3"/>
  <c r="N281" i="3"/>
  <c r="L72" i="3"/>
  <c r="M410" i="3"/>
  <c r="L316" i="3"/>
  <c r="H144" i="3"/>
  <c r="M177" i="3"/>
  <c r="I214" i="3"/>
  <c r="M365" i="3"/>
  <c r="M204" i="3"/>
  <c r="H378" i="3"/>
  <c r="N370" i="3"/>
  <c r="N309" i="3"/>
  <c r="M81" i="3"/>
  <c r="N377" i="3"/>
  <c r="M388" i="3"/>
  <c r="N298" i="3"/>
  <c r="I419" i="3"/>
  <c r="I109" i="3"/>
  <c r="N436" i="3"/>
  <c r="M281" i="3"/>
  <c r="N72" i="3"/>
  <c r="H72" i="3"/>
  <c r="M316" i="3"/>
  <c r="I159" i="3"/>
  <c r="I437" i="3"/>
  <c r="M144" i="3"/>
  <c r="L283" i="3"/>
  <c r="L177" i="3"/>
  <c r="H177" i="3"/>
  <c r="M31" i="3"/>
  <c r="I270" i="3"/>
  <c r="L378" i="3"/>
  <c r="M378" i="3"/>
  <c r="I370" i="3"/>
  <c r="M227" i="3"/>
  <c r="I377" i="3"/>
  <c r="L388" i="3"/>
  <c r="H388" i="3"/>
  <c r="I209" i="3"/>
  <c r="I298" i="3"/>
  <c r="I354" i="3"/>
  <c r="N419" i="3"/>
  <c r="M109" i="3"/>
  <c r="L436" i="3"/>
  <c r="H436" i="3"/>
  <c r="L281" i="3"/>
  <c r="H281" i="3"/>
  <c r="N449" i="3"/>
  <c r="I72" i="3"/>
  <c r="L22" i="3"/>
  <c r="L165" i="3"/>
  <c r="N138" i="3"/>
  <c r="N316" i="3"/>
  <c r="I316" i="3"/>
  <c r="N430" i="3"/>
  <c r="L144" i="3"/>
  <c r="I144" i="3"/>
  <c r="N177" i="3"/>
  <c r="H31" i="3"/>
  <c r="I424" i="3"/>
  <c r="L376" i="3"/>
  <c r="I228" i="3"/>
  <c r="N270" i="3"/>
  <c r="N211" i="3"/>
  <c r="M209" i="3"/>
  <c r="M298" i="3"/>
  <c r="M84" i="3"/>
  <c r="I165" i="3"/>
  <c r="H138" i="3"/>
  <c r="M269" i="3"/>
  <c r="H324" i="3"/>
  <c r="H430" i="3"/>
  <c r="M477" i="3"/>
  <c r="H283" i="3"/>
  <c r="H133" i="3"/>
  <c r="M251" i="3"/>
  <c r="N114" i="3"/>
  <c r="I77" i="3"/>
  <c r="N373" i="3"/>
  <c r="I23" i="3"/>
  <c r="N368" i="3"/>
  <c r="I246" i="3"/>
  <c r="N415" i="3"/>
  <c r="N227" i="3"/>
  <c r="I328" i="3"/>
  <c r="H187" i="3"/>
  <c r="N410" i="3"/>
  <c r="N97" i="3"/>
  <c r="H146" i="3"/>
  <c r="L96" i="3"/>
  <c r="L430" i="3"/>
  <c r="H454" i="3"/>
  <c r="L44" i="3"/>
  <c r="I83" i="3"/>
  <c r="M321" i="3"/>
  <c r="I31" i="3"/>
  <c r="M424" i="3"/>
  <c r="I368" i="3"/>
  <c r="H190" i="3"/>
  <c r="N221" i="3"/>
  <c r="M228" i="3"/>
  <c r="M270" i="3"/>
  <c r="N302" i="3"/>
  <c r="H184" i="3"/>
  <c r="L227" i="3"/>
  <c r="H227" i="3"/>
  <c r="L65" i="3"/>
  <c r="N209" i="3"/>
  <c r="H298" i="3"/>
  <c r="H354" i="3"/>
  <c r="L435" i="3"/>
  <c r="M336" i="3"/>
  <c r="I103" i="3"/>
  <c r="H165" i="3"/>
  <c r="L410" i="3"/>
  <c r="H410" i="3"/>
  <c r="N142" i="3"/>
  <c r="M138" i="3"/>
  <c r="L16" i="3"/>
  <c r="I115" i="3"/>
  <c r="I430" i="3"/>
  <c r="I259" i="3"/>
  <c r="I117" i="3"/>
  <c r="I212" i="3"/>
  <c r="N31" i="3"/>
  <c r="N424" i="3"/>
  <c r="M368" i="3"/>
  <c r="H228" i="3"/>
  <c r="L270" i="3"/>
  <c r="H270" i="3"/>
  <c r="I227" i="3"/>
  <c r="L209" i="3"/>
  <c r="H209" i="3"/>
  <c r="H347" i="3"/>
  <c r="L298" i="3"/>
  <c r="H240" i="3"/>
  <c r="N92" i="3"/>
  <c r="N165" i="3"/>
  <c r="I410" i="3"/>
  <c r="I142" i="3"/>
  <c r="H253" i="3"/>
  <c r="L8" i="3"/>
  <c r="M430" i="3"/>
  <c r="L454" i="3"/>
  <c r="I461" i="3"/>
  <c r="N491" i="3"/>
  <c r="M338" i="3"/>
  <c r="I120" i="3"/>
  <c r="N26" i="3"/>
  <c r="L191" i="3"/>
  <c r="M224" i="3"/>
  <c r="H369" i="3"/>
  <c r="H319" i="3"/>
  <c r="I474" i="3"/>
  <c r="L394" i="3"/>
  <c r="M285" i="3"/>
  <c r="M360" i="3"/>
  <c r="M273" i="3"/>
  <c r="L487" i="3"/>
  <c r="I91" i="3"/>
  <c r="N28" i="3"/>
  <c r="N236" i="3"/>
  <c r="H33" i="3"/>
  <c r="L425" i="3"/>
  <c r="I135" i="3"/>
  <c r="L290" i="3"/>
  <c r="M498" i="3"/>
  <c r="N374" i="3"/>
  <c r="H149" i="3"/>
  <c r="I61" i="3"/>
  <c r="I229" i="3"/>
  <c r="M41" i="3"/>
  <c r="H236" i="3"/>
  <c r="I290" i="3"/>
  <c r="M241" i="3"/>
  <c r="H394" i="3"/>
  <c r="M447" i="3"/>
  <c r="H487" i="3"/>
  <c r="M284" i="3"/>
  <c r="I191" i="3"/>
  <c r="H152" i="3"/>
  <c r="H26" i="3"/>
  <c r="N212" i="3"/>
  <c r="N327" i="3"/>
  <c r="N425" i="3"/>
  <c r="L291" i="3"/>
  <c r="N272" i="3"/>
  <c r="I28" i="3"/>
  <c r="H474" i="3"/>
  <c r="N80" i="3"/>
  <c r="I157" i="3"/>
  <c r="I329" i="3"/>
  <c r="I149" i="3"/>
  <c r="L61" i="3"/>
  <c r="I408" i="3"/>
  <c r="N229" i="3"/>
  <c r="H41" i="3"/>
  <c r="L295" i="3"/>
  <c r="M327" i="3"/>
  <c r="I278" i="3"/>
  <c r="L38" i="3"/>
  <c r="L216" i="3"/>
  <c r="H291" i="3"/>
  <c r="L323" i="3"/>
  <c r="M330" i="3"/>
  <c r="L288" i="3"/>
  <c r="I312" i="3"/>
  <c r="M171" i="3"/>
  <c r="H111" i="3"/>
  <c r="L441" i="3"/>
  <c r="N481" i="3"/>
  <c r="H132" i="3"/>
  <c r="M56" i="3"/>
  <c r="H80" i="3"/>
  <c r="I496" i="3"/>
  <c r="H196" i="3"/>
  <c r="M156" i="3"/>
  <c r="N329" i="3"/>
  <c r="N210" i="3"/>
  <c r="L333" i="3"/>
  <c r="M35" i="3"/>
  <c r="N312" i="3"/>
  <c r="L111" i="3"/>
  <c r="N56" i="3"/>
  <c r="N197" i="3"/>
  <c r="N360" i="3"/>
  <c r="H408" i="3"/>
  <c r="I342" i="3"/>
  <c r="N391" i="3"/>
  <c r="I33" i="3"/>
  <c r="H153" i="3"/>
  <c r="N369" i="3"/>
  <c r="M38" i="3"/>
  <c r="H216" i="3"/>
  <c r="M135" i="3"/>
  <c r="I330" i="3"/>
  <c r="H288" i="3"/>
  <c r="I498" i="3"/>
  <c r="M441" i="3"/>
  <c r="H91" i="3"/>
  <c r="H128" i="3"/>
  <c r="M5" i="3"/>
  <c r="M329" i="3"/>
  <c r="H360" i="3"/>
  <c r="N61" i="3"/>
  <c r="H61" i="3"/>
  <c r="L408" i="3"/>
  <c r="N41" i="3"/>
  <c r="M212" i="3"/>
  <c r="M295" i="3"/>
  <c r="N319" i="3"/>
  <c r="H327" i="3"/>
  <c r="M278" i="3"/>
  <c r="I391" i="3"/>
  <c r="L33" i="3"/>
  <c r="H210" i="3"/>
  <c r="N333" i="3"/>
  <c r="N153" i="3"/>
  <c r="I425" i="3"/>
  <c r="L369" i="3"/>
  <c r="I35" i="3"/>
  <c r="N38" i="3"/>
  <c r="I323" i="3"/>
  <c r="M290" i="3"/>
  <c r="H273" i="3"/>
  <c r="H171" i="3"/>
  <c r="L481" i="3"/>
  <c r="L120" i="3"/>
  <c r="H56" i="3"/>
  <c r="L197" i="3"/>
  <c r="N157" i="3"/>
  <c r="M496" i="3"/>
  <c r="L285" i="3"/>
  <c r="I128" i="3"/>
  <c r="N152" i="3"/>
  <c r="H374" i="3"/>
  <c r="M196" i="3"/>
  <c r="I156" i="3"/>
  <c r="H289" i="3"/>
  <c r="L329" i="3"/>
  <c r="M149" i="3"/>
  <c r="I360" i="3"/>
  <c r="M61" i="3"/>
  <c r="N408" i="3"/>
  <c r="M229" i="3"/>
  <c r="I41" i="3"/>
  <c r="I236" i="3"/>
  <c r="I310" i="3"/>
  <c r="N310" i="3"/>
  <c r="L389" i="3"/>
  <c r="N400" i="3"/>
  <c r="I376" i="3"/>
  <c r="M262" i="3"/>
  <c r="L310" i="3"/>
  <c r="N151" i="3"/>
  <c r="M296" i="3"/>
  <c r="N473" i="3"/>
  <c r="N463" i="3"/>
  <c r="I261" i="3"/>
  <c r="N469" i="3"/>
  <c r="K295" i="3"/>
  <c r="H295" i="3"/>
  <c r="K288" i="3"/>
  <c r="M288" i="3"/>
  <c r="K171" i="3"/>
  <c r="N171" i="3"/>
  <c r="K342" i="3"/>
  <c r="H342" i="3"/>
  <c r="L342" i="3"/>
  <c r="K333" i="3"/>
  <c r="H333" i="3"/>
  <c r="K338" i="3"/>
  <c r="H338" i="3"/>
  <c r="L338" i="3"/>
  <c r="K241" i="3"/>
  <c r="H241" i="3"/>
  <c r="L241" i="3"/>
  <c r="K312" i="3"/>
  <c r="L312" i="3"/>
  <c r="K111" i="3"/>
  <c r="N111" i="3"/>
  <c r="K474" i="3"/>
  <c r="N474" i="3"/>
  <c r="K441" i="3"/>
  <c r="I441" i="3"/>
  <c r="K481" i="3"/>
  <c r="I481" i="3"/>
  <c r="K496" i="3"/>
  <c r="N496" i="3"/>
  <c r="K285" i="3"/>
  <c r="I285" i="3"/>
  <c r="K284" i="3"/>
  <c r="H284" i="3"/>
  <c r="K191" i="3"/>
  <c r="M191" i="3"/>
  <c r="K91" i="3"/>
  <c r="L91" i="3"/>
  <c r="K26" i="3"/>
  <c r="M26" i="3"/>
  <c r="K196" i="3"/>
  <c r="K5" i="3"/>
  <c r="N5" i="3"/>
  <c r="K210" i="3"/>
  <c r="M210" i="3"/>
  <c r="K291" i="3"/>
  <c r="I291" i="3"/>
  <c r="K153" i="3"/>
  <c r="I153" i="3"/>
  <c r="L153" i="3"/>
  <c r="K447" i="3"/>
  <c r="H447" i="3"/>
  <c r="K391" i="3"/>
  <c r="M391" i="3"/>
  <c r="K28" i="3"/>
  <c r="M28" i="3"/>
  <c r="K224" i="3"/>
  <c r="I224" i="3"/>
  <c r="K35" i="3"/>
  <c r="H35" i="3"/>
  <c r="L35" i="3"/>
  <c r="K323" i="3"/>
  <c r="H323" i="3"/>
  <c r="K319" i="3"/>
  <c r="M319" i="3"/>
  <c r="K394" i="3"/>
  <c r="M394" i="3"/>
  <c r="K197" i="3"/>
  <c r="H197" i="3"/>
  <c r="K487" i="3"/>
  <c r="M487" i="3"/>
  <c r="K156" i="3"/>
  <c r="N156" i="3"/>
  <c r="K272" i="3"/>
  <c r="H272" i="3"/>
  <c r="L272" i="3"/>
  <c r="K80" i="3"/>
  <c r="M80" i="3"/>
  <c r="K327" i="3"/>
  <c r="L327" i="3"/>
  <c r="K120" i="3"/>
  <c r="M120" i="3"/>
  <c r="K157" i="3"/>
  <c r="M157" i="3"/>
  <c r="K273" i="3"/>
  <c r="I273" i="3"/>
  <c r="K216" i="3"/>
  <c r="M216" i="3"/>
  <c r="K330" i="3"/>
  <c r="H330" i="3"/>
  <c r="K132" i="3"/>
  <c r="I132" i="3"/>
  <c r="K38" i="3"/>
  <c r="I38" i="3"/>
  <c r="K278" i="3"/>
  <c r="H278" i="3"/>
  <c r="L278" i="3"/>
  <c r="K290" i="3"/>
  <c r="N290" i="3"/>
  <c r="K33" i="3"/>
  <c r="M33" i="3"/>
  <c r="K498" i="3"/>
  <c r="H498" i="3"/>
  <c r="L498" i="3"/>
  <c r="K425" i="3"/>
  <c r="M425" i="3"/>
  <c r="K128" i="3"/>
  <c r="N128" i="3"/>
  <c r="K152" i="3"/>
  <c r="I152" i="3"/>
  <c r="K374" i="3"/>
  <c r="M374" i="3"/>
  <c r="L374" i="3"/>
  <c r="K369" i="3"/>
  <c r="M369" i="3"/>
  <c r="K135" i="3"/>
  <c r="H135" i="3"/>
  <c r="L135" i="3"/>
  <c r="K56" i="3"/>
  <c r="I56" i="3"/>
  <c r="H329" i="3"/>
  <c r="N149" i="3"/>
  <c r="M408" i="3"/>
  <c r="L229" i="3"/>
  <c r="H229" i="3"/>
  <c r="L212" i="3"/>
  <c r="H212" i="3"/>
  <c r="M236" i="3"/>
  <c r="N295" i="3"/>
  <c r="I319" i="3"/>
  <c r="N342" i="3"/>
  <c r="H391" i="3"/>
  <c r="L210" i="3"/>
  <c r="I218" i="3"/>
  <c r="I333" i="3"/>
  <c r="I216" i="3"/>
  <c r="N224" i="3"/>
  <c r="N291" i="3"/>
  <c r="N323" i="3"/>
  <c r="N330" i="3"/>
  <c r="I338" i="3"/>
  <c r="M371" i="3"/>
  <c r="N241" i="3"/>
  <c r="L273" i="3"/>
  <c r="M272" i="3"/>
  <c r="N288" i="3"/>
  <c r="M312" i="3"/>
  <c r="L28" i="3"/>
  <c r="L171" i="3"/>
  <c r="I111" i="3"/>
  <c r="L474" i="3"/>
  <c r="H441" i="3"/>
  <c r="H481" i="3"/>
  <c r="N120" i="3"/>
  <c r="N132" i="3"/>
  <c r="I80" i="3"/>
  <c r="M197" i="3"/>
  <c r="H157" i="3"/>
  <c r="I394" i="3"/>
  <c r="N472" i="3"/>
  <c r="H496" i="3"/>
  <c r="N447" i="3"/>
  <c r="N487" i="3"/>
  <c r="N285" i="3"/>
  <c r="I284" i="3"/>
  <c r="N191" i="3"/>
  <c r="N91" i="3"/>
  <c r="L128" i="3"/>
  <c r="I26" i="3"/>
  <c r="I196" i="3"/>
  <c r="I5" i="3"/>
  <c r="K353" i="3"/>
  <c r="H353" i="3"/>
  <c r="K66" i="3"/>
  <c r="H66" i="3"/>
  <c r="I66" i="3"/>
  <c r="I351" i="3"/>
  <c r="H351" i="3"/>
  <c r="K361" i="3"/>
  <c r="M361" i="3"/>
  <c r="K77" i="3"/>
  <c r="M77" i="3"/>
  <c r="K174" i="3"/>
  <c r="I174" i="3"/>
  <c r="H174" i="3"/>
  <c r="L174" i="3"/>
  <c r="K131" i="3"/>
  <c r="I131" i="3"/>
  <c r="N131" i="3"/>
  <c r="K170" i="3"/>
  <c r="I170" i="3"/>
  <c r="L170" i="3"/>
  <c r="H170" i="3"/>
  <c r="K202" i="3"/>
  <c r="I202" i="3"/>
  <c r="L202" i="3"/>
  <c r="M202" i="3"/>
  <c r="H202" i="3"/>
  <c r="K405" i="3"/>
  <c r="H405" i="3"/>
  <c r="L405" i="3"/>
  <c r="I405" i="3"/>
  <c r="K415" i="3"/>
  <c r="M415" i="3"/>
  <c r="L415" i="3"/>
  <c r="I415" i="3"/>
  <c r="K396" i="3"/>
  <c r="H396" i="3"/>
  <c r="N396" i="3"/>
  <c r="I396" i="3"/>
  <c r="K387" i="3"/>
  <c r="I387" i="3"/>
  <c r="N387" i="3"/>
  <c r="M387" i="3"/>
  <c r="K448" i="3"/>
  <c r="I448" i="3"/>
  <c r="M448" i="3"/>
  <c r="L448" i="3"/>
  <c r="K252" i="3"/>
  <c r="I252" i="3"/>
  <c r="H252" i="3"/>
  <c r="K348" i="3"/>
  <c r="I348" i="3"/>
  <c r="H348" i="3"/>
  <c r="M348" i="3"/>
  <c r="K107" i="3"/>
  <c r="H107" i="3"/>
  <c r="I107" i="3"/>
  <c r="K446" i="3"/>
  <c r="H446" i="3"/>
  <c r="L446" i="3"/>
  <c r="N446" i="3"/>
  <c r="I446" i="3"/>
  <c r="K469" i="3"/>
  <c r="H469" i="3"/>
  <c r="L469" i="3"/>
  <c r="I469" i="3"/>
  <c r="K21" i="3"/>
  <c r="H21" i="3"/>
  <c r="N21" i="3"/>
  <c r="M21" i="3"/>
  <c r="K392" i="3"/>
  <c r="H392" i="3"/>
  <c r="N392" i="3"/>
  <c r="K343" i="3"/>
  <c r="L343" i="3"/>
  <c r="H343" i="3"/>
  <c r="N343" i="3"/>
  <c r="K472" i="3"/>
  <c r="M472" i="3"/>
  <c r="I472" i="3"/>
  <c r="L472" i="3"/>
  <c r="K110" i="3"/>
  <c r="M110" i="3"/>
  <c r="H110" i="3"/>
  <c r="N110" i="3"/>
  <c r="K466" i="3"/>
  <c r="M466" i="3"/>
  <c r="H466" i="3"/>
  <c r="K296" i="3"/>
  <c r="H296" i="3"/>
  <c r="L296" i="3"/>
  <c r="N296" i="3"/>
  <c r="K389" i="3"/>
  <c r="N389" i="3"/>
  <c r="M389" i="3"/>
  <c r="K463" i="3"/>
  <c r="I463" i="3"/>
  <c r="M463" i="3"/>
  <c r="L463" i="3"/>
  <c r="K95" i="3"/>
  <c r="M95" i="3"/>
  <c r="I95" i="3"/>
  <c r="H95" i="3"/>
  <c r="K443" i="3"/>
  <c r="H443" i="3"/>
  <c r="L443" i="3"/>
  <c r="M443" i="3"/>
  <c r="I443" i="3"/>
  <c r="K373" i="3"/>
  <c r="H373" i="3"/>
  <c r="L373" i="3"/>
  <c r="M373" i="3"/>
  <c r="K232" i="3"/>
  <c r="I232" i="3"/>
  <c r="M232" i="3"/>
  <c r="N232" i="3"/>
  <c r="K89" i="3"/>
  <c r="H89" i="3"/>
  <c r="N89" i="3"/>
  <c r="M89" i="3"/>
  <c r="K346" i="3"/>
  <c r="H346" i="3"/>
  <c r="L346" i="3"/>
  <c r="N346" i="3"/>
  <c r="M346" i="3"/>
  <c r="K255" i="3"/>
  <c r="M255" i="3"/>
  <c r="L255" i="3"/>
  <c r="H255" i="3"/>
  <c r="K258" i="3"/>
  <c r="I258" i="3"/>
  <c r="L258" i="3"/>
  <c r="H258" i="3"/>
  <c r="K473" i="3"/>
  <c r="M473" i="3"/>
  <c r="I473" i="3"/>
  <c r="L473" i="3"/>
  <c r="K318" i="3"/>
  <c r="H318" i="3"/>
  <c r="L318" i="3"/>
  <c r="N318" i="3"/>
  <c r="K71" i="3"/>
  <c r="I71" i="3"/>
  <c r="M71" i="3"/>
  <c r="N71" i="3"/>
  <c r="K54" i="3"/>
  <c r="M54" i="3"/>
  <c r="I54" i="3"/>
  <c r="L54" i="3"/>
  <c r="K130" i="3"/>
  <c r="H130" i="3"/>
  <c r="M130" i="3"/>
  <c r="I130" i="3"/>
  <c r="K98" i="3"/>
  <c r="M98" i="3"/>
  <c r="I98" i="3"/>
  <c r="H98" i="3"/>
  <c r="L353" i="3"/>
  <c r="N421" i="3"/>
  <c r="N405" i="3"/>
  <c r="H389" i="3"/>
  <c r="N182" i="3"/>
  <c r="M158" i="3"/>
  <c r="I343" i="3"/>
  <c r="M131" i="3"/>
  <c r="N54" i="3"/>
  <c r="M170" i="3"/>
  <c r="M258" i="3"/>
  <c r="I346" i="3"/>
  <c r="H71" i="3"/>
  <c r="N95" i="3"/>
  <c r="L110" i="3"/>
  <c r="N448" i="3"/>
  <c r="L130" i="3"/>
  <c r="M252" i="3"/>
  <c r="N348" i="3"/>
  <c r="H489" i="3"/>
  <c r="L489" i="3"/>
  <c r="N50" i="3"/>
  <c r="K133" i="3"/>
  <c r="I133" i="3"/>
  <c r="N133" i="3"/>
  <c r="K151" i="3"/>
  <c r="M151" i="3"/>
  <c r="L151" i="3"/>
  <c r="I151" i="3"/>
  <c r="K14" i="3"/>
  <c r="L14" i="3"/>
  <c r="I14" i="3"/>
  <c r="N14" i="3"/>
  <c r="K279" i="3"/>
  <c r="H279" i="3"/>
  <c r="M279" i="3"/>
  <c r="N279" i="3"/>
  <c r="K400" i="3"/>
  <c r="I400" i="3"/>
  <c r="H400" i="3"/>
  <c r="L400" i="3"/>
  <c r="K426" i="3"/>
  <c r="H426" i="3"/>
  <c r="L426" i="3"/>
  <c r="N426" i="3"/>
  <c r="I426" i="3"/>
  <c r="K19" i="3"/>
  <c r="M19" i="3"/>
  <c r="H19" i="3"/>
  <c r="I19" i="3"/>
  <c r="K143" i="3"/>
  <c r="H143" i="3"/>
  <c r="L143" i="3"/>
  <c r="I143" i="3"/>
  <c r="K85" i="3"/>
  <c r="L85" i="3"/>
  <c r="H85" i="3"/>
  <c r="M85" i="3"/>
  <c r="K431" i="3"/>
  <c r="N431" i="3"/>
  <c r="L431" i="3"/>
  <c r="H431" i="3"/>
  <c r="K261" i="3"/>
  <c r="H261" i="3"/>
  <c r="L261" i="3"/>
  <c r="N261" i="3"/>
  <c r="K429" i="3"/>
  <c r="M429" i="3"/>
  <c r="L429" i="3"/>
  <c r="H429" i="3"/>
  <c r="K251" i="3"/>
  <c r="N251" i="3"/>
  <c r="I251" i="3"/>
  <c r="L251" i="3"/>
  <c r="K114" i="3"/>
  <c r="I114" i="3"/>
  <c r="L114" i="3"/>
  <c r="H114" i="3"/>
  <c r="K187" i="3"/>
  <c r="M187" i="3"/>
  <c r="L187" i="3"/>
  <c r="I187" i="3"/>
  <c r="K310" i="3"/>
  <c r="M310" i="3"/>
  <c r="H310" i="3"/>
  <c r="K337" i="3"/>
  <c r="H337" i="3"/>
  <c r="L337" i="3"/>
  <c r="N337" i="3"/>
  <c r="K413" i="3"/>
  <c r="N413" i="3"/>
  <c r="H413" i="3"/>
  <c r="L413" i="3"/>
  <c r="K23" i="3"/>
  <c r="L23" i="3"/>
  <c r="H23" i="3"/>
  <c r="N23" i="3"/>
  <c r="K195" i="3"/>
  <c r="I195" i="3"/>
  <c r="L195" i="3"/>
  <c r="M195" i="3"/>
  <c r="K15" i="3"/>
  <c r="I15" i="3"/>
  <c r="M15" i="3"/>
  <c r="L15" i="3"/>
  <c r="K25" i="3"/>
  <c r="M25" i="3"/>
  <c r="L25" i="3"/>
  <c r="N25" i="3"/>
  <c r="K358" i="3"/>
  <c r="H358" i="3"/>
  <c r="L358" i="3"/>
  <c r="M358" i="3"/>
  <c r="I358" i="3"/>
  <c r="K262" i="3"/>
  <c r="H262" i="3"/>
  <c r="L262" i="3"/>
  <c r="I262" i="3"/>
  <c r="K118" i="3"/>
  <c r="I118" i="3"/>
  <c r="N118" i="3"/>
  <c r="M118" i="3"/>
  <c r="K375" i="3"/>
  <c r="H375" i="3"/>
  <c r="L375" i="3"/>
  <c r="M375" i="3"/>
  <c r="I375" i="3"/>
  <c r="K386" i="3"/>
  <c r="N386" i="3"/>
  <c r="M386" i="3"/>
  <c r="I386" i="3"/>
  <c r="K84" i="3"/>
  <c r="L84" i="3"/>
  <c r="I84" i="3"/>
  <c r="N84" i="3"/>
  <c r="K376" i="3"/>
  <c r="N376" i="3"/>
  <c r="H376" i="3"/>
  <c r="K218" i="3"/>
  <c r="L218" i="3"/>
  <c r="N218" i="3"/>
  <c r="M218" i="3"/>
  <c r="K297" i="3"/>
  <c r="M297" i="3"/>
  <c r="I297" i="3"/>
  <c r="K176" i="3"/>
  <c r="I176" i="3"/>
  <c r="N176" i="3"/>
  <c r="K395" i="3"/>
  <c r="H395" i="3"/>
  <c r="L395" i="3"/>
  <c r="I395" i="3"/>
  <c r="N395" i="3"/>
  <c r="K213" i="3"/>
  <c r="H213" i="3"/>
  <c r="L213" i="3"/>
  <c r="M213" i="3"/>
  <c r="L289" i="3"/>
  <c r="I337" i="3"/>
  <c r="L133" i="3"/>
  <c r="N77" i="3"/>
  <c r="I413" i="3"/>
  <c r="I392" i="3"/>
  <c r="M174" i="3"/>
  <c r="I213" i="3"/>
  <c r="M343" i="3"/>
  <c r="H131" i="3"/>
  <c r="M318" i="3"/>
  <c r="L386" i="3"/>
  <c r="H176" i="3"/>
  <c r="N202" i="3"/>
  <c r="H54" i="3"/>
  <c r="N19" i="3"/>
  <c r="M396" i="3"/>
  <c r="N170" i="3"/>
  <c r="H232" i="3"/>
  <c r="M143" i="3"/>
  <c r="N258" i="3"/>
  <c r="M395" i="3"/>
  <c r="N85" i="3"/>
  <c r="H195" i="3"/>
  <c r="I466" i="3"/>
  <c r="I255" i="3"/>
  <c r="I279" i="3"/>
  <c r="H14" i="3"/>
  <c r="I110" i="3"/>
  <c r="L89" i="3"/>
  <c r="H448" i="3"/>
  <c r="I431" i="3"/>
  <c r="N130" i="3"/>
  <c r="N252" i="3"/>
  <c r="M107" i="3"/>
  <c r="I429" i="3"/>
  <c r="I21" i="3"/>
  <c r="N15" i="3"/>
  <c r="K371" i="3"/>
  <c r="N371" i="3"/>
  <c r="L371" i="3"/>
  <c r="I371" i="3"/>
  <c r="K205" i="3"/>
  <c r="H205" i="3"/>
  <c r="K27" i="3"/>
  <c r="H27" i="3"/>
  <c r="N27" i="3"/>
  <c r="M27" i="3"/>
  <c r="K380" i="3"/>
  <c r="I380" i="3"/>
  <c r="H380" i="3"/>
  <c r="L380" i="3"/>
  <c r="M380" i="3"/>
  <c r="K219" i="3"/>
  <c r="I219" i="3"/>
  <c r="H219" i="3"/>
  <c r="M219" i="3"/>
  <c r="K217" i="3"/>
  <c r="N217" i="3"/>
  <c r="M217" i="3"/>
  <c r="H217" i="3"/>
  <c r="I217" i="3"/>
  <c r="K457" i="3"/>
  <c r="M457" i="3"/>
  <c r="N457" i="3"/>
  <c r="I457" i="3"/>
  <c r="K488" i="3"/>
  <c r="I488" i="3"/>
  <c r="H488" i="3"/>
  <c r="M488" i="3"/>
  <c r="K245" i="3"/>
  <c r="M245" i="3"/>
  <c r="N245" i="3"/>
  <c r="I245" i="3"/>
  <c r="K292" i="3"/>
  <c r="M292" i="3"/>
  <c r="H292" i="3"/>
  <c r="I292" i="3"/>
  <c r="N292" i="3"/>
  <c r="K169" i="3"/>
  <c r="M169" i="3"/>
  <c r="I169" i="3"/>
  <c r="N169" i="3"/>
  <c r="K188" i="3"/>
  <c r="M188" i="3"/>
  <c r="H188" i="3"/>
  <c r="I188" i="3"/>
  <c r="N188" i="3"/>
  <c r="K79" i="3"/>
  <c r="M79" i="3"/>
  <c r="L79" i="3"/>
  <c r="I79" i="3"/>
  <c r="K480" i="3"/>
  <c r="M480" i="3"/>
  <c r="I480" i="3"/>
  <c r="H480" i="3"/>
  <c r="K359" i="3"/>
  <c r="N359" i="3"/>
  <c r="K207" i="3"/>
  <c r="H207" i="3"/>
  <c r="L207" i="3"/>
  <c r="N207" i="3"/>
  <c r="M207" i="3"/>
  <c r="K248" i="3"/>
  <c r="H248" i="3"/>
  <c r="L248" i="3"/>
  <c r="M248" i="3"/>
  <c r="I248" i="3"/>
  <c r="K468" i="3"/>
  <c r="I468" i="3"/>
  <c r="H468" i="3"/>
  <c r="N468" i="3"/>
  <c r="K183" i="3"/>
  <c r="H183" i="3"/>
  <c r="I183" i="3"/>
  <c r="N183" i="3"/>
  <c r="K231" i="3"/>
  <c r="I231" i="3"/>
  <c r="H231" i="3"/>
  <c r="L231" i="3"/>
  <c r="M231" i="3"/>
  <c r="K406" i="3"/>
  <c r="H406" i="3"/>
  <c r="N406" i="3"/>
  <c r="M406" i="3"/>
  <c r="K404" i="3"/>
  <c r="H404" i="3"/>
  <c r="L404" i="3"/>
  <c r="M404" i="3"/>
  <c r="N404" i="3"/>
  <c r="K67" i="3"/>
  <c r="I67" i="3"/>
  <c r="H67" i="3"/>
  <c r="N67" i="3"/>
  <c r="L67" i="3"/>
  <c r="K265" i="3"/>
  <c r="H265" i="3"/>
  <c r="L265" i="3"/>
  <c r="N265" i="3"/>
  <c r="M265" i="3"/>
  <c r="K136" i="3"/>
  <c r="M136" i="3"/>
  <c r="H136" i="3"/>
  <c r="N136" i="3"/>
  <c r="I289" i="3"/>
  <c r="I353" i="3"/>
  <c r="L361" i="3"/>
  <c r="H361" i="3"/>
  <c r="H50" i="3"/>
  <c r="M66" i="3"/>
  <c r="I421" i="3"/>
  <c r="M182" i="3"/>
  <c r="H158" i="3"/>
  <c r="M205" i="3"/>
  <c r="H303" i="3"/>
  <c r="L351" i="3"/>
  <c r="L359" i="3"/>
  <c r="I27" i="3"/>
  <c r="L250" i="3"/>
  <c r="M468" i="3"/>
  <c r="L245" i="3"/>
  <c r="M183" i="3"/>
  <c r="I136" i="3"/>
  <c r="L169" i="3"/>
  <c r="K62" i="3"/>
  <c r="L62" i="3"/>
  <c r="M62" i="3"/>
  <c r="I62" i="3"/>
  <c r="K489" i="3"/>
  <c r="N489" i="3"/>
  <c r="M489" i="3"/>
  <c r="I489" i="3"/>
  <c r="K181" i="3"/>
  <c r="I181" i="3"/>
  <c r="N181" i="3"/>
  <c r="H181" i="3"/>
  <c r="K108" i="3"/>
  <c r="H108" i="3"/>
  <c r="L108" i="3"/>
  <c r="N108" i="3"/>
  <c r="M108" i="3"/>
  <c r="K206" i="3"/>
  <c r="N206" i="3"/>
  <c r="I206" i="3"/>
  <c r="H206" i="3"/>
  <c r="L206" i="3"/>
  <c r="K36" i="3"/>
  <c r="I36" i="3"/>
  <c r="N36" i="3"/>
  <c r="H36" i="3"/>
  <c r="L36" i="3"/>
  <c r="K423" i="3"/>
  <c r="I423" i="3"/>
  <c r="N423" i="3"/>
  <c r="M423" i="3"/>
  <c r="K438" i="3"/>
  <c r="N438" i="3"/>
  <c r="M438" i="3"/>
  <c r="I438" i="3"/>
  <c r="K192" i="3"/>
  <c r="H192" i="3"/>
  <c r="I192" i="3"/>
  <c r="N192" i="3"/>
  <c r="M192" i="3"/>
  <c r="K356" i="3"/>
  <c r="N356" i="3"/>
  <c r="M356" i="3"/>
  <c r="H356" i="3"/>
  <c r="L356" i="3"/>
  <c r="K215" i="3"/>
  <c r="M215" i="3"/>
  <c r="I215" i="3"/>
  <c r="N215" i="3"/>
  <c r="M289" i="3"/>
  <c r="M353" i="3"/>
  <c r="N361" i="3"/>
  <c r="L50" i="3"/>
  <c r="I50" i="3"/>
  <c r="N66" i="3"/>
  <c r="M421" i="3"/>
  <c r="L182" i="3"/>
  <c r="H182" i="3"/>
  <c r="I158" i="3"/>
  <c r="I359" i="3"/>
  <c r="H423" i="3"/>
  <c r="L217" i="3"/>
  <c r="N79" i="3"/>
  <c r="I406" i="3"/>
  <c r="I265" i="3"/>
  <c r="N248" i="3"/>
  <c r="I108" i="3"/>
  <c r="M181" i="3"/>
  <c r="N480" i="3"/>
  <c r="H245" i="3"/>
  <c r="L438" i="3"/>
  <c r="H169" i="3"/>
  <c r="I207" i="3"/>
  <c r="N231" i="3"/>
  <c r="K123" i="3"/>
  <c r="N123" i="3"/>
  <c r="M123" i="3"/>
  <c r="H123" i="3"/>
  <c r="L123" i="3"/>
  <c r="K37" i="3"/>
  <c r="M37" i="3"/>
  <c r="I37" i="3"/>
  <c r="H37" i="3"/>
  <c r="L37" i="3"/>
  <c r="K492" i="3"/>
  <c r="N492" i="3"/>
  <c r="I492" i="3"/>
  <c r="H492" i="3"/>
  <c r="L492" i="3"/>
  <c r="K87" i="3"/>
  <c r="H87" i="3"/>
  <c r="N87" i="3"/>
  <c r="M87" i="3"/>
  <c r="K326" i="3"/>
  <c r="I326" i="3"/>
  <c r="N326" i="3"/>
  <c r="L326" i="3"/>
  <c r="M326" i="3"/>
  <c r="K357" i="3"/>
  <c r="I357" i="3"/>
  <c r="N357" i="3"/>
  <c r="M357" i="3"/>
  <c r="K250" i="3"/>
  <c r="I250" i="3"/>
  <c r="N250" i="3"/>
  <c r="M250" i="3"/>
  <c r="K199" i="3"/>
  <c r="N199" i="3"/>
  <c r="M199" i="3"/>
  <c r="I199" i="3"/>
  <c r="K52" i="3"/>
  <c r="M52" i="3"/>
  <c r="I52" i="3"/>
  <c r="H52" i="3"/>
  <c r="L52" i="3"/>
  <c r="K303" i="3"/>
  <c r="I303" i="3"/>
  <c r="N303" i="3"/>
  <c r="K351" i="3"/>
  <c r="N351" i="3"/>
  <c r="K276" i="3"/>
  <c r="H276" i="3"/>
  <c r="M276" i="3"/>
  <c r="I276" i="3"/>
  <c r="K493" i="3"/>
  <c r="N493" i="3"/>
  <c r="M493" i="3"/>
  <c r="H493" i="3"/>
  <c r="L493" i="3"/>
  <c r="K462" i="3"/>
  <c r="M462" i="3"/>
  <c r="N462" i="3"/>
  <c r="I462" i="3"/>
  <c r="K40" i="3"/>
  <c r="H40" i="3"/>
  <c r="L40" i="3"/>
  <c r="M40" i="3"/>
  <c r="I40" i="3"/>
  <c r="K242" i="3"/>
  <c r="H242" i="3"/>
  <c r="M242" i="3"/>
  <c r="I242" i="3"/>
  <c r="K470" i="3"/>
  <c r="M470" i="3"/>
  <c r="I470" i="3"/>
  <c r="H470" i="3"/>
  <c r="L470" i="3"/>
  <c r="K331" i="3"/>
  <c r="L331" i="3"/>
  <c r="N331" i="3"/>
  <c r="H331" i="3"/>
  <c r="M331" i="3"/>
  <c r="K428" i="3"/>
  <c r="N428" i="3"/>
  <c r="I428" i="3"/>
  <c r="H428" i="3"/>
  <c r="L428" i="3"/>
  <c r="K308" i="3"/>
  <c r="I308" i="3"/>
  <c r="N308" i="3"/>
  <c r="M308" i="3"/>
  <c r="K30" i="3"/>
  <c r="I30" i="3"/>
  <c r="N30" i="3"/>
  <c r="L30" i="3"/>
  <c r="M30" i="3"/>
  <c r="K464" i="3"/>
  <c r="H464" i="3"/>
  <c r="L464" i="3"/>
  <c r="N464" i="3"/>
  <c r="M464" i="3"/>
  <c r="K390" i="3"/>
  <c r="M390" i="3"/>
  <c r="N390" i="3"/>
  <c r="I390" i="3"/>
  <c r="N289" i="3"/>
  <c r="N353" i="3"/>
  <c r="I361" i="3"/>
  <c r="M50" i="3"/>
  <c r="L66" i="3"/>
  <c r="H421" i="3"/>
  <c r="I182" i="3"/>
  <c r="N158" i="3"/>
  <c r="I205" i="3"/>
  <c r="M303" i="3"/>
  <c r="M351" i="3"/>
  <c r="M359" i="3"/>
  <c r="M67" i="3"/>
  <c r="I123" i="3"/>
  <c r="H357" i="3"/>
  <c r="N62" i="3"/>
  <c r="N380" i="3"/>
  <c r="H79" i="3"/>
  <c r="L457" i="3"/>
  <c r="N488" i="3"/>
  <c r="L292" i="3"/>
  <c r="H199" i="3"/>
  <c r="H438" i="3"/>
  <c r="L462" i="3"/>
  <c r="H390" i="3"/>
  <c r="L215" i="3"/>
  <c r="N125" i="3"/>
  <c r="I321" i="3"/>
  <c r="N365" i="3"/>
  <c r="H204" i="3"/>
  <c r="H246" i="3"/>
  <c r="H302" i="3"/>
  <c r="M399" i="3"/>
  <c r="M184" i="3"/>
  <c r="L211" i="3"/>
  <c r="H211" i="3"/>
  <c r="H309" i="3"/>
  <c r="N65" i="3"/>
  <c r="H65" i="3"/>
  <c r="H364" i="3"/>
  <c r="I347" i="3"/>
  <c r="M354" i="3"/>
  <c r="H47" i="3"/>
  <c r="M435" i="3"/>
  <c r="I280" i="3"/>
  <c r="H328" i="3"/>
  <c r="L336" i="3"/>
  <c r="H336" i="3"/>
  <c r="H92" i="3"/>
  <c r="I449" i="3"/>
  <c r="I22" i="3"/>
  <c r="H97" i="3"/>
  <c r="L440" i="3"/>
  <c r="M456" i="3"/>
  <c r="H142" i="3"/>
  <c r="L146" i="3"/>
  <c r="N269" i="3"/>
  <c r="I324" i="3"/>
  <c r="I16" i="3"/>
  <c r="I8" i="3"/>
  <c r="N159" i="3"/>
  <c r="M96" i="3"/>
  <c r="M115" i="3"/>
  <c r="I454" i="3"/>
  <c r="H478" i="3"/>
  <c r="H437" i="3"/>
  <c r="N461" i="3"/>
  <c r="H477" i="3"/>
  <c r="M259" i="3"/>
  <c r="L275" i="3"/>
  <c r="I283" i="3"/>
  <c r="I161" i="3"/>
  <c r="M44" i="3"/>
  <c r="N214" i="3"/>
  <c r="M491" i="3"/>
  <c r="L321" i="3"/>
  <c r="I125" i="3"/>
  <c r="L83" i="3"/>
  <c r="N321" i="3"/>
  <c r="M190" i="3"/>
  <c r="I221" i="3"/>
  <c r="N204" i="3"/>
  <c r="I302" i="3"/>
  <c r="N399" i="3"/>
  <c r="L184" i="3"/>
  <c r="I211" i="3"/>
  <c r="L309" i="3"/>
  <c r="I309" i="3"/>
  <c r="I65" i="3"/>
  <c r="N409" i="3"/>
  <c r="M412" i="3"/>
  <c r="M364" i="3"/>
  <c r="M208" i="3"/>
  <c r="I339" i="3"/>
  <c r="N347" i="3"/>
  <c r="N354" i="3"/>
  <c r="I47" i="3"/>
  <c r="M47" i="3"/>
  <c r="H435" i="3"/>
  <c r="L240" i="3"/>
  <c r="M280" i="3"/>
  <c r="L328" i="3"/>
  <c r="I336" i="3"/>
  <c r="I92" i="3"/>
  <c r="L449" i="3"/>
  <c r="H449" i="3"/>
  <c r="M22" i="3"/>
  <c r="L97" i="3"/>
  <c r="M97" i="3"/>
  <c r="I440" i="3"/>
  <c r="N456" i="3"/>
  <c r="N479" i="3"/>
  <c r="L142" i="3"/>
  <c r="M146" i="3"/>
  <c r="H269" i="3"/>
  <c r="M16" i="3"/>
  <c r="M159" i="3"/>
  <c r="N96" i="3"/>
  <c r="I96" i="3"/>
  <c r="N454" i="3"/>
  <c r="M437" i="3"/>
  <c r="N259" i="3"/>
  <c r="M275" i="3"/>
  <c r="M283" i="3"/>
  <c r="N161" i="3"/>
  <c r="N44" i="3"/>
  <c r="I44" i="3"/>
  <c r="M214" i="3"/>
  <c r="L491" i="3"/>
  <c r="H491" i="3"/>
  <c r="M83" i="3"/>
  <c r="I190" i="3"/>
  <c r="L221" i="3"/>
  <c r="H221" i="3"/>
  <c r="N83" i="3"/>
  <c r="H83" i="3"/>
  <c r="H321" i="3"/>
  <c r="M74" i="3"/>
  <c r="N190" i="3"/>
  <c r="M221" i="3"/>
  <c r="I204" i="3"/>
  <c r="L246" i="3"/>
  <c r="N184" i="3"/>
  <c r="I184" i="3"/>
  <c r="M211" i="3"/>
  <c r="M309" i="3"/>
  <c r="M65" i="3"/>
  <c r="I409" i="3"/>
  <c r="H412" i="3"/>
  <c r="N364" i="3"/>
  <c r="N208" i="3"/>
  <c r="H339" i="3"/>
  <c r="M347" i="3"/>
  <c r="L354" i="3"/>
  <c r="L47" i="3"/>
  <c r="I240" i="3"/>
  <c r="M328" i="3"/>
  <c r="N336" i="3"/>
  <c r="L92" i="3"/>
  <c r="N103" i="3"/>
  <c r="M449" i="3"/>
  <c r="N22" i="3"/>
  <c r="H22" i="3"/>
  <c r="I97" i="3"/>
  <c r="H440" i="3"/>
  <c r="M479" i="3"/>
  <c r="M142" i="3"/>
  <c r="N146" i="3"/>
  <c r="I146" i="3"/>
  <c r="M253" i="3"/>
  <c r="I269" i="3"/>
  <c r="N324" i="3"/>
  <c r="N16" i="3"/>
  <c r="H16" i="3"/>
  <c r="L159" i="3"/>
  <c r="H159" i="3"/>
  <c r="H96" i="3"/>
  <c r="M454" i="3"/>
  <c r="L478" i="3"/>
  <c r="N437" i="3"/>
  <c r="L477" i="3"/>
  <c r="L259" i="3"/>
  <c r="H259" i="3"/>
  <c r="H275" i="3"/>
  <c r="N283" i="3"/>
  <c r="H44" i="3"/>
  <c r="N117" i="3"/>
  <c r="L214" i="3"/>
  <c r="H214" i="3"/>
  <c r="I491" i="3"/>
  <c r="BQ59" i="1"/>
  <c r="K59" i="1" s="1"/>
  <c r="N60" i="2" s="1"/>
  <c r="K297" i="1"/>
  <c r="BQ297" i="1"/>
  <c r="K460" i="1"/>
  <c r="N461" i="2" s="1"/>
  <c r="BQ460" i="1"/>
  <c r="K134" i="1"/>
  <c r="BQ134" i="1"/>
  <c r="K348" i="1"/>
  <c r="N349" i="2" s="1"/>
  <c r="BQ348" i="1"/>
  <c r="K267" i="1"/>
  <c r="N268" i="2" s="1"/>
  <c r="BQ267" i="1"/>
  <c r="BF79" i="1"/>
  <c r="BQ79" i="1"/>
  <c r="K268" i="1"/>
  <c r="N269" i="2" s="1"/>
  <c r="BQ268" i="1"/>
  <c r="BF140" i="1"/>
  <c r="BQ140" i="1"/>
  <c r="K339" i="1"/>
  <c r="N340" i="2" s="1"/>
  <c r="BQ339" i="1"/>
  <c r="BF251" i="1"/>
  <c r="BQ251" i="1"/>
  <c r="K251" i="1" s="1"/>
  <c r="N252" i="2" s="1"/>
  <c r="BQ330" i="1"/>
  <c r="K330" i="1" s="1"/>
  <c r="BF218" i="1"/>
  <c r="BQ218" i="1"/>
  <c r="K218" i="1" s="1"/>
  <c r="N219" i="2" s="1"/>
  <c r="BF173" i="1"/>
  <c r="BQ173" i="1"/>
  <c r="K173" i="1" s="1"/>
  <c r="N174" i="2" s="1"/>
  <c r="BF346" i="1"/>
  <c r="BQ346" i="1"/>
  <c r="K346" i="1" s="1"/>
  <c r="N347" i="2" s="1"/>
  <c r="BF503" i="1"/>
  <c r="BQ503" i="1"/>
  <c r="K503" i="1" s="1"/>
  <c r="N504" i="2" s="1"/>
  <c r="BF481" i="1"/>
  <c r="BQ481" i="1"/>
  <c r="K481" i="1" s="1"/>
  <c r="N482" i="2" s="1"/>
  <c r="BQ56" i="1"/>
  <c r="K56" i="1" s="1"/>
  <c r="N57" i="2" s="1"/>
  <c r="BQ334" i="1"/>
  <c r="K334" i="1" s="1"/>
  <c r="N335" i="2" s="1"/>
  <c r="BQ281" i="1"/>
  <c r="K281" i="1" s="1"/>
  <c r="N282" i="2" s="1"/>
  <c r="H125" i="3"/>
  <c r="N74" i="3"/>
  <c r="H74" i="3"/>
  <c r="I365" i="3"/>
  <c r="M246" i="3"/>
  <c r="M302" i="3"/>
  <c r="I399" i="3"/>
  <c r="M409" i="3"/>
  <c r="I412" i="3"/>
  <c r="L208" i="3"/>
  <c r="H208" i="3"/>
  <c r="M339" i="3"/>
  <c r="N435" i="3"/>
  <c r="M240" i="3"/>
  <c r="L280" i="3"/>
  <c r="H280" i="3"/>
  <c r="M103" i="3"/>
  <c r="N440" i="3"/>
  <c r="H456" i="3"/>
  <c r="L479" i="3"/>
  <c r="H479" i="3"/>
  <c r="I253" i="3"/>
  <c r="M324" i="3"/>
  <c r="M8" i="3"/>
  <c r="H115" i="3"/>
  <c r="M478" i="3"/>
  <c r="M461" i="3"/>
  <c r="I477" i="3"/>
  <c r="I275" i="3"/>
  <c r="M161" i="3"/>
  <c r="L117" i="3"/>
  <c r="H117" i="3"/>
  <c r="K41" i="1"/>
  <c r="N42" i="2" s="1"/>
  <c r="BQ41" i="1"/>
  <c r="K152" i="1"/>
  <c r="N153" i="2" s="1"/>
  <c r="BQ152" i="1"/>
  <c r="K81" i="1"/>
  <c r="N82" i="2" s="1"/>
  <c r="BQ81" i="1"/>
  <c r="BQ369" i="1"/>
  <c r="K369" i="1" s="1"/>
  <c r="N370" i="2" s="1"/>
  <c r="BQ283" i="1"/>
  <c r="K283" i="1" s="1"/>
  <c r="N284" i="2" s="1"/>
  <c r="BF288" i="1"/>
  <c r="BQ288" i="1"/>
  <c r="K352" i="1"/>
  <c r="N353" i="2" s="1"/>
  <c r="BQ352" i="1"/>
  <c r="K150" i="1"/>
  <c r="N151" i="2" s="1"/>
  <c r="BQ150" i="1"/>
  <c r="BF56" i="1"/>
  <c r="BQ372" i="1"/>
  <c r="K372" i="1" s="1"/>
  <c r="N373" i="2" s="1"/>
  <c r="BF330" i="1"/>
  <c r="K120" i="1"/>
  <c r="N121" i="2" s="1"/>
  <c r="BQ120" i="1"/>
  <c r="BF76" i="1"/>
  <c r="BQ76" i="1"/>
  <c r="BQ270" i="1"/>
  <c r="K270" i="1" s="1"/>
  <c r="N271" i="2" s="1"/>
  <c r="BQ307" i="1"/>
  <c r="K307" i="1" s="1"/>
  <c r="N308" i="2" s="1"/>
  <c r="BQ105" i="1"/>
  <c r="K105" i="1" s="1"/>
  <c r="BF382" i="1"/>
  <c r="BQ382" i="1"/>
  <c r="BQ195" i="1"/>
  <c r="K195" i="1" s="1"/>
  <c r="N196" i="2" s="1"/>
  <c r="BF491" i="1"/>
  <c r="BQ491" i="1"/>
  <c r="BQ49" i="1"/>
  <c r="K49" i="1" s="1"/>
  <c r="K499" i="1"/>
  <c r="N500" i="2" s="1"/>
  <c r="BQ499" i="1"/>
  <c r="BF159" i="1"/>
  <c r="BQ159" i="1"/>
  <c r="K159" i="1" s="1"/>
  <c r="N160" i="2" s="1"/>
  <c r="BF321" i="1"/>
  <c r="BQ321" i="1"/>
  <c r="BF302" i="1"/>
  <c r="BQ302" i="1"/>
  <c r="BF192" i="1"/>
  <c r="BQ192" i="1"/>
  <c r="BQ375" i="1"/>
  <c r="K375" i="1" s="1"/>
  <c r="BF207" i="1"/>
  <c r="BQ207" i="1"/>
  <c r="K207" i="1" s="1"/>
  <c r="N208" i="2" s="1"/>
  <c r="BF91" i="1"/>
  <c r="BQ91" i="1"/>
  <c r="K91" i="1" s="1"/>
  <c r="BF231" i="1"/>
  <c r="BQ231" i="1"/>
  <c r="K231" i="1" s="1"/>
  <c r="N232" i="2" s="1"/>
  <c r="BF314" i="1"/>
  <c r="BQ314" i="1"/>
  <c r="K314" i="1" s="1"/>
  <c r="N315" i="2" s="1"/>
  <c r="K414" i="1"/>
  <c r="N415" i="2" s="1"/>
  <c r="BQ414" i="1"/>
  <c r="K284" i="1"/>
  <c r="N285" i="2" s="1"/>
  <c r="BQ284" i="1"/>
  <c r="BF54" i="1"/>
  <c r="BQ54" i="1"/>
  <c r="K467" i="1"/>
  <c r="N468" i="2" s="1"/>
  <c r="BQ467" i="1"/>
  <c r="BF169" i="1"/>
  <c r="BQ169" i="1"/>
  <c r="K107" i="1"/>
  <c r="N108" i="2" s="1"/>
  <c r="BQ107" i="1"/>
  <c r="K239" i="1"/>
  <c r="N240" i="2" s="1"/>
  <c r="BQ239" i="1"/>
  <c r="BF211" i="1"/>
  <c r="BQ211" i="1"/>
  <c r="BF22" i="1"/>
  <c r="BQ22" i="1"/>
  <c r="K22" i="1" s="1"/>
  <c r="BF275" i="1"/>
  <c r="BQ275" i="1"/>
  <c r="K275" i="1" s="1"/>
  <c r="N276" i="2" s="1"/>
  <c r="BF137" i="1"/>
  <c r="BQ137" i="1"/>
  <c r="K137" i="1" s="1"/>
  <c r="N138" i="2" s="1"/>
  <c r="K175" i="1"/>
  <c r="N176" i="2" s="1"/>
  <c r="BQ175" i="1"/>
  <c r="K92" i="1"/>
  <c r="N93" i="2" s="1"/>
  <c r="BQ92" i="1"/>
  <c r="BF294" i="1"/>
  <c r="BQ294" i="1"/>
  <c r="K294" i="1" s="1"/>
  <c r="N295" i="2" s="1"/>
  <c r="K429" i="1"/>
  <c r="N430" i="2" s="1"/>
  <c r="BQ429" i="1"/>
  <c r="K133" i="1"/>
  <c r="N134" i="2" s="1"/>
  <c r="BQ133" i="1"/>
  <c r="K138" i="1"/>
  <c r="N139" i="2" s="1"/>
  <c r="BQ138" i="1"/>
  <c r="M125" i="3"/>
  <c r="I74" i="3"/>
  <c r="H365" i="3"/>
  <c r="N246" i="3"/>
  <c r="L302" i="3"/>
  <c r="H399" i="3"/>
  <c r="L409" i="3"/>
  <c r="H409" i="3"/>
  <c r="N412" i="3"/>
  <c r="I208" i="3"/>
  <c r="N339" i="3"/>
  <c r="I435" i="3"/>
  <c r="N240" i="3"/>
  <c r="N280" i="3"/>
  <c r="H103" i="3"/>
  <c r="M440" i="3"/>
  <c r="I456" i="3"/>
  <c r="I479" i="3"/>
  <c r="N253" i="3"/>
  <c r="L324" i="3"/>
  <c r="N8" i="3"/>
  <c r="H8" i="3"/>
  <c r="N115" i="3"/>
  <c r="N478" i="3"/>
  <c r="L461" i="3"/>
  <c r="H461" i="3"/>
  <c r="N477" i="3"/>
  <c r="N275" i="3"/>
  <c r="L161" i="3"/>
  <c r="H161" i="3"/>
  <c r="M117" i="3"/>
  <c r="BF197" i="1"/>
  <c r="BQ197" i="1"/>
  <c r="BQ305" i="1"/>
  <c r="K305" i="1" s="1"/>
  <c r="N306" i="2" s="1"/>
  <c r="BF35" i="1"/>
  <c r="BQ35" i="1"/>
  <c r="BQ500" i="1"/>
  <c r="K500" i="1" s="1"/>
  <c r="N501" i="2" s="1"/>
  <c r="BQ299" i="1"/>
  <c r="K299" i="1" s="1"/>
  <c r="BQ286" i="1"/>
  <c r="K286" i="1" s="1"/>
  <c r="K431" i="1"/>
  <c r="N432" i="2" s="1"/>
  <c r="BQ431" i="1"/>
  <c r="K361" i="1"/>
  <c r="N362" i="2" s="1"/>
  <c r="BQ361" i="1"/>
  <c r="K203" i="1"/>
  <c r="N204" i="2" s="1"/>
  <c r="BQ203" i="1"/>
  <c r="K257" i="1"/>
  <c r="N258" i="2" s="1"/>
  <c r="BQ257" i="1"/>
  <c r="BQ208" i="1"/>
  <c r="K208" i="1" s="1"/>
  <c r="BF436" i="1"/>
  <c r="BQ436" i="1"/>
  <c r="BF202" i="1"/>
  <c r="BF495" i="1"/>
  <c r="BQ495" i="1"/>
  <c r="BQ104" i="1"/>
  <c r="K104" i="1" s="1"/>
  <c r="N105" i="2" s="1"/>
  <c r="BQ232" i="1"/>
  <c r="K232" i="1" s="1"/>
  <c r="N233" i="2" s="1"/>
  <c r="BF466" i="1"/>
  <c r="BQ466" i="1"/>
  <c r="BF133" i="1"/>
  <c r="BF215" i="1"/>
  <c r="BQ215" i="1"/>
  <c r="K168" i="1"/>
  <c r="N169" i="2" s="1"/>
  <c r="BQ168" i="1"/>
  <c r="BQ70" i="1"/>
  <c r="K70" i="1" s="1"/>
  <c r="N71" i="2" s="1"/>
  <c r="BF421" i="1"/>
  <c r="BQ421" i="1"/>
  <c r="K415" i="1"/>
  <c r="N416" i="2" s="1"/>
  <c r="BQ415" i="1"/>
  <c r="BQ515" i="1"/>
  <c r="K515" i="1" s="1"/>
  <c r="BQ82" i="1"/>
  <c r="K82" i="1" s="1"/>
  <c r="N83" i="2" s="1"/>
  <c r="BQ376" i="1"/>
  <c r="K376" i="1" s="1"/>
  <c r="N377" i="2" s="1"/>
  <c r="BF97" i="1"/>
  <c r="BQ97" i="1"/>
  <c r="K97" i="1" s="1"/>
  <c r="N98" i="2" s="1"/>
  <c r="K483" i="1"/>
  <c r="N484" i="2" s="1"/>
  <c r="BQ483" i="1"/>
  <c r="BF178" i="1"/>
  <c r="BQ178" i="1"/>
  <c r="K178" i="1" s="1"/>
  <c r="N179" i="2" s="1"/>
  <c r="K136" i="1"/>
  <c r="N137" i="2" s="1"/>
  <c r="BQ136" i="1"/>
  <c r="K89" i="1"/>
  <c r="N90" i="2" s="1"/>
  <c r="BQ89" i="1"/>
  <c r="BF196" i="1"/>
  <c r="BQ196" i="1"/>
  <c r="K196" i="1" s="1"/>
  <c r="N197" i="2" s="1"/>
  <c r="K489" i="1"/>
  <c r="N490" i="2" s="1"/>
  <c r="BQ489" i="1"/>
  <c r="BQ118" i="1"/>
  <c r="K118" i="1" s="1"/>
  <c r="BF262" i="1"/>
  <c r="BQ262" i="1"/>
  <c r="K262" i="1" s="1"/>
  <c r="N263" i="2" s="1"/>
  <c r="BF116" i="1"/>
  <c r="BQ116" i="1"/>
  <c r="K116" i="1" s="1"/>
  <c r="N117" i="2" s="1"/>
  <c r="K312" i="1"/>
  <c r="N313" i="2" s="1"/>
  <c r="BQ312" i="1"/>
  <c r="K36" i="1"/>
  <c r="N37" i="2" s="1"/>
  <c r="BQ36" i="1"/>
  <c r="BQ145" i="1"/>
  <c r="K145" i="1" s="1"/>
  <c r="N146" i="2" s="1"/>
  <c r="BF320" i="1"/>
  <c r="BF252" i="1"/>
  <c r="BF422" i="1"/>
  <c r="BQ113" i="1"/>
  <c r="K113" i="1" s="1"/>
  <c r="N114" i="2" s="1"/>
  <c r="BQ216" i="1"/>
  <c r="K216" i="1" s="1"/>
  <c r="N217" i="2" s="1"/>
  <c r="BQ291" i="1"/>
  <c r="K291" i="1" s="1"/>
  <c r="N292" i="2" s="1"/>
  <c r="BQ304" i="1"/>
  <c r="K304" i="1" s="1"/>
  <c r="N305" i="2" s="1"/>
  <c r="BQ188" i="1"/>
  <c r="K188" i="1" s="1"/>
  <c r="N189" i="2" s="1"/>
  <c r="BF167" i="1"/>
  <c r="BQ167" i="1"/>
  <c r="K167" i="1" s="1"/>
  <c r="N168" i="2" s="1"/>
  <c r="BF250" i="1"/>
  <c r="BF147" i="1"/>
  <c r="BQ147" i="1"/>
  <c r="K132" i="1"/>
  <c r="N133" i="2" s="1"/>
  <c r="BQ132" i="1"/>
  <c r="BF176" i="1"/>
  <c r="BQ176" i="1"/>
  <c r="BQ468" i="1"/>
  <c r="K468" i="1" s="1"/>
  <c r="BQ379" i="1"/>
  <c r="K379" i="1" s="1"/>
  <c r="K366" i="1"/>
  <c r="N367" i="2" s="1"/>
  <c r="BQ366" i="1"/>
  <c r="BF490" i="1"/>
  <c r="BQ490" i="1"/>
  <c r="K490" i="1" s="1"/>
  <c r="K201" i="1"/>
  <c r="N202" i="2" s="1"/>
  <c r="BQ201" i="1"/>
  <c r="BF371" i="1"/>
  <c r="BQ371" i="1"/>
  <c r="K371" i="1" s="1"/>
  <c r="N372" i="2" s="1"/>
  <c r="BF423" i="1"/>
  <c r="BQ423" i="1"/>
  <c r="BQ60" i="1"/>
  <c r="K60" i="1" s="1"/>
  <c r="N61" i="2" s="1"/>
  <c r="K411" i="1"/>
  <c r="N412" i="2" s="1"/>
  <c r="BQ411" i="1"/>
  <c r="BF238" i="1"/>
  <c r="BQ238" i="1"/>
  <c r="BQ58" i="1"/>
  <c r="K58" i="1" s="1"/>
  <c r="BQ390" i="1"/>
  <c r="K390" i="1" s="1"/>
  <c r="N391" i="2" s="1"/>
  <c r="BF222" i="1"/>
  <c r="BQ222" i="1"/>
  <c r="K222" i="1" s="1"/>
  <c r="N223" i="2" s="1"/>
  <c r="BF438" i="1"/>
  <c r="BQ438" i="1"/>
  <c r="K438" i="1" s="1"/>
  <c r="N439" i="2" s="1"/>
  <c r="BF399" i="1"/>
  <c r="BQ399" i="1"/>
  <c r="K399" i="1" s="1"/>
  <c r="N400" i="2" s="1"/>
  <c r="BF220" i="1"/>
  <c r="BQ220" i="1"/>
  <c r="K220" i="1" s="1"/>
  <c r="N221" i="2" s="1"/>
  <c r="BF406" i="1"/>
  <c r="BQ406" i="1"/>
  <c r="K406" i="1" s="1"/>
  <c r="N407" i="2" s="1"/>
  <c r="BF254" i="1"/>
  <c r="BQ254" i="1"/>
  <c r="K254" i="1" s="1"/>
  <c r="N255" i="2" s="1"/>
  <c r="BF367" i="1"/>
  <c r="BQ367" i="1"/>
  <c r="K367" i="1" s="1"/>
  <c r="N368" i="2" s="1"/>
  <c r="J3" i="3"/>
  <c r="G3" i="3"/>
  <c r="K3" i="3" s="1"/>
  <c r="C3" i="3"/>
  <c r="B3" i="3"/>
  <c r="A3" i="3"/>
  <c r="K491" i="1"/>
  <c r="N492" i="2" s="1"/>
  <c r="BF201" i="1"/>
  <c r="F3" i="3"/>
  <c r="E3" i="3"/>
  <c r="BP17" i="1"/>
  <c r="J17" i="1" s="1"/>
  <c r="BO16" i="1"/>
  <c r="I16" i="1" s="1"/>
  <c r="E22" i="9" s="1"/>
  <c r="AY16" i="1"/>
  <c r="BB16" i="1" s="1"/>
  <c r="BP16" i="1" s="1"/>
  <c r="J16" i="1" s="1"/>
  <c r="K21" i="2" s="1"/>
  <c r="K466" i="1"/>
  <c r="N467" i="2" s="1"/>
  <c r="BF82" i="1"/>
  <c r="BF415" i="1"/>
  <c r="K197" i="1"/>
  <c r="N198" i="2" s="1"/>
  <c r="K192" i="1"/>
  <c r="N193" i="2" s="1"/>
  <c r="BF375" i="1"/>
  <c r="BC17" i="1"/>
  <c r="BF58" i="1"/>
  <c r="K423" i="1"/>
  <c r="N424" i="2" s="1"/>
  <c r="BF467" i="1"/>
  <c r="BF105" i="1"/>
  <c r="BF390" i="1"/>
  <c r="BF411" i="1"/>
  <c r="K238" i="1"/>
  <c r="N239" i="2" s="1"/>
  <c r="BF49" i="1"/>
  <c r="K75" i="1"/>
  <c r="N76" i="2" s="1"/>
  <c r="BF75" i="1"/>
  <c r="K140" i="1"/>
  <c r="N141" i="2" s="1"/>
  <c r="K302" i="1"/>
  <c r="N303" i="2" s="1"/>
  <c r="BF208" i="1"/>
  <c r="BF267" i="1"/>
  <c r="K421" i="1"/>
  <c r="N422" i="2" s="1"/>
  <c r="BF132" i="1"/>
  <c r="BF104" i="1"/>
  <c r="BF468" i="1"/>
  <c r="BF239" i="1"/>
  <c r="BF195" i="1"/>
  <c r="K176" i="1"/>
  <c r="N177" i="2" s="1"/>
  <c r="K215" i="1"/>
  <c r="N216" i="2" s="1"/>
  <c r="BF168" i="1"/>
  <c r="BF70" i="1"/>
  <c r="K495" i="1"/>
  <c r="N496" i="2" s="1"/>
  <c r="BF232" i="1"/>
  <c r="K79" i="1"/>
  <c r="N80" i="2" s="1"/>
  <c r="BF348" i="1"/>
  <c r="K211" i="1"/>
  <c r="N212" i="2" s="1"/>
  <c r="BF216" i="1"/>
  <c r="BF107" i="1"/>
  <c r="K147" i="1"/>
  <c r="N148" i="2" s="1"/>
  <c r="K364" i="1"/>
  <c r="N365" i="2" s="1"/>
  <c r="BF364" i="1"/>
  <c r="BF305" i="1"/>
  <c r="BF339" i="1"/>
  <c r="BF366" i="1"/>
  <c r="BF257" i="1"/>
  <c r="K476" i="1"/>
  <c r="N477" i="2" s="1"/>
  <c r="BF476" i="1"/>
  <c r="BF352" i="1"/>
  <c r="BF372" i="1"/>
  <c r="BF308" i="1"/>
  <c r="K308" i="1"/>
  <c r="K321" i="1"/>
  <c r="N322" i="2" s="1"/>
  <c r="K437" i="1"/>
  <c r="N438" i="2" s="1"/>
  <c r="BF437" i="1"/>
  <c r="BF307" i="1"/>
  <c r="BF303" i="1"/>
  <c r="K76" i="1"/>
  <c r="N77" i="2" s="1"/>
  <c r="K169" i="1"/>
  <c r="N170" i="2" s="1"/>
  <c r="K288" i="1"/>
  <c r="N289" i="2" s="1"/>
  <c r="K54" i="1"/>
  <c r="N55" i="2" s="1"/>
  <c r="BF120" i="1"/>
  <c r="BF268" i="1"/>
  <c r="K436" i="1"/>
  <c r="N437" i="2" s="1"/>
  <c r="BF427" i="1"/>
  <c r="K427" i="1"/>
  <c r="N428" i="2" s="1"/>
  <c r="BF39" i="1"/>
  <c r="K39" i="1"/>
  <c r="N40" i="2" s="1"/>
  <c r="K214" i="1"/>
  <c r="N215" i="2" s="1"/>
  <c r="BF214" i="1"/>
  <c r="K289" i="1"/>
  <c r="N290" i="2" s="1"/>
  <c r="BF289" i="1"/>
  <c r="BF391" i="1"/>
  <c r="K391" i="1"/>
  <c r="N392" i="2" s="1"/>
  <c r="BF121" i="1"/>
  <c r="K121" i="1"/>
  <c r="N122" i="2" s="1"/>
  <c r="BF219" i="1"/>
  <c r="K219" i="1"/>
  <c r="N220" i="2" s="1"/>
  <c r="BF479" i="1"/>
  <c r="K479" i="1"/>
  <c r="N480" i="2" s="1"/>
  <c r="BF46" i="1"/>
  <c r="K46" i="1"/>
  <c r="N47" i="2" s="1"/>
  <c r="BF442" i="1"/>
  <c r="K442" i="1"/>
  <c r="BF205" i="1"/>
  <c r="K205" i="1"/>
  <c r="N206" i="2" s="1"/>
  <c r="K83" i="1"/>
  <c r="N84" i="2" s="1"/>
  <c r="BF83" i="1"/>
  <c r="BF462" i="1"/>
  <c r="K462" i="1"/>
  <c r="N463" i="2" s="1"/>
  <c r="BF379" i="1"/>
  <c r="K382" i="1"/>
  <c r="N383" i="2" s="1"/>
  <c r="BF234" i="1"/>
  <c r="K234" i="1"/>
  <c r="N235" i="2" s="1"/>
  <c r="BF471" i="1"/>
  <c r="K471" i="1"/>
  <c r="N472" i="2" s="1"/>
  <c r="BF323" i="1"/>
  <c r="K323" i="1"/>
  <c r="N324" i="2" s="1"/>
  <c r="K114" i="1"/>
  <c r="N115" i="2" s="1"/>
  <c r="BF114" i="1"/>
  <c r="BF486" i="1"/>
  <c r="K486" i="1"/>
  <c r="N487" i="2" s="1"/>
  <c r="BF335" i="1"/>
  <c r="K335" i="1"/>
  <c r="K94" i="1"/>
  <c r="N95" i="2" s="1"/>
  <c r="BF94" i="1"/>
  <c r="BF270" i="1"/>
  <c r="BF81" i="1"/>
  <c r="BF28" i="1"/>
  <c r="K28" i="1"/>
  <c r="N29" i="2" s="1"/>
  <c r="K171" i="1"/>
  <c r="N172" i="2" s="1"/>
  <c r="BF171" i="1"/>
  <c r="BF266" i="1"/>
  <c r="K266" i="1"/>
  <c r="N267" i="2" s="1"/>
  <c r="BF362" i="1"/>
  <c r="K362" i="1"/>
  <c r="N363" i="2" s="1"/>
  <c r="BF188" i="1"/>
  <c r="BF150" i="1"/>
  <c r="K35" i="1"/>
  <c r="N36" i="2" s="1"/>
  <c r="BF299" i="1"/>
  <c r="BF511" i="1"/>
  <c r="K511" i="1"/>
  <c r="N512" i="2" s="1"/>
  <c r="BF102" i="1"/>
  <c r="K102" i="1"/>
  <c r="N103" i="2" s="1"/>
  <c r="K347" i="1"/>
  <c r="N348" i="2" s="1"/>
  <c r="BF347" i="1"/>
  <c r="BF203" i="1"/>
  <c r="K303" i="1"/>
  <c r="N304" i="2" s="1"/>
  <c r="BF291" i="1"/>
  <c r="BF113" i="1"/>
  <c r="BF134" i="1"/>
  <c r="BF153" i="1"/>
  <c r="K153" i="1"/>
  <c r="N154" i="2" s="1"/>
  <c r="K300" i="1"/>
  <c r="N301" i="2" s="1"/>
  <c r="BF300" i="1"/>
  <c r="BF361" i="1"/>
  <c r="BF31" i="1"/>
  <c r="K31" i="1"/>
  <c r="N32" i="2" s="1"/>
  <c r="BF264" i="1"/>
  <c r="K264" i="1"/>
  <c r="N265" i="2" s="1"/>
  <c r="K200" i="1"/>
  <c r="N201" i="2" s="1"/>
  <c r="BF200" i="1"/>
  <c r="K139" i="1"/>
  <c r="N140" i="2" s="1"/>
  <c r="BF139" i="1"/>
  <c r="K407" i="1"/>
  <c r="N408" i="2" s="1"/>
  <c r="BF407" i="1"/>
  <c r="K148" i="1"/>
  <c r="N149" i="2" s="1"/>
  <c r="BF148" i="1"/>
  <c r="BF297" i="1"/>
  <c r="BF499" i="1"/>
  <c r="BF131" i="1"/>
  <c r="K131" i="1"/>
  <c r="N132" i="2" s="1"/>
  <c r="BE59" i="1"/>
  <c r="BF59" i="1"/>
  <c r="BF284" i="1"/>
  <c r="BF243" i="1"/>
  <c r="K243" i="1"/>
  <c r="N244" i="2" s="1"/>
  <c r="BF460" i="1"/>
  <c r="BF304" i="1"/>
  <c r="BE500" i="1"/>
  <c r="BF500" i="1"/>
  <c r="BF286" i="1"/>
  <c r="BF95" i="1"/>
  <c r="K95" i="1"/>
  <c r="N96" i="2" s="1"/>
  <c r="BF431" i="1"/>
  <c r="BF183" i="1"/>
  <c r="K183" i="1"/>
  <c r="N184" i="2" s="1"/>
  <c r="BF272" i="1"/>
  <c r="K272" i="1"/>
  <c r="N273" i="2" s="1"/>
  <c r="K23" i="1"/>
  <c r="N24" i="2" s="1"/>
  <c r="BF23" i="1"/>
  <c r="BF110" i="1"/>
  <c r="K110" i="1"/>
  <c r="N111" i="2" s="1"/>
  <c r="BF452" i="1"/>
  <c r="K452" i="1"/>
  <c r="N453" i="2" s="1"/>
  <c r="K497" i="1"/>
  <c r="N498" i="2" s="1"/>
  <c r="BF497" i="1"/>
  <c r="K25" i="1"/>
  <c r="N26" i="2" s="1"/>
  <c r="BF25" i="1"/>
  <c r="BF283" i="1"/>
  <c r="K315" i="1"/>
  <c r="N316" i="2" s="1"/>
  <c r="BF315" i="1"/>
  <c r="BF41" i="1"/>
  <c r="BF369" i="1"/>
  <c r="BF354" i="1"/>
  <c r="K354" i="1"/>
  <c r="N355" i="2" s="1"/>
  <c r="K331" i="1"/>
  <c r="N332" i="2" s="1"/>
  <c r="BF331" i="1"/>
  <c r="BF259" i="1"/>
  <c r="K259" i="1"/>
  <c r="N260" i="2" s="1"/>
  <c r="BF151" i="1"/>
  <c r="K151" i="1"/>
  <c r="N152" i="2" s="1"/>
  <c r="BF145" i="1"/>
  <c r="BF470" i="1"/>
  <c r="K470" i="1"/>
  <c r="N471" i="2" s="1"/>
  <c r="BF414" i="1"/>
  <c r="K122" i="1"/>
  <c r="N123" i="2" s="1"/>
  <c r="BF122" i="1"/>
  <c r="K447" i="1"/>
  <c r="N448" i="2" s="1"/>
  <c r="BF447" i="1"/>
  <c r="BF130" i="1"/>
  <c r="K130" i="1"/>
  <c r="N131" i="2" s="1"/>
  <c r="K246" i="1"/>
  <c r="N247" i="2" s="1"/>
  <c r="BF246" i="1"/>
  <c r="BF380" i="1"/>
  <c r="K380" i="1"/>
  <c r="N381" i="2" s="1"/>
  <c r="K191" i="1"/>
  <c r="N192" i="2" s="1"/>
  <c r="BF191" i="1"/>
  <c r="BF313" i="1"/>
  <c r="K313" i="1"/>
  <c r="N314" i="2" s="1"/>
  <c r="BF63" i="1"/>
  <c r="K63" i="1"/>
  <c r="N64" i="2" s="1"/>
  <c r="K44" i="1"/>
  <c r="N45" i="2" s="1"/>
  <c r="BF44" i="1"/>
  <c r="BF164" i="1"/>
  <c r="K164" i="1"/>
  <c r="N165" i="2" s="1"/>
  <c r="BF377" i="1"/>
  <c r="K377" i="1"/>
  <c r="N378" i="2" s="1"/>
  <c r="K106" i="1"/>
  <c r="N107" i="2" s="1"/>
  <c r="BF106" i="1"/>
  <c r="BF36" i="1"/>
  <c r="BF443" i="1"/>
  <c r="K443" i="1"/>
  <c r="N444" i="2" s="1"/>
  <c r="K229" i="1"/>
  <c r="N230" i="2" s="1"/>
  <c r="BF229" i="1"/>
  <c r="K363" i="1"/>
  <c r="N364" i="2" s="1"/>
  <c r="BF363" i="1"/>
  <c r="BF21" i="1"/>
  <c r="K21" i="1"/>
  <c r="N22" i="2" s="1"/>
  <c r="BF152" i="1"/>
  <c r="BF163" i="1"/>
  <c r="K163" i="1"/>
  <c r="N164" i="2" s="1"/>
  <c r="BF247" i="1"/>
  <c r="K247" i="1"/>
  <c r="N248" i="2" s="1"/>
  <c r="BF198" i="1"/>
  <c r="K198" i="1"/>
  <c r="N199" i="2" s="1"/>
  <c r="BF204" i="1"/>
  <c r="K204" i="1"/>
  <c r="N205" i="2" s="1"/>
  <c r="M756" i="3"/>
  <c r="L756" i="3"/>
  <c r="H756" i="3"/>
  <c r="N756" i="3"/>
  <c r="I756" i="3"/>
  <c r="I574" i="3"/>
  <c r="L574" i="3"/>
  <c r="H574" i="3"/>
  <c r="M574" i="3"/>
  <c r="N574" i="3"/>
  <c r="L649" i="3"/>
  <c r="N649" i="3"/>
  <c r="I649" i="3"/>
  <c r="M649" i="3"/>
  <c r="H649" i="3"/>
  <c r="M792" i="3"/>
  <c r="N792" i="3"/>
  <c r="L792" i="3"/>
  <c r="H792" i="3"/>
  <c r="I792" i="3"/>
  <c r="M565" i="3"/>
  <c r="N565" i="3"/>
  <c r="I565" i="3"/>
  <c r="L565" i="3"/>
  <c r="H565" i="3"/>
  <c r="N841" i="3"/>
  <c r="L841" i="3"/>
  <c r="I841" i="3"/>
  <c r="H841" i="3"/>
  <c r="M841" i="3"/>
  <c r="N656" i="3"/>
  <c r="L656" i="3"/>
  <c r="I656" i="3"/>
  <c r="H656" i="3"/>
  <c r="M656" i="3"/>
  <c r="M779" i="3"/>
  <c r="L779" i="3"/>
  <c r="H779" i="3"/>
  <c r="N779" i="3"/>
  <c r="I779" i="3"/>
  <c r="I995" i="3"/>
  <c r="H995" i="3"/>
  <c r="L995" i="3"/>
  <c r="M995" i="3"/>
  <c r="N995" i="3"/>
  <c r="I615" i="3"/>
  <c r="H615" i="3"/>
  <c r="N615" i="3"/>
  <c r="M615" i="3"/>
  <c r="L615" i="3"/>
  <c r="H945" i="3"/>
  <c r="N945" i="3"/>
  <c r="L945" i="3"/>
  <c r="M945" i="3"/>
  <c r="I945" i="3"/>
  <c r="M745" i="3"/>
  <c r="N745" i="3"/>
  <c r="L745" i="3"/>
  <c r="H745" i="3"/>
  <c r="I745" i="3"/>
  <c r="M729" i="3"/>
  <c r="L729" i="3"/>
  <c r="H729" i="3"/>
  <c r="N729" i="3"/>
  <c r="I729" i="3"/>
  <c r="M965" i="3"/>
  <c r="N965" i="3"/>
  <c r="H965" i="3"/>
  <c r="L965" i="3"/>
  <c r="I965" i="3"/>
  <c r="H781" i="3"/>
  <c r="N781" i="3"/>
  <c r="I781" i="3"/>
  <c r="M781" i="3"/>
  <c r="L781" i="3"/>
  <c r="I577" i="3"/>
  <c r="L577" i="3"/>
  <c r="H577" i="3"/>
  <c r="M577" i="3"/>
  <c r="N577" i="3"/>
  <c r="H597" i="3"/>
  <c r="L597" i="3"/>
  <c r="I597" i="3"/>
  <c r="M597" i="3"/>
  <c r="N597" i="3"/>
  <c r="I867" i="3"/>
  <c r="H867" i="3"/>
  <c r="M867" i="3"/>
  <c r="L867" i="3"/>
  <c r="N867" i="3"/>
  <c r="H899" i="3"/>
  <c r="L899" i="3"/>
  <c r="I899" i="3"/>
  <c r="M899" i="3"/>
  <c r="N899" i="3"/>
  <c r="H976" i="3"/>
  <c r="I976" i="3"/>
  <c r="M976" i="3"/>
  <c r="N976" i="3"/>
  <c r="L976" i="3"/>
  <c r="H958" i="3"/>
  <c r="N958" i="3"/>
  <c r="I958" i="3"/>
  <c r="M958" i="3"/>
  <c r="L958" i="3"/>
  <c r="H749" i="3"/>
  <c r="N749" i="3"/>
  <c r="I749" i="3"/>
  <c r="M749" i="3"/>
  <c r="L749" i="3"/>
  <c r="H797" i="3"/>
  <c r="I797" i="3"/>
  <c r="M797" i="3"/>
  <c r="N797" i="3"/>
  <c r="L797" i="3"/>
  <c r="H750" i="3"/>
  <c r="N750" i="3"/>
  <c r="I750" i="3"/>
  <c r="M750" i="3"/>
  <c r="L750" i="3"/>
  <c r="H770" i="3"/>
  <c r="N770" i="3"/>
  <c r="I770" i="3"/>
  <c r="M770" i="3"/>
  <c r="L770" i="3"/>
  <c r="H802" i="3"/>
  <c r="N802" i="3"/>
  <c r="I802" i="3"/>
  <c r="M802" i="3"/>
  <c r="L802" i="3"/>
  <c r="M975" i="3"/>
  <c r="N975" i="3"/>
  <c r="I975" i="3"/>
  <c r="H975" i="3"/>
  <c r="L975" i="3"/>
  <c r="H798" i="3"/>
  <c r="N798" i="3"/>
  <c r="I798" i="3"/>
  <c r="M798" i="3"/>
  <c r="L798" i="3"/>
  <c r="M918" i="3"/>
  <c r="N918" i="3"/>
  <c r="H918" i="3"/>
  <c r="L918" i="3"/>
  <c r="I918" i="3"/>
  <c r="N932" i="3"/>
  <c r="M932" i="3"/>
  <c r="L932" i="3"/>
  <c r="H932" i="3"/>
  <c r="I932" i="3"/>
  <c r="M617" i="3"/>
  <c r="I617" i="3"/>
  <c r="H617" i="3"/>
  <c r="L617" i="3"/>
  <c r="N617" i="3"/>
  <c r="L930" i="3"/>
  <c r="N930" i="3"/>
  <c r="I930" i="3"/>
  <c r="H930" i="3"/>
  <c r="M930" i="3"/>
  <c r="I653" i="3"/>
  <c r="L653" i="3"/>
  <c r="H653" i="3"/>
  <c r="M653" i="3"/>
  <c r="N653" i="3"/>
  <c r="H586" i="3"/>
  <c r="L586" i="3"/>
  <c r="I586" i="3"/>
  <c r="M586" i="3"/>
  <c r="N586" i="3"/>
  <c r="L562" i="3"/>
  <c r="N562" i="3"/>
  <c r="I562" i="3"/>
  <c r="M562" i="3"/>
  <c r="H562" i="3"/>
  <c r="L922" i="3"/>
  <c r="H922" i="3"/>
  <c r="I922" i="3"/>
  <c r="M922" i="3"/>
  <c r="N922" i="3"/>
  <c r="I832" i="3"/>
  <c r="H832" i="3"/>
  <c r="M832" i="3"/>
  <c r="L832" i="3"/>
  <c r="N832" i="3"/>
  <c r="I659" i="3"/>
  <c r="N659" i="3"/>
  <c r="H659" i="3"/>
  <c r="M659" i="3"/>
  <c r="L659" i="3"/>
  <c r="M690" i="3"/>
  <c r="N690" i="3"/>
  <c r="L690" i="3"/>
  <c r="H690" i="3"/>
  <c r="I690" i="3"/>
  <c r="M606" i="3"/>
  <c r="N606" i="3"/>
  <c r="H606" i="3"/>
  <c r="L606" i="3"/>
  <c r="I606" i="3"/>
  <c r="I978" i="3"/>
  <c r="M978" i="3"/>
  <c r="L978" i="3"/>
  <c r="H978" i="3"/>
  <c r="N978" i="3"/>
  <c r="I986" i="3"/>
  <c r="M986" i="3"/>
  <c r="L986" i="3"/>
  <c r="H986" i="3"/>
  <c r="N986" i="3"/>
  <c r="I531" i="3"/>
  <c r="N531" i="3"/>
  <c r="M531" i="3"/>
  <c r="H531" i="3"/>
  <c r="L531" i="3"/>
  <c r="H593" i="3"/>
  <c r="I593" i="3"/>
  <c r="M593" i="3"/>
  <c r="L593" i="3"/>
  <c r="N593" i="3"/>
  <c r="I569" i="3"/>
  <c r="L569" i="3"/>
  <c r="H569" i="3"/>
  <c r="M569" i="3"/>
  <c r="N569" i="3"/>
  <c r="H747" i="3"/>
  <c r="N747" i="3"/>
  <c r="I747" i="3"/>
  <c r="M747" i="3"/>
  <c r="L747" i="3"/>
  <c r="H787" i="3"/>
  <c r="I787" i="3"/>
  <c r="M787" i="3"/>
  <c r="N787" i="3"/>
  <c r="L787" i="3"/>
  <c r="H956" i="3"/>
  <c r="I956" i="3"/>
  <c r="M956" i="3"/>
  <c r="N956" i="3"/>
  <c r="L956" i="3"/>
  <c r="H592" i="3"/>
  <c r="L592" i="3"/>
  <c r="I592" i="3"/>
  <c r="M592" i="3"/>
  <c r="N592" i="3"/>
  <c r="H673" i="3"/>
  <c r="N673" i="3"/>
  <c r="I673" i="3"/>
  <c r="M673" i="3"/>
  <c r="L673" i="3"/>
  <c r="H697" i="3"/>
  <c r="N697" i="3"/>
  <c r="I697" i="3"/>
  <c r="M697" i="3"/>
  <c r="L697" i="3"/>
  <c r="H705" i="3"/>
  <c r="N705" i="3"/>
  <c r="I705" i="3"/>
  <c r="M705" i="3"/>
  <c r="L705" i="3"/>
  <c r="H769" i="3"/>
  <c r="N769" i="3"/>
  <c r="I769" i="3"/>
  <c r="M769" i="3"/>
  <c r="L769" i="3"/>
  <c r="M647" i="3"/>
  <c r="N647" i="3"/>
  <c r="L647" i="3"/>
  <c r="I647" i="3"/>
  <c r="H647" i="3"/>
  <c r="I873" i="3"/>
  <c r="N873" i="3"/>
  <c r="M873" i="3"/>
  <c r="H873" i="3"/>
  <c r="L873" i="3"/>
  <c r="I905" i="3"/>
  <c r="H905" i="3"/>
  <c r="M905" i="3"/>
  <c r="N905" i="3"/>
  <c r="L905" i="3"/>
  <c r="I525" i="3"/>
  <c r="L525" i="3"/>
  <c r="H525" i="3"/>
  <c r="M525" i="3"/>
  <c r="N525" i="3"/>
  <c r="H635" i="3"/>
  <c r="M635" i="3"/>
  <c r="L635" i="3"/>
  <c r="I635" i="3"/>
  <c r="N635" i="3"/>
  <c r="M676" i="3"/>
  <c r="L676" i="3"/>
  <c r="H676" i="3"/>
  <c r="N676" i="3"/>
  <c r="I676" i="3"/>
  <c r="M692" i="3"/>
  <c r="L692" i="3"/>
  <c r="H692" i="3"/>
  <c r="N692" i="3"/>
  <c r="I692" i="3"/>
  <c r="M708" i="3"/>
  <c r="L708" i="3"/>
  <c r="H708" i="3"/>
  <c r="N708" i="3"/>
  <c r="I708" i="3"/>
  <c r="M886" i="3"/>
  <c r="N886" i="3"/>
  <c r="H886" i="3"/>
  <c r="L886" i="3"/>
  <c r="I886" i="3"/>
  <c r="I858" i="3"/>
  <c r="L858" i="3"/>
  <c r="H858" i="3"/>
  <c r="M858" i="3"/>
  <c r="N858" i="3"/>
  <c r="H890" i="3"/>
  <c r="L890" i="3"/>
  <c r="I890" i="3"/>
  <c r="M890" i="3"/>
  <c r="N890" i="3"/>
  <c r="M748" i="3"/>
  <c r="N748" i="3"/>
  <c r="L748" i="3"/>
  <c r="H748" i="3"/>
  <c r="I748" i="3"/>
  <c r="I663" i="3"/>
  <c r="N663" i="3"/>
  <c r="H663" i="3"/>
  <c r="M663" i="3"/>
  <c r="L663" i="3"/>
  <c r="M736" i="3"/>
  <c r="N736" i="3"/>
  <c r="L736" i="3"/>
  <c r="H736" i="3"/>
  <c r="I736" i="3"/>
  <c r="N833" i="3"/>
  <c r="L833" i="3"/>
  <c r="I833" i="3"/>
  <c r="H833" i="3"/>
  <c r="M833" i="3"/>
  <c r="M603" i="3"/>
  <c r="N603" i="3"/>
  <c r="H603" i="3"/>
  <c r="L603" i="3"/>
  <c r="I603" i="3"/>
  <c r="I996" i="3"/>
  <c r="M996" i="3"/>
  <c r="L996" i="3"/>
  <c r="H996" i="3"/>
  <c r="N996" i="3"/>
  <c r="N567" i="3"/>
  <c r="L567" i="3"/>
  <c r="I567" i="3"/>
  <c r="H567" i="3"/>
  <c r="M567" i="3"/>
  <c r="M839" i="3"/>
  <c r="N839" i="3"/>
  <c r="I839" i="3"/>
  <c r="L839" i="3"/>
  <c r="H839" i="3"/>
  <c r="M502" i="3"/>
  <c r="N502" i="3"/>
  <c r="L502" i="3"/>
  <c r="H502" i="3"/>
  <c r="I502" i="3"/>
  <c r="N937" i="3"/>
  <c r="L937" i="3"/>
  <c r="I937" i="3"/>
  <c r="H937" i="3"/>
  <c r="M937" i="3"/>
  <c r="I925" i="3"/>
  <c r="H925" i="3"/>
  <c r="N925" i="3"/>
  <c r="L925" i="3"/>
  <c r="M925" i="3"/>
  <c r="M741" i="3"/>
  <c r="L741" i="3"/>
  <c r="H741" i="3"/>
  <c r="N741" i="3"/>
  <c r="I741" i="3"/>
  <c r="M561" i="3"/>
  <c r="N561" i="3"/>
  <c r="I561" i="3"/>
  <c r="L561" i="3"/>
  <c r="H561" i="3"/>
  <c r="I632" i="3"/>
  <c r="N632" i="3"/>
  <c r="M632" i="3"/>
  <c r="H632" i="3"/>
  <c r="L632" i="3"/>
  <c r="I987" i="3"/>
  <c r="H987" i="3"/>
  <c r="L987" i="3"/>
  <c r="M987" i="3"/>
  <c r="N987" i="3"/>
  <c r="I991" i="3"/>
  <c r="H991" i="3"/>
  <c r="L991" i="3"/>
  <c r="M991" i="3"/>
  <c r="N991" i="3"/>
  <c r="I555" i="3"/>
  <c r="N555" i="3"/>
  <c r="M555" i="3"/>
  <c r="H555" i="3"/>
  <c r="L555" i="3"/>
  <c r="H589" i="3"/>
  <c r="I589" i="3"/>
  <c r="M589" i="3"/>
  <c r="L589" i="3"/>
  <c r="N589" i="3"/>
  <c r="I571" i="3"/>
  <c r="H571" i="3"/>
  <c r="M571" i="3"/>
  <c r="N571" i="3"/>
  <c r="L571" i="3"/>
  <c r="H583" i="3"/>
  <c r="L583" i="3"/>
  <c r="I583" i="3"/>
  <c r="M583" i="3"/>
  <c r="N583" i="3"/>
  <c r="I630" i="3"/>
  <c r="N630" i="3"/>
  <c r="H630" i="3"/>
  <c r="M630" i="3"/>
  <c r="L630" i="3"/>
  <c r="H695" i="3"/>
  <c r="N695" i="3"/>
  <c r="I695" i="3"/>
  <c r="M695" i="3"/>
  <c r="L695" i="3"/>
  <c r="H591" i="3"/>
  <c r="L591" i="3"/>
  <c r="I591" i="3"/>
  <c r="M591" i="3"/>
  <c r="N591" i="3"/>
  <c r="I851" i="3"/>
  <c r="L851" i="3"/>
  <c r="H851" i="3"/>
  <c r="M851" i="3"/>
  <c r="N851" i="3"/>
  <c r="H883" i="3"/>
  <c r="L883" i="3"/>
  <c r="I883" i="3"/>
  <c r="M883" i="3"/>
  <c r="N883" i="3"/>
  <c r="H915" i="3"/>
  <c r="L915" i="3"/>
  <c r="I915" i="3"/>
  <c r="M915" i="3"/>
  <c r="N915" i="3"/>
  <c r="I508" i="3"/>
  <c r="L508" i="3"/>
  <c r="H508" i="3"/>
  <c r="M508" i="3"/>
  <c r="N508" i="3"/>
  <c r="I576" i="3"/>
  <c r="L576" i="3"/>
  <c r="H576" i="3"/>
  <c r="M576" i="3"/>
  <c r="N576" i="3"/>
  <c r="H501" i="3"/>
  <c r="N501" i="3"/>
  <c r="I501" i="3"/>
  <c r="M501" i="3"/>
  <c r="L501" i="3"/>
  <c r="H911" i="3"/>
  <c r="I911" i="3"/>
  <c r="M911" i="3"/>
  <c r="L911" i="3"/>
  <c r="N911" i="3"/>
  <c r="H952" i="3"/>
  <c r="N952" i="3"/>
  <c r="I952" i="3"/>
  <c r="M952" i="3"/>
  <c r="L952" i="3"/>
  <c r="M625" i="3"/>
  <c r="I625" i="3"/>
  <c r="H625" i="3"/>
  <c r="L625" i="3"/>
  <c r="N625" i="3"/>
  <c r="I856" i="3"/>
  <c r="H856" i="3"/>
  <c r="M856" i="3"/>
  <c r="L856" i="3"/>
  <c r="N856" i="3"/>
  <c r="I641" i="3"/>
  <c r="M641" i="3"/>
  <c r="H641" i="3"/>
  <c r="L641" i="3"/>
  <c r="N641" i="3"/>
  <c r="M742" i="3"/>
  <c r="N742" i="3"/>
  <c r="L742" i="3"/>
  <c r="H742" i="3"/>
  <c r="I742" i="3"/>
  <c r="H694" i="3"/>
  <c r="N694" i="3"/>
  <c r="I694" i="3"/>
  <c r="M694" i="3"/>
  <c r="L694" i="3"/>
  <c r="M629" i="3"/>
  <c r="N629" i="3"/>
  <c r="I629" i="3"/>
  <c r="L629" i="3"/>
  <c r="H629" i="3"/>
  <c r="M824" i="3"/>
  <c r="L824" i="3"/>
  <c r="H824" i="3"/>
  <c r="N824" i="3"/>
  <c r="I824" i="3"/>
  <c r="M682" i="3"/>
  <c r="N682" i="3"/>
  <c r="L682" i="3"/>
  <c r="H682" i="3"/>
  <c r="I682" i="3"/>
  <c r="M904" i="3"/>
  <c r="H904" i="3"/>
  <c r="I904" i="3"/>
  <c r="N904" i="3"/>
  <c r="L904" i="3"/>
  <c r="M722" i="3"/>
  <c r="N722" i="3"/>
  <c r="L722" i="3"/>
  <c r="H722" i="3"/>
  <c r="I722" i="3"/>
  <c r="M621" i="3"/>
  <c r="N621" i="3"/>
  <c r="H621" i="3"/>
  <c r="I621" i="3"/>
  <c r="L621" i="3"/>
  <c r="M598" i="3"/>
  <c r="N598" i="3"/>
  <c r="H598" i="3"/>
  <c r="L598" i="3"/>
  <c r="I598" i="3"/>
  <c r="H970" i="3"/>
  <c r="L970" i="3"/>
  <c r="M970" i="3"/>
  <c r="N970" i="3"/>
  <c r="I970" i="3"/>
  <c r="I992" i="3"/>
  <c r="M992" i="3"/>
  <c r="L992" i="3"/>
  <c r="H992" i="3"/>
  <c r="N992" i="3"/>
  <c r="I994" i="3"/>
  <c r="M994" i="3"/>
  <c r="L994" i="3"/>
  <c r="H994" i="3"/>
  <c r="N994" i="3"/>
  <c r="I628" i="3"/>
  <c r="N628" i="3"/>
  <c r="M628" i="3"/>
  <c r="H628" i="3"/>
  <c r="L628" i="3"/>
  <c r="H618" i="3"/>
  <c r="I618" i="3"/>
  <c r="M618" i="3"/>
  <c r="L618" i="3"/>
  <c r="N618" i="3"/>
  <c r="H587" i="3"/>
  <c r="I587" i="3"/>
  <c r="M587" i="3"/>
  <c r="L587" i="3"/>
  <c r="N587" i="3"/>
  <c r="I529" i="3"/>
  <c r="H529" i="3"/>
  <c r="M529" i="3"/>
  <c r="L529" i="3"/>
  <c r="N529" i="3"/>
  <c r="H681" i="3"/>
  <c r="N681" i="3"/>
  <c r="I681" i="3"/>
  <c r="M681" i="3"/>
  <c r="L681" i="3"/>
  <c r="H689" i="3"/>
  <c r="N689" i="3"/>
  <c r="I689" i="3"/>
  <c r="M689" i="3"/>
  <c r="L689" i="3"/>
  <c r="H887" i="3"/>
  <c r="I887" i="3"/>
  <c r="M887" i="3"/>
  <c r="L887" i="3"/>
  <c r="N887" i="3"/>
  <c r="H998" i="3"/>
  <c r="I998" i="3"/>
  <c r="M998" i="3"/>
  <c r="N998" i="3"/>
  <c r="L998" i="3"/>
  <c r="H881" i="3"/>
  <c r="L881" i="3"/>
  <c r="I881" i="3"/>
  <c r="M881" i="3"/>
  <c r="N881" i="3"/>
  <c r="L913" i="3"/>
  <c r="I913" i="3"/>
  <c r="H913" i="3"/>
  <c r="M913" i="3"/>
  <c r="N913" i="3"/>
  <c r="M788" i="3"/>
  <c r="L788" i="3"/>
  <c r="H788" i="3"/>
  <c r="N788" i="3"/>
  <c r="I788" i="3"/>
  <c r="H953" i="3"/>
  <c r="N953" i="3"/>
  <c r="L953" i="3"/>
  <c r="M953" i="3"/>
  <c r="I953" i="3"/>
  <c r="H896" i="3"/>
  <c r="L896" i="3"/>
  <c r="I896" i="3"/>
  <c r="M896" i="3"/>
  <c r="N896" i="3"/>
  <c r="H686" i="3"/>
  <c r="I686" i="3"/>
  <c r="M686" i="3"/>
  <c r="N686" i="3"/>
  <c r="L686" i="3"/>
  <c r="M872" i="3"/>
  <c r="H872" i="3"/>
  <c r="I872" i="3"/>
  <c r="N872" i="3"/>
  <c r="L872" i="3"/>
  <c r="M544" i="3"/>
  <c r="L544" i="3"/>
  <c r="N544" i="3"/>
  <c r="I544" i="3"/>
  <c r="H544" i="3"/>
  <c r="M844" i="3"/>
  <c r="L844" i="3"/>
  <c r="N844" i="3"/>
  <c r="I844" i="3"/>
  <c r="H844" i="3"/>
  <c r="H920" i="3"/>
  <c r="I920" i="3"/>
  <c r="M920" i="3"/>
  <c r="N920" i="3"/>
  <c r="L920" i="3"/>
  <c r="I536" i="3"/>
  <c r="L536" i="3"/>
  <c r="H536" i="3"/>
  <c r="M536" i="3"/>
  <c r="N536" i="3"/>
  <c r="M588" i="3"/>
  <c r="L588" i="3"/>
  <c r="N588" i="3"/>
  <c r="H588" i="3"/>
  <c r="I588" i="3"/>
  <c r="M542" i="3"/>
  <c r="N542" i="3"/>
  <c r="I542" i="3"/>
  <c r="L542" i="3"/>
  <c r="H542" i="3"/>
  <c r="M596" i="3"/>
  <c r="L596" i="3"/>
  <c r="N596" i="3"/>
  <c r="H596" i="3"/>
  <c r="I596" i="3"/>
  <c r="M786" i="3"/>
  <c r="N786" i="3"/>
  <c r="L786" i="3"/>
  <c r="H786" i="3"/>
  <c r="I786" i="3"/>
  <c r="M782" i="3"/>
  <c r="N782" i="3"/>
  <c r="L782" i="3"/>
  <c r="H782" i="3"/>
  <c r="I782" i="3"/>
  <c r="H767" i="3"/>
  <c r="N767" i="3"/>
  <c r="I767" i="3"/>
  <c r="M767" i="3"/>
  <c r="L767" i="3"/>
  <c r="H807" i="3"/>
  <c r="I807" i="3"/>
  <c r="M807" i="3"/>
  <c r="N807" i="3"/>
  <c r="L807" i="3"/>
  <c r="H757" i="3"/>
  <c r="I757" i="3"/>
  <c r="M757" i="3"/>
  <c r="N757" i="3"/>
  <c r="L757" i="3"/>
  <c r="H811" i="3"/>
  <c r="N811" i="3"/>
  <c r="I811" i="3"/>
  <c r="M811" i="3"/>
  <c r="L811" i="3"/>
  <c r="H766" i="3"/>
  <c r="N766" i="3"/>
  <c r="I766" i="3"/>
  <c r="M766" i="3"/>
  <c r="L766" i="3"/>
  <c r="H754" i="3"/>
  <c r="N754" i="3"/>
  <c r="I754" i="3"/>
  <c r="M754" i="3"/>
  <c r="L754" i="3"/>
  <c r="H818" i="3"/>
  <c r="N818" i="3"/>
  <c r="I818" i="3"/>
  <c r="M818" i="3"/>
  <c r="L818" i="3"/>
  <c r="H814" i="3"/>
  <c r="I814" i="3"/>
  <c r="M814" i="3"/>
  <c r="N814" i="3"/>
  <c r="L814" i="3"/>
  <c r="M944" i="3"/>
  <c r="L944" i="3"/>
  <c r="H944" i="3"/>
  <c r="N944" i="3"/>
  <c r="I944" i="3"/>
  <c r="I556" i="3"/>
  <c r="H556" i="3"/>
  <c r="M556" i="3"/>
  <c r="L556" i="3"/>
  <c r="N556" i="3"/>
  <c r="I836" i="3"/>
  <c r="L836" i="3"/>
  <c r="H836" i="3"/>
  <c r="M836" i="3"/>
  <c r="N836" i="3"/>
  <c r="I934" i="3"/>
  <c r="H934" i="3"/>
  <c r="N934" i="3"/>
  <c r="L934" i="3"/>
  <c r="M934" i="3"/>
  <c r="I655" i="3"/>
  <c r="N655" i="3"/>
  <c r="H655" i="3"/>
  <c r="M655" i="3"/>
  <c r="L655" i="3"/>
  <c r="M828" i="3"/>
  <c r="L828" i="3"/>
  <c r="N828" i="3"/>
  <c r="I828" i="3"/>
  <c r="H828" i="3"/>
  <c r="I936" i="3"/>
  <c r="L936" i="3"/>
  <c r="N936" i="3"/>
  <c r="M936" i="3"/>
  <c r="H936" i="3"/>
  <c r="M564" i="3"/>
  <c r="N564" i="3"/>
  <c r="I564" i="3"/>
  <c r="L564" i="3"/>
  <c r="H564" i="3"/>
  <c r="I657" i="3"/>
  <c r="M657" i="3"/>
  <c r="H657" i="3"/>
  <c r="L657" i="3"/>
  <c r="N657" i="3"/>
  <c r="I846" i="3"/>
  <c r="L846" i="3"/>
  <c r="H846" i="3"/>
  <c r="M846" i="3"/>
  <c r="N846" i="3"/>
  <c r="N515" i="3"/>
  <c r="L515" i="3"/>
  <c r="I515" i="3"/>
  <c r="H515" i="3"/>
  <c r="M515" i="3"/>
  <c r="M527" i="3"/>
  <c r="H527" i="3"/>
  <c r="L527" i="3"/>
  <c r="I527" i="3"/>
  <c r="N527" i="3"/>
  <c r="M943" i="3"/>
  <c r="I943" i="3"/>
  <c r="H943" i="3"/>
  <c r="N943" i="3"/>
  <c r="L943" i="3"/>
  <c r="I927" i="3"/>
  <c r="L927" i="3"/>
  <c r="N927" i="3"/>
  <c r="M927" i="3"/>
  <c r="H927" i="3"/>
  <c r="M743" i="3"/>
  <c r="L743" i="3"/>
  <c r="H743" i="3"/>
  <c r="N743" i="3"/>
  <c r="I743" i="3"/>
  <c r="M650" i="3"/>
  <c r="N650" i="3"/>
  <c r="L650" i="3"/>
  <c r="I650" i="3"/>
  <c r="H650" i="3"/>
  <c r="I640" i="3"/>
  <c r="N640" i="3"/>
  <c r="M640" i="3"/>
  <c r="H640" i="3"/>
  <c r="L640" i="3"/>
  <c r="I988" i="3"/>
  <c r="M988" i="3"/>
  <c r="L988" i="3"/>
  <c r="H988" i="3"/>
  <c r="N988" i="3"/>
  <c r="I983" i="3"/>
  <c r="H983" i="3"/>
  <c r="L983" i="3"/>
  <c r="M983" i="3"/>
  <c r="N983" i="3"/>
  <c r="H821" i="3"/>
  <c r="N821" i="3"/>
  <c r="I821" i="3"/>
  <c r="M821" i="3"/>
  <c r="L821" i="3"/>
  <c r="H763" i="3"/>
  <c r="N763" i="3"/>
  <c r="I763" i="3"/>
  <c r="M763" i="3"/>
  <c r="L763" i="3"/>
  <c r="H803" i="3"/>
  <c r="N803" i="3"/>
  <c r="I803" i="3"/>
  <c r="M803" i="3"/>
  <c r="L803" i="3"/>
  <c r="H966" i="3"/>
  <c r="L966" i="3"/>
  <c r="I966" i="3"/>
  <c r="M966" i="3"/>
  <c r="N966" i="3"/>
  <c r="I537" i="3"/>
  <c r="L537" i="3"/>
  <c r="H537" i="3"/>
  <c r="M537" i="3"/>
  <c r="N537" i="3"/>
  <c r="H761" i="3"/>
  <c r="N761" i="3"/>
  <c r="I761" i="3"/>
  <c r="M761" i="3"/>
  <c r="L761" i="3"/>
  <c r="H793" i="3"/>
  <c r="N793" i="3"/>
  <c r="I793" i="3"/>
  <c r="M793" i="3"/>
  <c r="L793" i="3"/>
  <c r="H815" i="3"/>
  <c r="I815" i="3"/>
  <c r="M815" i="3"/>
  <c r="N815" i="3"/>
  <c r="L815" i="3"/>
  <c r="M774" i="3"/>
  <c r="N774" i="3"/>
  <c r="I774" i="3"/>
  <c r="H774" i="3"/>
  <c r="L774" i="3"/>
  <c r="H762" i="3"/>
  <c r="I762" i="3"/>
  <c r="M762" i="3"/>
  <c r="N762" i="3"/>
  <c r="L762" i="3"/>
  <c r="H810" i="3"/>
  <c r="I810" i="3"/>
  <c r="M810" i="3"/>
  <c r="N810" i="3"/>
  <c r="L810" i="3"/>
  <c r="H806" i="3"/>
  <c r="I806" i="3"/>
  <c r="M806" i="3"/>
  <c r="N806" i="3"/>
  <c r="L806" i="3"/>
  <c r="H971" i="3"/>
  <c r="N971" i="3"/>
  <c r="M971" i="3"/>
  <c r="L971" i="3"/>
  <c r="I971" i="3"/>
  <c r="L928" i="3"/>
  <c r="I928" i="3"/>
  <c r="H928" i="3"/>
  <c r="M928" i="3"/>
  <c r="N928" i="3"/>
  <c r="H594" i="3"/>
  <c r="I594" i="3"/>
  <c r="M594" i="3"/>
  <c r="L594" i="3"/>
  <c r="N594" i="3"/>
  <c r="N924" i="3"/>
  <c r="I924" i="3"/>
  <c r="H924" i="3"/>
  <c r="M924" i="3"/>
  <c r="L924" i="3"/>
  <c r="M840" i="3"/>
  <c r="L840" i="3"/>
  <c r="N840" i="3"/>
  <c r="I840" i="3"/>
  <c r="H840" i="3"/>
  <c r="M842" i="3"/>
  <c r="N842" i="3"/>
  <c r="I842" i="3"/>
  <c r="L842" i="3"/>
  <c r="H842" i="3"/>
  <c r="L645" i="3"/>
  <c r="N645" i="3"/>
  <c r="I645" i="3"/>
  <c r="M645" i="3"/>
  <c r="H645" i="3"/>
  <c r="M524" i="3"/>
  <c r="L524" i="3"/>
  <c r="N524" i="3"/>
  <c r="I524" i="3"/>
  <c r="H524" i="3"/>
  <c r="M572" i="3"/>
  <c r="L572" i="3"/>
  <c r="N572" i="3"/>
  <c r="I572" i="3"/>
  <c r="H572" i="3"/>
  <c r="I535" i="3"/>
  <c r="H535" i="3"/>
  <c r="M535" i="3"/>
  <c r="N535" i="3"/>
  <c r="L535" i="3"/>
  <c r="L969" i="3"/>
  <c r="M969" i="3"/>
  <c r="H969" i="3"/>
  <c r="N969" i="3"/>
  <c r="I969" i="3"/>
  <c r="M532" i="3"/>
  <c r="N532" i="3"/>
  <c r="I532" i="3"/>
  <c r="L532" i="3"/>
  <c r="H532" i="3"/>
  <c r="H785" i="3"/>
  <c r="I785" i="3"/>
  <c r="M785" i="3"/>
  <c r="N785" i="3"/>
  <c r="L785" i="3"/>
  <c r="H775" i="3"/>
  <c r="I775" i="3"/>
  <c r="M775" i="3"/>
  <c r="N775" i="3"/>
  <c r="L775" i="3"/>
  <c r="I960" i="3"/>
  <c r="M960" i="3"/>
  <c r="H960" i="3"/>
  <c r="L960" i="3"/>
  <c r="N960" i="3"/>
  <c r="N972" i="3"/>
  <c r="M972" i="3"/>
  <c r="H972" i="3"/>
  <c r="I972" i="3"/>
  <c r="L972" i="3"/>
  <c r="H954" i="3"/>
  <c r="I954" i="3"/>
  <c r="M954" i="3"/>
  <c r="N954" i="3"/>
  <c r="L954" i="3"/>
  <c r="H819" i="3"/>
  <c r="I819" i="3"/>
  <c r="M819" i="3"/>
  <c r="N819" i="3"/>
  <c r="L819" i="3"/>
  <c r="M989" i="3"/>
  <c r="I989" i="3"/>
  <c r="H989" i="3"/>
  <c r="N989" i="3"/>
  <c r="L989" i="3"/>
  <c r="H590" i="3"/>
  <c r="I590" i="3"/>
  <c r="M590" i="3"/>
  <c r="L590" i="3"/>
  <c r="N590" i="3"/>
  <c r="I637" i="3"/>
  <c r="L637" i="3"/>
  <c r="H637" i="3"/>
  <c r="M637" i="3"/>
  <c r="N637" i="3"/>
  <c r="M826" i="3"/>
  <c r="N826" i="3"/>
  <c r="I826" i="3"/>
  <c r="L826" i="3"/>
  <c r="H826" i="3"/>
  <c r="L538" i="3"/>
  <c r="N538" i="3"/>
  <c r="I538" i="3"/>
  <c r="M538" i="3"/>
  <c r="H538" i="3"/>
  <c r="I566" i="3"/>
  <c r="L566" i="3"/>
  <c r="H566" i="3"/>
  <c r="M566" i="3"/>
  <c r="N566" i="3"/>
  <c r="I560" i="3"/>
  <c r="H560" i="3"/>
  <c r="M560" i="3"/>
  <c r="L560" i="3"/>
  <c r="N560" i="3"/>
  <c r="I864" i="3"/>
  <c r="H864" i="3"/>
  <c r="M864" i="3"/>
  <c r="L864" i="3"/>
  <c r="N864" i="3"/>
  <c r="I633" i="3"/>
  <c r="L633" i="3"/>
  <c r="H633" i="3"/>
  <c r="M633" i="3"/>
  <c r="N633" i="3"/>
  <c r="H880" i="3"/>
  <c r="N880" i="3"/>
  <c r="I880" i="3"/>
  <c r="L880" i="3"/>
  <c r="M880" i="3"/>
  <c r="M714" i="3"/>
  <c r="N714" i="3"/>
  <c r="L714" i="3"/>
  <c r="H714" i="3"/>
  <c r="I714" i="3"/>
  <c r="M666" i="3"/>
  <c r="N666" i="3"/>
  <c r="L666" i="3"/>
  <c r="H666" i="3"/>
  <c r="I666" i="3"/>
  <c r="M602" i="3"/>
  <c r="L602" i="3"/>
  <c r="N602" i="3"/>
  <c r="H602" i="3"/>
  <c r="I602" i="3"/>
  <c r="M558" i="3"/>
  <c r="N558" i="3"/>
  <c r="I558" i="3"/>
  <c r="L558" i="3"/>
  <c r="H558" i="3"/>
  <c r="L512" i="3"/>
  <c r="N512" i="3"/>
  <c r="I512" i="3"/>
  <c r="M512" i="3"/>
  <c r="H512" i="3"/>
  <c r="L550" i="3"/>
  <c r="N550" i="3"/>
  <c r="I550" i="3"/>
  <c r="M550" i="3"/>
  <c r="H550" i="3"/>
  <c r="H997" i="3"/>
  <c r="N997" i="3"/>
  <c r="L997" i="3"/>
  <c r="M997" i="3"/>
  <c r="I997" i="3"/>
  <c r="I553" i="3"/>
  <c r="L553" i="3"/>
  <c r="H553" i="3"/>
  <c r="M553" i="3"/>
  <c r="N553" i="3"/>
  <c r="H581" i="3"/>
  <c r="I581" i="3"/>
  <c r="M581" i="3"/>
  <c r="L581" i="3"/>
  <c r="N581" i="3"/>
  <c r="I634" i="3"/>
  <c r="N634" i="3"/>
  <c r="H634" i="3"/>
  <c r="M634" i="3"/>
  <c r="L634" i="3"/>
  <c r="H667" i="3"/>
  <c r="I667" i="3"/>
  <c r="M667" i="3"/>
  <c r="N667" i="3"/>
  <c r="L667" i="3"/>
  <c r="H683" i="3"/>
  <c r="N683" i="3"/>
  <c r="I683" i="3"/>
  <c r="M683" i="3"/>
  <c r="L683" i="3"/>
  <c r="H699" i="3"/>
  <c r="I699" i="3"/>
  <c r="M699" i="3"/>
  <c r="N699" i="3"/>
  <c r="L699" i="3"/>
  <c r="H715" i="3"/>
  <c r="N715" i="3"/>
  <c r="I715" i="3"/>
  <c r="M715" i="3"/>
  <c r="L715" i="3"/>
  <c r="H723" i="3"/>
  <c r="I723" i="3"/>
  <c r="M723" i="3"/>
  <c r="N723" i="3"/>
  <c r="L723" i="3"/>
  <c r="I859" i="3"/>
  <c r="H859" i="3"/>
  <c r="M859" i="3"/>
  <c r="L859" i="3"/>
  <c r="N859" i="3"/>
  <c r="H891" i="3"/>
  <c r="L891" i="3"/>
  <c r="I891" i="3"/>
  <c r="M891" i="3"/>
  <c r="N891" i="3"/>
  <c r="I519" i="3"/>
  <c r="H519" i="3"/>
  <c r="M519" i="3"/>
  <c r="N519" i="3"/>
  <c r="L519" i="3"/>
  <c r="I505" i="3"/>
  <c r="L505" i="3"/>
  <c r="H505" i="3"/>
  <c r="M505" i="3"/>
  <c r="N505" i="3"/>
  <c r="I575" i="3"/>
  <c r="H575" i="3"/>
  <c r="M575" i="3"/>
  <c r="N575" i="3"/>
  <c r="L575" i="3"/>
  <c r="H713" i="3"/>
  <c r="I713" i="3"/>
  <c r="M713" i="3"/>
  <c r="N713" i="3"/>
  <c r="L713" i="3"/>
  <c r="H721" i="3"/>
  <c r="N721" i="3"/>
  <c r="I721" i="3"/>
  <c r="M721" i="3"/>
  <c r="L721" i="3"/>
  <c r="I855" i="3"/>
  <c r="L855" i="3"/>
  <c r="H855" i="3"/>
  <c r="M855" i="3"/>
  <c r="N855" i="3"/>
  <c r="I903" i="3"/>
  <c r="L903" i="3"/>
  <c r="H903" i="3"/>
  <c r="M903" i="3"/>
  <c r="N903" i="3"/>
  <c r="I511" i="3"/>
  <c r="N511" i="3"/>
  <c r="M511" i="3"/>
  <c r="H511" i="3"/>
  <c r="L511" i="3"/>
  <c r="I568" i="3"/>
  <c r="L568" i="3"/>
  <c r="H568" i="3"/>
  <c r="M568" i="3"/>
  <c r="N568" i="3"/>
  <c r="I865" i="3"/>
  <c r="H865" i="3"/>
  <c r="M865" i="3"/>
  <c r="N865" i="3"/>
  <c r="L865" i="3"/>
  <c r="H897" i="3"/>
  <c r="L897" i="3"/>
  <c r="I897" i="3"/>
  <c r="M897" i="3"/>
  <c r="N897" i="3"/>
  <c r="L534" i="3"/>
  <c r="N534" i="3"/>
  <c r="I534" i="3"/>
  <c r="M534" i="3"/>
  <c r="H534" i="3"/>
  <c r="M724" i="3"/>
  <c r="N724" i="3"/>
  <c r="L724" i="3"/>
  <c r="H724" i="3"/>
  <c r="I724" i="3"/>
  <c r="L854" i="3"/>
  <c r="N854" i="3"/>
  <c r="I854" i="3"/>
  <c r="M854" i="3"/>
  <c r="H854" i="3"/>
  <c r="M902" i="3"/>
  <c r="L902" i="3"/>
  <c r="H902" i="3"/>
  <c r="I902" i="3"/>
  <c r="N902" i="3"/>
  <c r="H949" i="3"/>
  <c r="N949" i="3"/>
  <c r="L949" i="3"/>
  <c r="M949" i="3"/>
  <c r="I949" i="3"/>
  <c r="M734" i="3"/>
  <c r="L734" i="3"/>
  <c r="H734" i="3"/>
  <c r="N734" i="3"/>
  <c r="I734" i="3"/>
  <c r="L926" i="3"/>
  <c r="N926" i="3"/>
  <c r="I926" i="3"/>
  <c r="H926" i="3"/>
  <c r="M926" i="3"/>
  <c r="I830" i="3"/>
  <c r="L830" i="3"/>
  <c r="H830" i="3"/>
  <c r="M830" i="3"/>
  <c r="N830" i="3"/>
  <c r="M552" i="3"/>
  <c r="N552" i="3"/>
  <c r="I552" i="3"/>
  <c r="L552" i="3"/>
  <c r="H552" i="3"/>
  <c r="I848" i="3"/>
  <c r="H848" i="3"/>
  <c r="M848" i="3"/>
  <c r="L848" i="3"/>
  <c r="N848" i="3"/>
  <c r="I610" i="3"/>
  <c r="N610" i="3"/>
  <c r="H610" i="3"/>
  <c r="L610" i="3"/>
  <c r="M610" i="3"/>
  <c r="I778" i="3"/>
  <c r="H778" i="3"/>
  <c r="L778" i="3"/>
  <c r="M778" i="3"/>
  <c r="N778" i="3"/>
  <c r="M980" i="3"/>
  <c r="N980" i="3"/>
  <c r="L980" i="3"/>
  <c r="H980" i="3"/>
  <c r="I980" i="3"/>
  <c r="M982" i="3"/>
  <c r="N982" i="3"/>
  <c r="L982" i="3"/>
  <c r="H982" i="3"/>
  <c r="I982" i="3"/>
  <c r="I644" i="3"/>
  <c r="N644" i="3"/>
  <c r="M644" i="3"/>
  <c r="H644" i="3"/>
  <c r="L644" i="3"/>
  <c r="I547" i="3"/>
  <c r="H547" i="3"/>
  <c r="M547" i="3"/>
  <c r="N547" i="3"/>
  <c r="L547" i="3"/>
  <c r="M981" i="3"/>
  <c r="I981" i="3"/>
  <c r="H981" i="3"/>
  <c r="N981" i="3"/>
  <c r="L981" i="3"/>
  <c r="I549" i="3"/>
  <c r="L549" i="3"/>
  <c r="H549" i="3"/>
  <c r="M549" i="3"/>
  <c r="N549" i="3"/>
  <c r="H622" i="3"/>
  <c r="I622" i="3"/>
  <c r="M622" i="3"/>
  <c r="L622" i="3"/>
  <c r="N622" i="3"/>
  <c r="H765" i="3"/>
  <c r="N765" i="3"/>
  <c r="I765" i="3"/>
  <c r="M765" i="3"/>
  <c r="L765" i="3"/>
  <c r="H751" i="3"/>
  <c r="N751" i="3"/>
  <c r="I751" i="3"/>
  <c r="M751" i="3"/>
  <c r="L751" i="3"/>
  <c r="H791" i="3"/>
  <c r="I791" i="3"/>
  <c r="M791" i="3"/>
  <c r="N791" i="3"/>
  <c r="L791" i="3"/>
  <c r="H693" i="3"/>
  <c r="I693" i="3"/>
  <c r="M693" i="3"/>
  <c r="N693" i="3"/>
  <c r="L693" i="3"/>
  <c r="H584" i="3"/>
  <c r="L584" i="3"/>
  <c r="I584" i="3"/>
  <c r="M584" i="3"/>
  <c r="N584" i="3"/>
  <c r="I869" i="3"/>
  <c r="H869" i="3"/>
  <c r="M869" i="3"/>
  <c r="N869" i="3"/>
  <c r="L869" i="3"/>
  <c r="H901" i="3"/>
  <c r="L901" i="3"/>
  <c r="I901" i="3"/>
  <c r="M901" i="3"/>
  <c r="N901" i="3"/>
  <c r="L546" i="3"/>
  <c r="N546" i="3"/>
  <c r="I546" i="3"/>
  <c r="M546" i="3"/>
  <c r="H546" i="3"/>
  <c r="H627" i="3"/>
  <c r="M627" i="3"/>
  <c r="L627" i="3"/>
  <c r="I627" i="3"/>
  <c r="N627" i="3"/>
  <c r="H643" i="3"/>
  <c r="M643" i="3"/>
  <c r="L643" i="3"/>
  <c r="I643" i="3"/>
  <c r="N643" i="3"/>
  <c r="M668" i="3"/>
  <c r="L668" i="3"/>
  <c r="H668" i="3"/>
  <c r="N668" i="3"/>
  <c r="I668" i="3"/>
  <c r="M684" i="3"/>
  <c r="L684" i="3"/>
  <c r="H684" i="3"/>
  <c r="N684" i="3"/>
  <c r="I684" i="3"/>
  <c r="M700" i="3"/>
  <c r="N700" i="3"/>
  <c r="L700" i="3"/>
  <c r="H700" i="3"/>
  <c r="I700" i="3"/>
  <c r="M716" i="3"/>
  <c r="N716" i="3"/>
  <c r="L716" i="3"/>
  <c r="H716" i="3"/>
  <c r="I716" i="3"/>
  <c r="H878" i="3"/>
  <c r="N878" i="3"/>
  <c r="I878" i="3"/>
  <c r="L878" i="3"/>
  <c r="M878" i="3"/>
  <c r="H957" i="3"/>
  <c r="N957" i="3"/>
  <c r="L957" i="3"/>
  <c r="M957" i="3"/>
  <c r="I957" i="3"/>
  <c r="I866" i="3"/>
  <c r="M866" i="3"/>
  <c r="H866" i="3"/>
  <c r="L866" i="3"/>
  <c r="N866" i="3"/>
  <c r="H898" i="3"/>
  <c r="I898" i="3"/>
  <c r="M898" i="3"/>
  <c r="L898" i="3"/>
  <c r="N898" i="3"/>
  <c r="M604" i="3"/>
  <c r="N604" i="3"/>
  <c r="H604" i="3"/>
  <c r="L604" i="3"/>
  <c r="I604" i="3"/>
  <c r="H608" i="3"/>
  <c r="I608" i="3"/>
  <c r="M608" i="3"/>
  <c r="L608" i="3"/>
  <c r="N608" i="3"/>
  <c r="M732" i="3"/>
  <c r="L732" i="3"/>
  <c r="H732" i="3"/>
  <c r="N732" i="3"/>
  <c r="I732" i="3"/>
  <c r="M845" i="3"/>
  <c r="H845" i="3"/>
  <c r="L845" i="3"/>
  <c r="I845" i="3"/>
  <c r="N845" i="3"/>
  <c r="M539" i="3"/>
  <c r="H539" i="3"/>
  <c r="L539" i="3"/>
  <c r="I539" i="3"/>
  <c r="N539" i="3"/>
  <c r="M827" i="3"/>
  <c r="N827" i="3"/>
  <c r="I827" i="3"/>
  <c r="L827" i="3"/>
  <c r="H827" i="3"/>
  <c r="H613" i="3"/>
  <c r="L613" i="3"/>
  <c r="N613" i="3"/>
  <c r="M613" i="3"/>
  <c r="I613" i="3"/>
  <c r="H985" i="3"/>
  <c r="N985" i="3"/>
  <c r="L985" i="3"/>
  <c r="M985" i="3"/>
  <c r="I985" i="3"/>
  <c r="N935" i="3"/>
  <c r="I935" i="3"/>
  <c r="H935" i="3"/>
  <c r="M935" i="3"/>
  <c r="L935" i="3"/>
  <c r="I919" i="3"/>
  <c r="N919" i="3"/>
  <c r="M919" i="3"/>
  <c r="L919" i="3"/>
  <c r="H919" i="3"/>
  <c r="M735" i="3"/>
  <c r="N735" i="3"/>
  <c r="L735" i="3"/>
  <c r="H735" i="3"/>
  <c r="I735" i="3"/>
  <c r="N507" i="3"/>
  <c r="L507" i="3"/>
  <c r="I507" i="3"/>
  <c r="H507" i="3"/>
  <c r="M507" i="3"/>
  <c r="I648" i="3"/>
  <c r="H648" i="3"/>
  <c r="M648" i="3"/>
  <c r="N648" i="3"/>
  <c r="L648" i="3"/>
  <c r="N523" i="3"/>
  <c r="L523" i="3"/>
  <c r="I523" i="3"/>
  <c r="H523" i="3"/>
  <c r="M523" i="3"/>
  <c r="M784" i="3"/>
  <c r="L784" i="3"/>
  <c r="H784" i="3"/>
  <c r="N784" i="3"/>
  <c r="I784" i="3"/>
  <c r="H601" i="3"/>
  <c r="L601" i="3"/>
  <c r="I601" i="3"/>
  <c r="M601" i="3"/>
  <c r="N601" i="3"/>
  <c r="H595" i="3"/>
  <c r="I595" i="3"/>
  <c r="M595" i="3"/>
  <c r="L595" i="3"/>
  <c r="N595" i="3"/>
  <c r="H626" i="3"/>
  <c r="L626" i="3"/>
  <c r="I626" i="3"/>
  <c r="M626" i="3"/>
  <c r="N626" i="3"/>
  <c r="H789" i="3"/>
  <c r="I789" i="3"/>
  <c r="M789" i="3"/>
  <c r="N789" i="3"/>
  <c r="L789" i="3"/>
  <c r="H801" i="3"/>
  <c r="N801" i="3"/>
  <c r="I801" i="3"/>
  <c r="M801" i="3"/>
  <c r="L801" i="3"/>
  <c r="H585" i="3"/>
  <c r="L585" i="3"/>
  <c r="I585" i="3"/>
  <c r="M585" i="3"/>
  <c r="N585" i="3"/>
  <c r="H875" i="3"/>
  <c r="I875" i="3"/>
  <c r="M875" i="3"/>
  <c r="L875" i="3"/>
  <c r="N875" i="3"/>
  <c r="H907" i="3"/>
  <c r="M907" i="3"/>
  <c r="N907" i="3"/>
  <c r="L907" i="3"/>
  <c r="I907" i="3"/>
  <c r="H968" i="3"/>
  <c r="L968" i="3"/>
  <c r="I968" i="3"/>
  <c r="M968" i="3"/>
  <c r="N968" i="3"/>
  <c r="H950" i="3"/>
  <c r="I950" i="3"/>
  <c r="M950" i="3"/>
  <c r="N950" i="3"/>
  <c r="L950" i="3"/>
  <c r="I871" i="3"/>
  <c r="H871" i="3"/>
  <c r="M871" i="3"/>
  <c r="L871" i="3"/>
  <c r="N871" i="3"/>
  <c r="H964" i="3"/>
  <c r="I964" i="3"/>
  <c r="M964" i="3"/>
  <c r="L964" i="3"/>
  <c r="N964" i="3"/>
  <c r="H794" i="3"/>
  <c r="N794" i="3"/>
  <c r="I794" i="3"/>
  <c r="M794" i="3"/>
  <c r="L794" i="3"/>
  <c r="H790" i="3"/>
  <c r="N790" i="3"/>
  <c r="I790" i="3"/>
  <c r="M790" i="3"/>
  <c r="L790" i="3"/>
  <c r="I938" i="3"/>
  <c r="N938" i="3"/>
  <c r="L938" i="3"/>
  <c r="M938" i="3"/>
  <c r="H938" i="3"/>
  <c r="M651" i="3"/>
  <c r="N651" i="3"/>
  <c r="L651" i="3"/>
  <c r="I651" i="3"/>
  <c r="H651" i="3"/>
  <c r="L940" i="3"/>
  <c r="M940" i="3"/>
  <c r="N940" i="3"/>
  <c r="H940" i="3"/>
  <c r="I940" i="3"/>
  <c r="M946" i="3"/>
  <c r="L946" i="3"/>
  <c r="H946" i="3"/>
  <c r="N946" i="3"/>
  <c r="I946" i="3"/>
  <c r="I942" i="3"/>
  <c r="H942" i="3"/>
  <c r="N942" i="3"/>
  <c r="L942" i="3"/>
  <c r="M942" i="3"/>
  <c r="M661" i="3"/>
  <c r="N661" i="3"/>
  <c r="I661" i="3"/>
  <c r="L661" i="3"/>
  <c r="H661" i="3"/>
  <c r="L838" i="3"/>
  <c r="N838" i="3"/>
  <c r="I838" i="3"/>
  <c r="M838" i="3"/>
  <c r="H838" i="3"/>
  <c r="M706" i="3"/>
  <c r="N706" i="3"/>
  <c r="L706" i="3"/>
  <c r="H706" i="3"/>
  <c r="I706" i="3"/>
  <c r="M698" i="3"/>
  <c r="N698" i="3"/>
  <c r="L698" i="3"/>
  <c r="H698" i="3"/>
  <c r="I698" i="3"/>
  <c r="M888" i="3"/>
  <c r="N888" i="3"/>
  <c r="H888" i="3"/>
  <c r="L888" i="3"/>
  <c r="I888" i="3"/>
  <c r="H670" i="3"/>
  <c r="N670" i="3"/>
  <c r="I670" i="3"/>
  <c r="M670" i="3"/>
  <c r="L670" i="3"/>
  <c r="M738" i="3"/>
  <c r="L738" i="3"/>
  <c r="H738" i="3"/>
  <c r="N738" i="3"/>
  <c r="I738" i="3"/>
  <c r="H710" i="3"/>
  <c r="N710" i="3"/>
  <c r="I710" i="3"/>
  <c r="M710" i="3"/>
  <c r="L710" i="3"/>
  <c r="M674" i="3"/>
  <c r="L674" i="3"/>
  <c r="H674" i="3"/>
  <c r="N674" i="3"/>
  <c r="I674" i="3"/>
  <c r="I834" i="3"/>
  <c r="L834" i="3"/>
  <c r="H834" i="3"/>
  <c r="M834" i="3"/>
  <c r="N834" i="3"/>
  <c r="H959" i="3"/>
  <c r="I959" i="3"/>
  <c r="M959" i="3"/>
  <c r="N959" i="3"/>
  <c r="L959" i="3"/>
  <c r="H912" i="3"/>
  <c r="I912" i="3"/>
  <c r="M912" i="3"/>
  <c r="L912" i="3"/>
  <c r="N912" i="3"/>
  <c r="M990" i="3"/>
  <c r="N990" i="3"/>
  <c r="L990" i="3"/>
  <c r="H990" i="3"/>
  <c r="I990" i="3"/>
  <c r="M984" i="3"/>
  <c r="N984" i="3"/>
  <c r="L984" i="3"/>
  <c r="H984" i="3"/>
  <c r="I984" i="3"/>
  <c r="I520" i="3"/>
  <c r="M520" i="3"/>
  <c r="H520" i="3"/>
  <c r="L520" i="3"/>
  <c r="N520" i="3"/>
  <c r="L517" i="3"/>
  <c r="I517" i="3"/>
  <c r="H517" i="3"/>
  <c r="M517" i="3"/>
  <c r="N517" i="3"/>
  <c r="H679" i="3"/>
  <c r="I679" i="3"/>
  <c r="M679" i="3"/>
  <c r="N679" i="3"/>
  <c r="L679" i="3"/>
  <c r="H711" i="3"/>
  <c r="N711" i="3"/>
  <c r="I711" i="3"/>
  <c r="M711" i="3"/>
  <c r="L711" i="3"/>
  <c r="H753" i="3"/>
  <c r="I753" i="3"/>
  <c r="M753" i="3"/>
  <c r="N753" i="3"/>
  <c r="L753" i="3"/>
  <c r="H805" i="3"/>
  <c r="I805" i="3"/>
  <c r="M805" i="3"/>
  <c r="N805" i="3"/>
  <c r="L805" i="3"/>
  <c r="H817" i="3"/>
  <c r="N817" i="3"/>
  <c r="I817" i="3"/>
  <c r="M817" i="3"/>
  <c r="L817" i="3"/>
  <c r="H759" i="3"/>
  <c r="I759" i="3"/>
  <c r="M759" i="3"/>
  <c r="N759" i="3"/>
  <c r="L759" i="3"/>
  <c r="H799" i="3"/>
  <c r="N799" i="3"/>
  <c r="I799" i="3"/>
  <c r="M799" i="3"/>
  <c r="L799" i="3"/>
  <c r="H677" i="3"/>
  <c r="I677" i="3"/>
  <c r="M677" i="3"/>
  <c r="N677" i="3"/>
  <c r="L677" i="3"/>
  <c r="H685" i="3"/>
  <c r="I685" i="3"/>
  <c r="M685" i="3"/>
  <c r="N685" i="3"/>
  <c r="L685" i="3"/>
  <c r="H709" i="3"/>
  <c r="N709" i="3"/>
  <c r="I709" i="3"/>
  <c r="M709" i="3"/>
  <c r="L709" i="3"/>
  <c r="H717" i="3"/>
  <c r="I717" i="3"/>
  <c r="M717" i="3"/>
  <c r="N717" i="3"/>
  <c r="L717" i="3"/>
  <c r="H725" i="3"/>
  <c r="I725" i="3"/>
  <c r="M725" i="3"/>
  <c r="N725" i="3"/>
  <c r="L725" i="3"/>
  <c r="H813" i="3"/>
  <c r="I813" i="3"/>
  <c r="M813" i="3"/>
  <c r="N813" i="3"/>
  <c r="L813" i="3"/>
  <c r="H780" i="3"/>
  <c r="N780" i="3"/>
  <c r="L780" i="3"/>
  <c r="M780" i="3"/>
  <c r="I780" i="3"/>
  <c r="H877" i="3"/>
  <c r="M877" i="3"/>
  <c r="N877" i="3"/>
  <c r="L877" i="3"/>
  <c r="I877" i="3"/>
  <c r="H909" i="3"/>
  <c r="I909" i="3"/>
  <c r="M909" i="3"/>
  <c r="L909" i="3"/>
  <c r="N909" i="3"/>
  <c r="I504" i="3"/>
  <c r="L504" i="3"/>
  <c r="H504" i="3"/>
  <c r="M504" i="3"/>
  <c r="N504" i="3"/>
  <c r="M764" i="3"/>
  <c r="L764" i="3"/>
  <c r="H764" i="3"/>
  <c r="N764" i="3"/>
  <c r="I764" i="3"/>
  <c r="M816" i="3"/>
  <c r="N816" i="3"/>
  <c r="L816" i="3"/>
  <c r="H816" i="3"/>
  <c r="I816" i="3"/>
  <c r="M744" i="3"/>
  <c r="L744" i="3"/>
  <c r="H744" i="3"/>
  <c r="N744" i="3"/>
  <c r="I744" i="3"/>
  <c r="H662" i="3"/>
  <c r="M662" i="3"/>
  <c r="L662" i="3"/>
  <c r="I662" i="3"/>
  <c r="N662" i="3"/>
  <c r="M837" i="3"/>
  <c r="H837" i="3"/>
  <c r="L837" i="3"/>
  <c r="I837" i="3"/>
  <c r="N837" i="3"/>
  <c r="N563" i="3"/>
  <c r="L563" i="3"/>
  <c r="I563" i="3"/>
  <c r="H563" i="3"/>
  <c r="M563" i="3"/>
  <c r="M660" i="3"/>
  <c r="H660" i="3"/>
  <c r="L660" i="3"/>
  <c r="I660" i="3"/>
  <c r="N660" i="3"/>
  <c r="M605" i="3"/>
  <c r="L605" i="3"/>
  <c r="N605" i="3"/>
  <c r="H605" i="3"/>
  <c r="I605" i="3"/>
  <c r="I947" i="3"/>
  <c r="H947" i="3"/>
  <c r="L947" i="3"/>
  <c r="M947" i="3"/>
  <c r="N947" i="3"/>
  <c r="L931" i="3"/>
  <c r="M931" i="3"/>
  <c r="N931" i="3"/>
  <c r="H931" i="3"/>
  <c r="I931" i="3"/>
  <c r="M739" i="3"/>
  <c r="N739" i="3"/>
  <c r="L739" i="3"/>
  <c r="H739" i="3"/>
  <c r="I739" i="3"/>
  <c r="H773" i="3"/>
  <c r="I773" i="3"/>
  <c r="M773" i="3"/>
  <c r="N773" i="3"/>
  <c r="L773" i="3"/>
  <c r="I514" i="3"/>
  <c r="M514" i="3"/>
  <c r="H514" i="3"/>
  <c r="L514" i="3"/>
  <c r="N514" i="3"/>
  <c r="I545" i="3"/>
  <c r="H545" i="3"/>
  <c r="M545" i="3"/>
  <c r="L545" i="3"/>
  <c r="N545" i="3"/>
  <c r="H755" i="3"/>
  <c r="I755" i="3"/>
  <c r="M755" i="3"/>
  <c r="N755" i="3"/>
  <c r="L755" i="3"/>
  <c r="H795" i="3"/>
  <c r="I795" i="3"/>
  <c r="M795" i="3"/>
  <c r="N795" i="3"/>
  <c r="L795" i="3"/>
  <c r="I522" i="3"/>
  <c r="L522" i="3"/>
  <c r="H522" i="3"/>
  <c r="M522" i="3"/>
  <c r="N522" i="3"/>
  <c r="H809" i="3"/>
  <c r="N809" i="3"/>
  <c r="I809" i="3"/>
  <c r="M809" i="3"/>
  <c r="L809" i="3"/>
  <c r="H948" i="3"/>
  <c r="I948" i="3"/>
  <c r="M948" i="3"/>
  <c r="N948" i="3"/>
  <c r="L948" i="3"/>
  <c r="I962" i="3"/>
  <c r="N962" i="3"/>
  <c r="M962" i="3"/>
  <c r="L962" i="3"/>
  <c r="H962" i="3"/>
  <c r="I548" i="3"/>
  <c r="L548" i="3"/>
  <c r="H548" i="3"/>
  <c r="M548" i="3"/>
  <c r="N548" i="3"/>
  <c r="H758" i="3"/>
  <c r="I758" i="3"/>
  <c r="M758" i="3"/>
  <c r="N758" i="3"/>
  <c r="L758" i="3"/>
  <c r="H967" i="3"/>
  <c r="L967" i="3"/>
  <c r="I967" i="3"/>
  <c r="M967" i="3"/>
  <c r="N967" i="3"/>
  <c r="H702" i="3"/>
  <c r="N702" i="3"/>
  <c r="I702" i="3"/>
  <c r="M702" i="3"/>
  <c r="L702" i="3"/>
  <c r="M746" i="3"/>
  <c r="N746" i="3"/>
  <c r="L746" i="3"/>
  <c r="H746" i="3"/>
  <c r="I746" i="3"/>
  <c r="H678" i="3"/>
  <c r="I678" i="3"/>
  <c r="M678" i="3"/>
  <c r="N678" i="3"/>
  <c r="L678" i="3"/>
  <c r="M730" i="3"/>
  <c r="L730" i="3"/>
  <c r="H730" i="3"/>
  <c r="N730" i="3"/>
  <c r="I730" i="3"/>
  <c r="M951" i="3"/>
  <c r="N951" i="3"/>
  <c r="I951" i="3"/>
  <c r="H951" i="3"/>
  <c r="L951" i="3"/>
  <c r="M752" i="3"/>
  <c r="L752" i="3"/>
  <c r="H752" i="3"/>
  <c r="N752" i="3"/>
  <c r="I752" i="3"/>
  <c r="M808" i="3"/>
  <c r="L808" i="3"/>
  <c r="H808" i="3"/>
  <c r="N808" i="3"/>
  <c r="I808" i="3"/>
  <c r="M570" i="3"/>
  <c r="N570" i="3"/>
  <c r="I570" i="3"/>
  <c r="L570" i="3"/>
  <c r="H570" i="3"/>
  <c r="H612" i="3"/>
  <c r="I612" i="3"/>
  <c r="L612" i="3"/>
  <c r="M612" i="3"/>
  <c r="N612" i="3"/>
  <c r="M578" i="3"/>
  <c r="N578" i="3"/>
  <c r="I578" i="3"/>
  <c r="L578" i="3"/>
  <c r="H578" i="3"/>
  <c r="M800" i="3"/>
  <c r="L800" i="3"/>
  <c r="H800" i="3"/>
  <c r="N800" i="3"/>
  <c r="I800" i="3"/>
  <c r="M825" i="3"/>
  <c r="N825" i="3"/>
  <c r="L825" i="3"/>
  <c r="H825" i="3"/>
  <c r="I825" i="3"/>
  <c r="M609" i="3"/>
  <c r="L609" i="3"/>
  <c r="N609" i="3"/>
  <c r="H609" i="3"/>
  <c r="I609" i="3"/>
  <c r="M974" i="3"/>
  <c r="N974" i="3"/>
  <c r="L974" i="3"/>
  <c r="H974" i="3"/>
  <c r="I974" i="3"/>
  <c r="M783" i="3"/>
  <c r="N783" i="3"/>
  <c r="L783" i="3"/>
  <c r="H783" i="3"/>
  <c r="I783" i="3"/>
  <c r="I929" i="3"/>
  <c r="N929" i="3"/>
  <c r="L929" i="3"/>
  <c r="M929" i="3"/>
  <c r="H929" i="3"/>
  <c r="M737" i="3"/>
  <c r="N737" i="3"/>
  <c r="L737" i="3"/>
  <c r="H737" i="3"/>
  <c r="I737" i="3"/>
  <c r="I1000" i="3"/>
  <c r="M1000" i="3"/>
  <c r="L1000" i="3"/>
  <c r="H1000" i="3"/>
  <c r="N1000" i="3"/>
  <c r="M973" i="3"/>
  <c r="L973" i="3"/>
  <c r="I973" i="3"/>
  <c r="H973" i="3"/>
  <c r="N973" i="3"/>
  <c r="H665" i="3"/>
  <c r="I665" i="3"/>
  <c r="M665" i="3"/>
  <c r="N665" i="3"/>
  <c r="L665" i="3"/>
  <c r="I638" i="3"/>
  <c r="N638" i="3"/>
  <c r="H638" i="3"/>
  <c r="M638" i="3"/>
  <c r="L638" i="3"/>
  <c r="H671" i="3"/>
  <c r="I671" i="3"/>
  <c r="M671" i="3"/>
  <c r="N671" i="3"/>
  <c r="L671" i="3"/>
  <c r="H687" i="3"/>
  <c r="I687" i="3"/>
  <c r="M687" i="3"/>
  <c r="N687" i="3"/>
  <c r="L687" i="3"/>
  <c r="H703" i="3"/>
  <c r="I703" i="3"/>
  <c r="M703" i="3"/>
  <c r="N703" i="3"/>
  <c r="L703" i="3"/>
  <c r="H727" i="3"/>
  <c r="I727" i="3"/>
  <c r="M727" i="3"/>
  <c r="N727" i="3"/>
  <c r="L727" i="3"/>
  <c r="I526" i="3"/>
  <c r="M526" i="3"/>
  <c r="H526" i="3"/>
  <c r="L526" i="3"/>
  <c r="N526" i="3"/>
  <c r="H669" i="3"/>
  <c r="N669" i="3"/>
  <c r="I669" i="3"/>
  <c r="M669" i="3"/>
  <c r="L669" i="3"/>
  <c r="H701" i="3"/>
  <c r="I701" i="3"/>
  <c r="M701" i="3"/>
  <c r="N701" i="3"/>
  <c r="L701" i="3"/>
  <c r="I863" i="3"/>
  <c r="L863" i="3"/>
  <c r="H863" i="3"/>
  <c r="M863" i="3"/>
  <c r="N863" i="3"/>
  <c r="H895" i="3"/>
  <c r="L895" i="3"/>
  <c r="I895" i="3"/>
  <c r="M895" i="3"/>
  <c r="N895" i="3"/>
  <c r="I853" i="3"/>
  <c r="N853" i="3"/>
  <c r="M853" i="3"/>
  <c r="H853" i="3"/>
  <c r="L853" i="3"/>
  <c r="H885" i="3"/>
  <c r="L885" i="3"/>
  <c r="I885" i="3"/>
  <c r="M885" i="3"/>
  <c r="N885" i="3"/>
  <c r="H917" i="3"/>
  <c r="L917" i="3"/>
  <c r="I917" i="3"/>
  <c r="M917" i="3"/>
  <c r="N917" i="3"/>
  <c r="L530" i="3"/>
  <c r="N530" i="3"/>
  <c r="I530" i="3"/>
  <c r="M530" i="3"/>
  <c r="H530" i="3"/>
  <c r="H776" i="3"/>
  <c r="N776" i="3"/>
  <c r="L776" i="3"/>
  <c r="M776" i="3"/>
  <c r="I776" i="3"/>
  <c r="H672" i="3"/>
  <c r="N672" i="3"/>
  <c r="I672" i="3"/>
  <c r="M672" i="3"/>
  <c r="L672" i="3"/>
  <c r="H688" i="3"/>
  <c r="I688" i="3"/>
  <c r="M688" i="3"/>
  <c r="N688" i="3"/>
  <c r="L688" i="3"/>
  <c r="H704" i="3"/>
  <c r="I704" i="3"/>
  <c r="M704" i="3"/>
  <c r="N704" i="3"/>
  <c r="L704" i="3"/>
  <c r="H720" i="3"/>
  <c r="I720" i="3"/>
  <c r="M720" i="3"/>
  <c r="N720" i="3"/>
  <c r="L720" i="3"/>
  <c r="L862" i="3"/>
  <c r="N862" i="3"/>
  <c r="I862" i="3"/>
  <c r="M862" i="3"/>
  <c r="H862" i="3"/>
  <c r="M894" i="3"/>
  <c r="L894" i="3"/>
  <c r="N894" i="3"/>
  <c r="H894" i="3"/>
  <c r="I894" i="3"/>
  <c r="H910" i="3"/>
  <c r="L910" i="3"/>
  <c r="I910" i="3"/>
  <c r="M910" i="3"/>
  <c r="N910" i="3"/>
  <c r="I850" i="3"/>
  <c r="L850" i="3"/>
  <c r="H850" i="3"/>
  <c r="M850" i="3"/>
  <c r="N850" i="3"/>
  <c r="H882" i="3"/>
  <c r="I882" i="3"/>
  <c r="M882" i="3"/>
  <c r="L882" i="3"/>
  <c r="N882" i="3"/>
  <c r="I914" i="3"/>
  <c r="M914" i="3"/>
  <c r="H914" i="3"/>
  <c r="L914" i="3"/>
  <c r="N914" i="3"/>
  <c r="M961" i="3"/>
  <c r="I961" i="3"/>
  <c r="N961" i="3"/>
  <c r="L961" i="3"/>
  <c r="H961" i="3"/>
  <c r="M582" i="3"/>
  <c r="N582" i="3"/>
  <c r="H582" i="3"/>
  <c r="L582" i="3"/>
  <c r="I582" i="3"/>
  <c r="M652" i="3"/>
  <c r="H652" i="3"/>
  <c r="L652" i="3"/>
  <c r="I652" i="3"/>
  <c r="N652" i="3"/>
  <c r="M843" i="3"/>
  <c r="N843" i="3"/>
  <c r="I843" i="3"/>
  <c r="L843" i="3"/>
  <c r="H843" i="3"/>
  <c r="I999" i="3"/>
  <c r="H999" i="3"/>
  <c r="L999" i="3"/>
  <c r="M999" i="3"/>
  <c r="N999" i="3"/>
  <c r="M580" i="3"/>
  <c r="L580" i="3"/>
  <c r="N580" i="3"/>
  <c r="I580" i="3"/>
  <c r="H580" i="3"/>
  <c r="L510" i="3"/>
  <c r="N510" i="3"/>
  <c r="I510" i="3"/>
  <c r="M510" i="3"/>
  <c r="H510" i="3"/>
  <c r="I642" i="3"/>
  <c r="H642" i="3"/>
  <c r="M642" i="3"/>
  <c r="N642" i="3"/>
  <c r="L642" i="3"/>
  <c r="H675" i="3"/>
  <c r="N675" i="3"/>
  <c r="I675" i="3"/>
  <c r="M675" i="3"/>
  <c r="L675" i="3"/>
  <c r="H691" i="3"/>
  <c r="I691" i="3"/>
  <c r="M691" i="3"/>
  <c r="N691" i="3"/>
  <c r="L691" i="3"/>
  <c r="H707" i="3"/>
  <c r="I707" i="3"/>
  <c r="M707" i="3"/>
  <c r="N707" i="3"/>
  <c r="L707" i="3"/>
  <c r="M554" i="3"/>
  <c r="N554" i="3"/>
  <c r="I554" i="3"/>
  <c r="L554" i="3"/>
  <c r="H554" i="3"/>
  <c r="M639" i="3"/>
  <c r="N639" i="3"/>
  <c r="L639" i="3"/>
  <c r="I639" i="3"/>
  <c r="H639" i="3"/>
  <c r="H600" i="3"/>
  <c r="I600" i="3"/>
  <c r="M600" i="3"/>
  <c r="L600" i="3"/>
  <c r="N600" i="3"/>
  <c r="I857" i="3"/>
  <c r="H857" i="3"/>
  <c r="M857" i="3"/>
  <c r="N857" i="3"/>
  <c r="L857" i="3"/>
  <c r="H889" i="3"/>
  <c r="L889" i="3"/>
  <c r="I889" i="3"/>
  <c r="M889" i="3"/>
  <c r="N889" i="3"/>
  <c r="I619" i="3"/>
  <c r="H619" i="3"/>
  <c r="N619" i="3"/>
  <c r="M619" i="3"/>
  <c r="L619" i="3"/>
  <c r="I664" i="3"/>
  <c r="H664" i="3"/>
  <c r="M664" i="3"/>
  <c r="N664" i="3"/>
  <c r="L664" i="3"/>
  <c r="H680" i="3"/>
  <c r="I680" i="3"/>
  <c r="M680" i="3"/>
  <c r="N680" i="3"/>
  <c r="L680" i="3"/>
  <c r="H696" i="3"/>
  <c r="I696" i="3"/>
  <c r="M696" i="3"/>
  <c r="N696" i="3"/>
  <c r="L696" i="3"/>
  <c r="H712" i="3"/>
  <c r="I712" i="3"/>
  <c r="M712" i="3"/>
  <c r="N712" i="3"/>
  <c r="L712" i="3"/>
  <c r="H728" i="3"/>
  <c r="I728" i="3"/>
  <c r="M728" i="3"/>
  <c r="N728" i="3"/>
  <c r="L728" i="3"/>
  <c r="L870" i="3"/>
  <c r="N870" i="3"/>
  <c r="I870" i="3"/>
  <c r="M870" i="3"/>
  <c r="H870" i="3"/>
  <c r="N874" i="3"/>
  <c r="H874" i="3"/>
  <c r="I874" i="3"/>
  <c r="L874" i="3"/>
  <c r="M874" i="3"/>
  <c r="M906" i="3"/>
  <c r="N906" i="3"/>
  <c r="L906" i="3"/>
  <c r="H906" i="3"/>
  <c r="I906" i="3"/>
  <c r="M740" i="3"/>
  <c r="N740" i="3"/>
  <c r="L740" i="3"/>
  <c r="H740" i="3"/>
  <c r="I740" i="3"/>
  <c r="I521" i="3"/>
  <c r="H521" i="3"/>
  <c r="M521" i="3"/>
  <c r="L521" i="3"/>
  <c r="N521" i="3"/>
  <c r="H658" i="3"/>
  <c r="M658" i="3"/>
  <c r="L658" i="3"/>
  <c r="I658" i="3"/>
  <c r="N658" i="3"/>
  <c r="M849" i="3"/>
  <c r="H849" i="3"/>
  <c r="L849" i="3"/>
  <c r="I849" i="3"/>
  <c r="N849" i="3"/>
  <c r="I611" i="3"/>
  <c r="H611" i="3"/>
  <c r="N611" i="3"/>
  <c r="M611" i="3"/>
  <c r="L611" i="3"/>
  <c r="M541" i="3"/>
  <c r="L541" i="3"/>
  <c r="N541" i="3"/>
  <c r="I541" i="3"/>
  <c r="H541" i="3"/>
  <c r="M831" i="3"/>
  <c r="L831" i="3"/>
  <c r="N831" i="3"/>
  <c r="I831" i="3"/>
  <c r="H831" i="3"/>
  <c r="M847" i="3"/>
  <c r="N847" i="3"/>
  <c r="I847" i="3"/>
  <c r="L847" i="3"/>
  <c r="H847" i="3"/>
  <c r="N941" i="3"/>
  <c r="I941" i="3"/>
  <c r="H941" i="3"/>
  <c r="L941" i="3"/>
  <c r="M941" i="3"/>
  <c r="N933" i="3"/>
  <c r="L933" i="3"/>
  <c r="I933" i="3"/>
  <c r="H933" i="3"/>
  <c r="M933" i="3"/>
  <c r="H921" i="3"/>
  <c r="M921" i="3"/>
  <c r="L921" i="3"/>
  <c r="I921" i="3"/>
  <c r="N921" i="3"/>
  <c r="M733" i="3"/>
  <c r="L733" i="3"/>
  <c r="H733" i="3"/>
  <c r="N733" i="3"/>
  <c r="I733" i="3"/>
  <c r="H624" i="3"/>
  <c r="L624" i="3"/>
  <c r="I624" i="3"/>
  <c r="M624" i="3"/>
  <c r="N624" i="3"/>
  <c r="I551" i="3"/>
  <c r="N551" i="3"/>
  <c r="M551" i="3"/>
  <c r="H551" i="3"/>
  <c r="L551" i="3"/>
  <c r="I573" i="3"/>
  <c r="H573" i="3"/>
  <c r="M573" i="3"/>
  <c r="L573" i="3"/>
  <c r="N573" i="3"/>
  <c r="H599" i="3"/>
  <c r="L599" i="3"/>
  <c r="I599" i="3"/>
  <c r="M599" i="3"/>
  <c r="N599" i="3"/>
  <c r="I646" i="3"/>
  <c r="N646" i="3"/>
  <c r="H646" i="3"/>
  <c r="M646" i="3"/>
  <c r="L646" i="3"/>
  <c r="I559" i="3"/>
  <c r="N559" i="3"/>
  <c r="M559" i="3"/>
  <c r="H559" i="3"/>
  <c r="L559" i="3"/>
  <c r="I557" i="3"/>
  <c r="H557" i="3"/>
  <c r="M557" i="3"/>
  <c r="L557" i="3"/>
  <c r="N557" i="3"/>
  <c r="H719" i="3"/>
  <c r="N719" i="3"/>
  <c r="I719" i="3"/>
  <c r="M719" i="3"/>
  <c r="L719" i="3"/>
  <c r="I623" i="3"/>
  <c r="H623" i="3"/>
  <c r="N623" i="3"/>
  <c r="M623" i="3"/>
  <c r="L623" i="3"/>
  <c r="I518" i="3"/>
  <c r="L518" i="3"/>
  <c r="H518" i="3"/>
  <c r="M518" i="3"/>
  <c r="N518" i="3"/>
  <c r="I579" i="3"/>
  <c r="N579" i="3"/>
  <c r="M579" i="3"/>
  <c r="H579" i="3"/>
  <c r="L579" i="3"/>
  <c r="N879" i="3"/>
  <c r="H879" i="3"/>
  <c r="I879" i="3"/>
  <c r="L879" i="3"/>
  <c r="M879" i="3"/>
  <c r="M631" i="3"/>
  <c r="N631" i="3"/>
  <c r="L631" i="3"/>
  <c r="I631" i="3"/>
  <c r="H631" i="3"/>
  <c r="I861" i="3"/>
  <c r="H861" i="3"/>
  <c r="M861" i="3"/>
  <c r="N861" i="3"/>
  <c r="L861" i="3"/>
  <c r="H893" i="3"/>
  <c r="L893" i="3"/>
  <c r="I893" i="3"/>
  <c r="M893" i="3"/>
  <c r="N893" i="3"/>
  <c r="M772" i="3"/>
  <c r="N772" i="3"/>
  <c r="L772" i="3"/>
  <c r="H772" i="3"/>
  <c r="I772" i="3"/>
  <c r="M768" i="3"/>
  <c r="N768" i="3"/>
  <c r="L768" i="3"/>
  <c r="H768" i="3"/>
  <c r="I768" i="3"/>
  <c r="H654" i="3"/>
  <c r="M654" i="3"/>
  <c r="L654" i="3"/>
  <c r="I654" i="3"/>
  <c r="N654" i="3"/>
  <c r="N829" i="3"/>
  <c r="L829" i="3"/>
  <c r="I829" i="3"/>
  <c r="H829" i="3"/>
  <c r="M829" i="3"/>
  <c r="M607" i="3"/>
  <c r="L607" i="3"/>
  <c r="N607" i="3"/>
  <c r="H607" i="3"/>
  <c r="I607" i="3"/>
  <c r="M835" i="3"/>
  <c r="L835" i="3"/>
  <c r="N835" i="3"/>
  <c r="I835" i="3"/>
  <c r="H835" i="3"/>
  <c r="I614" i="3"/>
  <c r="M614" i="3"/>
  <c r="N614" i="3"/>
  <c r="H614" i="3"/>
  <c r="L614" i="3"/>
  <c r="M513" i="3"/>
  <c r="N513" i="3"/>
  <c r="I513" i="3"/>
  <c r="L513" i="3"/>
  <c r="H513" i="3"/>
  <c r="L506" i="3"/>
  <c r="M506" i="3"/>
  <c r="N506" i="3"/>
  <c r="I506" i="3"/>
  <c r="H506" i="3"/>
  <c r="M540" i="3"/>
  <c r="L540" i="3"/>
  <c r="N540" i="3"/>
  <c r="I540" i="3"/>
  <c r="H540" i="3"/>
  <c r="L939" i="3"/>
  <c r="I939" i="3"/>
  <c r="H939" i="3"/>
  <c r="M939" i="3"/>
  <c r="N939" i="3"/>
  <c r="L923" i="3"/>
  <c r="M923" i="3"/>
  <c r="N923" i="3"/>
  <c r="H923" i="3"/>
  <c r="I923" i="3"/>
  <c r="M731" i="3"/>
  <c r="N731" i="3"/>
  <c r="L731" i="3"/>
  <c r="H731" i="3"/>
  <c r="I731" i="3"/>
  <c r="I543" i="3"/>
  <c r="N543" i="3"/>
  <c r="M543" i="3"/>
  <c r="H543" i="3"/>
  <c r="L543" i="3"/>
  <c r="H620" i="3"/>
  <c r="I620" i="3"/>
  <c r="M620" i="3"/>
  <c r="L620" i="3"/>
  <c r="N620" i="3"/>
  <c r="M528" i="3"/>
  <c r="N528" i="3"/>
  <c r="I528" i="3"/>
  <c r="L528" i="3"/>
  <c r="H528" i="3"/>
  <c r="H616" i="3"/>
  <c r="I616" i="3"/>
  <c r="M616" i="3"/>
  <c r="L616" i="3"/>
  <c r="N616" i="3"/>
  <c r="H777" i="3"/>
  <c r="N777" i="3"/>
  <c r="I777" i="3"/>
  <c r="M777" i="3"/>
  <c r="L777" i="3"/>
  <c r="H771" i="3"/>
  <c r="I771" i="3"/>
  <c r="M771" i="3"/>
  <c r="N771" i="3"/>
  <c r="L771" i="3"/>
  <c r="H823" i="3"/>
  <c r="N823" i="3"/>
  <c r="I823" i="3"/>
  <c r="M823" i="3"/>
  <c r="L823" i="3"/>
  <c r="M993" i="3"/>
  <c r="I993" i="3"/>
  <c r="H993" i="3"/>
  <c r="N993" i="3"/>
  <c r="L993" i="3"/>
  <c r="H822" i="3"/>
  <c r="I822" i="3"/>
  <c r="M822" i="3"/>
  <c r="N822" i="3"/>
  <c r="L822" i="3"/>
  <c r="L509" i="3"/>
  <c r="I509" i="3"/>
  <c r="H509" i="3"/>
  <c r="M509" i="3"/>
  <c r="N509" i="3"/>
  <c r="I636" i="3"/>
  <c r="H636" i="3"/>
  <c r="M636" i="3"/>
  <c r="N636" i="3"/>
  <c r="L636" i="3"/>
  <c r="L963" i="3"/>
  <c r="H963" i="3"/>
  <c r="M963" i="3"/>
  <c r="N963" i="3"/>
  <c r="I963" i="3"/>
  <c r="M900" i="3"/>
  <c r="N900" i="3"/>
  <c r="H900" i="3"/>
  <c r="I900" i="3"/>
  <c r="L900" i="3"/>
  <c r="H718" i="3"/>
  <c r="I718" i="3"/>
  <c r="M718" i="3"/>
  <c r="N718" i="3"/>
  <c r="L718" i="3"/>
  <c r="M804" i="3"/>
  <c r="N804" i="3"/>
  <c r="H804" i="3"/>
  <c r="I804" i="3"/>
  <c r="L804" i="3"/>
  <c r="I916" i="3"/>
  <c r="M916" i="3"/>
  <c r="N916" i="3"/>
  <c r="H916" i="3"/>
  <c r="L916" i="3"/>
  <c r="H726" i="3"/>
  <c r="I726" i="3"/>
  <c r="M726" i="3"/>
  <c r="N726" i="3"/>
  <c r="L726" i="3"/>
  <c r="H977" i="3"/>
  <c r="N977" i="3"/>
  <c r="L977" i="3"/>
  <c r="M977" i="3"/>
  <c r="I977" i="3"/>
  <c r="M868" i="3"/>
  <c r="N868" i="3"/>
  <c r="I868" i="3"/>
  <c r="H868" i="3"/>
  <c r="L868" i="3"/>
  <c r="M796" i="3"/>
  <c r="L796" i="3"/>
  <c r="N796" i="3"/>
  <c r="H796" i="3"/>
  <c r="I796" i="3"/>
  <c r="L852" i="3"/>
  <c r="N852" i="3"/>
  <c r="I852" i="3"/>
  <c r="H852" i="3"/>
  <c r="M852" i="3"/>
  <c r="H955" i="3"/>
  <c r="N955" i="3"/>
  <c r="L955" i="3"/>
  <c r="I955" i="3"/>
  <c r="M955" i="3"/>
  <c r="M979" i="3"/>
  <c r="H979" i="3"/>
  <c r="N979" i="3"/>
  <c r="I979" i="3"/>
  <c r="L979" i="3"/>
  <c r="M760" i="3"/>
  <c r="L760" i="3"/>
  <c r="H760" i="3"/>
  <c r="I760" i="3"/>
  <c r="N760" i="3"/>
  <c r="M876" i="3"/>
  <c r="N876" i="3"/>
  <c r="H876" i="3"/>
  <c r="L876" i="3"/>
  <c r="I876" i="3"/>
  <c r="M884" i="3"/>
  <c r="N884" i="3"/>
  <c r="H884" i="3"/>
  <c r="I884" i="3"/>
  <c r="L884" i="3"/>
  <c r="M812" i="3"/>
  <c r="H812" i="3"/>
  <c r="I812" i="3"/>
  <c r="L812" i="3"/>
  <c r="N812" i="3"/>
  <c r="M892" i="3"/>
  <c r="N892" i="3"/>
  <c r="H892" i="3"/>
  <c r="I892" i="3"/>
  <c r="L892" i="3"/>
  <c r="M820" i="3"/>
  <c r="L820" i="3"/>
  <c r="N820" i="3"/>
  <c r="H820" i="3"/>
  <c r="I820" i="3"/>
  <c r="L908" i="3"/>
  <c r="N908" i="3"/>
  <c r="H908" i="3"/>
  <c r="I908" i="3"/>
  <c r="M908" i="3"/>
  <c r="L860" i="3"/>
  <c r="N860" i="3"/>
  <c r="I860" i="3"/>
  <c r="H860" i="3"/>
  <c r="M860" i="3"/>
  <c r="A1" i="3"/>
  <c r="C1" i="3"/>
  <c r="E1" i="3"/>
  <c r="G1" i="3"/>
  <c r="K1" i="3" s="1"/>
  <c r="B1" i="3"/>
  <c r="D1" i="3"/>
  <c r="F1" i="3"/>
  <c r="J1" i="3"/>
  <c r="J21" i="7"/>
  <c r="J21" i="8"/>
  <c r="J21" i="6"/>
  <c r="J38" i="7"/>
  <c r="J38" i="6"/>
  <c r="J30" i="8"/>
  <c r="J30" i="7"/>
  <c r="J30" i="6"/>
  <c r="J30" i="9"/>
  <c r="J34" i="6"/>
  <c r="J26" i="8"/>
  <c r="J34" i="7"/>
  <c r="J26" i="7"/>
  <c r="J26" i="9"/>
  <c r="J26" i="6"/>
  <c r="K34" i="7"/>
  <c r="K26" i="8"/>
  <c r="K26" i="7"/>
  <c r="K26" i="9"/>
  <c r="K26" i="6"/>
  <c r="K34" i="6"/>
  <c r="K21" i="7"/>
  <c r="K21" i="6"/>
  <c r="L117" i="7"/>
  <c r="L117" i="6"/>
  <c r="L53" i="6"/>
  <c r="L45" i="8"/>
  <c r="L53" i="7"/>
  <c r="L65" i="8"/>
  <c r="L73" i="7"/>
  <c r="L73" i="6"/>
  <c r="L27" i="9"/>
  <c r="L27" i="6"/>
  <c r="L27" i="8"/>
  <c r="L27" i="7"/>
  <c r="L35" i="7"/>
  <c r="L35" i="6"/>
  <c r="L141" i="6"/>
  <c r="L77" i="7"/>
  <c r="L77" i="6"/>
  <c r="L69" i="8"/>
  <c r="L97" i="7"/>
  <c r="L97" i="6"/>
  <c r="L33" i="7"/>
  <c r="L25" i="6"/>
  <c r="L25" i="7"/>
  <c r="L25" i="9"/>
  <c r="L33" i="6"/>
  <c r="L25" i="8"/>
  <c r="K133" i="6"/>
  <c r="K61" i="8"/>
  <c r="K69" i="7"/>
  <c r="K69" i="6"/>
  <c r="L137" i="6"/>
  <c r="L153" i="6"/>
  <c r="L89" i="6"/>
  <c r="L89" i="7"/>
  <c r="L81" i="8"/>
  <c r="L157" i="6"/>
  <c r="L85" i="8"/>
  <c r="L93" i="6"/>
  <c r="L93" i="7"/>
  <c r="L113" i="6"/>
  <c r="L113" i="7"/>
  <c r="L41" i="8"/>
  <c r="L49" i="7"/>
  <c r="L49" i="6"/>
  <c r="K149" i="6"/>
  <c r="K85" i="6"/>
  <c r="K85" i="7"/>
  <c r="K77" i="8"/>
  <c r="K101" i="6"/>
  <c r="K101" i="7"/>
  <c r="K37" i="7"/>
  <c r="K37" i="6"/>
  <c r="K29" i="8"/>
  <c r="K29" i="9"/>
  <c r="K29" i="7"/>
  <c r="K29" i="6"/>
  <c r="L105" i="6"/>
  <c r="L105" i="7"/>
  <c r="L33" i="9"/>
  <c r="L33" i="8"/>
  <c r="L41" i="6"/>
  <c r="L41" i="7"/>
  <c r="L109" i="6"/>
  <c r="L109" i="7"/>
  <c r="L45" i="6"/>
  <c r="L37" i="8"/>
  <c r="L45" i="7"/>
  <c r="L37" i="9"/>
  <c r="L129" i="6"/>
  <c r="L65" i="6"/>
  <c r="L57" i="8"/>
  <c r="L65" i="7"/>
  <c r="K117" i="6"/>
  <c r="K117" i="7"/>
  <c r="K53" i="6"/>
  <c r="K45" i="8"/>
  <c r="K53" i="7"/>
  <c r="L121" i="7"/>
  <c r="L121" i="6"/>
  <c r="L57" i="7"/>
  <c r="L57" i="6"/>
  <c r="L49" i="8"/>
  <c r="L125" i="6"/>
  <c r="L53" i="8"/>
  <c r="L61" i="7"/>
  <c r="L61" i="6"/>
  <c r="L145" i="6"/>
  <c r="L73" i="8"/>
  <c r="L81" i="7"/>
  <c r="L81" i="6"/>
  <c r="J20" i="7"/>
  <c r="J20" i="6"/>
  <c r="J20" i="9"/>
  <c r="J20" i="8"/>
  <c r="L311" i="3" l="1"/>
  <c r="H311" i="3"/>
  <c r="I398" i="3"/>
  <c r="K167" i="3"/>
  <c r="L398" i="3"/>
  <c r="N398" i="3"/>
  <c r="M398" i="3"/>
  <c r="H398" i="3"/>
  <c r="L155" i="3"/>
  <c r="N494" i="3"/>
  <c r="H313" i="3"/>
  <c r="N313" i="3"/>
  <c r="M106" i="3"/>
  <c r="N106" i="3"/>
  <c r="M494" i="3"/>
  <c r="H494" i="3"/>
  <c r="H106" i="3"/>
  <c r="I313" i="3"/>
  <c r="M313" i="3"/>
  <c r="L494" i="3"/>
  <c r="L313" i="3"/>
  <c r="L106" i="3"/>
  <c r="I106" i="3"/>
  <c r="I494" i="3"/>
  <c r="I24" i="3"/>
  <c r="N24" i="3"/>
  <c r="L167" i="3"/>
  <c r="N167" i="3"/>
  <c r="I167" i="3"/>
  <c r="M167" i="3"/>
  <c r="N48" i="3"/>
  <c r="I48" i="3"/>
  <c r="H48" i="3"/>
  <c r="K48" i="3"/>
  <c r="H516" i="3"/>
  <c r="M352" i="3"/>
  <c r="L516" i="3"/>
  <c r="I516" i="3"/>
  <c r="I352" i="3"/>
  <c r="K352" i="3"/>
  <c r="N516" i="3"/>
  <c r="N352" i="3"/>
  <c r="M516" i="3"/>
  <c r="H39" i="3"/>
  <c r="M39" i="3"/>
  <c r="N39" i="3"/>
  <c r="I39" i="3"/>
  <c r="L82" i="3"/>
  <c r="L39" i="3"/>
  <c r="H24" i="3"/>
  <c r="M24" i="3"/>
  <c r="A2" i="3"/>
  <c r="M82" i="3"/>
  <c r="N82" i="3"/>
  <c r="M160" i="3"/>
  <c r="I160" i="3"/>
  <c r="H160" i="3"/>
  <c r="N311" i="3"/>
  <c r="J2" i="3"/>
  <c r="M311" i="3"/>
  <c r="I82" i="3"/>
  <c r="F2" i="3"/>
  <c r="K160" i="3"/>
  <c r="H82" i="3"/>
  <c r="N160" i="3"/>
  <c r="I311" i="3"/>
  <c r="L45" i="3"/>
  <c r="I362" i="3"/>
  <c r="N45" i="3"/>
  <c r="H45" i="3"/>
  <c r="N362" i="3"/>
  <c r="L29" i="3"/>
  <c r="M29" i="3"/>
  <c r="N29" i="3"/>
  <c r="M414" i="3"/>
  <c r="I414" i="3"/>
  <c r="K414" i="3"/>
  <c r="H414" i="3"/>
  <c r="I124" i="3"/>
  <c r="C2" i="3"/>
  <c r="H124" i="3"/>
  <c r="H362" i="3"/>
  <c r="N332" i="3"/>
  <c r="M332" i="3"/>
  <c r="I332" i="3"/>
  <c r="M45" i="3"/>
  <c r="H193" i="3"/>
  <c r="I299" i="3"/>
  <c r="L362" i="3"/>
  <c r="H29" i="3"/>
  <c r="I29" i="3"/>
  <c r="I93" i="3"/>
  <c r="I45" i="3"/>
  <c r="K193" i="3"/>
  <c r="M362" i="3"/>
  <c r="M124" i="3"/>
  <c r="N124" i="3"/>
  <c r="L345" i="3"/>
  <c r="N193" i="3"/>
  <c r="L299" i="3"/>
  <c r="N299" i="3"/>
  <c r="I193" i="3"/>
  <c r="K299" i="3"/>
  <c r="H332" i="3"/>
  <c r="M299" i="3"/>
  <c r="L168" i="3"/>
  <c r="I168" i="3"/>
  <c r="N168" i="3"/>
  <c r="M168" i="3"/>
  <c r="N345" i="3"/>
  <c r="M345" i="3"/>
  <c r="I345" i="3"/>
  <c r="H168" i="3"/>
  <c r="H345" i="3"/>
  <c r="K76" i="3"/>
  <c r="I76" i="3"/>
  <c r="N76" i="3"/>
  <c r="H76" i="3"/>
  <c r="M76" i="3"/>
  <c r="N93" i="3"/>
  <c r="H93" i="3"/>
  <c r="M93" i="3"/>
  <c r="L93" i="3"/>
  <c r="I434" i="3"/>
  <c r="E2" i="3"/>
  <c r="G2" i="3"/>
  <c r="K2" i="3" s="1"/>
  <c r="D2" i="3"/>
  <c r="E22" i="6"/>
  <c r="E22" i="7"/>
  <c r="K20" i="2"/>
  <c r="N287" i="3"/>
  <c r="H287" i="3"/>
  <c r="I268" i="3"/>
  <c r="L490" i="3"/>
  <c r="I503" i="3"/>
  <c r="M434" i="3"/>
  <c r="K113" i="3"/>
  <c r="L420" i="3"/>
  <c r="M420" i="3"/>
  <c r="I155" i="3"/>
  <c r="I420" i="3"/>
  <c r="H420" i="3"/>
  <c r="N420" i="3"/>
  <c r="L503" i="3"/>
  <c r="H503" i="3"/>
  <c r="N268" i="3"/>
  <c r="H490" i="3"/>
  <c r="N434" i="3"/>
  <c r="E20" i="6"/>
  <c r="K19" i="2"/>
  <c r="N503" i="3"/>
  <c r="I1016" i="1"/>
  <c r="E21" i="9"/>
  <c r="E21" i="7"/>
  <c r="E21" i="8"/>
  <c r="J20" i="2"/>
  <c r="M490" i="3"/>
  <c r="K490" i="3"/>
  <c r="L268" i="3"/>
  <c r="H434" i="3"/>
  <c r="E20" i="9"/>
  <c r="E22" i="8"/>
  <c r="E21" i="6"/>
  <c r="M503" i="3"/>
  <c r="M268" i="3"/>
  <c r="I490" i="3"/>
  <c r="H268" i="3"/>
  <c r="L434" i="3"/>
  <c r="E20" i="8"/>
  <c r="J21" i="2"/>
  <c r="N42" i="3"/>
  <c r="M422" i="3"/>
  <c r="I42" i="3"/>
  <c r="H113" i="3"/>
  <c r="I422" i="3"/>
  <c r="L42" i="3"/>
  <c r="K42" i="3"/>
  <c r="L113" i="3"/>
  <c r="N422" i="3"/>
  <c r="N113" i="3"/>
  <c r="I113" i="3"/>
  <c r="H42" i="3"/>
  <c r="H422" i="3"/>
  <c r="N238" i="3"/>
  <c r="I287" i="3"/>
  <c r="H13" i="3"/>
  <c r="I238" i="3"/>
  <c r="M287" i="3"/>
  <c r="M238" i="3"/>
  <c r="H238" i="3"/>
  <c r="L13" i="3"/>
  <c r="L533" i="3"/>
  <c r="N155" i="3"/>
  <c r="K155" i="3"/>
  <c r="H155" i="3"/>
  <c r="N384" i="3"/>
  <c r="H384" i="3"/>
  <c r="H442" i="3"/>
  <c r="I442" i="3"/>
  <c r="L384" i="3"/>
  <c r="N442" i="3"/>
  <c r="K384" i="3"/>
  <c r="M442" i="3"/>
  <c r="M384" i="3"/>
  <c r="L442" i="3"/>
  <c r="N13" i="3"/>
  <c r="I13" i="3"/>
  <c r="M13" i="3"/>
  <c r="M533" i="3"/>
  <c r="H533" i="3"/>
  <c r="N533" i="3"/>
  <c r="I533" i="3"/>
  <c r="N516" i="2"/>
  <c r="L500" i="3"/>
  <c r="L488" i="3"/>
  <c r="L484" i="3"/>
  <c r="L482" i="3"/>
  <c r="L480" i="3"/>
  <c r="L476" i="3"/>
  <c r="N491" i="2"/>
  <c r="L475" i="3"/>
  <c r="L471" i="3"/>
  <c r="L468" i="3"/>
  <c r="L466" i="3"/>
  <c r="L456" i="3"/>
  <c r="L455" i="3"/>
  <c r="N469" i="2"/>
  <c r="L453" i="3"/>
  <c r="L452" i="3"/>
  <c r="L451" i="3"/>
  <c r="L447" i="3"/>
  <c r="L437" i="3"/>
  <c r="L432" i="3"/>
  <c r="N443" i="2"/>
  <c r="L427" i="3"/>
  <c r="L423" i="3"/>
  <c r="L422" i="3"/>
  <c r="L421" i="3"/>
  <c r="L414" i="3"/>
  <c r="L412" i="3"/>
  <c r="L406" i="3"/>
  <c r="L399" i="3"/>
  <c r="L396" i="3"/>
  <c r="L392" i="3"/>
  <c r="N397" i="2"/>
  <c r="L381" i="3"/>
  <c r="L367" i="3"/>
  <c r="L365" i="3"/>
  <c r="N380" i="2"/>
  <c r="L364" i="3"/>
  <c r="N376" i="2"/>
  <c r="L360" i="3"/>
  <c r="L352" i="3"/>
  <c r="L349" i="3"/>
  <c r="L348" i="3"/>
  <c r="L347" i="3"/>
  <c r="L339" i="3"/>
  <c r="L332" i="3"/>
  <c r="N336" i="2"/>
  <c r="L320" i="3"/>
  <c r="L319" i="3"/>
  <c r="N331" i="2"/>
  <c r="L315" i="3"/>
  <c r="L308" i="3"/>
  <c r="L306" i="3"/>
  <c r="L300" i="3"/>
  <c r="L297" i="3"/>
  <c r="N309" i="2"/>
  <c r="L293" i="3"/>
  <c r="L287" i="3"/>
  <c r="N300" i="2"/>
  <c r="L284" i="3"/>
  <c r="N298" i="2"/>
  <c r="L282" i="3"/>
  <c r="L279" i="3"/>
  <c r="L276" i="3"/>
  <c r="N287" i="2"/>
  <c r="L271" i="3"/>
  <c r="L269" i="3"/>
  <c r="L266" i="3"/>
  <c r="L253" i="3"/>
  <c r="L252" i="3"/>
  <c r="L249" i="3"/>
  <c r="L247" i="3"/>
  <c r="L242" i="3"/>
  <c r="L239" i="3"/>
  <c r="N254" i="2"/>
  <c r="L238" i="3"/>
  <c r="L236" i="3"/>
  <c r="L232" i="3"/>
  <c r="L228" i="3"/>
  <c r="L224" i="3"/>
  <c r="L219" i="3"/>
  <c r="L205" i="3"/>
  <c r="L204" i="3"/>
  <c r="L201" i="3"/>
  <c r="L199" i="3"/>
  <c r="L196" i="3"/>
  <c r="N209" i="2"/>
  <c r="L193" i="3"/>
  <c r="L190" i="3"/>
  <c r="L189" i="3"/>
  <c r="L188" i="3"/>
  <c r="L186" i="3"/>
  <c r="L183" i="3"/>
  <c r="L181" i="3"/>
  <c r="L176" i="3"/>
  <c r="N188" i="2"/>
  <c r="L172" i="3"/>
  <c r="L158" i="3"/>
  <c r="L156" i="3"/>
  <c r="L154" i="3"/>
  <c r="L152" i="3"/>
  <c r="L149" i="3"/>
  <c r="L138" i="3"/>
  <c r="L132" i="3"/>
  <c r="L125" i="3"/>
  <c r="L124" i="3"/>
  <c r="L122" i="3"/>
  <c r="N135" i="2"/>
  <c r="L119" i="3"/>
  <c r="L118" i="3"/>
  <c r="L116" i="3"/>
  <c r="L115" i="3"/>
  <c r="L107" i="3"/>
  <c r="L105" i="3"/>
  <c r="N119" i="2"/>
  <c r="L103" i="3"/>
  <c r="L101" i="3"/>
  <c r="L99" i="3"/>
  <c r="L98" i="3"/>
  <c r="N106" i="2"/>
  <c r="L90" i="3"/>
  <c r="L87" i="3"/>
  <c r="L77" i="3"/>
  <c r="N92" i="2"/>
  <c r="L76" i="3"/>
  <c r="L74" i="3"/>
  <c r="L68" i="3"/>
  <c r="L60" i="3"/>
  <c r="L48" i="3"/>
  <c r="N59" i="2"/>
  <c r="L43" i="3"/>
  <c r="L41" i="3"/>
  <c r="N50" i="2"/>
  <c r="L34" i="3"/>
  <c r="L31" i="3"/>
  <c r="L24" i="3"/>
  <c r="L21" i="3"/>
  <c r="L20" i="3"/>
  <c r="L10" i="3"/>
  <c r="N23" i="2"/>
  <c r="L7" i="3"/>
  <c r="L6" i="3"/>
  <c r="H3" i="3"/>
  <c r="BE20" i="1"/>
  <c r="BF20" i="1"/>
  <c r="M3" i="3"/>
  <c r="N3" i="3"/>
  <c r="I3" i="3"/>
  <c r="J1016" i="1"/>
  <c r="BQ17" i="1"/>
  <c r="K17" i="1" s="1"/>
  <c r="BE16" i="1"/>
  <c r="BC16" i="1"/>
  <c r="E19" i="8"/>
  <c r="K18" i="2"/>
  <c r="E19" i="7"/>
  <c r="E19" i="9"/>
  <c r="E19" i="6"/>
  <c r="J18" i="2"/>
  <c r="BF17" i="1"/>
  <c r="BF16" i="1"/>
  <c r="H1" i="3"/>
  <c r="I1" i="3"/>
  <c r="N1" i="3"/>
  <c r="M1" i="3"/>
  <c r="J17" i="2"/>
  <c r="E18" i="9"/>
  <c r="E18" i="6"/>
  <c r="E18" i="8"/>
  <c r="E18" i="7"/>
  <c r="K21" i="8"/>
  <c r="K21" i="9"/>
  <c r="K38" i="6"/>
  <c r="K30" i="6"/>
  <c r="K30" i="9"/>
  <c r="K30" i="8"/>
  <c r="K38" i="7"/>
  <c r="K30" i="7"/>
  <c r="L34" i="7"/>
  <c r="L26" i="6"/>
  <c r="L26" i="9"/>
  <c r="L26" i="7"/>
  <c r="L26" i="8"/>
  <c r="L34" i="6"/>
  <c r="L69" i="7"/>
  <c r="L69" i="6"/>
  <c r="L61" i="8"/>
  <c r="L29" i="7"/>
  <c r="L29" i="9"/>
  <c r="L37" i="7"/>
  <c r="L29" i="8"/>
  <c r="L29" i="6"/>
  <c r="L37" i="6"/>
  <c r="L149" i="6"/>
  <c r="L101" i="6"/>
  <c r="L101" i="7"/>
  <c r="L85" i="6"/>
  <c r="L77" i="8"/>
  <c r="L85" i="7"/>
  <c r="L133" i="6"/>
  <c r="K18" i="8"/>
  <c r="K18" i="7"/>
  <c r="K18" i="6"/>
  <c r="K18" i="9"/>
  <c r="I19" i="8"/>
  <c r="L20" i="6"/>
  <c r="K20" i="9"/>
  <c r="K20" i="6"/>
  <c r="K20" i="8"/>
  <c r="K20" i="7"/>
  <c r="L20" i="8"/>
  <c r="L20" i="7"/>
  <c r="K19" i="8"/>
  <c r="K19" i="6"/>
  <c r="K19" i="9"/>
  <c r="K19" i="7"/>
  <c r="M2" i="3" l="1"/>
  <c r="H2" i="3"/>
  <c r="N2" i="3"/>
  <c r="I2" i="3"/>
  <c r="BQ16" i="1"/>
  <c r="K16" i="1" s="1"/>
  <c r="J1017" i="2"/>
  <c r="K17" i="2"/>
  <c r="K1017" i="2" s="1"/>
  <c r="I18" i="7"/>
  <c r="I19" i="9"/>
  <c r="I19" i="7"/>
  <c r="I18" i="6"/>
  <c r="I18" i="8"/>
  <c r="I19" i="6"/>
  <c r="I18" i="9"/>
  <c r="G19" i="9"/>
  <c r="G19" i="6"/>
  <c r="G19" i="7"/>
  <c r="G19" i="8"/>
  <c r="G18" i="9"/>
  <c r="G18" i="8"/>
  <c r="G18" i="7"/>
  <c r="G18" i="6"/>
  <c r="J19" i="6"/>
  <c r="J19" i="9"/>
  <c r="J19" i="7"/>
  <c r="J19" i="8"/>
  <c r="L18" i="8"/>
  <c r="J18" i="6"/>
  <c r="J18" i="8"/>
  <c r="J18" i="7"/>
  <c r="J18" i="9"/>
  <c r="L18" i="7"/>
  <c r="L18" i="6"/>
  <c r="L18" i="9"/>
  <c r="L21" i="8"/>
  <c r="L21" i="6"/>
  <c r="L21" i="7"/>
  <c r="L21" i="9"/>
  <c r="L30" i="7"/>
  <c r="L38" i="6"/>
  <c r="L30" i="6"/>
  <c r="L30" i="9"/>
  <c r="L38" i="7"/>
  <c r="L30" i="8"/>
  <c r="L20" i="9"/>
  <c r="L19" i="8"/>
  <c r="L19" i="7"/>
  <c r="L19" i="9"/>
  <c r="L19" i="6"/>
  <c r="K125" i="7"/>
  <c r="K40" i="9"/>
  <c r="K89" i="8"/>
  <c r="K161" i="6"/>
  <c r="L4" i="3" l="1"/>
  <c r="L5" i="3"/>
  <c r="L3" i="3"/>
  <c r="N19" i="2"/>
  <c r="N20" i="2"/>
  <c r="N21" i="2"/>
  <c r="L2" i="3"/>
  <c r="L1" i="3"/>
  <c r="K1016" i="1"/>
  <c r="N18" i="2"/>
  <c r="N17" i="2"/>
  <c r="J125" i="7"/>
  <c r="J161" i="6"/>
  <c r="J40" i="9"/>
  <c r="J89" i="8"/>
  <c r="L40" i="9"/>
  <c r="L125" i="7"/>
  <c r="L161" i="6"/>
  <c r="L89" i="8"/>
  <c r="N1017" i="2" l="1"/>
</calcChain>
</file>

<file path=xl/comments1.xml><?xml version="1.0" encoding="utf-8"?>
<comments xmlns="http://schemas.openxmlformats.org/spreadsheetml/2006/main">
  <authors>
    <author>André Bethel</author>
  </authors>
  <commentList>
    <comment ref="A1" authorId="0" shapeId="0">
      <text>
        <r>
          <rPr>
            <b/>
            <u/>
            <sz val="12"/>
            <color indexed="81"/>
            <rFont val="Tahoma"/>
            <family val="2"/>
          </rPr>
          <t>NIB C10 v3.51</t>
        </r>
        <r>
          <rPr>
            <sz val="10"/>
            <color indexed="81"/>
            <rFont val="Tahoma"/>
            <family val="2"/>
          </rPr>
          <t xml:space="preserve">
March</t>
        </r>
        <r>
          <rPr>
            <i/>
            <sz val="10"/>
            <color indexed="81"/>
            <rFont val="Tahoma"/>
            <family val="2"/>
          </rPr>
          <t xml:space="preserve"> 2010</t>
        </r>
        <r>
          <rPr>
            <sz val="10"/>
            <color indexed="81"/>
            <rFont val="Tahoma"/>
            <family val="2"/>
          </rPr>
          <t xml:space="preserve">
Created by:
</t>
        </r>
        <r>
          <rPr>
            <b/>
            <sz val="10"/>
            <color indexed="81"/>
            <rFont val="Tahoma"/>
            <family val="2"/>
          </rPr>
          <t>André Bethel, CCP</t>
        </r>
      </text>
    </comment>
  </commentList>
</comments>
</file>

<file path=xl/sharedStrings.xml><?xml version="1.0" encoding="utf-8"?>
<sst xmlns="http://schemas.openxmlformats.org/spreadsheetml/2006/main" count="530" uniqueCount="340">
  <si>
    <t>Month:</t>
  </si>
  <si>
    <t>Employee N.I.#</t>
  </si>
  <si>
    <t>Last Name</t>
  </si>
  <si>
    <t>First Name</t>
  </si>
  <si>
    <t>Insurable Wage</t>
  </si>
  <si>
    <t>Number of Weeks</t>
  </si>
  <si>
    <t>Weekly/Monthly</t>
  </si>
  <si>
    <t>M</t>
  </si>
  <si>
    <t>W</t>
  </si>
  <si>
    <t xml:space="preserve"> DO NOT ATTEMPT TO ENTER ANY RECORDS BEYOND THIS AREA</t>
  </si>
  <si>
    <t>Employee Contribution</t>
  </si>
  <si>
    <t>Employer Contribution</t>
  </si>
  <si>
    <t>Total Contribution</t>
  </si>
  <si>
    <t>Actual Insurable Wage</t>
  </si>
  <si>
    <t>P</t>
  </si>
  <si>
    <t>Z</t>
  </si>
  <si>
    <t>Summer Student</t>
  </si>
  <si>
    <t>Retired</t>
  </si>
  <si>
    <t>Monthly Paid</t>
  </si>
  <si>
    <t>Weekly Paid</t>
  </si>
  <si>
    <t>Private Employee</t>
  </si>
  <si>
    <t>Not Retired</t>
  </si>
  <si>
    <t>Retired Ind.</t>
  </si>
  <si>
    <t>*** End of Data Entry Area ***        *** End of Data Entry Area ***        *** End of Data Entry Area ***        *** End of Data Entry Area ***        *** End of Data Entry Area ***</t>
  </si>
  <si>
    <t>Actual EE Contr. Rate</t>
  </si>
  <si>
    <t>Actual ER Contr. Rate</t>
  </si>
  <si>
    <t>Actual W/M</t>
  </si>
  <si>
    <t>Low IW max</t>
  </si>
  <si>
    <t>Ret. IW max</t>
  </si>
  <si>
    <t>Ret. Ind.</t>
  </si>
  <si>
    <t>WITHOUT CHANGING THE FORMULAS IN THIS WORKBOOK!!</t>
  </si>
  <si>
    <t>Employer:</t>
  </si>
  <si>
    <t>EE NI# Check #1</t>
  </si>
  <si>
    <t>EE NI# Check #2</t>
  </si>
  <si>
    <t>New NI#</t>
  </si>
  <si>
    <t>Commonwealth of The Bahamas, The National Insurance Act, 1972</t>
  </si>
  <si>
    <t>FORM C.10</t>
  </si>
  <si>
    <t>Computerized Employer Monthly Contribution Statement</t>
  </si>
  <si>
    <t>PART 'A'                                                              RETURN OF CONTRIBUTIONS DUE THIS MONTH</t>
  </si>
  <si>
    <t>No.</t>
  </si>
  <si>
    <t>Employee's N.I.#</t>
  </si>
  <si>
    <t>Employee's        Last Name</t>
  </si>
  <si>
    <t>Employee's        First Name</t>
  </si>
  <si>
    <t>No. of Weeks</t>
  </si>
  <si>
    <t>Cont. Type</t>
  </si>
  <si>
    <t>Insurable Earnings</t>
  </si>
  <si>
    <t>Employee's Contributions</t>
  </si>
  <si>
    <t>Employer's Contributions</t>
  </si>
  <si>
    <t>Total Contributions</t>
  </si>
  <si>
    <t>TOTAL CONTRIBUTIONS DUE</t>
  </si>
  <si>
    <t>_____________________________</t>
  </si>
  <si>
    <t>___________________________________</t>
  </si>
  <si>
    <t>Name</t>
  </si>
  <si>
    <t>Position</t>
  </si>
  <si>
    <t>________________________</t>
  </si>
  <si>
    <t>Signature</t>
  </si>
  <si>
    <t>Date</t>
  </si>
  <si>
    <t>Weekly/ Monthly</t>
  </si>
  <si>
    <t>CERTIFICATION:  I/We ceritify that the information given below is true and correct.</t>
  </si>
  <si>
    <t>__________________________</t>
  </si>
  <si>
    <t>The maximum number of employees for this sheet is ----------&gt;</t>
  </si>
  <si>
    <t>Entry of Data (C10 Entry Sheet)</t>
  </si>
  <si>
    <t xml:space="preserve">            </t>
  </si>
  <si>
    <t>Select the desired location.</t>
  </si>
  <si>
    <t>Sherelle Saunders</t>
  </si>
  <si>
    <t xml:space="preserve">Sr. Manager Human Resourses               </t>
  </si>
  <si>
    <t>Total Contributions Due:</t>
  </si>
  <si>
    <t xml:space="preserve"> C10 Report</t>
  </si>
  <si>
    <t>You may view the C10 file details by clicking on the C10 file sheet.</t>
  </si>
  <si>
    <t>After entering all employee details, create the C10 file by clicking the "Save Output file button" at the top right of the C10 Entry Sheet.</t>
  </si>
  <si>
    <t>Click the save button.</t>
  </si>
  <si>
    <t>DOE</t>
  </si>
  <si>
    <t>This sheet produces a hard copy of the C10.</t>
  </si>
  <si>
    <t xml:space="preserve"> Payment Options</t>
  </si>
  <si>
    <t>A.</t>
  </si>
  <si>
    <t>B.</t>
  </si>
  <si>
    <t>C.</t>
  </si>
  <si>
    <t>If you're a RBC customer, you can use your online payment facility.</t>
  </si>
  <si>
    <t>AAAAAABABABW</t>
  </si>
  <si>
    <t>January</t>
  </si>
  <si>
    <t>February</t>
  </si>
  <si>
    <t>March</t>
  </si>
  <si>
    <t>April</t>
  </si>
  <si>
    <t>May</t>
  </si>
  <si>
    <t>June</t>
  </si>
  <si>
    <t>July</t>
  </si>
  <si>
    <t>August</t>
  </si>
  <si>
    <t>September</t>
  </si>
  <si>
    <t>October</t>
  </si>
  <si>
    <t>November</t>
  </si>
  <si>
    <t>December</t>
  </si>
  <si>
    <t>R</t>
  </si>
  <si>
    <t>Final Amounts</t>
  </si>
  <si>
    <t>(1)</t>
  </si>
  <si>
    <t>(2)</t>
  </si>
  <si>
    <t>(3)</t>
  </si>
  <si>
    <t>QYOB</t>
  </si>
  <si>
    <t>Age</t>
  </si>
  <si>
    <t>Actual Weekly IW</t>
  </si>
  <si>
    <t>EE</t>
  </si>
  <si>
    <t>ER</t>
  </si>
  <si>
    <t>Total</t>
  </si>
  <si>
    <t>&lt; 65, no RET</t>
  </si>
  <si>
    <t>&lt; 65 w/ RET</t>
  </si>
  <si>
    <t>65 - 69, no RET</t>
  </si>
  <si>
    <t>65 - 69 w/ RET</t>
  </si>
  <si>
    <t>IW &lt; 60 per week</t>
  </si>
  <si>
    <t>Effective Dates</t>
  </si>
  <si>
    <t>IW &gt; 60 per week</t>
  </si>
  <si>
    <t>Total Cont. Rate</t>
  </si>
  <si>
    <t>Month</t>
  </si>
  <si>
    <t>Quarter</t>
  </si>
  <si>
    <t>&lt; 60 Weekly Ind.</t>
  </si>
  <si>
    <t>Years</t>
  </si>
  <si>
    <t>Contribution Month</t>
  </si>
  <si>
    <t>Contribution Year</t>
  </si>
  <si>
    <t>Contribution Quarter</t>
  </si>
  <si>
    <t>Summer Employment</t>
  </si>
  <si>
    <t>Start period</t>
  </si>
  <si>
    <t>End period</t>
  </si>
  <si>
    <t>Quarter of Birth</t>
  </si>
  <si>
    <t>Employee Category</t>
  </si>
  <si>
    <t>Employee Cont. rates</t>
  </si>
  <si>
    <t>Description</t>
  </si>
  <si>
    <t>Max. Weekly</t>
  </si>
  <si>
    <t>Max. Monthly</t>
  </si>
  <si>
    <t>Weekly IW Ceiling</t>
  </si>
  <si>
    <t>Monthly IW Ceiling</t>
  </si>
  <si>
    <t>Lower Age Limit</t>
  </si>
  <si>
    <t>Upper Age Limit</t>
  </si>
  <si>
    <t>Actual Weekly IW for Monthly Paid</t>
  </si>
  <si>
    <t>Max Weekly IW</t>
  </si>
  <si>
    <t>Year of birth</t>
  </si>
  <si>
    <t>Max IW</t>
  </si>
  <si>
    <t>E'e Category</t>
  </si>
  <si>
    <t>Remove Fields</t>
  </si>
  <si>
    <t>IW Ind.</t>
  </si>
  <si>
    <t>P.O.Box  :</t>
  </si>
  <si>
    <t>Address  :</t>
  </si>
  <si>
    <t>Island  :</t>
  </si>
  <si>
    <t>Contact  :</t>
  </si>
  <si>
    <t>Phone  :</t>
  </si>
  <si>
    <t>Fax  :</t>
  </si>
  <si>
    <t>Email  :</t>
  </si>
  <si>
    <t>My Company Name Here</t>
  </si>
  <si>
    <t>My Company Address Here</t>
  </si>
  <si>
    <t>My PO Box Here</t>
  </si>
  <si>
    <t>New Providence</t>
  </si>
  <si>
    <t>For Private Employers Only</t>
  </si>
  <si>
    <t>ADDRESS   :</t>
  </si>
  <si>
    <t>P.O.BOX   :</t>
  </si>
  <si>
    <t xml:space="preserve"> </t>
  </si>
  <si>
    <t>ISLAND   :</t>
  </si>
  <si>
    <t>EMAIL   :</t>
  </si>
  <si>
    <t>From  :</t>
  </si>
  <si>
    <t>COMMONWEALTH OF THE BAHAMAS, THE NATIONAL INSURANCE ACT, 1972</t>
  </si>
  <si>
    <t>THE NATIONAL INSURANCE BOARD</t>
  </si>
  <si>
    <t>CERTIFICATION:  I/We hereby certify that the information given below is true and correct.</t>
  </si>
  <si>
    <t>EMPLOYEE'S NAME</t>
  </si>
  <si>
    <t>CONT.</t>
  </si>
  <si>
    <t>WK/MTH</t>
  </si>
  <si>
    <t>WKS</t>
  </si>
  <si>
    <t>TYPE</t>
  </si>
  <si>
    <t>(R)</t>
  </si>
  <si>
    <t>EMPLOYEE</t>
  </si>
  <si>
    <t>EMPLOYER</t>
  </si>
  <si>
    <t>TOTAL</t>
  </si>
  <si>
    <t>SURNAME</t>
  </si>
  <si>
    <t>FIRST</t>
  </si>
  <si>
    <t>RET.</t>
  </si>
  <si>
    <t>333-3333</t>
  </si>
  <si>
    <t>Contact Person Name Here</t>
  </si>
  <si>
    <t>myemailaddress@coralwave.com</t>
  </si>
  <si>
    <t>Header Section</t>
  </si>
  <si>
    <t>Cells with "blue" text are to be filled in.</t>
  </si>
  <si>
    <t xml:space="preserve">Unless business details change, only the Contribution Year &amp; Month needs to be </t>
  </si>
  <si>
    <t>changed each month.</t>
  </si>
  <si>
    <t xml:space="preserve">Use the drop down menu to select the Contribution Year &amp; Month being processed. </t>
  </si>
  <si>
    <t>Employee Details Section</t>
  </si>
  <si>
    <t>Employer No.   :</t>
  </si>
  <si>
    <t>For Month of   :</t>
  </si>
  <si>
    <t>EE NI#</t>
  </si>
  <si>
    <t>322-2222</t>
  </si>
  <si>
    <t>&gt;= 70, no RET</t>
  </si>
  <si>
    <t>&gt;= 70 w/ RET</t>
  </si>
  <si>
    <t>Number of Mondays in Month :</t>
  </si>
  <si>
    <t>Max. Weekly Insurage Wage :</t>
  </si>
  <si>
    <t>Max. Monthly Insurage Wage :</t>
  </si>
  <si>
    <t># of Employees :</t>
  </si>
  <si>
    <t>ER cont. rate</t>
  </si>
  <si>
    <t>Total cont. rate</t>
  </si>
  <si>
    <t>EE cont. rate</t>
  </si>
  <si>
    <t>Missing Data Msg</t>
  </si>
  <si>
    <t>Final Amounts Displayed</t>
  </si>
  <si>
    <t>Check Data Msg</t>
  </si>
  <si>
    <t xml:space="preserve">Data validation - Lists for drop down menus </t>
  </si>
  <si>
    <t>After saving the file, e-mail it as an attachment to contributions@nib-bahamas.com.</t>
  </si>
  <si>
    <t>Missing Data Ind.</t>
  </si>
  <si>
    <t>Check Data Ind.</t>
  </si>
  <si>
    <t>Save Output file</t>
  </si>
  <si>
    <t>Contribution Type</t>
  </si>
  <si>
    <t>Start Date</t>
  </si>
  <si>
    <t>End Date</t>
  </si>
  <si>
    <t>Days in Month</t>
  </si>
  <si>
    <t>Regular</t>
  </si>
  <si>
    <t>Leap Year</t>
  </si>
  <si>
    <t>JANE</t>
  </si>
  <si>
    <t>Starting/Leaving Entry Sheet</t>
  </si>
  <si>
    <r>
      <rPr>
        <b/>
        <sz val="10"/>
        <rFont val="Arial"/>
        <family val="2"/>
      </rPr>
      <t>Last Name:</t>
    </r>
    <r>
      <rPr>
        <sz val="10"/>
        <rFont val="Arial"/>
        <family val="2"/>
      </rPr>
      <t xml:space="preserve"> Enter each employee's Last Name. </t>
    </r>
  </si>
  <si>
    <r>
      <rPr>
        <b/>
        <sz val="10"/>
        <rFont val="Arial"/>
        <family val="2"/>
      </rPr>
      <t xml:space="preserve">First Name: </t>
    </r>
    <r>
      <rPr>
        <sz val="10"/>
        <rFont val="Arial"/>
        <family val="2"/>
      </rPr>
      <t>Enter each employee's First Name.</t>
    </r>
  </si>
  <si>
    <r>
      <rPr>
        <b/>
        <sz val="10"/>
        <rFont val="Arial"/>
        <family val="2"/>
      </rPr>
      <t>Employee Type</t>
    </r>
    <r>
      <rPr>
        <sz val="10"/>
        <rFont val="Arial"/>
        <family val="2"/>
      </rPr>
      <t xml:space="preserve"> : Select "P" for private or "Z" for summer student.</t>
    </r>
  </si>
  <si>
    <r>
      <rPr>
        <b/>
        <sz val="10"/>
        <rFont val="Arial"/>
        <family val="2"/>
      </rPr>
      <t>Weekly/Monthly</t>
    </r>
    <r>
      <rPr>
        <sz val="10"/>
        <rFont val="Arial"/>
        <family val="2"/>
      </rPr>
      <t xml:space="preserve"> : Select "W" for weekly paid or "M" for monthly paid.</t>
    </r>
  </si>
  <si>
    <t># of wks Ind.</t>
  </si>
  <si>
    <t>Summer Student Ind.</t>
  </si>
  <si>
    <t>Summer Student Msg</t>
  </si>
  <si>
    <r>
      <rPr>
        <b/>
        <sz val="10"/>
        <rFont val="Arial"/>
        <family val="2"/>
      </rPr>
      <t>Retired Indicator</t>
    </r>
    <r>
      <rPr>
        <sz val="10"/>
        <rFont val="Arial"/>
        <family val="2"/>
      </rPr>
      <t xml:space="preserve"> :  Select "R" for a retired employee.</t>
    </r>
  </si>
  <si>
    <r>
      <rPr>
        <b/>
        <sz val="10"/>
        <rFont val="Arial"/>
        <family val="2"/>
      </rPr>
      <t>Number of Weeks</t>
    </r>
    <r>
      <rPr>
        <sz val="10"/>
        <rFont val="Arial"/>
        <family val="2"/>
      </rPr>
      <t xml:space="preserve"> : Enter the number of weeks the employee worked for the month.  The number of weeks may not exceed the maximum number of Mondays in the month.</t>
    </r>
  </si>
  <si>
    <r>
      <t xml:space="preserve">The </t>
    </r>
    <r>
      <rPr>
        <b/>
        <sz val="10"/>
        <rFont val="Arial"/>
        <family val="2"/>
      </rPr>
      <t>Employee Contribution</t>
    </r>
    <r>
      <rPr>
        <sz val="10"/>
        <rFont val="Arial"/>
        <family val="2"/>
      </rPr>
      <t xml:space="preserve">, </t>
    </r>
    <r>
      <rPr>
        <b/>
        <sz val="10"/>
        <rFont val="Arial"/>
        <family val="2"/>
      </rPr>
      <t>Employer Contribution</t>
    </r>
    <r>
      <rPr>
        <sz val="10"/>
        <rFont val="Arial"/>
        <family val="2"/>
      </rPr>
      <t xml:space="preserve"> and </t>
    </r>
    <r>
      <rPr>
        <b/>
        <sz val="10"/>
        <rFont val="Arial"/>
        <family val="2"/>
      </rPr>
      <t>Total Contribution fields</t>
    </r>
    <r>
      <rPr>
        <sz val="10"/>
        <rFont val="Arial"/>
        <family val="2"/>
      </rPr>
      <t xml:space="preserve"> are automatically generated.</t>
    </r>
  </si>
  <si>
    <t>Print this C10 report. Sign and date the C10 in the spaces provided.</t>
  </si>
  <si>
    <t xml:space="preserve">Non-Hospitality Form C-10 Entry Sheet </t>
  </si>
  <si>
    <t>COMPUTERIZED NON-HOSPITALITY MONTHLY CONTRIBUTION STATEMENT</t>
  </si>
  <si>
    <t>Error Msg Ind.</t>
  </si>
  <si>
    <t>Write to C-10 file</t>
  </si>
  <si>
    <t xml:space="preserve">This workbook contains 5 worksheets called: Instructions, C10 Entry Sheet, Starting </t>
  </si>
  <si>
    <t>Leaving Entry Sheet, C10 Report and C10 file.</t>
  </si>
  <si>
    <t>Instructions on the use of NIB Form C10 Spreadsheet System</t>
  </si>
  <si>
    <r>
      <t xml:space="preserve">Enter the contribution details for each employee for the month being processed. </t>
    </r>
    <r>
      <rPr>
        <b/>
        <sz val="10"/>
        <color rgb="FFFF0000"/>
        <rFont val="Arial"/>
        <family val="2"/>
      </rPr>
      <t>(Do not leave blank rows. Enter the first and last name in uppercase.</t>
    </r>
    <r>
      <rPr>
        <sz val="10"/>
        <rFont val="Arial"/>
        <family val="2"/>
      </rPr>
      <t>)</t>
    </r>
  </si>
  <si>
    <t>To access a particular sheet, click on the named tab at the bottom left of the screen.</t>
  </si>
  <si>
    <t>EMPLOYER   :</t>
  </si>
  <si>
    <t>NATIONAL INS. NO.</t>
  </si>
  <si>
    <t>NO. of</t>
  </si>
  <si>
    <t>BASIC CONTRIBUTION</t>
  </si>
  <si>
    <t>BASIC WAGE</t>
  </si>
  <si>
    <t>GRATUITY</t>
  </si>
  <si>
    <t>EARNED</t>
  </si>
  <si>
    <t>PART A - RETURN OF CONTRIBUTIONS DUE THIS MONTH</t>
  </si>
  <si>
    <t>EMPLOYER N.I. NO.  :</t>
  </si>
  <si>
    <t>Job Title</t>
  </si>
  <si>
    <t>LAST NAME</t>
  </si>
  <si>
    <t>FIRST NAME</t>
  </si>
  <si>
    <t xml:space="preserve">NATIONAL </t>
  </si>
  <si>
    <t>INSURANCE NO.</t>
  </si>
  <si>
    <t>NATIONAL</t>
  </si>
  <si>
    <t>START DATE</t>
  </si>
  <si>
    <t>END DATE</t>
  </si>
  <si>
    <t>DAY</t>
  </si>
  <si>
    <t>MONTH</t>
  </si>
  <si>
    <t>YEAR</t>
  </si>
  <si>
    <t xml:space="preserve">DAY </t>
  </si>
  <si>
    <t>FOR MONTH OF :</t>
  </si>
  <si>
    <t>EMAIL  :</t>
  </si>
  <si>
    <t>FROM :</t>
  </si>
  <si>
    <t>ADDRESS :</t>
  </si>
  <si>
    <t>P.O.BOX :</t>
  </si>
  <si>
    <t>CONTACT :</t>
  </si>
  <si>
    <t>CERTIFICATION:</t>
  </si>
  <si>
    <t>WEEKLY/</t>
  </si>
  <si>
    <t>MONTHLY</t>
  </si>
  <si>
    <t>DATE OF BIRTH</t>
  </si>
  <si>
    <t>OCCUPATION DETAILS</t>
  </si>
  <si>
    <t>CODE</t>
  </si>
  <si>
    <t>DESCRIPTION</t>
  </si>
  <si>
    <t>FOR OFFICIAL USE ONLY</t>
  </si>
  <si>
    <t>PART B</t>
  </si>
  <si>
    <t>PART C</t>
  </si>
  <si>
    <t>EE CONT. ON</t>
  </si>
  <si>
    <t>INSURABLE EARNINGS</t>
  </si>
  <si>
    <t>Cellular  :</t>
  </si>
  <si>
    <t>433-3333</t>
  </si>
  <si>
    <t>Please indicate the number of job openings as of the end of this month for which you are actively seeking workers from outside of your business</t>
  </si>
  <si>
    <t>REASON</t>
  </si>
  <si>
    <t>QUITS</t>
  </si>
  <si>
    <t>LAYOFFS &amp; DISCHARGES</t>
  </si>
  <si>
    <t>OTHER</t>
  </si>
  <si>
    <t>RETIRED (R)</t>
  </si>
  <si>
    <t xml:space="preserve">I/We hereby certify that the information given in  </t>
  </si>
  <si>
    <t>Parts 'B' &amp; 'C' is true and correct.</t>
  </si>
  <si>
    <t># OF MONDAYS IN THE MONTH :</t>
  </si>
  <si>
    <t># OF EMPLOYEES :</t>
  </si>
  <si>
    <t># OF EMPLOYEES  :</t>
  </si>
  <si>
    <t>FOR THE MONTH OF:</t>
  </si>
  <si>
    <t>______________________________________________</t>
  </si>
  <si>
    <t>CELLULAR :</t>
  </si>
  <si>
    <t>FAX :</t>
  </si>
  <si>
    <t>CONTRIBUTION</t>
  </si>
  <si>
    <t>NO. OF MONDAYS IN MONTH  :</t>
  </si>
  <si>
    <t>TELEPHONE  :</t>
  </si>
  <si>
    <t>ISLAND  :</t>
  </si>
  <si>
    <t>CONTACT  :</t>
  </si>
  <si>
    <t>CELLULAR  :</t>
  </si>
  <si>
    <t>FAX  :</t>
  </si>
  <si>
    <t>Please indicate the number of job openings as of the end of this month for which you are actively seeking workers from outside of your business:</t>
  </si>
  <si>
    <r>
      <t xml:space="preserve">PART C - EMPLOYEES LEAVING THIS MONTH - </t>
    </r>
    <r>
      <rPr>
        <b/>
        <sz val="14"/>
        <color rgb="FFFF0000"/>
        <rFont val="Calibri"/>
        <family val="2"/>
        <scheme val="minor"/>
      </rPr>
      <t>Please indicate the number of employees leaving this month:</t>
    </r>
  </si>
  <si>
    <r>
      <t xml:space="preserve">PART B - EMPLOYEES STARTING THIS MONTH - </t>
    </r>
    <r>
      <rPr>
        <b/>
        <sz val="14"/>
        <color rgb="FFFF0000"/>
        <rFont val="Calibri"/>
        <family val="2"/>
        <scheme val="minor"/>
      </rPr>
      <t>Please indicate the number of employees starting this month:</t>
    </r>
  </si>
  <si>
    <t>This section must be completed.</t>
  </si>
  <si>
    <t>After entering all employee details, create the Starting/Leaving file by clicking the "Save Output File" button at the top right of the Starting Leaving Entry Sheet.</t>
  </si>
  <si>
    <t>Print this sheet. Sign and date it in the spaces provided.</t>
  </si>
  <si>
    <t>x</t>
  </si>
  <si>
    <t>Enter your company's National Insurance Number in cell C5 of the C10 Entry Sheet.</t>
  </si>
  <si>
    <t>This sheet is for entry of data only. Do NOT print this sheet.</t>
  </si>
  <si>
    <r>
      <rPr>
        <b/>
        <sz val="10"/>
        <rFont val="Arial"/>
        <family val="2"/>
      </rPr>
      <t>Insurable Wage</t>
    </r>
    <r>
      <rPr>
        <sz val="10"/>
        <rFont val="Arial"/>
        <family val="2"/>
      </rPr>
      <t xml:space="preserve">: Enter the employee's actual wage if it falls below the Insurable wage ceiling. If the employee's wage is greater than the ceiling, enter the insurable wage ceiling. </t>
    </r>
    <r>
      <rPr>
        <b/>
        <sz val="10"/>
        <color rgb="FFFF0000"/>
        <rFont val="Arial"/>
        <family val="2"/>
      </rPr>
      <t>Do not enter the cents portion of the insurable wage.</t>
    </r>
  </si>
  <si>
    <t>Indicate the number of employees starting this month in cell P10</t>
  </si>
  <si>
    <t>Indicate the number of employees leaving this month in cell M24</t>
  </si>
  <si>
    <t>Indicate the number of job openings as of the end of this month for which you are actively seeking workers from outside of your business in cell M37.</t>
  </si>
  <si>
    <r>
      <rPr>
        <b/>
        <sz val="10"/>
        <rFont val="Arial"/>
        <family val="2"/>
      </rPr>
      <t>Pay at your nearest NIB local office</t>
    </r>
    <r>
      <rPr>
        <sz val="10"/>
        <rFont val="Arial"/>
        <family val="2"/>
      </rPr>
      <t>.  Please remember to bring the C10 (see 24 above) and attach Starting/Leaving sheet (see 23 above).</t>
    </r>
  </si>
  <si>
    <r>
      <rPr>
        <b/>
        <sz val="10"/>
        <rFont val="Arial"/>
        <family val="2"/>
      </rPr>
      <t>Mail in your cheque</t>
    </r>
    <r>
      <rPr>
        <sz val="10"/>
        <rFont val="Arial"/>
        <family val="2"/>
      </rPr>
      <t>.   Please remember to bring the C10 (see 24 above) and attach Starting/Leaving sheet (see 23 above).</t>
    </r>
  </si>
  <si>
    <r>
      <rPr>
        <b/>
        <sz val="10"/>
        <rFont val="Arial"/>
        <family val="2"/>
      </rPr>
      <t>Employee NI#:</t>
    </r>
    <r>
      <rPr>
        <sz val="10"/>
        <rFont val="Arial"/>
        <family val="2"/>
      </rPr>
      <t xml:space="preserve"> Each employee's NI# has 8 digits. All 8 digits must be entered. </t>
    </r>
    <r>
      <rPr>
        <b/>
        <sz val="10"/>
        <color rgb="FFFF0000"/>
        <rFont val="Arial"/>
        <family val="2"/>
      </rPr>
      <t>Press the ENTER or TAB key on the keyboard to go to the next cell.</t>
    </r>
  </si>
  <si>
    <r>
      <t xml:space="preserve">Enter the file name in the following format (abbreviated company name followed by the C10 month and extension </t>
    </r>
    <r>
      <rPr>
        <sz val="10"/>
        <color rgb="FFFF0000"/>
        <rFont val="Arial"/>
        <family val="2"/>
      </rPr>
      <t>.xls</t>
    </r>
    <r>
      <rPr>
        <sz val="10"/>
        <rFont val="Arial"/>
        <family val="2"/>
      </rPr>
      <t>)  Example : ABCSUPPLY082011</t>
    </r>
    <r>
      <rPr>
        <sz val="10"/>
        <color rgb="FFFF0000"/>
        <rFont val="Arial"/>
        <family val="2"/>
      </rPr>
      <t>.xls</t>
    </r>
    <r>
      <rPr>
        <b/>
        <sz val="10"/>
        <color rgb="FFFF0000"/>
        <rFont val="Arial"/>
        <family val="2"/>
      </rPr>
      <t xml:space="preserve"> (Using the same file name, from 10 above, will not erase the previously saved file.)</t>
    </r>
  </si>
  <si>
    <r>
      <t xml:space="preserve">Change the company details (name, address, contact person, etc.) if necessary. </t>
    </r>
    <r>
      <rPr>
        <b/>
        <sz val="10"/>
        <color rgb="FFFF0000"/>
        <rFont val="Arial"/>
        <family val="2"/>
      </rPr>
      <t>When entering phone, cellular or fax numbers, enter the first three digits followed by a dash (-) then the last four digits. Example: 333-4567</t>
    </r>
  </si>
  <si>
    <r>
      <t xml:space="preserve">Enter the contribution details for each employee starting in the month being processed. </t>
    </r>
    <r>
      <rPr>
        <b/>
        <sz val="10"/>
        <color rgb="FFFF0000"/>
        <rFont val="Arial"/>
        <family val="2"/>
      </rPr>
      <t>(Do not leave blank rows. Enter the first and last name in uppercase.)</t>
    </r>
  </si>
  <si>
    <r>
      <t xml:space="preserve">Enter the contribution details for each employee leaving in the month being processed. </t>
    </r>
    <r>
      <rPr>
        <b/>
        <sz val="10"/>
        <color rgb="FFFF0000"/>
        <rFont val="Arial"/>
        <family val="2"/>
      </rPr>
      <t>(Do not leave blank rows. Enter the first and last name in uppercase.)</t>
    </r>
    <r>
      <rPr>
        <sz val="10"/>
        <rFont val="Arial"/>
        <family val="2"/>
      </rPr>
      <t xml:space="preserve"> Indicate the reason for leaving by entering an 'x' in the appropriate box.</t>
    </r>
  </si>
  <si>
    <t>PRATT</t>
  </si>
  <si>
    <t>JAMES</t>
  </si>
  <si>
    <t>Listing of invalid NI#s that V3 system generated</t>
  </si>
  <si>
    <t>Last updated</t>
  </si>
  <si>
    <t>If new numbers were added when the program is ran the last modifed date will change to the current date</t>
  </si>
  <si>
    <t>Source: invalid_nib_num.csv file in Invalid NI# folder on Actuary shared folder</t>
  </si>
  <si>
    <t>Sort in ascending order</t>
  </si>
  <si>
    <t>Extend the data range for Named Range 'InvalidNINum'</t>
  </si>
  <si>
    <t>Invalid NI# Ind.</t>
  </si>
  <si>
    <t>Invalid NI# Msg</t>
  </si>
  <si>
    <t>Contribution rates for Retired Persons Prior to January 2011</t>
  </si>
  <si>
    <t>Description of Update</t>
  </si>
  <si>
    <t>Sheet Updated</t>
  </si>
  <si>
    <t>Prior to Update</t>
  </si>
  <si>
    <t>Post Update</t>
  </si>
  <si>
    <t>Employer Contribution rate for Retired persons</t>
  </si>
  <si>
    <t>Employer Contribution rate for Retired persons Earning &lt; 60 per week</t>
  </si>
  <si>
    <t>Details of Update</t>
  </si>
  <si>
    <t>Cells</t>
  </si>
  <si>
    <t>IW Ceiling &amp; Contribution rates</t>
  </si>
  <si>
    <t>C10 Entry Sheet</t>
  </si>
  <si>
    <t>Hidden columns (B to QS)</t>
  </si>
  <si>
    <t>Total Cont Rate (Column AY)</t>
  </si>
  <si>
    <t>Underage Regist. Indicator</t>
  </si>
  <si>
    <t>Ineligible for Ret. Indicator</t>
  </si>
  <si>
    <t>Retirement Age</t>
  </si>
  <si>
    <t>Contribution Date</t>
  </si>
  <si>
    <t>Employer Number</t>
  </si>
  <si>
    <r>
      <t xml:space="preserve">The file name is autofilled in the following format (employer NI number followed by the C10 month followed by NH followed by R and extension </t>
    </r>
    <r>
      <rPr>
        <sz val="10"/>
        <color rgb="FFFF0000"/>
        <rFont val="Arial"/>
        <family val="2"/>
      </rPr>
      <t>.txt</t>
    </r>
    <r>
      <rPr>
        <sz val="10"/>
        <rFont val="Arial"/>
        <family val="2"/>
      </rPr>
      <t>)  Example : 000012315_201807_NH_R</t>
    </r>
    <r>
      <rPr>
        <sz val="10"/>
        <color rgb="FFFF0000"/>
        <rFont val="Arial"/>
        <family val="2"/>
      </rPr>
      <t xml:space="preserve">.txt
</t>
    </r>
    <r>
      <rPr>
        <b/>
        <sz val="10"/>
        <color rgb="FFFF0000"/>
        <rFont val="Arial"/>
        <family val="2"/>
      </rPr>
      <t>Note if the file name is changed from the autofilled text it will revert back to the autofilled text when it is saved. The file will be in the location selected when saved.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</si>
</sst>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_);_(* \(#,##0\);_(* &quot;-&quot;_);_(@_)"/>
    <numFmt numFmtId="165" formatCode="_(* #,##0.00_);_(* \(#,##0.00\);_(* &quot;-&quot;??_);_(@_)"/>
    <numFmt numFmtId="166" formatCode="00000"/>
    <numFmt numFmtId="167" formatCode="000000"/>
    <numFmt numFmtId="168" formatCode="&quot;$&quot;#,##0.00"/>
    <numFmt numFmtId="169" formatCode="0000"/>
    <numFmt numFmtId="170" formatCode="mm\/yyyy"/>
    <numFmt numFmtId="171" formatCode="mmyy"/>
    <numFmt numFmtId="172" formatCode="&quot;$&quot;#,##0"/>
    <numFmt numFmtId="173" formatCode="##."/>
    <numFmt numFmtId="174" formatCode=";;;"/>
    <numFmt numFmtId="175" formatCode="0.0%"/>
    <numFmt numFmtId="176" formatCode="0.000"/>
    <numFmt numFmtId="177" formatCode="mmmm\ yyyy"/>
    <numFmt numFmtId="178" formatCode="[$-409]d\-mmm\-yyyy;@"/>
    <numFmt numFmtId="179" formatCode="[&lt;=9999999]###\-####;###\-###\-####"/>
    <numFmt numFmtId="180" formatCode="[$-1009]d\-mmm\-yy;@"/>
  </numFmts>
  <fonts count="76">
    <font>
      <sz val="10"/>
      <name val="Arial"/>
    </font>
    <font>
      <sz val="10"/>
      <name val="Arial"/>
      <family val="2"/>
    </font>
    <font>
      <sz val="18"/>
      <name val="Arial"/>
      <family val="2"/>
    </font>
    <font>
      <sz val="14"/>
      <name val="Arial"/>
      <family val="2"/>
    </font>
    <font>
      <b/>
      <sz val="14"/>
      <name val="Arial"/>
      <family val="2"/>
    </font>
    <font>
      <b/>
      <i/>
      <sz val="12"/>
      <name val="Arial"/>
      <family val="2"/>
    </font>
    <font>
      <b/>
      <sz val="18"/>
      <name val="Arial"/>
      <family val="2"/>
    </font>
    <font>
      <b/>
      <u/>
      <sz val="10"/>
      <name val="Arial"/>
      <family val="2"/>
    </font>
    <font>
      <sz val="10"/>
      <name val="Arial"/>
      <family val="2"/>
    </font>
    <font>
      <b/>
      <i/>
      <sz val="18"/>
      <name val="Arial"/>
      <family val="2"/>
    </font>
    <font>
      <sz val="10"/>
      <color indexed="81"/>
      <name val="Tahoma"/>
      <family val="2"/>
    </font>
    <font>
      <b/>
      <sz val="10"/>
      <color indexed="81"/>
      <name val="Tahoma"/>
      <family val="2"/>
    </font>
    <font>
      <i/>
      <sz val="10"/>
      <color indexed="81"/>
      <name val="Tahoma"/>
      <family val="2"/>
    </font>
    <font>
      <b/>
      <u/>
      <sz val="12"/>
      <color indexed="81"/>
      <name val="Tahoma"/>
      <family val="2"/>
    </font>
    <font>
      <b/>
      <sz val="10"/>
      <name val="Arial"/>
      <family val="2"/>
    </font>
    <font>
      <b/>
      <sz val="12"/>
      <name val="Arial"/>
      <family val="2"/>
    </font>
    <font>
      <u/>
      <sz val="10"/>
      <color indexed="12"/>
      <name val="Arial"/>
      <family val="2"/>
    </font>
    <font>
      <b/>
      <i/>
      <sz val="8"/>
      <name val="Arial"/>
      <family val="2"/>
    </font>
    <font>
      <sz val="12"/>
      <name val="Arial"/>
      <family val="2"/>
    </font>
    <font>
      <b/>
      <u/>
      <sz val="14"/>
      <name val="Arial"/>
      <family val="2"/>
    </font>
    <font>
      <b/>
      <i/>
      <u/>
      <sz val="10"/>
      <name val="Arial"/>
      <family val="2"/>
    </font>
    <font>
      <i/>
      <sz val="10"/>
      <name val="Arial"/>
      <family val="2"/>
    </font>
    <font>
      <b/>
      <sz val="10"/>
      <color rgb="FFFF0000"/>
      <name val="Arial"/>
      <family val="2"/>
    </font>
    <font>
      <sz val="10"/>
      <color rgb="FFFF0000"/>
      <name val="Arial"/>
      <family val="2"/>
    </font>
    <font>
      <b/>
      <sz val="14"/>
      <name val="SWISS"/>
    </font>
    <font>
      <b/>
      <sz val="18"/>
      <color rgb="FF0000FF"/>
      <name val="Arial"/>
      <family val="2"/>
    </font>
    <font>
      <b/>
      <u/>
      <sz val="14"/>
      <name val="SWISS"/>
    </font>
    <font>
      <u/>
      <sz val="14"/>
      <name val="SWISS"/>
    </font>
    <font>
      <b/>
      <sz val="14"/>
      <color rgb="FF0000FF"/>
      <name val="Arial"/>
      <family val="2"/>
    </font>
    <font>
      <b/>
      <sz val="16"/>
      <name val="Arial"/>
      <family val="2"/>
    </font>
    <font>
      <b/>
      <sz val="10"/>
      <color rgb="FF0000FF"/>
      <name val="Arial"/>
      <family val="2"/>
    </font>
    <font>
      <b/>
      <i/>
      <sz val="10"/>
      <name val="Arial"/>
      <family val="2"/>
    </font>
    <font>
      <b/>
      <sz val="16"/>
      <name val="Calibri"/>
      <family val="2"/>
      <scheme val="minor"/>
    </font>
    <font>
      <sz val="10"/>
      <name val="Calibri"/>
      <family val="2"/>
      <scheme val="minor"/>
    </font>
    <font>
      <b/>
      <sz val="18"/>
      <name val="Calibri"/>
      <family val="2"/>
      <scheme val="minor"/>
    </font>
    <font>
      <sz val="14"/>
      <name val="Calibri"/>
      <family val="2"/>
      <scheme val="minor"/>
    </font>
    <font>
      <b/>
      <sz val="16"/>
      <color indexed="8"/>
      <name val="Calibri"/>
      <family val="2"/>
      <scheme val="minor"/>
    </font>
    <font>
      <sz val="16"/>
      <name val="Calibri"/>
      <family val="2"/>
      <scheme val="minor"/>
    </font>
    <font>
      <sz val="18"/>
      <name val="Calibri"/>
      <family val="2"/>
      <scheme val="minor"/>
    </font>
    <font>
      <b/>
      <sz val="15"/>
      <color indexed="8"/>
      <name val="Calibri"/>
      <family val="2"/>
      <scheme val="minor"/>
    </font>
    <font>
      <b/>
      <sz val="16"/>
      <color indexed="12"/>
      <name val="Calibri"/>
      <family val="2"/>
      <scheme val="minor"/>
    </font>
    <font>
      <b/>
      <sz val="15"/>
      <color indexed="12"/>
      <name val="Calibri"/>
      <family val="2"/>
      <scheme val="minor"/>
    </font>
    <font>
      <b/>
      <sz val="15"/>
      <name val="Calibri"/>
      <family val="2"/>
      <scheme val="minor"/>
    </font>
    <font>
      <b/>
      <sz val="14"/>
      <name val="Calibri"/>
      <family val="2"/>
      <scheme val="minor"/>
    </font>
    <font>
      <b/>
      <sz val="10"/>
      <name val="Calibri"/>
      <family val="2"/>
      <scheme val="minor"/>
    </font>
    <font>
      <b/>
      <i/>
      <sz val="8"/>
      <name val="Calibri"/>
      <family val="2"/>
      <scheme val="minor"/>
    </font>
    <font>
      <b/>
      <sz val="12"/>
      <name val="Calibri"/>
      <family val="2"/>
      <scheme val="minor"/>
    </font>
    <font>
      <b/>
      <sz val="14"/>
      <color indexed="8"/>
      <name val="Calibri"/>
      <family val="2"/>
      <scheme val="minor"/>
    </font>
    <font>
      <b/>
      <sz val="12"/>
      <color indexed="8"/>
      <name val="Calibri"/>
      <family val="2"/>
      <scheme val="minor"/>
    </font>
    <font>
      <sz val="12"/>
      <name val="Calibri"/>
      <family val="2"/>
      <scheme val="minor"/>
    </font>
    <font>
      <b/>
      <sz val="18"/>
      <color indexed="8"/>
      <name val="Calibri"/>
      <family val="2"/>
      <scheme val="minor"/>
    </font>
    <font>
      <b/>
      <sz val="18"/>
      <color rgb="FF0000FF"/>
      <name val="Calibri"/>
      <family val="2"/>
      <scheme val="minor"/>
    </font>
    <font>
      <b/>
      <sz val="14"/>
      <color rgb="FF0000FF"/>
      <name val="Calibri"/>
      <family val="2"/>
      <scheme val="minor"/>
    </font>
    <font>
      <b/>
      <i/>
      <sz val="12"/>
      <name val="Calibri"/>
      <family val="2"/>
      <scheme val="minor"/>
    </font>
    <font>
      <b/>
      <u/>
      <sz val="10"/>
      <name val="Calibri"/>
      <family val="2"/>
      <scheme val="minor"/>
    </font>
    <font>
      <b/>
      <u/>
      <sz val="14"/>
      <name val="Calibri"/>
      <family val="2"/>
      <scheme val="minor"/>
    </font>
    <font>
      <u/>
      <sz val="14"/>
      <name val="Calibri"/>
      <family val="2"/>
      <scheme val="minor"/>
    </font>
    <font>
      <b/>
      <sz val="10"/>
      <color rgb="FF0000FF"/>
      <name val="Calibri"/>
      <family val="2"/>
      <scheme val="minor"/>
    </font>
    <font>
      <b/>
      <sz val="16"/>
      <color rgb="FF0000FF"/>
      <name val="Calibri"/>
      <family val="2"/>
      <scheme val="minor"/>
    </font>
    <font>
      <b/>
      <i/>
      <sz val="16"/>
      <name val="Calibri"/>
      <family val="2"/>
      <scheme val="minor"/>
    </font>
    <font>
      <b/>
      <sz val="12"/>
      <color rgb="FFFF0000"/>
      <name val="Arial"/>
      <family val="2"/>
    </font>
    <font>
      <b/>
      <sz val="11"/>
      <color rgb="FFFF0000"/>
      <name val="Arial"/>
      <family val="2"/>
    </font>
    <font>
      <b/>
      <sz val="8"/>
      <name val="Calibri"/>
      <family val="2"/>
      <scheme val="minor"/>
    </font>
    <font>
      <b/>
      <sz val="15"/>
      <color rgb="FF0000FF"/>
      <name val="Calibri"/>
      <family val="2"/>
      <scheme val="minor"/>
    </font>
    <font>
      <b/>
      <sz val="12"/>
      <color rgb="FF0000FF"/>
      <name val="Calibri"/>
      <family val="2"/>
      <scheme val="minor"/>
    </font>
    <font>
      <sz val="14"/>
      <color rgb="FFFF0000"/>
      <name val="Calibri"/>
      <family val="2"/>
      <scheme val="minor"/>
    </font>
    <font>
      <sz val="10"/>
      <color rgb="FFFF0000"/>
      <name val="Calibri"/>
      <family val="2"/>
      <scheme val="minor"/>
    </font>
    <font>
      <sz val="18"/>
      <color rgb="FFFF0000"/>
      <name val="Calibri"/>
      <family val="2"/>
      <scheme val="minor"/>
    </font>
    <font>
      <b/>
      <sz val="12"/>
      <color rgb="FFFF0000"/>
      <name val="Calibri"/>
      <family val="2"/>
      <scheme val="minor"/>
    </font>
    <font>
      <b/>
      <sz val="9"/>
      <name val="Calibri"/>
      <family val="2"/>
      <scheme val="minor"/>
    </font>
    <font>
      <sz val="10"/>
      <color rgb="FF000000"/>
      <name val="Arial"/>
      <family val="2"/>
    </font>
    <font>
      <b/>
      <sz val="11"/>
      <color rgb="FFFF0000"/>
      <name val="Calibri"/>
      <family val="2"/>
      <scheme val="minor"/>
    </font>
    <font>
      <b/>
      <sz val="14"/>
      <color rgb="FFFF0000"/>
      <name val="Calibri"/>
      <family val="2"/>
      <scheme val="minor"/>
    </font>
    <font>
      <b/>
      <sz val="11"/>
      <color rgb="FF0000FF"/>
      <name val="Calibri"/>
      <family val="2"/>
      <scheme val="minor"/>
    </font>
    <font>
      <sz val="10"/>
      <color rgb="FF0000FF"/>
      <name val="Calibri"/>
      <family val="2"/>
      <scheme val="minor"/>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22"/>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style="thin">
        <color indexed="64"/>
      </bottom>
      <diagonal/>
    </border>
    <border>
      <left/>
      <right/>
      <top/>
      <bottom style="thin">
        <color rgb="FFFF0000"/>
      </bottom>
      <diagonal/>
    </border>
  </borders>
  <cellStyleXfs count="3">
    <xf numFmtId="0" fontId="0" fillId="0" borderId="0"/>
    <xf numFmtId="0" fontId="16" fillId="0" borderId="0" applyNumberFormat="0" applyFill="0" applyBorder="0" applyAlignment="0" applyProtection="0">
      <alignment vertical="top"/>
      <protection locked="0"/>
    </xf>
    <xf numFmtId="9" fontId="1" fillId="0" borderId="0" applyFont="0" applyFill="0" applyBorder="0" applyAlignment="0" applyProtection="0"/>
  </cellStyleXfs>
  <cellXfs count="466">
    <xf numFmtId="0" fontId="0" fillId="0" borderId="0" xfId="0"/>
    <xf numFmtId="0" fontId="2" fillId="0" borderId="0" xfId="0" applyFont="1" applyAlignment="1">
      <alignment horizontal="centerContinuous"/>
    </xf>
    <xf numFmtId="0" fontId="3" fillId="0" borderId="0" xfId="0" applyFont="1" applyAlignment="1">
      <alignment horizontal="right"/>
    </xf>
    <xf numFmtId="0" fontId="7" fillId="0" borderId="0" xfId="0" applyFont="1"/>
    <xf numFmtId="0" fontId="0" fillId="0" borderId="0" xfId="0" applyBorder="1"/>
    <xf numFmtId="0" fontId="7" fillId="0" borderId="0" xfId="0" applyFont="1" applyBorder="1"/>
    <xf numFmtId="0" fontId="14" fillId="0" borderId="6" xfId="0" applyFont="1" applyBorder="1"/>
    <xf numFmtId="0" fontId="2" fillId="0" borderId="0" xfId="0" applyFont="1" applyAlignment="1">
      <alignment horizontal="center"/>
    </xf>
    <xf numFmtId="0" fontId="2" fillId="0" borderId="0" xfId="0" applyFont="1" applyAlignment="1"/>
    <xf numFmtId="169" fontId="4" fillId="0" borderId="0" xfId="0" applyNumberFormat="1" applyFont="1" applyAlignment="1">
      <alignment horizontal="left"/>
    </xf>
    <xf numFmtId="169" fontId="6" fillId="0" borderId="0" xfId="0" applyNumberFormat="1" applyFont="1" applyAlignment="1"/>
    <xf numFmtId="169" fontId="4" fillId="0" borderId="0" xfId="0" applyNumberFormat="1" applyFont="1" applyAlignment="1">
      <alignment horizontal="center"/>
    </xf>
    <xf numFmtId="0" fontId="14" fillId="0" borderId="6" xfId="0" applyFont="1" applyBorder="1" applyAlignment="1">
      <alignment horizontal="center" wrapText="1"/>
    </xf>
    <xf numFmtId="169" fontId="15" fillId="0" borderId="0" xfId="0" applyNumberFormat="1" applyFont="1" applyAlignment="1"/>
    <xf numFmtId="170" fontId="4" fillId="0" borderId="0" xfId="0" applyNumberFormat="1" applyFont="1" applyAlignment="1">
      <alignment horizontal="center"/>
    </xf>
    <xf numFmtId="0" fontId="15" fillId="0" borderId="0" xfId="0" applyFont="1" applyAlignment="1">
      <alignment horizontal="right"/>
    </xf>
    <xf numFmtId="0" fontId="1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vertical="center"/>
    </xf>
    <xf numFmtId="0" fontId="14" fillId="0" borderId="6" xfId="0" applyFont="1" applyBorder="1" applyAlignment="1">
      <alignment wrapText="1"/>
    </xf>
    <xf numFmtId="0" fontId="14" fillId="0" borderId="0" xfId="0" applyFont="1"/>
    <xf numFmtId="0" fontId="17" fillId="0" borderId="0" xfId="0" applyFont="1"/>
    <xf numFmtId="0" fontId="18" fillId="0" borderId="11" xfId="0" applyFont="1" applyBorder="1"/>
    <xf numFmtId="168" fontId="15" fillId="0" borderId="12" xfId="0" applyNumberFormat="1" applyFont="1" applyBorder="1"/>
    <xf numFmtId="0" fontId="18" fillId="0" borderId="13" xfId="0" applyFont="1" applyBorder="1" applyAlignment="1" applyProtection="1">
      <alignment horizontal="center"/>
      <protection hidden="1"/>
    </xf>
    <xf numFmtId="4" fontId="18" fillId="0" borderId="13" xfId="0" applyNumberFormat="1" applyFont="1" applyBorder="1" applyProtection="1">
      <protection hidden="1"/>
    </xf>
    <xf numFmtId="1" fontId="18" fillId="0" borderId="13" xfId="0" applyNumberFormat="1" applyFont="1" applyBorder="1" applyAlignment="1" applyProtection="1">
      <alignment horizontal="center"/>
      <protection hidden="1"/>
    </xf>
    <xf numFmtId="168" fontId="18" fillId="0" borderId="13" xfId="0" applyNumberFormat="1" applyFont="1" applyBorder="1" applyAlignment="1" applyProtection="1">
      <alignment horizontal="right"/>
      <protection hidden="1"/>
    </xf>
    <xf numFmtId="0" fontId="18" fillId="0" borderId="0" xfId="0" applyFont="1"/>
    <xf numFmtId="0" fontId="15" fillId="0" borderId="10" xfId="0" applyFont="1" applyBorder="1" applyAlignment="1">
      <alignment horizontal="right"/>
    </xf>
    <xf numFmtId="0" fontId="18" fillId="0" borderId="9" xfId="0" applyFont="1" applyBorder="1"/>
    <xf numFmtId="0" fontId="18" fillId="0" borderId="10" xfId="0" applyFont="1" applyBorder="1" applyAlignment="1">
      <alignment horizontal="center"/>
    </xf>
    <xf numFmtId="4" fontId="18" fillId="0" borderId="10" xfId="0" applyNumberFormat="1" applyFont="1" applyBorder="1"/>
    <xf numFmtId="1" fontId="18" fillId="0" borderId="10" xfId="0" applyNumberFormat="1" applyFont="1" applyBorder="1" applyAlignment="1">
      <alignment horizontal="center"/>
    </xf>
    <xf numFmtId="168" fontId="18" fillId="0" borderId="10" xfId="0" applyNumberFormat="1" applyFont="1" applyBorder="1"/>
    <xf numFmtId="169" fontId="14" fillId="0" borderId="0" xfId="0" applyNumberFormat="1" applyFont="1" applyAlignment="1"/>
    <xf numFmtId="0" fontId="0" fillId="0" borderId="0" xfId="0" applyAlignment="1">
      <alignment vertical="top"/>
    </xf>
    <xf numFmtId="0" fontId="17" fillId="0" borderId="0" xfId="0" applyFont="1" applyAlignment="1">
      <alignment vertical="top"/>
    </xf>
    <xf numFmtId="0" fontId="2" fillId="0" borderId="0" xfId="0" applyFont="1" applyAlignment="1">
      <alignment horizontal="center" vertical="top"/>
    </xf>
    <xf numFmtId="0" fontId="16" fillId="0" borderId="0" xfId="1" applyAlignment="1" applyProtection="1">
      <alignment horizontal="left"/>
      <protection locked="0"/>
    </xf>
    <xf numFmtId="0" fontId="7" fillId="0" borderId="0" xfId="0" applyFont="1" applyBorder="1" applyProtection="1"/>
    <xf numFmtId="172" fontId="0" fillId="0" borderId="0" xfId="0" applyNumberFormat="1" applyBorder="1" applyAlignment="1" applyProtection="1">
      <alignment horizontal="center"/>
    </xf>
    <xf numFmtId="14" fontId="0" fillId="0" borderId="0" xfId="0" applyNumberFormat="1"/>
    <xf numFmtId="175" fontId="0" fillId="0" borderId="0" xfId="2" applyNumberFormat="1" applyFont="1"/>
    <xf numFmtId="0" fontId="1" fillId="0" borderId="0" xfId="0" applyFont="1"/>
    <xf numFmtId="170" fontId="1" fillId="0" borderId="0" xfId="0" applyNumberFormat="1" applyFont="1" applyBorder="1" applyAlignment="1" applyProtection="1">
      <alignment horizontal="center"/>
    </xf>
    <xf numFmtId="1" fontId="1" fillId="0" borderId="0" xfId="0" applyNumberFormat="1" applyFont="1" applyBorder="1" applyAlignment="1" applyProtection="1">
      <alignment horizontal="right"/>
    </xf>
    <xf numFmtId="1" fontId="1" fillId="0" borderId="0" xfId="0" applyNumberFormat="1" applyFont="1" applyFill="1" applyBorder="1" applyAlignment="1" applyProtection="1">
      <alignment horizontal="right"/>
    </xf>
    <xf numFmtId="170" fontId="1" fillId="0" borderId="0" xfId="0" applyNumberFormat="1" applyFont="1" applyFill="1" applyBorder="1" applyAlignment="1" applyProtection="1">
      <alignment horizontal="center"/>
    </xf>
    <xf numFmtId="14" fontId="1" fillId="0" borderId="0" xfId="0" applyNumberFormat="1" applyFont="1" applyAlignment="1">
      <alignment horizontal="right"/>
    </xf>
    <xf numFmtId="170" fontId="25" fillId="0" borderId="0" xfId="0" applyNumberFormat="1" applyFont="1" applyAlignment="1" applyProtection="1">
      <alignment horizontal="right"/>
      <protection locked="0"/>
    </xf>
    <xf numFmtId="169" fontId="25" fillId="0" borderId="0" xfId="0" applyNumberFormat="1" applyFont="1" applyAlignment="1" applyProtection="1">
      <alignment horizontal="right"/>
      <protection locked="0"/>
    </xf>
    <xf numFmtId="176" fontId="0" fillId="0" borderId="0" xfId="0" applyNumberFormat="1" applyBorder="1" applyAlignment="1" applyProtection="1">
      <alignment horizontal="center"/>
    </xf>
    <xf numFmtId="176" fontId="0" fillId="0" borderId="0" xfId="0" applyNumberFormat="1"/>
    <xf numFmtId="0" fontId="1" fillId="0" borderId="0" xfId="0" applyFont="1" applyAlignment="1">
      <alignment horizontal="right"/>
    </xf>
    <xf numFmtId="0" fontId="0" fillId="0" borderId="0" xfId="0" applyAlignment="1">
      <alignment horizontal="center"/>
    </xf>
    <xf numFmtId="0" fontId="28" fillId="0" borderId="0" xfId="0" applyFont="1" applyAlignment="1" applyProtection="1">
      <alignment horizontal="left"/>
      <protection locked="0"/>
    </xf>
    <xf numFmtId="0" fontId="1" fillId="0" borderId="0" xfId="0" applyFont="1" applyAlignment="1">
      <alignment horizontal="center"/>
    </xf>
    <xf numFmtId="0" fontId="2" fillId="0" borderId="0" xfId="0" applyFont="1" applyAlignment="1" applyProtection="1">
      <alignment horizontal="left"/>
      <protection hidden="1"/>
    </xf>
    <xf numFmtId="0" fontId="2" fillId="0" borderId="0" xfId="0" applyFont="1" applyAlignment="1" applyProtection="1">
      <alignment horizontal="centerContinuous"/>
      <protection hidden="1"/>
    </xf>
    <xf numFmtId="0" fontId="0" fillId="0" borderId="0" xfId="0" applyProtection="1">
      <protection hidden="1"/>
    </xf>
    <xf numFmtId="0" fontId="4" fillId="0" borderId="0" xfId="0" applyFont="1" applyProtection="1">
      <protection hidden="1"/>
    </xf>
    <xf numFmtId="169" fontId="2" fillId="0" borderId="0" xfId="0" applyNumberFormat="1" applyFont="1" applyAlignment="1" applyProtection="1">
      <alignment horizontal="center"/>
      <protection hidden="1"/>
    </xf>
    <xf numFmtId="0" fontId="5" fillId="0" borderId="0" xfId="0" applyNumberFormat="1" applyFont="1" applyAlignment="1" applyProtection="1">
      <alignment horizontal="right"/>
      <protection hidden="1"/>
    </xf>
    <xf numFmtId="172" fontId="5" fillId="0" borderId="0" xfId="0" applyNumberFormat="1" applyFont="1" applyAlignment="1" applyProtection="1">
      <alignment horizontal="right"/>
      <protection hidden="1"/>
    </xf>
    <xf numFmtId="0" fontId="1" fillId="0" borderId="0" xfId="0" applyFont="1" applyProtection="1">
      <protection hidden="1"/>
    </xf>
    <xf numFmtId="14" fontId="0" fillId="0" borderId="0" xfId="0" applyNumberFormat="1" applyProtection="1">
      <protection hidden="1"/>
    </xf>
    <xf numFmtId="168" fontId="0" fillId="0" borderId="0" xfId="0" applyNumberFormat="1" applyProtection="1">
      <protection hidden="1"/>
    </xf>
    <xf numFmtId="0" fontId="1" fillId="0" borderId="0" xfId="0" applyFont="1" applyAlignment="1" applyProtection="1">
      <alignment horizontal="right"/>
      <protection hidden="1"/>
    </xf>
    <xf numFmtId="14" fontId="0" fillId="0" borderId="0" xfId="0" applyNumberFormat="1" applyFont="1" applyProtection="1">
      <protection hidden="1"/>
    </xf>
    <xf numFmtId="175" fontId="0" fillId="0" borderId="0" xfId="2" applyNumberFormat="1" applyFont="1" applyProtection="1">
      <protection hidden="1"/>
    </xf>
    <xf numFmtId="0" fontId="1" fillId="0" borderId="0" xfId="0" applyNumberFormat="1" applyFont="1" applyAlignment="1" applyProtection="1">
      <alignment horizontal="right"/>
      <protection hidden="1"/>
    </xf>
    <xf numFmtId="1" fontId="0" fillId="0" borderId="0" xfId="0" applyNumberFormat="1" applyFont="1" applyProtection="1">
      <protection hidden="1"/>
    </xf>
    <xf numFmtId="0" fontId="0" fillId="0" borderId="0" xfId="0" applyBorder="1" applyProtection="1">
      <protection hidden="1"/>
    </xf>
    <xf numFmtId="0" fontId="0" fillId="0" borderId="0" xfId="0" applyNumberFormat="1" applyFont="1" applyProtection="1">
      <protection hidden="1"/>
    </xf>
    <xf numFmtId="0" fontId="5" fillId="0" borderId="0" xfId="0" applyFont="1" applyAlignment="1" applyProtection="1">
      <alignment horizontal="right"/>
      <protection hidden="1"/>
    </xf>
    <xf numFmtId="14" fontId="1" fillId="0" borderId="0" xfId="0" applyNumberFormat="1" applyFont="1" applyAlignment="1" applyProtection="1">
      <alignment horizontal="right"/>
      <protection hidden="1"/>
    </xf>
    <xf numFmtId="1" fontId="1" fillId="0" borderId="0" xfId="0" applyNumberFormat="1" applyFont="1" applyProtection="1">
      <protection hidden="1"/>
    </xf>
    <xf numFmtId="174" fontId="0" fillId="0" borderId="0" xfId="0" applyNumberFormat="1" applyFont="1" applyProtection="1">
      <protection hidden="1"/>
    </xf>
    <xf numFmtId="0" fontId="0" fillId="0" borderId="0" xfId="0" applyFont="1" applyProtection="1">
      <protection hidden="1"/>
    </xf>
    <xf numFmtId="0" fontId="9" fillId="0" borderId="16" xfId="0" applyFont="1" applyBorder="1" applyAlignment="1" applyProtection="1">
      <alignment horizontal="left"/>
      <protection hidden="1"/>
    </xf>
    <xf numFmtId="0" fontId="0" fillId="0" borderId="16" xfId="0" applyBorder="1" applyProtection="1">
      <protection hidden="1"/>
    </xf>
    <xf numFmtId="168" fontId="0" fillId="0" borderId="16" xfId="0" applyNumberFormat="1" applyBorder="1" applyProtection="1">
      <protection hidden="1"/>
    </xf>
    <xf numFmtId="0" fontId="1" fillId="0" borderId="0" xfId="0" applyFont="1" applyBorder="1" applyProtection="1">
      <protection hidden="1"/>
    </xf>
    <xf numFmtId="0" fontId="1" fillId="0" borderId="0" xfId="0" applyNumberFormat="1" applyFont="1" applyProtection="1">
      <protection hidden="1"/>
    </xf>
    <xf numFmtId="1" fontId="0" fillId="0" borderId="0" xfId="0" applyNumberFormat="1" applyProtection="1">
      <protection hidden="1"/>
    </xf>
    <xf numFmtId="0" fontId="0" fillId="0" borderId="1" xfId="0" applyBorder="1" applyProtection="1">
      <protection hidden="1"/>
    </xf>
    <xf numFmtId="0" fontId="7" fillId="0" borderId="2" xfId="0" applyFont="1" applyBorder="1" applyProtection="1">
      <protection hidden="1"/>
    </xf>
    <xf numFmtId="0" fontId="7" fillId="0" borderId="3" xfId="0" applyFont="1" applyBorder="1" applyProtection="1">
      <protection hidden="1"/>
    </xf>
    <xf numFmtId="0" fontId="26" fillId="0" borderId="0" xfId="0" applyFont="1" applyProtection="1">
      <protection hidden="1"/>
    </xf>
    <xf numFmtId="0" fontId="27" fillId="0" borderId="0" xfId="0" applyFont="1" applyProtection="1">
      <protection hidden="1"/>
    </xf>
    <xf numFmtId="0" fontId="7" fillId="0" borderId="0" xfId="0" applyFont="1" applyBorder="1" applyProtection="1">
      <protection hidden="1"/>
    </xf>
    <xf numFmtId="0" fontId="0" fillId="0" borderId="4" xfId="0" applyBorder="1" applyProtection="1">
      <protection hidden="1"/>
    </xf>
    <xf numFmtId="0" fontId="0" fillId="0" borderId="0" xfId="0" applyBorder="1" applyAlignment="1" applyProtection="1">
      <alignment horizontal="center"/>
      <protection hidden="1"/>
    </xf>
    <xf numFmtId="0" fontId="0" fillId="0" borderId="5" xfId="0" applyBorder="1" applyAlignment="1" applyProtection="1">
      <alignment horizontal="left"/>
      <protection hidden="1"/>
    </xf>
    <xf numFmtId="0" fontId="24" fillId="0" borderId="0" xfId="0" applyFont="1" applyProtection="1">
      <protection hidden="1"/>
    </xf>
    <xf numFmtId="170" fontId="0" fillId="0" borderId="0" xfId="0" applyNumberFormat="1" applyBorder="1" applyAlignment="1" applyProtection="1">
      <alignment horizontal="center"/>
      <protection hidden="1"/>
    </xf>
    <xf numFmtId="0" fontId="0" fillId="0" borderId="5" xfId="0" applyBorder="1" applyProtection="1">
      <protection hidden="1"/>
    </xf>
    <xf numFmtId="0" fontId="7" fillId="0" borderId="5" xfId="0" applyFont="1" applyBorder="1" applyProtection="1">
      <protection hidden="1"/>
    </xf>
    <xf numFmtId="9" fontId="0" fillId="0" borderId="5" xfId="2" applyFont="1" applyBorder="1" applyAlignment="1" applyProtection="1">
      <alignment horizontal="left"/>
      <protection hidden="1"/>
    </xf>
    <xf numFmtId="1" fontId="0" fillId="0" borderId="0" xfId="0" applyNumberFormat="1" applyBorder="1" applyAlignment="1" applyProtection="1">
      <alignment horizontal="center"/>
      <protection hidden="1"/>
    </xf>
    <xf numFmtId="1" fontId="1" fillId="0" borderId="0" xfId="0" applyNumberFormat="1" applyFont="1" applyBorder="1" applyAlignment="1" applyProtection="1">
      <alignment horizontal="center"/>
      <protection hidden="1"/>
    </xf>
    <xf numFmtId="0" fontId="1" fillId="0" borderId="5" xfId="0" applyFont="1"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15" xfId="0" applyBorder="1" applyProtection="1">
      <protection hidden="1"/>
    </xf>
    <xf numFmtId="17" fontId="0" fillId="0" borderId="0" xfId="0" applyNumberFormat="1" applyProtection="1">
      <protection hidden="1"/>
    </xf>
    <xf numFmtId="0" fontId="21" fillId="0" borderId="0" xfId="0" applyFont="1" applyBorder="1" applyProtection="1">
      <protection hidden="1"/>
    </xf>
    <xf numFmtId="168" fontId="14" fillId="0" borderId="14" xfId="0" applyNumberFormat="1" applyFont="1" applyBorder="1" applyProtection="1">
      <protection hidden="1"/>
    </xf>
    <xf numFmtId="166" fontId="0" fillId="0" borderId="0" xfId="0" applyNumberFormat="1" applyProtection="1">
      <protection hidden="1"/>
    </xf>
    <xf numFmtId="0" fontId="29" fillId="0" borderId="0" xfId="0" applyFont="1" applyAlignment="1" applyProtection="1">
      <alignment horizontal="right"/>
      <protection hidden="1"/>
    </xf>
    <xf numFmtId="169" fontId="25" fillId="0" borderId="0" xfId="0" applyNumberFormat="1" applyFont="1" applyAlignment="1" applyProtection="1">
      <alignment horizontal="left"/>
      <protection locked="0"/>
    </xf>
    <xf numFmtId="0" fontId="1" fillId="2" borderId="0" xfId="0" applyFont="1" applyFill="1" applyBorder="1" applyProtection="1">
      <protection hidden="1"/>
    </xf>
    <xf numFmtId="0" fontId="0" fillId="2" borderId="0" xfId="0" applyFill="1" applyBorder="1" applyProtection="1">
      <protection hidden="1"/>
    </xf>
    <xf numFmtId="1" fontId="30" fillId="0" borderId="14" xfId="0" applyNumberFormat="1" applyFont="1" applyBorder="1" applyAlignment="1" applyProtection="1">
      <alignment horizontal="center"/>
      <protection locked="0"/>
    </xf>
    <xf numFmtId="0" fontId="30" fillId="0" borderId="14" xfId="0" applyNumberFormat="1" applyFont="1" applyBorder="1" applyProtection="1">
      <protection locked="0"/>
    </xf>
    <xf numFmtId="49" fontId="30" fillId="0" borderId="14" xfId="0" applyNumberFormat="1" applyFont="1" applyBorder="1" applyProtection="1">
      <protection locked="0"/>
    </xf>
    <xf numFmtId="49" fontId="30" fillId="0" borderId="14" xfId="0" applyNumberFormat="1" applyFont="1" applyBorder="1" applyAlignment="1" applyProtection="1">
      <alignment horizontal="center"/>
      <protection locked="0"/>
    </xf>
    <xf numFmtId="168" fontId="30" fillId="0" borderId="14" xfId="0" applyNumberFormat="1" applyFont="1" applyBorder="1" applyProtection="1">
      <protection locked="0"/>
    </xf>
    <xf numFmtId="0" fontId="14" fillId="0" borderId="14" xfId="0" applyFont="1" applyBorder="1" applyAlignment="1" applyProtection="1">
      <alignment horizontal="center" vertical="center" wrapText="1"/>
      <protection hidden="1"/>
    </xf>
    <xf numFmtId="0" fontId="6" fillId="0" borderId="0" xfId="0" applyFont="1" applyAlignment="1" applyProtection="1">
      <alignment horizontal="left"/>
      <protection hidden="1"/>
    </xf>
    <xf numFmtId="49" fontId="0" fillId="0" borderId="14" xfId="0" applyNumberFormat="1" applyBorder="1" applyProtection="1">
      <protection hidden="1"/>
    </xf>
    <xf numFmtId="49" fontId="1" fillId="0" borderId="14" xfId="0" applyNumberFormat="1" applyFont="1" applyBorder="1" applyProtection="1">
      <protection hidden="1"/>
    </xf>
    <xf numFmtId="49" fontId="0" fillId="0" borderId="14" xfId="0" applyNumberFormat="1" applyBorder="1" applyAlignment="1" applyProtection="1">
      <alignment wrapText="1"/>
      <protection hidden="1"/>
    </xf>
    <xf numFmtId="1" fontId="0" fillId="0" borderId="14" xfId="0" applyNumberFormat="1" applyBorder="1" applyProtection="1">
      <protection hidden="1"/>
    </xf>
    <xf numFmtId="0" fontId="0" fillId="0" borderId="14" xfId="0" applyNumberFormat="1" applyBorder="1" applyProtection="1">
      <protection hidden="1"/>
    </xf>
    <xf numFmtId="172" fontId="0" fillId="0" borderId="14" xfId="0" applyNumberFormat="1" applyFont="1" applyBorder="1" applyProtection="1">
      <protection hidden="1"/>
    </xf>
    <xf numFmtId="0" fontId="0" fillId="0" borderId="14" xfId="0" applyFont="1" applyBorder="1" applyProtection="1">
      <protection hidden="1"/>
    </xf>
    <xf numFmtId="165" fontId="0" fillId="0" borderId="14" xfId="0" applyNumberFormat="1" applyBorder="1" applyProtection="1">
      <protection hidden="1"/>
    </xf>
    <xf numFmtId="0" fontId="0" fillId="0" borderId="14" xfId="0" applyBorder="1" applyProtection="1">
      <protection hidden="1"/>
    </xf>
    <xf numFmtId="0" fontId="6" fillId="0" borderId="0" xfId="0" applyFont="1" applyAlignment="1" applyProtection="1">
      <alignment horizontal="right"/>
      <protection hidden="1"/>
    </xf>
    <xf numFmtId="168" fontId="0" fillId="0" borderId="0" xfId="0" applyNumberFormat="1"/>
    <xf numFmtId="0" fontId="0" fillId="0" borderId="14" xfId="0" applyBorder="1" applyAlignment="1" applyProtection="1">
      <alignment wrapText="1"/>
      <protection hidden="1"/>
    </xf>
    <xf numFmtId="0" fontId="0" fillId="0" borderId="14"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8" fillId="2" borderId="14" xfId="0" applyFont="1" applyFill="1" applyBorder="1" applyAlignment="1" applyProtection="1">
      <alignment horizontal="right"/>
      <protection hidden="1"/>
    </xf>
    <xf numFmtId="1" fontId="0" fillId="0" borderId="14" xfId="0" applyNumberFormat="1" applyBorder="1" applyAlignment="1" applyProtection="1">
      <alignment horizontal="center"/>
      <protection hidden="1"/>
    </xf>
    <xf numFmtId="168" fontId="0" fillId="0" borderId="14" xfId="0" applyNumberFormat="1" applyFill="1" applyBorder="1" applyAlignment="1" applyProtection="1">
      <alignment horizontal="center"/>
      <protection hidden="1"/>
    </xf>
    <xf numFmtId="168" fontId="0" fillId="2" borderId="14" xfId="0" applyNumberFormat="1" applyFill="1" applyBorder="1" applyProtection="1">
      <protection hidden="1"/>
    </xf>
    <xf numFmtId="10" fontId="0" fillId="2" borderId="14" xfId="0" applyNumberFormat="1" applyFill="1" applyBorder="1" applyProtection="1">
      <protection hidden="1"/>
    </xf>
    <xf numFmtId="1" fontId="0" fillId="0" borderId="14" xfId="0" applyNumberFormat="1" applyFill="1" applyBorder="1" applyAlignment="1" applyProtection="1">
      <alignment horizontal="center"/>
      <protection hidden="1"/>
    </xf>
    <xf numFmtId="0" fontId="1" fillId="0" borderId="14" xfId="0" applyFont="1" applyBorder="1" applyProtection="1">
      <protection hidden="1"/>
    </xf>
    <xf numFmtId="0" fontId="0" fillId="0" borderId="14" xfId="0" applyFill="1" applyBorder="1" applyAlignment="1" applyProtection="1">
      <alignment horizontal="center" wrapText="1"/>
      <protection hidden="1"/>
    </xf>
    <xf numFmtId="172" fontId="1" fillId="0" borderId="14" xfId="0" applyNumberFormat="1" applyFont="1" applyBorder="1" applyProtection="1">
      <protection hidden="1"/>
    </xf>
    <xf numFmtId="49" fontId="1" fillId="0" borderId="14" xfId="0" applyNumberFormat="1" applyFont="1" applyBorder="1" applyAlignment="1" applyProtection="1">
      <alignment wrapText="1"/>
      <protection hidden="1"/>
    </xf>
    <xf numFmtId="175" fontId="0" fillId="0" borderId="14" xfId="2" applyNumberFormat="1" applyFont="1" applyBorder="1" applyProtection="1">
      <protection hidden="1"/>
    </xf>
    <xf numFmtId="175" fontId="0" fillId="0" borderId="14" xfId="0" applyNumberFormat="1" applyFont="1" applyBorder="1" applyProtection="1">
      <protection hidden="1"/>
    </xf>
    <xf numFmtId="0" fontId="1" fillId="0" borderId="14" xfId="0" applyFont="1" applyBorder="1" applyAlignment="1" applyProtection="1">
      <alignment wrapText="1"/>
      <protection hidden="1"/>
    </xf>
    <xf numFmtId="0" fontId="1" fillId="0" borderId="14" xfId="0" applyNumberFormat="1" applyFont="1" applyBorder="1" applyProtection="1">
      <protection hidden="1"/>
    </xf>
    <xf numFmtId="0" fontId="6" fillId="0" borderId="0" xfId="0" applyFont="1" applyAlignment="1" applyProtection="1">
      <protection hidden="1"/>
    </xf>
    <xf numFmtId="0" fontId="25" fillId="0" borderId="0" xfId="0" applyFont="1" applyBorder="1" applyAlignment="1" applyProtection="1">
      <alignment horizontal="left"/>
      <protection locked="0"/>
    </xf>
    <xf numFmtId="0" fontId="30" fillId="0" borderId="14" xfId="0" applyFont="1" applyBorder="1" applyProtection="1">
      <protection locked="0"/>
    </xf>
    <xf numFmtId="0" fontId="0" fillId="0" borderId="0" xfId="0" applyAlignment="1" applyProtection="1">
      <alignment horizontal="center"/>
      <protection hidden="1"/>
    </xf>
    <xf numFmtId="171" fontId="0" fillId="0" borderId="0" xfId="0" applyNumberFormat="1"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4" fontId="0" fillId="0" borderId="0" xfId="0" applyNumberFormat="1" applyProtection="1">
      <protection hidden="1"/>
    </xf>
    <xf numFmtId="167" fontId="0" fillId="0" borderId="0" xfId="0" applyNumberFormat="1" applyAlignment="1" applyProtection="1">
      <alignment horizontal="left"/>
      <protection hidden="1"/>
    </xf>
    <xf numFmtId="0" fontId="0" fillId="0" borderId="0" xfId="0" applyNumberFormat="1" applyProtection="1">
      <protection hidden="1"/>
    </xf>
    <xf numFmtId="169" fontId="0" fillId="0" borderId="0" xfId="0" applyNumberFormat="1" applyProtection="1">
      <protection hidden="1"/>
    </xf>
    <xf numFmtId="167" fontId="0" fillId="0" borderId="0" xfId="0" applyNumberFormat="1" applyProtection="1">
      <protection hidden="1"/>
    </xf>
    <xf numFmtId="0" fontId="19" fillId="0" borderId="0" xfId="0" applyFont="1" applyProtection="1">
      <protection hidden="1"/>
    </xf>
    <xf numFmtId="0" fontId="0" fillId="0" borderId="0" xfId="0" applyAlignment="1" applyProtection="1">
      <alignment wrapText="1"/>
      <protection hidden="1"/>
    </xf>
    <xf numFmtId="0" fontId="7" fillId="0" borderId="0" xfId="0" applyFont="1" applyProtection="1">
      <protection hidden="1"/>
    </xf>
    <xf numFmtId="0" fontId="14" fillId="0" borderId="0" xfId="0" applyFont="1" applyProtection="1">
      <protection hidden="1"/>
    </xf>
    <xf numFmtId="173" fontId="0" fillId="0" borderId="0" xfId="0" quotePrefix="1" applyNumberFormat="1" applyAlignment="1" applyProtection="1">
      <alignment vertical="top"/>
      <protection hidden="1"/>
    </xf>
    <xf numFmtId="0" fontId="1" fillId="0" borderId="0" xfId="0" applyFont="1" applyAlignment="1" applyProtection="1">
      <protection hidden="1"/>
    </xf>
    <xf numFmtId="173" fontId="0" fillId="0" borderId="0" xfId="0" applyNumberFormat="1" applyAlignment="1" applyProtection="1">
      <alignment vertical="top"/>
      <protection hidden="1"/>
    </xf>
    <xf numFmtId="0" fontId="0" fillId="0" borderId="0" xfId="0" applyAlignment="1" applyProtection="1">
      <alignment vertical="top"/>
      <protection hidden="1"/>
    </xf>
    <xf numFmtId="173" fontId="14" fillId="0" borderId="0" xfId="0" applyNumberFormat="1" applyFont="1" applyAlignment="1" applyProtection="1">
      <alignment vertical="top"/>
      <protection hidden="1"/>
    </xf>
    <xf numFmtId="0" fontId="1" fillId="0" borderId="0" xfId="0" applyFont="1" applyAlignment="1" applyProtection="1">
      <alignment vertical="top" wrapText="1"/>
      <protection hidden="1"/>
    </xf>
    <xf numFmtId="0" fontId="1" fillId="0" borderId="0" xfId="0" applyFont="1" applyAlignment="1" applyProtection="1">
      <alignment vertical="top"/>
      <protection hidden="1"/>
    </xf>
    <xf numFmtId="173" fontId="1" fillId="0" borderId="0" xfId="0" applyNumberFormat="1" applyFont="1" applyAlignment="1" applyProtection="1">
      <alignment vertical="top"/>
      <protection hidden="1"/>
    </xf>
    <xf numFmtId="173" fontId="7" fillId="0" borderId="0" xfId="0" applyNumberFormat="1" applyFont="1" applyAlignment="1" applyProtection="1">
      <alignment vertical="top"/>
      <protection hidden="1"/>
    </xf>
    <xf numFmtId="0" fontId="22" fillId="0" borderId="0" xfId="0" applyFont="1" applyAlignment="1" applyProtection="1">
      <alignment vertical="top"/>
      <protection hidden="1"/>
    </xf>
    <xf numFmtId="0" fontId="0" fillId="0" borderId="0" xfId="0" applyAlignment="1" applyProtection="1">
      <alignment vertical="top" wrapText="1"/>
      <protection hidden="1"/>
    </xf>
    <xf numFmtId="0" fontId="20" fillId="0" borderId="0" xfId="0" applyFont="1" applyAlignment="1" applyProtection="1">
      <alignment wrapText="1"/>
      <protection hidden="1"/>
    </xf>
    <xf numFmtId="0" fontId="0" fillId="0" borderId="0" xfId="0" applyAlignment="1" applyProtection="1">
      <protection hidden="1"/>
    </xf>
    <xf numFmtId="0" fontId="31" fillId="0" borderId="0" xfId="0" applyFont="1"/>
    <xf numFmtId="0" fontId="33" fillId="0" borderId="0" xfId="0" applyFont="1" applyProtection="1">
      <protection hidden="1"/>
    </xf>
    <xf numFmtId="0" fontId="35" fillId="0" borderId="20" xfId="0" applyFont="1" applyBorder="1" applyAlignment="1" applyProtection="1">
      <alignment horizontal="right"/>
      <protection hidden="1"/>
    </xf>
    <xf numFmtId="0" fontId="36" fillId="0" borderId="0" xfId="0" applyFont="1" applyBorder="1" applyAlignment="1" applyProtection="1">
      <alignment horizontal="right"/>
      <protection hidden="1"/>
    </xf>
    <xf numFmtId="0" fontId="33" fillId="0" borderId="0" xfId="0" applyFont="1" applyBorder="1" applyProtection="1">
      <protection hidden="1"/>
    </xf>
    <xf numFmtId="0" fontId="37" fillId="0" borderId="0" xfId="0" applyFont="1" applyBorder="1" applyAlignment="1" applyProtection="1">
      <protection hidden="1"/>
    </xf>
    <xf numFmtId="0" fontId="36" fillId="0" borderId="0" xfId="0" applyFont="1" applyBorder="1" applyProtection="1">
      <protection hidden="1"/>
    </xf>
    <xf numFmtId="0" fontId="39" fillId="0" borderId="0" xfId="0" applyFont="1" applyBorder="1" applyAlignment="1" applyProtection="1">
      <alignment horizontal="right"/>
      <protection hidden="1"/>
    </xf>
    <xf numFmtId="0" fontId="39" fillId="0" borderId="0" xfId="0" applyFont="1" applyBorder="1" applyAlignment="1" applyProtection="1">
      <protection hidden="1"/>
    </xf>
    <xf numFmtId="0" fontId="33" fillId="0" borderId="20" xfId="0" applyFont="1" applyBorder="1" applyProtection="1">
      <protection hidden="1"/>
    </xf>
    <xf numFmtId="0" fontId="39" fillId="0" borderId="0" xfId="0" applyFont="1" applyBorder="1" applyAlignment="1" applyProtection="1">
      <alignment horizontal="left"/>
      <protection hidden="1"/>
    </xf>
    <xf numFmtId="0" fontId="41" fillId="0" borderId="0" xfId="0" applyFont="1" applyBorder="1" applyAlignment="1" applyProtection="1">
      <alignment horizontal="left"/>
      <protection hidden="1"/>
    </xf>
    <xf numFmtId="0" fontId="42" fillId="0" borderId="0" xfId="0" applyFont="1" applyBorder="1" applyAlignment="1" applyProtection="1">
      <alignment horizontal="right"/>
      <protection hidden="1"/>
    </xf>
    <xf numFmtId="0" fontId="39" fillId="0" borderId="0" xfId="0" applyFont="1" applyBorder="1" applyProtection="1">
      <protection hidden="1"/>
    </xf>
    <xf numFmtId="177" fontId="41" fillId="0" borderId="0" xfId="0" applyNumberFormat="1" applyFont="1" applyBorder="1" applyAlignment="1" applyProtection="1">
      <alignment horizontal="right"/>
      <protection hidden="1"/>
    </xf>
    <xf numFmtId="0" fontId="33" fillId="0" borderId="16" xfId="0" applyFont="1" applyBorder="1" applyProtection="1">
      <protection hidden="1"/>
    </xf>
    <xf numFmtId="0" fontId="33" fillId="0" borderId="23" xfId="0" applyFont="1" applyBorder="1" applyProtection="1">
      <protection hidden="1"/>
    </xf>
    <xf numFmtId="0" fontId="33" fillId="0" borderId="18" xfId="0" applyFont="1" applyBorder="1" applyProtection="1">
      <protection hidden="1"/>
    </xf>
    <xf numFmtId="0" fontId="33" fillId="0" borderId="19" xfId="0" applyFont="1" applyBorder="1" applyProtection="1">
      <protection hidden="1"/>
    </xf>
    <xf numFmtId="0" fontId="38" fillId="0" borderId="0" xfId="0" applyFont="1" applyBorder="1" applyAlignment="1" applyProtection="1">
      <alignment horizontal="centerContinuous"/>
      <protection hidden="1"/>
    </xf>
    <xf numFmtId="0" fontId="33" fillId="0" borderId="21" xfId="0" applyFont="1" applyBorder="1" applyProtection="1">
      <protection hidden="1"/>
    </xf>
    <xf numFmtId="0" fontId="45" fillId="0" borderId="0" xfId="0" applyFont="1" applyBorder="1" applyAlignment="1" applyProtection="1">
      <alignment vertical="top"/>
      <protection hidden="1"/>
    </xf>
    <xf numFmtId="0" fontId="33" fillId="0" borderId="0" xfId="0" applyFont="1" applyAlignment="1" applyProtection="1">
      <alignment vertical="center"/>
      <protection hidden="1"/>
    </xf>
    <xf numFmtId="0" fontId="49" fillId="0" borderId="14" xfId="0" applyFont="1" applyBorder="1" applyAlignment="1" applyProtection="1">
      <alignment horizontal="center"/>
      <protection hidden="1"/>
    </xf>
    <xf numFmtId="4" fontId="49" fillId="0" borderId="14" xfId="0" applyNumberFormat="1" applyFont="1" applyBorder="1" applyProtection="1">
      <protection hidden="1"/>
    </xf>
    <xf numFmtId="1" fontId="49" fillId="0" borderId="14" xfId="0" applyNumberFormat="1" applyFont="1" applyBorder="1" applyAlignment="1" applyProtection="1">
      <alignment horizontal="center"/>
      <protection hidden="1"/>
    </xf>
    <xf numFmtId="168" fontId="49" fillId="0" borderId="14" xfId="0" applyNumberFormat="1" applyFont="1" applyBorder="1" applyAlignment="1" applyProtection="1">
      <alignment horizontal="right"/>
      <protection hidden="1"/>
    </xf>
    <xf numFmtId="0" fontId="49" fillId="0" borderId="0" xfId="0" applyFont="1" applyProtection="1">
      <protection hidden="1"/>
    </xf>
    <xf numFmtId="0" fontId="49" fillId="0" borderId="14" xfId="0" applyFont="1" applyBorder="1" applyProtection="1">
      <protection hidden="1"/>
    </xf>
    <xf numFmtId="1" fontId="49" fillId="0" borderId="29" xfId="0" applyNumberFormat="1" applyFont="1" applyBorder="1" applyAlignment="1" applyProtection="1">
      <alignment horizontal="center"/>
      <protection hidden="1"/>
    </xf>
    <xf numFmtId="164" fontId="49" fillId="0" borderId="29" xfId="0" applyNumberFormat="1" applyFont="1" applyBorder="1" applyAlignment="1" applyProtection="1">
      <alignment horizontal="center"/>
      <protection hidden="1"/>
    </xf>
    <xf numFmtId="0" fontId="33" fillId="0" borderId="14" xfId="0" applyFont="1" applyBorder="1" applyProtection="1">
      <protection hidden="1"/>
    </xf>
    <xf numFmtId="0" fontId="38" fillId="0" borderId="0" xfId="0" applyFont="1" applyAlignment="1" applyProtection="1">
      <alignment horizontal="left"/>
      <protection hidden="1"/>
    </xf>
    <xf numFmtId="0" fontId="38" fillId="0" borderId="0" xfId="0" applyFont="1" applyAlignment="1" applyProtection="1">
      <alignment horizontal="centerContinuous"/>
      <protection hidden="1"/>
    </xf>
    <xf numFmtId="0" fontId="32" fillId="0" borderId="0" xfId="0" applyFont="1" applyAlignment="1" applyProtection="1">
      <alignment horizontal="right"/>
      <protection hidden="1"/>
    </xf>
    <xf numFmtId="169" fontId="34" fillId="0" borderId="0" xfId="0" applyNumberFormat="1" applyFont="1" applyAlignment="1" applyProtection="1">
      <alignment horizontal="left"/>
      <protection hidden="1"/>
    </xf>
    <xf numFmtId="169" fontId="51" fillId="0" borderId="0" xfId="0" applyNumberFormat="1" applyFont="1" applyAlignment="1" applyProtection="1">
      <alignment horizontal="left"/>
      <protection hidden="1"/>
    </xf>
    <xf numFmtId="0" fontId="43" fillId="0" borderId="0" xfId="0" applyFont="1" applyProtection="1">
      <protection hidden="1"/>
    </xf>
    <xf numFmtId="169" fontId="38" fillId="0" borderId="0" xfId="0" applyNumberFormat="1" applyFont="1" applyAlignment="1" applyProtection="1">
      <alignment horizontal="center"/>
      <protection hidden="1"/>
    </xf>
    <xf numFmtId="0" fontId="52" fillId="0" borderId="0" xfId="0" applyFont="1" applyAlignment="1" applyProtection="1">
      <alignment horizontal="left"/>
      <protection hidden="1"/>
    </xf>
    <xf numFmtId="0" fontId="43" fillId="0" borderId="0" xfId="0" applyFont="1" applyAlignment="1" applyProtection="1">
      <alignment horizontal="left"/>
      <protection hidden="1"/>
    </xf>
    <xf numFmtId="0" fontId="53" fillId="0" borderId="0" xfId="0" applyFont="1" applyAlignment="1" applyProtection="1">
      <alignment horizontal="right"/>
      <protection hidden="1"/>
    </xf>
    <xf numFmtId="172" fontId="53" fillId="0" borderId="0" xfId="0" applyNumberFormat="1" applyFont="1" applyAlignment="1" applyProtection="1">
      <alignment horizontal="right"/>
      <protection hidden="1"/>
    </xf>
    <xf numFmtId="0" fontId="33" fillId="0" borderId="1" xfId="0" applyFont="1" applyBorder="1" applyProtection="1">
      <protection hidden="1"/>
    </xf>
    <xf numFmtId="0" fontId="54" fillId="0" borderId="2" xfId="0" applyFont="1" applyBorder="1" applyProtection="1">
      <protection hidden="1"/>
    </xf>
    <xf numFmtId="0" fontId="54" fillId="0" borderId="3" xfId="0" applyFont="1" applyBorder="1" applyProtection="1">
      <protection hidden="1"/>
    </xf>
    <xf numFmtId="0" fontId="55" fillId="0" borderId="0" xfId="0" applyFont="1" applyProtection="1">
      <protection hidden="1"/>
    </xf>
    <xf numFmtId="0" fontId="56" fillId="0" borderId="0" xfId="0" applyFont="1" applyProtection="1">
      <protection hidden="1"/>
    </xf>
    <xf numFmtId="0" fontId="33" fillId="0" borderId="14" xfId="0" applyFont="1" applyBorder="1" applyAlignment="1" applyProtection="1">
      <alignment wrapText="1"/>
      <protection hidden="1"/>
    </xf>
    <xf numFmtId="1" fontId="57" fillId="0" borderId="14" xfId="0" applyNumberFormat="1" applyFont="1" applyBorder="1" applyAlignment="1" applyProtection="1">
      <alignment horizontal="center"/>
      <protection locked="0"/>
    </xf>
    <xf numFmtId="0" fontId="57" fillId="0" borderId="14" xfId="0" applyNumberFormat="1" applyFont="1" applyBorder="1" applyProtection="1">
      <protection locked="0"/>
    </xf>
    <xf numFmtId="49" fontId="57" fillId="0" borderId="14" xfId="0" applyNumberFormat="1" applyFont="1" applyBorder="1" applyProtection="1">
      <protection locked="0"/>
    </xf>
    <xf numFmtId="0" fontId="57" fillId="0" borderId="14" xfId="0" applyFont="1" applyBorder="1" applyAlignment="1" applyProtection="1">
      <alignment horizontal="center"/>
      <protection locked="0"/>
    </xf>
    <xf numFmtId="49" fontId="57" fillId="0" borderId="14" xfId="0" applyNumberFormat="1" applyFont="1" applyBorder="1" applyAlignment="1" applyProtection="1">
      <alignment horizontal="center"/>
      <protection locked="0"/>
    </xf>
    <xf numFmtId="168" fontId="44" fillId="0" borderId="14" xfId="0" applyNumberFormat="1" applyFont="1" applyBorder="1" applyProtection="1">
      <protection locked="0"/>
    </xf>
    <xf numFmtId="0" fontId="33" fillId="0" borderId="14" xfId="0" applyFont="1" applyBorder="1" applyProtection="1">
      <protection locked="0"/>
    </xf>
    <xf numFmtId="0" fontId="33" fillId="0" borderId="4" xfId="0" applyFont="1" applyBorder="1" applyProtection="1">
      <protection hidden="1"/>
    </xf>
    <xf numFmtId="0" fontId="33" fillId="0" borderId="0" xfId="0" applyFont="1" applyBorder="1" applyAlignment="1" applyProtection="1">
      <alignment horizontal="center"/>
      <protection hidden="1"/>
    </xf>
    <xf numFmtId="0" fontId="33" fillId="0" borderId="5" xfId="0" applyFont="1" applyBorder="1" applyAlignment="1" applyProtection="1">
      <alignment horizontal="left"/>
      <protection hidden="1"/>
    </xf>
    <xf numFmtId="1" fontId="33" fillId="0" borderId="14" xfId="0" applyNumberFormat="1" applyFont="1" applyBorder="1" applyAlignment="1" applyProtection="1">
      <alignment horizontal="center"/>
      <protection hidden="1"/>
    </xf>
    <xf numFmtId="178" fontId="33" fillId="0" borderId="14" xfId="0" applyNumberFormat="1" applyFont="1" applyBorder="1" applyProtection="1">
      <protection hidden="1"/>
    </xf>
    <xf numFmtId="0" fontId="57" fillId="0" borderId="14" xfId="0" applyFont="1" applyBorder="1" applyProtection="1">
      <protection locked="0"/>
    </xf>
    <xf numFmtId="0" fontId="33" fillId="0" borderId="5" xfId="0" applyFont="1" applyBorder="1" applyProtection="1">
      <protection hidden="1"/>
    </xf>
    <xf numFmtId="0" fontId="54" fillId="0" borderId="0" xfId="0" applyFont="1" applyBorder="1" applyProtection="1">
      <protection hidden="1"/>
    </xf>
    <xf numFmtId="0" fontId="54" fillId="0" borderId="5" xfId="0" applyFont="1" applyBorder="1" applyProtection="1">
      <protection hidden="1"/>
    </xf>
    <xf numFmtId="9" fontId="33" fillId="0" borderId="5" xfId="2" applyFont="1" applyBorder="1" applyAlignment="1" applyProtection="1">
      <alignment horizontal="left"/>
      <protection hidden="1"/>
    </xf>
    <xf numFmtId="1" fontId="57" fillId="0" borderId="0" xfId="0" applyNumberFormat="1" applyFont="1" applyBorder="1" applyAlignment="1" applyProtection="1">
      <alignment horizontal="center"/>
      <protection hidden="1"/>
    </xf>
    <xf numFmtId="0" fontId="57" fillId="0" borderId="0" xfId="0" applyNumberFormat="1" applyFont="1" applyBorder="1" applyProtection="1">
      <protection hidden="1"/>
    </xf>
    <xf numFmtId="49" fontId="57" fillId="0" borderId="0" xfId="0" applyNumberFormat="1" applyFont="1" applyBorder="1" applyProtection="1">
      <protection hidden="1"/>
    </xf>
    <xf numFmtId="49" fontId="57" fillId="0" borderId="0" xfId="0" applyNumberFormat="1" applyFont="1" applyBorder="1" applyAlignment="1" applyProtection="1">
      <alignment horizontal="center"/>
      <protection hidden="1"/>
    </xf>
    <xf numFmtId="168" fontId="44" fillId="0" borderId="0" xfId="0" applyNumberFormat="1" applyFont="1" applyBorder="1" applyProtection="1">
      <protection hidden="1"/>
    </xf>
    <xf numFmtId="1" fontId="33" fillId="0" borderId="0" xfId="0" applyNumberFormat="1" applyFont="1" applyBorder="1" applyAlignment="1" applyProtection="1">
      <alignment horizontal="center"/>
      <protection hidden="1"/>
    </xf>
    <xf numFmtId="0" fontId="33" fillId="0" borderId="7" xfId="0" applyFont="1" applyBorder="1" applyProtection="1">
      <protection hidden="1"/>
    </xf>
    <xf numFmtId="0" fontId="33" fillId="0" borderId="8" xfId="0" applyFont="1" applyBorder="1" applyProtection="1">
      <protection hidden="1"/>
    </xf>
    <xf numFmtId="0" fontId="33" fillId="0" borderId="15" xfId="0" applyFont="1" applyBorder="1" applyProtection="1">
      <protection hidden="1"/>
    </xf>
    <xf numFmtId="170" fontId="33" fillId="0" borderId="0" xfId="0" applyNumberFormat="1" applyFont="1" applyBorder="1" applyAlignment="1" applyProtection="1">
      <alignment horizontal="center"/>
      <protection hidden="1"/>
    </xf>
    <xf numFmtId="17" fontId="33" fillId="0" borderId="0" xfId="0" applyNumberFormat="1" applyFont="1" applyProtection="1">
      <protection hidden="1"/>
    </xf>
    <xf numFmtId="1" fontId="57" fillId="0" borderId="29" xfId="0" applyNumberFormat="1" applyFont="1" applyBorder="1" applyAlignment="1" applyProtection="1">
      <alignment horizontal="center"/>
      <protection locked="0"/>
    </xf>
    <xf numFmtId="0" fontId="44" fillId="0" borderId="41" xfId="0" applyFont="1" applyBorder="1" applyAlignment="1" applyProtection="1">
      <alignment horizontal="center"/>
      <protection hidden="1"/>
    </xf>
    <xf numFmtId="0" fontId="44" fillId="0" borderId="42" xfId="0" applyFont="1" applyBorder="1" applyAlignment="1" applyProtection="1">
      <alignment horizontal="center"/>
      <protection hidden="1"/>
    </xf>
    <xf numFmtId="0" fontId="44" fillId="0" borderId="38" xfId="0" applyFont="1" applyBorder="1" applyAlignment="1" applyProtection="1">
      <alignment horizontal="center"/>
      <protection hidden="1"/>
    </xf>
    <xf numFmtId="1" fontId="57" fillId="0" borderId="36" xfId="0" applyNumberFormat="1" applyFont="1" applyBorder="1" applyAlignment="1" applyProtection="1">
      <alignment horizontal="center"/>
      <protection locked="0"/>
    </xf>
    <xf numFmtId="0" fontId="57" fillId="0" borderId="36" xfId="0" applyNumberFormat="1" applyFont="1" applyBorder="1" applyProtection="1">
      <protection locked="0"/>
    </xf>
    <xf numFmtId="49" fontId="57" fillId="0" borderId="36" xfId="0" applyNumberFormat="1" applyFont="1" applyBorder="1" applyProtection="1">
      <protection locked="0"/>
    </xf>
    <xf numFmtId="0" fontId="57" fillId="0" borderId="36" xfId="0" applyFont="1" applyBorder="1" applyAlignment="1" applyProtection="1">
      <alignment horizontal="center"/>
      <protection locked="0"/>
    </xf>
    <xf numFmtId="0" fontId="34" fillId="0" borderId="0" xfId="0" applyFont="1" applyBorder="1" applyAlignment="1" applyProtection="1">
      <alignment horizontal="center"/>
      <protection hidden="1"/>
    </xf>
    <xf numFmtId="0" fontId="37" fillId="0" borderId="0" xfId="0" applyFont="1" applyProtection="1">
      <protection hidden="1"/>
    </xf>
    <xf numFmtId="0" fontId="33" fillId="0" borderId="2" xfId="0" applyFont="1" applyBorder="1" applyProtection="1">
      <protection hidden="1"/>
    </xf>
    <xf numFmtId="0" fontId="33" fillId="0" borderId="3" xfId="0" applyFont="1" applyBorder="1" applyProtection="1">
      <protection hidden="1"/>
    </xf>
    <xf numFmtId="168" fontId="44" fillId="0" borderId="4" xfId="0" applyNumberFormat="1" applyFont="1" applyBorder="1" applyProtection="1">
      <protection hidden="1"/>
    </xf>
    <xf numFmtId="0" fontId="45" fillId="0" borderId="4" xfId="0" applyFont="1" applyBorder="1" applyAlignment="1" applyProtection="1">
      <alignment vertical="top"/>
      <protection hidden="1"/>
    </xf>
    <xf numFmtId="0" fontId="45" fillId="0" borderId="7" xfId="0" applyFont="1" applyBorder="1" applyAlignment="1" applyProtection="1">
      <alignment vertical="top"/>
      <protection hidden="1"/>
    </xf>
    <xf numFmtId="168" fontId="46" fillId="0" borderId="1" xfId="0" applyNumberFormat="1" applyFont="1" applyBorder="1" applyProtection="1">
      <protection hidden="1"/>
    </xf>
    <xf numFmtId="169" fontId="32" fillId="0" borderId="0" xfId="0" applyNumberFormat="1" applyFont="1" applyAlignment="1" applyProtection="1">
      <alignment horizontal="right"/>
      <protection hidden="1"/>
    </xf>
    <xf numFmtId="169" fontId="32" fillId="0" borderId="0" xfId="0" applyNumberFormat="1" applyFont="1" applyAlignment="1" applyProtection="1">
      <alignment horizontal="left"/>
      <protection hidden="1"/>
    </xf>
    <xf numFmtId="170" fontId="32" fillId="0" borderId="0" xfId="0" applyNumberFormat="1" applyFont="1" applyAlignment="1" applyProtection="1">
      <alignment horizontal="right"/>
      <protection hidden="1"/>
    </xf>
    <xf numFmtId="0" fontId="32" fillId="0" borderId="0" xfId="0" applyFont="1" applyAlignment="1" applyProtection="1">
      <protection hidden="1"/>
    </xf>
    <xf numFmtId="0" fontId="58" fillId="0" borderId="0" xfId="0" applyFont="1" applyAlignment="1" applyProtection="1">
      <alignment horizontal="left"/>
      <protection hidden="1"/>
    </xf>
    <xf numFmtId="0" fontId="37" fillId="0" borderId="0" xfId="0" applyFont="1" applyAlignment="1" applyProtection="1">
      <alignment horizontal="centerContinuous"/>
      <protection hidden="1"/>
    </xf>
    <xf numFmtId="0" fontId="59" fillId="0" borderId="0" xfId="0" applyNumberFormat="1" applyFont="1" applyAlignment="1" applyProtection="1">
      <alignment horizontal="right"/>
      <protection hidden="1"/>
    </xf>
    <xf numFmtId="0" fontId="32" fillId="0" borderId="0" xfId="0" applyFont="1" applyProtection="1">
      <protection hidden="1"/>
    </xf>
    <xf numFmtId="49" fontId="57" fillId="0" borderId="29" xfId="0" applyNumberFormat="1" applyFont="1" applyBorder="1" applyAlignment="1" applyProtection="1">
      <alignment horizontal="center"/>
      <protection locked="0"/>
    </xf>
    <xf numFmtId="0" fontId="57" fillId="0" borderId="29" xfId="0" applyNumberFormat="1" applyFont="1" applyBorder="1" applyProtection="1">
      <protection locked="0"/>
    </xf>
    <xf numFmtId="49" fontId="57" fillId="0" borderId="29" xfId="0" applyNumberFormat="1" applyFont="1" applyBorder="1" applyProtection="1">
      <protection locked="0"/>
    </xf>
    <xf numFmtId="0" fontId="57" fillId="0" borderId="29" xfId="0" applyFont="1" applyBorder="1" applyAlignment="1" applyProtection="1">
      <alignment horizontal="center"/>
      <protection locked="0"/>
    </xf>
    <xf numFmtId="168" fontId="44" fillId="0" borderId="29" xfId="0" applyNumberFormat="1" applyFont="1" applyBorder="1" applyProtection="1">
      <protection locked="0"/>
    </xf>
    <xf numFmtId="0" fontId="33" fillId="0" borderId="29" xfId="0" applyFont="1" applyBorder="1" applyProtection="1">
      <protection locked="0"/>
    </xf>
    <xf numFmtId="168" fontId="49" fillId="0" borderId="1" xfId="0" applyNumberFormat="1" applyFont="1" applyBorder="1" applyProtection="1">
      <protection hidden="1"/>
    </xf>
    <xf numFmtId="1" fontId="41" fillId="0" borderId="0" xfId="0" applyNumberFormat="1" applyFont="1" applyBorder="1" applyAlignment="1" applyProtection="1">
      <alignment horizontal="left"/>
      <protection hidden="1"/>
    </xf>
    <xf numFmtId="0" fontId="50" fillId="0" borderId="0" xfId="0" applyFont="1" applyBorder="1" applyAlignment="1" applyProtection="1">
      <alignment horizontal="right"/>
      <protection hidden="1"/>
    </xf>
    <xf numFmtId="0" fontId="41" fillId="0" borderId="0" xfId="0" applyFont="1" applyBorder="1" applyProtection="1">
      <protection hidden="1"/>
    </xf>
    <xf numFmtId="0" fontId="35" fillId="0" borderId="0" xfId="0" applyFont="1" applyBorder="1" applyAlignment="1" applyProtection="1">
      <alignment horizontal="right"/>
      <protection hidden="1"/>
    </xf>
    <xf numFmtId="0" fontId="38" fillId="0" borderId="0" xfId="0" applyFont="1" applyBorder="1" applyAlignment="1" applyProtection="1">
      <protection hidden="1"/>
    </xf>
    <xf numFmtId="0" fontId="44" fillId="0" borderId="0" xfId="0" applyFont="1" applyBorder="1" applyProtection="1">
      <protection hidden="1"/>
    </xf>
    <xf numFmtId="0" fontId="33" fillId="0" borderId="22" xfId="0" applyFont="1" applyBorder="1" applyProtection="1">
      <protection hidden="1"/>
    </xf>
    <xf numFmtId="0" fontId="49" fillId="0" borderId="17" xfId="0" applyFont="1" applyBorder="1" applyAlignment="1" applyProtection="1">
      <alignment horizontal="left" vertical="center"/>
      <protection hidden="1"/>
    </xf>
    <xf numFmtId="0" fontId="44" fillId="0" borderId="54" xfId="0" applyFont="1" applyBorder="1" applyAlignment="1" applyProtection="1">
      <alignment horizontal="center"/>
      <protection hidden="1"/>
    </xf>
    <xf numFmtId="49" fontId="57" fillId="0" borderId="36" xfId="0" applyNumberFormat="1" applyFont="1" applyBorder="1" applyAlignment="1" applyProtection="1">
      <alignment horizontal="center"/>
      <protection locked="0"/>
    </xf>
    <xf numFmtId="168" fontId="44" fillId="0" borderId="36" xfId="0" applyNumberFormat="1" applyFont="1" applyBorder="1" applyProtection="1">
      <protection locked="0"/>
    </xf>
    <xf numFmtId="0" fontId="33" fillId="0" borderId="36" xfId="0" applyFont="1" applyBorder="1" applyProtection="1">
      <protection locked="0"/>
    </xf>
    <xf numFmtId="0" fontId="46" fillId="3" borderId="14" xfId="0" applyFont="1" applyFill="1" applyBorder="1" applyAlignment="1" applyProtection="1">
      <alignment horizontal="center"/>
      <protection hidden="1"/>
    </xf>
    <xf numFmtId="0" fontId="47" fillId="4" borderId="17" xfId="0" applyFont="1" applyFill="1" applyBorder="1" applyAlignment="1" applyProtection="1">
      <alignment horizontal="center"/>
      <protection hidden="1"/>
    </xf>
    <xf numFmtId="0" fontId="47" fillId="4" borderId="28" xfId="0" applyFont="1" applyFill="1" applyBorder="1" applyAlignment="1" applyProtection="1">
      <alignment horizontal="center"/>
      <protection hidden="1"/>
    </xf>
    <xf numFmtId="0" fontId="47" fillId="4" borderId="18" xfId="0" applyFont="1" applyFill="1" applyBorder="1" applyAlignment="1" applyProtection="1">
      <protection hidden="1"/>
    </xf>
    <xf numFmtId="0" fontId="47" fillId="4" borderId="14" xfId="0" applyFont="1" applyFill="1" applyBorder="1" applyAlignment="1" applyProtection="1">
      <alignment horizontal="center"/>
      <protection hidden="1"/>
    </xf>
    <xf numFmtId="0" fontId="47" fillId="4" borderId="24" xfId="0" applyFont="1" applyFill="1" applyBorder="1" applyAlignment="1" applyProtection="1">
      <alignment horizontal="center"/>
      <protection hidden="1"/>
    </xf>
    <xf numFmtId="0" fontId="47" fillId="4" borderId="22" xfId="0" applyFont="1" applyFill="1" applyBorder="1" applyAlignment="1" applyProtection="1">
      <alignment horizontal="center"/>
      <protection hidden="1"/>
    </xf>
    <xf numFmtId="0" fontId="47" fillId="4" borderId="29" xfId="0" applyFont="1" applyFill="1" applyBorder="1" applyAlignment="1" applyProtection="1">
      <alignment horizontal="center"/>
      <protection hidden="1"/>
    </xf>
    <xf numFmtId="0" fontId="48" fillId="4" borderId="27" xfId="0" applyFont="1" applyFill="1" applyBorder="1" applyAlignment="1" applyProtection="1">
      <alignment horizontal="center"/>
      <protection hidden="1"/>
    </xf>
    <xf numFmtId="0" fontId="48" fillId="4" borderId="14" xfId="0" applyFont="1" applyFill="1" applyBorder="1" applyAlignment="1" applyProtection="1">
      <alignment horizontal="center"/>
      <protection hidden="1"/>
    </xf>
    <xf numFmtId="0" fontId="48" fillId="4" borderId="24" xfId="0" applyFont="1" applyFill="1" applyBorder="1" applyAlignment="1" applyProtection="1">
      <alignment horizontal="center"/>
      <protection hidden="1"/>
    </xf>
    <xf numFmtId="0" fontId="47" fillId="4" borderId="16" xfId="0" applyFont="1" applyFill="1" applyBorder="1" applyAlignment="1" applyProtection="1">
      <alignment horizontal="center"/>
      <protection hidden="1"/>
    </xf>
    <xf numFmtId="0" fontId="49" fillId="3" borderId="14" xfId="0" applyFont="1" applyFill="1" applyBorder="1" applyAlignment="1" applyProtection="1">
      <alignment horizontal="center"/>
      <protection hidden="1"/>
    </xf>
    <xf numFmtId="1" fontId="49" fillId="3" borderId="14" xfId="0" applyNumberFormat="1" applyFont="1" applyFill="1" applyBorder="1" applyAlignment="1" applyProtection="1">
      <alignment horizontal="center"/>
      <protection hidden="1"/>
    </xf>
    <xf numFmtId="168" fontId="43" fillId="3" borderId="14" xfId="0" applyNumberFormat="1" applyFont="1" applyFill="1" applyBorder="1" applyAlignment="1" applyProtection="1">
      <alignment horizontal="right"/>
      <protection hidden="1"/>
    </xf>
    <xf numFmtId="168" fontId="46" fillId="3" borderId="14" xfId="0" applyNumberFormat="1" applyFont="1" applyFill="1" applyBorder="1" applyProtection="1">
      <protection hidden="1"/>
    </xf>
    <xf numFmtId="164" fontId="49" fillId="3" borderId="29" xfId="0" applyNumberFormat="1" applyFont="1" applyFill="1" applyBorder="1" applyAlignment="1" applyProtection="1">
      <alignment horizontal="center"/>
      <protection hidden="1"/>
    </xf>
    <xf numFmtId="164" fontId="49" fillId="3" borderId="22" xfId="0" applyNumberFormat="1" applyFont="1" applyFill="1" applyBorder="1" applyAlignment="1" applyProtection="1">
      <alignment horizontal="center"/>
      <protection hidden="1"/>
    </xf>
    <xf numFmtId="168" fontId="46" fillId="3" borderId="56" xfId="0" applyNumberFormat="1" applyFont="1" applyFill="1" applyBorder="1" applyProtection="1">
      <protection hidden="1"/>
    </xf>
    <xf numFmtId="164" fontId="49" fillId="0" borderId="22" xfId="0" applyNumberFormat="1" applyFont="1" applyBorder="1" applyAlignment="1" applyProtection="1">
      <alignment horizontal="center"/>
      <protection hidden="1"/>
    </xf>
    <xf numFmtId="0" fontId="47" fillId="4" borderId="40" xfId="0" applyFont="1" applyFill="1" applyBorder="1" applyAlignment="1" applyProtection="1">
      <alignment horizontal="center"/>
      <protection hidden="1"/>
    </xf>
    <xf numFmtId="168" fontId="49" fillId="0" borderId="57" xfId="0" applyNumberFormat="1" applyFont="1" applyBorder="1" applyAlignment="1" applyProtection="1">
      <alignment horizontal="right"/>
      <protection hidden="1"/>
    </xf>
    <xf numFmtId="168" fontId="49" fillId="0" borderId="58" xfId="0" applyNumberFormat="1" applyFont="1" applyBorder="1" applyAlignment="1" applyProtection="1">
      <alignment horizontal="right"/>
      <protection hidden="1"/>
    </xf>
    <xf numFmtId="168" fontId="49" fillId="0" borderId="59" xfId="0" applyNumberFormat="1" applyFont="1" applyBorder="1" applyAlignment="1" applyProtection="1">
      <alignment horizontal="right"/>
      <protection hidden="1"/>
    </xf>
    <xf numFmtId="0" fontId="33" fillId="3" borderId="1" xfId="0" applyFont="1" applyFill="1" applyBorder="1" applyProtection="1">
      <protection hidden="1"/>
    </xf>
    <xf numFmtId="0" fontId="44" fillId="3" borderId="39" xfId="0" applyFont="1" applyFill="1" applyBorder="1" applyAlignment="1" applyProtection="1">
      <alignment horizontal="center" vertical="center" wrapText="1"/>
      <protection hidden="1"/>
    </xf>
    <xf numFmtId="0" fontId="33" fillId="3" borderId="7" xfId="0" applyFont="1" applyFill="1" applyBorder="1" applyProtection="1">
      <protection hidden="1"/>
    </xf>
    <xf numFmtId="0" fontId="44" fillId="3" borderId="45" xfId="0" applyFont="1" applyFill="1" applyBorder="1" applyAlignment="1" applyProtection="1">
      <alignment horizontal="center" vertical="center" wrapText="1"/>
      <protection hidden="1"/>
    </xf>
    <xf numFmtId="0" fontId="44" fillId="3" borderId="46" xfId="0" applyFont="1" applyFill="1" applyBorder="1" applyAlignment="1" applyProtection="1">
      <alignment horizontal="center" vertical="center" wrapText="1"/>
      <protection hidden="1"/>
    </xf>
    <xf numFmtId="0" fontId="44" fillId="3" borderId="47" xfId="0" applyFont="1" applyFill="1" applyBorder="1" applyAlignment="1" applyProtection="1">
      <alignment horizontal="center" vertical="center" wrapText="1"/>
      <protection hidden="1"/>
    </xf>
    <xf numFmtId="0" fontId="44" fillId="3" borderId="48" xfId="0" applyFont="1" applyFill="1" applyBorder="1" applyAlignment="1" applyProtection="1">
      <alignment horizontal="center" vertical="center" wrapText="1"/>
      <protection hidden="1"/>
    </xf>
    <xf numFmtId="0" fontId="44" fillId="3" borderId="33" xfId="0" applyFont="1" applyFill="1" applyBorder="1" applyAlignment="1" applyProtection="1">
      <alignment horizontal="center" vertical="center" wrapText="1"/>
      <protection hidden="1"/>
    </xf>
    <xf numFmtId="0" fontId="44" fillId="3" borderId="50" xfId="0" applyFont="1" applyFill="1" applyBorder="1" applyAlignment="1" applyProtection="1">
      <alignment horizontal="center" vertical="center" wrapText="1"/>
      <protection hidden="1"/>
    </xf>
    <xf numFmtId="0" fontId="34" fillId="0" borderId="0" xfId="0" applyFont="1" applyBorder="1" applyAlignment="1" applyProtection="1">
      <alignment horizontal="center"/>
      <protection hidden="1"/>
    </xf>
    <xf numFmtId="0" fontId="41" fillId="0" borderId="0" xfId="0" applyFont="1" applyBorder="1" applyAlignment="1" applyProtection="1">
      <alignment horizontal="left"/>
      <protection hidden="1"/>
    </xf>
    <xf numFmtId="0" fontId="32" fillId="0" borderId="0" xfId="0" applyFont="1" applyAlignment="1" applyProtection="1">
      <alignment horizontal="left"/>
      <protection hidden="1"/>
    </xf>
    <xf numFmtId="0" fontId="15" fillId="0" borderId="0" xfId="0" applyFont="1" applyBorder="1" applyAlignment="1" applyProtection="1">
      <alignment vertical="top" wrapText="1"/>
      <protection hidden="1"/>
    </xf>
    <xf numFmtId="0" fontId="60" fillId="0" borderId="0" xfId="0" applyFont="1" applyBorder="1" applyAlignment="1" applyProtection="1">
      <alignment vertical="top" wrapText="1"/>
      <protection hidden="1"/>
    </xf>
    <xf numFmtId="0" fontId="62" fillId="3" borderId="36" xfId="0" applyFont="1" applyFill="1" applyBorder="1" applyAlignment="1" applyProtection="1">
      <alignment horizontal="center" vertical="center" wrapText="1"/>
      <protection hidden="1"/>
    </xf>
    <xf numFmtId="0" fontId="44" fillId="3" borderId="38" xfId="0" applyFont="1" applyFill="1" applyBorder="1" applyAlignment="1" applyProtection="1">
      <alignment horizontal="center" vertical="center" wrapText="1"/>
      <protection hidden="1"/>
    </xf>
    <xf numFmtId="0" fontId="63" fillId="0" borderId="0" xfId="0" applyFont="1" applyProtection="1">
      <protection hidden="1"/>
    </xf>
    <xf numFmtId="1" fontId="63" fillId="0" borderId="0" xfId="0" applyNumberFormat="1" applyFont="1" applyBorder="1" applyAlignment="1" applyProtection="1">
      <alignment horizontal="left"/>
      <protection hidden="1"/>
    </xf>
    <xf numFmtId="0" fontId="64" fillId="0" borderId="0" xfId="0" applyFont="1" applyAlignment="1" applyProtection="1">
      <alignment horizontal="left"/>
      <protection hidden="1"/>
    </xf>
    <xf numFmtId="0" fontId="67" fillId="0" borderId="16" xfId="0" applyFont="1" applyBorder="1" applyAlignment="1" applyProtection="1">
      <alignment horizontal="centerContinuous"/>
      <protection hidden="1"/>
    </xf>
    <xf numFmtId="0" fontId="66" fillId="0" borderId="16" xfId="0" applyFont="1" applyBorder="1" applyProtection="1">
      <protection hidden="1"/>
    </xf>
    <xf numFmtId="0" fontId="65" fillId="0" borderId="16" xfId="0" applyFont="1" applyBorder="1" applyAlignment="1" applyProtection="1">
      <alignment horizontal="right"/>
      <protection hidden="1"/>
    </xf>
    <xf numFmtId="0" fontId="35" fillId="0" borderId="16" xfId="0" applyFont="1" applyBorder="1" applyAlignment="1" applyProtection="1">
      <alignment horizontal="right"/>
      <protection hidden="1"/>
    </xf>
    <xf numFmtId="170" fontId="68" fillId="0" borderId="16" xfId="0" applyNumberFormat="1" applyFont="1" applyBorder="1" applyAlignment="1" applyProtection="1">
      <alignment horizontal="left"/>
      <protection hidden="1"/>
    </xf>
    <xf numFmtId="169" fontId="32" fillId="0" borderId="0" xfId="0" applyNumberFormat="1" applyFont="1" applyAlignment="1" applyProtection="1">
      <alignment horizontal="left"/>
      <protection hidden="1"/>
    </xf>
    <xf numFmtId="0" fontId="34" fillId="0" borderId="0" xfId="0" applyFont="1" applyBorder="1" applyAlignment="1" applyProtection="1">
      <alignment horizontal="center"/>
      <protection hidden="1"/>
    </xf>
    <xf numFmtId="0" fontId="44" fillId="3" borderId="36" xfId="0" applyFont="1" applyFill="1" applyBorder="1" applyAlignment="1" applyProtection="1">
      <alignment horizontal="center" vertical="center" wrapText="1"/>
      <protection hidden="1"/>
    </xf>
    <xf numFmtId="0" fontId="44" fillId="3" borderId="37" xfId="0" applyFont="1" applyFill="1" applyBorder="1" applyAlignment="1" applyProtection="1">
      <alignment horizontal="center" vertical="center" wrapText="1"/>
      <protection hidden="1"/>
    </xf>
    <xf numFmtId="0" fontId="44" fillId="0" borderId="4" xfId="0" applyFont="1" applyBorder="1" applyAlignment="1" applyProtection="1">
      <alignment vertical="top"/>
      <protection hidden="1"/>
    </xf>
    <xf numFmtId="0" fontId="32" fillId="0" borderId="0" xfId="0" applyNumberFormat="1" applyFont="1" applyBorder="1" applyAlignment="1" applyProtection="1">
      <alignment horizontal="left"/>
      <protection hidden="1"/>
    </xf>
    <xf numFmtId="0" fontId="34" fillId="0" borderId="0" xfId="0" applyFont="1" applyBorder="1" applyAlignment="1" applyProtection="1">
      <protection hidden="1"/>
    </xf>
    <xf numFmtId="0" fontId="34" fillId="0" borderId="0" xfId="0" applyFont="1" applyBorder="1" applyAlignment="1" applyProtection="1">
      <alignment horizontal="left"/>
      <protection hidden="1"/>
    </xf>
    <xf numFmtId="0" fontId="69" fillId="3" borderId="39" xfId="0" applyFont="1" applyFill="1" applyBorder="1" applyAlignment="1" applyProtection="1">
      <alignment horizontal="center" vertical="center" wrapText="1"/>
      <protection hidden="1"/>
    </xf>
    <xf numFmtId="0" fontId="42" fillId="0" borderId="0" xfId="0" applyFont="1" applyAlignment="1" applyProtection="1">
      <alignment horizontal="right"/>
      <protection hidden="1"/>
    </xf>
    <xf numFmtId="3" fontId="4" fillId="0" borderId="0" xfId="0" applyNumberFormat="1" applyFont="1" applyProtection="1">
      <protection hidden="1"/>
    </xf>
    <xf numFmtId="0" fontId="1" fillId="0" borderId="0" xfId="0" applyFont="1" applyAlignment="1" applyProtection="1">
      <alignment vertical="top" wrapText="1"/>
      <protection hidden="1"/>
    </xf>
    <xf numFmtId="0" fontId="0" fillId="0" borderId="0" xfId="0" applyAlignment="1" applyProtection="1">
      <alignment vertical="top"/>
      <protection hidden="1"/>
    </xf>
    <xf numFmtId="0" fontId="0" fillId="0" borderId="0" xfId="0" applyAlignment="1" applyProtection="1">
      <alignment vertical="top" wrapText="1"/>
      <protection hidden="1"/>
    </xf>
    <xf numFmtId="3" fontId="5" fillId="0" borderId="0" xfId="0" applyNumberFormat="1" applyFont="1" applyAlignment="1" applyProtection="1">
      <alignment horizontal="right"/>
      <protection hidden="1"/>
    </xf>
    <xf numFmtId="0" fontId="61" fillId="0" borderId="0" xfId="0" applyFont="1" applyBorder="1" applyAlignment="1" applyProtection="1">
      <alignment vertical="top" wrapText="1"/>
      <protection hidden="1"/>
    </xf>
    <xf numFmtId="0" fontId="25" fillId="0" borderId="0" xfId="0" applyFont="1" applyBorder="1" applyAlignment="1" applyProtection="1">
      <protection locked="0"/>
    </xf>
    <xf numFmtId="0" fontId="71" fillId="0" borderId="0" xfId="0" applyFont="1" applyProtection="1">
      <protection hidden="1"/>
    </xf>
    <xf numFmtId="0" fontId="43" fillId="3" borderId="10" xfId="0" applyFont="1" applyFill="1" applyBorder="1" applyAlignment="1" applyProtection="1">
      <alignment vertical="center"/>
      <protection hidden="1"/>
    </xf>
    <xf numFmtId="0" fontId="43" fillId="3" borderId="11" xfId="0" applyFont="1" applyFill="1" applyBorder="1" applyAlignment="1" applyProtection="1">
      <alignment vertical="center"/>
      <protection hidden="1"/>
    </xf>
    <xf numFmtId="0" fontId="52" fillId="0" borderId="11" xfId="0" applyFont="1" applyFill="1" applyBorder="1" applyAlignment="1" applyProtection="1">
      <alignment horizontal="center" vertical="center"/>
      <protection locked="0"/>
    </xf>
    <xf numFmtId="0" fontId="73" fillId="0" borderId="61" xfId="0" applyNumberFormat="1" applyFont="1" applyBorder="1" applyAlignment="1" applyProtection="1">
      <alignment horizontal="center"/>
      <protection locked="0"/>
    </xf>
    <xf numFmtId="0" fontId="52" fillId="0" borderId="10" xfId="0" applyFont="1" applyFill="1" applyBorder="1" applyAlignment="1" applyProtection="1">
      <alignment horizontal="center" vertical="center"/>
      <protection locked="0"/>
    </xf>
    <xf numFmtId="1" fontId="57" fillId="0" borderId="34" xfId="0" applyNumberFormat="1" applyFont="1" applyBorder="1" applyAlignment="1" applyProtection="1">
      <alignment horizontal="center"/>
      <protection locked="0" hidden="1"/>
    </xf>
    <xf numFmtId="0" fontId="57" fillId="0" borderId="34" xfId="0" applyNumberFormat="1" applyFont="1" applyBorder="1" applyProtection="1">
      <protection locked="0" hidden="1"/>
    </xf>
    <xf numFmtId="49" fontId="57" fillId="0" borderId="34" xfId="0" applyNumberFormat="1" applyFont="1" applyBorder="1" applyProtection="1">
      <protection locked="0" hidden="1"/>
    </xf>
    <xf numFmtId="0" fontId="57" fillId="0" borderId="29" xfId="0" applyFont="1" applyBorder="1" applyAlignment="1" applyProtection="1">
      <alignment horizontal="center"/>
      <protection locked="0" hidden="1"/>
    </xf>
    <xf numFmtId="1" fontId="57" fillId="0" borderId="14" xfId="0" applyNumberFormat="1" applyFont="1" applyBorder="1" applyAlignment="1" applyProtection="1">
      <alignment horizontal="center"/>
      <protection locked="0" hidden="1"/>
    </xf>
    <xf numFmtId="0" fontId="57" fillId="0" borderId="14" xfId="0" applyFont="1" applyBorder="1" applyProtection="1">
      <protection locked="0" hidden="1"/>
    </xf>
    <xf numFmtId="0" fontId="57" fillId="0" borderId="14" xfId="0" applyFont="1" applyBorder="1" applyAlignment="1" applyProtection="1">
      <alignment horizontal="center"/>
      <protection locked="0" hidden="1"/>
    </xf>
    <xf numFmtId="0" fontId="57" fillId="0" borderId="14" xfId="0" applyNumberFormat="1" applyFont="1" applyBorder="1" applyProtection="1">
      <protection locked="0" hidden="1"/>
    </xf>
    <xf numFmtId="49" fontId="57" fillId="0" borderId="14" xfId="0" applyNumberFormat="1" applyFont="1" applyBorder="1" applyProtection="1">
      <protection locked="0" hidden="1"/>
    </xf>
    <xf numFmtId="1" fontId="57" fillId="0" borderId="36" xfId="0" applyNumberFormat="1" applyFont="1" applyBorder="1" applyAlignment="1" applyProtection="1">
      <alignment horizontal="center"/>
      <protection locked="0" hidden="1"/>
    </xf>
    <xf numFmtId="0" fontId="57" fillId="0" borderId="36" xfId="0" applyNumberFormat="1" applyFont="1" applyBorder="1" applyProtection="1">
      <protection locked="0" hidden="1"/>
    </xf>
    <xf numFmtId="49" fontId="57" fillId="0" borderId="36" xfId="0" applyNumberFormat="1" applyFont="1" applyBorder="1" applyProtection="1">
      <protection locked="0" hidden="1"/>
    </xf>
    <xf numFmtId="0" fontId="57" fillId="0" borderId="36" xfId="0" applyFont="1" applyBorder="1" applyAlignment="1" applyProtection="1">
      <alignment horizontal="center"/>
      <protection locked="0" hidden="1"/>
    </xf>
    <xf numFmtId="0" fontId="22" fillId="0" borderId="0" xfId="0" applyFont="1" applyAlignment="1" applyProtection="1">
      <protection hidden="1"/>
    </xf>
    <xf numFmtId="49" fontId="57" fillId="0" borderId="55" xfId="0" applyNumberFormat="1" applyFont="1" applyBorder="1" applyAlignment="1" applyProtection="1">
      <alignment horizontal="center" vertical="center"/>
      <protection locked="0" hidden="1"/>
    </xf>
    <xf numFmtId="49" fontId="57" fillId="0" borderId="43" xfId="0" applyNumberFormat="1" applyFont="1" applyBorder="1" applyAlignment="1" applyProtection="1">
      <alignment horizontal="center" vertical="center"/>
      <protection locked="0" hidden="1"/>
    </xf>
    <xf numFmtId="49" fontId="57" fillId="0" borderId="14" xfId="0" applyNumberFormat="1" applyFont="1" applyBorder="1" applyAlignment="1" applyProtection="1">
      <alignment horizontal="center" vertical="center"/>
      <protection locked="0" hidden="1"/>
    </xf>
    <xf numFmtId="49" fontId="57" fillId="0" borderId="36" xfId="0" applyNumberFormat="1" applyFont="1" applyBorder="1" applyAlignment="1" applyProtection="1">
      <alignment horizontal="center" vertical="center"/>
      <protection locked="0" hidden="1"/>
    </xf>
    <xf numFmtId="49" fontId="57" fillId="0" borderId="37" xfId="0" applyNumberFormat="1" applyFont="1" applyBorder="1" applyAlignment="1" applyProtection="1">
      <alignment horizontal="center" vertical="center"/>
      <protection locked="0" hidden="1"/>
    </xf>
    <xf numFmtId="0" fontId="57" fillId="0" borderId="29" xfId="0" applyFont="1" applyBorder="1" applyAlignment="1" applyProtection="1">
      <alignment horizontal="center" vertical="center"/>
      <protection locked="0"/>
    </xf>
    <xf numFmtId="168" fontId="57" fillId="0" borderId="14" xfId="0" applyNumberFormat="1" applyFont="1" applyBorder="1" applyAlignment="1" applyProtection="1">
      <alignment horizontal="center" vertical="center"/>
      <protection locked="0" hidden="1"/>
    </xf>
    <xf numFmtId="0" fontId="74" fillId="0" borderId="14" xfId="0" applyFont="1" applyBorder="1" applyAlignment="1" applyProtection="1">
      <alignment horizontal="center" vertical="center"/>
      <protection locked="0" hidden="1"/>
    </xf>
    <xf numFmtId="0" fontId="74" fillId="0" borderId="43" xfId="0" applyFont="1" applyBorder="1" applyAlignment="1" applyProtection="1">
      <alignment horizontal="center" vertical="center"/>
      <protection locked="0" hidden="1"/>
    </xf>
    <xf numFmtId="168" fontId="57" fillId="0" borderId="36" xfId="0" applyNumberFormat="1" applyFont="1" applyBorder="1" applyAlignment="1" applyProtection="1">
      <alignment horizontal="center" vertical="center"/>
      <protection locked="0" hidden="1"/>
    </xf>
    <xf numFmtId="0" fontId="74" fillId="0" borderId="29" xfId="0" applyFont="1" applyBorder="1" applyAlignment="1" applyProtection="1">
      <alignment horizontal="center" vertical="center"/>
      <protection locked="0" hidden="1"/>
    </xf>
    <xf numFmtId="0" fontId="0" fillId="0" borderId="0" xfId="0" applyAlignment="1" applyProtection="1">
      <alignment vertical="top"/>
      <protection hidden="1"/>
    </xf>
    <xf numFmtId="0" fontId="1" fillId="0" borderId="0" xfId="0" applyFont="1" applyAlignment="1" applyProtection="1">
      <alignment vertical="top" wrapText="1"/>
      <protection hidden="1"/>
    </xf>
    <xf numFmtId="0" fontId="0" fillId="0" borderId="0" xfId="0" applyAlignment="1" applyProtection="1">
      <alignment vertical="top"/>
      <protection hidden="1"/>
    </xf>
    <xf numFmtId="179" fontId="28" fillId="0" borderId="0" xfId="0" applyNumberFormat="1" applyFont="1" applyAlignment="1" applyProtection="1">
      <alignment horizontal="left"/>
      <protection locked="0"/>
    </xf>
    <xf numFmtId="0" fontId="2" fillId="0" borderId="0" xfId="0" applyFont="1" applyAlignment="1" applyProtection="1">
      <alignment horizontal="center"/>
      <protection hidden="1"/>
    </xf>
    <xf numFmtId="172" fontId="0" fillId="0" borderId="0" xfId="0" applyNumberFormat="1" applyFill="1" applyBorder="1" applyAlignment="1" applyProtection="1">
      <alignment horizontal="center"/>
    </xf>
    <xf numFmtId="0" fontId="0" fillId="2" borderId="0" xfId="0" applyFill="1"/>
    <xf numFmtId="0" fontId="75" fillId="2" borderId="0" xfId="0" applyFont="1" applyFill="1"/>
    <xf numFmtId="180" fontId="75" fillId="2" borderId="0" xfId="0" applyNumberFormat="1" applyFont="1" applyFill="1"/>
    <xf numFmtId="9" fontId="0" fillId="0" borderId="0" xfId="2" applyFont="1"/>
    <xf numFmtId="0" fontId="14" fillId="0" borderId="0" xfId="0" applyFont="1" applyAlignment="1">
      <alignment horizontal="center"/>
    </xf>
    <xf numFmtId="15" fontId="0" fillId="2" borderId="0" xfId="0" applyNumberFormat="1" applyFill="1"/>
    <xf numFmtId="0" fontId="30" fillId="0" borderId="14" xfId="0" applyNumberFormat="1" applyFont="1" applyBorder="1" applyAlignment="1" applyProtection="1">
      <alignment horizontal="center"/>
      <protection locked="0"/>
    </xf>
    <xf numFmtId="172" fontId="0" fillId="0" borderId="0" xfId="0" applyNumberFormat="1"/>
    <xf numFmtId="10" fontId="0" fillId="0" borderId="0" xfId="2" applyNumberFormat="1" applyFont="1"/>
    <xf numFmtId="0" fontId="4" fillId="0" borderId="24" xfId="0" applyFont="1" applyBorder="1" applyAlignment="1" applyProtection="1">
      <alignment horizontal="center"/>
      <protection hidden="1"/>
    </xf>
    <xf numFmtId="0" fontId="4" fillId="0" borderId="25" xfId="0" applyFont="1" applyBorder="1" applyAlignment="1" applyProtection="1">
      <alignment horizontal="center"/>
      <protection hidden="1"/>
    </xf>
    <xf numFmtId="0" fontId="6" fillId="0" borderId="0" xfId="0" applyFont="1" applyAlignment="1" applyProtection="1">
      <alignment horizontal="center"/>
      <protection hidden="1"/>
    </xf>
    <xf numFmtId="0" fontId="15" fillId="0" borderId="0" xfId="0" applyFont="1" applyAlignment="1">
      <alignment horizontal="center"/>
    </xf>
    <xf numFmtId="0" fontId="32" fillId="0" borderId="0" xfId="0" applyFont="1" applyAlignment="1" applyProtection="1">
      <alignment horizontal="center" vertical="center"/>
      <protection hidden="1"/>
    </xf>
    <xf numFmtId="169" fontId="32" fillId="0" borderId="0" xfId="0" applyNumberFormat="1" applyFont="1" applyAlignment="1" applyProtection="1">
      <alignment horizontal="left"/>
      <protection hidden="1"/>
    </xf>
    <xf numFmtId="0" fontId="44" fillId="3" borderId="60" xfId="0" applyFont="1" applyFill="1" applyBorder="1" applyAlignment="1" applyProtection="1">
      <alignment horizontal="center" vertical="center"/>
      <protection hidden="1"/>
    </xf>
    <xf numFmtId="0" fontId="44" fillId="3" borderId="31" xfId="0" applyFont="1" applyFill="1" applyBorder="1" applyAlignment="1" applyProtection="1">
      <alignment horizontal="center" vertical="center"/>
      <protection hidden="1"/>
    </xf>
    <xf numFmtId="0" fontId="44" fillId="3" borderId="49" xfId="0" applyFont="1" applyFill="1" applyBorder="1" applyAlignment="1" applyProtection="1">
      <alignment horizontal="center" vertical="center"/>
      <protection hidden="1"/>
    </xf>
    <xf numFmtId="169" fontId="44" fillId="3" borderId="51" xfId="0" applyNumberFormat="1" applyFont="1" applyFill="1" applyBorder="1" applyAlignment="1" applyProtection="1">
      <alignment horizontal="center" vertical="center" wrapText="1"/>
      <protection hidden="1"/>
    </xf>
    <xf numFmtId="169" fontId="44" fillId="3" borderId="53" xfId="0" applyNumberFormat="1" applyFont="1" applyFill="1" applyBorder="1" applyAlignment="1" applyProtection="1">
      <alignment horizontal="center" vertical="center" wrapText="1"/>
      <protection hidden="1"/>
    </xf>
    <xf numFmtId="169" fontId="44" fillId="3" borderId="52" xfId="0" applyNumberFormat="1" applyFont="1" applyFill="1" applyBorder="1" applyAlignment="1" applyProtection="1">
      <alignment horizontal="center" vertical="center" wrapText="1"/>
      <protection hidden="1"/>
    </xf>
    <xf numFmtId="169" fontId="44" fillId="3" borderId="48" xfId="0" applyNumberFormat="1" applyFont="1" applyFill="1" applyBorder="1" applyAlignment="1" applyProtection="1">
      <alignment horizontal="center" vertical="center" wrapText="1"/>
      <protection hidden="1"/>
    </xf>
    <xf numFmtId="0" fontId="33" fillId="0" borderId="44" xfId="0" applyFont="1" applyBorder="1" applyAlignment="1" applyProtection="1">
      <alignment horizontal="center"/>
      <protection locked="0"/>
    </xf>
    <xf numFmtId="0" fontId="33" fillId="0" borderId="32" xfId="0" applyFont="1" applyBorder="1" applyAlignment="1" applyProtection="1">
      <alignment horizontal="center"/>
      <protection locked="0"/>
    </xf>
    <xf numFmtId="0" fontId="33" fillId="0" borderId="24" xfId="0" applyFont="1" applyBorder="1" applyAlignment="1" applyProtection="1">
      <alignment horizontal="center"/>
      <protection locked="0"/>
    </xf>
    <xf numFmtId="0" fontId="33" fillId="0" borderId="27" xfId="0" applyFont="1" applyBorder="1" applyAlignment="1" applyProtection="1">
      <alignment horizontal="center"/>
      <protection locked="0"/>
    </xf>
    <xf numFmtId="0" fontId="33" fillId="0" borderId="47" xfId="0" applyFont="1" applyBorder="1" applyAlignment="1" applyProtection="1">
      <alignment horizontal="center"/>
      <protection locked="0"/>
    </xf>
    <xf numFmtId="0" fontId="33" fillId="0" borderId="46" xfId="0" applyFont="1" applyBorder="1" applyAlignment="1" applyProtection="1">
      <alignment horizontal="center"/>
      <protection locked="0"/>
    </xf>
    <xf numFmtId="0" fontId="34" fillId="0" borderId="0" xfId="0" applyFont="1" applyBorder="1" applyAlignment="1" applyProtection="1">
      <alignment horizontal="center"/>
      <protection hidden="1"/>
    </xf>
    <xf numFmtId="0" fontId="44" fillId="3" borderId="44" xfId="0" applyFont="1" applyFill="1" applyBorder="1" applyAlignment="1" applyProtection="1">
      <alignment horizontal="center"/>
      <protection hidden="1"/>
    </xf>
    <xf numFmtId="0" fontId="44" fillId="3" borderId="32" xfId="0" applyFont="1" applyFill="1" applyBorder="1" applyAlignment="1" applyProtection="1">
      <alignment horizontal="center"/>
      <protection hidden="1"/>
    </xf>
    <xf numFmtId="0" fontId="44" fillId="3" borderId="44" xfId="0" applyFont="1" applyFill="1" applyBorder="1" applyAlignment="1" applyProtection="1">
      <alignment horizontal="center" vertical="center"/>
      <protection hidden="1"/>
    </xf>
    <xf numFmtId="0" fontId="44" fillId="3" borderId="32" xfId="0" applyFont="1" applyFill="1" applyBorder="1" applyAlignment="1" applyProtection="1">
      <alignment horizontal="center" vertical="center"/>
      <protection hidden="1"/>
    </xf>
    <xf numFmtId="0" fontId="43" fillId="3" borderId="9" xfId="0" applyFont="1" applyFill="1" applyBorder="1" applyAlignment="1" applyProtection="1">
      <alignment horizontal="right" vertical="center"/>
      <protection hidden="1"/>
    </xf>
    <xf numFmtId="0" fontId="43" fillId="3" borderId="10" xfId="0" applyFont="1" applyFill="1" applyBorder="1" applyAlignment="1" applyProtection="1">
      <alignment horizontal="right" vertical="center"/>
      <protection hidden="1"/>
    </xf>
    <xf numFmtId="0" fontId="34" fillId="0" borderId="0" xfId="0" applyFont="1" applyBorder="1" applyAlignment="1" applyProtection="1">
      <alignment horizontal="right"/>
      <protection hidden="1"/>
    </xf>
    <xf numFmtId="0" fontId="33" fillId="0" borderId="36" xfId="0" applyFont="1" applyBorder="1" applyAlignment="1" applyProtection="1">
      <alignment horizontal="center"/>
      <protection locked="0"/>
    </xf>
    <xf numFmtId="0" fontId="33" fillId="0" borderId="37" xfId="0" applyFont="1" applyBorder="1" applyAlignment="1" applyProtection="1">
      <alignment horizontal="center"/>
      <protection locked="0"/>
    </xf>
    <xf numFmtId="0" fontId="44" fillId="3" borderId="36" xfId="0" applyFont="1" applyFill="1" applyBorder="1" applyAlignment="1" applyProtection="1">
      <alignment horizontal="center" vertical="center" wrapText="1"/>
      <protection hidden="1"/>
    </xf>
    <xf numFmtId="0" fontId="44" fillId="3" borderId="37" xfId="0" applyFont="1" applyFill="1" applyBorder="1" applyAlignment="1" applyProtection="1">
      <alignment horizontal="center" vertical="center" wrapText="1"/>
      <protection hidden="1"/>
    </xf>
    <xf numFmtId="169" fontId="44" fillId="3" borderId="34" xfId="0" applyNumberFormat="1" applyFont="1" applyFill="1" applyBorder="1" applyAlignment="1" applyProtection="1">
      <alignment horizontal="center"/>
      <protection hidden="1"/>
    </xf>
    <xf numFmtId="169" fontId="44" fillId="3" borderId="35" xfId="0" applyNumberFormat="1" applyFont="1" applyFill="1" applyBorder="1" applyAlignment="1" applyProtection="1">
      <alignment horizontal="center"/>
      <protection hidden="1"/>
    </xf>
    <xf numFmtId="0" fontId="44" fillId="3" borderId="51" xfId="0" applyFont="1" applyFill="1" applyBorder="1" applyAlignment="1" applyProtection="1">
      <alignment horizontal="center" vertical="center" wrapText="1"/>
      <protection hidden="1"/>
    </xf>
    <xf numFmtId="0" fontId="44" fillId="3" borderId="52" xfId="0" applyFont="1" applyFill="1" applyBorder="1" applyAlignment="1" applyProtection="1">
      <alignment horizontal="center" vertical="center" wrapText="1"/>
      <protection hidden="1"/>
    </xf>
    <xf numFmtId="0" fontId="33" fillId="0" borderId="14" xfId="0" applyFont="1" applyBorder="1" applyAlignment="1" applyProtection="1">
      <alignment horizontal="center"/>
      <protection locked="0"/>
    </xf>
    <xf numFmtId="0" fontId="33" fillId="0" borderId="43" xfId="0" applyFont="1" applyBorder="1" applyAlignment="1" applyProtection="1">
      <alignment horizontal="center"/>
      <protection locked="0"/>
    </xf>
    <xf numFmtId="0" fontId="33" fillId="0" borderId="29" xfId="0" applyFont="1" applyBorder="1" applyAlignment="1" applyProtection="1">
      <alignment horizontal="center"/>
      <protection locked="0"/>
    </xf>
    <xf numFmtId="0" fontId="33" fillId="0" borderId="55" xfId="0" applyFont="1" applyBorder="1" applyAlignment="1" applyProtection="1">
      <alignment horizontal="center"/>
      <protection locked="0"/>
    </xf>
    <xf numFmtId="0" fontId="32" fillId="0" borderId="0" xfId="0" applyFont="1" applyBorder="1" applyAlignment="1" applyProtection="1">
      <alignment horizontal="center" vertical="center"/>
      <protection hidden="1"/>
    </xf>
    <xf numFmtId="0" fontId="47" fillId="4" borderId="14" xfId="0" applyFont="1" applyFill="1" applyBorder="1" applyAlignment="1" applyProtection="1">
      <alignment horizontal="center" wrapText="1"/>
      <protection hidden="1"/>
    </xf>
    <xf numFmtId="0" fontId="47" fillId="4" borderId="14" xfId="0" applyFont="1" applyFill="1" applyBorder="1" applyAlignment="1" applyProtection="1">
      <alignment horizontal="center"/>
      <protection hidden="1"/>
    </xf>
    <xf numFmtId="0" fontId="47" fillId="4" borderId="24" xfId="0" applyFont="1" applyFill="1" applyBorder="1" applyAlignment="1" applyProtection="1">
      <alignment horizontal="center"/>
      <protection hidden="1"/>
    </xf>
    <xf numFmtId="0" fontId="47" fillId="4" borderId="25" xfId="0" quotePrefix="1" applyFont="1" applyFill="1" applyBorder="1" applyAlignment="1" applyProtection="1">
      <alignment horizontal="center" wrapText="1"/>
      <protection hidden="1"/>
    </xf>
    <xf numFmtId="0" fontId="40" fillId="0" borderId="0" xfId="0" applyFont="1" applyBorder="1" applyAlignment="1" applyProtection="1">
      <alignment horizontal="left"/>
      <protection hidden="1"/>
    </xf>
    <xf numFmtId="0" fontId="47" fillId="4" borderId="25" xfId="0" applyFont="1" applyFill="1" applyBorder="1" applyAlignment="1" applyProtection="1">
      <alignment horizontal="center"/>
      <protection hidden="1"/>
    </xf>
    <xf numFmtId="0" fontId="46" fillId="0" borderId="26" xfId="0" applyFont="1" applyBorder="1" applyAlignment="1" applyProtection="1">
      <alignment horizontal="center" vertical="center"/>
      <protection hidden="1"/>
    </xf>
    <xf numFmtId="0" fontId="46" fillId="0" borderId="25" xfId="0" applyFont="1" applyBorder="1" applyAlignment="1" applyProtection="1">
      <alignment horizontal="center" vertical="center"/>
      <protection hidden="1"/>
    </xf>
    <xf numFmtId="0" fontId="46" fillId="0" borderId="30" xfId="0" applyFont="1" applyBorder="1" applyAlignment="1" applyProtection="1">
      <alignment horizontal="center" vertical="center"/>
      <protection hidden="1"/>
    </xf>
    <xf numFmtId="0" fontId="41" fillId="0" borderId="0" xfId="0" applyFont="1" applyBorder="1" applyAlignment="1" applyProtection="1">
      <alignment horizontal="left"/>
      <protection hidden="1"/>
    </xf>
    <xf numFmtId="0" fontId="1" fillId="0" borderId="0" xfId="0" applyFont="1" applyAlignment="1" applyProtection="1">
      <alignment vertical="top" wrapText="1"/>
      <protection hidden="1"/>
    </xf>
    <xf numFmtId="0" fontId="0" fillId="0" borderId="0" xfId="0" applyAlignment="1" applyProtection="1">
      <alignment vertical="top"/>
      <protection hidden="1"/>
    </xf>
    <xf numFmtId="0" fontId="0" fillId="0" borderId="0" xfId="0" applyAlignment="1" applyProtection="1">
      <alignment vertical="top" wrapText="1"/>
      <protection hidden="1"/>
    </xf>
    <xf numFmtId="0" fontId="1" fillId="0" borderId="0" xfId="0" applyFont="1" applyAlignment="1" applyProtection="1">
      <alignment horizontal="left" vertical="top" wrapText="1"/>
      <protection hidden="1"/>
    </xf>
    <xf numFmtId="0" fontId="14" fillId="0" borderId="0" xfId="0" applyFont="1" applyAlignment="1" applyProtection="1">
      <alignment vertical="top" wrapText="1"/>
      <protection hidden="1"/>
    </xf>
    <xf numFmtId="0" fontId="14" fillId="0" borderId="0" xfId="0" applyFont="1" applyAlignment="1" applyProtection="1">
      <alignment vertical="top"/>
      <protection hidden="1"/>
    </xf>
  </cellXfs>
  <cellStyles count="3">
    <cellStyle name="Hyperlink" xfId="1" builtinId="8"/>
    <cellStyle name="Normal" xfId="0" builtinId="0"/>
    <cellStyle name="Percent" xfId="2" builtinId="5"/>
  </cellStyles>
  <dxfs count="9">
    <dxf>
      <font>
        <color rgb="FFFF0000"/>
      </font>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color rgb="FFFF0000"/>
      </font>
    </dxf>
    <dxf>
      <font>
        <b/>
        <i/>
        <condense val="0"/>
        <extend val="0"/>
      </font>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247650</xdr:colOff>
      <xdr:row>8</xdr:row>
      <xdr:rowOff>85725</xdr:rowOff>
    </xdr:to>
    <xdr:grpSp>
      <xdr:nvGrpSpPr>
        <xdr:cNvPr id="6" name="Group 5"/>
        <xdr:cNvGrpSpPr/>
      </xdr:nvGrpSpPr>
      <xdr:grpSpPr>
        <a:xfrm>
          <a:off x="0" y="1454150"/>
          <a:ext cx="2673350" cy="669925"/>
          <a:chOff x="0" y="50581"/>
          <a:chExt cx="2562225" cy="897820"/>
        </a:xfrm>
      </xdr:grpSpPr>
      <xdr:sp macro="" textlink="">
        <xdr:nvSpPr>
          <xdr:cNvPr id="7" name="Rounded Rectangle 6"/>
          <xdr:cNvSpPr/>
        </xdr:nvSpPr>
        <xdr:spPr>
          <a:xfrm>
            <a:off x="304800" y="50581"/>
            <a:ext cx="2257425" cy="89782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US" sz="1100" b="1">
                <a:effectLst/>
                <a:ea typeface="Calibri"/>
                <a:cs typeface="Times New Roman"/>
              </a:rPr>
              <a:t>    </a:t>
            </a:r>
            <a:r>
              <a:rPr lang="en-US" sz="1100" b="1">
                <a:solidFill>
                  <a:srgbClr val="FF0000"/>
                </a:solidFill>
                <a:effectLst/>
                <a:ea typeface="Calibri"/>
                <a:cs typeface="Times New Roman"/>
              </a:rPr>
              <a:t>Please carefully read</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Instructions worksheet  before</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completing this worksheet</a:t>
            </a:r>
            <a:endParaRPr lang="en-CA" sz="1100">
              <a:effectLst/>
              <a:ea typeface="Calibri"/>
              <a:cs typeface="Times New Roman"/>
            </a:endParaRPr>
          </a:p>
        </xdr:txBody>
      </xdr:sp>
      <xdr:pic>
        <xdr:nvPicPr>
          <xdr:cNvPr id="8" name="Picture 7" descr="http://images.roadtrafficsigns.com/img/lg/K/Wait-Traffic-Sign-K-7650.g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4243"/>
            <a:ext cx="590550" cy="561975"/>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9</xdr:col>
          <xdr:colOff>47625</xdr:colOff>
          <xdr:row>7</xdr:row>
          <xdr:rowOff>0</xdr:rowOff>
        </xdr:from>
        <xdr:to>
          <xdr:col>10</xdr:col>
          <xdr:colOff>428625</xdr:colOff>
          <xdr:row>9</xdr:row>
          <xdr:rowOff>28575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Save Output file</a:t>
              </a:r>
            </a:p>
          </xdr:txBody>
        </xdr:sp>
        <xdr:clientData fPrintsWithSheet="0"/>
      </xdr:twoCellAnchor>
    </mc:Choice>
    <mc:Fallback/>
  </mc:AlternateContent>
  <xdr:twoCellAnchor>
    <xdr:from>
      <xdr:col>9</xdr:col>
      <xdr:colOff>1</xdr:colOff>
      <xdr:row>2</xdr:row>
      <xdr:rowOff>0</xdr:rowOff>
    </xdr:from>
    <xdr:to>
      <xdr:col>10</xdr:col>
      <xdr:colOff>609600</xdr:colOff>
      <xdr:row>3</xdr:row>
      <xdr:rowOff>209550</xdr:rowOff>
    </xdr:to>
    <xdr:grpSp>
      <xdr:nvGrpSpPr>
        <xdr:cNvPr id="9" name="Group 8"/>
        <xdr:cNvGrpSpPr/>
      </xdr:nvGrpSpPr>
      <xdr:grpSpPr>
        <a:xfrm>
          <a:off x="9124951" y="292100"/>
          <a:ext cx="2165349" cy="501650"/>
          <a:chOff x="0" y="0"/>
          <a:chExt cx="2619375" cy="428625"/>
        </a:xfrm>
      </xdr:grpSpPr>
      <xdr:sp macro="" textlink="">
        <xdr:nvSpPr>
          <xdr:cNvPr id="10" name="Text Box 29"/>
          <xdr:cNvSpPr txBox="1"/>
        </xdr:nvSpPr>
        <xdr:spPr>
          <a:xfrm>
            <a:off x="0" y="0"/>
            <a:ext cx="2619375" cy="400050"/>
          </a:xfrm>
          <a:prstGeom prst="rect">
            <a:avLst/>
          </a:prstGeom>
          <a:solidFill>
            <a:sysClr val="window" lastClr="FFFFFF"/>
          </a:solidFill>
          <a:ln w="25400" cap="rnd"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US" sz="1100" b="1">
                <a:solidFill>
                  <a:srgbClr val="FF0000"/>
                </a:solidFill>
                <a:effectLst/>
                <a:latin typeface="Calibri"/>
                <a:ea typeface="Calibri"/>
                <a:cs typeface="Times New Roman"/>
              </a:rPr>
              <a:t>*** Do NOT print this Sheet.</a:t>
            </a:r>
            <a:r>
              <a:rPr lang="en-US" sz="1100" b="1" baseline="0">
                <a:solidFill>
                  <a:srgbClr val="FF0000"/>
                </a:solidFill>
                <a:effectLst/>
                <a:latin typeface="Calibri"/>
                <a:ea typeface="Calibri"/>
                <a:cs typeface="Times New Roman"/>
              </a:rPr>
              <a:t>  Print the 'C10 Report' Sheet </a:t>
            </a:r>
            <a:r>
              <a:rPr lang="en-US" sz="1100" b="1">
                <a:solidFill>
                  <a:srgbClr val="FF0000"/>
                </a:solidFill>
                <a:effectLst/>
                <a:latin typeface="Calibri"/>
                <a:ea typeface="Calibri"/>
                <a:cs typeface="Times New Roman"/>
              </a:rPr>
              <a:t>***</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6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xdr:txBody>
      </xdr:sp>
      <xdr:sp macro="" textlink="">
        <xdr:nvSpPr>
          <xdr:cNvPr id="11" name="Rounded Rectangle 10"/>
          <xdr:cNvSpPr/>
        </xdr:nvSpPr>
        <xdr:spPr>
          <a:xfrm>
            <a:off x="76200" y="0"/>
            <a:ext cx="2495550" cy="428625"/>
          </a:xfrm>
          <a:prstGeom prst="round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1085850</xdr:rowOff>
    </xdr:from>
    <xdr:to>
      <xdr:col>12</xdr:col>
      <xdr:colOff>0</xdr:colOff>
      <xdr:row>9</xdr:row>
      <xdr:rowOff>19050</xdr:rowOff>
    </xdr:to>
    <xdr:sp macro="" textlink="">
      <xdr:nvSpPr>
        <xdr:cNvPr id="2052" name="Rectangle 1"/>
        <xdr:cNvSpPr>
          <a:spLocks noChangeArrowheads="1"/>
        </xdr:cNvSpPr>
      </xdr:nvSpPr>
      <xdr:spPr bwMode="auto">
        <a:xfrm>
          <a:off x="0" y="1676400"/>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38100</xdr:colOff>
      <xdr:row>10</xdr:row>
      <xdr:rowOff>28575</xdr:rowOff>
    </xdr:from>
    <xdr:to>
      <xdr:col>12</xdr:col>
      <xdr:colOff>38100</xdr:colOff>
      <xdr:row>14</xdr:row>
      <xdr:rowOff>28575</xdr:rowOff>
    </xdr:to>
    <xdr:sp macro="" textlink="">
      <xdr:nvSpPr>
        <xdr:cNvPr id="2053" name="Rectangle 2"/>
        <xdr:cNvSpPr>
          <a:spLocks noChangeArrowheads="1"/>
        </xdr:cNvSpPr>
      </xdr:nvSpPr>
      <xdr:spPr bwMode="auto">
        <a:xfrm>
          <a:off x="38100" y="3952875"/>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13</xdr:col>
      <xdr:colOff>0</xdr:colOff>
      <xdr:row>16</xdr:row>
      <xdr:rowOff>0</xdr:rowOff>
    </xdr:from>
    <xdr:to>
      <xdr:col>20</xdr:col>
      <xdr:colOff>241300</xdr:colOff>
      <xdr:row>33</xdr:row>
      <xdr:rowOff>228600</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9848850" y="5657850"/>
          <a:ext cx="4508500" cy="5581650"/>
        </a:xfrm>
        <a:prstGeom prst="rect">
          <a:avLst/>
        </a:prstGeom>
      </xdr:spPr>
    </xdr:pic>
    <xdr:clientData/>
  </xdr:twoCellAnchor>
  <xdr:twoCellAnchor editAs="oneCell">
    <xdr:from>
      <xdr:col>1</xdr:col>
      <xdr:colOff>238126</xdr:colOff>
      <xdr:row>0</xdr:row>
      <xdr:rowOff>90768</xdr:rowOff>
    </xdr:from>
    <xdr:to>
      <xdr:col>2</xdr:col>
      <xdr:colOff>200026</xdr:colOff>
      <xdr:row>2</xdr:row>
      <xdr:rowOff>514349</xdr:rowOff>
    </xdr:to>
    <xdr:pic>
      <xdr:nvPicPr>
        <xdr:cNvPr id="6" name="Picture 5" descr="New NIB Logo.jpg"/>
        <xdr:cNvPicPr>
          <a:picLocks noChangeAspect="1"/>
        </xdr:cNvPicPr>
      </xdr:nvPicPr>
      <xdr:blipFill>
        <a:blip xmlns:r="http://schemas.openxmlformats.org/officeDocument/2006/relationships" r:embed="rId2" cstate="print"/>
        <a:stretch>
          <a:fillRect/>
        </a:stretch>
      </xdr:blipFill>
      <xdr:spPr>
        <a:xfrm>
          <a:off x="561976" y="90768"/>
          <a:ext cx="819150" cy="1014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1133475</xdr:rowOff>
    </xdr:from>
    <xdr:to>
      <xdr:col>12</xdr:col>
      <xdr:colOff>0</xdr:colOff>
      <xdr:row>9</xdr:row>
      <xdr:rowOff>66675</xdr:rowOff>
    </xdr:to>
    <xdr:sp macro="" textlink="">
      <xdr:nvSpPr>
        <xdr:cNvPr id="3076" name="Rectangle 1"/>
        <xdr:cNvSpPr>
          <a:spLocks noChangeArrowheads="1"/>
        </xdr:cNvSpPr>
      </xdr:nvSpPr>
      <xdr:spPr bwMode="auto">
        <a:xfrm>
          <a:off x="0" y="1724025"/>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3077"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0</xdr:colOff>
      <xdr:row>0</xdr:row>
      <xdr:rowOff>161925</xdr:rowOff>
    </xdr:from>
    <xdr:to>
      <xdr:col>1</xdr:col>
      <xdr:colOff>819150</xdr:colOff>
      <xdr:row>2</xdr:row>
      <xdr:rowOff>585506</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323850" y="161925"/>
          <a:ext cx="819150" cy="10141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1133475</xdr:rowOff>
    </xdr:from>
    <xdr:to>
      <xdr:col>12</xdr:col>
      <xdr:colOff>0</xdr:colOff>
      <xdr:row>9</xdr:row>
      <xdr:rowOff>66675</xdr:rowOff>
    </xdr:to>
    <xdr:sp macro="" textlink="">
      <xdr:nvSpPr>
        <xdr:cNvPr id="4100" name="Rectangle 1"/>
        <xdr:cNvSpPr>
          <a:spLocks noChangeArrowheads="1"/>
        </xdr:cNvSpPr>
      </xdr:nvSpPr>
      <xdr:spPr bwMode="auto">
        <a:xfrm>
          <a:off x="0" y="1724025"/>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4101"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209550</xdr:colOff>
      <xdr:row>0</xdr:row>
      <xdr:rowOff>123826</xdr:rowOff>
    </xdr:from>
    <xdr:to>
      <xdr:col>2</xdr:col>
      <xdr:colOff>28575</xdr:colOff>
      <xdr:row>2</xdr:row>
      <xdr:rowOff>370524</xdr:rowOff>
    </xdr:to>
    <xdr:pic>
      <xdr:nvPicPr>
        <xdr:cNvPr id="6" name="Picture 5" descr="New NIB Logo.jpg"/>
        <xdr:cNvPicPr>
          <a:picLocks noChangeAspect="1"/>
        </xdr:cNvPicPr>
      </xdr:nvPicPr>
      <xdr:blipFill>
        <a:blip xmlns:r="http://schemas.openxmlformats.org/officeDocument/2006/relationships" r:embed="rId1" cstate="print"/>
        <a:stretch>
          <a:fillRect/>
        </a:stretch>
      </xdr:blipFill>
      <xdr:spPr>
        <a:xfrm>
          <a:off x="533400" y="123826"/>
          <a:ext cx="676275" cy="8372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1162050</xdr:rowOff>
    </xdr:from>
    <xdr:to>
      <xdr:col>12</xdr:col>
      <xdr:colOff>0</xdr:colOff>
      <xdr:row>9</xdr:row>
      <xdr:rowOff>95250</xdr:rowOff>
    </xdr:to>
    <xdr:sp macro="" textlink="">
      <xdr:nvSpPr>
        <xdr:cNvPr id="5124" name="Rectangle 1"/>
        <xdr:cNvSpPr>
          <a:spLocks noChangeArrowheads="1"/>
        </xdr:cNvSpPr>
      </xdr:nvSpPr>
      <xdr:spPr bwMode="auto">
        <a:xfrm>
          <a:off x="0" y="1752600"/>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5125"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142875</xdr:colOff>
      <xdr:row>0</xdr:row>
      <xdr:rowOff>171450</xdr:rowOff>
    </xdr:from>
    <xdr:to>
      <xdr:col>2</xdr:col>
      <xdr:colOff>8831</xdr:colOff>
      <xdr:row>2</xdr:row>
      <xdr:rowOff>476250</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466725" y="171450"/>
          <a:ext cx="723206"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333375</xdr:colOff>
      <xdr:row>0</xdr:row>
      <xdr:rowOff>0</xdr:rowOff>
    </xdr:from>
    <xdr:to>
      <xdr:col>15</xdr:col>
      <xdr:colOff>603261</xdr:colOff>
      <xdr:row>3</xdr:row>
      <xdr:rowOff>137506</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9877425" y="0"/>
          <a:ext cx="650886" cy="804256"/>
        </a:xfrm>
        <a:prstGeom prst="rect">
          <a:avLst/>
        </a:prstGeom>
      </xdr:spPr>
    </xdr:pic>
    <xdr:clientData/>
  </xdr:twoCellAnchor>
  <xdr:twoCellAnchor>
    <xdr:from>
      <xdr:col>0</xdr:col>
      <xdr:colOff>0</xdr:colOff>
      <xdr:row>0</xdr:row>
      <xdr:rowOff>0</xdr:rowOff>
    </xdr:from>
    <xdr:to>
      <xdr:col>2</xdr:col>
      <xdr:colOff>1485900</xdr:colOff>
      <xdr:row>3</xdr:row>
      <xdr:rowOff>9525</xdr:rowOff>
    </xdr:to>
    <xdr:grpSp>
      <xdr:nvGrpSpPr>
        <xdr:cNvPr id="3" name="Group 2"/>
        <xdr:cNvGrpSpPr/>
      </xdr:nvGrpSpPr>
      <xdr:grpSpPr>
        <a:xfrm>
          <a:off x="0" y="0"/>
          <a:ext cx="2660650" cy="676275"/>
          <a:chOff x="0" y="50581"/>
          <a:chExt cx="2562225" cy="897820"/>
        </a:xfrm>
      </xdr:grpSpPr>
      <xdr:sp macro="" textlink="">
        <xdr:nvSpPr>
          <xdr:cNvPr id="4" name="Rounded Rectangle 3"/>
          <xdr:cNvSpPr/>
        </xdr:nvSpPr>
        <xdr:spPr>
          <a:xfrm>
            <a:off x="304800" y="50581"/>
            <a:ext cx="2257425" cy="89782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US" sz="1100" b="1">
                <a:effectLst/>
                <a:ea typeface="Calibri"/>
                <a:cs typeface="Times New Roman"/>
              </a:rPr>
              <a:t>    </a:t>
            </a:r>
            <a:r>
              <a:rPr lang="en-US" sz="1100" b="1">
                <a:solidFill>
                  <a:srgbClr val="FF0000"/>
                </a:solidFill>
                <a:effectLst/>
                <a:ea typeface="Calibri"/>
                <a:cs typeface="Times New Roman"/>
              </a:rPr>
              <a:t>Please carefully read</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Instructions worksheet  before</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completing this worksheet</a:t>
            </a:r>
            <a:endParaRPr lang="en-CA" sz="1100">
              <a:effectLst/>
              <a:ea typeface="Calibri"/>
              <a:cs typeface="Times New Roman"/>
            </a:endParaRPr>
          </a:p>
        </xdr:txBody>
      </xdr:sp>
      <xdr:pic>
        <xdr:nvPicPr>
          <xdr:cNvPr id="6" name="Picture 5" descr="http://images.roadtrafficsigns.com/img/lg/K/Wait-Traffic-Sign-K-7650.gif"/>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4243"/>
            <a:ext cx="590550" cy="561975"/>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16</xdr:col>
          <xdr:colOff>114300</xdr:colOff>
          <xdr:row>1</xdr:row>
          <xdr:rowOff>247650</xdr:rowOff>
        </xdr:from>
        <xdr:to>
          <xdr:col>18</xdr:col>
          <xdr:colOff>95250</xdr:colOff>
          <xdr:row>3</xdr:row>
          <xdr:rowOff>285750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Save Output File</a:t>
              </a:r>
            </a:p>
          </xdr:txBody>
        </xdr:sp>
        <xdr:clientData fLocksWithSheet="0"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76201</xdr:colOff>
      <xdr:row>0</xdr:row>
      <xdr:rowOff>28576</xdr:rowOff>
    </xdr:from>
    <xdr:to>
      <xdr:col>1</xdr:col>
      <xdr:colOff>727087</xdr:colOff>
      <xdr:row>2</xdr:row>
      <xdr:rowOff>242282</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438151" y="28576"/>
          <a:ext cx="650886" cy="804256"/>
        </a:xfrm>
        <a:prstGeom prst="rect">
          <a:avLst/>
        </a:prstGeom>
      </xdr:spPr>
    </xdr:pic>
    <xdr:clientData/>
  </xdr:twoCellAnchor>
  <xdr:twoCellAnchor>
    <xdr:from>
      <xdr:col>11</xdr:col>
      <xdr:colOff>428625</xdr:colOff>
      <xdr:row>0</xdr:row>
      <xdr:rowOff>180975</xdr:rowOff>
    </xdr:from>
    <xdr:to>
      <xdr:col>13</xdr:col>
      <xdr:colOff>990600</xdr:colOff>
      <xdr:row>2</xdr:row>
      <xdr:rowOff>19050</xdr:rowOff>
    </xdr:to>
    <xdr:grpSp>
      <xdr:nvGrpSpPr>
        <xdr:cNvPr id="7" name="Group 6"/>
        <xdr:cNvGrpSpPr/>
      </xdr:nvGrpSpPr>
      <xdr:grpSpPr>
        <a:xfrm>
          <a:off x="9807575" y="180975"/>
          <a:ext cx="2720975" cy="422275"/>
          <a:chOff x="0" y="0"/>
          <a:chExt cx="2619375" cy="428625"/>
        </a:xfrm>
      </xdr:grpSpPr>
      <xdr:sp macro="" textlink="">
        <xdr:nvSpPr>
          <xdr:cNvPr id="8" name="Text Box 29"/>
          <xdr:cNvSpPr txBox="1"/>
        </xdr:nvSpPr>
        <xdr:spPr>
          <a:xfrm>
            <a:off x="0" y="0"/>
            <a:ext cx="2619375" cy="400050"/>
          </a:xfrm>
          <a:prstGeom prst="rect">
            <a:avLst/>
          </a:prstGeom>
          <a:solidFill>
            <a:sysClr val="window" lastClr="FFFFFF"/>
          </a:solidFill>
          <a:ln w="25400" cap="rnd"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US" sz="1000" b="1">
                <a:solidFill>
                  <a:srgbClr val="FF0000"/>
                </a:solidFill>
                <a:effectLst/>
                <a:latin typeface="Calibri"/>
                <a:ea typeface="Calibri"/>
                <a:cs typeface="Times New Roman"/>
              </a:rPr>
              <a:t>*** This form MUST be accompanied by the completed and signed Form C.10  (B/C)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6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xdr:txBody>
      </xdr:sp>
      <xdr:sp macro="" textlink="">
        <xdr:nvSpPr>
          <xdr:cNvPr id="9" name="Rounded Rectangle 8"/>
          <xdr:cNvSpPr/>
        </xdr:nvSpPr>
        <xdr:spPr>
          <a:xfrm>
            <a:off x="76200" y="0"/>
            <a:ext cx="2495550" cy="428625"/>
          </a:xfrm>
          <a:prstGeom prst="round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yemailaddress@coralwave.com"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1021"/>
  <sheetViews>
    <sheetView topLeftCell="A2" zoomScaleNormal="100" workbookViewId="0">
      <selection activeCell="A19" sqref="A19"/>
    </sheetView>
  </sheetViews>
  <sheetFormatPr defaultColWidth="9.140625" defaultRowHeight="12.75"/>
  <cols>
    <col min="1" max="1" width="14.42578125" style="61" customWidth="1"/>
    <col min="2" max="2" width="20.28515625" style="61" customWidth="1"/>
    <col min="3" max="3" width="18.5703125" style="61" bestFit="1" customWidth="1"/>
    <col min="4" max="4" width="12.28515625" style="61" customWidth="1"/>
    <col min="5" max="5" width="8.5703125" style="61" customWidth="1"/>
    <col min="6" max="6" width="9.140625" style="61" customWidth="1"/>
    <col min="7" max="7" width="8.5703125" style="61" customWidth="1"/>
    <col min="8" max="8" width="16.28515625" style="61" customWidth="1"/>
    <col min="9" max="9" width="22.5703125" style="61" customWidth="1"/>
    <col min="10" max="11" width="22.28515625" style="61" customWidth="1"/>
    <col min="12" max="12" width="15.42578125" style="61" bestFit="1" customWidth="1"/>
    <col min="13" max="13" width="14.42578125" style="61" customWidth="1"/>
    <col min="14" max="14" width="2.5703125" style="61" customWidth="1"/>
    <col min="15" max="15" width="9" style="61" customWidth="1"/>
    <col min="16" max="16" width="30" style="61" customWidth="1"/>
    <col min="17" max="17" width="17" style="61" customWidth="1"/>
    <col min="18" max="21" width="17" style="61" hidden="1" customWidth="1"/>
    <col min="22" max="22" width="11.5703125" style="61" hidden="1" customWidth="1"/>
    <col min="23" max="23" width="11.7109375" style="61" hidden="1" customWidth="1"/>
    <col min="24" max="25" width="7.7109375" style="61" hidden="1" customWidth="1"/>
    <col min="26" max="26" width="10.42578125" style="61" hidden="1" customWidth="1"/>
    <col min="27" max="28" width="11.140625" style="61" hidden="1" customWidth="1"/>
    <col min="29" max="29" width="16.85546875" style="61" hidden="1" customWidth="1"/>
    <col min="30" max="30" width="18" style="61" hidden="1" customWidth="1"/>
    <col min="31" max="31" width="19.7109375" style="61" hidden="1" customWidth="1"/>
    <col min="32" max="32" width="19.85546875" style="61" hidden="1" customWidth="1"/>
    <col min="33" max="33" width="11" style="61" hidden="1" customWidth="1"/>
    <col min="34" max="34" width="11.140625" style="61" hidden="1" customWidth="1"/>
    <col min="35" max="35" width="8.5703125" style="61" hidden="1" customWidth="1"/>
    <col min="36" max="36" width="9" style="61" hidden="1" customWidth="1"/>
    <col min="37" max="37" width="6.5703125" style="61" hidden="1" customWidth="1"/>
    <col min="38" max="38" width="9.42578125" style="61" hidden="1" customWidth="1"/>
    <col min="39" max="53" width="9.140625" style="61" hidden="1" customWidth="1"/>
    <col min="54" max="54" width="9.5703125" style="61" hidden="1" customWidth="1"/>
    <col min="55" max="71" width="9.140625" style="61" hidden="1" customWidth="1"/>
    <col min="72" max="16384" width="9.140625" style="61"/>
  </cols>
  <sheetData>
    <row r="1" spans="1:73" ht="23.25" hidden="1" customHeight="1">
      <c r="A1" s="59" t="s">
        <v>78</v>
      </c>
      <c r="B1" s="59"/>
      <c r="C1" s="59"/>
      <c r="D1" s="59"/>
      <c r="E1" s="59"/>
      <c r="F1" s="59"/>
      <c r="G1" s="59"/>
      <c r="H1" s="59"/>
      <c r="I1" s="59"/>
      <c r="J1" s="59"/>
      <c r="K1" s="59"/>
      <c r="L1" s="59"/>
      <c r="M1" s="60"/>
    </row>
    <row r="2" spans="1:73" ht="23.25">
      <c r="A2" s="412" t="s">
        <v>156</v>
      </c>
      <c r="B2" s="412"/>
      <c r="C2" s="412"/>
      <c r="D2" s="412"/>
      <c r="E2" s="412"/>
      <c r="F2" s="412"/>
      <c r="G2" s="412"/>
      <c r="H2" s="412"/>
      <c r="I2" s="412"/>
      <c r="J2" s="412"/>
      <c r="K2" s="412"/>
      <c r="L2" s="150"/>
      <c r="M2" s="60"/>
    </row>
    <row r="3" spans="1:73" ht="23.25">
      <c r="A3" s="121" t="s">
        <v>219</v>
      </c>
      <c r="B3" s="59"/>
      <c r="C3" s="59"/>
      <c r="D3" s="59"/>
      <c r="E3" s="59"/>
      <c r="F3" s="59"/>
      <c r="G3" s="59"/>
      <c r="H3" s="59"/>
      <c r="I3" s="59"/>
      <c r="J3" s="59"/>
      <c r="K3" s="59"/>
      <c r="L3" s="59"/>
      <c r="M3" s="60"/>
    </row>
    <row r="4" spans="1:73" ht="23.25">
      <c r="A4" s="60"/>
      <c r="B4" s="60"/>
      <c r="C4" s="60"/>
      <c r="D4" s="60"/>
      <c r="E4" s="60"/>
      <c r="F4" s="60"/>
      <c r="G4" s="60"/>
      <c r="H4" s="60"/>
      <c r="I4" s="60"/>
      <c r="J4" s="60"/>
      <c r="K4" s="60"/>
      <c r="L4" s="60"/>
      <c r="M4" s="60"/>
    </row>
    <row r="5" spans="1:73" ht="23.25">
      <c r="B5" s="131" t="s">
        <v>179</v>
      </c>
      <c r="C5" s="52">
        <v>12345</v>
      </c>
      <c r="F5" s="111" t="s">
        <v>154</v>
      </c>
      <c r="G5" s="112" t="s">
        <v>144</v>
      </c>
      <c r="H5" s="60"/>
      <c r="I5" s="60"/>
      <c r="J5" s="60"/>
      <c r="K5" s="60"/>
      <c r="L5" s="60"/>
      <c r="M5" s="60"/>
    </row>
    <row r="6" spans="1:73" ht="23.25">
      <c r="B6" s="131" t="s">
        <v>180</v>
      </c>
      <c r="C6" s="51" t="s">
        <v>85</v>
      </c>
      <c r="D6" s="151">
        <v>2024</v>
      </c>
      <c r="F6" s="111" t="s">
        <v>138</v>
      </c>
      <c r="G6" s="57" t="s">
        <v>145</v>
      </c>
      <c r="H6" s="62"/>
      <c r="L6" s="63"/>
      <c r="M6" s="60"/>
    </row>
    <row r="7" spans="1:73" ht="23.25" customHeight="1">
      <c r="A7" s="362"/>
      <c r="B7" s="362"/>
      <c r="C7" s="362"/>
      <c r="D7" s="363"/>
      <c r="E7" s="74"/>
      <c r="F7" s="111" t="s">
        <v>137</v>
      </c>
      <c r="G7" s="57" t="s">
        <v>146</v>
      </c>
      <c r="J7" s="63"/>
      <c r="L7" s="63"/>
      <c r="M7" s="60"/>
      <c r="AG7" s="69" t="s">
        <v>338</v>
      </c>
      <c r="AH7" s="61" t="str">
        <f>TEXT(C5,"000000000")</f>
        <v>000012345</v>
      </c>
      <c r="AJ7" s="66" t="s">
        <v>336</v>
      </c>
      <c r="AL7" s="61">
        <v>60</v>
      </c>
    </row>
    <row r="8" spans="1:73" ht="23.25">
      <c r="A8" s="362"/>
      <c r="B8" s="362"/>
      <c r="C8" s="362"/>
      <c r="D8" s="363"/>
      <c r="F8" s="111" t="s">
        <v>139</v>
      </c>
      <c r="G8" s="57" t="s">
        <v>147</v>
      </c>
      <c r="J8" s="63"/>
      <c r="L8" s="63"/>
      <c r="M8" s="60"/>
      <c r="AG8" s="69" t="s">
        <v>114</v>
      </c>
      <c r="AH8" s="86">
        <f>AH11*100+MONTH(AH10)</f>
        <v>202407</v>
      </c>
    </row>
    <row r="9" spans="1:73" ht="23.25">
      <c r="A9" s="336"/>
      <c r="B9" s="336"/>
      <c r="C9" s="335"/>
      <c r="D9" s="74"/>
      <c r="F9" s="111" t="s">
        <v>140</v>
      </c>
      <c r="G9" s="57" t="s">
        <v>171</v>
      </c>
      <c r="J9" s="63"/>
      <c r="L9" s="63"/>
      <c r="M9" s="60"/>
      <c r="AF9" s="74"/>
      <c r="AJ9" s="66" t="s">
        <v>117</v>
      </c>
      <c r="BR9" s="67"/>
      <c r="BT9" s="67"/>
    </row>
    <row r="10" spans="1:73" ht="23.25">
      <c r="B10" s="76" t="s">
        <v>185</v>
      </c>
      <c r="C10" s="64">
        <f>IF(MONTH(AH10)=MONTH(IF(WEEKDAY(AH10,2)=1,AH10+28,AH10+8-WEEKDAY(AH10,2)+28)),5,4)</f>
        <v>5</v>
      </c>
      <c r="D10" s="60"/>
      <c r="F10" s="111" t="s">
        <v>141</v>
      </c>
      <c r="G10" s="398" t="s">
        <v>170</v>
      </c>
      <c r="H10" s="399"/>
      <c r="J10" s="63"/>
      <c r="K10" s="68"/>
      <c r="L10" s="63"/>
      <c r="M10" s="60"/>
      <c r="AG10" s="69" t="s">
        <v>337</v>
      </c>
      <c r="AH10" s="67">
        <f>DATE(D6,VLOOKUP(C6,$R$16:$S$27,2,FALSE),1)</f>
        <v>45474</v>
      </c>
      <c r="AK10" s="69" t="s">
        <v>118</v>
      </c>
      <c r="AL10" s="70">
        <f>DATE(YEAR(AH10),6,1)</f>
        <v>45444</v>
      </c>
      <c r="BA10" s="71"/>
      <c r="BB10" s="71"/>
      <c r="BC10" s="71"/>
      <c r="BD10" s="71"/>
      <c r="BR10" s="67"/>
      <c r="BS10" s="67"/>
      <c r="BT10" s="67"/>
      <c r="BU10" s="67"/>
    </row>
    <row r="11" spans="1:73" ht="23.25">
      <c r="B11" s="76" t="s">
        <v>186</v>
      </c>
      <c r="C11" s="65">
        <f>HLOOKUP($AH$10,MaxIWCeiling,2)</f>
        <v>810</v>
      </c>
      <c r="D11" s="60"/>
      <c r="F11" s="111" t="s">
        <v>267</v>
      </c>
      <c r="G11" s="57" t="s">
        <v>268</v>
      </c>
      <c r="H11" s="60"/>
      <c r="J11" s="63"/>
      <c r="K11" s="68"/>
      <c r="L11" s="63"/>
      <c r="M11" s="60"/>
      <c r="W11" s="74">
        <f t="shared" ref="W11:W12" si="0">IF(W17=Z17,0,1)</f>
        <v>0</v>
      </c>
      <c r="AG11" s="72" t="s">
        <v>115</v>
      </c>
      <c r="AH11" s="73">
        <f>+D6</f>
        <v>2024</v>
      </c>
      <c r="AK11" s="69" t="s">
        <v>119</v>
      </c>
      <c r="AL11" s="70">
        <f>DATE(YEAR(AH10),8,31)</f>
        <v>45535</v>
      </c>
      <c r="BA11" s="71"/>
      <c r="BB11" s="71"/>
      <c r="BC11" s="71"/>
      <c r="BD11" s="71"/>
      <c r="BR11" s="71"/>
      <c r="BS11" s="71"/>
      <c r="BT11" s="71"/>
      <c r="BU11" s="71"/>
    </row>
    <row r="12" spans="1:73" ht="23.25">
      <c r="B12" s="76" t="s">
        <v>187</v>
      </c>
      <c r="C12" s="65">
        <f>HLOOKUP($AH$10,MaxIWCeiling,3)</f>
        <v>3510</v>
      </c>
      <c r="F12" s="111" t="s">
        <v>142</v>
      </c>
      <c r="G12" s="57" t="s">
        <v>182</v>
      </c>
      <c r="H12" s="60"/>
      <c r="J12" s="63"/>
      <c r="K12" s="68"/>
      <c r="L12" s="63"/>
      <c r="M12" s="60"/>
      <c r="Q12" s="74"/>
      <c r="R12" s="74"/>
      <c r="S12" s="74"/>
      <c r="T12" s="74"/>
      <c r="U12" s="74"/>
      <c r="V12" s="74"/>
      <c r="W12" s="74">
        <f t="shared" si="0"/>
        <v>0</v>
      </c>
      <c r="X12" s="74"/>
      <c r="Y12" s="74"/>
      <c r="Z12" s="74"/>
      <c r="AA12" s="74"/>
      <c r="AB12" s="74"/>
      <c r="AC12" s="74"/>
      <c r="AD12" s="74"/>
      <c r="AE12" s="74"/>
      <c r="AF12" s="74"/>
      <c r="AG12" s="72" t="s">
        <v>116</v>
      </c>
      <c r="AH12" s="75">
        <f>VLOOKUP(C6,$R$16:$T$27,3,FALSE)</f>
        <v>3</v>
      </c>
      <c r="AK12" s="69" t="s">
        <v>128</v>
      </c>
      <c r="AL12" s="61">
        <v>15</v>
      </c>
      <c r="BR12" s="71"/>
      <c r="BS12" s="71"/>
      <c r="BT12" s="71"/>
      <c r="BU12" s="71"/>
    </row>
    <row r="13" spans="1:73" ht="23.25">
      <c r="B13" s="76" t="s">
        <v>188</v>
      </c>
      <c r="C13" s="361">
        <f>COUNTA(A16:A1015)</f>
        <v>1</v>
      </c>
      <c r="D13" s="60"/>
      <c r="E13" s="60"/>
      <c r="F13" s="111" t="s">
        <v>143</v>
      </c>
      <c r="G13" s="40" t="s">
        <v>172</v>
      </c>
      <c r="H13" s="76"/>
      <c r="I13" s="65"/>
      <c r="J13" s="63"/>
      <c r="K13" s="68"/>
      <c r="L13" s="63"/>
      <c r="M13" s="60"/>
      <c r="Q13" s="74"/>
      <c r="R13" s="74"/>
      <c r="S13" s="74"/>
      <c r="T13" s="74"/>
      <c r="U13" s="74"/>
      <c r="V13" s="74"/>
      <c r="W13" s="74">
        <f>IF(W19=Z19,0,1)</f>
        <v>0</v>
      </c>
      <c r="X13" s="74"/>
      <c r="Y13" s="74"/>
      <c r="Z13" s="74"/>
      <c r="AA13" s="74"/>
      <c r="AB13" s="74"/>
      <c r="AC13" s="74"/>
      <c r="AD13" s="74"/>
      <c r="AE13" s="74"/>
      <c r="AF13" s="74"/>
      <c r="AG13" s="69"/>
      <c r="AH13" s="86"/>
      <c r="AI13" s="75"/>
      <c r="AJ13" s="70"/>
      <c r="AK13" s="77" t="s">
        <v>129</v>
      </c>
      <c r="AL13" s="75">
        <v>25</v>
      </c>
      <c r="AM13" s="73"/>
      <c r="AN13" s="73"/>
      <c r="AO13" s="73"/>
      <c r="AP13" s="78"/>
      <c r="AQ13" s="78"/>
      <c r="AR13" s="73"/>
      <c r="AS13" s="79"/>
      <c r="AT13" s="80"/>
      <c r="AU13" s="80"/>
      <c r="AV13" s="80"/>
      <c r="AW13" s="80"/>
      <c r="AX13" s="80"/>
      <c r="AY13" s="80"/>
      <c r="AZ13" s="80"/>
      <c r="BR13" s="71"/>
      <c r="BS13" s="71"/>
      <c r="BT13" s="71"/>
      <c r="BU13" s="71"/>
    </row>
    <row r="14" spans="1:73" ht="24" thickBot="1">
      <c r="A14" s="81"/>
      <c r="B14" s="81"/>
      <c r="C14" s="81"/>
      <c r="D14" s="81"/>
      <c r="E14" s="81"/>
      <c r="F14" s="81"/>
      <c r="G14" s="82"/>
      <c r="H14" s="82"/>
      <c r="I14" s="81"/>
      <c r="J14" s="81"/>
      <c r="K14" s="83"/>
      <c r="L14" s="63"/>
      <c r="M14" s="60"/>
      <c r="Q14" s="74"/>
      <c r="R14" s="84" t="s">
        <v>195</v>
      </c>
      <c r="S14" s="74"/>
      <c r="T14" s="74"/>
      <c r="U14" s="74"/>
      <c r="V14" s="74"/>
      <c r="W14" s="74"/>
      <c r="X14" s="74"/>
      <c r="Y14" s="74"/>
      <c r="Z14" s="74"/>
      <c r="AC14" s="113" t="s">
        <v>135</v>
      </c>
      <c r="AD14" s="114"/>
      <c r="AE14" s="114"/>
      <c r="AF14" s="114"/>
      <c r="AI14" s="75"/>
      <c r="AL14" s="75"/>
      <c r="AM14" s="75"/>
      <c r="AN14" s="75"/>
      <c r="AO14" s="75"/>
      <c r="AP14" s="85"/>
      <c r="AQ14" s="85"/>
      <c r="AR14" s="73"/>
      <c r="AS14" s="79"/>
      <c r="AT14" s="80"/>
      <c r="AU14" s="80"/>
      <c r="AV14" s="66"/>
      <c r="AW14" s="66"/>
      <c r="AX14" s="66"/>
      <c r="AY14" s="66"/>
      <c r="AZ14" s="66"/>
      <c r="BA14" s="86"/>
      <c r="BD14" s="61" t="s">
        <v>92</v>
      </c>
      <c r="BO14" s="66" t="s">
        <v>193</v>
      </c>
    </row>
    <row r="15" spans="1:73" ht="39">
      <c r="A15" s="120" t="s">
        <v>1</v>
      </c>
      <c r="B15" s="120" t="s">
        <v>2</v>
      </c>
      <c r="C15" s="120" t="s">
        <v>3</v>
      </c>
      <c r="D15" s="120" t="s">
        <v>200</v>
      </c>
      <c r="E15" s="120" t="s">
        <v>6</v>
      </c>
      <c r="F15" s="120" t="s">
        <v>5</v>
      </c>
      <c r="G15" s="120" t="s">
        <v>22</v>
      </c>
      <c r="H15" s="120" t="s">
        <v>4</v>
      </c>
      <c r="I15" s="120" t="s">
        <v>10</v>
      </c>
      <c r="J15" s="120" t="s">
        <v>11</v>
      </c>
      <c r="K15" s="120" t="s">
        <v>12</v>
      </c>
      <c r="M15" s="74"/>
      <c r="N15" s="87"/>
      <c r="O15" s="88" t="s">
        <v>6</v>
      </c>
      <c r="P15" s="89"/>
      <c r="Q15" s="74"/>
      <c r="R15" s="90" t="s">
        <v>110</v>
      </c>
      <c r="T15" s="91" t="s">
        <v>111</v>
      </c>
      <c r="U15" s="90" t="s">
        <v>113</v>
      </c>
      <c r="V15" s="92"/>
      <c r="W15" s="142" t="s">
        <v>181</v>
      </c>
      <c r="X15" s="133" t="s">
        <v>32</v>
      </c>
      <c r="Y15" s="133" t="s">
        <v>33</v>
      </c>
      <c r="Z15" s="130" t="s">
        <v>34</v>
      </c>
      <c r="AA15" s="134" t="s">
        <v>26</v>
      </c>
      <c r="AB15" s="143" t="s">
        <v>13</v>
      </c>
      <c r="AC15" s="135" t="s">
        <v>27</v>
      </c>
      <c r="AD15" s="135" t="s">
        <v>28</v>
      </c>
      <c r="AE15" s="136" t="s">
        <v>24</v>
      </c>
      <c r="AF15" s="136" t="s">
        <v>25</v>
      </c>
      <c r="AG15" s="122" t="s">
        <v>93</v>
      </c>
      <c r="AH15" s="122" t="s">
        <v>94</v>
      </c>
      <c r="AI15" s="123" t="s">
        <v>132</v>
      </c>
      <c r="AJ15" s="122" t="s">
        <v>95</v>
      </c>
      <c r="AK15" s="122" t="s">
        <v>96</v>
      </c>
      <c r="AL15" s="124" t="s">
        <v>120</v>
      </c>
      <c r="AM15" s="122" t="s">
        <v>97</v>
      </c>
      <c r="AN15" s="145" t="s">
        <v>334</v>
      </c>
      <c r="AO15" s="145" t="s">
        <v>335</v>
      </c>
      <c r="AP15" s="124" t="s">
        <v>121</v>
      </c>
      <c r="AQ15" s="123" t="s">
        <v>131</v>
      </c>
      <c r="AR15" s="123" t="s">
        <v>133</v>
      </c>
      <c r="AS15" s="122" t="s">
        <v>98</v>
      </c>
      <c r="AT15" s="123" t="s">
        <v>136</v>
      </c>
      <c r="AU15" s="145" t="s">
        <v>212</v>
      </c>
      <c r="AV15" s="123" t="s">
        <v>130</v>
      </c>
      <c r="AW15" s="123" t="s">
        <v>112</v>
      </c>
      <c r="AX15" s="145" t="s">
        <v>191</v>
      </c>
      <c r="AY15" s="145" t="s">
        <v>189</v>
      </c>
      <c r="AZ15" s="145" t="s">
        <v>190</v>
      </c>
      <c r="BA15" s="122" t="s">
        <v>99</v>
      </c>
      <c r="BB15" s="122" t="s">
        <v>100</v>
      </c>
      <c r="BC15" s="122" t="s">
        <v>101</v>
      </c>
      <c r="BD15" s="122" t="s">
        <v>99</v>
      </c>
      <c r="BE15" s="122" t="s">
        <v>100</v>
      </c>
      <c r="BF15" s="122" t="s">
        <v>101</v>
      </c>
      <c r="BG15" s="148" t="s">
        <v>197</v>
      </c>
      <c r="BH15" s="148" t="s">
        <v>192</v>
      </c>
      <c r="BI15" s="148" t="s">
        <v>198</v>
      </c>
      <c r="BJ15" s="148" t="s">
        <v>194</v>
      </c>
      <c r="BK15" s="148" t="s">
        <v>213</v>
      </c>
      <c r="BL15" s="148" t="s">
        <v>214</v>
      </c>
      <c r="BM15" s="148" t="s">
        <v>319</v>
      </c>
      <c r="BN15" s="148" t="s">
        <v>320</v>
      </c>
      <c r="BO15" s="122" t="s">
        <v>99</v>
      </c>
      <c r="BP15" s="122" t="s">
        <v>100</v>
      </c>
      <c r="BQ15" s="122" t="s">
        <v>101</v>
      </c>
      <c r="BR15" s="148" t="s">
        <v>221</v>
      </c>
      <c r="BS15" s="148" t="s">
        <v>222</v>
      </c>
    </row>
    <row r="16" spans="1:73" ht="18" customHeight="1">
      <c r="A16" s="407">
        <v>11867485</v>
      </c>
      <c r="B16" s="116" t="s">
        <v>311</v>
      </c>
      <c r="C16" s="117" t="s">
        <v>312</v>
      </c>
      <c r="D16" s="118" t="s">
        <v>14</v>
      </c>
      <c r="E16" s="118" t="s">
        <v>8</v>
      </c>
      <c r="F16" s="115">
        <v>5</v>
      </c>
      <c r="G16" s="115"/>
      <c r="H16" s="119">
        <v>4050</v>
      </c>
      <c r="I16" s="109">
        <f>IF(ISBLANK($H16)," ",BO16)</f>
        <v>168.08</v>
      </c>
      <c r="J16" s="109">
        <f>IF(ISBLANK($H16)," ",BP16)</f>
        <v>249.08</v>
      </c>
      <c r="K16" s="109">
        <f>IF((ISBLANK($H16))," ",BQ16)</f>
        <v>417.16</v>
      </c>
      <c r="N16" s="93"/>
      <c r="O16" s="94" t="s">
        <v>7</v>
      </c>
      <c r="P16" s="95" t="s">
        <v>18</v>
      </c>
      <c r="Q16" s="74"/>
      <c r="R16" s="96" t="s">
        <v>79</v>
      </c>
      <c r="S16" s="96">
        <v>1</v>
      </c>
      <c r="T16" s="61">
        <v>1</v>
      </c>
      <c r="U16" s="96">
        <v>1980</v>
      </c>
      <c r="V16" s="97"/>
      <c r="W16" s="141">
        <f>IF(ISBLANK($A16)," ",A16)</f>
        <v>11867485</v>
      </c>
      <c r="X16" s="137">
        <f t="shared" ref="X16:X79" si="1">IF(ISBLANK(A16)," ",MOD(SUM((LEFT(A16,1)*8)+(MID(A16,2,1)*7)+(MID(A16,3,1)*6)+(MID(A16,4,1)*5)+(MID(A16,5,1)*4)+(MID(A16,6,1)*3)+(MID(A16,7,1)*2)),11))</f>
        <v>6</v>
      </c>
      <c r="Y16" s="137">
        <f>IF(ISBLANK(A16)," ",IF(A16&lt;10000000+OR(A16&gt;99999999),"X",IF(X16=0,0,IF(X16=1,"X",11-X16))))</f>
        <v>5</v>
      </c>
      <c r="Z16" s="137">
        <f t="shared" ref="Z16:Z79" si="2">IF(ISBLANK(A16)," ",IF(ISERROR(VLOOKUP(A16,InvalidNINum,1,FALSE)),SUM(CONCATENATE(LEFT(A16,7),Y16)),VLOOKUP(A16,InvalidNINum,1,FALSE)))</f>
        <v>11867485</v>
      </c>
      <c r="AA16" s="138" t="str">
        <f t="shared" ref="AA16:AA79" si="3">IF(ISBLANK($F16)," ",IF(AND($E16="M",$F16=$C$10),"M","W"))</f>
        <v>W</v>
      </c>
      <c r="AB16" s="144">
        <f t="shared" ref="AB16:AB79" si="4">IF(ISBLANK($H16)," ",IF($E16="M",IF($F16=$C$10,IF($H16&gt;$C$12,$C$12,ROUNDDOWN($H16,0)),IF($H16&gt;($F16*$C$11),$F16*$C$11,ROUNDDOWN($H16,0))),IF($H16&gt;($F16*$C$11),$F16*$C$11,ROUNDDOWN($H16,0))))</f>
        <v>4050</v>
      </c>
      <c r="AC16" s="139" t="e">
        <f t="shared" ref="AC16:AC79" si="5">IF($AA16="M",(VLOOKUP($C$6,$V$16:$AF$20,14)*52)/12,VLOOKUP($C$6,$V$16:$AF$20,14)*$F16)</f>
        <v>#N/A</v>
      </c>
      <c r="AD16" s="139" t="e">
        <f t="shared" ref="AD16:AD79" si="6">IF($AA16="M",(VLOOKUP($C$6,$V$16:$AF$20,15)*52)/12,VLOOKUP($C$6,$V$16:$AF$20,15)*$F16)</f>
        <v>#N/A</v>
      </c>
      <c r="AE16" s="140" t="str">
        <f>IF(ISBLANK($G16)," ",IF($D16="Z",#REF!,IF($G16=2,0,IF($G16=1,IF($AB16&gt;$AD16,#REF!,0),IF($AB16&lt;$AC16,#REF!,#REF!)))))</f>
        <v xml:space="preserve"> </v>
      </c>
      <c r="AF16" s="140" t="str">
        <f>IF(ISBLANK($G16)," ",IF($D16="Z",#REF!+#REF!,IF($G16=2,#REF!+#REF!,IF($G16=1,IF($AB16&gt;$AD16,#REF!+#REF!,#REF!+#REF!),IF($AB16&lt;$AC16,#REF!+#REF!,#REF!+#REF!)))))</f>
        <v xml:space="preserve"> </v>
      </c>
      <c r="AG16" s="125">
        <f>INT(A16/10)</f>
        <v>1186748</v>
      </c>
      <c r="AH16" s="126">
        <f>INT(A16/1000)</f>
        <v>11867</v>
      </c>
      <c r="AI16" s="126">
        <f>AG16-AH16*100</f>
        <v>48</v>
      </c>
      <c r="AJ16" s="126">
        <f>INT(AH16/10)</f>
        <v>1186</v>
      </c>
      <c r="AK16" s="126">
        <f>AH16-10*AJ16</f>
        <v>7</v>
      </c>
      <c r="AL16" s="126">
        <f>IF(MOD(AH16-AJ16*10,4)=0,4,MOD(AH16-AJ16*10,4))</f>
        <v>3</v>
      </c>
      <c r="AM16" s="125">
        <f>IF(INT((($AH$11-(1900+AI16))*48 +($AH$12-AL16))/48)&gt;90,INT((($AH$11-(2000+AI16))*48 +($AH$12-AL16))/48),INT((($AH$11-(1900+AI16))*48 +($AH$12-AL16))/48))</f>
        <v>76</v>
      </c>
      <c r="AN16" s="125">
        <f t="shared" ref="AN16:AN79" si="7">IF(AM16&gt;Lower_Age_Limit,0,1)</f>
        <v>0</v>
      </c>
      <c r="AO16" s="125">
        <f t="shared" ref="AO16:AO79" si="8">IF(NOT(G16="R"),0,IF(AM16&gt;=RetirementAge,0,1))</f>
        <v>0</v>
      </c>
      <c r="AP16" s="125">
        <f t="shared" ref="AP16:AP47" si="9">IF(AND($D16="Z",$AL$10&lt;=$AH$10,$AH$10&lt;$AL$11,$AL$12&lt;AM16,AM16&lt;=$AL$13),7,IF(AM16&gt;=70,IF($G16="R",6,5),IF($G16="R",IF(AM16&gt;=65,4,2),IF($AM16&gt;=65,3,1))))</f>
        <v>5</v>
      </c>
      <c r="AQ16" s="127">
        <f t="shared" ref="AQ16:AQ79" si="10">+HLOOKUP($AH$10,WeeklyIWCeiling,AP16+1)</f>
        <v>810</v>
      </c>
      <c r="AR16" s="127">
        <f>IF(AA16="M",HLOOKUP($AH$10,MonthlyIWCeiling,AP16+1),HLOOKUP($AH$10,WeeklyIWCeiling,AP16+1)*F16)</f>
        <v>4050</v>
      </c>
      <c r="AS16" s="125">
        <f>IF(AND(F16&gt;0,H16&gt;0),H16/F16,0)</f>
        <v>810</v>
      </c>
      <c r="AT16" s="128">
        <f t="shared" ref="AT16:AT79" si="11">IF(E16="M",IF(H16&lt;=AR16,0,1),IF(AS16&lt;=AQ16,0,1))</f>
        <v>0</v>
      </c>
      <c r="AU16" s="128">
        <f t="shared" ref="AU16:AU79" si="12">IF(F16&gt;$C$10,1,0)</f>
        <v>0</v>
      </c>
      <c r="AV16" s="128">
        <f>+AR16*12/52</f>
        <v>934.61538461538464</v>
      </c>
      <c r="AW16" s="128">
        <f t="shared" ref="AW16:AW79" si="13">+IF(OR(AND(E16="M",AV16&lt;60),AND(E16="W",AS16&lt;60)),1,0)</f>
        <v>0</v>
      </c>
      <c r="AX16" s="146">
        <f t="shared" ref="AX16:AX47" si="14">IF(OR(ISBLANK(A16),ISBLANK(B16),ISBLANK(C16),ISBLANK(D16),ISBLANK(E16)),0,IF(AND(F16&gt;0,F16&lt;6,H16&gt;0),IF(AW16=1,HLOOKUP($AH$10,EeContRatesU60,AP16+1,TRUE),HLOOKUP($AH$10,EeContRatesO60,AP16+1,TRUE))))</f>
        <v>4.1500000000000002E-2</v>
      </c>
      <c r="AY16" s="147">
        <f>+AZ16-AX16</f>
        <v>6.1499999999999992E-2</v>
      </c>
      <c r="AZ16" s="146">
        <f t="shared" ref="AZ16:AZ79" si="15">IF(OR(ISBLANK(A16),ISBLANK(B16),ISBLANK(C16),ISBLANK(D16),ISBLANK(E16)),0,IF(AND(F16&gt;0,F16&lt;6,H16&gt;0),IF(AW16=1,HLOOKUP($AH$10,TotalContRatesU60,AP16+1,TRUE),HLOOKUP($AH$10,TotalContRatesO60,AP16+1,TRUE))))</f>
        <v>0.10299999999999999</v>
      </c>
      <c r="BA16" s="129">
        <f>IF(OR(ISBLANK(A16),ISBLANK(B16),ISBLANK(C16),ISBLANK(D16),ISBLANK(E16)),0,IF(AND(F16&gt;0,F16&lt;6,H16&gt;0),ROUND(H16*AX16,2)))</f>
        <v>168.08</v>
      </c>
      <c r="BB16" s="129">
        <f>IF(OR(ISBLANK(A16),ISBLANK(B16),ISBLANK(C16),ISBLANK(D16),ISBLANK(E16)),0,IF(AND(F16&gt;0,F16&lt;6,H16&gt;0),ROUND(H16*AY16,2)))</f>
        <v>249.08</v>
      </c>
      <c r="BC16" s="129">
        <f>+BA16+BB16</f>
        <v>417.16</v>
      </c>
      <c r="BD16" s="130">
        <f>IF(AND(AND(F16&gt;0,H16&gt;0,ISTEXT(D16),ISTEXT(E16)),ISBLANK(A16)),"Input NI#",IF(AND(F16&gt;0,H16&gt;0,ISTEXT(D16),ISTEXT(E16),OR(ISBLANK(B16),ISBLANK(C16))),"Input name",IF(AND(A16&gt;0,OR(AK16=0,AK16=9)),"Check NI#",IF(AT16=0,BA16,"Check wages"))))</f>
        <v>168.08</v>
      </c>
      <c r="BE16" s="130">
        <f>IF(ISTEXT(BD16),BD16,BB16)</f>
        <v>249.08</v>
      </c>
      <c r="BF16" s="130">
        <f>IF(ISTEXT(BD16),BD16,BC16)</f>
        <v>417.16</v>
      </c>
      <c r="BG16" s="149" t="str">
        <f>IF(AND(OR(ISTEXT(B16),ISTEXT(C16),ISTEXT(D16),ISTEXT(E16),F16&gt;0,H16&gt;0),ISBLANK(A16)),1,IF(A16&gt;0,IF(ISBLANK(B16),1,IF(ISBLANK(C16),1,IF(ISBLANK(D16),1,IF(ISBLANK(E16),1,IF(F16=0,1,IF(H16=0,1," "))))))))</f>
        <v xml:space="preserve"> </v>
      </c>
      <c r="BH16" s="130" t="str">
        <f>IF(AND(OR(ISTEXT(B16),ISTEXT(C16),ISTEXT(D16),ISTEXT(E16),F16&gt;0,H16&gt;0),ISBLANK(A16)),"Input "&amp;A$15,IF(A16&gt;0,IF(ISBLANK(B16),"Input "&amp;B$15,IF(ISBLANK(C16),"Input "&amp;C$15,IF(ISBLANK(D16),"Enter "&amp;D$15,IF(ISBLANK(E16),"Select "&amp;E$15,IF(F16=0,"Input "&amp;F$15,IF(H16=0,"Input "&amp;H$15," "))))))))</f>
        <v xml:space="preserve"> </v>
      </c>
      <c r="BI16" s="130" t="str">
        <f>IF(OR(AT16=1,AU16=1,AN16=1,AO16=1),1,"")</f>
        <v/>
      </c>
      <c r="BJ16" s="130" t="str">
        <f>IF(AT16=1,"Check wages",IF(AU16=1,"Check number of weeks",IF(AN16=1,"Registrant under age 16",IF(AO16=1,"Ineligible for Retirement",""))))</f>
        <v/>
      </c>
      <c r="BK16" s="130">
        <f>IF(AND($D16="Z",OR($AL$10&gt;$AH$10,$AH$10&gt;$AL$11,$AL$12&gt;AM16,AM16&gt;$AL$13)),1,0)</f>
        <v>0</v>
      </c>
      <c r="BL16" s="130" t="str">
        <f>IF(BK16=1,"Change Cont. type to 'P'","")</f>
        <v/>
      </c>
      <c r="BM16" s="130" t="str">
        <f>IF(ISERROR(Z16),1,IF(NOT(W16=Z16),1,""))</f>
        <v/>
      </c>
      <c r="BN16" s="130" t="str">
        <f>IF(BM16=1,"Check Employee NI#","")</f>
        <v/>
      </c>
      <c r="BO16" s="130">
        <f t="shared" ref="BO16:BQ17" si="16">IF($BG16=1,$BH16,IF($BI16=1,$BJ16,IF($BK16=1,$BL16,IF($BM16=1,$BN16,BA16))))</f>
        <v>168.08</v>
      </c>
      <c r="BP16" s="130">
        <f t="shared" si="16"/>
        <v>249.08</v>
      </c>
      <c r="BQ16" s="130">
        <f t="shared" si="16"/>
        <v>417.16</v>
      </c>
      <c r="BR16" s="130">
        <f>IF(OR(BG16=1,BI16=1,BK16=1,BM16=1),1,0)</f>
        <v>0</v>
      </c>
      <c r="BS16" s="130" t="str">
        <f>IF(OR(ISBLANK(A16),BR16=1),"N","Y")</f>
        <v>Y</v>
      </c>
    </row>
    <row r="17" spans="1:71" ht="18" customHeight="1">
      <c r="A17" s="407"/>
      <c r="B17" s="116"/>
      <c r="C17" s="117"/>
      <c r="D17" s="118"/>
      <c r="E17" s="118"/>
      <c r="F17" s="115"/>
      <c r="G17" s="115"/>
      <c r="H17" s="119"/>
      <c r="I17" s="109" t="str">
        <f t="shared" ref="I17:I80" si="17">IF(ISBLANK($H17)," ",BO17)</f>
        <v xml:space="preserve"> </v>
      </c>
      <c r="J17" s="109" t="str">
        <f t="shared" ref="J17:J80" si="18">IF(ISBLANK($H17)," ",BP17)</f>
        <v xml:space="preserve"> </v>
      </c>
      <c r="K17" s="109" t="str">
        <f t="shared" ref="K17:K80" si="19">IF((ISBLANK($H17))," ",BQ17)</f>
        <v xml:space="preserve"> </v>
      </c>
      <c r="N17" s="93"/>
      <c r="O17" s="94" t="s">
        <v>8</v>
      </c>
      <c r="P17" s="95" t="s">
        <v>19</v>
      </c>
      <c r="Q17" s="74"/>
      <c r="R17" s="96" t="s">
        <v>80</v>
      </c>
      <c r="S17" s="96">
        <v>2</v>
      </c>
      <c r="T17" s="61">
        <v>1</v>
      </c>
      <c r="U17" s="96">
        <f t="shared" ref="U17:U49" si="20">U16+1</f>
        <v>1981</v>
      </c>
      <c r="V17" s="97"/>
      <c r="W17" s="141" t="str">
        <f t="shared" ref="W17:W80" si="21">IF(ISBLANK($A17)," ",A17)</f>
        <v xml:space="preserve"> </v>
      </c>
      <c r="X17" s="137" t="str">
        <f t="shared" si="1"/>
        <v xml:space="preserve"> </v>
      </c>
      <c r="Y17" s="137" t="str">
        <f>IF(ISBLANK(A17)," ",IF(A17&lt;10000000+OR(A17&gt;99999999),"X",IF(X17=0,0,IF(X17=1,"X",11-X17))))</f>
        <v xml:space="preserve"> </v>
      </c>
      <c r="Z17" s="137" t="str">
        <f t="shared" si="2"/>
        <v xml:space="preserve"> </v>
      </c>
      <c r="AA17" s="138" t="str">
        <f t="shared" si="3"/>
        <v xml:space="preserve"> </v>
      </c>
      <c r="AB17" s="144" t="str">
        <f t="shared" si="4"/>
        <v xml:space="preserve"> </v>
      </c>
      <c r="AC17" s="139" t="e">
        <f t="shared" si="5"/>
        <v>#N/A</v>
      </c>
      <c r="AD17" s="139" t="e">
        <f t="shared" si="6"/>
        <v>#N/A</v>
      </c>
      <c r="AE17" s="140" t="str">
        <f>IF(ISBLANK($G17)," ",IF($D17="Z",#REF!,IF($G17=2,0,IF($G17=1,IF($AB17&gt;$AD17,#REF!,0),IF($AB17&lt;$AC17,#REF!,#REF!)))))</f>
        <v xml:space="preserve"> </v>
      </c>
      <c r="AF17" s="140" t="str">
        <f>IF(ISBLANK($G17)," ",IF($D17="Z",#REF!+#REF!,IF($G17=2,#REF!+#REF!,IF($G17=1,IF($AB17&gt;$AD17,#REF!+#REF!,#REF!+#REF!),IF($AB17&lt;$AC17,#REF!+#REF!,#REF!+#REF!)))))</f>
        <v xml:space="preserve"> </v>
      </c>
      <c r="AG17" s="125">
        <f>INT(A17/10)</f>
        <v>0</v>
      </c>
      <c r="AH17" s="126">
        <f>INT(A17/1000)</f>
        <v>0</v>
      </c>
      <c r="AI17" s="126">
        <f>AG17-AH17*100</f>
        <v>0</v>
      </c>
      <c r="AJ17" s="126">
        <f>INT(AH17/10)</f>
        <v>0</v>
      </c>
      <c r="AK17" s="126">
        <f>AH17-10*AJ17</f>
        <v>0</v>
      </c>
      <c r="AL17" s="126">
        <f>IF(MOD(AH17-AJ17*10,4)=0,4,MOD(AH17-AJ17*10,4))</f>
        <v>4</v>
      </c>
      <c r="AM17" s="125">
        <f t="shared" ref="AM17:AM80" si="22">IF(INT((($AH$11-(1900+AI17))*48 +($AH$12-AL17))/48)&gt;90,INT((($AH$11-(2000+AI17))*48 +($AH$12-AL17))/48),INT((($AH$11-(1900+AI17))*48 +($AH$12-AL17))/48))</f>
        <v>23</v>
      </c>
      <c r="AN17" s="125">
        <f t="shared" si="7"/>
        <v>0</v>
      </c>
      <c r="AO17" s="125">
        <f t="shared" si="8"/>
        <v>0</v>
      </c>
      <c r="AP17" s="125">
        <f t="shared" si="9"/>
        <v>1</v>
      </c>
      <c r="AQ17" s="127">
        <f t="shared" si="10"/>
        <v>810</v>
      </c>
      <c r="AR17" s="127">
        <f t="shared" ref="AR17:AR79" si="23">IF(AA17="M",HLOOKUP($AH$10,MonthlyIWCeiling,AP17+1),HLOOKUP($AH$10,WeeklyIWCeiling,AP17+1)*F17)</f>
        <v>0</v>
      </c>
      <c r="AS17" s="125">
        <f t="shared" ref="AS17:AS80" si="24">IF(AND(F17&gt;0,H17&gt;0),H17/F17,0)</f>
        <v>0</v>
      </c>
      <c r="AT17" s="128">
        <f t="shared" si="11"/>
        <v>0</v>
      </c>
      <c r="AU17" s="128">
        <f t="shared" si="12"/>
        <v>0</v>
      </c>
      <c r="AV17" s="128">
        <f t="shared" ref="AV17:AV80" si="25">+AR17*12/52</f>
        <v>0</v>
      </c>
      <c r="AW17" s="128">
        <f t="shared" si="13"/>
        <v>0</v>
      </c>
      <c r="AX17" s="146">
        <f t="shared" si="14"/>
        <v>0</v>
      </c>
      <c r="AY17" s="147">
        <f t="shared" ref="AY17:AY80" si="26">+AZ17-AX17</f>
        <v>0</v>
      </c>
      <c r="AZ17" s="146">
        <f t="shared" si="15"/>
        <v>0</v>
      </c>
      <c r="BA17" s="129">
        <f t="shared" ref="BA17:BA80" si="27">IF(OR(ISBLANK(A17),ISBLANK(B17),ISBLANK(C17),ISBLANK(D17),ISBLANK(E17)),0,IF(AND(F17&gt;0,F17&lt;6,H17&gt;0),ROUND(H17*AX17,2)))</f>
        <v>0</v>
      </c>
      <c r="BB17" s="129">
        <f t="shared" ref="BB17:BB80" si="28">IF(OR(ISBLANK(A17),ISBLANK(B17),ISBLANK(C17),ISBLANK(D17),ISBLANK(E17)),0,IF(AND(F17&gt;0,F17&lt;6,H17&gt;0),ROUND(H17*AY17,2)))</f>
        <v>0</v>
      </c>
      <c r="BC17" s="129">
        <f t="shared" ref="BC17:BC80" si="29">+BA17+BB17</f>
        <v>0</v>
      </c>
      <c r="BD17" s="130">
        <f t="shared" ref="BD17:BD80" si="30">IF(AND(AND(F17&gt;0,H17&gt;0,ISTEXT(D17),ISTEXT(E17)),ISBLANK(A17)),"Input NI#",IF(AND(F17&gt;0,H17&gt;0,ISTEXT(D17),ISTEXT(E17),OR(ISBLANK(B17),ISBLANK(C17))),"Input name",IF(AND(A17&gt;0,OR(AK17=0,AK17=9)),"Check NI#",IF(AT17=0,BA17,"Check wages"))))</f>
        <v>0</v>
      </c>
      <c r="BE17" s="130">
        <f t="shared" ref="BE17:BE80" si="31">IF(ISTEXT(BD17),BD17,BB17)</f>
        <v>0</v>
      </c>
      <c r="BF17" s="130">
        <f t="shared" ref="BF17:BF80" si="32">IF(ISTEXT(BD17),BD17,BC17)</f>
        <v>0</v>
      </c>
      <c r="BG17" s="149" t="b">
        <f t="shared" ref="BG17:BG80" si="33">IF(AND(OR(ISTEXT(B17),ISTEXT(C17),ISTEXT(D17),ISTEXT(E17),F17&gt;0,H17&gt;0),ISBLANK(A17)),1,IF(A17&gt;0,IF(ISBLANK(B17),1,IF(ISBLANK(C17),1,IF(ISBLANK(D17),1,IF(ISBLANK(E17),1,IF(F17=0,1,IF(H17=0,1," "))))))))</f>
        <v>0</v>
      </c>
      <c r="BH17" s="130" t="b">
        <f t="shared" ref="BH17:BH80" si="34">IF(AND(OR(ISTEXT(B17),ISTEXT(C17),ISTEXT(D17),ISTEXT(E17),F17&gt;0,H17&gt;0),ISBLANK(A17)),"Input "&amp;A$15,IF(A17&gt;0,IF(ISBLANK(B17),"Input "&amp;B$15,IF(ISBLANK(C17),"Input "&amp;C$15,IF(ISBLANK(D17),"Enter "&amp;D$15,IF(ISBLANK(E17),"Select "&amp;E$15,IF(F17=0,"Input "&amp;F$15,IF(H17=0,"Input "&amp;H$15," "))))))))</f>
        <v>0</v>
      </c>
      <c r="BI17" s="130" t="str">
        <f t="shared" ref="BI17:BI80" si="35">IF(OR(AT17=1,AU17=1,AN17=1,AO17=1),1,"")</f>
        <v/>
      </c>
      <c r="BJ17" s="130" t="str">
        <f t="shared" ref="BJ17:BJ80" si="36">IF(AT17=1,"Check wages",IF(AU17=1,"Check number of weeks",IF(AN17=1,"Registrant under age 16",IF(AO17=1,"Ineligible for Retirement",""))))</f>
        <v/>
      </c>
      <c r="BK17" s="130">
        <f t="shared" ref="BK17:BK80" si="37">IF(AND($D17="Z",OR($AL$10&gt;$AH$10,$AH$10&gt;$AL$11,$AL$12&gt;AM17,AM17&gt;$AL$13)),1,0)</f>
        <v>0</v>
      </c>
      <c r="BL17" s="130" t="str">
        <f t="shared" ref="BL17:BL80" si="38">IF(BK17=1,"Change Cont. type to 'P'","")</f>
        <v/>
      </c>
      <c r="BM17" s="130" t="str">
        <f>IF(ISERROR(Z17),1,IF(NOT(W17=Z17),1,""))</f>
        <v/>
      </c>
      <c r="BN17" s="130" t="str">
        <f>IF(BM17=1,"Check Employee NI#","")</f>
        <v/>
      </c>
      <c r="BO17" s="130">
        <f t="shared" si="16"/>
        <v>0</v>
      </c>
      <c r="BP17" s="130">
        <f t="shared" si="16"/>
        <v>0</v>
      </c>
      <c r="BQ17" s="130">
        <f t="shared" si="16"/>
        <v>0</v>
      </c>
      <c r="BR17" s="130">
        <f t="shared" ref="BR17:BR80" si="39">IF(OR(BG17=1,BI17=1,BK17=1,BM17=1),1,0)</f>
        <v>0</v>
      </c>
      <c r="BS17" s="130" t="str">
        <f t="shared" ref="BS17:BS80" si="40">IF(OR(ISBLANK(A17),BR17=1),"N","Y")</f>
        <v>N</v>
      </c>
    </row>
    <row r="18" spans="1:71" ht="18" customHeight="1">
      <c r="A18" s="407"/>
      <c r="B18" s="116"/>
      <c r="C18" s="117"/>
      <c r="D18" s="118"/>
      <c r="E18" s="118"/>
      <c r="F18" s="115"/>
      <c r="G18" s="115"/>
      <c r="H18" s="119"/>
      <c r="I18" s="109" t="str">
        <f t="shared" si="17"/>
        <v xml:space="preserve"> </v>
      </c>
      <c r="J18" s="109" t="str">
        <f t="shared" si="18"/>
        <v xml:space="preserve"> </v>
      </c>
      <c r="K18" s="109" t="str">
        <f t="shared" si="19"/>
        <v xml:space="preserve"> </v>
      </c>
      <c r="N18" s="93"/>
      <c r="O18" s="74"/>
      <c r="P18" s="98"/>
      <c r="Q18" s="74"/>
      <c r="R18" s="96" t="s">
        <v>81</v>
      </c>
      <c r="S18" s="96">
        <v>3</v>
      </c>
      <c r="T18" s="61">
        <v>1</v>
      </c>
      <c r="U18" s="96">
        <f t="shared" si="20"/>
        <v>1982</v>
      </c>
      <c r="V18" s="97"/>
      <c r="W18" s="141" t="str">
        <f t="shared" si="21"/>
        <v xml:space="preserve"> </v>
      </c>
      <c r="X18" s="137" t="str">
        <f t="shared" si="1"/>
        <v xml:space="preserve"> </v>
      </c>
      <c r="Y18" s="137" t="str">
        <f t="shared" ref="Y18:Y79" si="41">IF(ISBLANK(A18)," ",IF(A18&lt;10000000+OR(A18&gt;99999999),"X",IF(X18=0,0,IF(X18=1,"X",11-X18))))</f>
        <v xml:space="preserve"> </v>
      </c>
      <c r="Z18" s="137" t="str">
        <f t="shared" si="2"/>
        <v xml:space="preserve"> </v>
      </c>
      <c r="AA18" s="138" t="str">
        <f t="shared" si="3"/>
        <v xml:space="preserve"> </v>
      </c>
      <c r="AB18" s="144" t="str">
        <f t="shared" si="4"/>
        <v xml:space="preserve"> </v>
      </c>
      <c r="AC18" s="139" t="e">
        <f t="shared" si="5"/>
        <v>#N/A</v>
      </c>
      <c r="AD18" s="139" t="e">
        <f t="shared" si="6"/>
        <v>#N/A</v>
      </c>
      <c r="AE18" s="140" t="str">
        <f>IF(ISBLANK($G18)," ",IF($D18="Z",#REF!,IF($G18=2,0,IF($G18=1,IF($AB18&gt;$AD18,#REF!,0),IF($AB18&lt;$AC18,#REF!,#REF!)))))</f>
        <v xml:space="preserve"> </v>
      </c>
      <c r="AF18" s="140" t="str">
        <f>IF(ISBLANK($G18)," ",IF($D18="Z",#REF!+#REF!,IF($G18=2,#REF!+#REF!,IF($G18=1,IF($AB18&gt;$AD18,#REF!+#REF!,#REF!+#REF!),IF($AB18&lt;$AC18,#REF!+#REF!,#REF!+#REF!)))))</f>
        <v xml:space="preserve"> </v>
      </c>
      <c r="AG18" s="125">
        <f t="shared" ref="AG18:AG81" si="42">INT(A18/10)</f>
        <v>0</v>
      </c>
      <c r="AH18" s="126">
        <f t="shared" ref="AH18:AH81" si="43">INT(A18/1000)</f>
        <v>0</v>
      </c>
      <c r="AI18" s="126">
        <f t="shared" ref="AI18:AI81" si="44">AG18-AH18*100</f>
        <v>0</v>
      </c>
      <c r="AJ18" s="126">
        <f t="shared" ref="AJ18:AJ81" si="45">INT(AH18/10)</f>
        <v>0</v>
      </c>
      <c r="AK18" s="126">
        <f t="shared" ref="AK18:AK81" si="46">AH18-10*AJ18</f>
        <v>0</v>
      </c>
      <c r="AL18" s="126">
        <f t="shared" ref="AL18:AL81" si="47">IF(MOD(AH18-AJ18*10,4)=0,4,MOD(AH18-AJ18*10,4))</f>
        <v>4</v>
      </c>
      <c r="AM18" s="125">
        <f t="shared" si="22"/>
        <v>23</v>
      </c>
      <c r="AN18" s="125">
        <f t="shared" si="7"/>
        <v>0</v>
      </c>
      <c r="AO18" s="125">
        <f t="shared" si="8"/>
        <v>0</v>
      </c>
      <c r="AP18" s="125">
        <f t="shared" si="9"/>
        <v>1</v>
      </c>
      <c r="AQ18" s="127">
        <f t="shared" si="10"/>
        <v>810</v>
      </c>
      <c r="AR18" s="127">
        <f t="shared" si="23"/>
        <v>0</v>
      </c>
      <c r="AS18" s="125">
        <f t="shared" si="24"/>
        <v>0</v>
      </c>
      <c r="AT18" s="128">
        <f t="shared" si="11"/>
        <v>0</v>
      </c>
      <c r="AU18" s="128">
        <f t="shared" si="12"/>
        <v>0</v>
      </c>
      <c r="AV18" s="128">
        <f t="shared" si="25"/>
        <v>0</v>
      </c>
      <c r="AW18" s="128">
        <f t="shared" si="13"/>
        <v>0</v>
      </c>
      <c r="AX18" s="146">
        <f t="shared" si="14"/>
        <v>0</v>
      </c>
      <c r="AY18" s="147">
        <f t="shared" si="26"/>
        <v>0</v>
      </c>
      <c r="AZ18" s="146">
        <f t="shared" si="15"/>
        <v>0</v>
      </c>
      <c r="BA18" s="129">
        <f t="shared" si="27"/>
        <v>0</v>
      </c>
      <c r="BB18" s="129">
        <f t="shared" si="28"/>
        <v>0</v>
      </c>
      <c r="BC18" s="129">
        <f t="shared" si="29"/>
        <v>0</v>
      </c>
      <c r="BD18" s="130">
        <f t="shared" si="30"/>
        <v>0</v>
      </c>
      <c r="BE18" s="130">
        <f t="shared" si="31"/>
        <v>0</v>
      </c>
      <c r="BF18" s="130">
        <f t="shared" si="32"/>
        <v>0</v>
      </c>
      <c r="BG18" s="149" t="b">
        <f t="shared" si="33"/>
        <v>0</v>
      </c>
      <c r="BH18" s="130" t="b">
        <f t="shared" si="34"/>
        <v>0</v>
      </c>
      <c r="BI18" s="130" t="str">
        <f t="shared" si="35"/>
        <v/>
      </c>
      <c r="BJ18" s="130" t="str">
        <f t="shared" si="36"/>
        <v/>
      </c>
      <c r="BK18" s="130">
        <f t="shared" si="37"/>
        <v>0</v>
      </c>
      <c r="BL18" s="130" t="str">
        <f t="shared" si="38"/>
        <v/>
      </c>
      <c r="BM18" s="130" t="str">
        <f>IF(ISERROR(Z18),1,IF(NOT(W18=Z18),1,""))</f>
        <v/>
      </c>
      <c r="BN18" s="130" t="str">
        <f>IF(BM18=1,"Check Employee NI#","")</f>
        <v/>
      </c>
      <c r="BO18" s="130">
        <f t="shared" ref="BO18:BO81" si="48">IF($BG18=1,$BH18,IF($BI18=1,$BJ18,IF($BK18=1,$BL18,IF($BM18=1,$BN18,BA18))))</f>
        <v>0</v>
      </c>
      <c r="BP18" s="130">
        <f t="shared" ref="BP18:BP81" si="49">IF($BG18=1,$BH18,IF($BI18=1,$BJ18,IF($BK18=1,$BL18,IF($BM18=1,$BN18,BB18))))</f>
        <v>0</v>
      </c>
      <c r="BQ18" s="130">
        <f t="shared" ref="BQ18:BQ81" si="50">IF($BG18=1,$BH18,IF($BI18=1,$BJ18,IF($BK18=1,$BL18,IF($BM18=1,$BN18,BC18))))</f>
        <v>0</v>
      </c>
      <c r="BR18" s="130">
        <f t="shared" si="39"/>
        <v>0</v>
      </c>
      <c r="BS18" s="130" t="str">
        <f t="shared" si="40"/>
        <v>N</v>
      </c>
    </row>
    <row r="19" spans="1:71" ht="18" customHeight="1">
      <c r="A19" s="407"/>
      <c r="B19" s="116"/>
      <c r="C19" s="117"/>
      <c r="D19" s="118"/>
      <c r="E19" s="118"/>
      <c r="F19" s="115"/>
      <c r="G19" s="115"/>
      <c r="H19" s="119"/>
      <c r="I19" s="109" t="str">
        <f t="shared" si="17"/>
        <v xml:space="preserve"> </v>
      </c>
      <c r="J19" s="109" t="str">
        <f t="shared" si="18"/>
        <v xml:space="preserve"> </v>
      </c>
      <c r="K19" s="109" t="str">
        <f t="shared" si="19"/>
        <v xml:space="preserve"> </v>
      </c>
      <c r="N19" s="93"/>
      <c r="O19" s="74"/>
      <c r="P19" s="98"/>
      <c r="Q19" s="74"/>
      <c r="R19" s="96" t="s">
        <v>82</v>
      </c>
      <c r="S19" s="96">
        <v>4</v>
      </c>
      <c r="T19" s="61">
        <v>2</v>
      </c>
      <c r="U19" s="96">
        <f t="shared" si="20"/>
        <v>1983</v>
      </c>
      <c r="V19" s="97"/>
      <c r="W19" s="141" t="str">
        <f t="shared" si="21"/>
        <v xml:space="preserve"> </v>
      </c>
      <c r="X19" s="137" t="str">
        <f t="shared" si="1"/>
        <v xml:space="preserve"> </v>
      </c>
      <c r="Y19" s="137" t="str">
        <f t="shared" si="41"/>
        <v xml:space="preserve"> </v>
      </c>
      <c r="Z19" s="137" t="str">
        <f t="shared" si="2"/>
        <v xml:space="preserve"> </v>
      </c>
      <c r="AA19" s="138" t="str">
        <f t="shared" si="3"/>
        <v xml:space="preserve"> </v>
      </c>
      <c r="AB19" s="144" t="str">
        <f t="shared" si="4"/>
        <v xml:space="preserve"> </v>
      </c>
      <c r="AC19" s="139" t="e">
        <f t="shared" si="5"/>
        <v>#N/A</v>
      </c>
      <c r="AD19" s="139" t="e">
        <f t="shared" si="6"/>
        <v>#N/A</v>
      </c>
      <c r="AE19" s="140" t="str">
        <f>IF(ISBLANK($G19)," ",IF($D19="Z",#REF!,IF($G19=2,0,IF($G19=1,IF($AB19&gt;$AD19,#REF!,0),IF($AB19&lt;$AC19,#REF!,#REF!)))))</f>
        <v xml:space="preserve"> </v>
      </c>
      <c r="AF19" s="140" t="str">
        <f>IF(ISBLANK($G19)," ",IF($D19="Z",#REF!+#REF!,IF($G19=2,#REF!+#REF!,IF($G19=1,IF($AB19&gt;$AD19,#REF!+#REF!,#REF!+#REF!),IF($AB19&lt;$AC19,#REF!+#REF!,#REF!+#REF!)))))</f>
        <v xml:space="preserve"> </v>
      </c>
      <c r="AG19" s="125">
        <f t="shared" si="42"/>
        <v>0</v>
      </c>
      <c r="AH19" s="126">
        <f t="shared" si="43"/>
        <v>0</v>
      </c>
      <c r="AI19" s="126">
        <f t="shared" si="44"/>
        <v>0</v>
      </c>
      <c r="AJ19" s="126">
        <f t="shared" si="45"/>
        <v>0</v>
      </c>
      <c r="AK19" s="126">
        <f t="shared" si="46"/>
        <v>0</v>
      </c>
      <c r="AL19" s="126">
        <f t="shared" si="47"/>
        <v>4</v>
      </c>
      <c r="AM19" s="125">
        <f t="shared" si="22"/>
        <v>23</v>
      </c>
      <c r="AN19" s="125">
        <f t="shared" si="7"/>
        <v>0</v>
      </c>
      <c r="AO19" s="125">
        <f t="shared" si="8"/>
        <v>0</v>
      </c>
      <c r="AP19" s="125">
        <f t="shared" si="9"/>
        <v>1</v>
      </c>
      <c r="AQ19" s="127">
        <f t="shared" si="10"/>
        <v>810</v>
      </c>
      <c r="AR19" s="127">
        <f t="shared" si="23"/>
        <v>0</v>
      </c>
      <c r="AS19" s="125">
        <f t="shared" si="24"/>
        <v>0</v>
      </c>
      <c r="AT19" s="128">
        <f t="shared" si="11"/>
        <v>0</v>
      </c>
      <c r="AU19" s="128">
        <f t="shared" si="12"/>
        <v>0</v>
      </c>
      <c r="AV19" s="128">
        <f t="shared" si="25"/>
        <v>0</v>
      </c>
      <c r="AW19" s="128">
        <f t="shared" si="13"/>
        <v>0</v>
      </c>
      <c r="AX19" s="146">
        <f t="shared" si="14"/>
        <v>0</v>
      </c>
      <c r="AY19" s="147">
        <f t="shared" si="26"/>
        <v>0</v>
      </c>
      <c r="AZ19" s="146">
        <f t="shared" si="15"/>
        <v>0</v>
      </c>
      <c r="BA19" s="129">
        <f t="shared" si="27"/>
        <v>0</v>
      </c>
      <c r="BB19" s="129">
        <f t="shared" si="28"/>
        <v>0</v>
      </c>
      <c r="BC19" s="129">
        <f t="shared" si="29"/>
        <v>0</v>
      </c>
      <c r="BD19" s="130">
        <f t="shared" si="30"/>
        <v>0</v>
      </c>
      <c r="BE19" s="130">
        <f t="shared" si="31"/>
        <v>0</v>
      </c>
      <c r="BF19" s="130">
        <f t="shared" si="32"/>
        <v>0</v>
      </c>
      <c r="BG19" s="149" t="b">
        <f t="shared" si="33"/>
        <v>0</v>
      </c>
      <c r="BH19" s="130" t="b">
        <f t="shared" si="34"/>
        <v>0</v>
      </c>
      <c r="BI19" s="130" t="str">
        <f t="shared" si="35"/>
        <v/>
      </c>
      <c r="BJ19" s="130" t="str">
        <f t="shared" si="36"/>
        <v/>
      </c>
      <c r="BK19" s="130">
        <f t="shared" si="37"/>
        <v>0</v>
      </c>
      <c r="BL19" s="130" t="str">
        <f t="shared" si="38"/>
        <v/>
      </c>
      <c r="BM19" s="130" t="str">
        <f t="shared" ref="BM19:BM20" si="51">IF(ISERROR(Z19),1,IF(NOT(W19=Z19),1,""))</f>
        <v/>
      </c>
      <c r="BN19" s="130" t="str">
        <f t="shared" ref="BN19:BN82" si="52">IF(BM19=1,"Check Employee NI#","")</f>
        <v/>
      </c>
      <c r="BO19" s="130">
        <f t="shared" si="48"/>
        <v>0</v>
      </c>
      <c r="BP19" s="130">
        <f t="shared" si="49"/>
        <v>0</v>
      </c>
      <c r="BQ19" s="130">
        <f t="shared" si="50"/>
        <v>0</v>
      </c>
      <c r="BR19" s="130">
        <f t="shared" si="39"/>
        <v>0</v>
      </c>
      <c r="BS19" s="130" t="str">
        <f t="shared" si="40"/>
        <v>N</v>
      </c>
    </row>
    <row r="20" spans="1:71" ht="18" customHeight="1">
      <c r="A20" s="407"/>
      <c r="B20" s="116"/>
      <c r="C20" s="117"/>
      <c r="D20" s="118"/>
      <c r="E20" s="118"/>
      <c r="F20" s="115"/>
      <c r="G20" s="115"/>
      <c r="H20" s="119"/>
      <c r="I20" s="109" t="str">
        <f t="shared" si="17"/>
        <v xml:space="preserve"> </v>
      </c>
      <c r="J20" s="109" t="str">
        <f t="shared" si="18"/>
        <v xml:space="preserve"> </v>
      </c>
      <c r="K20" s="109" t="str">
        <f t="shared" si="19"/>
        <v xml:space="preserve"> </v>
      </c>
      <c r="N20" s="93"/>
      <c r="O20" s="92" t="s">
        <v>200</v>
      </c>
      <c r="P20" s="99"/>
      <c r="Q20" s="74"/>
      <c r="R20" s="96" t="s">
        <v>83</v>
      </c>
      <c r="S20" s="96">
        <v>5</v>
      </c>
      <c r="T20" s="61">
        <v>2</v>
      </c>
      <c r="U20" s="96">
        <f t="shared" si="20"/>
        <v>1984</v>
      </c>
      <c r="V20" s="97"/>
      <c r="W20" s="141" t="str">
        <f t="shared" si="21"/>
        <v xml:space="preserve"> </v>
      </c>
      <c r="X20" s="137" t="str">
        <f t="shared" si="1"/>
        <v xml:space="preserve"> </v>
      </c>
      <c r="Y20" s="137" t="str">
        <f t="shared" si="41"/>
        <v xml:space="preserve"> </v>
      </c>
      <c r="Z20" s="137" t="str">
        <f t="shared" si="2"/>
        <v xml:space="preserve"> </v>
      </c>
      <c r="AA20" s="138" t="str">
        <f t="shared" si="3"/>
        <v xml:space="preserve"> </v>
      </c>
      <c r="AB20" s="144" t="str">
        <f t="shared" si="4"/>
        <v xml:space="preserve"> </v>
      </c>
      <c r="AC20" s="139" t="e">
        <f t="shared" si="5"/>
        <v>#N/A</v>
      </c>
      <c r="AD20" s="139" t="e">
        <f t="shared" si="6"/>
        <v>#N/A</v>
      </c>
      <c r="AE20" s="140" t="str">
        <f>IF(ISBLANK($G20)," ",IF($D20="Z",#REF!,IF($G20=2,0,IF($G20=1,IF($AB20&gt;$AD20,#REF!,0),IF($AB20&lt;$AC20,#REF!,#REF!)))))</f>
        <v xml:space="preserve"> </v>
      </c>
      <c r="AF20" s="140" t="str">
        <f>IF(ISBLANK($G20)," ",IF($D20="Z",#REF!+#REF!,IF($G20=2,#REF!+#REF!,IF($G20=1,IF($AB20&gt;$AD20,#REF!+#REF!,#REF!+#REF!),IF($AB20&lt;$AC20,#REF!+#REF!,#REF!+#REF!)))))</f>
        <v xml:space="preserve"> </v>
      </c>
      <c r="AG20" s="125">
        <f t="shared" si="42"/>
        <v>0</v>
      </c>
      <c r="AH20" s="126">
        <f t="shared" si="43"/>
        <v>0</v>
      </c>
      <c r="AI20" s="126">
        <f t="shared" si="44"/>
        <v>0</v>
      </c>
      <c r="AJ20" s="126">
        <f t="shared" si="45"/>
        <v>0</v>
      </c>
      <c r="AK20" s="126">
        <f t="shared" si="46"/>
        <v>0</v>
      </c>
      <c r="AL20" s="126">
        <f t="shared" si="47"/>
        <v>4</v>
      </c>
      <c r="AM20" s="125">
        <f t="shared" si="22"/>
        <v>23</v>
      </c>
      <c r="AN20" s="125">
        <f t="shared" si="7"/>
        <v>0</v>
      </c>
      <c r="AO20" s="125">
        <f t="shared" si="8"/>
        <v>0</v>
      </c>
      <c r="AP20" s="125">
        <f t="shared" si="9"/>
        <v>1</v>
      </c>
      <c r="AQ20" s="127">
        <f t="shared" si="10"/>
        <v>810</v>
      </c>
      <c r="AR20" s="127">
        <f t="shared" si="23"/>
        <v>0</v>
      </c>
      <c r="AS20" s="125">
        <f t="shared" si="24"/>
        <v>0</v>
      </c>
      <c r="AT20" s="128">
        <f t="shared" si="11"/>
        <v>0</v>
      </c>
      <c r="AU20" s="128">
        <f t="shared" si="12"/>
        <v>0</v>
      </c>
      <c r="AV20" s="128">
        <f t="shared" si="25"/>
        <v>0</v>
      </c>
      <c r="AW20" s="128">
        <f t="shared" si="13"/>
        <v>0</v>
      </c>
      <c r="AX20" s="146">
        <f t="shared" si="14"/>
        <v>0</v>
      </c>
      <c r="AY20" s="147">
        <f t="shared" si="26"/>
        <v>0</v>
      </c>
      <c r="AZ20" s="146">
        <f t="shared" si="15"/>
        <v>0</v>
      </c>
      <c r="BA20" s="129">
        <f t="shared" si="27"/>
        <v>0</v>
      </c>
      <c r="BB20" s="129">
        <f t="shared" si="28"/>
        <v>0</v>
      </c>
      <c r="BC20" s="129">
        <f t="shared" si="29"/>
        <v>0</v>
      </c>
      <c r="BD20" s="130">
        <f t="shared" si="30"/>
        <v>0</v>
      </c>
      <c r="BE20" s="130">
        <f t="shared" si="31"/>
        <v>0</v>
      </c>
      <c r="BF20" s="130">
        <f t="shared" si="32"/>
        <v>0</v>
      </c>
      <c r="BG20" s="149" t="b">
        <f t="shared" si="33"/>
        <v>0</v>
      </c>
      <c r="BH20" s="130" t="b">
        <f t="shared" si="34"/>
        <v>0</v>
      </c>
      <c r="BI20" s="130" t="str">
        <f t="shared" si="35"/>
        <v/>
      </c>
      <c r="BJ20" s="130" t="str">
        <f t="shared" si="36"/>
        <v/>
      </c>
      <c r="BK20" s="130">
        <f t="shared" si="37"/>
        <v>0</v>
      </c>
      <c r="BL20" s="130" t="str">
        <f t="shared" si="38"/>
        <v/>
      </c>
      <c r="BM20" s="130" t="str">
        <f t="shared" si="51"/>
        <v/>
      </c>
      <c r="BN20" s="130" t="str">
        <f t="shared" si="52"/>
        <v/>
      </c>
      <c r="BO20" s="130">
        <f t="shared" si="48"/>
        <v>0</v>
      </c>
      <c r="BP20" s="130">
        <f t="shared" si="49"/>
        <v>0</v>
      </c>
      <c r="BQ20" s="130">
        <f t="shared" si="50"/>
        <v>0</v>
      </c>
      <c r="BR20" s="130">
        <f t="shared" si="39"/>
        <v>0</v>
      </c>
      <c r="BS20" s="130" t="str">
        <f t="shared" si="40"/>
        <v>N</v>
      </c>
    </row>
    <row r="21" spans="1:71" ht="18" customHeight="1">
      <c r="A21" s="407"/>
      <c r="B21" s="116"/>
      <c r="C21" s="117"/>
      <c r="D21" s="118"/>
      <c r="E21" s="118"/>
      <c r="F21" s="115"/>
      <c r="G21" s="115"/>
      <c r="H21" s="119"/>
      <c r="I21" s="109" t="str">
        <f t="shared" si="17"/>
        <v xml:space="preserve"> </v>
      </c>
      <c r="J21" s="109" t="str">
        <f t="shared" si="18"/>
        <v xml:space="preserve"> </v>
      </c>
      <c r="K21" s="109" t="str">
        <f t="shared" si="19"/>
        <v xml:space="preserve"> </v>
      </c>
      <c r="N21" s="93"/>
      <c r="O21" s="94" t="s">
        <v>14</v>
      </c>
      <c r="P21" s="95" t="s">
        <v>20</v>
      </c>
      <c r="Q21" s="74"/>
      <c r="R21" s="96" t="s">
        <v>84</v>
      </c>
      <c r="S21" s="96">
        <v>6</v>
      </c>
      <c r="T21" s="61">
        <v>2</v>
      </c>
      <c r="U21" s="96">
        <f t="shared" si="20"/>
        <v>1985</v>
      </c>
      <c r="V21" s="97"/>
      <c r="W21" s="141" t="str">
        <f t="shared" si="21"/>
        <v xml:space="preserve"> </v>
      </c>
      <c r="X21" s="137" t="str">
        <f t="shared" si="1"/>
        <v xml:space="preserve"> </v>
      </c>
      <c r="Y21" s="137" t="str">
        <f t="shared" si="41"/>
        <v xml:space="preserve"> </v>
      </c>
      <c r="Z21" s="137" t="str">
        <f t="shared" si="2"/>
        <v xml:space="preserve"> </v>
      </c>
      <c r="AA21" s="138" t="str">
        <f t="shared" si="3"/>
        <v xml:space="preserve"> </v>
      </c>
      <c r="AB21" s="144" t="str">
        <f t="shared" si="4"/>
        <v xml:space="preserve"> </v>
      </c>
      <c r="AC21" s="139" t="e">
        <f t="shared" si="5"/>
        <v>#N/A</v>
      </c>
      <c r="AD21" s="139" t="e">
        <f t="shared" si="6"/>
        <v>#N/A</v>
      </c>
      <c r="AE21" s="140" t="str">
        <f>IF(ISBLANK($G21)," ",IF($D21="Z",#REF!,IF($G21=2,0,IF($G21=1,IF($AB21&gt;$AD21,#REF!,0),IF($AB21&lt;$AC21,#REF!,#REF!)))))</f>
        <v xml:space="preserve"> </v>
      </c>
      <c r="AF21" s="140" t="str">
        <f>IF(ISBLANK($G21)," ",IF($D21="Z",#REF!+#REF!,IF($G21=2,#REF!+#REF!,IF($G21=1,IF($AB21&gt;$AD21,#REF!+#REF!,#REF!+#REF!),IF($AB21&lt;$AC21,#REF!+#REF!,#REF!+#REF!)))))</f>
        <v xml:space="preserve"> </v>
      </c>
      <c r="AG21" s="125">
        <f t="shared" si="42"/>
        <v>0</v>
      </c>
      <c r="AH21" s="126">
        <f t="shared" si="43"/>
        <v>0</v>
      </c>
      <c r="AI21" s="126">
        <f t="shared" si="44"/>
        <v>0</v>
      </c>
      <c r="AJ21" s="126">
        <f t="shared" si="45"/>
        <v>0</v>
      </c>
      <c r="AK21" s="126">
        <f t="shared" si="46"/>
        <v>0</v>
      </c>
      <c r="AL21" s="126">
        <f t="shared" si="47"/>
        <v>4</v>
      </c>
      <c r="AM21" s="125">
        <f t="shared" si="22"/>
        <v>23</v>
      </c>
      <c r="AN21" s="125">
        <f t="shared" si="7"/>
        <v>0</v>
      </c>
      <c r="AO21" s="125">
        <f t="shared" si="8"/>
        <v>0</v>
      </c>
      <c r="AP21" s="125">
        <f t="shared" si="9"/>
        <v>1</v>
      </c>
      <c r="AQ21" s="127">
        <f t="shared" si="10"/>
        <v>810</v>
      </c>
      <c r="AR21" s="127">
        <f t="shared" si="23"/>
        <v>0</v>
      </c>
      <c r="AS21" s="125">
        <f t="shared" si="24"/>
        <v>0</v>
      </c>
      <c r="AT21" s="128">
        <f t="shared" si="11"/>
        <v>0</v>
      </c>
      <c r="AU21" s="128">
        <f t="shared" si="12"/>
        <v>0</v>
      </c>
      <c r="AV21" s="128">
        <f t="shared" si="25"/>
        <v>0</v>
      </c>
      <c r="AW21" s="128">
        <f t="shared" si="13"/>
        <v>0</v>
      </c>
      <c r="AX21" s="146">
        <f t="shared" si="14"/>
        <v>0</v>
      </c>
      <c r="AY21" s="147">
        <f t="shared" si="26"/>
        <v>0</v>
      </c>
      <c r="AZ21" s="146">
        <f t="shared" si="15"/>
        <v>0</v>
      </c>
      <c r="BA21" s="129">
        <f t="shared" si="27"/>
        <v>0</v>
      </c>
      <c r="BB21" s="129">
        <f t="shared" si="28"/>
        <v>0</v>
      </c>
      <c r="BC21" s="129">
        <f t="shared" si="29"/>
        <v>0</v>
      </c>
      <c r="BD21" s="130">
        <f t="shared" si="30"/>
        <v>0</v>
      </c>
      <c r="BE21" s="130">
        <f t="shared" si="31"/>
        <v>0</v>
      </c>
      <c r="BF21" s="130">
        <f t="shared" si="32"/>
        <v>0</v>
      </c>
      <c r="BG21" s="149" t="b">
        <f t="shared" si="33"/>
        <v>0</v>
      </c>
      <c r="BH21" s="130" t="b">
        <f t="shared" si="34"/>
        <v>0</v>
      </c>
      <c r="BI21" s="130" t="str">
        <f t="shared" si="35"/>
        <v/>
      </c>
      <c r="BJ21" s="130" t="str">
        <f t="shared" si="36"/>
        <v/>
      </c>
      <c r="BK21" s="130">
        <f t="shared" si="37"/>
        <v>0</v>
      </c>
      <c r="BL21" s="130" t="str">
        <f t="shared" si="38"/>
        <v/>
      </c>
      <c r="BM21" s="130" t="str">
        <f t="shared" ref="BM21:BM82" si="53">IF(ISERROR(Z21),1,IF(NOT(W21=Z21),1,""))</f>
        <v/>
      </c>
      <c r="BN21" s="130" t="str">
        <f t="shared" si="52"/>
        <v/>
      </c>
      <c r="BO21" s="130">
        <f t="shared" si="48"/>
        <v>0</v>
      </c>
      <c r="BP21" s="130">
        <f t="shared" si="49"/>
        <v>0</v>
      </c>
      <c r="BQ21" s="130">
        <f t="shared" si="50"/>
        <v>0</v>
      </c>
      <c r="BR21" s="130">
        <f t="shared" si="39"/>
        <v>0</v>
      </c>
      <c r="BS21" s="130" t="str">
        <f t="shared" si="40"/>
        <v>N</v>
      </c>
    </row>
    <row r="22" spans="1:71" ht="18" customHeight="1">
      <c r="A22" s="407"/>
      <c r="B22" s="152"/>
      <c r="C22" s="117"/>
      <c r="D22" s="118"/>
      <c r="E22" s="118"/>
      <c r="F22" s="115"/>
      <c r="G22" s="115"/>
      <c r="H22" s="119"/>
      <c r="I22" s="109" t="str">
        <f t="shared" si="17"/>
        <v xml:space="preserve"> </v>
      </c>
      <c r="J22" s="109" t="str">
        <f t="shared" si="18"/>
        <v xml:space="preserve"> </v>
      </c>
      <c r="K22" s="109" t="str">
        <f t="shared" si="19"/>
        <v xml:space="preserve"> </v>
      </c>
      <c r="N22" s="93"/>
      <c r="O22" s="94" t="s">
        <v>15</v>
      </c>
      <c r="P22" s="100" t="s">
        <v>16</v>
      </c>
      <c r="Q22" s="74"/>
      <c r="R22" s="96" t="s">
        <v>85</v>
      </c>
      <c r="S22" s="96">
        <v>7</v>
      </c>
      <c r="T22" s="61">
        <v>3</v>
      </c>
      <c r="U22" s="96">
        <f t="shared" si="20"/>
        <v>1986</v>
      </c>
      <c r="V22" s="97"/>
      <c r="W22" s="141" t="str">
        <f t="shared" si="21"/>
        <v xml:space="preserve"> </v>
      </c>
      <c r="X22" s="137" t="str">
        <f t="shared" si="1"/>
        <v xml:space="preserve"> </v>
      </c>
      <c r="Y22" s="137" t="str">
        <f t="shared" si="41"/>
        <v xml:space="preserve"> </v>
      </c>
      <c r="Z22" s="137" t="str">
        <f t="shared" si="2"/>
        <v xml:space="preserve"> </v>
      </c>
      <c r="AA22" s="138" t="str">
        <f t="shared" si="3"/>
        <v xml:space="preserve"> </v>
      </c>
      <c r="AB22" s="144" t="str">
        <f t="shared" si="4"/>
        <v xml:space="preserve"> </v>
      </c>
      <c r="AC22" s="139" t="e">
        <f t="shared" si="5"/>
        <v>#N/A</v>
      </c>
      <c r="AD22" s="139" t="e">
        <f t="shared" si="6"/>
        <v>#N/A</v>
      </c>
      <c r="AE22" s="140" t="str">
        <f>IF(ISBLANK($G22)," ",IF($D22="Z",#REF!,IF($G22=2,0,IF($G22=1,IF($AB22&gt;$AD22,#REF!,0),IF($AB22&lt;$AC22,#REF!,#REF!)))))</f>
        <v xml:space="preserve"> </v>
      </c>
      <c r="AF22" s="140" t="str">
        <f>IF(ISBLANK($G22)," ",IF($D22="Z",#REF!+#REF!,IF($G22=2,#REF!+#REF!,IF($G22=1,IF($AB22&gt;$AD22,#REF!+#REF!,#REF!+#REF!),IF($AB22&lt;$AC22,#REF!+#REF!,#REF!+#REF!)))))</f>
        <v xml:space="preserve"> </v>
      </c>
      <c r="AG22" s="125">
        <f t="shared" si="42"/>
        <v>0</v>
      </c>
      <c r="AH22" s="126">
        <f t="shared" si="43"/>
        <v>0</v>
      </c>
      <c r="AI22" s="126">
        <f t="shared" si="44"/>
        <v>0</v>
      </c>
      <c r="AJ22" s="126">
        <f t="shared" si="45"/>
        <v>0</v>
      </c>
      <c r="AK22" s="126">
        <f t="shared" si="46"/>
        <v>0</v>
      </c>
      <c r="AL22" s="126">
        <f t="shared" si="47"/>
        <v>4</v>
      </c>
      <c r="AM22" s="125">
        <f t="shared" si="22"/>
        <v>23</v>
      </c>
      <c r="AN22" s="125">
        <f t="shared" si="7"/>
        <v>0</v>
      </c>
      <c r="AO22" s="125">
        <f t="shared" si="8"/>
        <v>0</v>
      </c>
      <c r="AP22" s="125">
        <f t="shared" si="9"/>
        <v>1</v>
      </c>
      <c r="AQ22" s="127">
        <f t="shared" si="10"/>
        <v>810</v>
      </c>
      <c r="AR22" s="127">
        <f t="shared" si="23"/>
        <v>0</v>
      </c>
      <c r="AS22" s="125">
        <f t="shared" si="24"/>
        <v>0</v>
      </c>
      <c r="AT22" s="128">
        <f t="shared" si="11"/>
        <v>0</v>
      </c>
      <c r="AU22" s="128">
        <f t="shared" si="12"/>
        <v>0</v>
      </c>
      <c r="AV22" s="128">
        <f t="shared" si="25"/>
        <v>0</v>
      </c>
      <c r="AW22" s="128">
        <f t="shared" si="13"/>
        <v>0</v>
      </c>
      <c r="AX22" s="146">
        <f t="shared" si="14"/>
        <v>0</v>
      </c>
      <c r="AY22" s="147">
        <f t="shared" si="26"/>
        <v>0</v>
      </c>
      <c r="AZ22" s="146">
        <f t="shared" si="15"/>
        <v>0</v>
      </c>
      <c r="BA22" s="129">
        <f t="shared" si="27"/>
        <v>0</v>
      </c>
      <c r="BB22" s="129">
        <f t="shared" si="28"/>
        <v>0</v>
      </c>
      <c r="BC22" s="129">
        <f t="shared" si="29"/>
        <v>0</v>
      </c>
      <c r="BD22" s="130">
        <f t="shared" si="30"/>
        <v>0</v>
      </c>
      <c r="BE22" s="130">
        <f t="shared" si="31"/>
        <v>0</v>
      </c>
      <c r="BF22" s="130">
        <f t="shared" si="32"/>
        <v>0</v>
      </c>
      <c r="BG22" s="149" t="b">
        <f t="shared" si="33"/>
        <v>0</v>
      </c>
      <c r="BH22" s="130" t="b">
        <f t="shared" si="34"/>
        <v>0</v>
      </c>
      <c r="BI22" s="130" t="str">
        <f t="shared" si="35"/>
        <v/>
      </c>
      <c r="BJ22" s="130" t="str">
        <f t="shared" si="36"/>
        <v/>
      </c>
      <c r="BK22" s="130">
        <f t="shared" si="37"/>
        <v>0</v>
      </c>
      <c r="BL22" s="130" t="str">
        <f t="shared" si="38"/>
        <v/>
      </c>
      <c r="BM22" s="130" t="str">
        <f t="shared" si="53"/>
        <v/>
      </c>
      <c r="BN22" s="130" t="str">
        <f t="shared" si="52"/>
        <v/>
      </c>
      <c r="BO22" s="130">
        <f t="shared" si="48"/>
        <v>0</v>
      </c>
      <c r="BP22" s="130">
        <f t="shared" si="49"/>
        <v>0</v>
      </c>
      <c r="BQ22" s="130">
        <f t="shared" si="50"/>
        <v>0</v>
      </c>
      <c r="BR22" s="130">
        <f t="shared" si="39"/>
        <v>0</v>
      </c>
      <c r="BS22" s="130" t="str">
        <f t="shared" si="40"/>
        <v>N</v>
      </c>
    </row>
    <row r="23" spans="1:71" ht="18" customHeight="1">
      <c r="A23" s="407"/>
      <c r="B23" s="152"/>
      <c r="C23" s="117"/>
      <c r="D23" s="118"/>
      <c r="E23" s="118"/>
      <c r="F23" s="115"/>
      <c r="G23" s="115"/>
      <c r="H23" s="119"/>
      <c r="I23" s="109" t="str">
        <f t="shared" si="17"/>
        <v xml:space="preserve"> </v>
      </c>
      <c r="J23" s="109" t="str">
        <f t="shared" si="18"/>
        <v xml:space="preserve"> </v>
      </c>
      <c r="K23" s="109" t="str">
        <f t="shared" si="19"/>
        <v xml:space="preserve"> </v>
      </c>
      <c r="N23" s="93"/>
      <c r="O23" s="74"/>
      <c r="P23" s="98"/>
      <c r="Q23" s="74"/>
      <c r="R23" s="96" t="s">
        <v>86</v>
      </c>
      <c r="S23" s="96">
        <v>8</v>
      </c>
      <c r="T23" s="61">
        <v>3</v>
      </c>
      <c r="U23" s="96">
        <f t="shared" si="20"/>
        <v>1987</v>
      </c>
      <c r="V23" s="97"/>
      <c r="W23" s="141" t="str">
        <f t="shared" si="21"/>
        <v xml:space="preserve"> </v>
      </c>
      <c r="X23" s="137" t="str">
        <f t="shared" si="1"/>
        <v xml:space="preserve"> </v>
      </c>
      <c r="Y23" s="137" t="str">
        <f t="shared" si="41"/>
        <v xml:space="preserve"> </v>
      </c>
      <c r="Z23" s="137" t="str">
        <f t="shared" si="2"/>
        <v xml:space="preserve"> </v>
      </c>
      <c r="AA23" s="138" t="str">
        <f t="shared" si="3"/>
        <v xml:space="preserve"> </v>
      </c>
      <c r="AB23" s="144" t="str">
        <f t="shared" si="4"/>
        <v xml:space="preserve"> </v>
      </c>
      <c r="AC23" s="139" t="e">
        <f t="shared" si="5"/>
        <v>#N/A</v>
      </c>
      <c r="AD23" s="139" t="e">
        <f t="shared" si="6"/>
        <v>#N/A</v>
      </c>
      <c r="AE23" s="140" t="str">
        <f>IF(ISBLANK($G23)," ",IF($D23="Z",#REF!,IF($G23=2,0,IF($G23=1,IF($AB23&gt;$AD23,#REF!,0),IF($AB23&lt;$AC23,#REF!,#REF!)))))</f>
        <v xml:space="preserve"> </v>
      </c>
      <c r="AF23" s="140" t="str">
        <f>IF(ISBLANK($G23)," ",IF($D23="Z",#REF!+#REF!,IF($G23=2,#REF!+#REF!,IF($G23=1,IF($AB23&gt;$AD23,#REF!+#REF!,#REF!+#REF!),IF($AB23&lt;$AC23,#REF!+#REF!,#REF!+#REF!)))))</f>
        <v xml:space="preserve"> </v>
      </c>
      <c r="AG23" s="125">
        <f t="shared" si="42"/>
        <v>0</v>
      </c>
      <c r="AH23" s="126">
        <f t="shared" si="43"/>
        <v>0</v>
      </c>
      <c r="AI23" s="126">
        <f t="shared" si="44"/>
        <v>0</v>
      </c>
      <c r="AJ23" s="126">
        <f t="shared" si="45"/>
        <v>0</v>
      </c>
      <c r="AK23" s="126">
        <f t="shared" si="46"/>
        <v>0</v>
      </c>
      <c r="AL23" s="126">
        <f t="shared" si="47"/>
        <v>4</v>
      </c>
      <c r="AM23" s="125">
        <f t="shared" si="22"/>
        <v>23</v>
      </c>
      <c r="AN23" s="125">
        <f t="shared" si="7"/>
        <v>0</v>
      </c>
      <c r="AO23" s="125">
        <f t="shared" si="8"/>
        <v>0</v>
      </c>
      <c r="AP23" s="125">
        <f t="shared" si="9"/>
        <v>1</v>
      </c>
      <c r="AQ23" s="127">
        <f t="shared" si="10"/>
        <v>810</v>
      </c>
      <c r="AR23" s="127">
        <f t="shared" si="23"/>
        <v>0</v>
      </c>
      <c r="AS23" s="125">
        <f t="shared" si="24"/>
        <v>0</v>
      </c>
      <c r="AT23" s="128">
        <f t="shared" si="11"/>
        <v>0</v>
      </c>
      <c r="AU23" s="128">
        <f t="shared" si="12"/>
        <v>0</v>
      </c>
      <c r="AV23" s="128">
        <f t="shared" si="25"/>
        <v>0</v>
      </c>
      <c r="AW23" s="128">
        <f t="shared" si="13"/>
        <v>0</v>
      </c>
      <c r="AX23" s="146">
        <f t="shared" si="14"/>
        <v>0</v>
      </c>
      <c r="AY23" s="147">
        <f t="shared" si="26"/>
        <v>0</v>
      </c>
      <c r="AZ23" s="146">
        <f t="shared" si="15"/>
        <v>0</v>
      </c>
      <c r="BA23" s="129">
        <f t="shared" si="27"/>
        <v>0</v>
      </c>
      <c r="BB23" s="129">
        <f t="shared" si="28"/>
        <v>0</v>
      </c>
      <c r="BC23" s="129">
        <f t="shared" si="29"/>
        <v>0</v>
      </c>
      <c r="BD23" s="130">
        <f t="shared" si="30"/>
        <v>0</v>
      </c>
      <c r="BE23" s="130">
        <f t="shared" si="31"/>
        <v>0</v>
      </c>
      <c r="BF23" s="130">
        <f t="shared" si="32"/>
        <v>0</v>
      </c>
      <c r="BG23" s="149" t="b">
        <f t="shared" si="33"/>
        <v>0</v>
      </c>
      <c r="BH23" s="130" t="b">
        <f t="shared" si="34"/>
        <v>0</v>
      </c>
      <c r="BI23" s="130" t="str">
        <f t="shared" si="35"/>
        <v/>
      </c>
      <c r="BJ23" s="130" t="str">
        <f t="shared" si="36"/>
        <v/>
      </c>
      <c r="BK23" s="130">
        <f t="shared" si="37"/>
        <v>0</v>
      </c>
      <c r="BL23" s="130" t="str">
        <f t="shared" si="38"/>
        <v/>
      </c>
      <c r="BM23" s="130" t="str">
        <f t="shared" si="53"/>
        <v/>
      </c>
      <c r="BN23" s="130" t="str">
        <f t="shared" si="52"/>
        <v/>
      </c>
      <c r="BO23" s="130">
        <f t="shared" si="48"/>
        <v>0</v>
      </c>
      <c r="BP23" s="130">
        <f t="shared" si="49"/>
        <v>0</v>
      </c>
      <c r="BQ23" s="130">
        <f t="shared" si="50"/>
        <v>0</v>
      </c>
      <c r="BR23" s="130">
        <f t="shared" si="39"/>
        <v>0</v>
      </c>
      <c r="BS23" s="130" t="str">
        <f t="shared" si="40"/>
        <v>N</v>
      </c>
    </row>
    <row r="24" spans="1:71" ht="18" customHeight="1">
      <c r="A24" s="407"/>
      <c r="B24" s="116"/>
      <c r="C24" s="117"/>
      <c r="D24" s="118"/>
      <c r="E24" s="118"/>
      <c r="F24" s="115"/>
      <c r="G24" s="115"/>
      <c r="H24" s="119"/>
      <c r="I24" s="109" t="str">
        <f t="shared" si="17"/>
        <v xml:space="preserve"> </v>
      </c>
      <c r="J24" s="109" t="str">
        <f t="shared" si="18"/>
        <v xml:space="preserve"> </v>
      </c>
      <c r="K24" s="109" t="str">
        <f t="shared" si="19"/>
        <v xml:space="preserve"> </v>
      </c>
      <c r="N24" s="93"/>
      <c r="O24" s="74"/>
      <c r="P24" s="98"/>
      <c r="Q24" s="74"/>
      <c r="R24" s="96" t="s">
        <v>87</v>
      </c>
      <c r="S24" s="96">
        <v>9</v>
      </c>
      <c r="T24" s="61">
        <v>3</v>
      </c>
      <c r="U24" s="96">
        <f t="shared" si="20"/>
        <v>1988</v>
      </c>
      <c r="V24" s="97"/>
      <c r="W24" s="141" t="str">
        <f t="shared" si="21"/>
        <v xml:space="preserve"> </v>
      </c>
      <c r="X24" s="137" t="str">
        <f t="shared" si="1"/>
        <v xml:space="preserve"> </v>
      </c>
      <c r="Y24" s="137" t="str">
        <f t="shared" si="41"/>
        <v xml:space="preserve"> </v>
      </c>
      <c r="Z24" s="137" t="str">
        <f t="shared" si="2"/>
        <v xml:space="preserve"> </v>
      </c>
      <c r="AA24" s="138" t="str">
        <f t="shared" si="3"/>
        <v xml:space="preserve"> </v>
      </c>
      <c r="AB24" s="144" t="str">
        <f t="shared" si="4"/>
        <v xml:space="preserve"> </v>
      </c>
      <c r="AC24" s="139" t="e">
        <f t="shared" si="5"/>
        <v>#N/A</v>
      </c>
      <c r="AD24" s="139" t="e">
        <f t="shared" si="6"/>
        <v>#N/A</v>
      </c>
      <c r="AE24" s="140" t="str">
        <f>IF(ISBLANK($G24)," ",IF($D24="Z",#REF!,IF($G24=2,0,IF($G24=1,IF($AB24&gt;$AD24,#REF!,0),IF($AB24&lt;$AC24,#REF!,#REF!)))))</f>
        <v xml:space="preserve"> </v>
      </c>
      <c r="AF24" s="140" t="str">
        <f>IF(ISBLANK($G24)," ",IF($D24="Z",#REF!+#REF!,IF($G24=2,#REF!+#REF!,IF($G24=1,IF($AB24&gt;$AD24,#REF!+#REF!,#REF!+#REF!),IF($AB24&lt;$AC24,#REF!+#REF!,#REF!+#REF!)))))</f>
        <v xml:space="preserve"> </v>
      </c>
      <c r="AG24" s="125">
        <f t="shared" si="42"/>
        <v>0</v>
      </c>
      <c r="AH24" s="126">
        <f t="shared" si="43"/>
        <v>0</v>
      </c>
      <c r="AI24" s="126">
        <f t="shared" si="44"/>
        <v>0</v>
      </c>
      <c r="AJ24" s="126">
        <f t="shared" si="45"/>
        <v>0</v>
      </c>
      <c r="AK24" s="126">
        <f t="shared" si="46"/>
        <v>0</v>
      </c>
      <c r="AL24" s="126">
        <f t="shared" si="47"/>
        <v>4</v>
      </c>
      <c r="AM24" s="125">
        <f t="shared" si="22"/>
        <v>23</v>
      </c>
      <c r="AN24" s="125">
        <f t="shared" si="7"/>
        <v>0</v>
      </c>
      <c r="AO24" s="125">
        <f t="shared" si="8"/>
        <v>0</v>
      </c>
      <c r="AP24" s="125">
        <f t="shared" si="9"/>
        <v>1</v>
      </c>
      <c r="AQ24" s="127">
        <f t="shared" si="10"/>
        <v>810</v>
      </c>
      <c r="AR24" s="127">
        <f t="shared" si="23"/>
        <v>0</v>
      </c>
      <c r="AS24" s="125">
        <f t="shared" si="24"/>
        <v>0</v>
      </c>
      <c r="AT24" s="128">
        <f t="shared" si="11"/>
        <v>0</v>
      </c>
      <c r="AU24" s="128">
        <f t="shared" si="12"/>
        <v>0</v>
      </c>
      <c r="AV24" s="128">
        <f t="shared" si="25"/>
        <v>0</v>
      </c>
      <c r="AW24" s="128">
        <f t="shared" si="13"/>
        <v>0</v>
      </c>
      <c r="AX24" s="146">
        <f t="shared" si="14"/>
        <v>0</v>
      </c>
      <c r="AY24" s="147">
        <f t="shared" si="26"/>
        <v>0</v>
      </c>
      <c r="AZ24" s="146">
        <f t="shared" si="15"/>
        <v>0</v>
      </c>
      <c r="BA24" s="129">
        <f t="shared" si="27"/>
        <v>0</v>
      </c>
      <c r="BB24" s="129">
        <f t="shared" si="28"/>
        <v>0</v>
      </c>
      <c r="BC24" s="129">
        <f t="shared" si="29"/>
        <v>0</v>
      </c>
      <c r="BD24" s="130">
        <f t="shared" si="30"/>
        <v>0</v>
      </c>
      <c r="BE24" s="130">
        <f t="shared" si="31"/>
        <v>0</v>
      </c>
      <c r="BF24" s="130">
        <f t="shared" si="32"/>
        <v>0</v>
      </c>
      <c r="BG24" s="149" t="b">
        <f t="shared" si="33"/>
        <v>0</v>
      </c>
      <c r="BH24" s="130" t="b">
        <f t="shared" si="34"/>
        <v>0</v>
      </c>
      <c r="BI24" s="130" t="str">
        <f t="shared" si="35"/>
        <v/>
      </c>
      <c r="BJ24" s="130" t="str">
        <f t="shared" si="36"/>
        <v/>
      </c>
      <c r="BK24" s="130">
        <f t="shared" si="37"/>
        <v>0</v>
      </c>
      <c r="BL24" s="130" t="str">
        <f t="shared" si="38"/>
        <v/>
      </c>
      <c r="BM24" s="130" t="str">
        <f t="shared" si="53"/>
        <v/>
      </c>
      <c r="BN24" s="130" t="str">
        <f t="shared" si="52"/>
        <v/>
      </c>
      <c r="BO24" s="130">
        <f t="shared" si="48"/>
        <v>0</v>
      </c>
      <c r="BP24" s="130">
        <f t="shared" si="49"/>
        <v>0</v>
      </c>
      <c r="BQ24" s="130">
        <f t="shared" si="50"/>
        <v>0</v>
      </c>
      <c r="BR24" s="130">
        <f t="shared" si="39"/>
        <v>0</v>
      </c>
      <c r="BS24" s="130" t="str">
        <f t="shared" si="40"/>
        <v>N</v>
      </c>
    </row>
    <row r="25" spans="1:71" ht="18" customHeight="1">
      <c r="A25" s="407"/>
      <c r="B25" s="116"/>
      <c r="C25" s="117"/>
      <c r="D25" s="118"/>
      <c r="E25" s="118"/>
      <c r="F25" s="115"/>
      <c r="G25" s="115"/>
      <c r="H25" s="119"/>
      <c r="I25" s="109" t="str">
        <f t="shared" si="17"/>
        <v xml:space="preserve"> </v>
      </c>
      <c r="J25" s="109" t="str">
        <f t="shared" si="18"/>
        <v xml:space="preserve"> </v>
      </c>
      <c r="K25" s="109" t="str">
        <f t="shared" si="19"/>
        <v xml:space="preserve"> </v>
      </c>
      <c r="N25" s="93"/>
      <c r="O25" s="92" t="s">
        <v>22</v>
      </c>
      <c r="P25" s="98"/>
      <c r="Q25" s="74"/>
      <c r="R25" s="96" t="s">
        <v>88</v>
      </c>
      <c r="S25" s="96">
        <v>10</v>
      </c>
      <c r="T25" s="61">
        <v>4</v>
      </c>
      <c r="U25" s="96">
        <f t="shared" si="20"/>
        <v>1989</v>
      </c>
      <c r="V25" s="97"/>
      <c r="W25" s="141" t="str">
        <f t="shared" si="21"/>
        <v xml:space="preserve"> </v>
      </c>
      <c r="X25" s="137" t="str">
        <f t="shared" si="1"/>
        <v xml:space="preserve"> </v>
      </c>
      <c r="Y25" s="137" t="str">
        <f t="shared" si="41"/>
        <v xml:space="preserve"> </v>
      </c>
      <c r="Z25" s="137" t="str">
        <f t="shared" si="2"/>
        <v xml:space="preserve"> </v>
      </c>
      <c r="AA25" s="138" t="str">
        <f t="shared" si="3"/>
        <v xml:space="preserve"> </v>
      </c>
      <c r="AB25" s="144" t="str">
        <f t="shared" si="4"/>
        <v xml:space="preserve"> </v>
      </c>
      <c r="AC25" s="139" t="e">
        <f t="shared" si="5"/>
        <v>#N/A</v>
      </c>
      <c r="AD25" s="139" t="e">
        <f t="shared" si="6"/>
        <v>#N/A</v>
      </c>
      <c r="AE25" s="140" t="str">
        <f>IF(ISBLANK($G25)," ",IF($D25="Z",#REF!,IF($G25=2,0,IF($G25=1,IF($AB25&gt;$AD25,#REF!,0),IF($AB25&lt;$AC25,#REF!,#REF!)))))</f>
        <v xml:space="preserve"> </v>
      </c>
      <c r="AF25" s="140" t="str">
        <f>IF(ISBLANK($G25)," ",IF($D25="Z",#REF!+#REF!,IF($G25=2,#REF!+#REF!,IF($G25=1,IF($AB25&gt;$AD25,#REF!+#REF!,#REF!+#REF!),IF($AB25&lt;$AC25,#REF!+#REF!,#REF!+#REF!)))))</f>
        <v xml:space="preserve"> </v>
      </c>
      <c r="AG25" s="125">
        <f t="shared" si="42"/>
        <v>0</v>
      </c>
      <c r="AH25" s="126">
        <f t="shared" si="43"/>
        <v>0</v>
      </c>
      <c r="AI25" s="126">
        <f t="shared" si="44"/>
        <v>0</v>
      </c>
      <c r="AJ25" s="126">
        <f t="shared" si="45"/>
        <v>0</v>
      </c>
      <c r="AK25" s="126">
        <f t="shared" si="46"/>
        <v>0</v>
      </c>
      <c r="AL25" s="126">
        <f t="shared" si="47"/>
        <v>4</v>
      </c>
      <c r="AM25" s="125">
        <f t="shared" si="22"/>
        <v>23</v>
      </c>
      <c r="AN25" s="125">
        <f t="shared" si="7"/>
        <v>0</v>
      </c>
      <c r="AO25" s="125">
        <f t="shared" si="8"/>
        <v>0</v>
      </c>
      <c r="AP25" s="125">
        <f t="shared" si="9"/>
        <v>1</v>
      </c>
      <c r="AQ25" s="127">
        <f t="shared" si="10"/>
        <v>810</v>
      </c>
      <c r="AR25" s="127">
        <f t="shared" si="23"/>
        <v>0</v>
      </c>
      <c r="AS25" s="125">
        <f t="shared" si="24"/>
        <v>0</v>
      </c>
      <c r="AT25" s="128">
        <f t="shared" si="11"/>
        <v>0</v>
      </c>
      <c r="AU25" s="128">
        <f t="shared" si="12"/>
        <v>0</v>
      </c>
      <c r="AV25" s="128">
        <f t="shared" si="25"/>
        <v>0</v>
      </c>
      <c r="AW25" s="128">
        <f t="shared" si="13"/>
        <v>0</v>
      </c>
      <c r="AX25" s="146">
        <f t="shared" si="14"/>
        <v>0</v>
      </c>
      <c r="AY25" s="147">
        <f t="shared" si="26"/>
        <v>0</v>
      </c>
      <c r="AZ25" s="146">
        <f t="shared" si="15"/>
        <v>0</v>
      </c>
      <c r="BA25" s="129">
        <f t="shared" si="27"/>
        <v>0</v>
      </c>
      <c r="BB25" s="129">
        <f t="shared" si="28"/>
        <v>0</v>
      </c>
      <c r="BC25" s="129">
        <f t="shared" si="29"/>
        <v>0</v>
      </c>
      <c r="BD25" s="130">
        <f t="shared" si="30"/>
        <v>0</v>
      </c>
      <c r="BE25" s="130">
        <f t="shared" si="31"/>
        <v>0</v>
      </c>
      <c r="BF25" s="130">
        <f t="shared" si="32"/>
        <v>0</v>
      </c>
      <c r="BG25" s="149" t="b">
        <f t="shared" si="33"/>
        <v>0</v>
      </c>
      <c r="BH25" s="130" t="b">
        <f t="shared" si="34"/>
        <v>0</v>
      </c>
      <c r="BI25" s="130" t="str">
        <f t="shared" si="35"/>
        <v/>
      </c>
      <c r="BJ25" s="130" t="str">
        <f t="shared" si="36"/>
        <v/>
      </c>
      <c r="BK25" s="130">
        <f t="shared" si="37"/>
        <v>0</v>
      </c>
      <c r="BL25" s="130" t="str">
        <f t="shared" si="38"/>
        <v/>
      </c>
      <c r="BM25" s="130" t="str">
        <f t="shared" si="53"/>
        <v/>
      </c>
      <c r="BN25" s="130" t="str">
        <f t="shared" si="52"/>
        <v/>
      </c>
      <c r="BO25" s="130">
        <f t="shared" si="48"/>
        <v>0</v>
      </c>
      <c r="BP25" s="130">
        <f t="shared" si="49"/>
        <v>0</v>
      </c>
      <c r="BQ25" s="130">
        <f t="shared" si="50"/>
        <v>0</v>
      </c>
      <c r="BR25" s="130">
        <f t="shared" si="39"/>
        <v>0</v>
      </c>
      <c r="BS25" s="130" t="str">
        <f t="shared" si="40"/>
        <v>N</v>
      </c>
    </row>
    <row r="26" spans="1:71" ht="18" customHeight="1">
      <c r="A26" s="407"/>
      <c r="B26" s="116"/>
      <c r="C26" s="117"/>
      <c r="D26" s="118"/>
      <c r="E26" s="118"/>
      <c r="F26" s="115"/>
      <c r="G26" s="115"/>
      <c r="H26" s="119"/>
      <c r="I26" s="109" t="str">
        <f t="shared" si="17"/>
        <v xml:space="preserve"> </v>
      </c>
      <c r="J26" s="109" t="str">
        <f t="shared" si="18"/>
        <v xml:space="preserve"> </v>
      </c>
      <c r="K26" s="109" t="str">
        <f t="shared" si="19"/>
        <v xml:space="preserve"> </v>
      </c>
      <c r="N26" s="93"/>
      <c r="O26" s="101"/>
      <c r="P26" s="98" t="s">
        <v>21</v>
      </c>
      <c r="Q26" s="74"/>
      <c r="R26" s="96" t="s">
        <v>89</v>
      </c>
      <c r="S26" s="96">
        <v>11</v>
      </c>
      <c r="T26" s="61">
        <v>4</v>
      </c>
      <c r="U26" s="96">
        <f t="shared" si="20"/>
        <v>1990</v>
      </c>
      <c r="V26" s="97"/>
      <c r="W26" s="141" t="str">
        <f t="shared" si="21"/>
        <v xml:space="preserve"> </v>
      </c>
      <c r="X26" s="137" t="str">
        <f t="shared" si="1"/>
        <v xml:space="preserve"> </v>
      </c>
      <c r="Y26" s="137" t="str">
        <f t="shared" si="41"/>
        <v xml:space="preserve"> </v>
      </c>
      <c r="Z26" s="137" t="str">
        <f t="shared" si="2"/>
        <v xml:space="preserve"> </v>
      </c>
      <c r="AA26" s="138" t="str">
        <f t="shared" si="3"/>
        <v xml:space="preserve"> </v>
      </c>
      <c r="AB26" s="144" t="str">
        <f t="shared" si="4"/>
        <v xml:space="preserve"> </v>
      </c>
      <c r="AC26" s="139" t="e">
        <f t="shared" si="5"/>
        <v>#N/A</v>
      </c>
      <c r="AD26" s="139" t="e">
        <f t="shared" si="6"/>
        <v>#N/A</v>
      </c>
      <c r="AE26" s="140" t="str">
        <f>IF(ISBLANK($G26)," ",IF($D26="Z",#REF!,IF($G26=2,0,IF($G26=1,IF($AB26&gt;$AD26,#REF!,0),IF($AB26&lt;$AC26,#REF!,#REF!)))))</f>
        <v xml:space="preserve"> </v>
      </c>
      <c r="AF26" s="140" t="str">
        <f>IF(ISBLANK($G26)," ",IF($D26="Z",#REF!+#REF!,IF($G26=2,#REF!+#REF!,IF($G26=1,IF($AB26&gt;$AD26,#REF!+#REF!,#REF!+#REF!),IF($AB26&lt;$AC26,#REF!+#REF!,#REF!+#REF!)))))</f>
        <v xml:space="preserve"> </v>
      </c>
      <c r="AG26" s="125">
        <f t="shared" si="42"/>
        <v>0</v>
      </c>
      <c r="AH26" s="126">
        <f t="shared" si="43"/>
        <v>0</v>
      </c>
      <c r="AI26" s="126">
        <f t="shared" si="44"/>
        <v>0</v>
      </c>
      <c r="AJ26" s="126">
        <f t="shared" si="45"/>
        <v>0</v>
      </c>
      <c r="AK26" s="126">
        <f t="shared" si="46"/>
        <v>0</v>
      </c>
      <c r="AL26" s="126">
        <f t="shared" si="47"/>
        <v>4</v>
      </c>
      <c r="AM26" s="125">
        <f t="shared" si="22"/>
        <v>23</v>
      </c>
      <c r="AN26" s="125">
        <f t="shared" si="7"/>
        <v>0</v>
      </c>
      <c r="AO26" s="125">
        <f t="shared" si="8"/>
        <v>0</v>
      </c>
      <c r="AP26" s="125">
        <f t="shared" si="9"/>
        <v>1</v>
      </c>
      <c r="AQ26" s="127">
        <f t="shared" si="10"/>
        <v>810</v>
      </c>
      <c r="AR26" s="127">
        <f t="shared" si="23"/>
        <v>0</v>
      </c>
      <c r="AS26" s="125">
        <f t="shared" si="24"/>
        <v>0</v>
      </c>
      <c r="AT26" s="128">
        <f t="shared" si="11"/>
        <v>0</v>
      </c>
      <c r="AU26" s="128">
        <f t="shared" si="12"/>
        <v>0</v>
      </c>
      <c r="AV26" s="128">
        <f t="shared" si="25"/>
        <v>0</v>
      </c>
      <c r="AW26" s="128">
        <f t="shared" si="13"/>
        <v>0</v>
      </c>
      <c r="AX26" s="146">
        <f t="shared" si="14"/>
        <v>0</v>
      </c>
      <c r="AY26" s="147">
        <f t="shared" si="26"/>
        <v>0</v>
      </c>
      <c r="AZ26" s="146">
        <f t="shared" si="15"/>
        <v>0</v>
      </c>
      <c r="BA26" s="129">
        <f t="shared" si="27"/>
        <v>0</v>
      </c>
      <c r="BB26" s="129">
        <f t="shared" si="28"/>
        <v>0</v>
      </c>
      <c r="BC26" s="129">
        <f t="shared" si="29"/>
        <v>0</v>
      </c>
      <c r="BD26" s="130">
        <f t="shared" si="30"/>
        <v>0</v>
      </c>
      <c r="BE26" s="130">
        <f t="shared" si="31"/>
        <v>0</v>
      </c>
      <c r="BF26" s="130">
        <f t="shared" si="32"/>
        <v>0</v>
      </c>
      <c r="BG26" s="149" t="b">
        <f t="shared" si="33"/>
        <v>0</v>
      </c>
      <c r="BH26" s="130" t="b">
        <f t="shared" si="34"/>
        <v>0</v>
      </c>
      <c r="BI26" s="130" t="str">
        <f t="shared" si="35"/>
        <v/>
      </c>
      <c r="BJ26" s="130" t="str">
        <f t="shared" si="36"/>
        <v/>
      </c>
      <c r="BK26" s="130">
        <f t="shared" si="37"/>
        <v>0</v>
      </c>
      <c r="BL26" s="130" t="str">
        <f t="shared" si="38"/>
        <v/>
      </c>
      <c r="BM26" s="130" t="str">
        <f t="shared" si="53"/>
        <v/>
      </c>
      <c r="BN26" s="130" t="str">
        <f t="shared" si="52"/>
        <v/>
      </c>
      <c r="BO26" s="130">
        <f t="shared" si="48"/>
        <v>0</v>
      </c>
      <c r="BP26" s="130">
        <f t="shared" si="49"/>
        <v>0</v>
      </c>
      <c r="BQ26" s="130">
        <f t="shared" si="50"/>
        <v>0</v>
      </c>
      <c r="BR26" s="130">
        <f t="shared" si="39"/>
        <v>0</v>
      </c>
      <c r="BS26" s="130" t="str">
        <f t="shared" si="40"/>
        <v>N</v>
      </c>
    </row>
    <row r="27" spans="1:71" ht="18" customHeight="1">
      <c r="A27" s="407"/>
      <c r="B27" s="116"/>
      <c r="C27" s="117"/>
      <c r="D27" s="118"/>
      <c r="E27" s="118"/>
      <c r="F27" s="115"/>
      <c r="G27" s="115"/>
      <c r="H27" s="119"/>
      <c r="I27" s="109" t="str">
        <f t="shared" si="17"/>
        <v xml:space="preserve"> </v>
      </c>
      <c r="J27" s="109" t="str">
        <f t="shared" si="18"/>
        <v xml:space="preserve"> </v>
      </c>
      <c r="K27" s="109" t="str">
        <f t="shared" si="19"/>
        <v xml:space="preserve"> </v>
      </c>
      <c r="N27" s="93"/>
      <c r="O27" s="102" t="s">
        <v>91</v>
      </c>
      <c r="P27" s="103" t="s">
        <v>17</v>
      </c>
      <c r="Q27" s="74"/>
      <c r="R27" s="96" t="s">
        <v>90</v>
      </c>
      <c r="S27" s="96">
        <v>12</v>
      </c>
      <c r="T27" s="61">
        <v>4</v>
      </c>
      <c r="U27" s="96">
        <f t="shared" si="20"/>
        <v>1991</v>
      </c>
      <c r="V27" s="97"/>
      <c r="W27" s="141" t="str">
        <f t="shared" si="21"/>
        <v xml:space="preserve"> </v>
      </c>
      <c r="X27" s="137" t="str">
        <f t="shared" si="1"/>
        <v xml:space="preserve"> </v>
      </c>
      <c r="Y27" s="137" t="str">
        <f t="shared" si="41"/>
        <v xml:space="preserve"> </v>
      </c>
      <c r="Z27" s="137" t="str">
        <f t="shared" si="2"/>
        <v xml:space="preserve"> </v>
      </c>
      <c r="AA27" s="138" t="str">
        <f t="shared" si="3"/>
        <v xml:space="preserve"> </v>
      </c>
      <c r="AB27" s="144" t="str">
        <f t="shared" si="4"/>
        <v xml:space="preserve"> </v>
      </c>
      <c r="AC27" s="139" t="e">
        <f t="shared" si="5"/>
        <v>#N/A</v>
      </c>
      <c r="AD27" s="139" t="e">
        <f t="shared" si="6"/>
        <v>#N/A</v>
      </c>
      <c r="AE27" s="140" t="str">
        <f>IF(ISBLANK($G27)," ",IF($D27="Z",#REF!,IF($G27=2,0,IF($G27=1,IF($AB27&gt;$AD27,#REF!,0),IF($AB27&lt;$AC27,#REF!,#REF!)))))</f>
        <v xml:space="preserve"> </v>
      </c>
      <c r="AF27" s="140" t="str">
        <f>IF(ISBLANK($G27)," ",IF($D27="Z",#REF!+#REF!,IF($G27=2,#REF!+#REF!,IF($G27=1,IF($AB27&gt;$AD27,#REF!+#REF!,#REF!+#REF!),IF($AB27&lt;$AC27,#REF!+#REF!,#REF!+#REF!)))))</f>
        <v xml:space="preserve"> </v>
      </c>
      <c r="AG27" s="125">
        <f t="shared" si="42"/>
        <v>0</v>
      </c>
      <c r="AH27" s="126">
        <f t="shared" si="43"/>
        <v>0</v>
      </c>
      <c r="AI27" s="126">
        <f t="shared" si="44"/>
        <v>0</v>
      </c>
      <c r="AJ27" s="126">
        <f t="shared" si="45"/>
        <v>0</v>
      </c>
      <c r="AK27" s="126">
        <f t="shared" si="46"/>
        <v>0</v>
      </c>
      <c r="AL27" s="126">
        <f t="shared" si="47"/>
        <v>4</v>
      </c>
      <c r="AM27" s="125">
        <f t="shared" si="22"/>
        <v>23</v>
      </c>
      <c r="AN27" s="125">
        <f t="shared" si="7"/>
        <v>0</v>
      </c>
      <c r="AO27" s="125">
        <f t="shared" si="8"/>
        <v>0</v>
      </c>
      <c r="AP27" s="125">
        <f t="shared" si="9"/>
        <v>1</v>
      </c>
      <c r="AQ27" s="127">
        <f t="shared" si="10"/>
        <v>810</v>
      </c>
      <c r="AR27" s="127">
        <f t="shared" si="23"/>
        <v>0</v>
      </c>
      <c r="AS27" s="125">
        <f t="shared" si="24"/>
        <v>0</v>
      </c>
      <c r="AT27" s="128">
        <f t="shared" si="11"/>
        <v>0</v>
      </c>
      <c r="AU27" s="128">
        <f t="shared" si="12"/>
        <v>0</v>
      </c>
      <c r="AV27" s="128">
        <f t="shared" si="25"/>
        <v>0</v>
      </c>
      <c r="AW27" s="128">
        <f t="shared" si="13"/>
        <v>0</v>
      </c>
      <c r="AX27" s="146">
        <f t="shared" si="14"/>
        <v>0</v>
      </c>
      <c r="AY27" s="147">
        <f t="shared" si="26"/>
        <v>0</v>
      </c>
      <c r="AZ27" s="146">
        <f t="shared" si="15"/>
        <v>0</v>
      </c>
      <c r="BA27" s="129">
        <f t="shared" si="27"/>
        <v>0</v>
      </c>
      <c r="BB27" s="129">
        <f t="shared" si="28"/>
        <v>0</v>
      </c>
      <c r="BC27" s="129">
        <f t="shared" si="29"/>
        <v>0</v>
      </c>
      <c r="BD27" s="130">
        <f t="shared" si="30"/>
        <v>0</v>
      </c>
      <c r="BE27" s="130">
        <f t="shared" si="31"/>
        <v>0</v>
      </c>
      <c r="BF27" s="130">
        <f t="shared" si="32"/>
        <v>0</v>
      </c>
      <c r="BG27" s="149" t="b">
        <f t="shared" si="33"/>
        <v>0</v>
      </c>
      <c r="BH27" s="130" t="b">
        <f t="shared" si="34"/>
        <v>0</v>
      </c>
      <c r="BI27" s="130" t="str">
        <f t="shared" si="35"/>
        <v/>
      </c>
      <c r="BJ27" s="130" t="str">
        <f t="shared" si="36"/>
        <v/>
      </c>
      <c r="BK27" s="130">
        <f t="shared" si="37"/>
        <v>0</v>
      </c>
      <c r="BL27" s="130" t="str">
        <f t="shared" si="38"/>
        <v/>
      </c>
      <c r="BM27" s="130" t="str">
        <f t="shared" si="53"/>
        <v/>
      </c>
      <c r="BN27" s="130" t="str">
        <f t="shared" si="52"/>
        <v/>
      </c>
      <c r="BO27" s="130">
        <f t="shared" si="48"/>
        <v>0</v>
      </c>
      <c r="BP27" s="130">
        <f t="shared" si="49"/>
        <v>0</v>
      </c>
      <c r="BQ27" s="130">
        <f t="shared" si="50"/>
        <v>0</v>
      </c>
      <c r="BR27" s="130">
        <f t="shared" si="39"/>
        <v>0</v>
      </c>
      <c r="BS27" s="130" t="str">
        <f t="shared" si="40"/>
        <v>N</v>
      </c>
    </row>
    <row r="28" spans="1:71" ht="18" customHeight="1">
      <c r="A28" s="407"/>
      <c r="B28" s="116"/>
      <c r="C28" s="117"/>
      <c r="D28" s="118"/>
      <c r="E28" s="118"/>
      <c r="F28" s="115"/>
      <c r="G28" s="115"/>
      <c r="H28" s="119"/>
      <c r="I28" s="109" t="str">
        <f t="shared" si="17"/>
        <v xml:space="preserve"> </v>
      </c>
      <c r="J28" s="109" t="str">
        <f t="shared" si="18"/>
        <v xml:space="preserve"> </v>
      </c>
      <c r="K28" s="109" t="str">
        <f t="shared" si="19"/>
        <v xml:space="preserve"> </v>
      </c>
      <c r="N28" s="93"/>
      <c r="O28" s="101"/>
      <c r="P28" s="98"/>
      <c r="Q28" s="74"/>
      <c r="U28" s="96">
        <f t="shared" si="20"/>
        <v>1992</v>
      </c>
      <c r="V28" s="97"/>
      <c r="W28" s="141" t="str">
        <f t="shared" si="21"/>
        <v xml:space="preserve"> </v>
      </c>
      <c r="X28" s="137" t="str">
        <f t="shared" si="1"/>
        <v xml:space="preserve"> </v>
      </c>
      <c r="Y28" s="137" t="str">
        <f t="shared" si="41"/>
        <v xml:space="preserve"> </v>
      </c>
      <c r="Z28" s="137" t="str">
        <f t="shared" si="2"/>
        <v xml:space="preserve"> </v>
      </c>
      <c r="AA28" s="138" t="str">
        <f t="shared" si="3"/>
        <v xml:space="preserve"> </v>
      </c>
      <c r="AB28" s="144" t="str">
        <f t="shared" si="4"/>
        <v xml:space="preserve"> </v>
      </c>
      <c r="AC28" s="139" t="e">
        <f t="shared" si="5"/>
        <v>#N/A</v>
      </c>
      <c r="AD28" s="139" t="e">
        <f t="shared" si="6"/>
        <v>#N/A</v>
      </c>
      <c r="AE28" s="140" t="str">
        <f>IF(ISBLANK($G28)," ",IF($D28="Z",#REF!,IF($G28=2,0,IF($G28=1,IF($AB28&gt;$AD28,#REF!,0),IF($AB28&lt;$AC28,#REF!,#REF!)))))</f>
        <v xml:space="preserve"> </v>
      </c>
      <c r="AF28" s="140" t="str">
        <f>IF(ISBLANK($G28)," ",IF($D28="Z",#REF!+#REF!,IF($G28=2,#REF!+#REF!,IF($G28=1,IF($AB28&gt;$AD28,#REF!+#REF!,#REF!+#REF!),IF($AB28&lt;$AC28,#REF!+#REF!,#REF!+#REF!)))))</f>
        <v xml:space="preserve"> </v>
      </c>
      <c r="AG28" s="125">
        <f t="shared" si="42"/>
        <v>0</v>
      </c>
      <c r="AH28" s="126">
        <f t="shared" si="43"/>
        <v>0</v>
      </c>
      <c r="AI28" s="126">
        <f t="shared" si="44"/>
        <v>0</v>
      </c>
      <c r="AJ28" s="126">
        <f t="shared" si="45"/>
        <v>0</v>
      </c>
      <c r="AK28" s="126">
        <f t="shared" si="46"/>
        <v>0</v>
      </c>
      <c r="AL28" s="126">
        <f t="shared" si="47"/>
        <v>4</v>
      </c>
      <c r="AM28" s="125">
        <f t="shared" si="22"/>
        <v>23</v>
      </c>
      <c r="AN28" s="125">
        <f t="shared" si="7"/>
        <v>0</v>
      </c>
      <c r="AO28" s="125">
        <f t="shared" si="8"/>
        <v>0</v>
      </c>
      <c r="AP28" s="125">
        <f t="shared" si="9"/>
        <v>1</v>
      </c>
      <c r="AQ28" s="127">
        <f t="shared" si="10"/>
        <v>810</v>
      </c>
      <c r="AR28" s="127">
        <f t="shared" si="23"/>
        <v>0</v>
      </c>
      <c r="AS28" s="125">
        <f t="shared" si="24"/>
        <v>0</v>
      </c>
      <c r="AT28" s="128">
        <f t="shared" si="11"/>
        <v>0</v>
      </c>
      <c r="AU28" s="128">
        <f t="shared" si="12"/>
        <v>0</v>
      </c>
      <c r="AV28" s="128">
        <f t="shared" si="25"/>
        <v>0</v>
      </c>
      <c r="AW28" s="128">
        <f t="shared" si="13"/>
        <v>0</v>
      </c>
      <c r="AX28" s="146">
        <f t="shared" si="14"/>
        <v>0</v>
      </c>
      <c r="AY28" s="147">
        <f t="shared" si="26"/>
        <v>0</v>
      </c>
      <c r="AZ28" s="146">
        <f t="shared" si="15"/>
        <v>0</v>
      </c>
      <c r="BA28" s="129">
        <f t="shared" si="27"/>
        <v>0</v>
      </c>
      <c r="BB28" s="129">
        <f t="shared" si="28"/>
        <v>0</v>
      </c>
      <c r="BC28" s="129">
        <f t="shared" si="29"/>
        <v>0</v>
      </c>
      <c r="BD28" s="130">
        <f t="shared" si="30"/>
        <v>0</v>
      </c>
      <c r="BE28" s="130">
        <f t="shared" si="31"/>
        <v>0</v>
      </c>
      <c r="BF28" s="130">
        <f t="shared" si="32"/>
        <v>0</v>
      </c>
      <c r="BG28" s="149" t="b">
        <f t="shared" si="33"/>
        <v>0</v>
      </c>
      <c r="BH28" s="130" t="b">
        <f t="shared" si="34"/>
        <v>0</v>
      </c>
      <c r="BI28" s="130" t="str">
        <f t="shared" si="35"/>
        <v/>
      </c>
      <c r="BJ28" s="130" t="str">
        <f t="shared" si="36"/>
        <v/>
      </c>
      <c r="BK28" s="130">
        <f t="shared" si="37"/>
        <v>0</v>
      </c>
      <c r="BL28" s="130" t="str">
        <f t="shared" si="38"/>
        <v/>
      </c>
      <c r="BM28" s="130" t="str">
        <f t="shared" si="53"/>
        <v/>
      </c>
      <c r="BN28" s="130" t="str">
        <f t="shared" si="52"/>
        <v/>
      </c>
      <c r="BO28" s="130">
        <f t="shared" si="48"/>
        <v>0</v>
      </c>
      <c r="BP28" s="130">
        <f t="shared" si="49"/>
        <v>0</v>
      </c>
      <c r="BQ28" s="130">
        <f t="shared" si="50"/>
        <v>0</v>
      </c>
      <c r="BR28" s="130">
        <f t="shared" si="39"/>
        <v>0</v>
      </c>
      <c r="BS28" s="130" t="str">
        <f t="shared" si="40"/>
        <v>N</v>
      </c>
    </row>
    <row r="29" spans="1:71" ht="18" customHeight="1" thickBot="1">
      <c r="A29" s="407"/>
      <c r="B29" s="116"/>
      <c r="C29" s="117"/>
      <c r="D29" s="118"/>
      <c r="E29" s="118"/>
      <c r="F29" s="115"/>
      <c r="G29" s="115"/>
      <c r="H29" s="119"/>
      <c r="I29" s="109" t="str">
        <f t="shared" si="17"/>
        <v xml:space="preserve"> </v>
      </c>
      <c r="J29" s="109" t="str">
        <f t="shared" si="18"/>
        <v xml:space="preserve"> </v>
      </c>
      <c r="K29" s="109" t="str">
        <f t="shared" si="19"/>
        <v xml:space="preserve"> </v>
      </c>
      <c r="N29" s="104"/>
      <c r="O29" s="105"/>
      <c r="P29" s="106"/>
      <c r="Q29" s="74"/>
      <c r="U29" s="96">
        <f t="shared" si="20"/>
        <v>1993</v>
      </c>
      <c r="V29" s="74"/>
      <c r="W29" s="141" t="str">
        <f t="shared" si="21"/>
        <v xml:space="preserve"> </v>
      </c>
      <c r="X29" s="137" t="str">
        <f t="shared" si="1"/>
        <v xml:space="preserve"> </v>
      </c>
      <c r="Y29" s="137" t="str">
        <f t="shared" si="41"/>
        <v xml:space="preserve"> </v>
      </c>
      <c r="Z29" s="137" t="str">
        <f t="shared" si="2"/>
        <v xml:space="preserve"> </v>
      </c>
      <c r="AA29" s="138" t="str">
        <f t="shared" si="3"/>
        <v xml:space="preserve"> </v>
      </c>
      <c r="AB29" s="144" t="str">
        <f t="shared" si="4"/>
        <v xml:space="preserve"> </v>
      </c>
      <c r="AC29" s="139" t="e">
        <f t="shared" si="5"/>
        <v>#N/A</v>
      </c>
      <c r="AD29" s="139" t="e">
        <f t="shared" si="6"/>
        <v>#N/A</v>
      </c>
      <c r="AE29" s="140" t="str">
        <f>IF(ISBLANK($G29)," ",IF($D29="Z",#REF!,IF($G29=2,0,IF($G29=1,IF($AB29&gt;$AD29,#REF!,0),IF($AB29&lt;$AC29,#REF!,#REF!)))))</f>
        <v xml:space="preserve"> </v>
      </c>
      <c r="AF29" s="140" t="str">
        <f>IF(ISBLANK($G29)," ",IF($D29="Z",#REF!+#REF!,IF($G29=2,#REF!+#REF!,IF($G29=1,IF($AB29&gt;$AD29,#REF!+#REF!,#REF!+#REF!),IF($AB29&lt;$AC29,#REF!+#REF!,#REF!+#REF!)))))</f>
        <v xml:space="preserve"> </v>
      </c>
      <c r="AG29" s="125">
        <f t="shared" si="42"/>
        <v>0</v>
      </c>
      <c r="AH29" s="126">
        <f t="shared" si="43"/>
        <v>0</v>
      </c>
      <c r="AI29" s="126">
        <f t="shared" si="44"/>
        <v>0</v>
      </c>
      <c r="AJ29" s="126">
        <f t="shared" si="45"/>
        <v>0</v>
      </c>
      <c r="AK29" s="126">
        <f t="shared" si="46"/>
        <v>0</v>
      </c>
      <c r="AL29" s="126">
        <f t="shared" si="47"/>
        <v>4</v>
      </c>
      <c r="AM29" s="125">
        <f t="shared" si="22"/>
        <v>23</v>
      </c>
      <c r="AN29" s="125">
        <f t="shared" si="7"/>
        <v>0</v>
      </c>
      <c r="AO29" s="125">
        <f t="shared" si="8"/>
        <v>0</v>
      </c>
      <c r="AP29" s="125">
        <f t="shared" si="9"/>
        <v>1</v>
      </c>
      <c r="AQ29" s="127">
        <f t="shared" si="10"/>
        <v>810</v>
      </c>
      <c r="AR29" s="127">
        <f t="shared" si="23"/>
        <v>0</v>
      </c>
      <c r="AS29" s="125">
        <f t="shared" si="24"/>
        <v>0</v>
      </c>
      <c r="AT29" s="128">
        <f t="shared" si="11"/>
        <v>0</v>
      </c>
      <c r="AU29" s="128">
        <f t="shared" si="12"/>
        <v>0</v>
      </c>
      <c r="AV29" s="128">
        <f t="shared" si="25"/>
        <v>0</v>
      </c>
      <c r="AW29" s="128">
        <f t="shared" si="13"/>
        <v>0</v>
      </c>
      <c r="AX29" s="146">
        <f t="shared" si="14"/>
        <v>0</v>
      </c>
      <c r="AY29" s="147">
        <f t="shared" si="26"/>
        <v>0</v>
      </c>
      <c r="AZ29" s="146">
        <f t="shared" si="15"/>
        <v>0</v>
      </c>
      <c r="BA29" s="129">
        <f t="shared" si="27"/>
        <v>0</v>
      </c>
      <c r="BB29" s="129">
        <f t="shared" si="28"/>
        <v>0</v>
      </c>
      <c r="BC29" s="129">
        <f t="shared" si="29"/>
        <v>0</v>
      </c>
      <c r="BD29" s="130">
        <f t="shared" si="30"/>
        <v>0</v>
      </c>
      <c r="BE29" s="130">
        <f t="shared" si="31"/>
        <v>0</v>
      </c>
      <c r="BF29" s="130">
        <f t="shared" si="32"/>
        <v>0</v>
      </c>
      <c r="BG29" s="149" t="b">
        <f t="shared" si="33"/>
        <v>0</v>
      </c>
      <c r="BH29" s="130" t="b">
        <f t="shared" si="34"/>
        <v>0</v>
      </c>
      <c r="BI29" s="130" t="str">
        <f t="shared" si="35"/>
        <v/>
      </c>
      <c r="BJ29" s="130" t="str">
        <f t="shared" si="36"/>
        <v/>
      </c>
      <c r="BK29" s="130">
        <f t="shared" si="37"/>
        <v>0</v>
      </c>
      <c r="BL29" s="130" t="str">
        <f t="shared" si="38"/>
        <v/>
      </c>
      <c r="BM29" s="130" t="str">
        <f t="shared" si="53"/>
        <v/>
      </c>
      <c r="BN29" s="130" t="str">
        <f t="shared" si="52"/>
        <v/>
      </c>
      <c r="BO29" s="130">
        <f t="shared" si="48"/>
        <v>0</v>
      </c>
      <c r="BP29" s="130">
        <f t="shared" si="49"/>
        <v>0</v>
      </c>
      <c r="BQ29" s="130">
        <f t="shared" si="50"/>
        <v>0</v>
      </c>
      <c r="BR29" s="130">
        <f t="shared" si="39"/>
        <v>0</v>
      </c>
      <c r="BS29" s="130" t="str">
        <f t="shared" si="40"/>
        <v>N</v>
      </c>
    </row>
    <row r="30" spans="1:71" ht="18" customHeight="1">
      <c r="A30" s="407"/>
      <c r="B30" s="116"/>
      <c r="C30" s="117"/>
      <c r="D30" s="118"/>
      <c r="E30" s="118"/>
      <c r="F30" s="115"/>
      <c r="G30" s="115"/>
      <c r="H30" s="119"/>
      <c r="I30" s="109" t="str">
        <f t="shared" si="17"/>
        <v xml:space="preserve"> </v>
      </c>
      <c r="J30" s="109" t="str">
        <f t="shared" si="18"/>
        <v xml:space="preserve"> </v>
      </c>
      <c r="K30" s="109" t="str">
        <f t="shared" si="19"/>
        <v xml:space="preserve"> </v>
      </c>
      <c r="Q30" s="74"/>
      <c r="U30" s="96">
        <f t="shared" si="20"/>
        <v>1994</v>
      </c>
      <c r="V30" s="74"/>
      <c r="W30" s="141" t="str">
        <f t="shared" si="21"/>
        <v xml:space="preserve"> </v>
      </c>
      <c r="X30" s="137" t="str">
        <f t="shared" si="1"/>
        <v xml:space="preserve"> </v>
      </c>
      <c r="Y30" s="137" t="str">
        <f t="shared" si="41"/>
        <v xml:space="preserve"> </v>
      </c>
      <c r="Z30" s="137" t="str">
        <f t="shared" si="2"/>
        <v xml:space="preserve"> </v>
      </c>
      <c r="AA30" s="138" t="str">
        <f t="shared" si="3"/>
        <v xml:space="preserve"> </v>
      </c>
      <c r="AB30" s="144" t="str">
        <f t="shared" si="4"/>
        <v xml:space="preserve"> </v>
      </c>
      <c r="AC30" s="139" t="e">
        <f t="shared" si="5"/>
        <v>#N/A</v>
      </c>
      <c r="AD30" s="139" t="e">
        <f t="shared" si="6"/>
        <v>#N/A</v>
      </c>
      <c r="AE30" s="140" t="str">
        <f>IF(ISBLANK($G30)," ",IF($D30="Z",#REF!,IF($G30=2,0,IF($G30=1,IF($AB30&gt;$AD30,#REF!,0),IF($AB30&lt;$AC30,#REF!,#REF!)))))</f>
        <v xml:space="preserve"> </v>
      </c>
      <c r="AF30" s="140" t="str">
        <f>IF(ISBLANK($G30)," ",IF($D30="Z",#REF!+#REF!,IF($G30=2,#REF!+#REF!,IF($G30=1,IF($AB30&gt;$AD30,#REF!+#REF!,#REF!+#REF!),IF($AB30&lt;$AC30,#REF!+#REF!,#REF!+#REF!)))))</f>
        <v xml:space="preserve"> </v>
      </c>
      <c r="AG30" s="125">
        <f t="shared" si="42"/>
        <v>0</v>
      </c>
      <c r="AH30" s="126">
        <f t="shared" si="43"/>
        <v>0</v>
      </c>
      <c r="AI30" s="126">
        <f t="shared" si="44"/>
        <v>0</v>
      </c>
      <c r="AJ30" s="126">
        <f t="shared" si="45"/>
        <v>0</v>
      </c>
      <c r="AK30" s="126">
        <f t="shared" si="46"/>
        <v>0</v>
      </c>
      <c r="AL30" s="126">
        <f t="shared" si="47"/>
        <v>4</v>
      </c>
      <c r="AM30" s="125">
        <f t="shared" si="22"/>
        <v>23</v>
      </c>
      <c r="AN30" s="125">
        <f t="shared" si="7"/>
        <v>0</v>
      </c>
      <c r="AO30" s="125">
        <f t="shared" si="8"/>
        <v>0</v>
      </c>
      <c r="AP30" s="125">
        <f t="shared" si="9"/>
        <v>1</v>
      </c>
      <c r="AQ30" s="127">
        <f t="shared" si="10"/>
        <v>810</v>
      </c>
      <c r="AR30" s="127">
        <f t="shared" si="23"/>
        <v>0</v>
      </c>
      <c r="AS30" s="125">
        <f t="shared" si="24"/>
        <v>0</v>
      </c>
      <c r="AT30" s="128">
        <f t="shared" si="11"/>
        <v>0</v>
      </c>
      <c r="AU30" s="128">
        <f t="shared" si="12"/>
        <v>0</v>
      </c>
      <c r="AV30" s="128">
        <f t="shared" si="25"/>
        <v>0</v>
      </c>
      <c r="AW30" s="128">
        <f t="shared" si="13"/>
        <v>0</v>
      </c>
      <c r="AX30" s="146">
        <f t="shared" si="14"/>
        <v>0</v>
      </c>
      <c r="AY30" s="147">
        <f t="shared" si="26"/>
        <v>0</v>
      </c>
      <c r="AZ30" s="146">
        <f t="shared" si="15"/>
        <v>0</v>
      </c>
      <c r="BA30" s="129">
        <f t="shared" si="27"/>
        <v>0</v>
      </c>
      <c r="BB30" s="129">
        <f t="shared" si="28"/>
        <v>0</v>
      </c>
      <c r="BC30" s="129">
        <f t="shared" si="29"/>
        <v>0</v>
      </c>
      <c r="BD30" s="130">
        <f t="shared" si="30"/>
        <v>0</v>
      </c>
      <c r="BE30" s="130">
        <f t="shared" si="31"/>
        <v>0</v>
      </c>
      <c r="BF30" s="130">
        <f t="shared" si="32"/>
        <v>0</v>
      </c>
      <c r="BG30" s="149" t="b">
        <f t="shared" si="33"/>
        <v>0</v>
      </c>
      <c r="BH30" s="130" t="b">
        <f t="shared" si="34"/>
        <v>0</v>
      </c>
      <c r="BI30" s="130" t="str">
        <f t="shared" si="35"/>
        <v/>
      </c>
      <c r="BJ30" s="130" t="str">
        <f t="shared" si="36"/>
        <v/>
      </c>
      <c r="BK30" s="130">
        <f t="shared" si="37"/>
        <v>0</v>
      </c>
      <c r="BL30" s="130" t="str">
        <f t="shared" si="38"/>
        <v/>
      </c>
      <c r="BM30" s="130" t="str">
        <f t="shared" si="53"/>
        <v/>
      </c>
      <c r="BN30" s="130" t="str">
        <f t="shared" si="52"/>
        <v/>
      </c>
      <c r="BO30" s="130">
        <f t="shared" si="48"/>
        <v>0</v>
      </c>
      <c r="BP30" s="130">
        <f t="shared" si="49"/>
        <v>0</v>
      </c>
      <c r="BQ30" s="130">
        <f t="shared" si="50"/>
        <v>0</v>
      </c>
      <c r="BR30" s="130">
        <f t="shared" si="39"/>
        <v>0</v>
      </c>
      <c r="BS30" s="130" t="str">
        <f t="shared" si="40"/>
        <v>N</v>
      </c>
    </row>
    <row r="31" spans="1:71" ht="18" customHeight="1">
      <c r="A31" s="407"/>
      <c r="B31" s="116"/>
      <c r="C31" s="117"/>
      <c r="D31" s="118"/>
      <c r="E31" s="118"/>
      <c r="F31" s="115"/>
      <c r="G31" s="115"/>
      <c r="H31" s="119"/>
      <c r="I31" s="109" t="str">
        <f t="shared" si="17"/>
        <v xml:space="preserve"> </v>
      </c>
      <c r="J31" s="109" t="str">
        <f t="shared" si="18"/>
        <v xml:space="preserve"> </v>
      </c>
      <c r="K31" s="109" t="str">
        <f t="shared" si="19"/>
        <v xml:space="preserve"> </v>
      </c>
      <c r="N31" s="97"/>
      <c r="Q31" s="74"/>
      <c r="U31" s="96">
        <f t="shared" si="20"/>
        <v>1995</v>
      </c>
      <c r="V31" s="74"/>
      <c r="W31" s="141" t="str">
        <f t="shared" si="21"/>
        <v xml:space="preserve"> </v>
      </c>
      <c r="X31" s="137" t="str">
        <f t="shared" si="1"/>
        <v xml:space="preserve"> </v>
      </c>
      <c r="Y31" s="137" t="str">
        <f t="shared" si="41"/>
        <v xml:space="preserve"> </v>
      </c>
      <c r="Z31" s="137" t="str">
        <f t="shared" si="2"/>
        <v xml:space="preserve"> </v>
      </c>
      <c r="AA31" s="138" t="str">
        <f t="shared" si="3"/>
        <v xml:space="preserve"> </v>
      </c>
      <c r="AB31" s="144" t="str">
        <f t="shared" si="4"/>
        <v xml:space="preserve"> </v>
      </c>
      <c r="AC31" s="139" t="e">
        <f t="shared" si="5"/>
        <v>#N/A</v>
      </c>
      <c r="AD31" s="139" t="e">
        <f t="shared" si="6"/>
        <v>#N/A</v>
      </c>
      <c r="AE31" s="140" t="str">
        <f>IF(ISBLANK($G31)," ",IF($D31="Z",#REF!,IF($G31=2,0,IF($G31=1,IF($AB31&gt;$AD31,#REF!,0),IF($AB31&lt;$AC31,#REF!,#REF!)))))</f>
        <v xml:space="preserve"> </v>
      </c>
      <c r="AF31" s="140" t="str">
        <f>IF(ISBLANK($G31)," ",IF($D31="Z",#REF!+#REF!,IF($G31=2,#REF!+#REF!,IF($G31=1,IF($AB31&gt;$AD31,#REF!+#REF!,#REF!+#REF!),IF($AB31&lt;$AC31,#REF!+#REF!,#REF!+#REF!)))))</f>
        <v xml:space="preserve"> </v>
      </c>
      <c r="AG31" s="125">
        <f t="shared" si="42"/>
        <v>0</v>
      </c>
      <c r="AH31" s="126">
        <f t="shared" si="43"/>
        <v>0</v>
      </c>
      <c r="AI31" s="126">
        <f t="shared" si="44"/>
        <v>0</v>
      </c>
      <c r="AJ31" s="126">
        <f t="shared" si="45"/>
        <v>0</v>
      </c>
      <c r="AK31" s="126">
        <f t="shared" si="46"/>
        <v>0</v>
      </c>
      <c r="AL31" s="126">
        <f t="shared" si="47"/>
        <v>4</v>
      </c>
      <c r="AM31" s="125">
        <f t="shared" si="22"/>
        <v>23</v>
      </c>
      <c r="AN31" s="125">
        <f t="shared" si="7"/>
        <v>0</v>
      </c>
      <c r="AO31" s="125">
        <f t="shared" si="8"/>
        <v>0</v>
      </c>
      <c r="AP31" s="125">
        <f t="shared" si="9"/>
        <v>1</v>
      </c>
      <c r="AQ31" s="127">
        <f t="shared" si="10"/>
        <v>810</v>
      </c>
      <c r="AR31" s="127">
        <f t="shared" si="23"/>
        <v>0</v>
      </c>
      <c r="AS31" s="125">
        <f t="shared" si="24"/>
        <v>0</v>
      </c>
      <c r="AT31" s="128">
        <f t="shared" si="11"/>
        <v>0</v>
      </c>
      <c r="AU31" s="128">
        <f t="shared" si="12"/>
        <v>0</v>
      </c>
      <c r="AV31" s="128">
        <f t="shared" si="25"/>
        <v>0</v>
      </c>
      <c r="AW31" s="128">
        <f t="shared" si="13"/>
        <v>0</v>
      </c>
      <c r="AX31" s="146">
        <f t="shared" si="14"/>
        <v>0</v>
      </c>
      <c r="AY31" s="147">
        <f t="shared" si="26"/>
        <v>0</v>
      </c>
      <c r="AZ31" s="146">
        <f t="shared" si="15"/>
        <v>0</v>
      </c>
      <c r="BA31" s="129">
        <f t="shared" si="27"/>
        <v>0</v>
      </c>
      <c r="BB31" s="129">
        <f t="shared" si="28"/>
        <v>0</v>
      </c>
      <c r="BC31" s="129">
        <f t="shared" si="29"/>
        <v>0</v>
      </c>
      <c r="BD31" s="130">
        <f t="shared" si="30"/>
        <v>0</v>
      </c>
      <c r="BE31" s="130">
        <f t="shared" si="31"/>
        <v>0</v>
      </c>
      <c r="BF31" s="130">
        <f t="shared" si="32"/>
        <v>0</v>
      </c>
      <c r="BG31" s="149" t="b">
        <f t="shared" si="33"/>
        <v>0</v>
      </c>
      <c r="BH31" s="130" t="b">
        <f t="shared" si="34"/>
        <v>0</v>
      </c>
      <c r="BI31" s="130" t="str">
        <f t="shared" si="35"/>
        <v/>
      </c>
      <c r="BJ31" s="130" t="str">
        <f t="shared" si="36"/>
        <v/>
      </c>
      <c r="BK31" s="130">
        <f t="shared" si="37"/>
        <v>0</v>
      </c>
      <c r="BL31" s="130" t="str">
        <f t="shared" si="38"/>
        <v/>
      </c>
      <c r="BM31" s="130" t="str">
        <f t="shared" si="53"/>
        <v/>
      </c>
      <c r="BN31" s="130" t="str">
        <f t="shared" si="52"/>
        <v/>
      </c>
      <c r="BO31" s="130">
        <f t="shared" si="48"/>
        <v>0</v>
      </c>
      <c r="BP31" s="130">
        <f t="shared" si="49"/>
        <v>0</v>
      </c>
      <c r="BQ31" s="130">
        <f t="shared" si="50"/>
        <v>0</v>
      </c>
      <c r="BR31" s="130">
        <f t="shared" si="39"/>
        <v>0</v>
      </c>
      <c r="BS31" s="130" t="str">
        <f t="shared" si="40"/>
        <v>N</v>
      </c>
    </row>
    <row r="32" spans="1:71" ht="18" customHeight="1">
      <c r="A32" s="407"/>
      <c r="B32" s="116"/>
      <c r="C32" s="117"/>
      <c r="D32" s="118"/>
      <c r="E32" s="118"/>
      <c r="F32" s="115"/>
      <c r="G32" s="115"/>
      <c r="H32" s="119"/>
      <c r="I32" s="109" t="str">
        <f t="shared" si="17"/>
        <v xml:space="preserve"> </v>
      </c>
      <c r="J32" s="109" t="str">
        <f t="shared" si="18"/>
        <v xml:space="preserve"> </v>
      </c>
      <c r="K32" s="109" t="str">
        <f t="shared" si="19"/>
        <v xml:space="preserve"> </v>
      </c>
      <c r="N32" s="107"/>
      <c r="Q32" s="74"/>
      <c r="U32" s="96">
        <f t="shared" si="20"/>
        <v>1996</v>
      </c>
      <c r="V32" s="74"/>
      <c r="W32" s="141" t="str">
        <f t="shared" si="21"/>
        <v xml:space="preserve"> </v>
      </c>
      <c r="X32" s="137" t="str">
        <f t="shared" si="1"/>
        <v xml:space="preserve"> </v>
      </c>
      <c r="Y32" s="137" t="str">
        <f t="shared" si="41"/>
        <v xml:space="preserve"> </v>
      </c>
      <c r="Z32" s="137" t="str">
        <f t="shared" si="2"/>
        <v xml:space="preserve"> </v>
      </c>
      <c r="AA32" s="138" t="str">
        <f t="shared" si="3"/>
        <v xml:space="preserve"> </v>
      </c>
      <c r="AB32" s="144" t="str">
        <f t="shared" si="4"/>
        <v xml:space="preserve"> </v>
      </c>
      <c r="AC32" s="139" t="e">
        <f t="shared" si="5"/>
        <v>#N/A</v>
      </c>
      <c r="AD32" s="139" t="e">
        <f t="shared" si="6"/>
        <v>#N/A</v>
      </c>
      <c r="AE32" s="140" t="str">
        <f>IF(ISBLANK($G32)," ",IF($D32="Z",#REF!,IF($G32=2,0,IF($G32=1,IF($AB32&gt;$AD32,#REF!,0),IF($AB32&lt;$AC32,#REF!,#REF!)))))</f>
        <v xml:space="preserve"> </v>
      </c>
      <c r="AF32" s="140" t="str">
        <f>IF(ISBLANK($G32)," ",IF($D32="Z",#REF!+#REF!,IF($G32=2,#REF!+#REF!,IF($G32=1,IF($AB32&gt;$AD32,#REF!+#REF!,#REF!+#REF!),IF($AB32&lt;$AC32,#REF!+#REF!,#REF!+#REF!)))))</f>
        <v xml:space="preserve"> </v>
      </c>
      <c r="AG32" s="125">
        <f t="shared" si="42"/>
        <v>0</v>
      </c>
      <c r="AH32" s="126">
        <f t="shared" si="43"/>
        <v>0</v>
      </c>
      <c r="AI32" s="126">
        <f t="shared" si="44"/>
        <v>0</v>
      </c>
      <c r="AJ32" s="126">
        <f t="shared" si="45"/>
        <v>0</v>
      </c>
      <c r="AK32" s="126">
        <f t="shared" si="46"/>
        <v>0</v>
      </c>
      <c r="AL32" s="126">
        <f t="shared" si="47"/>
        <v>4</v>
      </c>
      <c r="AM32" s="125">
        <f t="shared" si="22"/>
        <v>23</v>
      </c>
      <c r="AN32" s="125">
        <f t="shared" si="7"/>
        <v>0</v>
      </c>
      <c r="AO32" s="125">
        <f t="shared" si="8"/>
        <v>0</v>
      </c>
      <c r="AP32" s="125">
        <f t="shared" si="9"/>
        <v>1</v>
      </c>
      <c r="AQ32" s="127">
        <f t="shared" si="10"/>
        <v>810</v>
      </c>
      <c r="AR32" s="127">
        <f t="shared" si="23"/>
        <v>0</v>
      </c>
      <c r="AS32" s="125">
        <f t="shared" si="24"/>
        <v>0</v>
      </c>
      <c r="AT32" s="128">
        <f t="shared" si="11"/>
        <v>0</v>
      </c>
      <c r="AU32" s="128">
        <f t="shared" si="12"/>
        <v>0</v>
      </c>
      <c r="AV32" s="128">
        <f t="shared" si="25"/>
        <v>0</v>
      </c>
      <c r="AW32" s="128">
        <f t="shared" si="13"/>
        <v>0</v>
      </c>
      <c r="AX32" s="146">
        <f t="shared" si="14"/>
        <v>0</v>
      </c>
      <c r="AY32" s="147">
        <f t="shared" si="26"/>
        <v>0</v>
      </c>
      <c r="AZ32" s="146">
        <f t="shared" si="15"/>
        <v>0</v>
      </c>
      <c r="BA32" s="129">
        <f t="shared" si="27"/>
        <v>0</v>
      </c>
      <c r="BB32" s="129">
        <f t="shared" si="28"/>
        <v>0</v>
      </c>
      <c r="BC32" s="129">
        <f t="shared" si="29"/>
        <v>0</v>
      </c>
      <c r="BD32" s="130">
        <f t="shared" si="30"/>
        <v>0</v>
      </c>
      <c r="BE32" s="130">
        <f t="shared" si="31"/>
        <v>0</v>
      </c>
      <c r="BF32" s="130">
        <f t="shared" si="32"/>
        <v>0</v>
      </c>
      <c r="BG32" s="149" t="b">
        <f t="shared" si="33"/>
        <v>0</v>
      </c>
      <c r="BH32" s="130" t="b">
        <f t="shared" si="34"/>
        <v>0</v>
      </c>
      <c r="BI32" s="130" t="str">
        <f t="shared" si="35"/>
        <v/>
      </c>
      <c r="BJ32" s="130" t="str">
        <f t="shared" si="36"/>
        <v/>
      </c>
      <c r="BK32" s="130">
        <f t="shared" si="37"/>
        <v>0</v>
      </c>
      <c r="BL32" s="130" t="str">
        <f t="shared" si="38"/>
        <v/>
      </c>
      <c r="BM32" s="130" t="str">
        <f t="shared" si="53"/>
        <v/>
      </c>
      <c r="BN32" s="130" t="str">
        <f t="shared" si="52"/>
        <v/>
      </c>
      <c r="BO32" s="130">
        <f t="shared" si="48"/>
        <v>0</v>
      </c>
      <c r="BP32" s="130">
        <f t="shared" si="49"/>
        <v>0</v>
      </c>
      <c r="BQ32" s="130">
        <f t="shared" si="50"/>
        <v>0</v>
      </c>
      <c r="BR32" s="130">
        <f t="shared" si="39"/>
        <v>0</v>
      </c>
      <c r="BS32" s="130" t="str">
        <f t="shared" si="40"/>
        <v>N</v>
      </c>
    </row>
    <row r="33" spans="1:71" ht="18" customHeight="1">
      <c r="A33" s="407"/>
      <c r="B33" s="116"/>
      <c r="C33" s="117"/>
      <c r="D33" s="118"/>
      <c r="E33" s="118"/>
      <c r="F33" s="115"/>
      <c r="G33" s="115"/>
      <c r="H33" s="119"/>
      <c r="I33" s="109" t="str">
        <f t="shared" si="17"/>
        <v xml:space="preserve"> </v>
      </c>
      <c r="J33" s="109" t="str">
        <f t="shared" si="18"/>
        <v xml:space="preserve"> </v>
      </c>
      <c r="K33" s="109" t="str">
        <f t="shared" si="19"/>
        <v xml:space="preserve"> </v>
      </c>
      <c r="N33" s="107"/>
      <c r="U33" s="96">
        <f t="shared" si="20"/>
        <v>1997</v>
      </c>
      <c r="W33" s="141" t="str">
        <f t="shared" si="21"/>
        <v xml:space="preserve"> </v>
      </c>
      <c r="X33" s="137" t="str">
        <f t="shared" si="1"/>
        <v xml:space="preserve"> </v>
      </c>
      <c r="Y33" s="137" t="str">
        <f t="shared" si="41"/>
        <v xml:space="preserve"> </v>
      </c>
      <c r="Z33" s="137" t="str">
        <f t="shared" si="2"/>
        <v xml:space="preserve"> </v>
      </c>
      <c r="AA33" s="138" t="str">
        <f t="shared" si="3"/>
        <v xml:space="preserve"> </v>
      </c>
      <c r="AB33" s="144" t="str">
        <f t="shared" si="4"/>
        <v xml:space="preserve"> </v>
      </c>
      <c r="AC33" s="139" t="e">
        <f t="shared" si="5"/>
        <v>#N/A</v>
      </c>
      <c r="AD33" s="139" t="e">
        <f t="shared" si="6"/>
        <v>#N/A</v>
      </c>
      <c r="AE33" s="140" t="str">
        <f>IF(ISBLANK($G33)," ",IF($D33="Z",#REF!,IF($G33=2,0,IF($G33=1,IF($AB33&gt;$AD33,#REF!,0),IF($AB33&lt;$AC33,#REF!,#REF!)))))</f>
        <v xml:space="preserve"> </v>
      </c>
      <c r="AF33" s="140" t="str">
        <f>IF(ISBLANK($G33)," ",IF($D33="Z",#REF!+#REF!,IF($G33=2,#REF!+#REF!,IF($G33=1,IF($AB33&gt;$AD33,#REF!+#REF!,#REF!+#REF!),IF($AB33&lt;$AC33,#REF!+#REF!,#REF!+#REF!)))))</f>
        <v xml:space="preserve"> </v>
      </c>
      <c r="AG33" s="125">
        <f t="shared" si="42"/>
        <v>0</v>
      </c>
      <c r="AH33" s="126">
        <f t="shared" si="43"/>
        <v>0</v>
      </c>
      <c r="AI33" s="126">
        <f t="shared" si="44"/>
        <v>0</v>
      </c>
      <c r="AJ33" s="126">
        <f t="shared" si="45"/>
        <v>0</v>
      </c>
      <c r="AK33" s="126">
        <f t="shared" si="46"/>
        <v>0</v>
      </c>
      <c r="AL33" s="126">
        <f t="shared" si="47"/>
        <v>4</v>
      </c>
      <c r="AM33" s="125">
        <f t="shared" si="22"/>
        <v>23</v>
      </c>
      <c r="AN33" s="125">
        <f t="shared" si="7"/>
        <v>0</v>
      </c>
      <c r="AO33" s="125">
        <f t="shared" si="8"/>
        <v>0</v>
      </c>
      <c r="AP33" s="125">
        <f t="shared" si="9"/>
        <v>1</v>
      </c>
      <c r="AQ33" s="127">
        <f t="shared" si="10"/>
        <v>810</v>
      </c>
      <c r="AR33" s="127">
        <f t="shared" si="23"/>
        <v>0</v>
      </c>
      <c r="AS33" s="125">
        <f t="shared" si="24"/>
        <v>0</v>
      </c>
      <c r="AT33" s="128">
        <f t="shared" si="11"/>
        <v>0</v>
      </c>
      <c r="AU33" s="128">
        <f t="shared" si="12"/>
        <v>0</v>
      </c>
      <c r="AV33" s="128">
        <f t="shared" si="25"/>
        <v>0</v>
      </c>
      <c r="AW33" s="128">
        <f t="shared" si="13"/>
        <v>0</v>
      </c>
      <c r="AX33" s="146">
        <f t="shared" si="14"/>
        <v>0</v>
      </c>
      <c r="AY33" s="147">
        <f t="shared" si="26"/>
        <v>0</v>
      </c>
      <c r="AZ33" s="146">
        <f t="shared" si="15"/>
        <v>0</v>
      </c>
      <c r="BA33" s="129">
        <f t="shared" si="27"/>
        <v>0</v>
      </c>
      <c r="BB33" s="129">
        <f t="shared" si="28"/>
        <v>0</v>
      </c>
      <c r="BC33" s="129">
        <f t="shared" si="29"/>
        <v>0</v>
      </c>
      <c r="BD33" s="130">
        <f t="shared" si="30"/>
        <v>0</v>
      </c>
      <c r="BE33" s="130">
        <f t="shared" si="31"/>
        <v>0</v>
      </c>
      <c r="BF33" s="130">
        <f t="shared" si="32"/>
        <v>0</v>
      </c>
      <c r="BG33" s="149" t="b">
        <f t="shared" si="33"/>
        <v>0</v>
      </c>
      <c r="BH33" s="130" t="b">
        <f t="shared" si="34"/>
        <v>0</v>
      </c>
      <c r="BI33" s="130" t="str">
        <f t="shared" si="35"/>
        <v/>
      </c>
      <c r="BJ33" s="130" t="str">
        <f t="shared" si="36"/>
        <v/>
      </c>
      <c r="BK33" s="130">
        <f t="shared" si="37"/>
        <v>0</v>
      </c>
      <c r="BL33" s="130" t="str">
        <f t="shared" si="38"/>
        <v/>
      </c>
      <c r="BM33" s="130" t="str">
        <f t="shared" si="53"/>
        <v/>
      </c>
      <c r="BN33" s="130" t="str">
        <f t="shared" si="52"/>
        <v/>
      </c>
      <c r="BO33" s="130">
        <f t="shared" si="48"/>
        <v>0</v>
      </c>
      <c r="BP33" s="130">
        <f t="shared" si="49"/>
        <v>0</v>
      </c>
      <c r="BQ33" s="130">
        <f t="shared" si="50"/>
        <v>0</v>
      </c>
      <c r="BR33" s="130">
        <f t="shared" si="39"/>
        <v>0</v>
      </c>
      <c r="BS33" s="130" t="str">
        <f t="shared" si="40"/>
        <v>N</v>
      </c>
    </row>
    <row r="34" spans="1:71" ht="18" customHeight="1">
      <c r="A34" s="407"/>
      <c r="B34" s="116"/>
      <c r="C34" s="117"/>
      <c r="D34" s="118"/>
      <c r="E34" s="118"/>
      <c r="F34" s="115"/>
      <c r="G34" s="115"/>
      <c r="H34" s="119"/>
      <c r="I34" s="109" t="str">
        <f t="shared" si="17"/>
        <v xml:space="preserve"> </v>
      </c>
      <c r="J34" s="109" t="str">
        <f t="shared" si="18"/>
        <v xml:space="preserve"> </v>
      </c>
      <c r="K34" s="109" t="str">
        <f t="shared" si="19"/>
        <v xml:space="preserve"> </v>
      </c>
      <c r="N34" s="107"/>
      <c r="U34" s="96">
        <f t="shared" si="20"/>
        <v>1998</v>
      </c>
      <c r="W34" s="141" t="str">
        <f t="shared" si="21"/>
        <v xml:space="preserve"> </v>
      </c>
      <c r="X34" s="137" t="str">
        <f t="shared" si="1"/>
        <v xml:space="preserve"> </v>
      </c>
      <c r="Y34" s="137" t="str">
        <f t="shared" si="41"/>
        <v xml:space="preserve"> </v>
      </c>
      <c r="Z34" s="137" t="str">
        <f t="shared" si="2"/>
        <v xml:space="preserve"> </v>
      </c>
      <c r="AA34" s="138" t="str">
        <f t="shared" si="3"/>
        <v xml:space="preserve"> </v>
      </c>
      <c r="AB34" s="144" t="str">
        <f t="shared" si="4"/>
        <v xml:space="preserve"> </v>
      </c>
      <c r="AC34" s="139" t="e">
        <f t="shared" si="5"/>
        <v>#N/A</v>
      </c>
      <c r="AD34" s="139" t="e">
        <f t="shared" si="6"/>
        <v>#N/A</v>
      </c>
      <c r="AE34" s="140" t="str">
        <f>IF(ISBLANK($G34)," ",IF($D34="Z",#REF!,IF($G34=2,0,IF($G34=1,IF($AB34&gt;$AD34,#REF!,0),IF($AB34&lt;$AC34,#REF!,#REF!)))))</f>
        <v xml:space="preserve"> </v>
      </c>
      <c r="AF34" s="140" t="str">
        <f>IF(ISBLANK($G34)," ",IF($D34="Z",#REF!+#REF!,IF($G34=2,#REF!+#REF!,IF($G34=1,IF($AB34&gt;$AD34,#REF!+#REF!,#REF!+#REF!),IF($AB34&lt;$AC34,#REF!+#REF!,#REF!+#REF!)))))</f>
        <v xml:space="preserve"> </v>
      </c>
      <c r="AG34" s="125">
        <f t="shared" si="42"/>
        <v>0</v>
      </c>
      <c r="AH34" s="126">
        <f t="shared" si="43"/>
        <v>0</v>
      </c>
      <c r="AI34" s="126">
        <f t="shared" si="44"/>
        <v>0</v>
      </c>
      <c r="AJ34" s="126">
        <f t="shared" si="45"/>
        <v>0</v>
      </c>
      <c r="AK34" s="126">
        <f t="shared" si="46"/>
        <v>0</v>
      </c>
      <c r="AL34" s="126">
        <f t="shared" si="47"/>
        <v>4</v>
      </c>
      <c r="AM34" s="125">
        <f t="shared" si="22"/>
        <v>23</v>
      </c>
      <c r="AN34" s="125">
        <f t="shared" si="7"/>
        <v>0</v>
      </c>
      <c r="AO34" s="125">
        <f t="shared" si="8"/>
        <v>0</v>
      </c>
      <c r="AP34" s="125">
        <f t="shared" si="9"/>
        <v>1</v>
      </c>
      <c r="AQ34" s="127">
        <f t="shared" si="10"/>
        <v>810</v>
      </c>
      <c r="AR34" s="127">
        <f t="shared" si="23"/>
        <v>0</v>
      </c>
      <c r="AS34" s="125">
        <f t="shared" si="24"/>
        <v>0</v>
      </c>
      <c r="AT34" s="128">
        <f t="shared" si="11"/>
        <v>0</v>
      </c>
      <c r="AU34" s="128">
        <f t="shared" si="12"/>
        <v>0</v>
      </c>
      <c r="AV34" s="128">
        <f t="shared" si="25"/>
        <v>0</v>
      </c>
      <c r="AW34" s="128">
        <f t="shared" si="13"/>
        <v>0</v>
      </c>
      <c r="AX34" s="146">
        <f t="shared" si="14"/>
        <v>0</v>
      </c>
      <c r="AY34" s="147">
        <f t="shared" si="26"/>
        <v>0</v>
      </c>
      <c r="AZ34" s="146">
        <f t="shared" si="15"/>
        <v>0</v>
      </c>
      <c r="BA34" s="129">
        <f t="shared" si="27"/>
        <v>0</v>
      </c>
      <c r="BB34" s="129">
        <f t="shared" si="28"/>
        <v>0</v>
      </c>
      <c r="BC34" s="129">
        <f t="shared" si="29"/>
        <v>0</v>
      </c>
      <c r="BD34" s="130">
        <f t="shared" si="30"/>
        <v>0</v>
      </c>
      <c r="BE34" s="130">
        <f t="shared" si="31"/>
        <v>0</v>
      </c>
      <c r="BF34" s="130">
        <f t="shared" si="32"/>
        <v>0</v>
      </c>
      <c r="BG34" s="149" t="b">
        <f t="shared" si="33"/>
        <v>0</v>
      </c>
      <c r="BH34" s="130" t="b">
        <f t="shared" si="34"/>
        <v>0</v>
      </c>
      <c r="BI34" s="130" t="str">
        <f t="shared" si="35"/>
        <v/>
      </c>
      <c r="BJ34" s="130" t="str">
        <f t="shared" si="36"/>
        <v/>
      </c>
      <c r="BK34" s="130">
        <f t="shared" si="37"/>
        <v>0</v>
      </c>
      <c r="BL34" s="130" t="str">
        <f t="shared" si="38"/>
        <v/>
      </c>
      <c r="BM34" s="130" t="str">
        <f t="shared" si="53"/>
        <v/>
      </c>
      <c r="BN34" s="130" t="str">
        <f t="shared" si="52"/>
        <v/>
      </c>
      <c r="BO34" s="130">
        <f t="shared" si="48"/>
        <v>0</v>
      </c>
      <c r="BP34" s="130">
        <f t="shared" si="49"/>
        <v>0</v>
      </c>
      <c r="BQ34" s="130">
        <f t="shared" si="50"/>
        <v>0</v>
      </c>
      <c r="BR34" s="130">
        <f t="shared" si="39"/>
        <v>0</v>
      </c>
      <c r="BS34" s="130" t="str">
        <f t="shared" si="40"/>
        <v>N</v>
      </c>
    </row>
    <row r="35" spans="1:71" ht="18" customHeight="1">
      <c r="A35" s="407"/>
      <c r="B35" s="116"/>
      <c r="C35" s="117"/>
      <c r="D35" s="118"/>
      <c r="E35" s="118"/>
      <c r="F35" s="115"/>
      <c r="G35" s="115"/>
      <c r="H35" s="119"/>
      <c r="I35" s="109" t="str">
        <f t="shared" si="17"/>
        <v xml:space="preserve"> </v>
      </c>
      <c r="J35" s="109" t="str">
        <f t="shared" si="18"/>
        <v xml:space="preserve"> </v>
      </c>
      <c r="K35" s="109" t="str">
        <f t="shared" si="19"/>
        <v xml:space="preserve"> </v>
      </c>
      <c r="N35" s="107"/>
      <c r="U35" s="96">
        <f t="shared" si="20"/>
        <v>1999</v>
      </c>
      <c r="W35" s="141" t="str">
        <f t="shared" si="21"/>
        <v xml:space="preserve"> </v>
      </c>
      <c r="X35" s="137" t="str">
        <f t="shared" si="1"/>
        <v xml:space="preserve"> </v>
      </c>
      <c r="Y35" s="137" t="str">
        <f t="shared" si="41"/>
        <v xml:space="preserve"> </v>
      </c>
      <c r="Z35" s="137" t="str">
        <f t="shared" si="2"/>
        <v xml:space="preserve"> </v>
      </c>
      <c r="AA35" s="138" t="str">
        <f t="shared" si="3"/>
        <v xml:space="preserve"> </v>
      </c>
      <c r="AB35" s="144" t="str">
        <f t="shared" si="4"/>
        <v xml:space="preserve"> </v>
      </c>
      <c r="AC35" s="139" t="e">
        <f t="shared" si="5"/>
        <v>#N/A</v>
      </c>
      <c r="AD35" s="139" t="e">
        <f t="shared" si="6"/>
        <v>#N/A</v>
      </c>
      <c r="AE35" s="140" t="str">
        <f>IF(ISBLANK($G35)," ",IF($D35="Z",#REF!,IF($G35=2,0,IF($G35=1,IF($AB35&gt;$AD35,#REF!,0),IF($AB35&lt;$AC35,#REF!,#REF!)))))</f>
        <v xml:space="preserve"> </v>
      </c>
      <c r="AF35" s="140" t="str">
        <f>IF(ISBLANK($G35)," ",IF($D35="Z",#REF!+#REF!,IF($G35=2,#REF!+#REF!,IF($G35=1,IF($AB35&gt;$AD35,#REF!+#REF!,#REF!+#REF!),IF($AB35&lt;$AC35,#REF!+#REF!,#REF!+#REF!)))))</f>
        <v xml:space="preserve"> </v>
      </c>
      <c r="AG35" s="125">
        <f t="shared" si="42"/>
        <v>0</v>
      </c>
      <c r="AH35" s="126">
        <f t="shared" si="43"/>
        <v>0</v>
      </c>
      <c r="AI35" s="126">
        <f t="shared" si="44"/>
        <v>0</v>
      </c>
      <c r="AJ35" s="126">
        <f t="shared" si="45"/>
        <v>0</v>
      </c>
      <c r="AK35" s="126">
        <f t="shared" si="46"/>
        <v>0</v>
      </c>
      <c r="AL35" s="126">
        <f t="shared" si="47"/>
        <v>4</v>
      </c>
      <c r="AM35" s="125">
        <f t="shared" si="22"/>
        <v>23</v>
      </c>
      <c r="AN35" s="125">
        <f t="shared" si="7"/>
        <v>0</v>
      </c>
      <c r="AO35" s="125">
        <f t="shared" si="8"/>
        <v>0</v>
      </c>
      <c r="AP35" s="125">
        <f t="shared" si="9"/>
        <v>1</v>
      </c>
      <c r="AQ35" s="127">
        <f t="shared" si="10"/>
        <v>810</v>
      </c>
      <c r="AR35" s="127">
        <f t="shared" si="23"/>
        <v>0</v>
      </c>
      <c r="AS35" s="125">
        <f t="shared" si="24"/>
        <v>0</v>
      </c>
      <c r="AT35" s="128">
        <f t="shared" si="11"/>
        <v>0</v>
      </c>
      <c r="AU35" s="128">
        <f t="shared" si="12"/>
        <v>0</v>
      </c>
      <c r="AV35" s="128">
        <f t="shared" si="25"/>
        <v>0</v>
      </c>
      <c r="AW35" s="128">
        <f t="shared" si="13"/>
        <v>0</v>
      </c>
      <c r="AX35" s="146">
        <f t="shared" si="14"/>
        <v>0</v>
      </c>
      <c r="AY35" s="147">
        <f t="shared" si="26"/>
        <v>0</v>
      </c>
      <c r="AZ35" s="146">
        <f t="shared" si="15"/>
        <v>0</v>
      </c>
      <c r="BA35" s="129">
        <f t="shared" si="27"/>
        <v>0</v>
      </c>
      <c r="BB35" s="129">
        <f t="shared" si="28"/>
        <v>0</v>
      </c>
      <c r="BC35" s="129">
        <f t="shared" si="29"/>
        <v>0</v>
      </c>
      <c r="BD35" s="130">
        <f t="shared" si="30"/>
        <v>0</v>
      </c>
      <c r="BE35" s="130">
        <f t="shared" si="31"/>
        <v>0</v>
      </c>
      <c r="BF35" s="130">
        <f t="shared" si="32"/>
        <v>0</v>
      </c>
      <c r="BG35" s="149" t="b">
        <f t="shared" si="33"/>
        <v>0</v>
      </c>
      <c r="BH35" s="130" t="b">
        <f t="shared" si="34"/>
        <v>0</v>
      </c>
      <c r="BI35" s="130" t="str">
        <f t="shared" si="35"/>
        <v/>
      </c>
      <c r="BJ35" s="130" t="str">
        <f t="shared" si="36"/>
        <v/>
      </c>
      <c r="BK35" s="130">
        <f t="shared" si="37"/>
        <v>0</v>
      </c>
      <c r="BL35" s="130" t="str">
        <f t="shared" si="38"/>
        <v/>
      </c>
      <c r="BM35" s="130" t="str">
        <f t="shared" si="53"/>
        <v/>
      </c>
      <c r="BN35" s="130" t="str">
        <f t="shared" si="52"/>
        <v/>
      </c>
      <c r="BO35" s="130">
        <f t="shared" si="48"/>
        <v>0</v>
      </c>
      <c r="BP35" s="130">
        <f t="shared" si="49"/>
        <v>0</v>
      </c>
      <c r="BQ35" s="130">
        <f t="shared" si="50"/>
        <v>0</v>
      </c>
      <c r="BR35" s="130">
        <f t="shared" si="39"/>
        <v>0</v>
      </c>
      <c r="BS35" s="130" t="str">
        <f t="shared" si="40"/>
        <v>N</v>
      </c>
    </row>
    <row r="36" spans="1:71" ht="18" customHeight="1">
      <c r="A36" s="407"/>
      <c r="B36" s="116"/>
      <c r="C36" s="117"/>
      <c r="D36" s="118"/>
      <c r="E36" s="118"/>
      <c r="F36" s="115"/>
      <c r="G36" s="115"/>
      <c r="H36" s="119"/>
      <c r="I36" s="109" t="str">
        <f t="shared" si="17"/>
        <v xml:space="preserve"> </v>
      </c>
      <c r="J36" s="109" t="str">
        <f t="shared" si="18"/>
        <v xml:space="preserve"> </v>
      </c>
      <c r="K36" s="109" t="str">
        <f t="shared" si="19"/>
        <v xml:space="preserve"> </v>
      </c>
      <c r="N36" s="107"/>
      <c r="U36" s="96">
        <f t="shared" si="20"/>
        <v>2000</v>
      </c>
      <c r="W36" s="141" t="str">
        <f t="shared" si="21"/>
        <v xml:space="preserve"> </v>
      </c>
      <c r="X36" s="137" t="str">
        <f t="shared" si="1"/>
        <v xml:space="preserve"> </v>
      </c>
      <c r="Y36" s="137" t="str">
        <f t="shared" si="41"/>
        <v xml:space="preserve"> </v>
      </c>
      <c r="Z36" s="137" t="str">
        <f t="shared" si="2"/>
        <v xml:space="preserve"> </v>
      </c>
      <c r="AA36" s="138" t="str">
        <f t="shared" si="3"/>
        <v xml:space="preserve"> </v>
      </c>
      <c r="AB36" s="144" t="str">
        <f t="shared" si="4"/>
        <v xml:space="preserve"> </v>
      </c>
      <c r="AC36" s="139" t="e">
        <f t="shared" si="5"/>
        <v>#N/A</v>
      </c>
      <c r="AD36" s="139" t="e">
        <f t="shared" si="6"/>
        <v>#N/A</v>
      </c>
      <c r="AE36" s="140" t="str">
        <f>IF(ISBLANK($G36)," ",IF($D36="Z",#REF!,IF($G36=2,0,IF($G36=1,IF($AB36&gt;$AD36,#REF!,0),IF($AB36&lt;$AC36,#REF!,#REF!)))))</f>
        <v xml:space="preserve"> </v>
      </c>
      <c r="AF36" s="140" t="str">
        <f>IF(ISBLANK($G36)," ",IF($D36="Z",#REF!+#REF!,IF($G36=2,#REF!+#REF!,IF($G36=1,IF($AB36&gt;$AD36,#REF!+#REF!,#REF!+#REF!),IF($AB36&lt;$AC36,#REF!+#REF!,#REF!+#REF!)))))</f>
        <v xml:space="preserve"> </v>
      </c>
      <c r="AG36" s="125">
        <f t="shared" si="42"/>
        <v>0</v>
      </c>
      <c r="AH36" s="126">
        <f t="shared" si="43"/>
        <v>0</v>
      </c>
      <c r="AI36" s="126">
        <f t="shared" si="44"/>
        <v>0</v>
      </c>
      <c r="AJ36" s="126">
        <f t="shared" si="45"/>
        <v>0</v>
      </c>
      <c r="AK36" s="126">
        <f t="shared" si="46"/>
        <v>0</v>
      </c>
      <c r="AL36" s="126">
        <f t="shared" si="47"/>
        <v>4</v>
      </c>
      <c r="AM36" s="125">
        <f t="shared" si="22"/>
        <v>23</v>
      </c>
      <c r="AN36" s="125">
        <f t="shared" si="7"/>
        <v>0</v>
      </c>
      <c r="AO36" s="125">
        <f t="shared" si="8"/>
        <v>0</v>
      </c>
      <c r="AP36" s="125">
        <f t="shared" si="9"/>
        <v>1</v>
      </c>
      <c r="AQ36" s="127">
        <f t="shared" si="10"/>
        <v>810</v>
      </c>
      <c r="AR36" s="127">
        <f t="shared" si="23"/>
        <v>0</v>
      </c>
      <c r="AS36" s="125">
        <f t="shared" si="24"/>
        <v>0</v>
      </c>
      <c r="AT36" s="128">
        <f t="shared" si="11"/>
        <v>0</v>
      </c>
      <c r="AU36" s="128">
        <f t="shared" si="12"/>
        <v>0</v>
      </c>
      <c r="AV36" s="128">
        <f t="shared" si="25"/>
        <v>0</v>
      </c>
      <c r="AW36" s="128">
        <f t="shared" si="13"/>
        <v>0</v>
      </c>
      <c r="AX36" s="146">
        <f t="shared" si="14"/>
        <v>0</v>
      </c>
      <c r="AY36" s="147">
        <f t="shared" si="26"/>
        <v>0</v>
      </c>
      <c r="AZ36" s="146">
        <f t="shared" si="15"/>
        <v>0</v>
      </c>
      <c r="BA36" s="129">
        <f t="shared" si="27"/>
        <v>0</v>
      </c>
      <c r="BB36" s="129">
        <f t="shared" si="28"/>
        <v>0</v>
      </c>
      <c r="BC36" s="129">
        <f t="shared" si="29"/>
        <v>0</v>
      </c>
      <c r="BD36" s="130">
        <f t="shared" si="30"/>
        <v>0</v>
      </c>
      <c r="BE36" s="130">
        <f t="shared" si="31"/>
        <v>0</v>
      </c>
      <c r="BF36" s="130">
        <f t="shared" si="32"/>
        <v>0</v>
      </c>
      <c r="BG36" s="149" t="b">
        <f t="shared" si="33"/>
        <v>0</v>
      </c>
      <c r="BH36" s="130" t="b">
        <f t="shared" si="34"/>
        <v>0</v>
      </c>
      <c r="BI36" s="130" t="str">
        <f t="shared" si="35"/>
        <v/>
      </c>
      <c r="BJ36" s="130" t="str">
        <f t="shared" si="36"/>
        <v/>
      </c>
      <c r="BK36" s="130">
        <f t="shared" si="37"/>
        <v>0</v>
      </c>
      <c r="BL36" s="130" t="str">
        <f t="shared" si="38"/>
        <v/>
      </c>
      <c r="BM36" s="130" t="str">
        <f t="shared" si="53"/>
        <v/>
      </c>
      <c r="BN36" s="130" t="str">
        <f t="shared" si="52"/>
        <v/>
      </c>
      <c r="BO36" s="130">
        <f t="shared" si="48"/>
        <v>0</v>
      </c>
      <c r="BP36" s="130">
        <f t="shared" si="49"/>
        <v>0</v>
      </c>
      <c r="BQ36" s="130">
        <f t="shared" si="50"/>
        <v>0</v>
      </c>
      <c r="BR36" s="130">
        <f t="shared" si="39"/>
        <v>0</v>
      </c>
      <c r="BS36" s="130" t="str">
        <f t="shared" si="40"/>
        <v>N</v>
      </c>
    </row>
    <row r="37" spans="1:71" ht="18" customHeight="1">
      <c r="A37" s="407"/>
      <c r="B37" s="116"/>
      <c r="C37" s="117"/>
      <c r="D37" s="118"/>
      <c r="E37" s="118"/>
      <c r="F37" s="115"/>
      <c r="G37" s="115"/>
      <c r="H37" s="119"/>
      <c r="I37" s="109" t="str">
        <f t="shared" si="17"/>
        <v xml:space="preserve"> </v>
      </c>
      <c r="J37" s="109" t="str">
        <f t="shared" si="18"/>
        <v xml:space="preserve"> </v>
      </c>
      <c r="K37" s="109" t="str">
        <f t="shared" si="19"/>
        <v xml:space="preserve"> </v>
      </c>
      <c r="N37" s="107"/>
      <c r="U37" s="96">
        <f t="shared" si="20"/>
        <v>2001</v>
      </c>
      <c r="W37" s="141" t="str">
        <f t="shared" si="21"/>
        <v xml:space="preserve"> </v>
      </c>
      <c r="X37" s="137" t="str">
        <f t="shared" si="1"/>
        <v xml:space="preserve"> </v>
      </c>
      <c r="Y37" s="137" t="str">
        <f t="shared" si="41"/>
        <v xml:space="preserve"> </v>
      </c>
      <c r="Z37" s="137" t="str">
        <f t="shared" si="2"/>
        <v xml:space="preserve"> </v>
      </c>
      <c r="AA37" s="138" t="str">
        <f t="shared" si="3"/>
        <v xml:space="preserve"> </v>
      </c>
      <c r="AB37" s="144" t="str">
        <f t="shared" si="4"/>
        <v xml:space="preserve"> </v>
      </c>
      <c r="AC37" s="139" t="e">
        <f t="shared" si="5"/>
        <v>#N/A</v>
      </c>
      <c r="AD37" s="139" t="e">
        <f t="shared" si="6"/>
        <v>#N/A</v>
      </c>
      <c r="AE37" s="140" t="str">
        <f>IF(ISBLANK($G37)," ",IF($D37="Z",#REF!,IF($G37=2,0,IF($G37=1,IF($AB37&gt;$AD37,#REF!,0),IF($AB37&lt;$AC37,#REF!,#REF!)))))</f>
        <v xml:space="preserve"> </v>
      </c>
      <c r="AF37" s="140" t="str">
        <f>IF(ISBLANK($G37)," ",IF($D37="Z",#REF!+#REF!,IF($G37=2,#REF!+#REF!,IF($G37=1,IF($AB37&gt;$AD37,#REF!+#REF!,#REF!+#REF!),IF($AB37&lt;$AC37,#REF!+#REF!,#REF!+#REF!)))))</f>
        <v xml:space="preserve"> </v>
      </c>
      <c r="AG37" s="125">
        <f t="shared" si="42"/>
        <v>0</v>
      </c>
      <c r="AH37" s="126">
        <f t="shared" si="43"/>
        <v>0</v>
      </c>
      <c r="AI37" s="126">
        <f t="shared" si="44"/>
        <v>0</v>
      </c>
      <c r="AJ37" s="126">
        <f t="shared" si="45"/>
        <v>0</v>
      </c>
      <c r="AK37" s="126">
        <f t="shared" si="46"/>
        <v>0</v>
      </c>
      <c r="AL37" s="126">
        <f t="shared" si="47"/>
        <v>4</v>
      </c>
      <c r="AM37" s="125">
        <f t="shared" si="22"/>
        <v>23</v>
      </c>
      <c r="AN37" s="125">
        <f t="shared" si="7"/>
        <v>0</v>
      </c>
      <c r="AO37" s="125">
        <f t="shared" si="8"/>
        <v>0</v>
      </c>
      <c r="AP37" s="125">
        <f t="shared" si="9"/>
        <v>1</v>
      </c>
      <c r="AQ37" s="127">
        <f t="shared" si="10"/>
        <v>810</v>
      </c>
      <c r="AR37" s="127">
        <f t="shared" si="23"/>
        <v>0</v>
      </c>
      <c r="AS37" s="125">
        <f t="shared" si="24"/>
        <v>0</v>
      </c>
      <c r="AT37" s="128">
        <f t="shared" si="11"/>
        <v>0</v>
      </c>
      <c r="AU37" s="128">
        <f t="shared" si="12"/>
        <v>0</v>
      </c>
      <c r="AV37" s="128">
        <f t="shared" si="25"/>
        <v>0</v>
      </c>
      <c r="AW37" s="128">
        <f t="shared" si="13"/>
        <v>0</v>
      </c>
      <c r="AX37" s="146">
        <f t="shared" si="14"/>
        <v>0</v>
      </c>
      <c r="AY37" s="147">
        <f t="shared" si="26"/>
        <v>0</v>
      </c>
      <c r="AZ37" s="146">
        <f t="shared" si="15"/>
        <v>0</v>
      </c>
      <c r="BA37" s="129">
        <f t="shared" si="27"/>
        <v>0</v>
      </c>
      <c r="BB37" s="129">
        <f t="shared" si="28"/>
        <v>0</v>
      </c>
      <c r="BC37" s="129">
        <f t="shared" si="29"/>
        <v>0</v>
      </c>
      <c r="BD37" s="130">
        <f t="shared" si="30"/>
        <v>0</v>
      </c>
      <c r="BE37" s="130">
        <f t="shared" si="31"/>
        <v>0</v>
      </c>
      <c r="BF37" s="130">
        <f t="shared" si="32"/>
        <v>0</v>
      </c>
      <c r="BG37" s="149" t="b">
        <f t="shared" si="33"/>
        <v>0</v>
      </c>
      <c r="BH37" s="130" t="b">
        <f t="shared" si="34"/>
        <v>0</v>
      </c>
      <c r="BI37" s="130" t="str">
        <f t="shared" si="35"/>
        <v/>
      </c>
      <c r="BJ37" s="130" t="str">
        <f t="shared" si="36"/>
        <v/>
      </c>
      <c r="BK37" s="130">
        <f t="shared" si="37"/>
        <v>0</v>
      </c>
      <c r="BL37" s="130" t="str">
        <f t="shared" si="38"/>
        <v/>
      </c>
      <c r="BM37" s="130" t="str">
        <f t="shared" si="53"/>
        <v/>
      </c>
      <c r="BN37" s="130" t="str">
        <f t="shared" si="52"/>
        <v/>
      </c>
      <c r="BO37" s="130">
        <f t="shared" si="48"/>
        <v>0</v>
      </c>
      <c r="BP37" s="130">
        <f t="shared" si="49"/>
        <v>0</v>
      </c>
      <c r="BQ37" s="130">
        <f t="shared" si="50"/>
        <v>0</v>
      </c>
      <c r="BR37" s="130">
        <f t="shared" si="39"/>
        <v>0</v>
      </c>
      <c r="BS37" s="130" t="str">
        <f t="shared" si="40"/>
        <v>N</v>
      </c>
    </row>
    <row r="38" spans="1:71" ht="18" customHeight="1">
      <c r="A38" s="407"/>
      <c r="B38" s="116"/>
      <c r="C38" s="117"/>
      <c r="D38" s="118"/>
      <c r="E38" s="118"/>
      <c r="F38" s="115"/>
      <c r="G38" s="115"/>
      <c r="H38" s="119"/>
      <c r="I38" s="109" t="str">
        <f t="shared" si="17"/>
        <v xml:space="preserve"> </v>
      </c>
      <c r="J38" s="109" t="str">
        <f t="shared" si="18"/>
        <v xml:space="preserve"> </v>
      </c>
      <c r="K38" s="109" t="str">
        <f t="shared" si="19"/>
        <v xml:space="preserve"> </v>
      </c>
      <c r="N38" s="107"/>
      <c r="U38" s="96">
        <f t="shared" si="20"/>
        <v>2002</v>
      </c>
      <c r="W38" s="141" t="str">
        <f t="shared" si="21"/>
        <v xml:space="preserve"> </v>
      </c>
      <c r="X38" s="137" t="str">
        <f t="shared" si="1"/>
        <v xml:space="preserve"> </v>
      </c>
      <c r="Y38" s="137" t="str">
        <f t="shared" si="41"/>
        <v xml:space="preserve"> </v>
      </c>
      <c r="Z38" s="137" t="str">
        <f t="shared" si="2"/>
        <v xml:space="preserve"> </v>
      </c>
      <c r="AA38" s="138" t="str">
        <f t="shared" si="3"/>
        <v xml:space="preserve"> </v>
      </c>
      <c r="AB38" s="144" t="str">
        <f t="shared" si="4"/>
        <v xml:space="preserve"> </v>
      </c>
      <c r="AC38" s="139" t="e">
        <f t="shared" si="5"/>
        <v>#N/A</v>
      </c>
      <c r="AD38" s="139" t="e">
        <f t="shared" si="6"/>
        <v>#N/A</v>
      </c>
      <c r="AE38" s="140" t="str">
        <f>IF(ISBLANK($G38)," ",IF($D38="Z",#REF!,IF($G38=2,0,IF($G38=1,IF($AB38&gt;$AD38,#REF!,0),IF($AB38&lt;$AC38,#REF!,#REF!)))))</f>
        <v xml:space="preserve"> </v>
      </c>
      <c r="AF38" s="140" t="str">
        <f>IF(ISBLANK($G38)," ",IF($D38="Z",#REF!+#REF!,IF($G38=2,#REF!+#REF!,IF($G38=1,IF($AB38&gt;$AD38,#REF!+#REF!,#REF!+#REF!),IF($AB38&lt;$AC38,#REF!+#REF!,#REF!+#REF!)))))</f>
        <v xml:space="preserve"> </v>
      </c>
      <c r="AG38" s="125">
        <f t="shared" si="42"/>
        <v>0</v>
      </c>
      <c r="AH38" s="126">
        <f t="shared" si="43"/>
        <v>0</v>
      </c>
      <c r="AI38" s="126">
        <f t="shared" si="44"/>
        <v>0</v>
      </c>
      <c r="AJ38" s="126">
        <f t="shared" si="45"/>
        <v>0</v>
      </c>
      <c r="AK38" s="126">
        <f t="shared" si="46"/>
        <v>0</v>
      </c>
      <c r="AL38" s="126">
        <f t="shared" si="47"/>
        <v>4</v>
      </c>
      <c r="AM38" s="125">
        <f t="shared" si="22"/>
        <v>23</v>
      </c>
      <c r="AN38" s="125">
        <f t="shared" si="7"/>
        <v>0</v>
      </c>
      <c r="AO38" s="125">
        <f t="shared" si="8"/>
        <v>0</v>
      </c>
      <c r="AP38" s="125">
        <f t="shared" si="9"/>
        <v>1</v>
      </c>
      <c r="AQ38" s="127">
        <f t="shared" si="10"/>
        <v>810</v>
      </c>
      <c r="AR38" s="127">
        <f t="shared" si="23"/>
        <v>0</v>
      </c>
      <c r="AS38" s="125">
        <f t="shared" si="24"/>
        <v>0</v>
      </c>
      <c r="AT38" s="128">
        <f t="shared" si="11"/>
        <v>0</v>
      </c>
      <c r="AU38" s="128">
        <f t="shared" si="12"/>
        <v>0</v>
      </c>
      <c r="AV38" s="128">
        <f t="shared" si="25"/>
        <v>0</v>
      </c>
      <c r="AW38" s="128">
        <f t="shared" si="13"/>
        <v>0</v>
      </c>
      <c r="AX38" s="146">
        <f t="shared" si="14"/>
        <v>0</v>
      </c>
      <c r="AY38" s="147">
        <f t="shared" si="26"/>
        <v>0</v>
      </c>
      <c r="AZ38" s="146">
        <f t="shared" si="15"/>
        <v>0</v>
      </c>
      <c r="BA38" s="129">
        <f t="shared" si="27"/>
        <v>0</v>
      </c>
      <c r="BB38" s="129">
        <f t="shared" si="28"/>
        <v>0</v>
      </c>
      <c r="BC38" s="129">
        <f t="shared" si="29"/>
        <v>0</v>
      </c>
      <c r="BD38" s="130">
        <f t="shared" si="30"/>
        <v>0</v>
      </c>
      <c r="BE38" s="130">
        <f t="shared" si="31"/>
        <v>0</v>
      </c>
      <c r="BF38" s="130">
        <f t="shared" si="32"/>
        <v>0</v>
      </c>
      <c r="BG38" s="149" t="b">
        <f t="shared" si="33"/>
        <v>0</v>
      </c>
      <c r="BH38" s="130" t="b">
        <f t="shared" si="34"/>
        <v>0</v>
      </c>
      <c r="BI38" s="130" t="str">
        <f t="shared" si="35"/>
        <v/>
      </c>
      <c r="BJ38" s="130" t="str">
        <f t="shared" si="36"/>
        <v/>
      </c>
      <c r="BK38" s="130">
        <f t="shared" si="37"/>
        <v>0</v>
      </c>
      <c r="BL38" s="130" t="str">
        <f t="shared" si="38"/>
        <v/>
      </c>
      <c r="BM38" s="130" t="str">
        <f t="shared" si="53"/>
        <v/>
      </c>
      <c r="BN38" s="130" t="str">
        <f t="shared" si="52"/>
        <v/>
      </c>
      <c r="BO38" s="130">
        <f t="shared" si="48"/>
        <v>0</v>
      </c>
      <c r="BP38" s="130">
        <f t="shared" si="49"/>
        <v>0</v>
      </c>
      <c r="BQ38" s="130">
        <f t="shared" si="50"/>
        <v>0</v>
      </c>
      <c r="BR38" s="130">
        <f t="shared" si="39"/>
        <v>0</v>
      </c>
      <c r="BS38" s="130" t="str">
        <f t="shared" si="40"/>
        <v>N</v>
      </c>
    </row>
    <row r="39" spans="1:71" ht="18" customHeight="1">
      <c r="A39" s="407"/>
      <c r="B39" s="116"/>
      <c r="C39" s="117"/>
      <c r="D39" s="118"/>
      <c r="E39" s="118"/>
      <c r="F39" s="115"/>
      <c r="G39" s="115"/>
      <c r="H39" s="119"/>
      <c r="I39" s="109" t="str">
        <f t="shared" si="17"/>
        <v xml:space="preserve"> </v>
      </c>
      <c r="J39" s="109" t="str">
        <f t="shared" si="18"/>
        <v xml:space="preserve"> </v>
      </c>
      <c r="K39" s="109" t="str">
        <f t="shared" si="19"/>
        <v xml:space="preserve"> </v>
      </c>
      <c r="N39" s="107"/>
      <c r="U39" s="96">
        <f t="shared" si="20"/>
        <v>2003</v>
      </c>
      <c r="W39" s="141" t="str">
        <f t="shared" si="21"/>
        <v xml:space="preserve"> </v>
      </c>
      <c r="X39" s="137" t="str">
        <f t="shared" si="1"/>
        <v xml:space="preserve"> </v>
      </c>
      <c r="Y39" s="137" t="str">
        <f t="shared" si="41"/>
        <v xml:space="preserve"> </v>
      </c>
      <c r="Z39" s="137" t="str">
        <f t="shared" si="2"/>
        <v xml:space="preserve"> </v>
      </c>
      <c r="AA39" s="138" t="str">
        <f t="shared" si="3"/>
        <v xml:space="preserve"> </v>
      </c>
      <c r="AB39" s="144" t="str">
        <f t="shared" si="4"/>
        <v xml:space="preserve"> </v>
      </c>
      <c r="AC39" s="139" t="e">
        <f t="shared" si="5"/>
        <v>#N/A</v>
      </c>
      <c r="AD39" s="139" t="e">
        <f t="shared" si="6"/>
        <v>#N/A</v>
      </c>
      <c r="AE39" s="140" t="str">
        <f>IF(ISBLANK($G39)," ",IF($D39="Z",#REF!,IF($G39=2,0,IF($G39=1,IF($AB39&gt;$AD39,#REF!,0),IF($AB39&lt;$AC39,#REF!,#REF!)))))</f>
        <v xml:space="preserve"> </v>
      </c>
      <c r="AF39" s="140" t="str">
        <f>IF(ISBLANK($G39)," ",IF($D39="Z",#REF!+#REF!,IF($G39=2,#REF!+#REF!,IF($G39=1,IF($AB39&gt;$AD39,#REF!+#REF!,#REF!+#REF!),IF($AB39&lt;$AC39,#REF!+#REF!,#REF!+#REF!)))))</f>
        <v xml:space="preserve"> </v>
      </c>
      <c r="AG39" s="125">
        <f t="shared" si="42"/>
        <v>0</v>
      </c>
      <c r="AH39" s="126">
        <f t="shared" si="43"/>
        <v>0</v>
      </c>
      <c r="AI39" s="126">
        <f t="shared" si="44"/>
        <v>0</v>
      </c>
      <c r="AJ39" s="126">
        <f t="shared" si="45"/>
        <v>0</v>
      </c>
      <c r="AK39" s="126">
        <f t="shared" si="46"/>
        <v>0</v>
      </c>
      <c r="AL39" s="126">
        <f t="shared" si="47"/>
        <v>4</v>
      </c>
      <c r="AM39" s="125">
        <f t="shared" si="22"/>
        <v>23</v>
      </c>
      <c r="AN39" s="125">
        <f t="shared" si="7"/>
        <v>0</v>
      </c>
      <c r="AO39" s="125">
        <f t="shared" si="8"/>
        <v>0</v>
      </c>
      <c r="AP39" s="125">
        <f t="shared" si="9"/>
        <v>1</v>
      </c>
      <c r="AQ39" s="127">
        <f t="shared" si="10"/>
        <v>810</v>
      </c>
      <c r="AR39" s="127">
        <f t="shared" si="23"/>
        <v>0</v>
      </c>
      <c r="AS39" s="125">
        <f t="shared" si="24"/>
        <v>0</v>
      </c>
      <c r="AT39" s="128">
        <f t="shared" si="11"/>
        <v>0</v>
      </c>
      <c r="AU39" s="128">
        <f t="shared" si="12"/>
        <v>0</v>
      </c>
      <c r="AV39" s="128">
        <f t="shared" si="25"/>
        <v>0</v>
      </c>
      <c r="AW39" s="128">
        <f t="shared" si="13"/>
        <v>0</v>
      </c>
      <c r="AX39" s="146">
        <f t="shared" si="14"/>
        <v>0</v>
      </c>
      <c r="AY39" s="147">
        <f t="shared" si="26"/>
        <v>0</v>
      </c>
      <c r="AZ39" s="146">
        <f t="shared" si="15"/>
        <v>0</v>
      </c>
      <c r="BA39" s="129">
        <f t="shared" si="27"/>
        <v>0</v>
      </c>
      <c r="BB39" s="129">
        <f t="shared" si="28"/>
        <v>0</v>
      </c>
      <c r="BC39" s="129">
        <f t="shared" si="29"/>
        <v>0</v>
      </c>
      <c r="BD39" s="130">
        <f t="shared" si="30"/>
        <v>0</v>
      </c>
      <c r="BE39" s="130">
        <f t="shared" si="31"/>
        <v>0</v>
      </c>
      <c r="BF39" s="130">
        <f t="shared" si="32"/>
        <v>0</v>
      </c>
      <c r="BG39" s="149" t="b">
        <f t="shared" si="33"/>
        <v>0</v>
      </c>
      <c r="BH39" s="130" t="b">
        <f t="shared" si="34"/>
        <v>0</v>
      </c>
      <c r="BI39" s="130" t="str">
        <f t="shared" si="35"/>
        <v/>
      </c>
      <c r="BJ39" s="130" t="str">
        <f t="shared" si="36"/>
        <v/>
      </c>
      <c r="BK39" s="130">
        <f t="shared" si="37"/>
        <v>0</v>
      </c>
      <c r="BL39" s="130" t="str">
        <f t="shared" si="38"/>
        <v/>
      </c>
      <c r="BM39" s="130" t="str">
        <f t="shared" si="53"/>
        <v/>
      </c>
      <c r="BN39" s="130" t="str">
        <f t="shared" si="52"/>
        <v/>
      </c>
      <c r="BO39" s="130">
        <f t="shared" si="48"/>
        <v>0</v>
      </c>
      <c r="BP39" s="130">
        <f t="shared" si="49"/>
        <v>0</v>
      </c>
      <c r="BQ39" s="130">
        <f t="shared" si="50"/>
        <v>0</v>
      </c>
      <c r="BR39" s="130">
        <f t="shared" si="39"/>
        <v>0</v>
      </c>
      <c r="BS39" s="130" t="str">
        <f t="shared" si="40"/>
        <v>N</v>
      </c>
    </row>
    <row r="40" spans="1:71" ht="18" customHeight="1">
      <c r="A40" s="407"/>
      <c r="B40" s="116"/>
      <c r="C40" s="117"/>
      <c r="D40" s="118"/>
      <c r="E40" s="118"/>
      <c r="F40" s="115"/>
      <c r="G40" s="115"/>
      <c r="H40" s="119"/>
      <c r="I40" s="109" t="str">
        <f t="shared" si="17"/>
        <v xml:space="preserve"> </v>
      </c>
      <c r="J40" s="109" t="str">
        <f t="shared" si="18"/>
        <v xml:space="preserve"> </v>
      </c>
      <c r="K40" s="109" t="str">
        <f t="shared" si="19"/>
        <v xml:space="preserve"> </v>
      </c>
      <c r="N40" s="107"/>
      <c r="U40" s="96">
        <f t="shared" si="20"/>
        <v>2004</v>
      </c>
      <c r="W40" s="141" t="str">
        <f t="shared" si="21"/>
        <v xml:space="preserve"> </v>
      </c>
      <c r="X40" s="137" t="str">
        <f t="shared" si="1"/>
        <v xml:space="preserve"> </v>
      </c>
      <c r="Y40" s="137" t="str">
        <f t="shared" si="41"/>
        <v xml:space="preserve"> </v>
      </c>
      <c r="Z40" s="137" t="str">
        <f t="shared" si="2"/>
        <v xml:space="preserve"> </v>
      </c>
      <c r="AA40" s="138" t="str">
        <f t="shared" si="3"/>
        <v xml:space="preserve"> </v>
      </c>
      <c r="AB40" s="144" t="str">
        <f t="shared" si="4"/>
        <v xml:space="preserve"> </v>
      </c>
      <c r="AC40" s="139" t="e">
        <f t="shared" si="5"/>
        <v>#N/A</v>
      </c>
      <c r="AD40" s="139" t="e">
        <f t="shared" si="6"/>
        <v>#N/A</v>
      </c>
      <c r="AE40" s="140" t="str">
        <f>IF(ISBLANK($G40)," ",IF($D40="Z",#REF!,IF($G40=2,0,IF($G40=1,IF($AB40&gt;$AD40,#REF!,0),IF($AB40&lt;$AC40,#REF!,#REF!)))))</f>
        <v xml:space="preserve"> </v>
      </c>
      <c r="AF40" s="140" t="str">
        <f>IF(ISBLANK($G40)," ",IF($D40="Z",#REF!+#REF!,IF($G40=2,#REF!+#REF!,IF($G40=1,IF($AB40&gt;$AD40,#REF!+#REF!,#REF!+#REF!),IF($AB40&lt;$AC40,#REF!+#REF!,#REF!+#REF!)))))</f>
        <v xml:space="preserve"> </v>
      </c>
      <c r="AG40" s="125">
        <f t="shared" si="42"/>
        <v>0</v>
      </c>
      <c r="AH40" s="126">
        <f t="shared" si="43"/>
        <v>0</v>
      </c>
      <c r="AI40" s="126">
        <f t="shared" si="44"/>
        <v>0</v>
      </c>
      <c r="AJ40" s="126">
        <f t="shared" si="45"/>
        <v>0</v>
      </c>
      <c r="AK40" s="126">
        <f t="shared" si="46"/>
        <v>0</v>
      </c>
      <c r="AL40" s="126">
        <f t="shared" si="47"/>
        <v>4</v>
      </c>
      <c r="AM40" s="125">
        <f t="shared" si="22"/>
        <v>23</v>
      </c>
      <c r="AN40" s="125">
        <f t="shared" si="7"/>
        <v>0</v>
      </c>
      <c r="AO40" s="125">
        <f t="shared" si="8"/>
        <v>0</v>
      </c>
      <c r="AP40" s="125">
        <f t="shared" si="9"/>
        <v>1</v>
      </c>
      <c r="AQ40" s="127">
        <f t="shared" si="10"/>
        <v>810</v>
      </c>
      <c r="AR40" s="127">
        <f t="shared" si="23"/>
        <v>0</v>
      </c>
      <c r="AS40" s="125">
        <f t="shared" si="24"/>
        <v>0</v>
      </c>
      <c r="AT40" s="128">
        <f t="shared" si="11"/>
        <v>0</v>
      </c>
      <c r="AU40" s="128">
        <f t="shared" si="12"/>
        <v>0</v>
      </c>
      <c r="AV40" s="128">
        <f t="shared" si="25"/>
        <v>0</v>
      </c>
      <c r="AW40" s="128">
        <f t="shared" si="13"/>
        <v>0</v>
      </c>
      <c r="AX40" s="146">
        <f t="shared" si="14"/>
        <v>0</v>
      </c>
      <c r="AY40" s="147">
        <f t="shared" si="26"/>
        <v>0</v>
      </c>
      <c r="AZ40" s="146">
        <f t="shared" si="15"/>
        <v>0</v>
      </c>
      <c r="BA40" s="129">
        <f t="shared" si="27"/>
        <v>0</v>
      </c>
      <c r="BB40" s="129">
        <f t="shared" si="28"/>
        <v>0</v>
      </c>
      <c r="BC40" s="129">
        <f t="shared" si="29"/>
        <v>0</v>
      </c>
      <c r="BD40" s="130">
        <f t="shared" si="30"/>
        <v>0</v>
      </c>
      <c r="BE40" s="130">
        <f t="shared" si="31"/>
        <v>0</v>
      </c>
      <c r="BF40" s="130">
        <f t="shared" si="32"/>
        <v>0</v>
      </c>
      <c r="BG40" s="149" t="b">
        <f t="shared" si="33"/>
        <v>0</v>
      </c>
      <c r="BH40" s="130" t="b">
        <f t="shared" si="34"/>
        <v>0</v>
      </c>
      <c r="BI40" s="130" t="str">
        <f t="shared" si="35"/>
        <v/>
      </c>
      <c r="BJ40" s="130" t="str">
        <f t="shared" si="36"/>
        <v/>
      </c>
      <c r="BK40" s="130">
        <f t="shared" si="37"/>
        <v>0</v>
      </c>
      <c r="BL40" s="130" t="str">
        <f t="shared" si="38"/>
        <v/>
      </c>
      <c r="BM40" s="130" t="str">
        <f t="shared" si="53"/>
        <v/>
      </c>
      <c r="BN40" s="130" t="str">
        <f t="shared" si="52"/>
        <v/>
      </c>
      <c r="BO40" s="130">
        <f t="shared" si="48"/>
        <v>0</v>
      </c>
      <c r="BP40" s="130">
        <f t="shared" si="49"/>
        <v>0</v>
      </c>
      <c r="BQ40" s="130">
        <f t="shared" si="50"/>
        <v>0</v>
      </c>
      <c r="BR40" s="130">
        <f t="shared" si="39"/>
        <v>0</v>
      </c>
      <c r="BS40" s="130" t="str">
        <f t="shared" si="40"/>
        <v>N</v>
      </c>
    </row>
    <row r="41" spans="1:71" ht="18" customHeight="1">
      <c r="A41" s="407"/>
      <c r="B41" s="116"/>
      <c r="C41" s="117"/>
      <c r="D41" s="118"/>
      <c r="E41" s="118"/>
      <c r="F41" s="115"/>
      <c r="G41" s="115"/>
      <c r="H41" s="119"/>
      <c r="I41" s="109" t="str">
        <f t="shared" si="17"/>
        <v xml:space="preserve"> </v>
      </c>
      <c r="J41" s="109" t="str">
        <f t="shared" si="18"/>
        <v xml:space="preserve"> </v>
      </c>
      <c r="K41" s="109" t="str">
        <f t="shared" si="19"/>
        <v xml:space="preserve"> </v>
      </c>
      <c r="N41" s="107"/>
      <c r="U41" s="96">
        <f t="shared" si="20"/>
        <v>2005</v>
      </c>
      <c r="W41" s="141" t="str">
        <f t="shared" si="21"/>
        <v xml:space="preserve"> </v>
      </c>
      <c r="X41" s="137" t="str">
        <f t="shared" si="1"/>
        <v xml:space="preserve"> </v>
      </c>
      <c r="Y41" s="137" t="str">
        <f t="shared" si="41"/>
        <v xml:space="preserve"> </v>
      </c>
      <c r="Z41" s="137" t="str">
        <f t="shared" si="2"/>
        <v xml:space="preserve"> </v>
      </c>
      <c r="AA41" s="138" t="str">
        <f t="shared" si="3"/>
        <v xml:space="preserve"> </v>
      </c>
      <c r="AB41" s="144" t="str">
        <f t="shared" si="4"/>
        <v xml:space="preserve"> </v>
      </c>
      <c r="AC41" s="139" t="e">
        <f t="shared" si="5"/>
        <v>#N/A</v>
      </c>
      <c r="AD41" s="139" t="e">
        <f t="shared" si="6"/>
        <v>#N/A</v>
      </c>
      <c r="AE41" s="140" t="str">
        <f>IF(ISBLANK($G41)," ",IF($D41="Z",#REF!,IF($G41=2,0,IF($G41=1,IF($AB41&gt;$AD41,#REF!,0),IF($AB41&lt;$AC41,#REF!,#REF!)))))</f>
        <v xml:space="preserve"> </v>
      </c>
      <c r="AF41" s="140" t="str">
        <f>IF(ISBLANK($G41)," ",IF($D41="Z",#REF!+#REF!,IF($G41=2,#REF!+#REF!,IF($G41=1,IF($AB41&gt;$AD41,#REF!+#REF!,#REF!+#REF!),IF($AB41&lt;$AC41,#REF!+#REF!,#REF!+#REF!)))))</f>
        <v xml:space="preserve"> </v>
      </c>
      <c r="AG41" s="125">
        <f t="shared" si="42"/>
        <v>0</v>
      </c>
      <c r="AH41" s="126">
        <f t="shared" si="43"/>
        <v>0</v>
      </c>
      <c r="AI41" s="126">
        <f t="shared" si="44"/>
        <v>0</v>
      </c>
      <c r="AJ41" s="126">
        <f t="shared" si="45"/>
        <v>0</v>
      </c>
      <c r="AK41" s="126">
        <f t="shared" si="46"/>
        <v>0</v>
      </c>
      <c r="AL41" s="126">
        <f t="shared" si="47"/>
        <v>4</v>
      </c>
      <c r="AM41" s="125">
        <f t="shared" si="22"/>
        <v>23</v>
      </c>
      <c r="AN41" s="125">
        <f t="shared" si="7"/>
        <v>0</v>
      </c>
      <c r="AO41" s="125">
        <f t="shared" si="8"/>
        <v>0</v>
      </c>
      <c r="AP41" s="125">
        <f t="shared" si="9"/>
        <v>1</v>
      </c>
      <c r="AQ41" s="127">
        <f t="shared" si="10"/>
        <v>810</v>
      </c>
      <c r="AR41" s="127">
        <f t="shared" si="23"/>
        <v>0</v>
      </c>
      <c r="AS41" s="125">
        <f t="shared" si="24"/>
        <v>0</v>
      </c>
      <c r="AT41" s="128">
        <f t="shared" si="11"/>
        <v>0</v>
      </c>
      <c r="AU41" s="128">
        <f t="shared" si="12"/>
        <v>0</v>
      </c>
      <c r="AV41" s="128">
        <f t="shared" si="25"/>
        <v>0</v>
      </c>
      <c r="AW41" s="128">
        <f t="shared" si="13"/>
        <v>0</v>
      </c>
      <c r="AX41" s="146">
        <f t="shared" si="14"/>
        <v>0</v>
      </c>
      <c r="AY41" s="147">
        <f t="shared" si="26"/>
        <v>0</v>
      </c>
      <c r="AZ41" s="146">
        <f t="shared" si="15"/>
        <v>0</v>
      </c>
      <c r="BA41" s="129">
        <f t="shared" si="27"/>
        <v>0</v>
      </c>
      <c r="BB41" s="129">
        <f t="shared" si="28"/>
        <v>0</v>
      </c>
      <c r="BC41" s="129">
        <f t="shared" si="29"/>
        <v>0</v>
      </c>
      <c r="BD41" s="130">
        <f t="shared" si="30"/>
        <v>0</v>
      </c>
      <c r="BE41" s="130">
        <f t="shared" si="31"/>
        <v>0</v>
      </c>
      <c r="BF41" s="130">
        <f t="shared" si="32"/>
        <v>0</v>
      </c>
      <c r="BG41" s="149" t="b">
        <f t="shared" si="33"/>
        <v>0</v>
      </c>
      <c r="BH41" s="130" t="b">
        <f t="shared" si="34"/>
        <v>0</v>
      </c>
      <c r="BI41" s="130" t="str">
        <f t="shared" si="35"/>
        <v/>
      </c>
      <c r="BJ41" s="130" t="str">
        <f t="shared" si="36"/>
        <v/>
      </c>
      <c r="BK41" s="130">
        <f t="shared" si="37"/>
        <v>0</v>
      </c>
      <c r="BL41" s="130" t="str">
        <f t="shared" si="38"/>
        <v/>
      </c>
      <c r="BM41" s="130" t="str">
        <f t="shared" si="53"/>
        <v/>
      </c>
      <c r="BN41" s="130" t="str">
        <f t="shared" si="52"/>
        <v/>
      </c>
      <c r="BO41" s="130">
        <f t="shared" si="48"/>
        <v>0</v>
      </c>
      <c r="BP41" s="130">
        <f t="shared" si="49"/>
        <v>0</v>
      </c>
      <c r="BQ41" s="130">
        <f t="shared" si="50"/>
        <v>0</v>
      </c>
      <c r="BR41" s="130">
        <f t="shared" si="39"/>
        <v>0</v>
      </c>
      <c r="BS41" s="130" t="str">
        <f t="shared" si="40"/>
        <v>N</v>
      </c>
    </row>
    <row r="42" spans="1:71" ht="18" customHeight="1">
      <c r="A42" s="407"/>
      <c r="B42" s="116"/>
      <c r="C42" s="117"/>
      <c r="D42" s="118"/>
      <c r="E42" s="118"/>
      <c r="F42" s="115"/>
      <c r="G42" s="115"/>
      <c r="H42" s="119"/>
      <c r="I42" s="109" t="str">
        <f t="shared" si="17"/>
        <v xml:space="preserve"> </v>
      </c>
      <c r="J42" s="109" t="str">
        <f t="shared" si="18"/>
        <v xml:space="preserve"> </v>
      </c>
      <c r="K42" s="109" t="str">
        <f t="shared" si="19"/>
        <v xml:space="preserve"> </v>
      </c>
      <c r="N42" s="107"/>
      <c r="U42" s="96">
        <f t="shared" si="20"/>
        <v>2006</v>
      </c>
      <c r="W42" s="141" t="str">
        <f t="shared" si="21"/>
        <v xml:space="preserve"> </v>
      </c>
      <c r="X42" s="137" t="str">
        <f t="shared" si="1"/>
        <v xml:space="preserve"> </v>
      </c>
      <c r="Y42" s="137" t="str">
        <f t="shared" si="41"/>
        <v xml:space="preserve"> </v>
      </c>
      <c r="Z42" s="137" t="str">
        <f t="shared" si="2"/>
        <v xml:space="preserve"> </v>
      </c>
      <c r="AA42" s="138" t="str">
        <f t="shared" si="3"/>
        <v xml:space="preserve"> </v>
      </c>
      <c r="AB42" s="144" t="str">
        <f t="shared" si="4"/>
        <v xml:space="preserve"> </v>
      </c>
      <c r="AC42" s="139" t="e">
        <f t="shared" si="5"/>
        <v>#N/A</v>
      </c>
      <c r="AD42" s="139" t="e">
        <f t="shared" si="6"/>
        <v>#N/A</v>
      </c>
      <c r="AE42" s="140" t="str">
        <f>IF(ISBLANK($G42)," ",IF($D42="Z",#REF!,IF($G42=2,0,IF($G42=1,IF($AB42&gt;$AD42,#REF!,0),IF($AB42&lt;$AC42,#REF!,#REF!)))))</f>
        <v xml:space="preserve"> </v>
      </c>
      <c r="AF42" s="140" t="str">
        <f>IF(ISBLANK($G42)," ",IF($D42="Z",#REF!+#REF!,IF($G42=2,#REF!+#REF!,IF($G42=1,IF($AB42&gt;$AD42,#REF!+#REF!,#REF!+#REF!),IF($AB42&lt;$AC42,#REF!+#REF!,#REF!+#REF!)))))</f>
        <v xml:space="preserve"> </v>
      </c>
      <c r="AG42" s="125">
        <f t="shared" si="42"/>
        <v>0</v>
      </c>
      <c r="AH42" s="126">
        <f t="shared" si="43"/>
        <v>0</v>
      </c>
      <c r="AI42" s="126">
        <f t="shared" si="44"/>
        <v>0</v>
      </c>
      <c r="AJ42" s="126">
        <f t="shared" si="45"/>
        <v>0</v>
      </c>
      <c r="AK42" s="126">
        <f t="shared" si="46"/>
        <v>0</v>
      </c>
      <c r="AL42" s="126">
        <f t="shared" si="47"/>
        <v>4</v>
      </c>
      <c r="AM42" s="125">
        <f t="shared" si="22"/>
        <v>23</v>
      </c>
      <c r="AN42" s="125">
        <f t="shared" si="7"/>
        <v>0</v>
      </c>
      <c r="AO42" s="125">
        <f t="shared" si="8"/>
        <v>0</v>
      </c>
      <c r="AP42" s="125">
        <f t="shared" si="9"/>
        <v>1</v>
      </c>
      <c r="AQ42" s="127">
        <f t="shared" si="10"/>
        <v>810</v>
      </c>
      <c r="AR42" s="127">
        <f t="shared" si="23"/>
        <v>0</v>
      </c>
      <c r="AS42" s="125">
        <f t="shared" si="24"/>
        <v>0</v>
      </c>
      <c r="AT42" s="128">
        <f t="shared" si="11"/>
        <v>0</v>
      </c>
      <c r="AU42" s="128">
        <f t="shared" si="12"/>
        <v>0</v>
      </c>
      <c r="AV42" s="128">
        <f t="shared" si="25"/>
        <v>0</v>
      </c>
      <c r="AW42" s="128">
        <f t="shared" si="13"/>
        <v>0</v>
      </c>
      <c r="AX42" s="146">
        <f t="shared" si="14"/>
        <v>0</v>
      </c>
      <c r="AY42" s="147">
        <f t="shared" si="26"/>
        <v>0</v>
      </c>
      <c r="AZ42" s="146">
        <f t="shared" si="15"/>
        <v>0</v>
      </c>
      <c r="BA42" s="129">
        <f t="shared" si="27"/>
        <v>0</v>
      </c>
      <c r="BB42" s="129">
        <f t="shared" si="28"/>
        <v>0</v>
      </c>
      <c r="BC42" s="129">
        <f t="shared" si="29"/>
        <v>0</v>
      </c>
      <c r="BD42" s="130">
        <f t="shared" si="30"/>
        <v>0</v>
      </c>
      <c r="BE42" s="130">
        <f t="shared" si="31"/>
        <v>0</v>
      </c>
      <c r="BF42" s="130">
        <f t="shared" si="32"/>
        <v>0</v>
      </c>
      <c r="BG42" s="149" t="b">
        <f t="shared" si="33"/>
        <v>0</v>
      </c>
      <c r="BH42" s="130" t="b">
        <f t="shared" si="34"/>
        <v>0</v>
      </c>
      <c r="BI42" s="130" t="str">
        <f t="shared" si="35"/>
        <v/>
      </c>
      <c r="BJ42" s="130" t="str">
        <f t="shared" si="36"/>
        <v/>
      </c>
      <c r="BK42" s="130">
        <f t="shared" si="37"/>
        <v>0</v>
      </c>
      <c r="BL42" s="130" t="str">
        <f t="shared" si="38"/>
        <v/>
      </c>
      <c r="BM42" s="130" t="str">
        <f t="shared" si="53"/>
        <v/>
      </c>
      <c r="BN42" s="130" t="str">
        <f t="shared" si="52"/>
        <v/>
      </c>
      <c r="BO42" s="130">
        <f t="shared" si="48"/>
        <v>0</v>
      </c>
      <c r="BP42" s="130">
        <f t="shared" si="49"/>
        <v>0</v>
      </c>
      <c r="BQ42" s="130">
        <f t="shared" si="50"/>
        <v>0</v>
      </c>
      <c r="BR42" s="130">
        <f t="shared" si="39"/>
        <v>0</v>
      </c>
      <c r="BS42" s="130" t="str">
        <f t="shared" si="40"/>
        <v>N</v>
      </c>
    </row>
    <row r="43" spans="1:71" ht="18" customHeight="1">
      <c r="A43" s="407"/>
      <c r="B43" s="116"/>
      <c r="C43" s="117"/>
      <c r="D43" s="118"/>
      <c r="E43" s="118"/>
      <c r="F43" s="115"/>
      <c r="G43" s="115"/>
      <c r="H43" s="119"/>
      <c r="I43" s="109" t="str">
        <f t="shared" si="17"/>
        <v xml:space="preserve"> </v>
      </c>
      <c r="J43" s="109" t="str">
        <f t="shared" si="18"/>
        <v xml:space="preserve"> </v>
      </c>
      <c r="K43" s="109" t="str">
        <f t="shared" si="19"/>
        <v xml:space="preserve"> </v>
      </c>
      <c r="N43" s="107"/>
      <c r="U43" s="96">
        <f t="shared" si="20"/>
        <v>2007</v>
      </c>
      <c r="W43" s="141" t="str">
        <f t="shared" si="21"/>
        <v xml:space="preserve"> </v>
      </c>
      <c r="X43" s="137" t="str">
        <f t="shared" si="1"/>
        <v xml:space="preserve"> </v>
      </c>
      <c r="Y43" s="137" t="str">
        <f t="shared" si="41"/>
        <v xml:space="preserve"> </v>
      </c>
      <c r="Z43" s="137" t="str">
        <f t="shared" si="2"/>
        <v xml:space="preserve"> </v>
      </c>
      <c r="AA43" s="138" t="str">
        <f t="shared" si="3"/>
        <v xml:space="preserve"> </v>
      </c>
      <c r="AB43" s="144" t="str">
        <f t="shared" si="4"/>
        <v xml:space="preserve"> </v>
      </c>
      <c r="AC43" s="139" t="e">
        <f t="shared" si="5"/>
        <v>#N/A</v>
      </c>
      <c r="AD43" s="139" t="e">
        <f t="shared" si="6"/>
        <v>#N/A</v>
      </c>
      <c r="AE43" s="140" t="str">
        <f>IF(ISBLANK($G43)," ",IF($D43="Z",#REF!,IF($G43=2,0,IF($G43=1,IF($AB43&gt;$AD43,#REF!,0),IF($AB43&lt;$AC43,#REF!,#REF!)))))</f>
        <v xml:space="preserve"> </v>
      </c>
      <c r="AF43" s="140" t="str">
        <f>IF(ISBLANK($G43)," ",IF($D43="Z",#REF!+#REF!,IF($G43=2,#REF!+#REF!,IF($G43=1,IF($AB43&gt;$AD43,#REF!+#REF!,#REF!+#REF!),IF($AB43&lt;$AC43,#REF!+#REF!,#REF!+#REF!)))))</f>
        <v xml:space="preserve"> </v>
      </c>
      <c r="AG43" s="125">
        <f t="shared" si="42"/>
        <v>0</v>
      </c>
      <c r="AH43" s="126">
        <f t="shared" si="43"/>
        <v>0</v>
      </c>
      <c r="AI43" s="126">
        <f t="shared" si="44"/>
        <v>0</v>
      </c>
      <c r="AJ43" s="126">
        <f t="shared" si="45"/>
        <v>0</v>
      </c>
      <c r="AK43" s="126">
        <f t="shared" si="46"/>
        <v>0</v>
      </c>
      <c r="AL43" s="126">
        <f t="shared" si="47"/>
        <v>4</v>
      </c>
      <c r="AM43" s="125">
        <f t="shared" si="22"/>
        <v>23</v>
      </c>
      <c r="AN43" s="125">
        <f t="shared" si="7"/>
        <v>0</v>
      </c>
      <c r="AO43" s="125">
        <f t="shared" si="8"/>
        <v>0</v>
      </c>
      <c r="AP43" s="125">
        <f t="shared" si="9"/>
        <v>1</v>
      </c>
      <c r="AQ43" s="127">
        <f t="shared" si="10"/>
        <v>810</v>
      </c>
      <c r="AR43" s="127">
        <f t="shared" si="23"/>
        <v>0</v>
      </c>
      <c r="AS43" s="125">
        <f t="shared" si="24"/>
        <v>0</v>
      </c>
      <c r="AT43" s="128">
        <f t="shared" si="11"/>
        <v>0</v>
      </c>
      <c r="AU43" s="128">
        <f t="shared" si="12"/>
        <v>0</v>
      </c>
      <c r="AV43" s="128">
        <f t="shared" si="25"/>
        <v>0</v>
      </c>
      <c r="AW43" s="128">
        <f t="shared" si="13"/>
        <v>0</v>
      </c>
      <c r="AX43" s="146">
        <f t="shared" si="14"/>
        <v>0</v>
      </c>
      <c r="AY43" s="147">
        <f t="shared" si="26"/>
        <v>0</v>
      </c>
      <c r="AZ43" s="146">
        <f t="shared" si="15"/>
        <v>0</v>
      </c>
      <c r="BA43" s="129">
        <f t="shared" si="27"/>
        <v>0</v>
      </c>
      <c r="BB43" s="129">
        <f t="shared" si="28"/>
        <v>0</v>
      </c>
      <c r="BC43" s="129">
        <f t="shared" si="29"/>
        <v>0</v>
      </c>
      <c r="BD43" s="130">
        <f t="shared" si="30"/>
        <v>0</v>
      </c>
      <c r="BE43" s="130">
        <f t="shared" si="31"/>
        <v>0</v>
      </c>
      <c r="BF43" s="130">
        <f t="shared" si="32"/>
        <v>0</v>
      </c>
      <c r="BG43" s="149" t="b">
        <f t="shared" si="33"/>
        <v>0</v>
      </c>
      <c r="BH43" s="130" t="b">
        <f t="shared" si="34"/>
        <v>0</v>
      </c>
      <c r="BI43" s="130" t="str">
        <f t="shared" si="35"/>
        <v/>
      </c>
      <c r="BJ43" s="130" t="str">
        <f t="shared" si="36"/>
        <v/>
      </c>
      <c r="BK43" s="130">
        <f t="shared" si="37"/>
        <v>0</v>
      </c>
      <c r="BL43" s="130" t="str">
        <f t="shared" si="38"/>
        <v/>
      </c>
      <c r="BM43" s="130" t="str">
        <f t="shared" si="53"/>
        <v/>
      </c>
      <c r="BN43" s="130" t="str">
        <f t="shared" si="52"/>
        <v/>
      </c>
      <c r="BO43" s="130">
        <f t="shared" si="48"/>
        <v>0</v>
      </c>
      <c r="BP43" s="130">
        <f t="shared" si="49"/>
        <v>0</v>
      </c>
      <c r="BQ43" s="130">
        <f t="shared" si="50"/>
        <v>0</v>
      </c>
      <c r="BR43" s="130">
        <f t="shared" si="39"/>
        <v>0</v>
      </c>
      <c r="BS43" s="130" t="str">
        <f t="shared" si="40"/>
        <v>N</v>
      </c>
    </row>
    <row r="44" spans="1:71" ht="18" customHeight="1">
      <c r="A44" s="407"/>
      <c r="B44" s="116"/>
      <c r="C44" s="117"/>
      <c r="D44" s="118"/>
      <c r="E44" s="118"/>
      <c r="F44" s="115"/>
      <c r="G44" s="115"/>
      <c r="H44" s="119"/>
      <c r="I44" s="109" t="str">
        <f t="shared" si="17"/>
        <v xml:space="preserve"> </v>
      </c>
      <c r="J44" s="109" t="str">
        <f t="shared" si="18"/>
        <v xml:space="preserve"> </v>
      </c>
      <c r="K44" s="109" t="str">
        <f t="shared" si="19"/>
        <v xml:space="preserve"> </v>
      </c>
      <c r="U44" s="96">
        <f t="shared" si="20"/>
        <v>2008</v>
      </c>
      <c r="W44" s="141" t="str">
        <f t="shared" si="21"/>
        <v xml:space="preserve"> </v>
      </c>
      <c r="X44" s="137" t="str">
        <f t="shared" si="1"/>
        <v xml:space="preserve"> </v>
      </c>
      <c r="Y44" s="137" t="str">
        <f t="shared" si="41"/>
        <v xml:space="preserve"> </v>
      </c>
      <c r="Z44" s="137" t="str">
        <f t="shared" si="2"/>
        <v xml:space="preserve"> </v>
      </c>
      <c r="AA44" s="138" t="str">
        <f t="shared" si="3"/>
        <v xml:space="preserve"> </v>
      </c>
      <c r="AB44" s="144" t="str">
        <f t="shared" si="4"/>
        <v xml:space="preserve"> </v>
      </c>
      <c r="AC44" s="139" t="e">
        <f t="shared" si="5"/>
        <v>#N/A</v>
      </c>
      <c r="AD44" s="139" t="e">
        <f t="shared" si="6"/>
        <v>#N/A</v>
      </c>
      <c r="AE44" s="140" t="str">
        <f>IF(ISBLANK($G44)," ",IF($D44="Z",#REF!,IF($G44=2,0,IF($G44=1,IF($AB44&gt;$AD44,#REF!,0),IF($AB44&lt;$AC44,#REF!,#REF!)))))</f>
        <v xml:space="preserve"> </v>
      </c>
      <c r="AF44" s="140" t="str">
        <f>IF(ISBLANK($G44)," ",IF($D44="Z",#REF!+#REF!,IF($G44=2,#REF!+#REF!,IF($G44=1,IF($AB44&gt;$AD44,#REF!+#REF!,#REF!+#REF!),IF($AB44&lt;$AC44,#REF!+#REF!,#REF!+#REF!)))))</f>
        <v xml:space="preserve"> </v>
      </c>
      <c r="AG44" s="125">
        <f t="shared" si="42"/>
        <v>0</v>
      </c>
      <c r="AH44" s="126">
        <f t="shared" si="43"/>
        <v>0</v>
      </c>
      <c r="AI44" s="126">
        <f t="shared" si="44"/>
        <v>0</v>
      </c>
      <c r="AJ44" s="126">
        <f t="shared" si="45"/>
        <v>0</v>
      </c>
      <c r="AK44" s="126">
        <f t="shared" si="46"/>
        <v>0</v>
      </c>
      <c r="AL44" s="126">
        <f t="shared" si="47"/>
        <v>4</v>
      </c>
      <c r="AM44" s="125">
        <f t="shared" si="22"/>
        <v>23</v>
      </c>
      <c r="AN44" s="125">
        <f t="shared" si="7"/>
        <v>0</v>
      </c>
      <c r="AO44" s="125">
        <f t="shared" si="8"/>
        <v>0</v>
      </c>
      <c r="AP44" s="125">
        <f t="shared" si="9"/>
        <v>1</v>
      </c>
      <c r="AQ44" s="127">
        <f t="shared" si="10"/>
        <v>810</v>
      </c>
      <c r="AR44" s="127">
        <f t="shared" si="23"/>
        <v>0</v>
      </c>
      <c r="AS44" s="125">
        <f t="shared" si="24"/>
        <v>0</v>
      </c>
      <c r="AT44" s="128">
        <f t="shared" si="11"/>
        <v>0</v>
      </c>
      <c r="AU44" s="128">
        <f t="shared" si="12"/>
        <v>0</v>
      </c>
      <c r="AV44" s="128">
        <f t="shared" si="25"/>
        <v>0</v>
      </c>
      <c r="AW44" s="128">
        <f t="shared" si="13"/>
        <v>0</v>
      </c>
      <c r="AX44" s="146">
        <f t="shared" si="14"/>
        <v>0</v>
      </c>
      <c r="AY44" s="147">
        <f t="shared" si="26"/>
        <v>0</v>
      </c>
      <c r="AZ44" s="146">
        <f t="shared" si="15"/>
        <v>0</v>
      </c>
      <c r="BA44" s="129">
        <f t="shared" si="27"/>
        <v>0</v>
      </c>
      <c r="BB44" s="129">
        <f t="shared" si="28"/>
        <v>0</v>
      </c>
      <c r="BC44" s="129">
        <f t="shared" si="29"/>
        <v>0</v>
      </c>
      <c r="BD44" s="130">
        <f t="shared" si="30"/>
        <v>0</v>
      </c>
      <c r="BE44" s="130">
        <f t="shared" si="31"/>
        <v>0</v>
      </c>
      <c r="BF44" s="130">
        <f t="shared" si="32"/>
        <v>0</v>
      </c>
      <c r="BG44" s="149" t="b">
        <f t="shared" si="33"/>
        <v>0</v>
      </c>
      <c r="BH44" s="130" t="b">
        <f t="shared" si="34"/>
        <v>0</v>
      </c>
      <c r="BI44" s="130" t="str">
        <f t="shared" si="35"/>
        <v/>
      </c>
      <c r="BJ44" s="130" t="str">
        <f t="shared" si="36"/>
        <v/>
      </c>
      <c r="BK44" s="130">
        <f t="shared" si="37"/>
        <v>0</v>
      </c>
      <c r="BL44" s="130" t="str">
        <f t="shared" si="38"/>
        <v/>
      </c>
      <c r="BM44" s="130" t="str">
        <f t="shared" si="53"/>
        <v/>
      </c>
      <c r="BN44" s="130" t="str">
        <f t="shared" si="52"/>
        <v/>
      </c>
      <c r="BO44" s="130">
        <f t="shared" si="48"/>
        <v>0</v>
      </c>
      <c r="BP44" s="130">
        <f t="shared" si="49"/>
        <v>0</v>
      </c>
      <c r="BQ44" s="130">
        <f t="shared" si="50"/>
        <v>0</v>
      </c>
      <c r="BR44" s="130">
        <f t="shared" si="39"/>
        <v>0</v>
      </c>
      <c r="BS44" s="130" t="str">
        <f t="shared" si="40"/>
        <v>N</v>
      </c>
    </row>
    <row r="45" spans="1:71" ht="18" customHeight="1">
      <c r="A45" s="407"/>
      <c r="B45" s="116"/>
      <c r="C45" s="117"/>
      <c r="D45" s="118"/>
      <c r="E45" s="118"/>
      <c r="F45" s="115"/>
      <c r="G45" s="115"/>
      <c r="H45" s="119"/>
      <c r="I45" s="109" t="str">
        <f t="shared" si="17"/>
        <v xml:space="preserve"> </v>
      </c>
      <c r="J45" s="109" t="str">
        <f t="shared" si="18"/>
        <v xml:space="preserve"> </v>
      </c>
      <c r="K45" s="109" t="str">
        <f t="shared" si="19"/>
        <v xml:space="preserve"> </v>
      </c>
      <c r="U45" s="96">
        <f t="shared" si="20"/>
        <v>2009</v>
      </c>
      <c r="W45" s="141" t="str">
        <f t="shared" si="21"/>
        <v xml:space="preserve"> </v>
      </c>
      <c r="X45" s="137" t="str">
        <f t="shared" si="1"/>
        <v xml:space="preserve"> </v>
      </c>
      <c r="Y45" s="137" t="str">
        <f t="shared" si="41"/>
        <v xml:space="preserve"> </v>
      </c>
      <c r="Z45" s="137" t="str">
        <f t="shared" si="2"/>
        <v xml:space="preserve"> </v>
      </c>
      <c r="AA45" s="138" t="str">
        <f t="shared" si="3"/>
        <v xml:space="preserve"> </v>
      </c>
      <c r="AB45" s="144" t="str">
        <f t="shared" si="4"/>
        <v xml:space="preserve"> </v>
      </c>
      <c r="AC45" s="139" t="e">
        <f t="shared" si="5"/>
        <v>#N/A</v>
      </c>
      <c r="AD45" s="139" t="e">
        <f t="shared" si="6"/>
        <v>#N/A</v>
      </c>
      <c r="AE45" s="140" t="str">
        <f>IF(ISBLANK($G45)," ",IF($D45="Z",#REF!,IF($G45=2,0,IF($G45=1,IF($AB45&gt;$AD45,#REF!,0),IF($AB45&lt;$AC45,#REF!,#REF!)))))</f>
        <v xml:space="preserve"> </v>
      </c>
      <c r="AF45" s="140" t="str">
        <f>IF(ISBLANK($G45)," ",IF($D45="Z",#REF!+#REF!,IF($G45=2,#REF!+#REF!,IF($G45=1,IF($AB45&gt;$AD45,#REF!+#REF!,#REF!+#REF!),IF($AB45&lt;$AC45,#REF!+#REF!,#REF!+#REF!)))))</f>
        <v xml:space="preserve"> </v>
      </c>
      <c r="AG45" s="125">
        <f t="shared" si="42"/>
        <v>0</v>
      </c>
      <c r="AH45" s="126">
        <f t="shared" si="43"/>
        <v>0</v>
      </c>
      <c r="AI45" s="126">
        <f t="shared" si="44"/>
        <v>0</v>
      </c>
      <c r="AJ45" s="126">
        <f t="shared" si="45"/>
        <v>0</v>
      </c>
      <c r="AK45" s="126">
        <f t="shared" si="46"/>
        <v>0</v>
      </c>
      <c r="AL45" s="126">
        <f t="shared" si="47"/>
        <v>4</v>
      </c>
      <c r="AM45" s="125">
        <f t="shared" si="22"/>
        <v>23</v>
      </c>
      <c r="AN45" s="125">
        <f t="shared" si="7"/>
        <v>0</v>
      </c>
      <c r="AO45" s="125">
        <f t="shared" si="8"/>
        <v>0</v>
      </c>
      <c r="AP45" s="125">
        <f t="shared" si="9"/>
        <v>1</v>
      </c>
      <c r="AQ45" s="127">
        <f t="shared" si="10"/>
        <v>810</v>
      </c>
      <c r="AR45" s="127">
        <f t="shared" si="23"/>
        <v>0</v>
      </c>
      <c r="AS45" s="125">
        <f t="shared" si="24"/>
        <v>0</v>
      </c>
      <c r="AT45" s="128">
        <f t="shared" si="11"/>
        <v>0</v>
      </c>
      <c r="AU45" s="128">
        <f t="shared" si="12"/>
        <v>0</v>
      </c>
      <c r="AV45" s="128">
        <f t="shared" si="25"/>
        <v>0</v>
      </c>
      <c r="AW45" s="128">
        <f t="shared" si="13"/>
        <v>0</v>
      </c>
      <c r="AX45" s="146">
        <f t="shared" si="14"/>
        <v>0</v>
      </c>
      <c r="AY45" s="147">
        <f t="shared" si="26"/>
        <v>0</v>
      </c>
      <c r="AZ45" s="146">
        <f t="shared" si="15"/>
        <v>0</v>
      </c>
      <c r="BA45" s="129">
        <f t="shared" si="27"/>
        <v>0</v>
      </c>
      <c r="BB45" s="129">
        <f t="shared" si="28"/>
        <v>0</v>
      </c>
      <c r="BC45" s="129">
        <f t="shared" si="29"/>
        <v>0</v>
      </c>
      <c r="BD45" s="130">
        <f t="shared" si="30"/>
        <v>0</v>
      </c>
      <c r="BE45" s="130">
        <f t="shared" si="31"/>
        <v>0</v>
      </c>
      <c r="BF45" s="130">
        <f t="shared" si="32"/>
        <v>0</v>
      </c>
      <c r="BG45" s="149" t="b">
        <f t="shared" si="33"/>
        <v>0</v>
      </c>
      <c r="BH45" s="130" t="b">
        <f t="shared" si="34"/>
        <v>0</v>
      </c>
      <c r="BI45" s="130" t="str">
        <f t="shared" si="35"/>
        <v/>
      </c>
      <c r="BJ45" s="130" t="str">
        <f t="shared" si="36"/>
        <v/>
      </c>
      <c r="BK45" s="130">
        <f t="shared" si="37"/>
        <v>0</v>
      </c>
      <c r="BL45" s="130" t="str">
        <f t="shared" si="38"/>
        <v/>
      </c>
      <c r="BM45" s="130" t="str">
        <f t="shared" si="53"/>
        <v/>
      </c>
      <c r="BN45" s="130" t="str">
        <f t="shared" si="52"/>
        <v/>
      </c>
      <c r="BO45" s="130">
        <f t="shared" si="48"/>
        <v>0</v>
      </c>
      <c r="BP45" s="130">
        <f t="shared" si="49"/>
        <v>0</v>
      </c>
      <c r="BQ45" s="130">
        <f t="shared" si="50"/>
        <v>0</v>
      </c>
      <c r="BR45" s="130">
        <f t="shared" si="39"/>
        <v>0</v>
      </c>
      <c r="BS45" s="130" t="str">
        <f t="shared" si="40"/>
        <v>N</v>
      </c>
    </row>
    <row r="46" spans="1:71" ht="18" customHeight="1">
      <c r="A46" s="407"/>
      <c r="B46" s="116"/>
      <c r="C46" s="117"/>
      <c r="D46" s="118"/>
      <c r="E46" s="118"/>
      <c r="F46" s="115"/>
      <c r="G46" s="115"/>
      <c r="H46" s="119"/>
      <c r="I46" s="109" t="str">
        <f t="shared" si="17"/>
        <v xml:space="preserve"> </v>
      </c>
      <c r="J46" s="109" t="str">
        <f t="shared" si="18"/>
        <v xml:space="preserve"> </v>
      </c>
      <c r="K46" s="109" t="str">
        <f t="shared" si="19"/>
        <v xml:space="preserve"> </v>
      </c>
      <c r="U46" s="96">
        <f t="shared" si="20"/>
        <v>2010</v>
      </c>
      <c r="W46" s="141" t="str">
        <f t="shared" si="21"/>
        <v xml:space="preserve"> </v>
      </c>
      <c r="X46" s="137" t="str">
        <f t="shared" si="1"/>
        <v xml:space="preserve"> </v>
      </c>
      <c r="Y46" s="137" t="str">
        <f t="shared" si="41"/>
        <v xml:space="preserve"> </v>
      </c>
      <c r="Z46" s="137" t="str">
        <f t="shared" si="2"/>
        <v xml:space="preserve"> </v>
      </c>
      <c r="AA46" s="138" t="str">
        <f t="shared" si="3"/>
        <v xml:space="preserve"> </v>
      </c>
      <c r="AB46" s="144" t="str">
        <f t="shared" si="4"/>
        <v xml:space="preserve"> </v>
      </c>
      <c r="AC46" s="139" t="e">
        <f t="shared" si="5"/>
        <v>#N/A</v>
      </c>
      <c r="AD46" s="139" t="e">
        <f t="shared" si="6"/>
        <v>#N/A</v>
      </c>
      <c r="AE46" s="140" t="str">
        <f>IF(ISBLANK($G46)," ",IF($D46="Z",#REF!,IF($G46=2,0,IF($G46=1,IF($AB46&gt;$AD46,#REF!,0),IF($AB46&lt;$AC46,#REF!,#REF!)))))</f>
        <v xml:space="preserve"> </v>
      </c>
      <c r="AF46" s="140" t="str">
        <f>IF(ISBLANK($G46)," ",IF($D46="Z",#REF!+#REF!,IF($G46=2,#REF!+#REF!,IF($G46=1,IF($AB46&gt;$AD46,#REF!+#REF!,#REF!+#REF!),IF($AB46&lt;$AC46,#REF!+#REF!,#REF!+#REF!)))))</f>
        <v xml:space="preserve"> </v>
      </c>
      <c r="AG46" s="125">
        <f t="shared" si="42"/>
        <v>0</v>
      </c>
      <c r="AH46" s="126">
        <f t="shared" si="43"/>
        <v>0</v>
      </c>
      <c r="AI46" s="126">
        <f t="shared" si="44"/>
        <v>0</v>
      </c>
      <c r="AJ46" s="126">
        <f t="shared" si="45"/>
        <v>0</v>
      </c>
      <c r="AK46" s="126">
        <f t="shared" si="46"/>
        <v>0</v>
      </c>
      <c r="AL46" s="126">
        <f t="shared" si="47"/>
        <v>4</v>
      </c>
      <c r="AM46" s="125">
        <f t="shared" si="22"/>
        <v>23</v>
      </c>
      <c r="AN46" s="125">
        <f t="shared" si="7"/>
        <v>0</v>
      </c>
      <c r="AO46" s="125">
        <f t="shared" si="8"/>
        <v>0</v>
      </c>
      <c r="AP46" s="125">
        <f t="shared" si="9"/>
        <v>1</v>
      </c>
      <c r="AQ46" s="127">
        <f t="shared" si="10"/>
        <v>810</v>
      </c>
      <c r="AR46" s="127">
        <f t="shared" si="23"/>
        <v>0</v>
      </c>
      <c r="AS46" s="125">
        <f t="shared" si="24"/>
        <v>0</v>
      </c>
      <c r="AT46" s="128">
        <f t="shared" si="11"/>
        <v>0</v>
      </c>
      <c r="AU46" s="128">
        <f t="shared" si="12"/>
        <v>0</v>
      </c>
      <c r="AV46" s="128">
        <f t="shared" si="25"/>
        <v>0</v>
      </c>
      <c r="AW46" s="128">
        <f t="shared" si="13"/>
        <v>0</v>
      </c>
      <c r="AX46" s="146">
        <f t="shared" si="14"/>
        <v>0</v>
      </c>
      <c r="AY46" s="147">
        <f t="shared" si="26"/>
        <v>0</v>
      </c>
      <c r="AZ46" s="146">
        <f t="shared" si="15"/>
        <v>0</v>
      </c>
      <c r="BA46" s="129">
        <f t="shared" si="27"/>
        <v>0</v>
      </c>
      <c r="BB46" s="129">
        <f t="shared" si="28"/>
        <v>0</v>
      </c>
      <c r="BC46" s="129">
        <f t="shared" si="29"/>
        <v>0</v>
      </c>
      <c r="BD46" s="130">
        <f t="shared" si="30"/>
        <v>0</v>
      </c>
      <c r="BE46" s="130">
        <f t="shared" si="31"/>
        <v>0</v>
      </c>
      <c r="BF46" s="130">
        <f t="shared" si="32"/>
        <v>0</v>
      </c>
      <c r="BG46" s="149" t="b">
        <f t="shared" si="33"/>
        <v>0</v>
      </c>
      <c r="BH46" s="130" t="b">
        <f t="shared" si="34"/>
        <v>0</v>
      </c>
      <c r="BI46" s="130" t="str">
        <f t="shared" si="35"/>
        <v/>
      </c>
      <c r="BJ46" s="130" t="str">
        <f t="shared" si="36"/>
        <v/>
      </c>
      <c r="BK46" s="130">
        <f t="shared" si="37"/>
        <v>0</v>
      </c>
      <c r="BL46" s="130" t="str">
        <f t="shared" si="38"/>
        <v/>
      </c>
      <c r="BM46" s="130" t="str">
        <f t="shared" si="53"/>
        <v/>
      </c>
      <c r="BN46" s="130" t="str">
        <f t="shared" si="52"/>
        <v/>
      </c>
      <c r="BO46" s="130">
        <f t="shared" si="48"/>
        <v>0</v>
      </c>
      <c r="BP46" s="130">
        <f t="shared" si="49"/>
        <v>0</v>
      </c>
      <c r="BQ46" s="130">
        <f t="shared" si="50"/>
        <v>0</v>
      </c>
      <c r="BR46" s="130">
        <f t="shared" si="39"/>
        <v>0</v>
      </c>
      <c r="BS46" s="130" t="str">
        <f t="shared" si="40"/>
        <v>N</v>
      </c>
    </row>
    <row r="47" spans="1:71" ht="18" customHeight="1">
      <c r="A47" s="407"/>
      <c r="B47" s="116"/>
      <c r="C47" s="117"/>
      <c r="D47" s="118"/>
      <c r="E47" s="118"/>
      <c r="F47" s="115"/>
      <c r="G47" s="115"/>
      <c r="H47" s="119"/>
      <c r="I47" s="109" t="str">
        <f t="shared" si="17"/>
        <v xml:space="preserve"> </v>
      </c>
      <c r="J47" s="109" t="str">
        <f t="shared" si="18"/>
        <v xml:space="preserve"> </v>
      </c>
      <c r="K47" s="109" t="str">
        <f t="shared" si="19"/>
        <v xml:space="preserve"> </v>
      </c>
      <c r="U47" s="96">
        <f t="shared" si="20"/>
        <v>2011</v>
      </c>
      <c r="W47" s="141" t="str">
        <f t="shared" si="21"/>
        <v xml:space="preserve"> </v>
      </c>
      <c r="X47" s="137" t="str">
        <f t="shared" si="1"/>
        <v xml:space="preserve"> </v>
      </c>
      <c r="Y47" s="137" t="str">
        <f t="shared" si="41"/>
        <v xml:space="preserve"> </v>
      </c>
      <c r="Z47" s="137" t="str">
        <f t="shared" si="2"/>
        <v xml:space="preserve"> </v>
      </c>
      <c r="AA47" s="138" t="str">
        <f t="shared" si="3"/>
        <v xml:space="preserve"> </v>
      </c>
      <c r="AB47" s="144" t="str">
        <f t="shared" si="4"/>
        <v xml:space="preserve"> </v>
      </c>
      <c r="AC47" s="139" t="e">
        <f t="shared" si="5"/>
        <v>#N/A</v>
      </c>
      <c r="AD47" s="139" t="e">
        <f t="shared" si="6"/>
        <v>#N/A</v>
      </c>
      <c r="AE47" s="140" t="str">
        <f>IF(ISBLANK($G47)," ",IF($D47="Z",#REF!,IF($G47=2,0,IF($G47=1,IF($AB47&gt;$AD47,#REF!,0),IF($AB47&lt;$AC47,#REF!,#REF!)))))</f>
        <v xml:space="preserve"> </v>
      </c>
      <c r="AF47" s="140" t="str">
        <f>IF(ISBLANK($G47)," ",IF($D47="Z",#REF!+#REF!,IF($G47=2,#REF!+#REF!,IF($G47=1,IF($AB47&gt;$AD47,#REF!+#REF!,#REF!+#REF!),IF($AB47&lt;$AC47,#REF!+#REF!,#REF!+#REF!)))))</f>
        <v xml:space="preserve"> </v>
      </c>
      <c r="AG47" s="125">
        <f t="shared" si="42"/>
        <v>0</v>
      </c>
      <c r="AH47" s="126">
        <f t="shared" si="43"/>
        <v>0</v>
      </c>
      <c r="AI47" s="126">
        <f t="shared" si="44"/>
        <v>0</v>
      </c>
      <c r="AJ47" s="126">
        <f t="shared" si="45"/>
        <v>0</v>
      </c>
      <c r="AK47" s="126">
        <f t="shared" si="46"/>
        <v>0</v>
      </c>
      <c r="AL47" s="126">
        <f t="shared" si="47"/>
        <v>4</v>
      </c>
      <c r="AM47" s="125">
        <f t="shared" si="22"/>
        <v>23</v>
      </c>
      <c r="AN47" s="125">
        <f t="shared" si="7"/>
        <v>0</v>
      </c>
      <c r="AO47" s="125">
        <f t="shared" si="8"/>
        <v>0</v>
      </c>
      <c r="AP47" s="125">
        <f t="shared" si="9"/>
        <v>1</v>
      </c>
      <c r="AQ47" s="127">
        <f t="shared" si="10"/>
        <v>810</v>
      </c>
      <c r="AR47" s="127">
        <f t="shared" si="23"/>
        <v>0</v>
      </c>
      <c r="AS47" s="125">
        <f t="shared" si="24"/>
        <v>0</v>
      </c>
      <c r="AT47" s="128">
        <f t="shared" si="11"/>
        <v>0</v>
      </c>
      <c r="AU47" s="128">
        <f t="shared" si="12"/>
        <v>0</v>
      </c>
      <c r="AV47" s="128">
        <f t="shared" si="25"/>
        <v>0</v>
      </c>
      <c r="AW47" s="128">
        <f t="shared" si="13"/>
        <v>0</v>
      </c>
      <c r="AX47" s="146">
        <f t="shared" si="14"/>
        <v>0</v>
      </c>
      <c r="AY47" s="147">
        <f t="shared" si="26"/>
        <v>0</v>
      </c>
      <c r="AZ47" s="146">
        <f t="shared" si="15"/>
        <v>0</v>
      </c>
      <c r="BA47" s="129">
        <f t="shared" si="27"/>
        <v>0</v>
      </c>
      <c r="BB47" s="129">
        <f t="shared" si="28"/>
        <v>0</v>
      </c>
      <c r="BC47" s="129">
        <f t="shared" si="29"/>
        <v>0</v>
      </c>
      <c r="BD47" s="130">
        <f t="shared" si="30"/>
        <v>0</v>
      </c>
      <c r="BE47" s="130">
        <f t="shared" si="31"/>
        <v>0</v>
      </c>
      <c r="BF47" s="130">
        <f t="shared" si="32"/>
        <v>0</v>
      </c>
      <c r="BG47" s="149" t="b">
        <f t="shared" si="33"/>
        <v>0</v>
      </c>
      <c r="BH47" s="130" t="b">
        <f t="shared" si="34"/>
        <v>0</v>
      </c>
      <c r="BI47" s="130" t="str">
        <f t="shared" si="35"/>
        <v/>
      </c>
      <c r="BJ47" s="130" t="str">
        <f t="shared" si="36"/>
        <v/>
      </c>
      <c r="BK47" s="130">
        <f t="shared" si="37"/>
        <v>0</v>
      </c>
      <c r="BL47" s="130" t="str">
        <f t="shared" si="38"/>
        <v/>
      </c>
      <c r="BM47" s="130" t="str">
        <f t="shared" si="53"/>
        <v/>
      </c>
      <c r="BN47" s="130" t="str">
        <f t="shared" si="52"/>
        <v/>
      </c>
      <c r="BO47" s="130">
        <f t="shared" si="48"/>
        <v>0</v>
      </c>
      <c r="BP47" s="130">
        <f t="shared" si="49"/>
        <v>0</v>
      </c>
      <c r="BQ47" s="130">
        <f t="shared" si="50"/>
        <v>0</v>
      </c>
      <c r="BR47" s="130">
        <f t="shared" si="39"/>
        <v>0</v>
      </c>
      <c r="BS47" s="130" t="str">
        <f t="shared" si="40"/>
        <v>N</v>
      </c>
    </row>
    <row r="48" spans="1:71" ht="18" customHeight="1">
      <c r="A48" s="407"/>
      <c r="B48" s="116"/>
      <c r="C48" s="117"/>
      <c r="D48" s="118"/>
      <c r="E48" s="118"/>
      <c r="F48" s="115"/>
      <c r="G48" s="115"/>
      <c r="H48" s="119"/>
      <c r="I48" s="109" t="str">
        <f t="shared" si="17"/>
        <v xml:space="preserve"> </v>
      </c>
      <c r="J48" s="109" t="str">
        <f t="shared" si="18"/>
        <v xml:space="preserve"> </v>
      </c>
      <c r="K48" s="109" t="str">
        <f t="shared" si="19"/>
        <v xml:space="preserve"> </v>
      </c>
      <c r="U48" s="96">
        <f t="shared" si="20"/>
        <v>2012</v>
      </c>
      <c r="W48" s="141" t="str">
        <f t="shared" si="21"/>
        <v xml:space="preserve"> </v>
      </c>
      <c r="X48" s="137" t="str">
        <f t="shared" si="1"/>
        <v xml:space="preserve"> </v>
      </c>
      <c r="Y48" s="137" t="str">
        <f t="shared" si="41"/>
        <v xml:space="preserve"> </v>
      </c>
      <c r="Z48" s="137" t="str">
        <f t="shared" si="2"/>
        <v xml:space="preserve"> </v>
      </c>
      <c r="AA48" s="138" t="str">
        <f t="shared" si="3"/>
        <v xml:space="preserve"> </v>
      </c>
      <c r="AB48" s="144" t="str">
        <f t="shared" si="4"/>
        <v xml:space="preserve"> </v>
      </c>
      <c r="AC48" s="139" t="e">
        <f t="shared" si="5"/>
        <v>#N/A</v>
      </c>
      <c r="AD48" s="139" t="e">
        <f t="shared" si="6"/>
        <v>#N/A</v>
      </c>
      <c r="AE48" s="140" t="str">
        <f>IF(ISBLANK($G48)," ",IF($D48="Z",#REF!,IF($G48=2,0,IF($G48=1,IF($AB48&gt;$AD48,#REF!,0),IF($AB48&lt;$AC48,#REF!,#REF!)))))</f>
        <v xml:space="preserve"> </v>
      </c>
      <c r="AF48" s="140" t="str">
        <f>IF(ISBLANK($G48)," ",IF($D48="Z",#REF!+#REF!,IF($G48=2,#REF!+#REF!,IF($G48=1,IF($AB48&gt;$AD48,#REF!+#REF!,#REF!+#REF!),IF($AB48&lt;$AC48,#REF!+#REF!,#REF!+#REF!)))))</f>
        <v xml:space="preserve"> </v>
      </c>
      <c r="AG48" s="125">
        <f t="shared" si="42"/>
        <v>0</v>
      </c>
      <c r="AH48" s="126">
        <f t="shared" si="43"/>
        <v>0</v>
      </c>
      <c r="AI48" s="126">
        <f t="shared" si="44"/>
        <v>0</v>
      </c>
      <c r="AJ48" s="126">
        <f t="shared" si="45"/>
        <v>0</v>
      </c>
      <c r="AK48" s="126">
        <f t="shared" si="46"/>
        <v>0</v>
      </c>
      <c r="AL48" s="126">
        <f t="shared" si="47"/>
        <v>4</v>
      </c>
      <c r="AM48" s="125">
        <f t="shared" si="22"/>
        <v>23</v>
      </c>
      <c r="AN48" s="125">
        <f t="shared" si="7"/>
        <v>0</v>
      </c>
      <c r="AO48" s="125">
        <f t="shared" si="8"/>
        <v>0</v>
      </c>
      <c r="AP48" s="125">
        <f t="shared" ref="AP48:AP80" si="54">IF(AND($D48="Z",$AL$10&lt;=$AH$10,$AH$10&lt;$AL$11,$AL$12&lt;AM48,AM48&lt;=$AL$13),7,IF(AM48&gt;=70,IF($G48="R",6,5),IF($G48="R",IF(AM48&gt;=65,4,2),IF($AM48&gt;=65,3,1))))</f>
        <v>1</v>
      </c>
      <c r="AQ48" s="127">
        <f t="shared" si="10"/>
        <v>810</v>
      </c>
      <c r="AR48" s="127">
        <f t="shared" si="23"/>
        <v>0</v>
      </c>
      <c r="AS48" s="125">
        <f t="shared" si="24"/>
        <v>0</v>
      </c>
      <c r="AT48" s="128">
        <f t="shared" si="11"/>
        <v>0</v>
      </c>
      <c r="AU48" s="128">
        <f t="shared" si="12"/>
        <v>0</v>
      </c>
      <c r="AV48" s="128">
        <f t="shared" si="25"/>
        <v>0</v>
      </c>
      <c r="AW48" s="128">
        <f t="shared" si="13"/>
        <v>0</v>
      </c>
      <c r="AX48" s="146">
        <f t="shared" ref="AX48:AX79" si="55">IF(OR(ISBLANK(A48),ISBLANK(B48),ISBLANK(C48),ISBLANK(D48),ISBLANK(E48)),0,IF(AND(F48&gt;0,F48&lt;6,H48&gt;0),IF(AW48=1,HLOOKUP($AH$10,EeContRatesU60,AP48+1,TRUE),HLOOKUP($AH$10,EeContRatesO60,AP48+1,TRUE))))</f>
        <v>0</v>
      </c>
      <c r="AY48" s="147">
        <f t="shared" si="26"/>
        <v>0</v>
      </c>
      <c r="AZ48" s="146">
        <f t="shared" si="15"/>
        <v>0</v>
      </c>
      <c r="BA48" s="129">
        <f t="shared" si="27"/>
        <v>0</v>
      </c>
      <c r="BB48" s="129">
        <f t="shared" si="28"/>
        <v>0</v>
      </c>
      <c r="BC48" s="129">
        <f t="shared" si="29"/>
        <v>0</v>
      </c>
      <c r="BD48" s="130">
        <f t="shared" si="30"/>
        <v>0</v>
      </c>
      <c r="BE48" s="130">
        <f t="shared" si="31"/>
        <v>0</v>
      </c>
      <c r="BF48" s="130">
        <f t="shared" si="32"/>
        <v>0</v>
      </c>
      <c r="BG48" s="149" t="b">
        <f t="shared" si="33"/>
        <v>0</v>
      </c>
      <c r="BH48" s="130" t="b">
        <f t="shared" si="34"/>
        <v>0</v>
      </c>
      <c r="BI48" s="130" t="str">
        <f t="shared" si="35"/>
        <v/>
      </c>
      <c r="BJ48" s="130" t="str">
        <f t="shared" si="36"/>
        <v/>
      </c>
      <c r="BK48" s="130">
        <f t="shared" si="37"/>
        <v>0</v>
      </c>
      <c r="BL48" s="130" t="str">
        <f t="shared" si="38"/>
        <v/>
      </c>
      <c r="BM48" s="130" t="str">
        <f t="shared" si="53"/>
        <v/>
      </c>
      <c r="BN48" s="130" t="str">
        <f t="shared" si="52"/>
        <v/>
      </c>
      <c r="BO48" s="130">
        <f t="shared" si="48"/>
        <v>0</v>
      </c>
      <c r="BP48" s="130">
        <f t="shared" si="49"/>
        <v>0</v>
      </c>
      <c r="BQ48" s="130">
        <f t="shared" si="50"/>
        <v>0</v>
      </c>
      <c r="BR48" s="130">
        <f t="shared" si="39"/>
        <v>0</v>
      </c>
      <c r="BS48" s="130" t="str">
        <f t="shared" si="40"/>
        <v>N</v>
      </c>
    </row>
    <row r="49" spans="1:71" ht="18" customHeight="1">
      <c r="A49" s="407"/>
      <c r="B49" s="116"/>
      <c r="C49" s="117"/>
      <c r="D49" s="118"/>
      <c r="E49" s="118"/>
      <c r="F49" s="115"/>
      <c r="G49" s="115"/>
      <c r="H49" s="119"/>
      <c r="I49" s="109" t="str">
        <f t="shared" si="17"/>
        <v xml:space="preserve"> </v>
      </c>
      <c r="J49" s="109" t="str">
        <f t="shared" si="18"/>
        <v xml:space="preserve"> </v>
      </c>
      <c r="K49" s="109" t="str">
        <f t="shared" si="19"/>
        <v xml:space="preserve"> </v>
      </c>
      <c r="U49" s="96">
        <f t="shared" si="20"/>
        <v>2013</v>
      </c>
      <c r="W49" s="141" t="str">
        <f t="shared" si="21"/>
        <v xml:space="preserve"> </v>
      </c>
      <c r="X49" s="137" t="str">
        <f t="shared" si="1"/>
        <v xml:space="preserve"> </v>
      </c>
      <c r="Y49" s="137" t="str">
        <f t="shared" si="41"/>
        <v xml:space="preserve"> </v>
      </c>
      <c r="Z49" s="137" t="str">
        <f t="shared" si="2"/>
        <v xml:space="preserve"> </v>
      </c>
      <c r="AA49" s="138" t="str">
        <f t="shared" si="3"/>
        <v xml:space="preserve"> </v>
      </c>
      <c r="AB49" s="144" t="str">
        <f t="shared" si="4"/>
        <v xml:space="preserve"> </v>
      </c>
      <c r="AC49" s="139" t="e">
        <f t="shared" si="5"/>
        <v>#N/A</v>
      </c>
      <c r="AD49" s="139" t="e">
        <f t="shared" si="6"/>
        <v>#N/A</v>
      </c>
      <c r="AE49" s="140" t="str">
        <f>IF(ISBLANK($G49)," ",IF($D49="Z",#REF!,IF($G49=2,0,IF($G49=1,IF($AB49&gt;$AD49,#REF!,0),IF($AB49&lt;$AC49,#REF!,#REF!)))))</f>
        <v xml:space="preserve"> </v>
      </c>
      <c r="AF49" s="140" t="str">
        <f>IF(ISBLANK($G49)," ",IF($D49="Z",#REF!+#REF!,IF($G49=2,#REF!+#REF!,IF($G49=1,IF($AB49&gt;$AD49,#REF!+#REF!,#REF!+#REF!),IF($AB49&lt;$AC49,#REF!+#REF!,#REF!+#REF!)))))</f>
        <v xml:space="preserve"> </v>
      </c>
      <c r="AG49" s="125">
        <f t="shared" si="42"/>
        <v>0</v>
      </c>
      <c r="AH49" s="126">
        <f t="shared" si="43"/>
        <v>0</v>
      </c>
      <c r="AI49" s="126">
        <f t="shared" si="44"/>
        <v>0</v>
      </c>
      <c r="AJ49" s="126">
        <f t="shared" si="45"/>
        <v>0</v>
      </c>
      <c r="AK49" s="126">
        <f t="shared" si="46"/>
        <v>0</v>
      </c>
      <c r="AL49" s="126">
        <f t="shared" si="47"/>
        <v>4</v>
      </c>
      <c r="AM49" s="125">
        <f t="shared" si="22"/>
        <v>23</v>
      </c>
      <c r="AN49" s="125">
        <f t="shared" si="7"/>
        <v>0</v>
      </c>
      <c r="AO49" s="125">
        <f t="shared" si="8"/>
        <v>0</v>
      </c>
      <c r="AP49" s="125">
        <f t="shared" si="54"/>
        <v>1</v>
      </c>
      <c r="AQ49" s="127">
        <f t="shared" si="10"/>
        <v>810</v>
      </c>
      <c r="AR49" s="127">
        <f t="shared" si="23"/>
        <v>0</v>
      </c>
      <c r="AS49" s="125">
        <f t="shared" si="24"/>
        <v>0</v>
      </c>
      <c r="AT49" s="128">
        <f t="shared" si="11"/>
        <v>0</v>
      </c>
      <c r="AU49" s="128">
        <f t="shared" si="12"/>
        <v>0</v>
      </c>
      <c r="AV49" s="128">
        <f t="shared" si="25"/>
        <v>0</v>
      </c>
      <c r="AW49" s="128">
        <f t="shared" si="13"/>
        <v>0</v>
      </c>
      <c r="AX49" s="146">
        <f t="shared" si="55"/>
        <v>0</v>
      </c>
      <c r="AY49" s="147">
        <f t="shared" si="26"/>
        <v>0</v>
      </c>
      <c r="AZ49" s="146">
        <f t="shared" si="15"/>
        <v>0</v>
      </c>
      <c r="BA49" s="129">
        <f t="shared" si="27"/>
        <v>0</v>
      </c>
      <c r="BB49" s="129">
        <f t="shared" si="28"/>
        <v>0</v>
      </c>
      <c r="BC49" s="129">
        <f t="shared" si="29"/>
        <v>0</v>
      </c>
      <c r="BD49" s="130">
        <f t="shared" si="30"/>
        <v>0</v>
      </c>
      <c r="BE49" s="130">
        <f t="shared" si="31"/>
        <v>0</v>
      </c>
      <c r="BF49" s="130">
        <f t="shared" si="32"/>
        <v>0</v>
      </c>
      <c r="BG49" s="149" t="b">
        <f t="shared" si="33"/>
        <v>0</v>
      </c>
      <c r="BH49" s="130" t="b">
        <f t="shared" si="34"/>
        <v>0</v>
      </c>
      <c r="BI49" s="130" t="str">
        <f t="shared" si="35"/>
        <v/>
      </c>
      <c r="BJ49" s="130" t="str">
        <f t="shared" si="36"/>
        <v/>
      </c>
      <c r="BK49" s="130">
        <f t="shared" si="37"/>
        <v>0</v>
      </c>
      <c r="BL49" s="130" t="str">
        <f t="shared" si="38"/>
        <v/>
      </c>
      <c r="BM49" s="130" t="str">
        <f t="shared" si="53"/>
        <v/>
      </c>
      <c r="BN49" s="130" t="str">
        <f t="shared" si="52"/>
        <v/>
      </c>
      <c r="BO49" s="130">
        <f t="shared" si="48"/>
        <v>0</v>
      </c>
      <c r="BP49" s="130">
        <f t="shared" si="49"/>
        <v>0</v>
      </c>
      <c r="BQ49" s="130">
        <f t="shared" si="50"/>
        <v>0</v>
      </c>
      <c r="BR49" s="130">
        <f t="shared" si="39"/>
        <v>0</v>
      </c>
      <c r="BS49" s="130" t="str">
        <f t="shared" si="40"/>
        <v>N</v>
      </c>
    </row>
    <row r="50" spans="1:71" ht="18" customHeight="1">
      <c r="A50" s="407"/>
      <c r="B50" s="116"/>
      <c r="C50" s="117"/>
      <c r="D50" s="118"/>
      <c r="E50" s="118"/>
      <c r="F50" s="115"/>
      <c r="G50" s="115"/>
      <c r="H50" s="119"/>
      <c r="I50" s="109" t="str">
        <f t="shared" si="17"/>
        <v xml:space="preserve"> </v>
      </c>
      <c r="J50" s="109" t="str">
        <f t="shared" si="18"/>
        <v xml:space="preserve"> </v>
      </c>
      <c r="K50" s="109" t="str">
        <f t="shared" si="19"/>
        <v xml:space="preserve"> </v>
      </c>
      <c r="U50" s="96">
        <v>2014</v>
      </c>
      <c r="W50" s="141" t="str">
        <f t="shared" si="21"/>
        <v xml:space="preserve"> </v>
      </c>
      <c r="X50" s="137" t="str">
        <f t="shared" si="1"/>
        <v xml:space="preserve"> </v>
      </c>
      <c r="Y50" s="137" t="str">
        <f t="shared" si="41"/>
        <v xml:space="preserve"> </v>
      </c>
      <c r="Z50" s="137" t="str">
        <f t="shared" si="2"/>
        <v xml:space="preserve"> </v>
      </c>
      <c r="AA50" s="138" t="str">
        <f t="shared" si="3"/>
        <v xml:space="preserve"> </v>
      </c>
      <c r="AB50" s="144" t="str">
        <f t="shared" si="4"/>
        <v xml:space="preserve"> </v>
      </c>
      <c r="AC50" s="139" t="e">
        <f t="shared" si="5"/>
        <v>#N/A</v>
      </c>
      <c r="AD50" s="139" t="e">
        <f t="shared" si="6"/>
        <v>#N/A</v>
      </c>
      <c r="AE50" s="140" t="str">
        <f>IF(ISBLANK($G50)," ",IF($D50="Z",#REF!,IF($G50=2,0,IF($G50=1,IF($AB50&gt;$AD50,#REF!,0),IF($AB50&lt;$AC50,#REF!,#REF!)))))</f>
        <v xml:space="preserve"> </v>
      </c>
      <c r="AF50" s="140" t="str">
        <f>IF(ISBLANK($G50)," ",IF($D50="Z",#REF!+#REF!,IF($G50=2,#REF!+#REF!,IF($G50=1,IF($AB50&gt;$AD50,#REF!+#REF!,#REF!+#REF!),IF($AB50&lt;$AC50,#REF!+#REF!,#REF!+#REF!)))))</f>
        <v xml:space="preserve"> </v>
      </c>
      <c r="AG50" s="125">
        <f t="shared" si="42"/>
        <v>0</v>
      </c>
      <c r="AH50" s="126">
        <f t="shared" si="43"/>
        <v>0</v>
      </c>
      <c r="AI50" s="126">
        <f t="shared" si="44"/>
        <v>0</v>
      </c>
      <c r="AJ50" s="126">
        <f t="shared" si="45"/>
        <v>0</v>
      </c>
      <c r="AK50" s="126">
        <f t="shared" si="46"/>
        <v>0</v>
      </c>
      <c r="AL50" s="126">
        <f t="shared" si="47"/>
        <v>4</v>
      </c>
      <c r="AM50" s="125">
        <f t="shared" si="22"/>
        <v>23</v>
      </c>
      <c r="AN50" s="125">
        <f t="shared" si="7"/>
        <v>0</v>
      </c>
      <c r="AO50" s="125">
        <f t="shared" si="8"/>
        <v>0</v>
      </c>
      <c r="AP50" s="125">
        <f t="shared" si="54"/>
        <v>1</v>
      </c>
      <c r="AQ50" s="127">
        <f t="shared" si="10"/>
        <v>810</v>
      </c>
      <c r="AR50" s="127">
        <f t="shared" si="23"/>
        <v>0</v>
      </c>
      <c r="AS50" s="125">
        <f t="shared" si="24"/>
        <v>0</v>
      </c>
      <c r="AT50" s="128">
        <f t="shared" si="11"/>
        <v>0</v>
      </c>
      <c r="AU50" s="128">
        <f t="shared" si="12"/>
        <v>0</v>
      </c>
      <c r="AV50" s="128">
        <f t="shared" si="25"/>
        <v>0</v>
      </c>
      <c r="AW50" s="128">
        <f t="shared" si="13"/>
        <v>0</v>
      </c>
      <c r="AX50" s="146">
        <f t="shared" si="55"/>
        <v>0</v>
      </c>
      <c r="AY50" s="147">
        <f t="shared" si="26"/>
        <v>0</v>
      </c>
      <c r="AZ50" s="146">
        <f t="shared" si="15"/>
        <v>0</v>
      </c>
      <c r="BA50" s="129">
        <f t="shared" si="27"/>
        <v>0</v>
      </c>
      <c r="BB50" s="129">
        <f t="shared" si="28"/>
        <v>0</v>
      </c>
      <c r="BC50" s="129">
        <f t="shared" si="29"/>
        <v>0</v>
      </c>
      <c r="BD50" s="130">
        <f t="shared" si="30"/>
        <v>0</v>
      </c>
      <c r="BE50" s="130">
        <f t="shared" si="31"/>
        <v>0</v>
      </c>
      <c r="BF50" s="130">
        <f t="shared" si="32"/>
        <v>0</v>
      </c>
      <c r="BG50" s="149" t="b">
        <f t="shared" si="33"/>
        <v>0</v>
      </c>
      <c r="BH50" s="130" t="b">
        <f t="shared" si="34"/>
        <v>0</v>
      </c>
      <c r="BI50" s="130" t="str">
        <f t="shared" si="35"/>
        <v/>
      </c>
      <c r="BJ50" s="130" t="str">
        <f t="shared" si="36"/>
        <v/>
      </c>
      <c r="BK50" s="130">
        <f t="shared" si="37"/>
        <v>0</v>
      </c>
      <c r="BL50" s="130" t="str">
        <f t="shared" si="38"/>
        <v/>
      </c>
      <c r="BM50" s="130" t="str">
        <f t="shared" si="53"/>
        <v/>
      </c>
      <c r="BN50" s="130" t="str">
        <f t="shared" si="52"/>
        <v/>
      </c>
      <c r="BO50" s="130">
        <f t="shared" si="48"/>
        <v>0</v>
      </c>
      <c r="BP50" s="130">
        <f t="shared" si="49"/>
        <v>0</v>
      </c>
      <c r="BQ50" s="130">
        <f t="shared" si="50"/>
        <v>0</v>
      </c>
      <c r="BR50" s="130">
        <f t="shared" si="39"/>
        <v>0</v>
      </c>
      <c r="BS50" s="130" t="str">
        <f t="shared" si="40"/>
        <v>N</v>
      </c>
    </row>
    <row r="51" spans="1:71" ht="18" customHeight="1">
      <c r="A51" s="407"/>
      <c r="B51" s="116"/>
      <c r="C51" s="117"/>
      <c r="D51" s="118"/>
      <c r="E51" s="118"/>
      <c r="F51" s="115"/>
      <c r="G51" s="115"/>
      <c r="H51" s="119"/>
      <c r="I51" s="109" t="str">
        <f t="shared" si="17"/>
        <v xml:space="preserve"> </v>
      </c>
      <c r="J51" s="109" t="str">
        <f t="shared" si="18"/>
        <v xml:space="preserve"> </v>
      </c>
      <c r="K51" s="109" t="str">
        <f t="shared" si="19"/>
        <v xml:space="preserve"> </v>
      </c>
      <c r="U51" s="96">
        <v>2015</v>
      </c>
      <c r="W51" s="141" t="str">
        <f t="shared" si="21"/>
        <v xml:space="preserve"> </v>
      </c>
      <c r="X51" s="137" t="str">
        <f t="shared" si="1"/>
        <v xml:space="preserve"> </v>
      </c>
      <c r="Y51" s="137" t="str">
        <f t="shared" si="41"/>
        <v xml:space="preserve"> </v>
      </c>
      <c r="Z51" s="137" t="str">
        <f t="shared" si="2"/>
        <v xml:space="preserve"> </v>
      </c>
      <c r="AA51" s="138" t="str">
        <f t="shared" si="3"/>
        <v xml:space="preserve"> </v>
      </c>
      <c r="AB51" s="144" t="str">
        <f t="shared" si="4"/>
        <v xml:space="preserve"> </v>
      </c>
      <c r="AC51" s="139" t="e">
        <f t="shared" si="5"/>
        <v>#N/A</v>
      </c>
      <c r="AD51" s="139" t="e">
        <f t="shared" si="6"/>
        <v>#N/A</v>
      </c>
      <c r="AE51" s="140" t="str">
        <f>IF(ISBLANK($G51)," ",IF($D51="Z",#REF!,IF($G51=2,0,IF($G51=1,IF($AB51&gt;$AD51,#REF!,0),IF($AB51&lt;$AC51,#REF!,#REF!)))))</f>
        <v xml:space="preserve"> </v>
      </c>
      <c r="AF51" s="140" t="str">
        <f>IF(ISBLANK($G51)," ",IF($D51="Z",#REF!+#REF!,IF($G51=2,#REF!+#REF!,IF($G51=1,IF($AB51&gt;$AD51,#REF!+#REF!,#REF!+#REF!),IF($AB51&lt;$AC51,#REF!+#REF!,#REF!+#REF!)))))</f>
        <v xml:space="preserve"> </v>
      </c>
      <c r="AG51" s="125">
        <f t="shared" si="42"/>
        <v>0</v>
      </c>
      <c r="AH51" s="126">
        <f t="shared" si="43"/>
        <v>0</v>
      </c>
      <c r="AI51" s="126">
        <f t="shared" si="44"/>
        <v>0</v>
      </c>
      <c r="AJ51" s="126">
        <f t="shared" si="45"/>
        <v>0</v>
      </c>
      <c r="AK51" s="126">
        <f t="shared" si="46"/>
        <v>0</v>
      </c>
      <c r="AL51" s="126">
        <f t="shared" si="47"/>
        <v>4</v>
      </c>
      <c r="AM51" s="125">
        <f t="shared" si="22"/>
        <v>23</v>
      </c>
      <c r="AN51" s="125">
        <f t="shared" si="7"/>
        <v>0</v>
      </c>
      <c r="AO51" s="125">
        <f t="shared" si="8"/>
        <v>0</v>
      </c>
      <c r="AP51" s="125">
        <f t="shared" si="54"/>
        <v>1</v>
      </c>
      <c r="AQ51" s="127">
        <f t="shared" si="10"/>
        <v>810</v>
      </c>
      <c r="AR51" s="127">
        <f t="shared" si="23"/>
        <v>0</v>
      </c>
      <c r="AS51" s="125">
        <f t="shared" si="24"/>
        <v>0</v>
      </c>
      <c r="AT51" s="128">
        <f t="shared" si="11"/>
        <v>0</v>
      </c>
      <c r="AU51" s="128">
        <f t="shared" si="12"/>
        <v>0</v>
      </c>
      <c r="AV51" s="128">
        <f t="shared" si="25"/>
        <v>0</v>
      </c>
      <c r="AW51" s="128">
        <f t="shared" si="13"/>
        <v>0</v>
      </c>
      <c r="AX51" s="146">
        <f t="shared" si="55"/>
        <v>0</v>
      </c>
      <c r="AY51" s="147">
        <f t="shared" si="26"/>
        <v>0</v>
      </c>
      <c r="AZ51" s="146">
        <f t="shared" si="15"/>
        <v>0</v>
      </c>
      <c r="BA51" s="129">
        <f t="shared" si="27"/>
        <v>0</v>
      </c>
      <c r="BB51" s="129">
        <f t="shared" si="28"/>
        <v>0</v>
      </c>
      <c r="BC51" s="129">
        <f t="shared" si="29"/>
        <v>0</v>
      </c>
      <c r="BD51" s="130">
        <f t="shared" si="30"/>
        <v>0</v>
      </c>
      <c r="BE51" s="130">
        <f t="shared" si="31"/>
        <v>0</v>
      </c>
      <c r="BF51" s="130">
        <f t="shared" si="32"/>
        <v>0</v>
      </c>
      <c r="BG51" s="149" t="b">
        <f t="shared" si="33"/>
        <v>0</v>
      </c>
      <c r="BH51" s="130" t="b">
        <f t="shared" si="34"/>
        <v>0</v>
      </c>
      <c r="BI51" s="130" t="str">
        <f t="shared" si="35"/>
        <v/>
      </c>
      <c r="BJ51" s="130" t="str">
        <f t="shared" si="36"/>
        <v/>
      </c>
      <c r="BK51" s="130">
        <f t="shared" si="37"/>
        <v>0</v>
      </c>
      <c r="BL51" s="130" t="str">
        <f t="shared" si="38"/>
        <v/>
      </c>
      <c r="BM51" s="130" t="str">
        <f t="shared" si="53"/>
        <v/>
      </c>
      <c r="BN51" s="130" t="str">
        <f t="shared" si="52"/>
        <v/>
      </c>
      <c r="BO51" s="130">
        <f t="shared" si="48"/>
        <v>0</v>
      </c>
      <c r="BP51" s="130">
        <f t="shared" si="49"/>
        <v>0</v>
      </c>
      <c r="BQ51" s="130">
        <f t="shared" si="50"/>
        <v>0</v>
      </c>
      <c r="BR51" s="130">
        <f t="shared" si="39"/>
        <v>0</v>
      </c>
      <c r="BS51" s="130" t="str">
        <f t="shared" si="40"/>
        <v>N</v>
      </c>
    </row>
    <row r="52" spans="1:71" ht="18" customHeight="1">
      <c r="A52" s="407"/>
      <c r="B52" s="116"/>
      <c r="C52" s="117"/>
      <c r="D52" s="118"/>
      <c r="E52" s="118"/>
      <c r="F52" s="115"/>
      <c r="G52" s="115"/>
      <c r="H52" s="119"/>
      <c r="I52" s="109" t="str">
        <f t="shared" si="17"/>
        <v xml:space="preserve"> </v>
      </c>
      <c r="J52" s="109" t="str">
        <f t="shared" si="18"/>
        <v xml:space="preserve"> </v>
      </c>
      <c r="K52" s="109" t="str">
        <f t="shared" si="19"/>
        <v xml:space="preserve"> </v>
      </c>
      <c r="U52" s="96">
        <v>2016</v>
      </c>
      <c r="W52" s="141" t="str">
        <f t="shared" si="21"/>
        <v xml:space="preserve"> </v>
      </c>
      <c r="X52" s="137" t="str">
        <f t="shared" si="1"/>
        <v xml:space="preserve"> </v>
      </c>
      <c r="Y52" s="137" t="str">
        <f t="shared" si="41"/>
        <v xml:space="preserve"> </v>
      </c>
      <c r="Z52" s="137" t="str">
        <f t="shared" si="2"/>
        <v xml:space="preserve"> </v>
      </c>
      <c r="AA52" s="138" t="str">
        <f t="shared" si="3"/>
        <v xml:space="preserve"> </v>
      </c>
      <c r="AB52" s="144" t="str">
        <f t="shared" si="4"/>
        <v xml:space="preserve"> </v>
      </c>
      <c r="AC52" s="139" t="e">
        <f t="shared" si="5"/>
        <v>#N/A</v>
      </c>
      <c r="AD52" s="139" t="e">
        <f t="shared" si="6"/>
        <v>#N/A</v>
      </c>
      <c r="AE52" s="140" t="str">
        <f>IF(ISBLANK($G52)," ",IF($D52="Z",#REF!,IF($G52=2,0,IF($G52=1,IF($AB52&gt;$AD52,#REF!,0),IF($AB52&lt;$AC52,#REF!,#REF!)))))</f>
        <v xml:space="preserve"> </v>
      </c>
      <c r="AF52" s="140" t="str">
        <f>IF(ISBLANK($G52)," ",IF($D52="Z",#REF!+#REF!,IF($G52=2,#REF!+#REF!,IF($G52=1,IF($AB52&gt;$AD52,#REF!+#REF!,#REF!+#REF!),IF($AB52&lt;$AC52,#REF!+#REF!,#REF!+#REF!)))))</f>
        <v xml:space="preserve"> </v>
      </c>
      <c r="AG52" s="125">
        <f t="shared" si="42"/>
        <v>0</v>
      </c>
      <c r="AH52" s="126">
        <f t="shared" si="43"/>
        <v>0</v>
      </c>
      <c r="AI52" s="126">
        <f t="shared" si="44"/>
        <v>0</v>
      </c>
      <c r="AJ52" s="126">
        <f t="shared" si="45"/>
        <v>0</v>
      </c>
      <c r="AK52" s="126">
        <f t="shared" si="46"/>
        <v>0</v>
      </c>
      <c r="AL52" s="126">
        <f t="shared" si="47"/>
        <v>4</v>
      </c>
      <c r="AM52" s="125">
        <f t="shared" si="22"/>
        <v>23</v>
      </c>
      <c r="AN52" s="125">
        <f t="shared" si="7"/>
        <v>0</v>
      </c>
      <c r="AO52" s="125">
        <f t="shared" si="8"/>
        <v>0</v>
      </c>
      <c r="AP52" s="125">
        <f t="shared" si="54"/>
        <v>1</v>
      </c>
      <c r="AQ52" s="127">
        <f t="shared" si="10"/>
        <v>810</v>
      </c>
      <c r="AR52" s="127">
        <f t="shared" si="23"/>
        <v>0</v>
      </c>
      <c r="AS52" s="125">
        <f t="shared" si="24"/>
        <v>0</v>
      </c>
      <c r="AT52" s="128">
        <f t="shared" si="11"/>
        <v>0</v>
      </c>
      <c r="AU52" s="128">
        <f t="shared" si="12"/>
        <v>0</v>
      </c>
      <c r="AV52" s="128">
        <f t="shared" si="25"/>
        <v>0</v>
      </c>
      <c r="AW52" s="128">
        <f t="shared" si="13"/>
        <v>0</v>
      </c>
      <c r="AX52" s="146">
        <f t="shared" si="55"/>
        <v>0</v>
      </c>
      <c r="AY52" s="147">
        <f t="shared" si="26"/>
        <v>0</v>
      </c>
      <c r="AZ52" s="146">
        <f t="shared" si="15"/>
        <v>0</v>
      </c>
      <c r="BA52" s="129">
        <f t="shared" si="27"/>
        <v>0</v>
      </c>
      <c r="BB52" s="129">
        <f t="shared" si="28"/>
        <v>0</v>
      </c>
      <c r="BC52" s="129">
        <f t="shared" si="29"/>
        <v>0</v>
      </c>
      <c r="BD52" s="130">
        <f t="shared" si="30"/>
        <v>0</v>
      </c>
      <c r="BE52" s="130">
        <f t="shared" si="31"/>
        <v>0</v>
      </c>
      <c r="BF52" s="130">
        <f t="shared" si="32"/>
        <v>0</v>
      </c>
      <c r="BG52" s="149" t="b">
        <f t="shared" si="33"/>
        <v>0</v>
      </c>
      <c r="BH52" s="130" t="b">
        <f t="shared" si="34"/>
        <v>0</v>
      </c>
      <c r="BI52" s="130" t="str">
        <f t="shared" si="35"/>
        <v/>
      </c>
      <c r="BJ52" s="130" t="str">
        <f t="shared" si="36"/>
        <v/>
      </c>
      <c r="BK52" s="130">
        <f t="shared" si="37"/>
        <v>0</v>
      </c>
      <c r="BL52" s="130" t="str">
        <f t="shared" si="38"/>
        <v/>
      </c>
      <c r="BM52" s="130" t="str">
        <f t="shared" si="53"/>
        <v/>
      </c>
      <c r="BN52" s="130" t="str">
        <f t="shared" si="52"/>
        <v/>
      </c>
      <c r="BO52" s="130">
        <f t="shared" si="48"/>
        <v>0</v>
      </c>
      <c r="BP52" s="130">
        <f t="shared" si="49"/>
        <v>0</v>
      </c>
      <c r="BQ52" s="130">
        <f t="shared" si="50"/>
        <v>0</v>
      </c>
      <c r="BR52" s="130">
        <f t="shared" si="39"/>
        <v>0</v>
      </c>
      <c r="BS52" s="130" t="str">
        <f t="shared" si="40"/>
        <v>N</v>
      </c>
    </row>
    <row r="53" spans="1:71" ht="18" customHeight="1">
      <c r="A53" s="407"/>
      <c r="B53" s="116"/>
      <c r="C53" s="117"/>
      <c r="D53" s="118"/>
      <c r="E53" s="118"/>
      <c r="F53" s="115"/>
      <c r="G53" s="115"/>
      <c r="H53" s="119"/>
      <c r="I53" s="109" t="str">
        <f t="shared" si="17"/>
        <v xml:space="preserve"> </v>
      </c>
      <c r="J53" s="109" t="str">
        <f t="shared" si="18"/>
        <v xml:space="preserve"> </v>
      </c>
      <c r="K53" s="109" t="str">
        <f t="shared" si="19"/>
        <v xml:space="preserve"> </v>
      </c>
      <c r="U53" s="96">
        <v>2017</v>
      </c>
      <c r="W53" s="141" t="str">
        <f t="shared" si="21"/>
        <v xml:space="preserve"> </v>
      </c>
      <c r="X53" s="137" t="str">
        <f t="shared" si="1"/>
        <v xml:space="preserve"> </v>
      </c>
      <c r="Y53" s="137" t="str">
        <f t="shared" si="41"/>
        <v xml:space="preserve"> </v>
      </c>
      <c r="Z53" s="137" t="str">
        <f t="shared" si="2"/>
        <v xml:space="preserve"> </v>
      </c>
      <c r="AA53" s="138" t="str">
        <f t="shared" si="3"/>
        <v xml:space="preserve"> </v>
      </c>
      <c r="AB53" s="144" t="str">
        <f t="shared" si="4"/>
        <v xml:space="preserve"> </v>
      </c>
      <c r="AC53" s="139" t="e">
        <f t="shared" si="5"/>
        <v>#N/A</v>
      </c>
      <c r="AD53" s="139" t="e">
        <f t="shared" si="6"/>
        <v>#N/A</v>
      </c>
      <c r="AE53" s="140" t="str">
        <f>IF(ISBLANK($G53)," ",IF($D53="Z",#REF!,IF($G53=2,0,IF($G53=1,IF($AB53&gt;$AD53,#REF!,0),IF($AB53&lt;$AC53,#REF!,#REF!)))))</f>
        <v xml:space="preserve"> </v>
      </c>
      <c r="AF53" s="140" t="str">
        <f>IF(ISBLANK($G53)," ",IF($D53="Z",#REF!+#REF!,IF($G53=2,#REF!+#REF!,IF($G53=1,IF($AB53&gt;$AD53,#REF!+#REF!,#REF!+#REF!),IF($AB53&lt;$AC53,#REF!+#REF!,#REF!+#REF!)))))</f>
        <v xml:space="preserve"> </v>
      </c>
      <c r="AG53" s="125">
        <f t="shared" si="42"/>
        <v>0</v>
      </c>
      <c r="AH53" s="126">
        <f t="shared" si="43"/>
        <v>0</v>
      </c>
      <c r="AI53" s="126">
        <f t="shared" si="44"/>
        <v>0</v>
      </c>
      <c r="AJ53" s="126">
        <f t="shared" si="45"/>
        <v>0</v>
      </c>
      <c r="AK53" s="126">
        <f t="shared" si="46"/>
        <v>0</v>
      </c>
      <c r="AL53" s="126">
        <f t="shared" si="47"/>
        <v>4</v>
      </c>
      <c r="AM53" s="125">
        <f t="shared" si="22"/>
        <v>23</v>
      </c>
      <c r="AN53" s="125">
        <f t="shared" si="7"/>
        <v>0</v>
      </c>
      <c r="AO53" s="125">
        <f t="shared" si="8"/>
        <v>0</v>
      </c>
      <c r="AP53" s="125">
        <f t="shared" si="54"/>
        <v>1</v>
      </c>
      <c r="AQ53" s="127">
        <f t="shared" si="10"/>
        <v>810</v>
      </c>
      <c r="AR53" s="127">
        <f t="shared" si="23"/>
        <v>0</v>
      </c>
      <c r="AS53" s="125">
        <f t="shared" si="24"/>
        <v>0</v>
      </c>
      <c r="AT53" s="128">
        <f t="shared" si="11"/>
        <v>0</v>
      </c>
      <c r="AU53" s="128">
        <f t="shared" si="12"/>
        <v>0</v>
      </c>
      <c r="AV53" s="128">
        <f t="shared" si="25"/>
        <v>0</v>
      </c>
      <c r="AW53" s="128">
        <f t="shared" si="13"/>
        <v>0</v>
      </c>
      <c r="AX53" s="146">
        <f t="shared" si="55"/>
        <v>0</v>
      </c>
      <c r="AY53" s="147">
        <f t="shared" si="26"/>
        <v>0</v>
      </c>
      <c r="AZ53" s="146">
        <f t="shared" si="15"/>
        <v>0</v>
      </c>
      <c r="BA53" s="129">
        <f t="shared" si="27"/>
        <v>0</v>
      </c>
      <c r="BB53" s="129">
        <f t="shared" si="28"/>
        <v>0</v>
      </c>
      <c r="BC53" s="129">
        <f t="shared" si="29"/>
        <v>0</v>
      </c>
      <c r="BD53" s="130">
        <f t="shared" si="30"/>
        <v>0</v>
      </c>
      <c r="BE53" s="130">
        <f t="shared" si="31"/>
        <v>0</v>
      </c>
      <c r="BF53" s="130">
        <f t="shared" si="32"/>
        <v>0</v>
      </c>
      <c r="BG53" s="149" t="b">
        <f t="shared" si="33"/>
        <v>0</v>
      </c>
      <c r="BH53" s="130" t="b">
        <f t="shared" si="34"/>
        <v>0</v>
      </c>
      <c r="BI53" s="130" t="str">
        <f t="shared" si="35"/>
        <v/>
      </c>
      <c r="BJ53" s="130" t="str">
        <f t="shared" si="36"/>
        <v/>
      </c>
      <c r="BK53" s="130">
        <f t="shared" si="37"/>
        <v>0</v>
      </c>
      <c r="BL53" s="130" t="str">
        <f t="shared" si="38"/>
        <v/>
      </c>
      <c r="BM53" s="130" t="str">
        <f t="shared" si="53"/>
        <v/>
      </c>
      <c r="BN53" s="130" t="str">
        <f t="shared" si="52"/>
        <v/>
      </c>
      <c r="BO53" s="130">
        <f t="shared" si="48"/>
        <v>0</v>
      </c>
      <c r="BP53" s="130">
        <f t="shared" si="49"/>
        <v>0</v>
      </c>
      <c r="BQ53" s="130">
        <f t="shared" si="50"/>
        <v>0</v>
      </c>
      <c r="BR53" s="130">
        <f t="shared" si="39"/>
        <v>0</v>
      </c>
      <c r="BS53" s="130" t="str">
        <f t="shared" si="40"/>
        <v>N</v>
      </c>
    </row>
    <row r="54" spans="1:71" ht="18" customHeight="1">
      <c r="A54" s="407"/>
      <c r="B54" s="116"/>
      <c r="C54" s="117"/>
      <c r="D54" s="118"/>
      <c r="E54" s="118"/>
      <c r="F54" s="115"/>
      <c r="G54" s="115"/>
      <c r="H54" s="119"/>
      <c r="I54" s="109" t="str">
        <f t="shared" si="17"/>
        <v xml:space="preserve"> </v>
      </c>
      <c r="J54" s="109" t="str">
        <f t="shared" si="18"/>
        <v xml:space="preserve"> </v>
      </c>
      <c r="K54" s="109" t="str">
        <f t="shared" si="19"/>
        <v xml:space="preserve"> </v>
      </c>
      <c r="U54" s="96">
        <v>2018</v>
      </c>
      <c r="W54" s="141" t="str">
        <f t="shared" si="21"/>
        <v xml:space="preserve"> </v>
      </c>
      <c r="X54" s="137" t="str">
        <f t="shared" si="1"/>
        <v xml:space="preserve"> </v>
      </c>
      <c r="Y54" s="137" t="str">
        <f t="shared" si="41"/>
        <v xml:space="preserve"> </v>
      </c>
      <c r="Z54" s="137" t="str">
        <f t="shared" si="2"/>
        <v xml:space="preserve"> </v>
      </c>
      <c r="AA54" s="138" t="str">
        <f t="shared" si="3"/>
        <v xml:space="preserve"> </v>
      </c>
      <c r="AB54" s="144" t="str">
        <f t="shared" si="4"/>
        <v xml:space="preserve"> </v>
      </c>
      <c r="AC54" s="139" t="e">
        <f t="shared" si="5"/>
        <v>#N/A</v>
      </c>
      <c r="AD54" s="139" t="e">
        <f t="shared" si="6"/>
        <v>#N/A</v>
      </c>
      <c r="AE54" s="140" t="str">
        <f>IF(ISBLANK($G54)," ",IF($D54="Z",#REF!,IF($G54=2,0,IF($G54=1,IF($AB54&gt;$AD54,#REF!,0),IF($AB54&lt;$AC54,#REF!,#REF!)))))</f>
        <v xml:space="preserve"> </v>
      </c>
      <c r="AF54" s="140" t="str">
        <f>IF(ISBLANK($G54)," ",IF($D54="Z",#REF!+#REF!,IF($G54=2,#REF!+#REF!,IF($G54=1,IF($AB54&gt;$AD54,#REF!+#REF!,#REF!+#REF!),IF($AB54&lt;$AC54,#REF!+#REF!,#REF!+#REF!)))))</f>
        <v xml:space="preserve"> </v>
      </c>
      <c r="AG54" s="125">
        <f t="shared" si="42"/>
        <v>0</v>
      </c>
      <c r="AH54" s="126">
        <f t="shared" si="43"/>
        <v>0</v>
      </c>
      <c r="AI54" s="126">
        <f t="shared" si="44"/>
        <v>0</v>
      </c>
      <c r="AJ54" s="126">
        <f t="shared" si="45"/>
        <v>0</v>
      </c>
      <c r="AK54" s="126">
        <f t="shared" si="46"/>
        <v>0</v>
      </c>
      <c r="AL54" s="126">
        <f t="shared" si="47"/>
        <v>4</v>
      </c>
      <c r="AM54" s="125">
        <f t="shared" si="22"/>
        <v>23</v>
      </c>
      <c r="AN54" s="125">
        <f t="shared" si="7"/>
        <v>0</v>
      </c>
      <c r="AO54" s="125">
        <f t="shared" si="8"/>
        <v>0</v>
      </c>
      <c r="AP54" s="125">
        <f t="shared" si="54"/>
        <v>1</v>
      </c>
      <c r="AQ54" s="127">
        <f t="shared" si="10"/>
        <v>810</v>
      </c>
      <c r="AR54" s="127">
        <f t="shared" si="23"/>
        <v>0</v>
      </c>
      <c r="AS54" s="125">
        <f t="shared" si="24"/>
        <v>0</v>
      </c>
      <c r="AT54" s="128">
        <f t="shared" si="11"/>
        <v>0</v>
      </c>
      <c r="AU54" s="128">
        <f t="shared" si="12"/>
        <v>0</v>
      </c>
      <c r="AV54" s="128">
        <f t="shared" si="25"/>
        <v>0</v>
      </c>
      <c r="AW54" s="128">
        <f t="shared" si="13"/>
        <v>0</v>
      </c>
      <c r="AX54" s="146">
        <f t="shared" si="55"/>
        <v>0</v>
      </c>
      <c r="AY54" s="147">
        <f t="shared" si="26"/>
        <v>0</v>
      </c>
      <c r="AZ54" s="146">
        <f t="shared" si="15"/>
        <v>0</v>
      </c>
      <c r="BA54" s="129">
        <f t="shared" si="27"/>
        <v>0</v>
      </c>
      <c r="BB54" s="129">
        <f t="shared" si="28"/>
        <v>0</v>
      </c>
      <c r="BC54" s="129">
        <f t="shared" si="29"/>
        <v>0</v>
      </c>
      <c r="BD54" s="130">
        <f t="shared" si="30"/>
        <v>0</v>
      </c>
      <c r="BE54" s="130">
        <f t="shared" si="31"/>
        <v>0</v>
      </c>
      <c r="BF54" s="130">
        <f t="shared" si="32"/>
        <v>0</v>
      </c>
      <c r="BG54" s="149" t="b">
        <f t="shared" si="33"/>
        <v>0</v>
      </c>
      <c r="BH54" s="130" t="b">
        <f t="shared" si="34"/>
        <v>0</v>
      </c>
      <c r="BI54" s="130" t="str">
        <f t="shared" si="35"/>
        <v/>
      </c>
      <c r="BJ54" s="130" t="str">
        <f t="shared" si="36"/>
        <v/>
      </c>
      <c r="BK54" s="130">
        <f t="shared" si="37"/>
        <v>0</v>
      </c>
      <c r="BL54" s="130" t="str">
        <f t="shared" si="38"/>
        <v/>
      </c>
      <c r="BM54" s="130" t="str">
        <f t="shared" si="53"/>
        <v/>
      </c>
      <c r="BN54" s="130" t="str">
        <f t="shared" si="52"/>
        <v/>
      </c>
      <c r="BO54" s="130">
        <f t="shared" si="48"/>
        <v>0</v>
      </c>
      <c r="BP54" s="130">
        <f t="shared" si="49"/>
        <v>0</v>
      </c>
      <c r="BQ54" s="130">
        <f t="shared" si="50"/>
        <v>0</v>
      </c>
      <c r="BR54" s="130">
        <f t="shared" si="39"/>
        <v>0</v>
      </c>
      <c r="BS54" s="130" t="str">
        <f t="shared" si="40"/>
        <v>N</v>
      </c>
    </row>
    <row r="55" spans="1:71" ht="18" customHeight="1">
      <c r="A55" s="407"/>
      <c r="B55" s="116"/>
      <c r="C55" s="117"/>
      <c r="D55" s="118"/>
      <c r="E55" s="118"/>
      <c r="F55" s="115"/>
      <c r="G55" s="115"/>
      <c r="H55" s="119"/>
      <c r="I55" s="109" t="str">
        <f t="shared" si="17"/>
        <v xml:space="preserve"> </v>
      </c>
      <c r="J55" s="109" t="str">
        <f t="shared" si="18"/>
        <v xml:space="preserve"> </v>
      </c>
      <c r="K55" s="109" t="str">
        <f t="shared" si="19"/>
        <v xml:space="preserve"> </v>
      </c>
      <c r="U55" s="96">
        <v>2019</v>
      </c>
      <c r="W55" s="141" t="str">
        <f t="shared" si="21"/>
        <v xml:space="preserve"> </v>
      </c>
      <c r="X55" s="137" t="str">
        <f t="shared" si="1"/>
        <v xml:space="preserve"> </v>
      </c>
      <c r="Y55" s="137" t="str">
        <f t="shared" si="41"/>
        <v xml:space="preserve"> </v>
      </c>
      <c r="Z55" s="137" t="str">
        <f t="shared" si="2"/>
        <v xml:space="preserve"> </v>
      </c>
      <c r="AA55" s="138" t="str">
        <f t="shared" si="3"/>
        <v xml:space="preserve"> </v>
      </c>
      <c r="AB55" s="144" t="str">
        <f t="shared" si="4"/>
        <v xml:space="preserve"> </v>
      </c>
      <c r="AC55" s="139" t="e">
        <f t="shared" si="5"/>
        <v>#N/A</v>
      </c>
      <c r="AD55" s="139" t="e">
        <f t="shared" si="6"/>
        <v>#N/A</v>
      </c>
      <c r="AE55" s="140" t="str">
        <f>IF(ISBLANK($G55)," ",IF($D55="Z",#REF!,IF($G55=2,0,IF($G55=1,IF($AB55&gt;$AD55,#REF!,0),IF($AB55&lt;$AC55,#REF!,#REF!)))))</f>
        <v xml:space="preserve"> </v>
      </c>
      <c r="AF55" s="140" t="str">
        <f>IF(ISBLANK($G55)," ",IF($D55="Z",#REF!+#REF!,IF($G55=2,#REF!+#REF!,IF($G55=1,IF($AB55&gt;$AD55,#REF!+#REF!,#REF!+#REF!),IF($AB55&lt;$AC55,#REF!+#REF!,#REF!+#REF!)))))</f>
        <v xml:space="preserve"> </v>
      </c>
      <c r="AG55" s="125">
        <f t="shared" si="42"/>
        <v>0</v>
      </c>
      <c r="AH55" s="126">
        <f t="shared" si="43"/>
        <v>0</v>
      </c>
      <c r="AI55" s="126">
        <f t="shared" si="44"/>
        <v>0</v>
      </c>
      <c r="AJ55" s="126">
        <f t="shared" si="45"/>
        <v>0</v>
      </c>
      <c r="AK55" s="126">
        <f t="shared" si="46"/>
        <v>0</v>
      </c>
      <c r="AL55" s="126">
        <f t="shared" si="47"/>
        <v>4</v>
      </c>
      <c r="AM55" s="125">
        <f t="shared" si="22"/>
        <v>23</v>
      </c>
      <c r="AN55" s="125">
        <f t="shared" si="7"/>
        <v>0</v>
      </c>
      <c r="AO55" s="125">
        <f t="shared" si="8"/>
        <v>0</v>
      </c>
      <c r="AP55" s="125">
        <f t="shared" si="54"/>
        <v>1</v>
      </c>
      <c r="AQ55" s="127">
        <f t="shared" si="10"/>
        <v>810</v>
      </c>
      <c r="AR55" s="127">
        <f t="shared" si="23"/>
        <v>0</v>
      </c>
      <c r="AS55" s="125">
        <f t="shared" si="24"/>
        <v>0</v>
      </c>
      <c r="AT55" s="128">
        <f t="shared" si="11"/>
        <v>0</v>
      </c>
      <c r="AU55" s="128">
        <f t="shared" si="12"/>
        <v>0</v>
      </c>
      <c r="AV55" s="128">
        <f t="shared" si="25"/>
        <v>0</v>
      </c>
      <c r="AW55" s="128">
        <f t="shared" si="13"/>
        <v>0</v>
      </c>
      <c r="AX55" s="146">
        <f t="shared" si="55"/>
        <v>0</v>
      </c>
      <c r="AY55" s="147">
        <f t="shared" si="26"/>
        <v>0</v>
      </c>
      <c r="AZ55" s="146">
        <f t="shared" si="15"/>
        <v>0</v>
      </c>
      <c r="BA55" s="129">
        <f t="shared" si="27"/>
        <v>0</v>
      </c>
      <c r="BB55" s="129">
        <f t="shared" si="28"/>
        <v>0</v>
      </c>
      <c r="BC55" s="129">
        <f t="shared" si="29"/>
        <v>0</v>
      </c>
      <c r="BD55" s="130">
        <f t="shared" si="30"/>
        <v>0</v>
      </c>
      <c r="BE55" s="130">
        <f t="shared" si="31"/>
        <v>0</v>
      </c>
      <c r="BF55" s="130">
        <f t="shared" si="32"/>
        <v>0</v>
      </c>
      <c r="BG55" s="149" t="b">
        <f t="shared" si="33"/>
        <v>0</v>
      </c>
      <c r="BH55" s="130" t="b">
        <f t="shared" si="34"/>
        <v>0</v>
      </c>
      <c r="BI55" s="130" t="str">
        <f t="shared" si="35"/>
        <v/>
      </c>
      <c r="BJ55" s="130" t="str">
        <f t="shared" si="36"/>
        <v/>
      </c>
      <c r="BK55" s="130">
        <f t="shared" si="37"/>
        <v>0</v>
      </c>
      <c r="BL55" s="130" t="str">
        <f t="shared" si="38"/>
        <v/>
      </c>
      <c r="BM55" s="130" t="str">
        <f t="shared" si="53"/>
        <v/>
      </c>
      <c r="BN55" s="130" t="str">
        <f t="shared" si="52"/>
        <v/>
      </c>
      <c r="BO55" s="130">
        <f t="shared" si="48"/>
        <v>0</v>
      </c>
      <c r="BP55" s="130">
        <f t="shared" si="49"/>
        <v>0</v>
      </c>
      <c r="BQ55" s="130">
        <f t="shared" si="50"/>
        <v>0</v>
      </c>
      <c r="BR55" s="130">
        <f t="shared" si="39"/>
        <v>0</v>
      </c>
      <c r="BS55" s="130" t="str">
        <f t="shared" si="40"/>
        <v>N</v>
      </c>
    </row>
    <row r="56" spans="1:71" ht="18" customHeight="1">
      <c r="A56" s="407"/>
      <c r="B56" s="116"/>
      <c r="C56" s="117"/>
      <c r="D56" s="118"/>
      <c r="E56" s="118"/>
      <c r="F56" s="115"/>
      <c r="G56" s="115"/>
      <c r="H56" s="119"/>
      <c r="I56" s="109" t="str">
        <f t="shared" si="17"/>
        <v xml:space="preserve"> </v>
      </c>
      <c r="J56" s="109" t="str">
        <f t="shared" si="18"/>
        <v xml:space="preserve"> </v>
      </c>
      <c r="K56" s="109" t="str">
        <f t="shared" si="19"/>
        <v xml:space="preserve"> </v>
      </c>
      <c r="U56" s="96">
        <v>2020</v>
      </c>
      <c r="W56" s="141" t="str">
        <f t="shared" si="21"/>
        <v xml:space="preserve"> </v>
      </c>
      <c r="X56" s="137" t="str">
        <f t="shared" si="1"/>
        <v xml:space="preserve"> </v>
      </c>
      <c r="Y56" s="137" t="str">
        <f t="shared" si="41"/>
        <v xml:space="preserve"> </v>
      </c>
      <c r="Z56" s="137" t="str">
        <f t="shared" si="2"/>
        <v xml:space="preserve"> </v>
      </c>
      <c r="AA56" s="138" t="str">
        <f t="shared" si="3"/>
        <v xml:space="preserve"> </v>
      </c>
      <c r="AB56" s="144" t="str">
        <f t="shared" si="4"/>
        <v xml:space="preserve"> </v>
      </c>
      <c r="AC56" s="139" t="e">
        <f t="shared" si="5"/>
        <v>#N/A</v>
      </c>
      <c r="AD56" s="139" t="e">
        <f t="shared" si="6"/>
        <v>#N/A</v>
      </c>
      <c r="AE56" s="140" t="str">
        <f>IF(ISBLANK($G56)," ",IF($D56="Z",#REF!,IF($G56=2,0,IF($G56=1,IF($AB56&gt;$AD56,#REF!,0),IF($AB56&lt;$AC56,#REF!,#REF!)))))</f>
        <v xml:space="preserve"> </v>
      </c>
      <c r="AF56" s="140" t="str">
        <f>IF(ISBLANK($G56)," ",IF($D56="Z",#REF!+#REF!,IF($G56=2,#REF!+#REF!,IF($G56=1,IF($AB56&gt;$AD56,#REF!+#REF!,#REF!+#REF!),IF($AB56&lt;$AC56,#REF!+#REF!,#REF!+#REF!)))))</f>
        <v xml:space="preserve"> </v>
      </c>
      <c r="AG56" s="125">
        <f t="shared" si="42"/>
        <v>0</v>
      </c>
      <c r="AH56" s="126">
        <f t="shared" si="43"/>
        <v>0</v>
      </c>
      <c r="AI56" s="126">
        <f t="shared" si="44"/>
        <v>0</v>
      </c>
      <c r="AJ56" s="126">
        <f t="shared" si="45"/>
        <v>0</v>
      </c>
      <c r="AK56" s="126">
        <f t="shared" si="46"/>
        <v>0</v>
      </c>
      <c r="AL56" s="126">
        <f t="shared" si="47"/>
        <v>4</v>
      </c>
      <c r="AM56" s="125">
        <f t="shared" si="22"/>
        <v>23</v>
      </c>
      <c r="AN56" s="125">
        <f t="shared" si="7"/>
        <v>0</v>
      </c>
      <c r="AO56" s="125">
        <f t="shared" si="8"/>
        <v>0</v>
      </c>
      <c r="AP56" s="125">
        <f t="shared" si="54"/>
        <v>1</v>
      </c>
      <c r="AQ56" s="127">
        <f t="shared" si="10"/>
        <v>810</v>
      </c>
      <c r="AR56" s="127">
        <f t="shared" si="23"/>
        <v>0</v>
      </c>
      <c r="AS56" s="125">
        <f t="shared" si="24"/>
        <v>0</v>
      </c>
      <c r="AT56" s="128">
        <f t="shared" si="11"/>
        <v>0</v>
      </c>
      <c r="AU56" s="128">
        <f t="shared" si="12"/>
        <v>0</v>
      </c>
      <c r="AV56" s="128">
        <f t="shared" si="25"/>
        <v>0</v>
      </c>
      <c r="AW56" s="128">
        <f t="shared" si="13"/>
        <v>0</v>
      </c>
      <c r="AX56" s="146">
        <f t="shared" si="55"/>
        <v>0</v>
      </c>
      <c r="AY56" s="147">
        <f t="shared" si="26"/>
        <v>0</v>
      </c>
      <c r="AZ56" s="146">
        <f t="shared" si="15"/>
        <v>0</v>
      </c>
      <c r="BA56" s="129">
        <f t="shared" si="27"/>
        <v>0</v>
      </c>
      <c r="BB56" s="129">
        <f t="shared" si="28"/>
        <v>0</v>
      </c>
      <c r="BC56" s="129">
        <f t="shared" si="29"/>
        <v>0</v>
      </c>
      <c r="BD56" s="130">
        <f t="shared" si="30"/>
        <v>0</v>
      </c>
      <c r="BE56" s="130">
        <f t="shared" si="31"/>
        <v>0</v>
      </c>
      <c r="BF56" s="130">
        <f t="shared" si="32"/>
        <v>0</v>
      </c>
      <c r="BG56" s="149" t="b">
        <f t="shared" si="33"/>
        <v>0</v>
      </c>
      <c r="BH56" s="130" t="b">
        <f t="shared" si="34"/>
        <v>0</v>
      </c>
      <c r="BI56" s="130" t="str">
        <f t="shared" si="35"/>
        <v/>
      </c>
      <c r="BJ56" s="130" t="str">
        <f t="shared" si="36"/>
        <v/>
      </c>
      <c r="BK56" s="130">
        <f t="shared" si="37"/>
        <v>0</v>
      </c>
      <c r="BL56" s="130" t="str">
        <f t="shared" si="38"/>
        <v/>
      </c>
      <c r="BM56" s="130" t="str">
        <f t="shared" si="53"/>
        <v/>
      </c>
      <c r="BN56" s="130" t="str">
        <f t="shared" si="52"/>
        <v/>
      </c>
      <c r="BO56" s="130">
        <f t="shared" si="48"/>
        <v>0</v>
      </c>
      <c r="BP56" s="130">
        <f t="shared" si="49"/>
        <v>0</v>
      </c>
      <c r="BQ56" s="130">
        <f t="shared" si="50"/>
        <v>0</v>
      </c>
      <c r="BR56" s="130">
        <f t="shared" si="39"/>
        <v>0</v>
      </c>
      <c r="BS56" s="130" t="str">
        <f t="shared" si="40"/>
        <v>N</v>
      </c>
    </row>
    <row r="57" spans="1:71" ht="18" customHeight="1">
      <c r="A57" s="407"/>
      <c r="B57" s="116"/>
      <c r="C57" s="117"/>
      <c r="D57" s="118"/>
      <c r="E57" s="118"/>
      <c r="F57" s="115"/>
      <c r="G57" s="115"/>
      <c r="H57" s="119"/>
      <c r="I57" s="109" t="str">
        <f t="shared" si="17"/>
        <v xml:space="preserve"> </v>
      </c>
      <c r="J57" s="109" t="str">
        <f t="shared" si="18"/>
        <v xml:space="preserve"> </v>
      </c>
      <c r="K57" s="109" t="str">
        <f t="shared" si="19"/>
        <v xml:space="preserve"> </v>
      </c>
      <c r="U57" s="96">
        <v>2021</v>
      </c>
      <c r="W57" s="141" t="str">
        <f t="shared" si="21"/>
        <v xml:space="preserve"> </v>
      </c>
      <c r="X57" s="137" t="str">
        <f t="shared" si="1"/>
        <v xml:space="preserve"> </v>
      </c>
      <c r="Y57" s="137" t="str">
        <f t="shared" si="41"/>
        <v xml:space="preserve"> </v>
      </c>
      <c r="Z57" s="137" t="str">
        <f t="shared" si="2"/>
        <v xml:space="preserve"> </v>
      </c>
      <c r="AA57" s="138" t="str">
        <f t="shared" si="3"/>
        <v xml:space="preserve"> </v>
      </c>
      <c r="AB57" s="144" t="str">
        <f t="shared" si="4"/>
        <v xml:space="preserve"> </v>
      </c>
      <c r="AC57" s="139" t="e">
        <f t="shared" si="5"/>
        <v>#N/A</v>
      </c>
      <c r="AD57" s="139" t="e">
        <f t="shared" si="6"/>
        <v>#N/A</v>
      </c>
      <c r="AE57" s="140" t="str">
        <f>IF(ISBLANK($G57)," ",IF($D57="Z",#REF!,IF($G57=2,0,IF($G57=1,IF($AB57&gt;$AD57,#REF!,0),IF($AB57&lt;$AC57,#REF!,#REF!)))))</f>
        <v xml:space="preserve"> </v>
      </c>
      <c r="AF57" s="140" t="str">
        <f>IF(ISBLANK($G57)," ",IF($D57="Z",#REF!+#REF!,IF($G57=2,#REF!+#REF!,IF($G57=1,IF($AB57&gt;$AD57,#REF!+#REF!,#REF!+#REF!),IF($AB57&lt;$AC57,#REF!+#REF!,#REF!+#REF!)))))</f>
        <v xml:space="preserve"> </v>
      </c>
      <c r="AG57" s="125">
        <f t="shared" si="42"/>
        <v>0</v>
      </c>
      <c r="AH57" s="126">
        <f t="shared" si="43"/>
        <v>0</v>
      </c>
      <c r="AI57" s="126">
        <f t="shared" si="44"/>
        <v>0</v>
      </c>
      <c r="AJ57" s="126">
        <f t="shared" si="45"/>
        <v>0</v>
      </c>
      <c r="AK57" s="126">
        <f t="shared" si="46"/>
        <v>0</v>
      </c>
      <c r="AL57" s="126">
        <f t="shared" si="47"/>
        <v>4</v>
      </c>
      <c r="AM57" s="125">
        <f t="shared" si="22"/>
        <v>23</v>
      </c>
      <c r="AN57" s="125">
        <f t="shared" si="7"/>
        <v>0</v>
      </c>
      <c r="AO57" s="125">
        <f t="shared" si="8"/>
        <v>0</v>
      </c>
      <c r="AP57" s="125">
        <f t="shared" si="54"/>
        <v>1</v>
      </c>
      <c r="AQ57" s="127">
        <f t="shared" si="10"/>
        <v>810</v>
      </c>
      <c r="AR57" s="127">
        <f t="shared" si="23"/>
        <v>0</v>
      </c>
      <c r="AS57" s="125">
        <f t="shared" si="24"/>
        <v>0</v>
      </c>
      <c r="AT57" s="128">
        <f t="shared" si="11"/>
        <v>0</v>
      </c>
      <c r="AU57" s="128">
        <f t="shared" si="12"/>
        <v>0</v>
      </c>
      <c r="AV57" s="128">
        <f t="shared" si="25"/>
        <v>0</v>
      </c>
      <c r="AW57" s="128">
        <f t="shared" si="13"/>
        <v>0</v>
      </c>
      <c r="AX57" s="146">
        <f t="shared" si="55"/>
        <v>0</v>
      </c>
      <c r="AY57" s="147">
        <f t="shared" si="26"/>
        <v>0</v>
      </c>
      <c r="AZ57" s="146">
        <f t="shared" si="15"/>
        <v>0</v>
      </c>
      <c r="BA57" s="129">
        <f t="shared" si="27"/>
        <v>0</v>
      </c>
      <c r="BB57" s="129">
        <f t="shared" si="28"/>
        <v>0</v>
      </c>
      <c r="BC57" s="129">
        <f t="shared" si="29"/>
        <v>0</v>
      </c>
      <c r="BD57" s="130">
        <f t="shared" si="30"/>
        <v>0</v>
      </c>
      <c r="BE57" s="130">
        <f t="shared" si="31"/>
        <v>0</v>
      </c>
      <c r="BF57" s="130">
        <f t="shared" si="32"/>
        <v>0</v>
      </c>
      <c r="BG57" s="149" t="b">
        <f t="shared" si="33"/>
        <v>0</v>
      </c>
      <c r="BH57" s="130" t="b">
        <f t="shared" si="34"/>
        <v>0</v>
      </c>
      <c r="BI57" s="130" t="str">
        <f t="shared" si="35"/>
        <v/>
      </c>
      <c r="BJ57" s="130" t="str">
        <f t="shared" si="36"/>
        <v/>
      </c>
      <c r="BK57" s="130">
        <f t="shared" si="37"/>
        <v>0</v>
      </c>
      <c r="BL57" s="130" t="str">
        <f t="shared" si="38"/>
        <v/>
      </c>
      <c r="BM57" s="130" t="str">
        <f t="shared" si="53"/>
        <v/>
      </c>
      <c r="BN57" s="130" t="str">
        <f t="shared" si="52"/>
        <v/>
      </c>
      <c r="BO57" s="130">
        <f t="shared" si="48"/>
        <v>0</v>
      </c>
      <c r="BP57" s="130">
        <f t="shared" si="49"/>
        <v>0</v>
      </c>
      <c r="BQ57" s="130">
        <f t="shared" si="50"/>
        <v>0</v>
      </c>
      <c r="BR57" s="130">
        <f t="shared" si="39"/>
        <v>0</v>
      </c>
      <c r="BS57" s="130" t="str">
        <f t="shared" si="40"/>
        <v>N</v>
      </c>
    </row>
    <row r="58" spans="1:71" ht="18" customHeight="1">
      <c r="A58" s="407"/>
      <c r="B58" s="116"/>
      <c r="C58" s="117"/>
      <c r="D58" s="118"/>
      <c r="E58" s="118"/>
      <c r="F58" s="115"/>
      <c r="G58" s="115"/>
      <c r="H58" s="119"/>
      <c r="I58" s="109" t="str">
        <f t="shared" si="17"/>
        <v xml:space="preserve"> </v>
      </c>
      <c r="J58" s="109" t="str">
        <f t="shared" si="18"/>
        <v xml:space="preserve"> </v>
      </c>
      <c r="K58" s="109" t="str">
        <f t="shared" si="19"/>
        <v xml:space="preserve"> </v>
      </c>
      <c r="U58" s="96">
        <v>2022</v>
      </c>
      <c r="W58" s="141" t="str">
        <f t="shared" si="21"/>
        <v xml:space="preserve"> </v>
      </c>
      <c r="X58" s="137" t="str">
        <f t="shared" si="1"/>
        <v xml:space="preserve"> </v>
      </c>
      <c r="Y58" s="137" t="str">
        <f t="shared" si="41"/>
        <v xml:space="preserve"> </v>
      </c>
      <c r="Z58" s="137" t="str">
        <f t="shared" si="2"/>
        <v xml:space="preserve"> </v>
      </c>
      <c r="AA58" s="138" t="str">
        <f t="shared" si="3"/>
        <v xml:space="preserve"> </v>
      </c>
      <c r="AB58" s="144" t="str">
        <f t="shared" si="4"/>
        <v xml:space="preserve"> </v>
      </c>
      <c r="AC58" s="139" t="e">
        <f t="shared" si="5"/>
        <v>#N/A</v>
      </c>
      <c r="AD58" s="139" t="e">
        <f t="shared" si="6"/>
        <v>#N/A</v>
      </c>
      <c r="AE58" s="140" t="str">
        <f>IF(ISBLANK($G58)," ",IF($D58="Z",#REF!,IF($G58=2,0,IF($G58=1,IF($AB58&gt;$AD58,#REF!,0),IF($AB58&lt;$AC58,#REF!,#REF!)))))</f>
        <v xml:space="preserve"> </v>
      </c>
      <c r="AF58" s="140" t="str">
        <f>IF(ISBLANK($G58)," ",IF($D58="Z",#REF!+#REF!,IF($G58=2,#REF!+#REF!,IF($G58=1,IF($AB58&gt;$AD58,#REF!+#REF!,#REF!+#REF!),IF($AB58&lt;$AC58,#REF!+#REF!,#REF!+#REF!)))))</f>
        <v xml:space="preserve"> </v>
      </c>
      <c r="AG58" s="125">
        <f t="shared" si="42"/>
        <v>0</v>
      </c>
      <c r="AH58" s="126">
        <f t="shared" si="43"/>
        <v>0</v>
      </c>
      <c r="AI58" s="126">
        <f t="shared" si="44"/>
        <v>0</v>
      </c>
      <c r="AJ58" s="126">
        <f t="shared" si="45"/>
        <v>0</v>
      </c>
      <c r="AK58" s="126">
        <f t="shared" si="46"/>
        <v>0</v>
      </c>
      <c r="AL58" s="126">
        <f t="shared" si="47"/>
        <v>4</v>
      </c>
      <c r="AM58" s="125">
        <f t="shared" si="22"/>
        <v>23</v>
      </c>
      <c r="AN58" s="125">
        <f t="shared" si="7"/>
        <v>0</v>
      </c>
      <c r="AO58" s="125">
        <f t="shared" si="8"/>
        <v>0</v>
      </c>
      <c r="AP58" s="125">
        <f t="shared" si="54"/>
        <v>1</v>
      </c>
      <c r="AQ58" s="127">
        <f t="shared" si="10"/>
        <v>810</v>
      </c>
      <c r="AR58" s="127">
        <f t="shared" si="23"/>
        <v>0</v>
      </c>
      <c r="AS58" s="125">
        <f t="shared" si="24"/>
        <v>0</v>
      </c>
      <c r="AT58" s="128">
        <f t="shared" si="11"/>
        <v>0</v>
      </c>
      <c r="AU58" s="128">
        <f t="shared" si="12"/>
        <v>0</v>
      </c>
      <c r="AV58" s="128">
        <f t="shared" si="25"/>
        <v>0</v>
      </c>
      <c r="AW58" s="128">
        <f t="shared" si="13"/>
        <v>0</v>
      </c>
      <c r="AX58" s="146">
        <f t="shared" si="55"/>
        <v>0</v>
      </c>
      <c r="AY58" s="147">
        <f t="shared" si="26"/>
        <v>0</v>
      </c>
      <c r="AZ58" s="146">
        <f t="shared" si="15"/>
        <v>0</v>
      </c>
      <c r="BA58" s="129">
        <f t="shared" si="27"/>
        <v>0</v>
      </c>
      <c r="BB58" s="129">
        <f t="shared" si="28"/>
        <v>0</v>
      </c>
      <c r="BC58" s="129">
        <f t="shared" si="29"/>
        <v>0</v>
      </c>
      <c r="BD58" s="130">
        <f t="shared" si="30"/>
        <v>0</v>
      </c>
      <c r="BE58" s="130">
        <f t="shared" si="31"/>
        <v>0</v>
      </c>
      <c r="BF58" s="130">
        <f t="shared" si="32"/>
        <v>0</v>
      </c>
      <c r="BG58" s="149" t="b">
        <f t="shared" si="33"/>
        <v>0</v>
      </c>
      <c r="BH58" s="130" t="b">
        <f t="shared" si="34"/>
        <v>0</v>
      </c>
      <c r="BI58" s="130" t="str">
        <f t="shared" si="35"/>
        <v/>
      </c>
      <c r="BJ58" s="130" t="str">
        <f t="shared" si="36"/>
        <v/>
      </c>
      <c r="BK58" s="130">
        <f t="shared" si="37"/>
        <v>0</v>
      </c>
      <c r="BL58" s="130" t="str">
        <f t="shared" si="38"/>
        <v/>
      </c>
      <c r="BM58" s="130" t="str">
        <f t="shared" si="53"/>
        <v/>
      </c>
      <c r="BN58" s="130" t="str">
        <f t="shared" si="52"/>
        <v/>
      </c>
      <c r="BO58" s="130">
        <f t="shared" si="48"/>
        <v>0</v>
      </c>
      <c r="BP58" s="130">
        <f t="shared" si="49"/>
        <v>0</v>
      </c>
      <c r="BQ58" s="130">
        <f t="shared" si="50"/>
        <v>0</v>
      </c>
      <c r="BR58" s="130">
        <f t="shared" si="39"/>
        <v>0</v>
      </c>
      <c r="BS58" s="130" t="str">
        <f t="shared" si="40"/>
        <v>N</v>
      </c>
    </row>
    <row r="59" spans="1:71" ht="18" customHeight="1">
      <c r="A59" s="407"/>
      <c r="B59" s="116"/>
      <c r="C59" s="117"/>
      <c r="D59" s="118"/>
      <c r="E59" s="118"/>
      <c r="F59" s="115"/>
      <c r="G59" s="115"/>
      <c r="H59" s="119"/>
      <c r="I59" s="109" t="str">
        <f t="shared" si="17"/>
        <v xml:space="preserve"> </v>
      </c>
      <c r="J59" s="109" t="str">
        <f t="shared" si="18"/>
        <v xml:space="preserve"> </v>
      </c>
      <c r="K59" s="109" t="str">
        <f t="shared" si="19"/>
        <v xml:space="preserve"> </v>
      </c>
      <c r="U59" s="96">
        <v>2023</v>
      </c>
      <c r="W59" s="141" t="str">
        <f t="shared" si="21"/>
        <v xml:space="preserve"> </v>
      </c>
      <c r="X59" s="137" t="str">
        <f t="shared" si="1"/>
        <v xml:space="preserve"> </v>
      </c>
      <c r="Y59" s="137" t="str">
        <f t="shared" si="41"/>
        <v xml:space="preserve"> </v>
      </c>
      <c r="Z59" s="137" t="str">
        <f t="shared" si="2"/>
        <v xml:space="preserve"> </v>
      </c>
      <c r="AA59" s="138" t="str">
        <f t="shared" si="3"/>
        <v xml:space="preserve"> </v>
      </c>
      <c r="AB59" s="144" t="str">
        <f t="shared" si="4"/>
        <v xml:space="preserve"> </v>
      </c>
      <c r="AC59" s="139" t="e">
        <f t="shared" si="5"/>
        <v>#N/A</v>
      </c>
      <c r="AD59" s="139" t="e">
        <f t="shared" si="6"/>
        <v>#N/A</v>
      </c>
      <c r="AE59" s="140" t="str">
        <f>IF(ISBLANK($G59)," ",IF($D59="Z",#REF!,IF($G59=2,0,IF($G59=1,IF($AB59&gt;$AD59,#REF!,0),IF($AB59&lt;$AC59,#REF!,#REF!)))))</f>
        <v xml:space="preserve"> </v>
      </c>
      <c r="AF59" s="140" t="str">
        <f>IF(ISBLANK($G59)," ",IF($D59="Z",#REF!+#REF!,IF($G59=2,#REF!+#REF!,IF($G59=1,IF($AB59&gt;$AD59,#REF!+#REF!,#REF!+#REF!),IF($AB59&lt;$AC59,#REF!+#REF!,#REF!+#REF!)))))</f>
        <v xml:space="preserve"> </v>
      </c>
      <c r="AG59" s="125">
        <f t="shared" si="42"/>
        <v>0</v>
      </c>
      <c r="AH59" s="126">
        <f t="shared" si="43"/>
        <v>0</v>
      </c>
      <c r="AI59" s="126">
        <f t="shared" si="44"/>
        <v>0</v>
      </c>
      <c r="AJ59" s="126">
        <f t="shared" si="45"/>
        <v>0</v>
      </c>
      <c r="AK59" s="126">
        <f t="shared" si="46"/>
        <v>0</v>
      </c>
      <c r="AL59" s="126">
        <f t="shared" si="47"/>
        <v>4</v>
      </c>
      <c r="AM59" s="125">
        <f t="shared" si="22"/>
        <v>23</v>
      </c>
      <c r="AN59" s="125">
        <f t="shared" si="7"/>
        <v>0</v>
      </c>
      <c r="AO59" s="125">
        <f t="shared" si="8"/>
        <v>0</v>
      </c>
      <c r="AP59" s="125">
        <f t="shared" si="54"/>
        <v>1</v>
      </c>
      <c r="AQ59" s="127">
        <f t="shared" si="10"/>
        <v>810</v>
      </c>
      <c r="AR59" s="127">
        <f t="shared" si="23"/>
        <v>0</v>
      </c>
      <c r="AS59" s="125">
        <f t="shared" si="24"/>
        <v>0</v>
      </c>
      <c r="AT59" s="128">
        <f t="shared" si="11"/>
        <v>0</v>
      </c>
      <c r="AU59" s="128">
        <f t="shared" si="12"/>
        <v>0</v>
      </c>
      <c r="AV59" s="128">
        <f t="shared" si="25"/>
        <v>0</v>
      </c>
      <c r="AW59" s="128">
        <f t="shared" si="13"/>
        <v>0</v>
      </c>
      <c r="AX59" s="146">
        <f t="shared" si="55"/>
        <v>0</v>
      </c>
      <c r="AY59" s="147">
        <f t="shared" si="26"/>
        <v>0</v>
      </c>
      <c r="AZ59" s="146">
        <f t="shared" si="15"/>
        <v>0</v>
      </c>
      <c r="BA59" s="129">
        <f t="shared" si="27"/>
        <v>0</v>
      </c>
      <c r="BB59" s="129">
        <f t="shared" si="28"/>
        <v>0</v>
      </c>
      <c r="BC59" s="129">
        <f t="shared" si="29"/>
        <v>0</v>
      </c>
      <c r="BD59" s="130">
        <f t="shared" si="30"/>
        <v>0</v>
      </c>
      <c r="BE59" s="130">
        <f t="shared" si="31"/>
        <v>0</v>
      </c>
      <c r="BF59" s="130">
        <f t="shared" si="32"/>
        <v>0</v>
      </c>
      <c r="BG59" s="149" t="b">
        <f t="shared" si="33"/>
        <v>0</v>
      </c>
      <c r="BH59" s="130" t="b">
        <f t="shared" si="34"/>
        <v>0</v>
      </c>
      <c r="BI59" s="130" t="str">
        <f t="shared" si="35"/>
        <v/>
      </c>
      <c r="BJ59" s="130" t="str">
        <f t="shared" si="36"/>
        <v/>
      </c>
      <c r="BK59" s="130">
        <f t="shared" si="37"/>
        <v>0</v>
      </c>
      <c r="BL59" s="130" t="str">
        <f t="shared" si="38"/>
        <v/>
      </c>
      <c r="BM59" s="130" t="str">
        <f t="shared" si="53"/>
        <v/>
      </c>
      <c r="BN59" s="130" t="str">
        <f t="shared" si="52"/>
        <v/>
      </c>
      <c r="BO59" s="130">
        <f t="shared" si="48"/>
        <v>0</v>
      </c>
      <c r="BP59" s="130">
        <f t="shared" si="49"/>
        <v>0</v>
      </c>
      <c r="BQ59" s="130">
        <f t="shared" si="50"/>
        <v>0</v>
      </c>
      <c r="BR59" s="130">
        <f t="shared" si="39"/>
        <v>0</v>
      </c>
      <c r="BS59" s="130" t="str">
        <f t="shared" si="40"/>
        <v>N</v>
      </c>
    </row>
    <row r="60" spans="1:71" ht="18" customHeight="1">
      <c r="A60" s="407"/>
      <c r="B60" s="116"/>
      <c r="C60" s="117"/>
      <c r="D60" s="118"/>
      <c r="E60" s="118"/>
      <c r="F60" s="115"/>
      <c r="G60" s="115"/>
      <c r="H60" s="119"/>
      <c r="I60" s="109" t="str">
        <f t="shared" si="17"/>
        <v xml:space="preserve"> </v>
      </c>
      <c r="J60" s="109" t="str">
        <f t="shared" si="18"/>
        <v xml:space="preserve"> </v>
      </c>
      <c r="K60" s="109" t="str">
        <f t="shared" si="19"/>
        <v xml:space="preserve"> </v>
      </c>
      <c r="U60" s="96">
        <v>2024</v>
      </c>
      <c r="W60" s="141" t="str">
        <f t="shared" si="21"/>
        <v xml:space="preserve"> </v>
      </c>
      <c r="X60" s="137" t="str">
        <f t="shared" si="1"/>
        <v xml:space="preserve"> </v>
      </c>
      <c r="Y60" s="137" t="str">
        <f t="shared" si="41"/>
        <v xml:space="preserve"> </v>
      </c>
      <c r="Z60" s="137" t="str">
        <f t="shared" si="2"/>
        <v xml:space="preserve"> </v>
      </c>
      <c r="AA60" s="138" t="str">
        <f t="shared" si="3"/>
        <v xml:space="preserve"> </v>
      </c>
      <c r="AB60" s="144" t="str">
        <f t="shared" si="4"/>
        <v xml:space="preserve"> </v>
      </c>
      <c r="AC60" s="139" t="e">
        <f t="shared" si="5"/>
        <v>#N/A</v>
      </c>
      <c r="AD60" s="139" t="e">
        <f t="shared" si="6"/>
        <v>#N/A</v>
      </c>
      <c r="AE60" s="140" t="str">
        <f>IF(ISBLANK($G60)," ",IF($D60="Z",#REF!,IF($G60=2,0,IF($G60=1,IF($AB60&gt;$AD60,#REF!,0),IF($AB60&lt;$AC60,#REF!,#REF!)))))</f>
        <v xml:space="preserve"> </v>
      </c>
      <c r="AF60" s="140" t="str">
        <f>IF(ISBLANK($G60)," ",IF($D60="Z",#REF!+#REF!,IF($G60=2,#REF!+#REF!,IF($G60=1,IF($AB60&gt;$AD60,#REF!+#REF!,#REF!+#REF!),IF($AB60&lt;$AC60,#REF!+#REF!,#REF!+#REF!)))))</f>
        <v xml:space="preserve"> </v>
      </c>
      <c r="AG60" s="125">
        <f t="shared" si="42"/>
        <v>0</v>
      </c>
      <c r="AH60" s="126">
        <f t="shared" si="43"/>
        <v>0</v>
      </c>
      <c r="AI60" s="126">
        <f t="shared" si="44"/>
        <v>0</v>
      </c>
      <c r="AJ60" s="126">
        <f t="shared" si="45"/>
        <v>0</v>
      </c>
      <c r="AK60" s="126">
        <f t="shared" si="46"/>
        <v>0</v>
      </c>
      <c r="AL60" s="126">
        <f t="shared" si="47"/>
        <v>4</v>
      </c>
      <c r="AM60" s="125">
        <f t="shared" si="22"/>
        <v>23</v>
      </c>
      <c r="AN60" s="125">
        <f t="shared" si="7"/>
        <v>0</v>
      </c>
      <c r="AO60" s="125">
        <f t="shared" si="8"/>
        <v>0</v>
      </c>
      <c r="AP60" s="125">
        <f t="shared" si="54"/>
        <v>1</v>
      </c>
      <c r="AQ60" s="127">
        <f t="shared" si="10"/>
        <v>810</v>
      </c>
      <c r="AR60" s="127">
        <f t="shared" si="23"/>
        <v>0</v>
      </c>
      <c r="AS60" s="125">
        <f t="shared" si="24"/>
        <v>0</v>
      </c>
      <c r="AT60" s="128">
        <f t="shared" si="11"/>
        <v>0</v>
      </c>
      <c r="AU60" s="128">
        <f t="shared" si="12"/>
        <v>0</v>
      </c>
      <c r="AV60" s="128">
        <f t="shared" si="25"/>
        <v>0</v>
      </c>
      <c r="AW60" s="128">
        <f t="shared" si="13"/>
        <v>0</v>
      </c>
      <c r="AX60" s="146">
        <f t="shared" si="55"/>
        <v>0</v>
      </c>
      <c r="AY60" s="147">
        <f t="shared" si="26"/>
        <v>0</v>
      </c>
      <c r="AZ60" s="146">
        <f t="shared" si="15"/>
        <v>0</v>
      </c>
      <c r="BA60" s="129">
        <f t="shared" si="27"/>
        <v>0</v>
      </c>
      <c r="BB60" s="129">
        <f t="shared" si="28"/>
        <v>0</v>
      </c>
      <c r="BC60" s="129">
        <f t="shared" si="29"/>
        <v>0</v>
      </c>
      <c r="BD60" s="130">
        <f t="shared" si="30"/>
        <v>0</v>
      </c>
      <c r="BE60" s="130">
        <f t="shared" si="31"/>
        <v>0</v>
      </c>
      <c r="BF60" s="130">
        <f t="shared" si="32"/>
        <v>0</v>
      </c>
      <c r="BG60" s="149" t="b">
        <f t="shared" si="33"/>
        <v>0</v>
      </c>
      <c r="BH60" s="130" t="b">
        <f t="shared" si="34"/>
        <v>0</v>
      </c>
      <c r="BI60" s="130" t="str">
        <f t="shared" si="35"/>
        <v/>
      </c>
      <c r="BJ60" s="130" t="str">
        <f t="shared" si="36"/>
        <v/>
      </c>
      <c r="BK60" s="130">
        <f t="shared" si="37"/>
        <v>0</v>
      </c>
      <c r="BL60" s="130" t="str">
        <f t="shared" si="38"/>
        <v/>
      </c>
      <c r="BM60" s="130" t="str">
        <f t="shared" si="53"/>
        <v/>
      </c>
      <c r="BN60" s="130" t="str">
        <f t="shared" si="52"/>
        <v/>
      </c>
      <c r="BO60" s="130">
        <f t="shared" si="48"/>
        <v>0</v>
      </c>
      <c r="BP60" s="130">
        <f t="shared" si="49"/>
        <v>0</v>
      </c>
      <c r="BQ60" s="130">
        <f t="shared" si="50"/>
        <v>0</v>
      </c>
      <c r="BR60" s="130">
        <f t="shared" si="39"/>
        <v>0</v>
      </c>
      <c r="BS60" s="130" t="str">
        <f t="shared" si="40"/>
        <v>N</v>
      </c>
    </row>
    <row r="61" spans="1:71" ht="18" customHeight="1">
      <c r="A61" s="407"/>
      <c r="B61" s="116"/>
      <c r="C61" s="117"/>
      <c r="D61" s="118"/>
      <c r="E61" s="118"/>
      <c r="F61" s="115"/>
      <c r="G61" s="115"/>
      <c r="H61" s="119"/>
      <c r="I61" s="109" t="str">
        <f t="shared" si="17"/>
        <v xml:space="preserve"> </v>
      </c>
      <c r="J61" s="109" t="str">
        <f t="shared" si="18"/>
        <v xml:space="preserve"> </v>
      </c>
      <c r="K61" s="109" t="str">
        <f t="shared" si="19"/>
        <v xml:space="preserve"> </v>
      </c>
      <c r="U61" s="96">
        <v>2025</v>
      </c>
      <c r="W61" s="141" t="str">
        <f t="shared" si="21"/>
        <v xml:space="preserve"> </v>
      </c>
      <c r="X61" s="137" t="str">
        <f t="shared" si="1"/>
        <v xml:space="preserve"> </v>
      </c>
      <c r="Y61" s="137" t="str">
        <f t="shared" si="41"/>
        <v xml:space="preserve"> </v>
      </c>
      <c r="Z61" s="137" t="str">
        <f t="shared" si="2"/>
        <v xml:space="preserve"> </v>
      </c>
      <c r="AA61" s="138" t="str">
        <f t="shared" si="3"/>
        <v xml:space="preserve"> </v>
      </c>
      <c r="AB61" s="144" t="str">
        <f t="shared" si="4"/>
        <v xml:space="preserve"> </v>
      </c>
      <c r="AC61" s="139" t="e">
        <f t="shared" si="5"/>
        <v>#N/A</v>
      </c>
      <c r="AD61" s="139" t="e">
        <f t="shared" si="6"/>
        <v>#N/A</v>
      </c>
      <c r="AE61" s="140" t="str">
        <f>IF(ISBLANK($G61)," ",IF($D61="Z",#REF!,IF($G61=2,0,IF($G61=1,IF($AB61&gt;$AD61,#REF!,0),IF($AB61&lt;$AC61,#REF!,#REF!)))))</f>
        <v xml:space="preserve"> </v>
      </c>
      <c r="AF61" s="140" t="str">
        <f>IF(ISBLANK($G61)," ",IF($D61="Z",#REF!+#REF!,IF($G61=2,#REF!+#REF!,IF($G61=1,IF($AB61&gt;$AD61,#REF!+#REF!,#REF!+#REF!),IF($AB61&lt;$AC61,#REF!+#REF!,#REF!+#REF!)))))</f>
        <v xml:space="preserve"> </v>
      </c>
      <c r="AG61" s="125">
        <f t="shared" si="42"/>
        <v>0</v>
      </c>
      <c r="AH61" s="126">
        <f t="shared" si="43"/>
        <v>0</v>
      </c>
      <c r="AI61" s="126">
        <f t="shared" si="44"/>
        <v>0</v>
      </c>
      <c r="AJ61" s="126">
        <f t="shared" si="45"/>
        <v>0</v>
      </c>
      <c r="AK61" s="126">
        <f t="shared" si="46"/>
        <v>0</v>
      </c>
      <c r="AL61" s="126">
        <f t="shared" si="47"/>
        <v>4</v>
      </c>
      <c r="AM61" s="125">
        <f t="shared" si="22"/>
        <v>23</v>
      </c>
      <c r="AN61" s="125">
        <f t="shared" si="7"/>
        <v>0</v>
      </c>
      <c r="AO61" s="125">
        <f t="shared" si="8"/>
        <v>0</v>
      </c>
      <c r="AP61" s="125">
        <f t="shared" si="54"/>
        <v>1</v>
      </c>
      <c r="AQ61" s="127">
        <f t="shared" si="10"/>
        <v>810</v>
      </c>
      <c r="AR61" s="127">
        <f t="shared" si="23"/>
        <v>0</v>
      </c>
      <c r="AS61" s="125">
        <f t="shared" si="24"/>
        <v>0</v>
      </c>
      <c r="AT61" s="128">
        <f t="shared" si="11"/>
        <v>0</v>
      </c>
      <c r="AU61" s="128">
        <f t="shared" si="12"/>
        <v>0</v>
      </c>
      <c r="AV61" s="128">
        <f t="shared" si="25"/>
        <v>0</v>
      </c>
      <c r="AW61" s="128">
        <f t="shared" si="13"/>
        <v>0</v>
      </c>
      <c r="AX61" s="146">
        <f t="shared" si="55"/>
        <v>0</v>
      </c>
      <c r="AY61" s="147">
        <f t="shared" si="26"/>
        <v>0</v>
      </c>
      <c r="AZ61" s="146">
        <f t="shared" si="15"/>
        <v>0</v>
      </c>
      <c r="BA61" s="129">
        <f t="shared" si="27"/>
        <v>0</v>
      </c>
      <c r="BB61" s="129">
        <f t="shared" si="28"/>
        <v>0</v>
      </c>
      <c r="BC61" s="129">
        <f t="shared" si="29"/>
        <v>0</v>
      </c>
      <c r="BD61" s="130">
        <f t="shared" si="30"/>
        <v>0</v>
      </c>
      <c r="BE61" s="130">
        <f t="shared" si="31"/>
        <v>0</v>
      </c>
      <c r="BF61" s="130">
        <f t="shared" si="32"/>
        <v>0</v>
      </c>
      <c r="BG61" s="149" t="b">
        <f t="shared" si="33"/>
        <v>0</v>
      </c>
      <c r="BH61" s="130" t="b">
        <f t="shared" si="34"/>
        <v>0</v>
      </c>
      <c r="BI61" s="130" t="str">
        <f t="shared" si="35"/>
        <v/>
      </c>
      <c r="BJ61" s="130" t="str">
        <f t="shared" si="36"/>
        <v/>
      </c>
      <c r="BK61" s="130">
        <f t="shared" si="37"/>
        <v>0</v>
      </c>
      <c r="BL61" s="130" t="str">
        <f t="shared" si="38"/>
        <v/>
      </c>
      <c r="BM61" s="130" t="str">
        <f t="shared" si="53"/>
        <v/>
      </c>
      <c r="BN61" s="130" t="str">
        <f t="shared" si="52"/>
        <v/>
      </c>
      <c r="BO61" s="130">
        <f t="shared" si="48"/>
        <v>0</v>
      </c>
      <c r="BP61" s="130">
        <f t="shared" si="49"/>
        <v>0</v>
      </c>
      <c r="BQ61" s="130">
        <f t="shared" si="50"/>
        <v>0</v>
      </c>
      <c r="BR61" s="130">
        <f t="shared" si="39"/>
        <v>0</v>
      </c>
      <c r="BS61" s="130" t="str">
        <f t="shared" si="40"/>
        <v>N</v>
      </c>
    </row>
    <row r="62" spans="1:71" ht="18" customHeight="1">
      <c r="A62" s="407"/>
      <c r="B62" s="116"/>
      <c r="C62" s="117"/>
      <c r="D62" s="118"/>
      <c r="E62" s="118"/>
      <c r="F62" s="115"/>
      <c r="G62" s="115"/>
      <c r="H62" s="119"/>
      <c r="I62" s="109" t="str">
        <f t="shared" si="17"/>
        <v xml:space="preserve"> </v>
      </c>
      <c r="J62" s="109" t="str">
        <f t="shared" si="18"/>
        <v xml:space="preserve"> </v>
      </c>
      <c r="K62" s="109" t="str">
        <f t="shared" si="19"/>
        <v xml:space="preserve"> </v>
      </c>
      <c r="U62" s="96">
        <v>2026</v>
      </c>
      <c r="W62" s="141" t="str">
        <f t="shared" si="21"/>
        <v xml:space="preserve"> </v>
      </c>
      <c r="X62" s="137" t="str">
        <f t="shared" si="1"/>
        <v xml:space="preserve"> </v>
      </c>
      <c r="Y62" s="137" t="str">
        <f t="shared" si="41"/>
        <v xml:space="preserve"> </v>
      </c>
      <c r="Z62" s="137" t="str">
        <f t="shared" si="2"/>
        <v xml:space="preserve"> </v>
      </c>
      <c r="AA62" s="138" t="str">
        <f t="shared" si="3"/>
        <v xml:space="preserve"> </v>
      </c>
      <c r="AB62" s="144" t="str">
        <f t="shared" si="4"/>
        <v xml:space="preserve"> </v>
      </c>
      <c r="AC62" s="139" t="e">
        <f t="shared" si="5"/>
        <v>#N/A</v>
      </c>
      <c r="AD62" s="139" t="e">
        <f t="shared" si="6"/>
        <v>#N/A</v>
      </c>
      <c r="AE62" s="140" t="str">
        <f>IF(ISBLANK($G62)," ",IF($D62="Z",#REF!,IF($G62=2,0,IF($G62=1,IF($AB62&gt;$AD62,#REF!,0),IF($AB62&lt;$AC62,#REF!,#REF!)))))</f>
        <v xml:space="preserve"> </v>
      </c>
      <c r="AF62" s="140" t="str">
        <f>IF(ISBLANK($G62)," ",IF($D62="Z",#REF!+#REF!,IF($G62=2,#REF!+#REF!,IF($G62=1,IF($AB62&gt;$AD62,#REF!+#REF!,#REF!+#REF!),IF($AB62&lt;$AC62,#REF!+#REF!,#REF!+#REF!)))))</f>
        <v xml:space="preserve"> </v>
      </c>
      <c r="AG62" s="125">
        <f t="shared" si="42"/>
        <v>0</v>
      </c>
      <c r="AH62" s="126">
        <f t="shared" si="43"/>
        <v>0</v>
      </c>
      <c r="AI62" s="126">
        <f t="shared" si="44"/>
        <v>0</v>
      </c>
      <c r="AJ62" s="126">
        <f t="shared" si="45"/>
        <v>0</v>
      </c>
      <c r="AK62" s="126">
        <f t="shared" si="46"/>
        <v>0</v>
      </c>
      <c r="AL62" s="126">
        <f t="shared" si="47"/>
        <v>4</v>
      </c>
      <c r="AM62" s="125">
        <f t="shared" si="22"/>
        <v>23</v>
      </c>
      <c r="AN62" s="125">
        <f t="shared" si="7"/>
        <v>0</v>
      </c>
      <c r="AO62" s="125">
        <f t="shared" si="8"/>
        <v>0</v>
      </c>
      <c r="AP62" s="125">
        <f t="shared" si="54"/>
        <v>1</v>
      </c>
      <c r="AQ62" s="127">
        <f t="shared" si="10"/>
        <v>810</v>
      </c>
      <c r="AR62" s="127">
        <f t="shared" si="23"/>
        <v>0</v>
      </c>
      <c r="AS62" s="125">
        <f t="shared" si="24"/>
        <v>0</v>
      </c>
      <c r="AT62" s="128">
        <f t="shared" si="11"/>
        <v>0</v>
      </c>
      <c r="AU62" s="128">
        <f t="shared" si="12"/>
        <v>0</v>
      </c>
      <c r="AV62" s="128">
        <f t="shared" si="25"/>
        <v>0</v>
      </c>
      <c r="AW62" s="128">
        <f t="shared" si="13"/>
        <v>0</v>
      </c>
      <c r="AX62" s="146">
        <f t="shared" si="55"/>
        <v>0</v>
      </c>
      <c r="AY62" s="147">
        <f t="shared" si="26"/>
        <v>0</v>
      </c>
      <c r="AZ62" s="146">
        <f t="shared" si="15"/>
        <v>0</v>
      </c>
      <c r="BA62" s="129">
        <f t="shared" si="27"/>
        <v>0</v>
      </c>
      <c r="BB62" s="129">
        <f t="shared" si="28"/>
        <v>0</v>
      </c>
      <c r="BC62" s="129">
        <f t="shared" si="29"/>
        <v>0</v>
      </c>
      <c r="BD62" s="130">
        <f t="shared" si="30"/>
        <v>0</v>
      </c>
      <c r="BE62" s="130">
        <f t="shared" si="31"/>
        <v>0</v>
      </c>
      <c r="BF62" s="130">
        <f t="shared" si="32"/>
        <v>0</v>
      </c>
      <c r="BG62" s="149" t="b">
        <f t="shared" si="33"/>
        <v>0</v>
      </c>
      <c r="BH62" s="130" t="b">
        <f t="shared" si="34"/>
        <v>0</v>
      </c>
      <c r="BI62" s="130" t="str">
        <f t="shared" si="35"/>
        <v/>
      </c>
      <c r="BJ62" s="130" t="str">
        <f t="shared" si="36"/>
        <v/>
      </c>
      <c r="BK62" s="130">
        <f t="shared" si="37"/>
        <v>0</v>
      </c>
      <c r="BL62" s="130" t="str">
        <f t="shared" si="38"/>
        <v/>
      </c>
      <c r="BM62" s="130" t="str">
        <f t="shared" si="53"/>
        <v/>
      </c>
      <c r="BN62" s="130" t="str">
        <f t="shared" si="52"/>
        <v/>
      </c>
      <c r="BO62" s="130">
        <f t="shared" si="48"/>
        <v>0</v>
      </c>
      <c r="BP62" s="130">
        <f t="shared" si="49"/>
        <v>0</v>
      </c>
      <c r="BQ62" s="130">
        <f t="shared" si="50"/>
        <v>0</v>
      </c>
      <c r="BR62" s="130">
        <f t="shared" si="39"/>
        <v>0</v>
      </c>
      <c r="BS62" s="130" t="str">
        <f t="shared" si="40"/>
        <v>N</v>
      </c>
    </row>
    <row r="63" spans="1:71" ht="18" customHeight="1">
      <c r="A63" s="407"/>
      <c r="B63" s="116"/>
      <c r="C63" s="117"/>
      <c r="D63" s="118"/>
      <c r="E63" s="118"/>
      <c r="F63" s="115"/>
      <c r="G63" s="115"/>
      <c r="H63" s="119"/>
      <c r="I63" s="109" t="str">
        <f t="shared" si="17"/>
        <v xml:space="preserve"> </v>
      </c>
      <c r="J63" s="109" t="str">
        <f t="shared" si="18"/>
        <v xml:space="preserve"> </v>
      </c>
      <c r="K63" s="109" t="str">
        <f t="shared" si="19"/>
        <v xml:space="preserve"> </v>
      </c>
      <c r="W63" s="141" t="str">
        <f t="shared" si="21"/>
        <v xml:space="preserve"> </v>
      </c>
      <c r="X63" s="137" t="str">
        <f t="shared" si="1"/>
        <v xml:space="preserve"> </v>
      </c>
      <c r="Y63" s="137" t="str">
        <f t="shared" si="41"/>
        <v xml:space="preserve"> </v>
      </c>
      <c r="Z63" s="137" t="str">
        <f t="shared" si="2"/>
        <v xml:space="preserve"> </v>
      </c>
      <c r="AA63" s="138" t="str">
        <f t="shared" si="3"/>
        <v xml:space="preserve"> </v>
      </c>
      <c r="AB63" s="144" t="str">
        <f t="shared" si="4"/>
        <v xml:space="preserve"> </v>
      </c>
      <c r="AC63" s="139" t="e">
        <f t="shared" si="5"/>
        <v>#N/A</v>
      </c>
      <c r="AD63" s="139" t="e">
        <f t="shared" si="6"/>
        <v>#N/A</v>
      </c>
      <c r="AE63" s="140" t="str">
        <f>IF(ISBLANK($G63)," ",IF($D63="Z",#REF!,IF($G63=2,0,IF($G63=1,IF($AB63&gt;$AD63,#REF!,0),IF($AB63&lt;$AC63,#REF!,#REF!)))))</f>
        <v xml:space="preserve"> </v>
      </c>
      <c r="AF63" s="140" t="str">
        <f>IF(ISBLANK($G63)," ",IF($D63="Z",#REF!+#REF!,IF($G63=2,#REF!+#REF!,IF($G63=1,IF($AB63&gt;$AD63,#REF!+#REF!,#REF!+#REF!),IF($AB63&lt;$AC63,#REF!+#REF!,#REF!+#REF!)))))</f>
        <v xml:space="preserve"> </v>
      </c>
      <c r="AG63" s="125">
        <f t="shared" si="42"/>
        <v>0</v>
      </c>
      <c r="AH63" s="126">
        <f t="shared" si="43"/>
        <v>0</v>
      </c>
      <c r="AI63" s="126">
        <f t="shared" si="44"/>
        <v>0</v>
      </c>
      <c r="AJ63" s="126">
        <f t="shared" si="45"/>
        <v>0</v>
      </c>
      <c r="AK63" s="126">
        <f t="shared" si="46"/>
        <v>0</v>
      </c>
      <c r="AL63" s="126">
        <f t="shared" si="47"/>
        <v>4</v>
      </c>
      <c r="AM63" s="125">
        <f t="shared" si="22"/>
        <v>23</v>
      </c>
      <c r="AN63" s="125">
        <f t="shared" si="7"/>
        <v>0</v>
      </c>
      <c r="AO63" s="125">
        <f t="shared" si="8"/>
        <v>0</v>
      </c>
      <c r="AP63" s="125">
        <f t="shared" si="54"/>
        <v>1</v>
      </c>
      <c r="AQ63" s="127">
        <f t="shared" si="10"/>
        <v>810</v>
      </c>
      <c r="AR63" s="127">
        <f t="shared" si="23"/>
        <v>0</v>
      </c>
      <c r="AS63" s="125">
        <f t="shared" si="24"/>
        <v>0</v>
      </c>
      <c r="AT63" s="128">
        <f t="shared" si="11"/>
        <v>0</v>
      </c>
      <c r="AU63" s="128">
        <f t="shared" si="12"/>
        <v>0</v>
      </c>
      <c r="AV63" s="128">
        <f t="shared" si="25"/>
        <v>0</v>
      </c>
      <c r="AW63" s="128">
        <f t="shared" si="13"/>
        <v>0</v>
      </c>
      <c r="AX63" s="146">
        <f t="shared" si="55"/>
        <v>0</v>
      </c>
      <c r="AY63" s="147">
        <f t="shared" si="26"/>
        <v>0</v>
      </c>
      <c r="AZ63" s="146">
        <f t="shared" si="15"/>
        <v>0</v>
      </c>
      <c r="BA63" s="129">
        <f t="shared" si="27"/>
        <v>0</v>
      </c>
      <c r="BB63" s="129">
        <f t="shared" si="28"/>
        <v>0</v>
      </c>
      <c r="BC63" s="129">
        <f t="shared" si="29"/>
        <v>0</v>
      </c>
      <c r="BD63" s="130">
        <f t="shared" si="30"/>
        <v>0</v>
      </c>
      <c r="BE63" s="130">
        <f t="shared" si="31"/>
        <v>0</v>
      </c>
      <c r="BF63" s="130">
        <f t="shared" si="32"/>
        <v>0</v>
      </c>
      <c r="BG63" s="149" t="b">
        <f t="shared" si="33"/>
        <v>0</v>
      </c>
      <c r="BH63" s="130" t="b">
        <f t="shared" si="34"/>
        <v>0</v>
      </c>
      <c r="BI63" s="130" t="str">
        <f t="shared" si="35"/>
        <v/>
      </c>
      <c r="BJ63" s="130" t="str">
        <f t="shared" si="36"/>
        <v/>
      </c>
      <c r="BK63" s="130">
        <f t="shared" si="37"/>
        <v>0</v>
      </c>
      <c r="BL63" s="130" t="str">
        <f t="shared" si="38"/>
        <v/>
      </c>
      <c r="BM63" s="130" t="str">
        <f t="shared" si="53"/>
        <v/>
      </c>
      <c r="BN63" s="130" t="str">
        <f t="shared" si="52"/>
        <v/>
      </c>
      <c r="BO63" s="130">
        <f t="shared" si="48"/>
        <v>0</v>
      </c>
      <c r="BP63" s="130">
        <f t="shared" si="49"/>
        <v>0</v>
      </c>
      <c r="BQ63" s="130">
        <f t="shared" si="50"/>
        <v>0</v>
      </c>
      <c r="BR63" s="130">
        <f t="shared" si="39"/>
        <v>0</v>
      </c>
      <c r="BS63" s="130" t="str">
        <f t="shared" si="40"/>
        <v>N</v>
      </c>
    </row>
    <row r="64" spans="1:71" ht="18" customHeight="1">
      <c r="A64" s="407"/>
      <c r="B64" s="116"/>
      <c r="C64" s="117"/>
      <c r="D64" s="118"/>
      <c r="E64" s="118"/>
      <c r="F64" s="115"/>
      <c r="G64" s="115"/>
      <c r="H64" s="119"/>
      <c r="I64" s="109" t="str">
        <f t="shared" si="17"/>
        <v xml:space="preserve"> </v>
      </c>
      <c r="J64" s="109" t="str">
        <f t="shared" si="18"/>
        <v xml:space="preserve"> </v>
      </c>
      <c r="K64" s="109" t="str">
        <f t="shared" si="19"/>
        <v xml:space="preserve"> </v>
      </c>
      <c r="W64" s="141" t="str">
        <f t="shared" si="21"/>
        <v xml:space="preserve"> </v>
      </c>
      <c r="X64" s="137" t="str">
        <f t="shared" si="1"/>
        <v xml:space="preserve"> </v>
      </c>
      <c r="Y64" s="137" t="str">
        <f t="shared" si="41"/>
        <v xml:space="preserve"> </v>
      </c>
      <c r="Z64" s="137" t="str">
        <f t="shared" si="2"/>
        <v xml:space="preserve"> </v>
      </c>
      <c r="AA64" s="138" t="str">
        <f t="shared" si="3"/>
        <v xml:space="preserve"> </v>
      </c>
      <c r="AB64" s="144" t="str">
        <f t="shared" si="4"/>
        <v xml:space="preserve"> </v>
      </c>
      <c r="AC64" s="139" t="e">
        <f t="shared" si="5"/>
        <v>#N/A</v>
      </c>
      <c r="AD64" s="139" t="e">
        <f t="shared" si="6"/>
        <v>#N/A</v>
      </c>
      <c r="AE64" s="140" t="str">
        <f>IF(ISBLANK($G64)," ",IF($D64="Z",#REF!,IF($G64=2,0,IF($G64=1,IF($AB64&gt;$AD64,#REF!,0),IF($AB64&lt;$AC64,#REF!,#REF!)))))</f>
        <v xml:space="preserve"> </v>
      </c>
      <c r="AF64" s="140" t="str">
        <f>IF(ISBLANK($G64)," ",IF($D64="Z",#REF!+#REF!,IF($G64=2,#REF!+#REF!,IF($G64=1,IF($AB64&gt;$AD64,#REF!+#REF!,#REF!+#REF!),IF($AB64&lt;$AC64,#REF!+#REF!,#REF!+#REF!)))))</f>
        <v xml:space="preserve"> </v>
      </c>
      <c r="AG64" s="125">
        <f t="shared" si="42"/>
        <v>0</v>
      </c>
      <c r="AH64" s="126">
        <f t="shared" si="43"/>
        <v>0</v>
      </c>
      <c r="AI64" s="126">
        <f t="shared" si="44"/>
        <v>0</v>
      </c>
      <c r="AJ64" s="126">
        <f t="shared" si="45"/>
        <v>0</v>
      </c>
      <c r="AK64" s="126">
        <f t="shared" si="46"/>
        <v>0</v>
      </c>
      <c r="AL64" s="126">
        <f t="shared" si="47"/>
        <v>4</v>
      </c>
      <c r="AM64" s="125">
        <f t="shared" si="22"/>
        <v>23</v>
      </c>
      <c r="AN64" s="125">
        <f t="shared" si="7"/>
        <v>0</v>
      </c>
      <c r="AO64" s="125">
        <f t="shared" si="8"/>
        <v>0</v>
      </c>
      <c r="AP64" s="125">
        <f t="shared" si="54"/>
        <v>1</v>
      </c>
      <c r="AQ64" s="127">
        <f t="shared" si="10"/>
        <v>810</v>
      </c>
      <c r="AR64" s="127">
        <f t="shared" si="23"/>
        <v>0</v>
      </c>
      <c r="AS64" s="125">
        <f t="shared" si="24"/>
        <v>0</v>
      </c>
      <c r="AT64" s="128">
        <f t="shared" si="11"/>
        <v>0</v>
      </c>
      <c r="AU64" s="128">
        <f t="shared" si="12"/>
        <v>0</v>
      </c>
      <c r="AV64" s="128">
        <f t="shared" si="25"/>
        <v>0</v>
      </c>
      <c r="AW64" s="128">
        <f t="shared" si="13"/>
        <v>0</v>
      </c>
      <c r="AX64" s="146">
        <f t="shared" si="55"/>
        <v>0</v>
      </c>
      <c r="AY64" s="147">
        <f t="shared" si="26"/>
        <v>0</v>
      </c>
      <c r="AZ64" s="146">
        <f t="shared" si="15"/>
        <v>0</v>
      </c>
      <c r="BA64" s="129">
        <f t="shared" si="27"/>
        <v>0</v>
      </c>
      <c r="BB64" s="129">
        <f t="shared" si="28"/>
        <v>0</v>
      </c>
      <c r="BC64" s="129">
        <f t="shared" si="29"/>
        <v>0</v>
      </c>
      <c r="BD64" s="130">
        <f t="shared" si="30"/>
        <v>0</v>
      </c>
      <c r="BE64" s="130">
        <f t="shared" si="31"/>
        <v>0</v>
      </c>
      <c r="BF64" s="130">
        <f t="shared" si="32"/>
        <v>0</v>
      </c>
      <c r="BG64" s="149" t="b">
        <f t="shared" si="33"/>
        <v>0</v>
      </c>
      <c r="BH64" s="130" t="b">
        <f t="shared" si="34"/>
        <v>0</v>
      </c>
      <c r="BI64" s="130" t="str">
        <f t="shared" si="35"/>
        <v/>
      </c>
      <c r="BJ64" s="130" t="str">
        <f t="shared" si="36"/>
        <v/>
      </c>
      <c r="BK64" s="130">
        <f t="shared" si="37"/>
        <v>0</v>
      </c>
      <c r="BL64" s="130" t="str">
        <f t="shared" si="38"/>
        <v/>
      </c>
      <c r="BM64" s="130" t="str">
        <f t="shared" si="53"/>
        <v/>
      </c>
      <c r="BN64" s="130" t="str">
        <f t="shared" si="52"/>
        <v/>
      </c>
      <c r="BO64" s="130">
        <f t="shared" si="48"/>
        <v>0</v>
      </c>
      <c r="BP64" s="130">
        <f t="shared" si="49"/>
        <v>0</v>
      </c>
      <c r="BQ64" s="130">
        <f t="shared" si="50"/>
        <v>0</v>
      </c>
      <c r="BR64" s="130">
        <f t="shared" si="39"/>
        <v>0</v>
      </c>
      <c r="BS64" s="130" t="str">
        <f t="shared" si="40"/>
        <v>N</v>
      </c>
    </row>
    <row r="65" spans="1:71" ht="18" customHeight="1">
      <c r="A65" s="407"/>
      <c r="B65" s="116"/>
      <c r="C65" s="117"/>
      <c r="D65" s="118"/>
      <c r="E65" s="118"/>
      <c r="F65" s="115"/>
      <c r="G65" s="115"/>
      <c r="H65" s="119"/>
      <c r="I65" s="109" t="str">
        <f t="shared" si="17"/>
        <v xml:space="preserve"> </v>
      </c>
      <c r="J65" s="109" t="str">
        <f t="shared" si="18"/>
        <v xml:space="preserve"> </v>
      </c>
      <c r="K65" s="109" t="str">
        <f t="shared" si="19"/>
        <v xml:space="preserve"> </v>
      </c>
      <c r="W65" s="141" t="str">
        <f t="shared" si="21"/>
        <v xml:space="preserve"> </v>
      </c>
      <c r="X65" s="137" t="str">
        <f t="shared" si="1"/>
        <v xml:space="preserve"> </v>
      </c>
      <c r="Y65" s="137" t="str">
        <f t="shared" si="41"/>
        <v xml:space="preserve"> </v>
      </c>
      <c r="Z65" s="137" t="str">
        <f t="shared" si="2"/>
        <v xml:space="preserve"> </v>
      </c>
      <c r="AA65" s="138" t="str">
        <f t="shared" si="3"/>
        <v xml:space="preserve"> </v>
      </c>
      <c r="AB65" s="144" t="str">
        <f t="shared" si="4"/>
        <v xml:space="preserve"> </v>
      </c>
      <c r="AC65" s="139" t="e">
        <f t="shared" si="5"/>
        <v>#N/A</v>
      </c>
      <c r="AD65" s="139" t="e">
        <f t="shared" si="6"/>
        <v>#N/A</v>
      </c>
      <c r="AE65" s="140" t="str">
        <f>IF(ISBLANK($G65)," ",IF($D65="Z",#REF!,IF($G65=2,0,IF($G65=1,IF($AB65&gt;$AD65,#REF!,0),IF($AB65&lt;$AC65,#REF!,#REF!)))))</f>
        <v xml:space="preserve"> </v>
      </c>
      <c r="AF65" s="140" t="str">
        <f>IF(ISBLANK($G65)," ",IF($D65="Z",#REF!+#REF!,IF($G65=2,#REF!+#REF!,IF($G65=1,IF($AB65&gt;$AD65,#REF!+#REF!,#REF!+#REF!),IF($AB65&lt;$AC65,#REF!+#REF!,#REF!+#REF!)))))</f>
        <v xml:space="preserve"> </v>
      </c>
      <c r="AG65" s="125">
        <f t="shared" si="42"/>
        <v>0</v>
      </c>
      <c r="AH65" s="126">
        <f t="shared" si="43"/>
        <v>0</v>
      </c>
      <c r="AI65" s="126">
        <f t="shared" si="44"/>
        <v>0</v>
      </c>
      <c r="AJ65" s="126">
        <f t="shared" si="45"/>
        <v>0</v>
      </c>
      <c r="AK65" s="126">
        <f t="shared" si="46"/>
        <v>0</v>
      </c>
      <c r="AL65" s="126">
        <f t="shared" si="47"/>
        <v>4</v>
      </c>
      <c r="AM65" s="125">
        <f t="shared" si="22"/>
        <v>23</v>
      </c>
      <c r="AN65" s="125">
        <f t="shared" si="7"/>
        <v>0</v>
      </c>
      <c r="AO65" s="125">
        <f t="shared" si="8"/>
        <v>0</v>
      </c>
      <c r="AP65" s="125">
        <f t="shared" si="54"/>
        <v>1</v>
      </c>
      <c r="AQ65" s="127">
        <f t="shared" si="10"/>
        <v>810</v>
      </c>
      <c r="AR65" s="127">
        <f t="shared" si="23"/>
        <v>0</v>
      </c>
      <c r="AS65" s="125">
        <f t="shared" si="24"/>
        <v>0</v>
      </c>
      <c r="AT65" s="128">
        <f t="shared" si="11"/>
        <v>0</v>
      </c>
      <c r="AU65" s="128">
        <f t="shared" si="12"/>
        <v>0</v>
      </c>
      <c r="AV65" s="128">
        <f t="shared" si="25"/>
        <v>0</v>
      </c>
      <c r="AW65" s="128">
        <f t="shared" si="13"/>
        <v>0</v>
      </c>
      <c r="AX65" s="146">
        <f t="shared" si="55"/>
        <v>0</v>
      </c>
      <c r="AY65" s="147">
        <f t="shared" si="26"/>
        <v>0</v>
      </c>
      <c r="AZ65" s="146">
        <f t="shared" si="15"/>
        <v>0</v>
      </c>
      <c r="BA65" s="129">
        <f t="shared" si="27"/>
        <v>0</v>
      </c>
      <c r="BB65" s="129">
        <f t="shared" si="28"/>
        <v>0</v>
      </c>
      <c r="BC65" s="129">
        <f t="shared" si="29"/>
        <v>0</v>
      </c>
      <c r="BD65" s="130">
        <f t="shared" si="30"/>
        <v>0</v>
      </c>
      <c r="BE65" s="130">
        <f t="shared" si="31"/>
        <v>0</v>
      </c>
      <c r="BF65" s="130">
        <f t="shared" si="32"/>
        <v>0</v>
      </c>
      <c r="BG65" s="149" t="b">
        <f t="shared" si="33"/>
        <v>0</v>
      </c>
      <c r="BH65" s="130" t="b">
        <f t="shared" si="34"/>
        <v>0</v>
      </c>
      <c r="BI65" s="130" t="str">
        <f t="shared" si="35"/>
        <v/>
      </c>
      <c r="BJ65" s="130" t="str">
        <f t="shared" si="36"/>
        <v/>
      </c>
      <c r="BK65" s="130">
        <f t="shared" si="37"/>
        <v>0</v>
      </c>
      <c r="BL65" s="130" t="str">
        <f t="shared" si="38"/>
        <v/>
      </c>
      <c r="BM65" s="130" t="str">
        <f t="shared" si="53"/>
        <v/>
      </c>
      <c r="BN65" s="130" t="str">
        <f t="shared" si="52"/>
        <v/>
      </c>
      <c r="BO65" s="130">
        <f t="shared" si="48"/>
        <v>0</v>
      </c>
      <c r="BP65" s="130">
        <f t="shared" si="49"/>
        <v>0</v>
      </c>
      <c r="BQ65" s="130">
        <f t="shared" si="50"/>
        <v>0</v>
      </c>
      <c r="BR65" s="130">
        <f t="shared" si="39"/>
        <v>0</v>
      </c>
      <c r="BS65" s="130" t="str">
        <f t="shared" si="40"/>
        <v>N</v>
      </c>
    </row>
    <row r="66" spans="1:71" ht="18" customHeight="1">
      <c r="A66" s="407"/>
      <c r="B66" s="116"/>
      <c r="C66" s="117"/>
      <c r="D66" s="118"/>
      <c r="E66" s="118"/>
      <c r="F66" s="115"/>
      <c r="G66" s="115"/>
      <c r="H66" s="119"/>
      <c r="I66" s="109" t="str">
        <f t="shared" si="17"/>
        <v xml:space="preserve"> </v>
      </c>
      <c r="J66" s="109" t="str">
        <f t="shared" si="18"/>
        <v xml:space="preserve"> </v>
      </c>
      <c r="K66" s="109" t="str">
        <f t="shared" si="19"/>
        <v xml:space="preserve"> </v>
      </c>
      <c r="W66" s="141" t="str">
        <f t="shared" si="21"/>
        <v xml:space="preserve"> </v>
      </c>
      <c r="X66" s="137" t="str">
        <f t="shared" si="1"/>
        <v xml:space="preserve"> </v>
      </c>
      <c r="Y66" s="137" t="str">
        <f t="shared" si="41"/>
        <v xml:space="preserve"> </v>
      </c>
      <c r="Z66" s="137" t="str">
        <f t="shared" si="2"/>
        <v xml:space="preserve"> </v>
      </c>
      <c r="AA66" s="138" t="str">
        <f t="shared" si="3"/>
        <v xml:space="preserve"> </v>
      </c>
      <c r="AB66" s="144" t="str">
        <f t="shared" si="4"/>
        <v xml:space="preserve"> </v>
      </c>
      <c r="AC66" s="139" t="e">
        <f t="shared" si="5"/>
        <v>#N/A</v>
      </c>
      <c r="AD66" s="139" t="e">
        <f t="shared" si="6"/>
        <v>#N/A</v>
      </c>
      <c r="AE66" s="140" t="str">
        <f>IF(ISBLANK($G66)," ",IF($D66="Z",#REF!,IF($G66=2,0,IF($G66=1,IF($AB66&gt;$AD66,#REF!,0),IF($AB66&lt;$AC66,#REF!,#REF!)))))</f>
        <v xml:space="preserve"> </v>
      </c>
      <c r="AF66" s="140" t="str">
        <f>IF(ISBLANK($G66)," ",IF($D66="Z",#REF!+#REF!,IF($G66=2,#REF!+#REF!,IF($G66=1,IF($AB66&gt;$AD66,#REF!+#REF!,#REF!+#REF!),IF($AB66&lt;$AC66,#REF!+#REF!,#REF!+#REF!)))))</f>
        <v xml:space="preserve"> </v>
      </c>
      <c r="AG66" s="125">
        <f t="shared" si="42"/>
        <v>0</v>
      </c>
      <c r="AH66" s="126">
        <f t="shared" si="43"/>
        <v>0</v>
      </c>
      <c r="AI66" s="126">
        <f t="shared" si="44"/>
        <v>0</v>
      </c>
      <c r="AJ66" s="126">
        <f t="shared" si="45"/>
        <v>0</v>
      </c>
      <c r="AK66" s="126">
        <f t="shared" si="46"/>
        <v>0</v>
      </c>
      <c r="AL66" s="126">
        <f t="shared" si="47"/>
        <v>4</v>
      </c>
      <c r="AM66" s="125">
        <f t="shared" si="22"/>
        <v>23</v>
      </c>
      <c r="AN66" s="125">
        <f t="shared" si="7"/>
        <v>0</v>
      </c>
      <c r="AO66" s="125">
        <f t="shared" si="8"/>
        <v>0</v>
      </c>
      <c r="AP66" s="125">
        <f t="shared" si="54"/>
        <v>1</v>
      </c>
      <c r="AQ66" s="127">
        <f t="shared" si="10"/>
        <v>810</v>
      </c>
      <c r="AR66" s="127">
        <f t="shared" si="23"/>
        <v>0</v>
      </c>
      <c r="AS66" s="125">
        <f t="shared" si="24"/>
        <v>0</v>
      </c>
      <c r="AT66" s="128">
        <f t="shared" si="11"/>
        <v>0</v>
      </c>
      <c r="AU66" s="128">
        <f t="shared" si="12"/>
        <v>0</v>
      </c>
      <c r="AV66" s="128">
        <f t="shared" si="25"/>
        <v>0</v>
      </c>
      <c r="AW66" s="128">
        <f t="shared" si="13"/>
        <v>0</v>
      </c>
      <c r="AX66" s="146">
        <f t="shared" si="55"/>
        <v>0</v>
      </c>
      <c r="AY66" s="147">
        <f t="shared" si="26"/>
        <v>0</v>
      </c>
      <c r="AZ66" s="146">
        <f t="shared" si="15"/>
        <v>0</v>
      </c>
      <c r="BA66" s="129">
        <f t="shared" si="27"/>
        <v>0</v>
      </c>
      <c r="BB66" s="129">
        <f t="shared" si="28"/>
        <v>0</v>
      </c>
      <c r="BC66" s="129">
        <f t="shared" si="29"/>
        <v>0</v>
      </c>
      <c r="BD66" s="130">
        <f t="shared" si="30"/>
        <v>0</v>
      </c>
      <c r="BE66" s="130">
        <f t="shared" si="31"/>
        <v>0</v>
      </c>
      <c r="BF66" s="130">
        <f t="shared" si="32"/>
        <v>0</v>
      </c>
      <c r="BG66" s="149" t="b">
        <f t="shared" si="33"/>
        <v>0</v>
      </c>
      <c r="BH66" s="130" t="b">
        <f t="shared" si="34"/>
        <v>0</v>
      </c>
      <c r="BI66" s="130" t="str">
        <f t="shared" si="35"/>
        <v/>
      </c>
      <c r="BJ66" s="130" t="str">
        <f t="shared" si="36"/>
        <v/>
      </c>
      <c r="BK66" s="130">
        <f t="shared" si="37"/>
        <v>0</v>
      </c>
      <c r="BL66" s="130" t="str">
        <f t="shared" si="38"/>
        <v/>
      </c>
      <c r="BM66" s="130" t="str">
        <f t="shared" si="53"/>
        <v/>
      </c>
      <c r="BN66" s="130" t="str">
        <f t="shared" si="52"/>
        <v/>
      </c>
      <c r="BO66" s="130">
        <f t="shared" si="48"/>
        <v>0</v>
      </c>
      <c r="BP66" s="130">
        <f t="shared" si="49"/>
        <v>0</v>
      </c>
      <c r="BQ66" s="130">
        <f t="shared" si="50"/>
        <v>0</v>
      </c>
      <c r="BR66" s="130">
        <f t="shared" si="39"/>
        <v>0</v>
      </c>
      <c r="BS66" s="130" t="str">
        <f t="shared" si="40"/>
        <v>N</v>
      </c>
    </row>
    <row r="67" spans="1:71" ht="18" customHeight="1">
      <c r="A67" s="407"/>
      <c r="B67" s="116"/>
      <c r="C67" s="117"/>
      <c r="D67" s="118"/>
      <c r="E67" s="118"/>
      <c r="F67" s="115"/>
      <c r="G67" s="115"/>
      <c r="H67" s="119"/>
      <c r="I67" s="109" t="str">
        <f t="shared" si="17"/>
        <v xml:space="preserve"> </v>
      </c>
      <c r="J67" s="109" t="str">
        <f t="shared" si="18"/>
        <v xml:space="preserve"> </v>
      </c>
      <c r="K67" s="109" t="str">
        <f t="shared" si="19"/>
        <v xml:space="preserve"> </v>
      </c>
      <c r="W67" s="141" t="str">
        <f t="shared" si="21"/>
        <v xml:space="preserve"> </v>
      </c>
      <c r="X67" s="137" t="str">
        <f t="shared" si="1"/>
        <v xml:space="preserve"> </v>
      </c>
      <c r="Y67" s="137" t="str">
        <f t="shared" si="41"/>
        <v xml:space="preserve"> </v>
      </c>
      <c r="Z67" s="137" t="str">
        <f t="shared" si="2"/>
        <v xml:space="preserve"> </v>
      </c>
      <c r="AA67" s="138" t="str">
        <f t="shared" si="3"/>
        <v xml:space="preserve"> </v>
      </c>
      <c r="AB67" s="144" t="str">
        <f t="shared" si="4"/>
        <v xml:space="preserve"> </v>
      </c>
      <c r="AC67" s="139" t="e">
        <f t="shared" si="5"/>
        <v>#N/A</v>
      </c>
      <c r="AD67" s="139" t="e">
        <f t="shared" si="6"/>
        <v>#N/A</v>
      </c>
      <c r="AE67" s="140" t="str">
        <f>IF(ISBLANK($G67)," ",IF($D67="Z",#REF!,IF($G67=2,0,IF($G67=1,IF($AB67&gt;$AD67,#REF!,0),IF($AB67&lt;$AC67,#REF!,#REF!)))))</f>
        <v xml:space="preserve"> </v>
      </c>
      <c r="AF67" s="140" t="str">
        <f>IF(ISBLANK($G67)," ",IF($D67="Z",#REF!+#REF!,IF($G67=2,#REF!+#REF!,IF($G67=1,IF($AB67&gt;$AD67,#REF!+#REF!,#REF!+#REF!),IF($AB67&lt;$AC67,#REF!+#REF!,#REF!+#REF!)))))</f>
        <v xml:space="preserve"> </v>
      </c>
      <c r="AG67" s="125">
        <f t="shared" si="42"/>
        <v>0</v>
      </c>
      <c r="AH67" s="126">
        <f t="shared" si="43"/>
        <v>0</v>
      </c>
      <c r="AI67" s="126">
        <f t="shared" si="44"/>
        <v>0</v>
      </c>
      <c r="AJ67" s="126">
        <f t="shared" si="45"/>
        <v>0</v>
      </c>
      <c r="AK67" s="126">
        <f t="shared" si="46"/>
        <v>0</v>
      </c>
      <c r="AL67" s="126">
        <f t="shared" si="47"/>
        <v>4</v>
      </c>
      <c r="AM67" s="125">
        <f t="shared" si="22"/>
        <v>23</v>
      </c>
      <c r="AN67" s="125">
        <f t="shared" si="7"/>
        <v>0</v>
      </c>
      <c r="AO67" s="125">
        <f t="shared" si="8"/>
        <v>0</v>
      </c>
      <c r="AP67" s="125">
        <f t="shared" si="54"/>
        <v>1</v>
      </c>
      <c r="AQ67" s="127">
        <f t="shared" si="10"/>
        <v>810</v>
      </c>
      <c r="AR67" s="127">
        <f t="shared" si="23"/>
        <v>0</v>
      </c>
      <c r="AS67" s="125">
        <f t="shared" si="24"/>
        <v>0</v>
      </c>
      <c r="AT67" s="128">
        <f t="shared" si="11"/>
        <v>0</v>
      </c>
      <c r="AU67" s="128">
        <f t="shared" si="12"/>
        <v>0</v>
      </c>
      <c r="AV67" s="128">
        <f t="shared" si="25"/>
        <v>0</v>
      </c>
      <c r="AW67" s="128">
        <f t="shared" si="13"/>
        <v>0</v>
      </c>
      <c r="AX67" s="146">
        <f t="shared" si="55"/>
        <v>0</v>
      </c>
      <c r="AY67" s="147">
        <f t="shared" si="26"/>
        <v>0</v>
      </c>
      <c r="AZ67" s="146">
        <f t="shared" si="15"/>
        <v>0</v>
      </c>
      <c r="BA67" s="129">
        <f t="shared" si="27"/>
        <v>0</v>
      </c>
      <c r="BB67" s="129">
        <f t="shared" si="28"/>
        <v>0</v>
      </c>
      <c r="BC67" s="129">
        <f t="shared" si="29"/>
        <v>0</v>
      </c>
      <c r="BD67" s="130">
        <f t="shared" si="30"/>
        <v>0</v>
      </c>
      <c r="BE67" s="130">
        <f t="shared" si="31"/>
        <v>0</v>
      </c>
      <c r="BF67" s="130">
        <f t="shared" si="32"/>
        <v>0</v>
      </c>
      <c r="BG67" s="149" t="b">
        <f t="shared" si="33"/>
        <v>0</v>
      </c>
      <c r="BH67" s="130" t="b">
        <f t="shared" si="34"/>
        <v>0</v>
      </c>
      <c r="BI67" s="130" t="str">
        <f t="shared" si="35"/>
        <v/>
      </c>
      <c r="BJ67" s="130" t="str">
        <f t="shared" si="36"/>
        <v/>
      </c>
      <c r="BK67" s="130">
        <f t="shared" si="37"/>
        <v>0</v>
      </c>
      <c r="BL67" s="130" t="str">
        <f t="shared" si="38"/>
        <v/>
      </c>
      <c r="BM67" s="130" t="str">
        <f t="shared" si="53"/>
        <v/>
      </c>
      <c r="BN67" s="130" t="str">
        <f t="shared" si="52"/>
        <v/>
      </c>
      <c r="BO67" s="130">
        <f t="shared" si="48"/>
        <v>0</v>
      </c>
      <c r="BP67" s="130">
        <f t="shared" si="49"/>
        <v>0</v>
      </c>
      <c r="BQ67" s="130">
        <f t="shared" si="50"/>
        <v>0</v>
      </c>
      <c r="BR67" s="130">
        <f t="shared" si="39"/>
        <v>0</v>
      </c>
      <c r="BS67" s="130" t="str">
        <f t="shared" si="40"/>
        <v>N</v>
      </c>
    </row>
    <row r="68" spans="1:71" ht="18" customHeight="1">
      <c r="A68" s="407"/>
      <c r="B68" s="116"/>
      <c r="C68" s="117"/>
      <c r="D68" s="118"/>
      <c r="E68" s="118"/>
      <c r="F68" s="115"/>
      <c r="G68" s="115"/>
      <c r="H68" s="119"/>
      <c r="I68" s="109" t="str">
        <f t="shared" si="17"/>
        <v xml:space="preserve"> </v>
      </c>
      <c r="J68" s="109" t="str">
        <f t="shared" si="18"/>
        <v xml:space="preserve"> </v>
      </c>
      <c r="K68" s="109" t="str">
        <f t="shared" si="19"/>
        <v xml:space="preserve"> </v>
      </c>
      <c r="W68" s="141" t="str">
        <f t="shared" si="21"/>
        <v xml:space="preserve"> </v>
      </c>
      <c r="X68" s="137" t="str">
        <f t="shared" si="1"/>
        <v xml:space="preserve"> </v>
      </c>
      <c r="Y68" s="137" t="str">
        <f t="shared" si="41"/>
        <v xml:space="preserve"> </v>
      </c>
      <c r="Z68" s="137" t="str">
        <f t="shared" si="2"/>
        <v xml:space="preserve"> </v>
      </c>
      <c r="AA68" s="138" t="str">
        <f t="shared" si="3"/>
        <v xml:space="preserve"> </v>
      </c>
      <c r="AB68" s="144" t="str">
        <f t="shared" si="4"/>
        <v xml:space="preserve"> </v>
      </c>
      <c r="AC68" s="139" t="e">
        <f t="shared" si="5"/>
        <v>#N/A</v>
      </c>
      <c r="AD68" s="139" t="e">
        <f t="shared" si="6"/>
        <v>#N/A</v>
      </c>
      <c r="AE68" s="140" t="str">
        <f>IF(ISBLANK($G68)," ",IF($D68="Z",#REF!,IF($G68=2,0,IF($G68=1,IF($AB68&gt;$AD68,#REF!,0),IF($AB68&lt;$AC68,#REF!,#REF!)))))</f>
        <v xml:space="preserve"> </v>
      </c>
      <c r="AF68" s="140" t="str">
        <f>IF(ISBLANK($G68)," ",IF($D68="Z",#REF!+#REF!,IF($G68=2,#REF!+#REF!,IF($G68=1,IF($AB68&gt;$AD68,#REF!+#REF!,#REF!+#REF!),IF($AB68&lt;$AC68,#REF!+#REF!,#REF!+#REF!)))))</f>
        <v xml:space="preserve"> </v>
      </c>
      <c r="AG68" s="125">
        <f t="shared" si="42"/>
        <v>0</v>
      </c>
      <c r="AH68" s="126">
        <f t="shared" si="43"/>
        <v>0</v>
      </c>
      <c r="AI68" s="126">
        <f t="shared" si="44"/>
        <v>0</v>
      </c>
      <c r="AJ68" s="126">
        <f t="shared" si="45"/>
        <v>0</v>
      </c>
      <c r="AK68" s="126">
        <f t="shared" si="46"/>
        <v>0</v>
      </c>
      <c r="AL68" s="126">
        <f t="shared" si="47"/>
        <v>4</v>
      </c>
      <c r="AM68" s="125">
        <f t="shared" si="22"/>
        <v>23</v>
      </c>
      <c r="AN68" s="125">
        <f t="shared" si="7"/>
        <v>0</v>
      </c>
      <c r="AO68" s="125">
        <f t="shared" si="8"/>
        <v>0</v>
      </c>
      <c r="AP68" s="125">
        <f t="shared" si="54"/>
        <v>1</v>
      </c>
      <c r="AQ68" s="127">
        <f t="shared" si="10"/>
        <v>810</v>
      </c>
      <c r="AR68" s="127">
        <f t="shared" si="23"/>
        <v>0</v>
      </c>
      <c r="AS68" s="125">
        <f t="shared" si="24"/>
        <v>0</v>
      </c>
      <c r="AT68" s="128">
        <f t="shared" si="11"/>
        <v>0</v>
      </c>
      <c r="AU68" s="128">
        <f t="shared" si="12"/>
        <v>0</v>
      </c>
      <c r="AV68" s="128">
        <f t="shared" si="25"/>
        <v>0</v>
      </c>
      <c r="AW68" s="128">
        <f t="shared" si="13"/>
        <v>0</v>
      </c>
      <c r="AX68" s="146">
        <f t="shared" si="55"/>
        <v>0</v>
      </c>
      <c r="AY68" s="147">
        <f t="shared" si="26"/>
        <v>0</v>
      </c>
      <c r="AZ68" s="146">
        <f t="shared" si="15"/>
        <v>0</v>
      </c>
      <c r="BA68" s="129">
        <f t="shared" si="27"/>
        <v>0</v>
      </c>
      <c r="BB68" s="129">
        <f t="shared" si="28"/>
        <v>0</v>
      </c>
      <c r="BC68" s="129">
        <f t="shared" si="29"/>
        <v>0</v>
      </c>
      <c r="BD68" s="130">
        <f t="shared" si="30"/>
        <v>0</v>
      </c>
      <c r="BE68" s="130">
        <f t="shared" si="31"/>
        <v>0</v>
      </c>
      <c r="BF68" s="130">
        <f t="shared" si="32"/>
        <v>0</v>
      </c>
      <c r="BG68" s="149" t="b">
        <f t="shared" si="33"/>
        <v>0</v>
      </c>
      <c r="BH68" s="130" t="b">
        <f t="shared" si="34"/>
        <v>0</v>
      </c>
      <c r="BI68" s="130" t="str">
        <f t="shared" si="35"/>
        <v/>
      </c>
      <c r="BJ68" s="130" t="str">
        <f t="shared" si="36"/>
        <v/>
      </c>
      <c r="BK68" s="130">
        <f t="shared" si="37"/>
        <v>0</v>
      </c>
      <c r="BL68" s="130" t="str">
        <f t="shared" si="38"/>
        <v/>
      </c>
      <c r="BM68" s="130" t="str">
        <f t="shared" si="53"/>
        <v/>
      </c>
      <c r="BN68" s="130" t="str">
        <f t="shared" si="52"/>
        <v/>
      </c>
      <c r="BO68" s="130">
        <f t="shared" si="48"/>
        <v>0</v>
      </c>
      <c r="BP68" s="130">
        <f t="shared" si="49"/>
        <v>0</v>
      </c>
      <c r="BQ68" s="130">
        <f t="shared" si="50"/>
        <v>0</v>
      </c>
      <c r="BR68" s="130">
        <f t="shared" si="39"/>
        <v>0</v>
      </c>
      <c r="BS68" s="130" t="str">
        <f t="shared" si="40"/>
        <v>N</v>
      </c>
    </row>
    <row r="69" spans="1:71" ht="18" customHeight="1">
      <c r="A69" s="407"/>
      <c r="B69" s="116"/>
      <c r="C69" s="117"/>
      <c r="D69" s="118"/>
      <c r="E69" s="118"/>
      <c r="F69" s="115"/>
      <c r="G69" s="115"/>
      <c r="H69" s="119"/>
      <c r="I69" s="109" t="str">
        <f t="shared" si="17"/>
        <v xml:space="preserve"> </v>
      </c>
      <c r="J69" s="109" t="str">
        <f t="shared" si="18"/>
        <v xml:space="preserve"> </v>
      </c>
      <c r="K69" s="109" t="str">
        <f t="shared" si="19"/>
        <v xml:space="preserve"> </v>
      </c>
      <c r="W69" s="141" t="str">
        <f t="shared" si="21"/>
        <v xml:space="preserve"> </v>
      </c>
      <c r="X69" s="137" t="str">
        <f t="shared" si="1"/>
        <v xml:space="preserve"> </v>
      </c>
      <c r="Y69" s="137" t="str">
        <f t="shared" si="41"/>
        <v xml:space="preserve"> </v>
      </c>
      <c r="Z69" s="137" t="str">
        <f t="shared" si="2"/>
        <v xml:space="preserve"> </v>
      </c>
      <c r="AA69" s="138" t="str">
        <f t="shared" si="3"/>
        <v xml:space="preserve"> </v>
      </c>
      <c r="AB69" s="144" t="str">
        <f t="shared" si="4"/>
        <v xml:space="preserve"> </v>
      </c>
      <c r="AC69" s="139" t="e">
        <f t="shared" si="5"/>
        <v>#N/A</v>
      </c>
      <c r="AD69" s="139" t="e">
        <f t="shared" si="6"/>
        <v>#N/A</v>
      </c>
      <c r="AE69" s="140" t="str">
        <f>IF(ISBLANK($G69)," ",IF($D69="Z",#REF!,IF($G69=2,0,IF($G69=1,IF($AB69&gt;$AD69,#REF!,0),IF($AB69&lt;$AC69,#REF!,#REF!)))))</f>
        <v xml:space="preserve"> </v>
      </c>
      <c r="AF69" s="140" t="str">
        <f>IF(ISBLANK($G69)," ",IF($D69="Z",#REF!+#REF!,IF($G69=2,#REF!+#REF!,IF($G69=1,IF($AB69&gt;$AD69,#REF!+#REF!,#REF!+#REF!),IF($AB69&lt;$AC69,#REF!+#REF!,#REF!+#REF!)))))</f>
        <v xml:space="preserve"> </v>
      </c>
      <c r="AG69" s="125">
        <f t="shared" si="42"/>
        <v>0</v>
      </c>
      <c r="AH69" s="126">
        <f t="shared" si="43"/>
        <v>0</v>
      </c>
      <c r="AI69" s="126">
        <f t="shared" si="44"/>
        <v>0</v>
      </c>
      <c r="AJ69" s="126">
        <f t="shared" si="45"/>
        <v>0</v>
      </c>
      <c r="AK69" s="126">
        <f t="shared" si="46"/>
        <v>0</v>
      </c>
      <c r="AL69" s="126">
        <f t="shared" si="47"/>
        <v>4</v>
      </c>
      <c r="AM69" s="125">
        <f t="shared" si="22"/>
        <v>23</v>
      </c>
      <c r="AN69" s="125">
        <f t="shared" si="7"/>
        <v>0</v>
      </c>
      <c r="AO69" s="125">
        <f t="shared" si="8"/>
        <v>0</v>
      </c>
      <c r="AP69" s="125">
        <f t="shared" si="54"/>
        <v>1</v>
      </c>
      <c r="AQ69" s="127">
        <f t="shared" si="10"/>
        <v>810</v>
      </c>
      <c r="AR69" s="127">
        <f t="shared" si="23"/>
        <v>0</v>
      </c>
      <c r="AS69" s="125">
        <f t="shared" si="24"/>
        <v>0</v>
      </c>
      <c r="AT69" s="128">
        <f t="shared" si="11"/>
        <v>0</v>
      </c>
      <c r="AU69" s="128">
        <f t="shared" si="12"/>
        <v>0</v>
      </c>
      <c r="AV69" s="128">
        <f t="shared" si="25"/>
        <v>0</v>
      </c>
      <c r="AW69" s="128">
        <f t="shared" si="13"/>
        <v>0</v>
      </c>
      <c r="AX69" s="146">
        <f t="shared" si="55"/>
        <v>0</v>
      </c>
      <c r="AY69" s="147">
        <f t="shared" si="26"/>
        <v>0</v>
      </c>
      <c r="AZ69" s="146">
        <f t="shared" si="15"/>
        <v>0</v>
      </c>
      <c r="BA69" s="129">
        <f t="shared" si="27"/>
        <v>0</v>
      </c>
      <c r="BB69" s="129">
        <f t="shared" si="28"/>
        <v>0</v>
      </c>
      <c r="BC69" s="129">
        <f t="shared" si="29"/>
        <v>0</v>
      </c>
      <c r="BD69" s="130">
        <f t="shared" si="30"/>
        <v>0</v>
      </c>
      <c r="BE69" s="130">
        <f t="shared" si="31"/>
        <v>0</v>
      </c>
      <c r="BF69" s="130">
        <f t="shared" si="32"/>
        <v>0</v>
      </c>
      <c r="BG69" s="149" t="b">
        <f t="shared" si="33"/>
        <v>0</v>
      </c>
      <c r="BH69" s="130" t="b">
        <f t="shared" si="34"/>
        <v>0</v>
      </c>
      <c r="BI69" s="130" t="str">
        <f t="shared" si="35"/>
        <v/>
      </c>
      <c r="BJ69" s="130" t="str">
        <f t="shared" si="36"/>
        <v/>
      </c>
      <c r="BK69" s="130">
        <f t="shared" si="37"/>
        <v>0</v>
      </c>
      <c r="BL69" s="130" t="str">
        <f t="shared" si="38"/>
        <v/>
      </c>
      <c r="BM69" s="130" t="str">
        <f t="shared" si="53"/>
        <v/>
      </c>
      <c r="BN69" s="130" t="str">
        <f t="shared" si="52"/>
        <v/>
      </c>
      <c r="BO69" s="130">
        <f t="shared" si="48"/>
        <v>0</v>
      </c>
      <c r="BP69" s="130">
        <f t="shared" si="49"/>
        <v>0</v>
      </c>
      <c r="BQ69" s="130">
        <f t="shared" si="50"/>
        <v>0</v>
      </c>
      <c r="BR69" s="130">
        <f t="shared" si="39"/>
        <v>0</v>
      </c>
      <c r="BS69" s="130" t="str">
        <f t="shared" si="40"/>
        <v>N</v>
      </c>
    </row>
    <row r="70" spans="1:71" ht="18" customHeight="1">
      <c r="A70" s="407"/>
      <c r="B70" s="116"/>
      <c r="C70" s="117"/>
      <c r="D70" s="118"/>
      <c r="E70" s="118"/>
      <c r="F70" s="115"/>
      <c r="G70" s="115"/>
      <c r="H70" s="119"/>
      <c r="I70" s="109" t="str">
        <f t="shared" si="17"/>
        <v xml:space="preserve"> </v>
      </c>
      <c r="J70" s="109" t="str">
        <f t="shared" si="18"/>
        <v xml:space="preserve"> </v>
      </c>
      <c r="K70" s="109" t="str">
        <f t="shared" si="19"/>
        <v xml:space="preserve"> </v>
      </c>
      <c r="W70" s="141" t="str">
        <f t="shared" si="21"/>
        <v xml:space="preserve"> </v>
      </c>
      <c r="X70" s="137" t="str">
        <f t="shared" si="1"/>
        <v xml:space="preserve"> </v>
      </c>
      <c r="Y70" s="137" t="str">
        <f t="shared" si="41"/>
        <v xml:space="preserve"> </v>
      </c>
      <c r="Z70" s="137" t="str">
        <f t="shared" si="2"/>
        <v xml:space="preserve"> </v>
      </c>
      <c r="AA70" s="138" t="str">
        <f t="shared" si="3"/>
        <v xml:space="preserve"> </v>
      </c>
      <c r="AB70" s="144" t="str">
        <f t="shared" si="4"/>
        <v xml:space="preserve"> </v>
      </c>
      <c r="AC70" s="139" t="e">
        <f t="shared" si="5"/>
        <v>#N/A</v>
      </c>
      <c r="AD70" s="139" t="e">
        <f t="shared" si="6"/>
        <v>#N/A</v>
      </c>
      <c r="AE70" s="140" t="str">
        <f>IF(ISBLANK($G70)," ",IF($D70="Z",#REF!,IF($G70=2,0,IF($G70=1,IF($AB70&gt;$AD70,#REF!,0),IF($AB70&lt;$AC70,#REF!,#REF!)))))</f>
        <v xml:space="preserve"> </v>
      </c>
      <c r="AF70" s="140" t="str">
        <f>IF(ISBLANK($G70)," ",IF($D70="Z",#REF!+#REF!,IF($G70=2,#REF!+#REF!,IF($G70=1,IF($AB70&gt;$AD70,#REF!+#REF!,#REF!+#REF!),IF($AB70&lt;$AC70,#REF!+#REF!,#REF!+#REF!)))))</f>
        <v xml:space="preserve"> </v>
      </c>
      <c r="AG70" s="125">
        <f t="shared" si="42"/>
        <v>0</v>
      </c>
      <c r="AH70" s="126">
        <f t="shared" si="43"/>
        <v>0</v>
      </c>
      <c r="AI70" s="126">
        <f t="shared" si="44"/>
        <v>0</v>
      </c>
      <c r="AJ70" s="126">
        <f t="shared" si="45"/>
        <v>0</v>
      </c>
      <c r="AK70" s="126">
        <f t="shared" si="46"/>
        <v>0</v>
      </c>
      <c r="AL70" s="126">
        <f t="shared" si="47"/>
        <v>4</v>
      </c>
      <c r="AM70" s="125">
        <f t="shared" si="22"/>
        <v>23</v>
      </c>
      <c r="AN70" s="125">
        <f t="shared" si="7"/>
        <v>0</v>
      </c>
      <c r="AO70" s="125">
        <f t="shared" si="8"/>
        <v>0</v>
      </c>
      <c r="AP70" s="125">
        <f t="shared" si="54"/>
        <v>1</v>
      </c>
      <c r="AQ70" s="127">
        <f t="shared" si="10"/>
        <v>810</v>
      </c>
      <c r="AR70" s="127">
        <f t="shared" si="23"/>
        <v>0</v>
      </c>
      <c r="AS70" s="125">
        <f t="shared" si="24"/>
        <v>0</v>
      </c>
      <c r="AT70" s="128">
        <f t="shared" si="11"/>
        <v>0</v>
      </c>
      <c r="AU70" s="128">
        <f t="shared" si="12"/>
        <v>0</v>
      </c>
      <c r="AV70" s="128">
        <f t="shared" si="25"/>
        <v>0</v>
      </c>
      <c r="AW70" s="128">
        <f t="shared" si="13"/>
        <v>0</v>
      </c>
      <c r="AX70" s="146">
        <f t="shared" si="55"/>
        <v>0</v>
      </c>
      <c r="AY70" s="147">
        <f t="shared" si="26"/>
        <v>0</v>
      </c>
      <c r="AZ70" s="146">
        <f t="shared" si="15"/>
        <v>0</v>
      </c>
      <c r="BA70" s="129">
        <f t="shared" si="27"/>
        <v>0</v>
      </c>
      <c r="BB70" s="129">
        <f t="shared" si="28"/>
        <v>0</v>
      </c>
      <c r="BC70" s="129">
        <f t="shared" si="29"/>
        <v>0</v>
      </c>
      <c r="BD70" s="130">
        <f t="shared" si="30"/>
        <v>0</v>
      </c>
      <c r="BE70" s="130">
        <f t="shared" si="31"/>
        <v>0</v>
      </c>
      <c r="BF70" s="130">
        <f t="shared" si="32"/>
        <v>0</v>
      </c>
      <c r="BG70" s="149" t="b">
        <f t="shared" si="33"/>
        <v>0</v>
      </c>
      <c r="BH70" s="130" t="b">
        <f t="shared" si="34"/>
        <v>0</v>
      </c>
      <c r="BI70" s="130" t="str">
        <f t="shared" si="35"/>
        <v/>
      </c>
      <c r="BJ70" s="130" t="str">
        <f t="shared" si="36"/>
        <v/>
      </c>
      <c r="BK70" s="130">
        <f t="shared" si="37"/>
        <v>0</v>
      </c>
      <c r="BL70" s="130" t="str">
        <f t="shared" si="38"/>
        <v/>
      </c>
      <c r="BM70" s="130" t="str">
        <f t="shared" si="53"/>
        <v/>
      </c>
      <c r="BN70" s="130" t="str">
        <f t="shared" si="52"/>
        <v/>
      </c>
      <c r="BO70" s="130">
        <f t="shared" si="48"/>
        <v>0</v>
      </c>
      <c r="BP70" s="130">
        <f t="shared" si="49"/>
        <v>0</v>
      </c>
      <c r="BQ70" s="130">
        <f t="shared" si="50"/>
        <v>0</v>
      </c>
      <c r="BR70" s="130">
        <f t="shared" si="39"/>
        <v>0</v>
      </c>
      <c r="BS70" s="130" t="str">
        <f t="shared" si="40"/>
        <v>N</v>
      </c>
    </row>
    <row r="71" spans="1:71" ht="18" customHeight="1">
      <c r="A71" s="407"/>
      <c r="B71" s="116"/>
      <c r="C71" s="117"/>
      <c r="D71" s="118"/>
      <c r="E71" s="118"/>
      <c r="F71" s="115"/>
      <c r="G71" s="115"/>
      <c r="H71" s="119"/>
      <c r="I71" s="109" t="str">
        <f t="shared" si="17"/>
        <v xml:space="preserve"> </v>
      </c>
      <c r="J71" s="109" t="str">
        <f t="shared" si="18"/>
        <v xml:space="preserve"> </v>
      </c>
      <c r="K71" s="109" t="str">
        <f t="shared" si="19"/>
        <v xml:space="preserve"> </v>
      </c>
      <c r="W71" s="141" t="str">
        <f t="shared" si="21"/>
        <v xml:space="preserve"> </v>
      </c>
      <c r="X71" s="137" t="str">
        <f t="shared" si="1"/>
        <v xml:space="preserve"> </v>
      </c>
      <c r="Y71" s="137" t="str">
        <f t="shared" si="41"/>
        <v xml:space="preserve"> </v>
      </c>
      <c r="Z71" s="137" t="str">
        <f t="shared" si="2"/>
        <v xml:space="preserve"> </v>
      </c>
      <c r="AA71" s="138" t="str">
        <f t="shared" si="3"/>
        <v xml:space="preserve"> </v>
      </c>
      <c r="AB71" s="144" t="str">
        <f t="shared" si="4"/>
        <v xml:space="preserve"> </v>
      </c>
      <c r="AC71" s="139" t="e">
        <f t="shared" si="5"/>
        <v>#N/A</v>
      </c>
      <c r="AD71" s="139" t="e">
        <f t="shared" si="6"/>
        <v>#N/A</v>
      </c>
      <c r="AE71" s="140" t="str">
        <f>IF(ISBLANK($G71)," ",IF($D71="Z",#REF!,IF($G71=2,0,IF($G71=1,IF($AB71&gt;$AD71,#REF!,0),IF($AB71&lt;$AC71,#REF!,#REF!)))))</f>
        <v xml:space="preserve"> </v>
      </c>
      <c r="AF71" s="140" t="str">
        <f>IF(ISBLANK($G71)," ",IF($D71="Z",#REF!+#REF!,IF($G71=2,#REF!+#REF!,IF($G71=1,IF($AB71&gt;$AD71,#REF!+#REF!,#REF!+#REF!),IF($AB71&lt;$AC71,#REF!+#REF!,#REF!+#REF!)))))</f>
        <v xml:space="preserve"> </v>
      </c>
      <c r="AG71" s="125">
        <f t="shared" si="42"/>
        <v>0</v>
      </c>
      <c r="AH71" s="126">
        <f t="shared" si="43"/>
        <v>0</v>
      </c>
      <c r="AI71" s="126">
        <f t="shared" si="44"/>
        <v>0</v>
      </c>
      <c r="AJ71" s="126">
        <f t="shared" si="45"/>
        <v>0</v>
      </c>
      <c r="AK71" s="126">
        <f t="shared" si="46"/>
        <v>0</v>
      </c>
      <c r="AL71" s="126">
        <f t="shared" si="47"/>
        <v>4</v>
      </c>
      <c r="AM71" s="125">
        <f t="shared" si="22"/>
        <v>23</v>
      </c>
      <c r="AN71" s="125">
        <f t="shared" si="7"/>
        <v>0</v>
      </c>
      <c r="AO71" s="125">
        <f t="shared" si="8"/>
        <v>0</v>
      </c>
      <c r="AP71" s="125">
        <f t="shared" si="54"/>
        <v>1</v>
      </c>
      <c r="AQ71" s="127">
        <f t="shared" si="10"/>
        <v>810</v>
      </c>
      <c r="AR71" s="127">
        <f t="shared" si="23"/>
        <v>0</v>
      </c>
      <c r="AS71" s="125">
        <f t="shared" si="24"/>
        <v>0</v>
      </c>
      <c r="AT71" s="128">
        <f t="shared" si="11"/>
        <v>0</v>
      </c>
      <c r="AU71" s="128">
        <f t="shared" si="12"/>
        <v>0</v>
      </c>
      <c r="AV71" s="128">
        <f t="shared" si="25"/>
        <v>0</v>
      </c>
      <c r="AW71" s="128">
        <f t="shared" si="13"/>
        <v>0</v>
      </c>
      <c r="AX71" s="146">
        <f t="shared" si="55"/>
        <v>0</v>
      </c>
      <c r="AY71" s="147">
        <f t="shared" si="26"/>
        <v>0</v>
      </c>
      <c r="AZ71" s="146">
        <f t="shared" si="15"/>
        <v>0</v>
      </c>
      <c r="BA71" s="129">
        <f t="shared" si="27"/>
        <v>0</v>
      </c>
      <c r="BB71" s="129">
        <f t="shared" si="28"/>
        <v>0</v>
      </c>
      <c r="BC71" s="129">
        <f t="shared" si="29"/>
        <v>0</v>
      </c>
      <c r="BD71" s="130">
        <f t="shared" si="30"/>
        <v>0</v>
      </c>
      <c r="BE71" s="130">
        <f t="shared" si="31"/>
        <v>0</v>
      </c>
      <c r="BF71" s="130">
        <f t="shared" si="32"/>
        <v>0</v>
      </c>
      <c r="BG71" s="149" t="b">
        <f t="shared" si="33"/>
        <v>0</v>
      </c>
      <c r="BH71" s="130" t="b">
        <f t="shared" si="34"/>
        <v>0</v>
      </c>
      <c r="BI71" s="130" t="str">
        <f t="shared" si="35"/>
        <v/>
      </c>
      <c r="BJ71" s="130" t="str">
        <f t="shared" si="36"/>
        <v/>
      </c>
      <c r="BK71" s="130">
        <f t="shared" si="37"/>
        <v>0</v>
      </c>
      <c r="BL71" s="130" t="str">
        <f t="shared" si="38"/>
        <v/>
      </c>
      <c r="BM71" s="130" t="str">
        <f t="shared" si="53"/>
        <v/>
      </c>
      <c r="BN71" s="130" t="str">
        <f t="shared" si="52"/>
        <v/>
      </c>
      <c r="BO71" s="130">
        <f t="shared" si="48"/>
        <v>0</v>
      </c>
      <c r="BP71" s="130">
        <f t="shared" si="49"/>
        <v>0</v>
      </c>
      <c r="BQ71" s="130">
        <f t="shared" si="50"/>
        <v>0</v>
      </c>
      <c r="BR71" s="130">
        <f t="shared" si="39"/>
        <v>0</v>
      </c>
      <c r="BS71" s="130" t="str">
        <f t="shared" si="40"/>
        <v>N</v>
      </c>
    </row>
    <row r="72" spans="1:71" ht="18" customHeight="1">
      <c r="A72" s="407"/>
      <c r="B72" s="116"/>
      <c r="C72" s="117"/>
      <c r="D72" s="118"/>
      <c r="E72" s="118"/>
      <c r="F72" s="115"/>
      <c r="G72" s="115"/>
      <c r="H72" s="119"/>
      <c r="I72" s="109" t="str">
        <f t="shared" si="17"/>
        <v xml:space="preserve"> </v>
      </c>
      <c r="J72" s="109" t="str">
        <f t="shared" si="18"/>
        <v xml:space="preserve"> </v>
      </c>
      <c r="K72" s="109" t="str">
        <f t="shared" si="19"/>
        <v xml:space="preserve"> </v>
      </c>
      <c r="W72" s="141" t="str">
        <f t="shared" si="21"/>
        <v xml:space="preserve"> </v>
      </c>
      <c r="X72" s="137" t="str">
        <f t="shared" si="1"/>
        <v xml:space="preserve"> </v>
      </c>
      <c r="Y72" s="137" t="str">
        <f t="shared" si="41"/>
        <v xml:space="preserve"> </v>
      </c>
      <c r="Z72" s="137" t="str">
        <f t="shared" si="2"/>
        <v xml:space="preserve"> </v>
      </c>
      <c r="AA72" s="138" t="str">
        <f t="shared" si="3"/>
        <v xml:space="preserve"> </v>
      </c>
      <c r="AB72" s="144" t="str">
        <f t="shared" si="4"/>
        <v xml:space="preserve"> </v>
      </c>
      <c r="AC72" s="139" t="e">
        <f t="shared" si="5"/>
        <v>#N/A</v>
      </c>
      <c r="AD72" s="139" t="e">
        <f t="shared" si="6"/>
        <v>#N/A</v>
      </c>
      <c r="AE72" s="140" t="str">
        <f>IF(ISBLANK($G72)," ",IF($D72="Z",#REF!,IF($G72=2,0,IF($G72=1,IF($AB72&gt;$AD72,#REF!,0),IF($AB72&lt;$AC72,#REF!,#REF!)))))</f>
        <v xml:space="preserve"> </v>
      </c>
      <c r="AF72" s="140" t="str">
        <f>IF(ISBLANK($G72)," ",IF($D72="Z",#REF!+#REF!,IF($G72=2,#REF!+#REF!,IF($G72=1,IF($AB72&gt;$AD72,#REF!+#REF!,#REF!+#REF!),IF($AB72&lt;$AC72,#REF!+#REF!,#REF!+#REF!)))))</f>
        <v xml:space="preserve"> </v>
      </c>
      <c r="AG72" s="125">
        <f t="shared" si="42"/>
        <v>0</v>
      </c>
      <c r="AH72" s="126">
        <f t="shared" si="43"/>
        <v>0</v>
      </c>
      <c r="AI72" s="126">
        <f t="shared" si="44"/>
        <v>0</v>
      </c>
      <c r="AJ72" s="126">
        <f t="shared" si="45"/>
        <v>0</v>
      </c>
      <c r="AK72" s="126">
        <f t="shared" si="46"/>
        <v>0</v>
      </c>
      <c r="AL72" s="126">
        <f t="shared" si="47"/>
        <v>4</v>
      </c>
      <c r="AM72" s="125">
        <f t="shared" si="22"/>
        <v>23</v>
      </c>
      <c r="AN72" s="125">
        <f t="shared" si="7"/>
        <v>0</v>
      </c>
      <c r="AO72" s="125">
        <f t="shared" si="8"/>
        <v>0</v>
      </c>
      <c r="AP72" s="125">
        <f t="shared" si="54"/>
        <v>1</v>
      </c>
      <c r="AQ72" s="127">
        <f t="shared" si="10"/>
        <v>810</v>
      </c>
      <c r="AR72" s="127">
        <f t="shared" si="23"/>
        <v>0</v>
      </c>
      <c r="AS72" s="125">
        <f t="shared" si="24"/>
        <v>0</v>
      </c>
      <c r="AT72" s="128">
        <f t="shared" si="11"/>
        <v>0</v>
      </c>
      <c r="AU72" s="128">
        <f t="shared" si="12"/>
        <v>0</v>
      </c>
      <c r="AV72" s="128">
        <f t="shared" si="25"/>
        <v>0</v>
      </c>
      <c r="AW72" s="128">
        <f t="shared" si="13"/>
        <v>0</v>
      </c>
      <c r="AX72" s="146">
        <f t="shared" si="55"/>
        <v>0</v>
      </c>
      <c r="AY72" s="147">
        <f t="shared" si="26"/>
        <v>0</v>
      </c>
      <c r="AZ72" s="146">
        <f t="shared" si="15"/>
        <v>0</v>
      </c>
      <c r="BA72" s="129">
        <f t="shared" si="27"/>
        <v>0</v>
      </c>
      <c r="BB72" s="129">
        <f t="shared" si="28"/>
        <v>0</v>
      </c>
      <c r="BC72" s="129">
        <f t="shared" si="29"/>
        <v>0</v>
      </c>
      <c r="BD72" s="130">
        <f t="shared" si="30"/>
        <v>0</v>
      </c>
      <c r="BE72" s="130">
        <f t="shared" si="31"/>
        <v>0</v>
      </c>
      <c r="BF72" s="130">
        <f t="shared" si="32"/>
        <v>0</v>
      </c>
      <c r="BG72" s="149" t="b">
        <f t="shared" si="33"/>
        <v>0</v>
      </c>
      <c r="BH72" s="130" t="b">
        <f t="shared" si="34"/>
        <v>0</v>
      </c>
      <c r="BI72" s="130" t="str">
        <f t="shared" si="35"/>
        <v/>
      </c>
      <c r="BJ72" s="130" t="str">
        <f t="shared" si="36"/>
        <v/>
      </c>
      <c r="BK72" s="130">
        <f t="shared" si="37"/>
        <v>0</v>
      </c>
      <c r="BL72" s="130" t="str">
        <f t="shared" si="38"/>
        <v/>
      </c>
      <c r="BM72" s="130" t="str">
        <f t="shared" si="53"/>
        <v/>
      </c>
      <c r="BN72" s="130" t="str">
        <f t="shared" si="52"/>
        <v/>
      </c>
      <c r="BO72" s="130">
        <f t="shared" si="48"/>
        <v>0</v>
      </c>
      <c r="BP72" s="130">
        <f t="shared" si="49"/>
        <v>0</v>
      </c>
      <c r="BQ72" s="130">
        <f t="shared" si="50"/>
        <v>0</v>
      </c>
      <c r="BR72" s="130">
        <f t="shared" si="39"/>
        <v>0</v>
      </c>
      <c r="BS72" s="130" t="str">
        <f t="shared" si="40"/>
        <v>N</v>
      </c>
    </row>
    <row r="73" spans="1:71" ht="18" customHeight="1">
      <c r="A73" s="407"/>
      <c r="B73" s="116"/>
      <c r="C73" s="117"/>
      <c r="D73" s="118"/>
      <c r="E73" s="118"/>
      <c r="F73" s="115"/>
      <c r="G73" s="115"/>
      <c r="H73" s="119"/>
      <c r="I73" s="109" t="str">
        <f t="shared" si="17"/>
        <v xml:space="preserve"> </v>
      </c>
      <c r="J73" s="109" t="str">
        <f t="shared" si="18"/>
        <v xml:space="preserve"> </v>
      </c>
      <c r="K73" s="109" t="str">
        <f t="shared" si="19"/>
        <v xml:space="preserve"> </v>
      </c>
      <c r="W73" s="141" t="str">
        <f t="shared" si="21"/>
        <v xml:space="preserve"> </v>
      </c>
      <c r="X73" s="137" t="str">
        <f t="shared" si="1"/>
        <v xml:space="preserve"> </v>
      </c>
      <c r="Y73" s="137" t="str">
        <f t="shared" si="41"/>
        <v xml:space="preserve"> </v>
      </c>
      <c r="Z73" s="137" t="str">
        <f t="shared" si="2"/>
        <v xml:space="preserve"> </v>
      </c>
      <c r="AA73" s="138" t="str">
        <f t="shared" si="3"/>
        <v xml:space="preserve"> </v>
      </c>
      <c r="AB73" s="144" t="str">
        <f t="shared" si="4"/>
        <v xml:space="preserve"> </v>
      </c>
      <c r="AC73" s="139" t="e">
        <f t="shared" si="5"/>
        <v>#N/A</v>
      </c>
      <c r="AD73" s="139" t="e">
        <f t="shared" si="6"/>
        <v>#N/A</v>
      </c>
      <c r="AE73" s="140" t="str">
        <f>IF(ISBLANK($G73)," ",IF($D73="Z",#REF!,IF($G73=2,0,IF($G73=1,IF($AB73&gt;$AD73,#REF!,0),IF($AB73&lt;$AC73,#REF!,#REF!)))))</f>
        <v xml:space="preserve"> </v>
      </c>
      <c r="AF73" s="140" t="str">
        <f>IF(ISBLANK($G73)," ",IF($D73="Z",#REF!+#REF!,IF($G73=2,#REF!+#REF!,IF($G73=1,IF($AB73&gt;$AD73,#REF!+#REF!,#REF!+#REF!),IF($AB73&lt;$AC73,#REF!+#REF!,#REF!+#REF!)))))</f>
        <v xml:space="preserve"> </v>
      </c>
      <c r="AG73" s="125">
        <f t="shared" si="42"/>
        <v>0</v>
      </c>
      <c r="AH73" s="126">
        <f t="shared" si="43"/>
        <v>0</v>
      </c>
      <c r="AI73" s="126">
        <f t="shared" si="44"/>
        <v>0</v>
      </c>
      <c r="AJ73" s="126">
        <f t="shared" si="45"/>
        <v>0</v>
      </c>
      <c r="AK73" s="126">
        <f t="shared" si="46"/>
        <v>0</v>
      </c>
      <c r="AL73" s="126">
        <f t="shared" si="47"/>
        <v>4</v>
      </c>
      <c r="AM73" s="125">
        <f t="shared" si="22"/>
        <v>23</v>
      </c>
      <c r="AN73" s="125">
        <f t="shared" si="7"/>
        <v>0</v>
      </c>
      <c r="AO73" s="125">
        <f t="shared" si="8"/>
        <v>0</v>
      </c>
      <c r="AP73" s="125">
        <f t="shared" si="54"/>
        <v>1</v>
      </c>
      <c r="AQ73" s="127">
        <f t="shared" si="10"/>
        <v>810</v>
      </c>
      <c r="AR73" s="127">
        <f t="shared" si="23"/>
        <v>0</v>
      </c>
      <c r="AS73" s="125">
        <f t="shared" si="24"/>
        <v>0</v>
      </c>
      <c r="AT73" s="128">
        <f t="shared" si="11"/>
        <v>0</v>
      </c>
      <c r="AU73" s="128">
        <f t="shared" si="12"/>
        <v>0</v>
      </c>
      <c r="AV73" s="128">
        <f t="shared" si="25"/>
        <v>0</v>
      </c>
      <c r="AW73" s="128">
        <f t="shared" si="13"/>
        <v>0</v>
      </c>
      <c r="AX73" s="146">
        <f t="shared" si="55"/>
        <v>0</v>
      </c>
      <c r="AY73" s="147">
        <f t="shared" si="26"/>
        <v>0</v>
      </c>
      <c r="AZ73" s="146">
        <f t="shared" si="15"/>
        <v>0</v>
      </c>
      <c r="BA73" s="129">
        <f t="shared" si="27"/>
        <v>0</v>
      </c>
      <c r="BB73" s="129">
        <f t="shared" si="28"/>
        <v>0</v>
      </c>
      <c r="BC73" s="129">
        <f t="shared" si="29"/>
        <v>0</v>
      </c>
      <c r="BD73" s="130">
        <f t="shared" si="30"/>
        <v>0</v>
      </c>
      <c r="BE73" s="130">
        <f t="shared" si="31"/>
        <v>0</v>
      </c>
      <c r="BF73" s="130">
        <f t="shared" si="32"/>
        <v>0</v>
      </c>
      <c r="BG73" s="149" t="b">
        <f t="shared" si="33"/>
        <v>0</v>
      </c>
      <c r="BH73" s="130" t="b">
        <f t="shared" si="34"/>
        <v>0</v>
      </c>
      <c r="BI73" s="130" t="str">
        <f t="shared" si="35"/>
        <v/>
      </c>
      <c r="BJ73" s="130" t="str">
        <f t="shared" si="36"/>
        <v/>
      </c>
      <c r="BK73" s="130">
        <f t="shared" si="37"/>
        <v>0</v>
      </c>
      <c r="BL73" s="130" t="str">
        <f t="shared" si="38"/>
        <v/>
      </c>
      <c r="BM73" s="130" t="str">
        <f t="shared" si="53"/>
        <v/>
      </c>
      <c r="BN73" s="130" t="str">
        <f t="shared" si="52"/>
        <v/>
      </c>
      <c r="BO73" s="130">
        <f t="shared" si="48"/>
        <v>0</v>
      </c>
      <c r="BP73" s="130">
        <f t="shared" si="49"/>
        <v>0</v>
      </c>
      <c r="BQ73" s="130">
        <f t="shared" si="50"/>
        <v>0</v>
      </c>
      <c r="BR73" s="130">
        <f t="shared" si="39"/>
        <v>0</v>
      </c>
      <c r="BS73" s="130" t="str">
        <f t="shared" si="40"/>
        <v>N</v>
      </c>
    </row>
    <row r="74" spans="1:71" ht="18" customHeight="1">
      <c r="A74" s="407"/>
      <c r="B74" s="116"/>
      <c r="C74" s="117"/>
      <c r="D74" s="118"/>
      <c r="E74" s="118"/>
      <c r="F74" s="115"/>
      <c r="G74" s="115"/>
      <c r="H74" s="119"/>
      <c r="I74" s="109" t="str">
        <f t="shared" si="17"/>
        <v xml:space="preserve"> </v>
      </c>
      <c r="J74" s="109" t="str">
        <f t="shared" si="18"/>
        <v xml:space="preserve"> </v>
      </c>
      <c r="K74" s="109" t="str">
        <f t="shared" si="19"/>
        <v xml:space="preserve"> </v>
      </c>
      <c r="W74" s="141" t="str">
        <f t="shared" si="21"/>
        <v xml:space="preserve"> </v>
      </c>
      <c r="X74" s="137" t="str">
        <f t="shared" si="1"/>
        <v xml:space="preserve"> </v>
      </c>
      <c r="Y74" s="137" t="str">
        <f t="shared" si="41"/>
        <v xml:space="preserve"> </v>
      </c>
      <c r="Z74" s="137" t="str">
        <f t="shared" si="2"/>
        <v xml:space="preserve"> </v>
      </c>
      <c r="AA74" s="138" t="str">
        <f t="shared" si="3"/>
        <v xml:space="preserve"> </v>
      </c>
      <c r="AB74" s="144" t="str">
        <f t="shared" si="4"/>
        <v xml:space="preserve"> </v>
      </c>
      <c r="AC74" s="139" t="e">
        <f t="shared" si="5"/>
        <v>#N/A</v>
      </c>
      <c r="AD74" s="139" t="e">
        <f t="shared" si="6"/>
        <v>#N/A</v>
      </c>
      <c r="AE74" s="140" t="str">
        <f>IF(ISBLANK($G74)," ",IF($D74="Z",#REF!,IF($G74=2,0,IF($G74=1,IF($AB74&gt;$AD74,#REF!,0),IF($AB74&lt;$AC74,#REF!,#REF!)))))</f>
        <v xml:space="preserve"> </v>
      </c>
      <c r="AF74" s="140" t="str">
        <f>IF(ISBLANK($G74)," ",IF($D74="Z",#REF!+#REF!,IF($G74=2,#REF!+#REF!,IF($G74=1,IF($AB74&gt;$AD74,#REF!+#REF!,#REF!+#REF!),IF($AB74&lt;$AC74,#REF!+#REF!,#REF!+#REF!)))))</f>
        <v xml:space="preserve"> </v>
      </c>
      <c r="AG74" s="125">
        <f t="shared" si="42"/>
        <v>0</v>
      </c>
      <c r="AH74" s="126">
        <f t="shared" si="43"/>
        <v>0</v>
      </c>
      <c r="AI74" s="126">
        <f t="shared" si="44"/>
        <v>0</v>
      </c>
      <c r="AJ74" s="126">
        <f t="shared" si="45"/>
        <v>0</v>
      </c>
      <c r="AK74" s="126">
        <f t="shared" si="46"/>
        <v>0</v>
      </c>
      <c r="AL74" s="126">
        <f t="shared" si="47"/>
        <v>4</v>
      </c>
      <c r="AM74" s="125">
        <f t="shared" si="22"/>
        <v>23</v>
      </c>
      <c r="AN74" s="125">
        <f t="shared" si="7"/>
        <v>0</v>
      </c>
      <c r="AO74" s="125">
        <f t="shared" si="8"/>
        <v>0</v>
      </c>
      <c r="AP74" s="125">
        <f t="shared" si="54"/>
        <v>1</v>
      </c>
      <c r="AQ74" s="127">
        <f t="shared" si="10"/>
        <v>810</v>
      </c>
      <c r="AR74" s="127">
        <f t="shared" si="23"/>
        <v>0</v>
      </c>
      <c r="AS74" s="125">
        <f t="shared" si="24"/>
        <v>0</v>
      </c>
      <c r="AT74" s="128">
        <f t="shared" si="11"/>
        <v>0</v>
      </c>
      <c r="AU74" s="128">
        <f t="shared" si="12"/>
        <v>0</v>
      </c>
      <c r="AV74" s="128">
        <f t="shared" si="25"/>
        <v>0</v>
      </c>
      <c r="AW74" s="128">
        <f t="shared" si="13"/>
        <v>0</v>
      </c>
      <c r="AX74" s="146">
        <f t="shared" si="55"/>
        <v>0</v>
      </c>
      <c r="AY74" s="147">
        <f t="shared" si="26"/>
        <v>0</v>
      </c>
      <c r="AZ74" s="146">
        <f t="shared" si="15"/>
        <v>0</v>
      </c>
      <c r="BA74" s="129">
        <f t="shared" si="27"/>
        <v>0</v>
      </c>
      <c r="BB74" s="129">
        <f t="shared" si="28"/>
        <v>0</v>
      </c>
      <c r="BC74" s="129">
        <f t="shared" si="29"/>
        <v>0</v>
      </c>
      <c r="BD74" s="130">
        <f t="shared" si="30"/>
        <v>0</v>
      </c>
      <c r="BE74" s="130">
        <f t="shared" si="31"/>
        <v>0</v>
      </c>
      <c r="BF74" s="130">
        <f t="shared" si="32"/>
        <v>0</v>
      </c>
      <c r="BG74" s="149" t="b">
        <f t="shared" si="33"/>
        <v>0</v>
      </c>
      <c r="BH74" s="130" t="b">
        <f t="shared" si="34"/>
        <v>0</v>
      </c>
      <c r="BI74" s="130" t="str">
        <f t="shared" si="35"/>
        <v/>
      </c>
      <c r="BJ74" s="130" t="str">
        <f t="shared" si="36"/>
        <v/>
      </c>
      <c r="BK74" s="130">
        <f t="shared" si="37"/>
        <v>0</v>
      </c>
      <c r="BL74" s="130" t="str">
        <f t="shared" si="38"/>
        <v/>
      </c>
      <c r="BM74" s="130" t="str">
        <f t="shared" si="53"/>
        <v/>
      </c>
      <c r="BN74" s="130" t="str">
        <f t="shared" si="52"/>
        <v/>
      </c>
      <c r="BO74" s="130">
        <f t="shared" si="48"/>
        <v>0</v>
      </c>
      <c r="BP74" s="130">
        <f t="shared" si="49"/>
        <v>0</v>
      </c>
      <c r="BQ74" s="130">
        <f t="shared" si="50"/>
        <v>0</v>
      </c>
      <c r="BR74" s="130">
        <f t="shared" si="39"/>
        <v>0</v>
      </c>
      <c r="BS74" s="130" t="str">
        <f t="shared" si="40"/>
        <v>N</v>
      </c>
    </row>
    <row r="75" spans="1:71" ht="18" customHeight="1">
      <c r="A75" s="407"/>
      <c r="B75" s="116"/>
      <c r="C75" s="117"/>
      <c r="D75" s="118"/>
      <c r="E75" s="118"/>
      <c r="F75" s="115"/>
      <c r="G75" s="115"/>
      <c r="H75" s="119"/>
      <c r="I75" s="109" t="str">
        <f t="shared" si="17"/>
        <v xml:space="preserve"> </v>
      </c>
      <c r="J75" s="109" t="str">
        <f t="shared" si="18"/>
        <v xml:space="preserve"> </v>
      </c>
      <c r="K75" s="109" t="str">
        <f t="shared" si="19"/>
        <v xml:space="preserve"> </v>
      </c>
      <c r="W75" s="141" t="str">
        <f t="shared" si="21"/>
        <v xml:space="preserve"> </v>
      </c>
      <c r="X75" s="137" t="str">
        <f t="shared" si="1"/>
        <v xml:space="preserve"> </v>
      </c>
      <c r="Y75" s="137" t="str">
        <f t="shared" si="41"/>
        <v xml:space="preserve"> </v>
      </c>
      <c r="Z75" s="137" t="str">
        <f t="shared" si="2"/>
        <v xml:space="preserve"> </v>
      </c>
      <c r="AA75" s="138" t="str">
        <f t="shared" si="3"/>
        <v xml:space="preserve"> </v>
      </c>
      <c r="AB75" s="144" t="str">
        <f t="shared" si="4"/>
        <v xml:space="preserve"> </v>
      </c>
      <c r="AC75" s="139" t="e">
        <f t="shared" si="5"/>
        <v>#N/A</v>
      </c>
      <c r="AD75" s="139" t="e">
        <f t="shared" si="6"/>
        <v>#N/A</v>
      </c>
      <c r="AE75" s="140" t="str">
        <f>IF(ISBLANK($G75)," ",IF($D75="Z",#REF!,IF($G75=2,0,IF($G75=1,IF($AB75&gt;$AD75,#REF!,0),IF($AB75&lt;$AC75,#REF!,#REF!)))))</f>
        <v xml:space="preserve"> </v>
      </c>
      <c r="AF75" s="140" t="str">
        <f>IF(ISBLANK($G75)," ",IF($D75="Z",#REF!+#REF!,IF($G75=2,#REF!+#REF!,IF($G75=1,IF($AB75&gt;$AD75,#REF!+#REF!,#REF!+#REF!),IF($AB75&lt;$AC75,#REF!+#REF!,#REF!+#REF!)))))</f>
        <v xml:space="preserve"> </v>
      </c>
      <c r="AG75" s="125">
        <f t="shared" si="42"/>
        <v>0</v>
      </c>
      <c r="AH75" s="126">
        <f t="shared" si="43"/>
        <v>0</v>
      </c>
      <c r="AI75" s="126">
        <f t="shared" si="44"/>
        <v>0</v>
      </c>
      <c r="AJ75" s="126">
        <f t="shared" si="45"/>
        <v>0</v>
      </c>
      <c r="AK75" s="126">
        <f t="shared" si="46"/>
        <v>0</v>
      </c>
      <c r="AL75" s="126">
        <f t="shared" si="47"/>
        <v>4</v>
      </c>
      <c r="AM75" s="125">
        <f t="shared" si="22"/>
        <v>23</v>
      </c>
      <c r="AN75" s="125">
        <f t="shared" si="7"/>
        <v>0</v>
      </c>
      <c r="AO75" s="125">
        <f t="shared" si="8"/>
        <v>0</v>
      </c>
      <c r="AP75" s="125">
        <f t="shared" si="54"/>
        <v>1</v>
      </c>
      <c r="AQ75" s="127">
        <f t="shared" si="10"/>
        <v>810</v>
      </c>
      <c r="AR75" s="127">
        <f t="shared" si="23"/>
        <v>0</v>
      </c>
      <c r="AS75" s="125">
        <f t="shared" si="24"/>
        <v>0</v>
      </c>
      <c r="AT75" s="128">
        <f t="shared" si="11"/>
        <v>0</v>
      </c>
      <c r="AU75" s="128">
        <f t="shared" si="12"/>
        <v>0</v>
      </c>
      <c r="AV75" s="128">
        <f t="shared" si="25"/>
        <v>0</v>
      </c>
      <c r="AW75" s="128">
        <f t="shared" si="13"/>
        <v>0</v>
      </c>
      <c r="AX75" s="146">
        <f t="shared" si="55"/>
        <v>0</v>
      </c>
      <c r="AY75" s="147">
        <f t="shared" si="26"/>
        <v>0</v>
      </c>
      <c r="AZ75" s="146">
        <f t="shared" si="15"/>
        <v>0</v>
      </c>
      <c r="BA75" s="129">
        <f t="shared" si="27"/>
        <v>0</v>
      </c>
      <c r="BB75" s="129">
        <f t="shared" si="28"/>
        <v>0</v>
      </c>
      <c r="BC75" s="129">
        <f t="shared" si="29"/>
        <v>0</v>
      </c>
      <c r="BD75" s="130">
        <f t="shared" si="30"/>
        <v>0</v>
      </c>
      <c r="BE75" s="130">
        <f t="shared" si="31"/>
        <v>0</v>
      </c>
      <c r="BF75" s="130">
        <f t="shared" si="32"/>
        <v>0</v>
      </c>
      <c r="BG75" s="149" t="b">
        <f t="shared" si="33"/>
        <v>0</v>
      </c>
      <c r="BH75" s="130" t="b">
        <f t="shared" si="34"/>
        <v>0</v>
      </c>
      <c r="BI75" s="130" t="str">
        <f t="shared" si="35"/>
        <v/>
      </c>
      <c r="BJ75" s="130" t="str">
        <f t="shared" si="36"/>
        <v/>
      </c>
      <c r="BK75" s="130">
        <f t="shared" si="37"/>
        <v>0</v>
      </c>
      <c r="BL75" s="130" t="str">
        <f t="shared" si="38"/>
        <v/>
      </c>
      <c r="BM75" s="130" t="str">
        <f t="shared" si="53"/>
        <v/>
      </c>
      <c r="BN75" s="130" t="str">
        <f t="shared" si="52"/>
        <v/>
      </c>
      <c r="BO75" s="130">
        <f t="shared" si="48"/>
        <v>0</v>
      </c>
      <c r="BP75" s="130">
        <f t="shared" si="49"/>
        <v>0</v>
      </c>
      <c r="BQ75" s="130">
        <f t="shared" si="50"/>
        <v>0</v>
      </c>
      <c r="BR75" s="130">
        <f t="shared" si="39"/>
        <v>0</v>
      </c>
      <c r="BS75" s="130" t="str">
        <f t="shared" si="40"/>
        <v>N</v>
      </c>
    </row>
    <row r="76" spans="1:71" ht="18" customHeight="1">
      <c r="A76" s="407"/>
      <c r="B76" s="116"/>
      <c r="C76" s="117"/>
      <c r="D76" s="118"/>
      <c r="E76" s="118"/>
      <c r="F76" s="115"/>
      <c r="G76" s="115"/>
      <c r="H76" s="119"/>
      <c r="I76" s="109" t="str">
        <f t="shared" si="17"/>
        <v xml:space="preserve"> </v>
      </c>
      <c r="J76" s="109" t="str">
        <f t="shared" si="18"/>
        <v xml:space="preserve"> </v>
      </c>
      <c r="K76" s="109" t="str">
        <f t="shared" si="19"/>
        <v xml:space="preserve"> </v>
      </c>
      <c r="W76" s="141" t="str">
        <f t="shared" si="21"/>
        <v xml:space="preserve"> </v>
      </c>
      <c r="X76" s="137" t="str">
        <f t="shared" si="1"/>
        <v xml:space="preserve"> </v>
      </c>
      <c r="Y76" s="137" t="str">
        <f t="shared" si="41"/>
        <v xml:space="preserve"> </v>
      </c>
      <c r="Z76" s="137" t="str">
        <f t="shared" si="2"/>
        <v xml:space="preserve"> </v>
      </c>
      <c r="AA76" s="138" t="str">
        <f t="shared" si="3"/>
        <v xml:space="preserve"> </v>
      </c>
      <c r="AB76" s="144" t="str">
        <f t="shared" si="4"/>
        <v xml:space="preserve"> </v>
      </c>
      <c r="AC76" s="139" t="e">
        <f t="shared" si="5"/>
        <v>#N/A</v>
      </c>
      <c r="AD76" s="139" t="e">
        <f t="shared" si="6"/>
        <v>#N/A</v>
      </c>
      <c r="AE76" s="140" t="str">
        <f>IF(ISBLANK($G76)," ",IF($D76="Z",#REF!,IF($G76=2,0,IF($G76=1,IF($AB76&gt;$AD76,#REF!,0),IF($AB76&lt;$AC76,#REF!,#REF!)))))</f>
        <v xml:space="preserve"> </v>
      </c>
      <c r="AF76" s="140" t="str">
        <f>IF(ISBLANK($G76)," ",IF($D76="Z",#REF!+#REF!,IF($G76=2,#REF!+#REF!,IF($G76=1,IF($AB76&gt;$AD76,#REF!+#REF!,#REF!+#REF!),IF($AB76&lt;$AC76,#REF!+#REF!,#REF!+#REF!)))))</f>
        <v xml:space="preserve"> </v>
      </c>
      <c r="AG76" s="125">
        <f t="shared" si="42"/>
        <v>0</v>
      </c>
      <c r="AH76" s="126">
        <f t="shared" si="43"/>
        <v>0</v>
      </c>
      <c r="AI76" s="126">
        <f t="shared" si="44"/>
        <v>0</v>
      </c>
      <c r="AJ76" s="126">
        <f t="shared" si="45"/>
        <v>0</v>
      </c>
      <c r="AK76" s="126">
        <f t="shared" si="46"/>
        <v>0</v>
      </c>
      <c r="AL76" s="126">
        <f t="shared" si="47"/>
        <v>4</v>
      </c>
      <c r="AM76" s="125">
        <f t="shared" si="22"/>
        <v>23</v>
      </c>
      <c r="AN76" s="125">
        <f t="shared" si="7"/>
        <v>0</v>
      </c>
      <c r="AO76" s="125">
        <f t="shared" si="8"/>
        <v>0</v>
      </c>
      <c r="AP76" s="125">
        <f t="shared" si="54"/>
        <v>1</v>
      </c>
      <c r="AQ76" s="127">
        <f t="shared" si="10"/>
        <v>810</v>
      </c>
      <c r="AR76" s="127">
        <f t="shared" si="23"/>
        <v>0</v>
      </c>
      <c r="AS76" s="125">
        <f t="shared" si="24"/>
        <v>0</v>
      </c>
      <c r="AT76" s="128">
        <f t="shared" si="11"/>
        <v>0</v>
      </c>
      <c r="AU76" s="128">
        <f t="shared" si="12"/>
        <v>0</v>
      </c>
      <c r="AV76" s="128">
        <f t="shared" si="25"/>
        <v>0</v>
      </c>
      <c r="AW76" s="128">
        <f t="shared" si="13"/>
        <v>0</v>
      </c>
      <c r="AX76" s="146">
        <f t="shared" si="55"/>
        <v>0</v>
      </c>
      <c r="AY76" s="147">
        <f t="shared" si="26"/>
        <v>0</v>
      </c>
      <c r="AZ76" s="146">
        <f t="shared" si="15"/>
        <v>0</v>
      </c>
      <c r="BA76" s="129">
        <f t="shared" si="27"/>
        <v>0</v>
      </c>
      <c r="BB76" s="129">
        <f t="shared" si="28"/>
        <v>0</v>
      </c>
      <c r="BC76" s="129">
        <f t="shared" si="29"/>
        <v>0</v>
      </c>
      <c r="BD76" s="130">
        <f t="shared" si="30"/>
        <v>0</v>
      </c>
      <c r="BE76" s="130">
        <f t="shared" si="31"/>
        <v>0</v>
      </c>
      <c r="BF76" s="130">
        <f t="shared" si="32"/>
        <v>0</v>
      </c>
      <c r="BG76" s="149" t="b">
        <f t="shared" si="33"/>
        <v>0</v>
      </c>
      <c r="BH76" s="130" t="b">
        <f t="shared" si="34"/>
        <v>0</v>
      </c>
      <c r="BI76" s="130" t="str">
        <f t="shared" si="35"/>
        <v/>
      </c>
      <c r="BJ76" s="130" t="str">
        <f t="shared" si="36"/>
        <v/>
      </c>
      <c r="BK76" s="130">
        <f t="shared" si="37"/>
        <v>0</v>
      </c>
      <c r="BL76" s="130" t="str">
        <f t="shared" si="38"/>
        <v/>
      </c>
      <c r="BM76" s="130" t="str">
        <f t="shared" si="53"/>
        <v/>
      </c>
      <c r="BN76" s="130" t="str">
        <f t="shared" si="52"/>
        <v/>
      </c>
      <c r="BO76" s="130">
        <f t="shared" si="48"/>
        <v>0</v>
      </c>
      <c r="BP76" s="130">
        <f t="shared" si="49"/>
        <v>0</v>
      </c>
      <c r="BQ76" s="130">
        <f t="shared" si="50"/>
        <v>0</v>
      </c>
      <c r="BR76" s="130">
        <f t="shared" si="39"/>
        <v>0</v>
      </c>
      <c r="BS76" s="130" t="str">
        <f t="shared" si="40"/>
        <v>N</v>
      </c>
    </row>
    <row r="77" spans="1:71" ht="18" customHeight="1">
      <c r="A77" s="407"/>
      <c r="B77" s="116"/>
      <c r="C77" s="117"/>
      <c r="D77" s="118"/>
      <c r="E77" s="118"/>
      <c r="F77" s="115"/>
      <c r="G77" s="115"/>
      <c r="H77" s="119"/>
      <c r="I77" s="109" t="str">
        <f t="shared" si="17"/>
        <v xml:space="preserve"> </v>
      </c>
      <c r="J77" s="109" t="str">
        <f t="shared" si="18"/>
        <v xml:space="preserve"> </v>
      </c>
      <c r="K77" s="109" t="str">
        <f t="shared" si="19"/>
        <v xml:space="preserve"> </v>
      </c>
      <c r="W77" s="141" t="str">
        <f t="shared" si="21"/>
        <v xml:space="preserve"> </v>
      </c>
      <c r="X77" s="137" t="str">
        <f t="shared" si="1"/>
        <v xml:space="preserve"> </v>
      </c>
      <c r="Y77" s="137" t="str">
        <f t="shared" si="41"/>
        <v xml:space="preserve"> </v>
      </c>
      <c r="Z77" s="137" t="str">
        <f t="shared" si="2"/>
        <v xml:space="preserve"> </v>
      </c>
      <c r="AA77" s="138" t="str">
        <f t="shared" si="3"/>
        <v xml:space="preserve"> </v>
      </c>
      <c r="AB77" s="144" t="str">
        <f t="shared" si="4"/>
        <v xml:space="preserve"> </v>
      </c>
      <c r="AC77" s="139" t="e">
        <f t="shared" si="5"/>
        <v>#N/A</v>
      </c>
      <c r="AD77" s="139" t="e">
        <f t="shared" si="6"/>
        <v>#N/A</v>
      </c>
      <c r="AE77" s="140" t="str">
        <f>IF(ISBLANK($G77)," ",IF($D77="Z",#REF!,IF($G77=2,0,IF($G77=1,IF($AB77&gt;$AD77,#REF!,0),IF($AB77&lt;$AC77,#REF!,#REF!)))))</f>
        <v xml:space="preserve"> </v>
      </c>
      <c r="AF77" s="140" t="str">
        <f>IF(ISBLANK($G77)," ",IF($D77="Z",#REF!+#REF!,IF($G77=2,#REF!+#REF!,IF($G77=1,IF($AB77&gt;$AD77,#REF!+#REF!,#REF!+#REF!),IF($AB77&lt;$AC77,#REF!+#REF!,#REF!+#REF!)))))</f>
        <v xml:space="preserve"> </v>
      </c>
      <c r="AG77" s="125">
        <f t="shared" si="42"/>
        <v>0</v>
      </c>
      <c r="AH77" s="126">
        <f t="shared" si="43"/>
        <v>0</v>
      </c>
      <c r="AI77" s="126">
        <f t="shared" si="44"/>
        <v>0</v>
      </c>
      <c r="AJ77" s="126">
        <f t="shared" si="45"/>
        <v>0</v>
      </c>
      <c r="AK77" s="126">
        <f t="shared" si="46"/>
        <v>0</v>
      </c>
      <c r="AL77" s="126">
        <f t="shared" si="47"/>
        <v>4</v>
      </c>
      <c r="AM77" s="125">
        <f t="shared" si="22"/>
        <v>23</v>
      </c>
      <c r="AN77" s="125">
        <f t="shared" si="7"/>
        <v>0</v>
      </c>
      <c r="AO77" s="125">
        <f t="shared" si="8"/>
        <v>0</v>
      </c>
      <c r="AP77" s="125">
        <f t="shared" si="54"/>
        <v>1</v>
      </c>
      <c r="AQ77" s="127">
        <f t="shared" si="10"/>
        <v>810</v>
      </c>
      <c r="AR77" s="127">
        <f t="shared" si="23"/>
        <v>0</v>
      </c>
      <c r="AS77" s="125">
        <f t="shared" si="24"/>
        <v>0</v>
      </c>
      <c r="AT77" s="128">
        <f t="shared" si="11"/>
        <v>0</v>
      </c>
      <c r="AU77" s="128">
        <f t="shared" si="12"/>
        <v>0</v>
      </c>
      <c r="AV77" s="128">
        <f t="shared" si="25"/>
        <v>0</v>
      </c>
      <c r="AW77" s="128">
        <f t="shared" si="13"/>
        <v>0</v>
      </c>
      <c r="AX77" s="146">
        <f t="shared" si="55"/>
        <v>0</v>
      </c>
      <c r="AY77" s="147">
        <f t="shared" si="26"/>
        <v>0</v>
      </c>
      <c r="AZ77" s="146">
        <f t="shared" si="15"/>
        <v>0</v>
      </c>
      <c r="BA77" s="129">
        <f t="shared" si="27"/>
        <v>0</v>
      </c>
      <c r="BB77" s="129">
        <f t="shared" si="28"/>
        <v>0</v>
      </c>
      <c r="BC77" s="129">
        <f t="shared" si="29"/>
        <v>0</v>
      </c>
      <c r="BD77" s="130">
        <f t="shared" si="30"/>
        <v>0</v>
      </c>
      <c r="BE77" s="130">
        <f t="shared" si="31"/>
        <v>0</v>
      </c>
      <c r="BF77" s="130">
        <f t="shared" si="32"/>
        <v>0</v>
      </c>
      <c r="BG77" s="149" t="b">
        <f t="shared" si="33"/>
        <v>0</v>
      </c>
      <c r="BH77" s="130" t="b">
        <f t="shared" si="34"/>
        <v>0</v>
      </c>
      <c r="BI77" s="130" t="str">
        <f t="shared" si="35"/>
        <v/>
      </c>
      <c r="BJ77" s="130" t="str">
        <f t="shared" si="36"/>
        <v/>
      </c>
      <c r="BK77" s="130">
        <f t="shared" si="37"/>
        <v>0</v>
      </c>
      <c r="BL77" s="130" t="str">
        <f t="shared" si="38"/>
        <v/>
      </c>
      <c r="BM77" s="130" t="str">
        <f t="shared" si="53"/>
        <v/>
      </c>
      <c r="BN77" s="130" t="str">
        <f t="shared" si="52"/>
        <v/>
      </c>
      <c r="BO77" s="130">
        <f t="shared" si="48"/>
        <v>0</v>
      </c>
      <c r="BP77" s="130">
        <f t="shared" si="49"/>
        <v>0</v>
      </c>
      <c r="BQ77" s="130">
        <f t="shared" si="50"/>
        <v>0</v>
      </c>
      <c r="BR77" s="130">
        <f t="shared" si="39"/>
        <v>0</v>
      </c>
      <c r="BS77" s="130" t="str">
        <f t="shared" si="40"/>
        <v>N</v>
      </c>
    </row>
    <row r="78" spans="1:71" ht="18" customHeight="1">
      <c r="A78" s="407"/>
      <c r="B78" s="116"/>
      <c r="C78" s="117"/>
      <c r="D78" s="118"/>
      <c r="E78" s="118"/>
      <c r="F78" s="115"/>
      <c r="G78" s="115"/>
      <c r="H78" s="119"/>
      <c r="I78" s="109" t="str">
        <f t="shared" si="17"/>
        <v xml:space="preserve"> </v>
      </c>
      <c r="J78" s="109" t="str">
        <f t="shared" si="18"/>
        <v xml:space="preserve"> </v>
      </c>
      <c r="K78" s="109" t="str">
        <f t="shared" si="19"/>
        <v xml:space="preserve"> </v>
      </c>
      <c r="W78" s="141" t="str">
        <f t="shared" si="21"/>
        <v xml:space="preserve"> </v>
      </c>
      <c r="X78" s="137" t="str">
        <f t="shared" si="1"/>
        <v xml:space="preserve"> </v>
      </c>
      <c r="Y78" s="137" t="str">
        <f t="shared" si="41"/>
        <v xml:space="preserve"> </v>
      </c>
      <c r="Z78" s="137" t="str">
        <f t="shared" si="2"/>
        <v xml:space="preserve"> </v>
      </c>
      <c r="AA78" s="138" t="str">
        <f t="shared" si="3"/>
        <v xml:space="preserve"> </v>
      </c>
      <c r="AB78" s="144" t="str">
        <f t="shared" si="4"/>
        <v xml:space="preserve"> </v>
      </c>
      <c r="AC78" s="139" t="e">
        <f t="shared" si="5"/>
        <v>#N/A</v>
      </c>
      <c r="AD78" s="139" t="e">
        <f t="shared" si="6"/>
        <v>#N/A</v>
      </c>
      <c r="AE78" s="140" t="str">
        <f>IF(ISBLANK($G78)," ",IF($D78="Z",#REF!,IF($G78=2,0,IF($G78=1,IF($AB78&gt;$AD78,#REF!,0),IF($AB78&lt;$AC78,#REF!,#REF!)))))</f>
        <v xml:space="preserve"> </v>
      </c>
      <c r="AF78" s="140" t="str">
        <f>IF(ISBLANK($G78)," ",IF($D78="Z",#REF!+#REF!,IF($G78=2,#REF!+#REF!,IF($G78=1,IF($AB78&gt;$AD78,#REF!+#REF!,#REF!+#REF!),IF($AB78&lt;$AC78,#REF!+#REF!,#REF!+#REF!)))))</f>
        <v xml:space="preserve"> </v>
      </c>
      <c r="AG78" s="125">
        <f t="shared" si="42"/>
        <v>0</v>
      </c>
      <c r="AH78" s="126">
        <f t="shared" si="43"/>
        <v>0</v>
      </c>
      <c r="AI78" s="126">
        <f t="shared" si="44"/>
        <v>0</v>
      </c>
      <c r="AJ78" s="126">
        <f t="shared" si="45"/>
        <v>0</v>
      </c>
      <c r="AK78" s="126">
        <f t="shared" si="46"/>
        <v>0</v>
      </c>
      <c r="AL78" s="126">
        <f t="shared" si="47"/>
        <v>4</v>
      </c>
      <c r="AM78" s="125">
        <f t="shared" si="22"/>
        <v>23</v>
      </c>
      <c r="AN78" s="125">
        <f t="shared" si="7"/>
        <v>0</v>
      </c>
      <c r="AO78" s="125">
        <f t="shared" si="8"/>
        <v>0</v>
      </c>
      <c r="AP78" s="125">
        <f t="shared" si="54"/>
        <v>1</v>
      </c>
      <c r="AQ78" s="127">
        <f t="shared" si="10"/>
        <v>810</v>
      </c>
      <c r="AR78" s="127">
        <f t="shared" si="23"/>
        <v>0</v>
      </c>
      <c r="AS78" s="125">
        <f t="shared" si="24"/>
        <v>0</v>
      </c>
      <c r="AT78" s="128">
        <f t="shared" si="11"/>
        <v>0</v>
      </c>
      <c r="AU78" s="128">
        <f t="shared" si="12"/>
        <v>0</v>
      </c>
      <c r="AV78" s="128">
        <f t="shared" si="25"/>
        <v>0</v>
      </c>
      <c r="AW78" s="128">
        <f t="shared" si="13"/>
        <v>0</v>
      </c>
      <c r="AX78" s="146">
        <f t="shared" si="55"/>
        <v>0</v>
      </c>
      <c r="AY78" s="147">
        <f t="shared" si="26"/>
        <v>0</v>
      </c>
      <c r="AZ78" s="146">
        <f t="shared" si="15"/>
        <v>0</v>
      </c>
      <c r="BA78" s="129">
        <f t="shared" si="27"/>
        <v>0</v>
      </c>
      <c r="BB78" s="129">
        <f t="shared" si="28"/>
        <v>0</v>
      </c>
      <c r="BC78" s="129">
        <f t="shared" si="29"/>
        <v>0</v>
      </c>
      <c r="BD78" s="130">
        <f t="shared" si="30"/>
        <v>0</v>
      </c>
      <c r="BE78" s="130">
        <f t="shared" si="31"/>
        <v>0</v>
      </c>
      <c r="BF78" s="130">
        <f t="shared" si="32"/>
        <v>0</v>
      </c>
      <c r="BG78" s="149" t="b">
        <f t="shared" si="33"/>
        <v>0</v>
      </c>
      <c r="BH78" s="130" t="b">
        <f t="shared" si="34"/>
        <v>0</v>
      </c>
      <c r="BI78" s="130" t="str">
        <f t="shared" si="35"/>
        <v/>
      </c>
      <c r="BJ78" s="130" t="str">
        <f t="shared" si="36"/>
        <v/>
      </c>
      <c r="BK78" s="130">
        <f t="shared" si="37"/>
        <v>0</v>
      </c>
      <c r="BL78" s="130" t="str">
        <f t="shared" si="38"/>
        <v/>
      </c>
      <c r="BM78" s="130" t="str">
        <f t="shared" si="53"/>
        <v/>
      </c>
      <c r="BN78" s="130" t="str">
        <f t="shared" si="52"/>
        <v/>
      </c>
      <c r="BO78" s="130">
        <f t="shared" si="48"/>
        <v>0</v>
      </c>
      <c r="BP78" s="130">
        <f t="shared" si="49"/>
        <v>0</v>
      </c>
      <c r="BQ78" s="130">
        <f t="shared" si="50"/>
        <v>0</v>
      </c>
      <c r="BR78" s="130">
        <f t="shared" si="39"/>
        <v>0</v>
      </c>
      <c r="BS78" s="130" t="str">
        <f t="shared" si="40"/>
        <v>N</v>
      </c>
    </row>
    <row r="79" spans="1:71" ht="18" customHeight="1">
      <c r="A79" s="407"/>
      <c r="B79" s="116"/>
      <c r="C79" s="117"/>
      <c r="D79" s="118"/>
      <c r="E79" s="118"/>
      <c r="F79" s="115"/>
      <c r="G79" s="115"/>
      <c r="H79" s="119"/>
      <c r="I79" s="109" t="str">
        <f t="shared" si="17"/>
        <v xml:space="preserve"> </v>
      </c>
      <c r="J79" s="109" t="str">
        <f t="shared" si="18"/>
        <v xml:space="preserve"> </v>
      </c>
      <c r="K79" s="109" t="str">
        <f t="shared" si="19"/>
        <v xml:space="preserve"> </v>
      </c>
      <c r="W79" s="141" t="str">
        <f t="shared" si="21"/>
        <v xml:space="preserve"> </v>
      </c>
      <c r="X79" s="137" t="str">
        <f t="shared" si="1"/>
        <v xml:space="preserve"> </v>
      </c>
      <c r="Y79" s="137" t="str">
        <f t="shared" si="41"/>
        <v xml:space="preserve"> </v>
      </c>
      <c r="Z79" s="137" t="str">
        <f t="shared" si="2"/>
        <v xml:space="preserve"> </v>
      </c>
      <c r="AA79" s="138" t="str">
        <f t="shared" si="3"/>
        <v xml:space="preserve"> </v>
      </c>
      <c r="AB79" s="144" t="str">
        <f t="shared" si="4"/>
        <v xml:space="preserve"> </v>
      </c>
      <c r="AC79" s="139" t="e">
        <f t="shared" si="5"/>
        <v>#N/A</v>
      </c>
      <c r="AD79" s="139" t="e">
        <f t="shared" si="6"/>
        <v>#N/A</v>
      </c>
      <c r="AE79" s="140" t="str">
        <f>IF(ISBLANK($G79)," ",IF($D79="Z",#REF!,IF($G79=2,0,IF($G79=1,IF($AB79&gt;$AD79,#REF!,0),IF($AB79&lt;$AC79,#REF!,#REF!)))))</f>
        <v xml:space="preserve"> </v>
      </c>
      <c r="AF79" s="140" t="str">
        <f>IF(ISBLANK($G79)," ",IF($D79="Z",#REF!+#REF!,IF($G79=2,#REF!+#REF!,IF($G79=1,IF($AB79&gt;$AD79,#REF!+#REF!,#REF!+#REF!),IF($AB79&lt;$AC79,#REF!+#REF!,#REF!+#REF!)))))</f>
        <v xml:space="preserve"> </v>
      </c>
      <c r="AG79" s="125">
        <f t="shared" si="42"/>
        <v>0</v>
      </c>
      <c r="AH79" s="126">
        <f t="shared" si="43"/>
        <v>0</v>
      </c>
      <c r="AI79" s="126">
        <f t="shared" si="44"/>
        <v>0</v>
      </c>
      <c r="AJ79" s="126">
        <f t="shared" si="45"/>
        <v>0</v>
      </c>
      <c r="AK79" s="126">
        <f t="shared" si="46"/>
        <v>0</v>
      </c>
      <c r="AL79" s="126">
        <f t="shared" si="47"/>
        <v>4</v>
      </c>
      <c r="AM79" s="125">
        <f t="shared" si="22"/>
        <v>23</v>
      </c>
      <c r="AN79" s="125">
        <f t="shared" si="7"/>
        <v>0</v>
      </c>
      <c r="AO79" s="125">
        <f t="shared" si="8"/>
        <v>0</v>
      </c>
      <c r="AP79" s="125">
        <f t="shared" si="54"/>
        <v>1</v>
      </c>
      <c r="AQ79" s="127">
        <f t="shared" si="10"/>
        <v>810</v>
      </c>
      <c r="AR79" s="127">
        <f t="shared" si="23"/>
        <v>0</v>
      </c>
      <c r="AS79" s="125">
        <f t="shared" si="24"/>
        <v>0</v>
      </c>
      <c r="AT79" s="128">
        <f t="shared" si="11"/>
        <v>0</v>
      </c>
      <c r="AU79" s="128">
        <f t="shared" si="12"/>
        <v>0</v>
      </c>
      <c r="AV79" s="128">
        <f t="shared" si="25"/>
        <v>0</v>
      </c>
      <c r="AW79" s="128">
        <f t="shared" si="13"/>
        <v>0</v>
      </c>
      <c r="AX79" s="146">
        <f t="shared" si="55"/>
        <v>0</v>
      </c>
      <c r="AY79" s="147">
        <f t="shared" si="26"/>
        <v>0</v>
      </c>
      <c r="AZ79" s="146">
        <f t="shared" si="15"/>
        <v>0</v>
      </c>
      <c r="BA79" s="129">
        <f t="shared" si="27"/>
        <v>0</v>
      </c>
      <c r="BB79" s="129">
        <f t="shared" si="28"/>
        <v>0</v>
      </c>
      <c r="BC79" s="129">
        <f t="shared" si="29"/>
        <v>0</v>
      </c>
      <c r="BD79" s="130">
        <f t="shared" si="30"/>
        <v>0</v>
      </c>
      <c r="BE79" s="130">
        <f t="shared" si="31"/>
        <v>0</v>
      </c>
      <c r="BF79" s="130">
        <f t="shared" si="32"/>
        <v>0</v>
      </c>
      <c r="BG79" s="149" t="b">
        <f t="shared" si="33"/>
        <v>0</v>
      </c>
      <c r="BH79" s="130" t="b">
        <f t="shared" si="34"/>
        <v>0</v>
      </c>
      <c r="BI79" s="130" t="str">
        <f t="shared" si="35"/>
        <v/>
      </c>
      <c r="BJ79" s="130" t="str">
        <f t="shared" si="36"/>
        <v/>
      </c>
      <c r="BK79" s="130">
        <f t="shared" si="37"/>
        <v>0</v>
      </c>
      <c r="BL79" s="130" t="str">
        <f t="shared" si="38"/>
        <v/>
      </c>
      <c r="BM79" s="130" t="str">
        <f t="shared" si="53"/>
        <v/>
      </c>
      <c r="BN79" s="130" t="str">
        <f t="shared" si="52"/>
        <v/>
      </c>
      <c r="BO79" s="130">
        <f t="shared" si="48"/>
        <v>0</v>
      </c>
      <c r="BP79" s="130">
        <f t="shared" si="49"/>
        <v>0</v>
      </c>
      <c r="BQ79" s="130">
        <f t="shared" si="50"/>
        <v>0</v>
      </c>
      <c r="BR79" s="130">
        <f t="shared" si="39"/>
        <v>0</v>
      </c>
      <c r="BS79" s="130" t="str">
        <f t="shared" si="40"/>
        <v>N</v>
      </c>
    </row>
    <row r="80" spans="1:71" ht="18" customHeight="1">
      <c r="A80" s="407"/>
      <c r="B80" s="116"/>
      <c r="C80" s="117"/>
      <c r="D80" s="118"/>
      <c r="E80" s="118"/>
      <c r="F80" s="115"/>
      <c r="G80" s="115"/>
      <c r="H80" s="119"/>
      <c r="I80" s="109" t="str">
        <f t="shared" si="17"/>
        <v xml:space="preserve"> </v>
      </c>
      <c r="J80" s="109" t="str">
        <f t="shared" si="18"/>
        <v xml:space="preserve"> </v>
      </c>
      <c r="K80" s="109" t="str">
        <f t="shared" si="19"/>
        <v xml:space="preserve"> </v>
      </c>
      <c r="W80" s="141" t="str">
        <f t="shared" si="21"/>
        <v xml:space="preserve"> </v>
      </c>
      <c r="X80" s="137" t="str">
        <f t="shared" ref="X80:X143" si="56">IF(ISBLANK(A80)," ",MOD(SUM((LEFT(A80,1)*8)+(MID(A80,2,1)*7)+(MID(A80,3,1)*6)+(MID(A80,4,1)*5)+(MID(A80,5,1)*4)+(MID(A80,6,1)*3)+(MID(A80,7,1)*2)),11))</f>
        <v xml:space="preserve"> </v>
      </c>
      <c r="Y80" s="137" t="str">
        <f t="shared" ref="Y80:Y143" si="57">IF(ISBLANK(A80)," ",IF(A80&lt;10000000+OR(A80&gt;99999999),"X",IF(X80=0,0,IF(X80=1,"X",11-X80))))</f>
        <v xml:space="preserve"> </v>
      </c>
      <c r="Z80" s="137" t="str">
        <f t="shared" ref="Z80:Z143" si="58">IF(ISBLANK(A80)," ",IF(ISERROR(VLOOKUP(A80,InvalidNINum,1,FALSE)),SUM(CONCATENATE(LEFT(A80,7),Y80)),VLOOKUP(A80,InvalidNINum,1,FALSE)))</f>
        <v xml:space="preserve"> </v>
      </c>
      <c r="AA80" s="138" t="str">
        <f t="shared" ref="AA80:AA143" si="59">IF(ISBLANK($F80)," ",IF(AND($E80="M",$F80=$C$10),"M","W"))</f>
        <v xml:space="preserve"> </v>
      </c>
      <c r="AB80" s="144" t="str">
        <f t="shared" ref="AB80:AB143" si="60">IF(ISBLANK($H80)," ",IF($E80="M",IF($F80=$C$10,IF($H80&gt;$C$12,$C$12,ROUNDDOWN($H80,0)),IF($H80&gt;($F80*$C$11),$F80*$C$11,ROUNDDOWN($H80,0))),IF($H80&gt;($F80*$C$11),$F80*$C$11,ROUNDDOWN($H80,0))))</f>
        <v xml:space="preserve"> </v>
      </c>
      <c r="AC80" s="139" t="e">
        <f t="shared" ref="AC80:AC143" si="61">IF($AA80="M",(VLOOKUP($C$6,$V$16:$AF$20,14)*52)/12,VLOOKUP($C$6,$V$16:$AF$20,14)*$F80)</f>
        <v>#N/A</v>
      </c>
      <c r="AD80" s="139" t="e">
        <f t="shared" ref="AD80:AD143" si="62">IF($AA80="M",(VLOOKUP($C$6,$V$16:$AF$20,15)*52)/12,VLOOKUP($C$6,$V$16:$AF$20,15)*$F80)</f>
        <v>#N/A</v>
      </c>
      <c r="AE80" s="140" t="str">
        <f>IF(ISBLANK($G80)," ",IF($D80="Z",#REF!,IF($G80=2,0,IF($G80=1,IF($AB80&gt;$AD80,#REF!,0),IF($AB80&lt;$AC80,#REF!,#REF!)))))</f>
        <v xml:space="preserve"> </v>
      </c>
      <c r="AF80" s="140" t="str">
        <f>IF(ISBLANK($G80)," ",IF($D80="Z",#REF!+#REF!,IF($G80=2,#REF!+#REF!,IF($G80=1,IF($AB80&gt;$AD80,#REF!+#REF!,#REF!+#REF!),IF($AB80&lt;$AC80,#REF!+#REF!,#REF!+#REF!)))))</f>
        <v xml:space="preserve"> </v>
      </c>
      <c r="AG80" s="125">
        <f t="shared" si="42"/>
        <v>0</v>
      </c>
      <c r="AH80" s="126">
        <f t="shared" si="43"/>
        <v>0</v>
      </c>
      <c r="AI80" s="126">
        <f t="shared" si="44"/>
        <v>0</v>
      </c>
      <c r="AJ80" s="126">
        <f t="shared" si="45"/>
        <v>0</v>
      </c>
      <c r="AK80" s="126">
        <f t="shared" si="46"/>
        <v>0</v>
      </c>
      <c r="AL80" s="126">
        <f t="shared" si="47"/>
        <v>4</v>
      </c>
      <c r="AM80" s="125">
        <f t="shared" si="22"/>
        <v>23</v>
      </c>
      <c r="AN80" s="125">
        <f t="shared" ref="AN80:AN143" si="63">IF(AM80&gt;Lower_Age_Limit,0,1)</f>
        <v>0</v>
      </c>
      <c r="AO80" s="125">
        <f t="shared" ref="AO80:AO143" si="64">IF(NOT(G80="R"),0,IF(AM80&gt;=RetirementAge,0,1))</f>
        <v>0</v>
      </c>
      <c r="AP80" s="125">
        <f t="shared" si="54"/>
        <v>1</v>
      </c>
      <c r="AQ80" s="127">
        <f t="shared" ref="AQ80:AQ143" si="65">+HLOOKUP($AH$10,WeeklyIWCeiling,AP80+1)</f>
        <v>810</v>
      </c>
      <c r="AR80" s="127">
        <f t="shared" ref="AR80:AR143" si="66">IF(AA80="M",HLOOKUP($AH$10,MonthlyIWCeiling,AP80+1),HLOOKUP($AH$10,WeeklyIWCeiling,AP80+1)*F80)</f>
        <v>0</v>
      </c>
      <c r="AS80" s="125">
        <f t="shared" si="24"/>
        <v>0</v>
      </c>
      <c r="AT80" s="128">
        <f t="shared" ref="AT80:AT143" si="67">IF(E80="M",IF(H80&lt;=AR80,0,1),IF(AS80&lt;=AQ80,0,1))</f>
        <v>0</v>
      </c>
      <c r="AU80" s="128">
        <f t="shared" ref="AU80:AU143" si="68">IF(F80&gt;$C$10,1,0)</f>
        <v>0</v>
      </c>
      <c r="AV80" s="128">
        <f t="shared" si="25"/>
        <v>0</v>
      </c>
      <c r="AW80" s="128">
        <f t="shared" ref="AW80:AW143" si="69">+IF(OR(AND(E80="M",AV80&lt;60),AND(E80="W",AS80&lt;60)),1,0)</f>
        <v>0</v>
      </c>
      <c r="AX80" s="146">
        <f t="shared" ref="AX80:AX143" si="70">IF(OR(ISBLANK(A80),ISBLANK(B80),ISBLANK(C80),ISBLANK(D80),ISBLANK(E80)),0,IF(AND(F80&gt;0,F80&lt;6,H80&gt;0),IF(AW80=1,HLOOKUP($AH$10,EeContRatesU60,AP80+1,TRUE),HLOOKUP($AH$10,EeContRatesO60,AP80+1,TRUE))))</f>
        <v>0</v>
      </c>
      <c r="AY80" s="147">
        <f t="shared" si="26"/>
        <v>0</v>
      </c>
      <c r="AZ80" s="146">
        <f t="shared" ref="AZ80:AZ143" si="71">IF(OR(ISBLANK(A80),ISBLANK(B80),ISBLANK(C80),ISBLANK(D80),ISBLANK(E80)),0,IF(AND(F80&gt;0,F80&lt;6,H80&gt;0),IF(AW80=1,HLOOKUP($AH$10,TotalContRatesU60,AP80+1,TRUE),HLOOKUP($AH$10,TotalContRatesO60,AP80+1,TRUE))))</f>
        <v>0</v>
      </c>
      <c r="BA80" s="129">
        <f t="shared" si="27"/>
        <v>0</v>
      </c>
      <c r="BB80" s="129">
        <f t="shared" si="28"/>
        <v>0</v>
      </c>
      <c r="BC80" s="129">
        <f t="shared" si="29"/>
        <v>0</v>
      </c>
      <c r="BD80" s="130">
        <f t="shared" si="30"/>
        <v>0</v>
      </c>
      <c r="BE80" s="130">
        <f t="shared" si="31"/>
        <v>0</v>
      </c>
      <c r="BF80" s="130">
        <f t="shared" si="32"/>
        <v>0</v>
      </c>
      <c r="BG80" s="149" t="b">
        <f t="shared" si="33"/>
        <v>0</v>
      </c>
      <c r="BH80" s="130" t="b">
        <f t="shared" si="34"/>
        <v>0</v>
      </c>
      <c r="BI80" s="130" t="str">
        <f t="shared" si="35"/>
        <v/>
      </c>
      <c r="BJ80" s="130" t="str">
        <f t="shared" si="36"/>
        <v/>
      </c>
      <c r="BK80" s="130">
        <f t="shared" si="37"/>
        <v>0</v>
      </c>
      <c r="BL80" s="130" t="str">
        <f t="shared" si="38"/>
        <v/>
      </c>
      <c r="BM80" s="130" t="str">
        <f t="shared" si="53"/>
        <v/>
      </c>
      <c r="BN80" s="130" t="str">
        <f t="shared" si="52"/>
        <v/>
      </c>
      <c r="BO80" s="130">
        <f t="shared" si="48"/>
        <v>0</v>
      </c>
      <c r="BP80" s="130">
        <f t="shared" si="49"/>
        <v>0</v>
      </c>
      <c r="BQ80" s="130">
        <f t="shared" si="50"/>
        <v>0</v>
      </c>
      <c r="BR80" s="130">
        <f t="shared" si="39"/>
        <v>0</v>
      </c>
      <c r="BS80" s="130" t="str">
        <f t="shared" si="40"/>
        <v>N</v>
      </c>
    </row>
    <row r="81" spans="1:71" ht="18" customHeight="1">
      <c r="A81" s="407"/>
      <c r="B81" s="116"/>
      <c r="C81" s="117"/>
      <c r="D81" s="118"/>
      <c r="E81" s="118"/>
      <c r="F81" s="115"/>
      <c r="G81" s="115"/>
      <c r="H81" s="119"/>
      <c r="I81" s="109" t="str">
        <f t="shared" ref="I81:I144" si="72">IF(ISBLANK($H81)," ",BO81)</f>
        <v xml:space="preserve"> </v>
      </c>
      <c r="J81" s="109" t="str">
        <f t="shared" ref="J81:J144" si="73">IF(ISBLANK($H81)," ",BP81)</f>
        <v xml:space="preserve"> </v>
      </c>
      <c r="K81" s="109" t="str">
        <f t="shared" ref="K81:K144" si="74">IF((ISBLANK($H81))," ",BQ81)</f>
        <v xml:space="preserve"> </v>
      </c>
      <c r="W81" s="141" t="str">
        <f t="shared" ref="W81:W144" si="75">IF(ISBLANK($A81)," ",A81)</f>
        <v xml:space="preserve"> </v>
      </c>
      <c r="X81" s="137" t="str">
        <f t="shared" si="56"/>
        <v xml:space="preserve"> </v>
      </c>
      <c r="Y81" s="137" t="str">
        <f t="shared" si="57"/>
        <v xml:space="preserve"> </v>
      </c>
      <c r="Z81" s="137" t="str">
        <f t="shared" si="58"/>
        <v xml:space="preserve"> </v>
      </c>
      <c r="AA81" s="138" t="str">
        <f t="shared" si="59"/>
        <v xml:space="preserve"> </v>
      </c>
      <c r="AB81" s="144" t="str">
        <f t="shared" si="60"/>
        <v xml:space="preserve"> </v>
      </c>
      <c r="AC81" s="139" t="e">
        <f t="shared" si="61"/>
        <v>#N/A</v>
      </c>
      <c r="AD81" s="139" t="e">
        <f t="shared" si="62"/>
        <v>#N/A</v>
      </c>
      <c r="AE81" s="140" t="str">
        <f>IF(ISBLANK($G81)," ",IF($D81="Z",#REF!,IF($G81=2,0,IF($G81=1,IF($AB81&gt;$AD81,#REF!,0),IF($AB81&lt;$AC81,#REF!,#REF!)))))</f>
        <v xml:space="preserve"> </v>
      </c>
      <c r="AF81" s="140" t="str">
        <f>IF(ISBLANK($G81)," ",IF($D81="Z",#REF!+#REF!,IF($G81=2,#REF!+#REF!,IF($G81=1,IF($AB81&gt;$AD81,#REF!+#REF!,#REF!+#REF!),IF($AB81&lt;$AC81,#REF!+#REF!,#REF!+#REF!)))))</f>
        <v xml:space="preserve"> </v>
      </c>
      <c r="AG81" s="125">
        <f t="shared" si="42"/>
        <v>0</v>
      </c>
      <c r="AH81" s="126">
        <f t="shared" si="43"/>
        <v>0</v>
      </c>
      <c r="AI81" s="126">
        <f t="shared" si="44"/>
        <v>0</v>
      </c>
      <c r="AJ81" s="126">
        <f t="shared" si="45"/>
        <v>0</v>
      </c>
      <c r="AK81" s="126">
        <f t="shared" si="46"/>
        <v>0</v>
      </c>
      <c r="AL81" s="126">
        <f t="shared" si="47"/>
        <v>4</v>
      </c>
      <c r="AM81" s="125">
        <f t="shared" ref="AM81:AM144" si="76">IF(INT((($AH$11-(1900+AI81))*48 +($AH$12-AL81))/48)&gt;90,INT((($AH$11-(2000+AI81))*48 +($AH$12-AL81))/48),INT((($AH$11-(1900+AI81))*48 +($AH$12-AL81))/48))</f>
        <v>23</v>
      </c>
      <c r="AN81" s="125">
        <f t="shared" si="63"/>
        <v>0</v>
      </c>
      <c r="AO81" s="125">
        <f t="shared" si="64"/>
        <v>0</v>
      </c>
      <c r="AP81" s="125">
        <f t="shared" ref="AP81:AP144" si="77">IF(AND($D81="Z",$AL$10&lt;=$AH$10,$AH$10&lt;$AL$11,$AL$12&lt;AM81,AM81&lt;=$AL$13),7,IF(AM81&gt;=70,IF($G81="R",6,5),IF($G81="R",IF(AM81&gt;=65,4,2),IF($AM81&gt;=65,3,1))))</f>
        <v>1</v>
      </c>
      <c r="AQ81" s="127">
        <f t="shared" si="65"/>
        <v>810</v>
      </c>
      <c r="AR81" s="127">
        <f t="shared" si="66"/>
        <v>0</v>
      </c>
      <c r="AS81" s="125">
        <f t="shared" ref="AS81:AS144" si="78">IF(AND(F81&gt;0,H81&gt;0),H81/F81,0)</f>
        <v>0</v>
      </c>
      <c r="AT81" s="128">
        <f t="shared" si="67"/>
        <v>0</v>
      </c>
      <c r="AU81" s="128">
        <f t="shared" si="68"/>
        <v>0</v>
      </c>
      <c r="AV81" s="128">
        <f t="shared" ref="AV81:AV144" si="79">+AR81*12/52</f>
        <v>0</v>
      </c>
      <c r="AW81" s="128">
        <f t="shared" si="69"/>
        <v>0</v>
      </c>
      <c r="AX81" s="146">
        <f t="shared" si="70"/>
        <v>0</v>
      </c>
      <c r="AY81" s="147">
        <f t="shared" ref="AY81:AY144" si="80">+AZ81-AX81</f>
        <v>0</v>
      </c>
      <c r="AZ81" s="146">
        <f t="shared" si="71"/>
        <v>0</v>
      </c>
      <c r="BA81" s="129">
        <f t="shared" ref="BA81:BA144" si="81">IF(OR(ISBLANK(A81),ISBLANK(B81),ISBLANK(C81),ISBLANK(D81),ISBLANK(E81)),0,IF(AND(F81&gt;0,F81&lt;6,H81&gt;0),ROUND(H81*AX81,2)))</f>
        <v>0</v>
      </c>
      <c r="BB81" s="129">
        <f t="shared" ref="BB81:BB144" si="82">IF(OR(ISBLANK(A81),ISBLANK(B81),ISBLANK(C81),ISBLANK(D81),ISBLANK(E81)),0,IF(AND(F81&gt;0,F81&lt;6,H81&gt;0),ROUND(H81*AY81,2)))</f>
        <v>0</v>
      </c>
      <c r="BC81" s="129">
        <f t="shared" ref="BC81:BC144" si="83">+BA81+BB81</f>
        <v>0</v>
      </c>
      <c r="BD81" s="130">
        <f t="shared" ref="BD81:BD144" si="84">IF(AND(AND(F81&gt;0,H81&gt;0,ISTEXT(D81),ISTEXT(E81)),ISBLANK(A81)),"Input NI#",IF(AND(F81&gt;0,H81&gt;0,ISTEXT(D81),ISTEXT(E81),OR(ISBLANK(B81),ISBLANK(C81))),"Input name",IF(AND(A81&gt;0,OR(AK81=0,AK81=9)),"Check NI#",IF(AT81=0,BA81,"Check wages"))))</f>
        <v>0</v>
      </c>
      <c r="BE81" s="130">
        <f t="shared" ref="BE81:BE144" si="85">IF(ISTEXT(BD81),BD81,BB81)</f>
        <v>0</v>
      </c>
      <c r="BF81" s="130">
        <f t="shared" ref="BF81:BF144" si="86">IF(ISTEXT(BD81),BD81,BC81)</f>
        <v>0</v>
      </c>
      <c r="BG81" s="149" t="b">
        <f t="shared" ref="BG81:BG144" si="87">IF(AND(OR(ISTEXT(B81),ISTEXT(C81),ISTEXT(D81),ISTEXT(E81),F81&gt;0,H81&gt;0),ISBLANK(A81)),1,IF(A81&gt;0,IF(ISBLANK(B81),1,IF(ISBLANK(C81),1,IF(ISBLANK(D81),1,IF(ISBLANK(E81),1,IF(F81=0,1,IF(H81=0,1," "))))))))</f>
        <v>0</v>
      </c>
      <c r="BH81" s="130" t="b">
        <f t="shared" ref="BH81:BH144" si="88">IF(AND(OR(ISTEXT(B81),ISTEXT(C81),ISTEXT(D81),ISTEXT(E81),F81&gt;0,H81&gt;0),ISBLANK(A81)),"Input "&amp;A$15,IF(A81&gt;0,IF(ISBLANK(B81),"Input "&amp;B$15,IF(ISBLANK(C81),"Input "&amp;C$15,IF(ISBLANK(D81),"Enter "&amp;D$15,IF(ISBLANK(E81),"Select "&amp;E$15,IF(F81=0,"Input "&amp;F$15,IF(H81=0,"Input "&amp;H$15," "))))))))</f>
        <v>0</v>
      </c>
      <c r="BI81" s="130" t="str">
        <f t="shared" ref="BI81:BI144" si="89">IF(OR(AT81=1,AU81=1,AN81=1,AO81=1),1,"")</f>
        <v/>
      </c>
      <c r="BJ81" s="130" t="str">
        <f t="shared" ref="BJ81:BJ144" si="90">IF(AT81=1,"Check wages",IF(AU81=1,"Check number of weeks",IF(AN81=1,"Registrant under age 16",IF(AO81=1,"Ineligible for Retirement",""))))</f>
        <v/>
      </c>
      <c r="BK81" s="130">
        <f t="shared" ref="BK81:BK144" si="91">IF(AND($D81="Z",OR($AL$10&gt;$AH$10,$AH$10&gt;$AL$11,$AL$12&gt;AM81,AM81&gt;$AL$13)),1,0)</f>
        <v>0</v>
      </c>
      <c r="BL81" s="130" t="str">
        <f t="shared" ref="BL81:BL144" si="92">IF(BK81=1,"Change Cont. type to 'P'","")</f>
        <v/>
      </c>
      <c r="BM81" s="130" t="str">
        <f t="shared" si="53"/>
        <v/>
      </c>
      <c r="BN81" s="130" t="str">
        <f t="shared" si="52"/>
        <v/>
      </c>
      <c r="BO81" s="130">
        <f t="shared" si="48"/>
        <v>0</v>
      </c>
      <c r="BP81" s="130">
        <f t="shared" si="49"/>
        <v>0</v>
      </c>
      <c r="BQ81" s="130">
        <f t="shared" si="50"/>
        <v>0</v>
      </c>
      <c r="BR81" s="130">
        <f t="shared" ref="BR81:BR144" si="93">IF(OR(BG81=1,BI81=1,BK81=1,BM81=1),1,0)</f>
        <v>0</v>
      </c>
      <c r="BS81" s="130" t="str">
        <f t="shared" ref="BS81:BS144" si="94">IF(OR(ISBLANK(A81),BR81=1),"N","Y")</f>
        <v>N</v>
      </c>
    </row>
    <row r="82" spans="1:71" ht="18" customHeight="1">
      <c r="A82" s="407"/>
      <c r="B82" s="116"/>
      <c r="C82" s="117"/>
      <c r="D82" s="118"/>
      <c r="E82" s="118"/>
      <c r="F82" s="115"/>
      <c r="G82" s="115"/>
      <c r="H82" s="119"/>
      <c r="I82" s="109" t="str">
        <f t="shared" si="72"/>
        <v xml:space="preserve"> </v>
      </c>
      <c r="J82" s="109" t="str">
        <f t="shared" si="73"/>
        <v xml:space="preserve"> </v>
      </c>
      <c r="K82" s="109" t="str">
        <f t="shared" si="74"/>
        <v xml:space="preserve"> </v>
      </c>
      <c r="W82" s="141" t="str">
        <f t="shared" si="75"/>
        <v xml:space="preserve"> </v>
      </c>
      <c r="X82" s="137" t="str">
        <f t="shared" si="56"/>
        <v xml:space="preserve"> </v>
      </c>
      <c r="Y82" s="137" t="str">
        <f t="shared" si="57"/>
        <v xml:space="preserve"> </v>
      </c>
      <c r="Z82" s="137" t="str">
        <f t="shared" si="58"/>
        <v xml:space="preserve"> </v>
      </c>
      <c r="AA82" s="138" t="str">
        <f t="shared" si="59"/>
        <v xml:space="preserve"> </v>
      </c>
      <c r="AB82" s="144" t="str">
        <f t="shared" si="60"/>
        <v xml:space="preserve"> </v>
      </c>
      <c r="AC82" s="139" t="e">
        <f t="shared" si="61"/>
        <v>#N/A</v>
      </c>
      <c r="AD82" s="139" t="e">
        <f t="shared" si="62"/>
        <v>#N/A</v>
      </c>
      <c r="AE82" s="140" t="str">
        <f>IF(ISBLANK($G82)," ",IF($D82="Z",#REF!,IF($G82=2,0,IF($G82=1,IF($AB82&gt;$AD82,#REF!,0),IF($AB82&lt;$AC82,#REF!,#REF!)))))</f>
        <v xml:space="preserve"> </v>
      </c>
      <c r="AF82" s="140" t="str">
        <f>IF(ISBLANK($G82)," ",IF($D82="Z",#REF!+#REF!,IF($G82=2,#REF!+#REF!,IF($G82=1,IF($AB82&gt;$AD82,#REF!+#REF!,#REF!+#REF!),IF($AB82&lt;$AC82,#REF!+#REF!,#REF!+#REF!)))))</f>
        <v xml:space="preserve"> </v>
      </c>
      <c r="AG82" s="125">
        <f t="shared" ref="AG82:AG145" si="95">INT(A82/10)</f>
        <v>0</v>
      </c>
      <c r="AH82" s="126">
        <f t="shared" ref="AH82:AH145" si="96">INT(A82/1000)</f>
        <v>0</v>
      </c>
      <c r="AI82" s="126">
        <f t="shared" ref="AI82:AI145" si="97">AG82-AH82*100</f>
        <v>0</v>
      </c>
      <c r="AJ82" s="126">
        <f t="shared" ref="AJ82:AJ145" si="98">INT(AH82/10)</f>
        <v>0</v>
      </c>
      <c r="AK82" s="126">
        <f t="shared" ref="AK82:AK145" si="99">AH82-10*AJ82</f>
        <v>0</v>
      </c>
      <c r="AL82" s="126">
        <f t="shared" ref="AL82:AL145" si="100">IF(MOD(AH82-AJ82*10,4)=0,4,MOD(AH82-AJ82*10,4))</f>
        <v>4</v>
      </c>
      <c r="AM82" s="125">
        <f t="shared" si="76"/>
        <v>23</v>
      </c>
      <c r="AN82" s="125">
        <f t="shared" si="63"/>
        <v>0</v>
      </c>
      <c r="AO82" s="125">
        <f t="shared" si="64"/>
        <v>0</v>
      </c>
      <c r="AP82" s="125">
        <f t="shared" si="77"/>
        <v>1</v>
      </c>
      <c r="AQ82" s="127">
        <f t="shared" si="65"/>
        <v>810</v>
      </c>
      <c r="AR82" s="127">
        <f t="shared" si="66"/>
        <v>0</v>
      </c>
      <c r="AS82" s="125">
        <f t="shared" si="78"/>
        <v>0</v>
      </c>
      <c r="AT82" s="128">
        <f t="shared" si="67"/>
        <v>0</v>
      </c>
      <c r="AU82" s="128">
        <f t="shared" si="68"/>
        <v>0</v>
      </c>
      <c r="AV82" s="128">
        <f t="shared" si="79"/>
        <v>0</v>
      </c>
      <c r="AW82" s="128">
        <f t="shared" si="69"/>
        <v>0</v>
      </c>
      <c r="AX82" s="146">
        <f t="shared" si="70"/>
        <v>0</v>
      </c>
      <c r="AY82" s="147">
        <f t="shared" si="80"/>
        <v>0</v>
      </c>
      <c r="AZ82" s="146">
        <f t="shared" si="71"/>
        <v>0</v>
      </c>
      <c r="BA82" s="129">
        <f t="shared" si="81"/>
        <v>0</v>
      </c>
      <c r="BB82" s="129">
        <f t="shared" si="82"/>
        <v>0</v>
      </c>
      <c r="BC82" s="129">
        <f t="shared" si="83"/>
        <v>0</v>
      </c>
      <c r="BD82" s="130">
        <f t="shared" si="84"/>
        <v>0</v>
      </c>
      <c r="BE82" s="130">
        <f t="shared" si="85"/>
        <v>0</v>
      </c>
      <c r="BF82" s="130">
        <f t="shared" si="86"/>
        <v>0</v>
      </c>
      <c r="BG82" s="149" t="b">
        <f t="shared" si="87"/>
        <v>0</v>
      </c>
      <c r="BH82" s="130" t="b">
        <f t="shared" si="88"/>
        <v>0</v>
      </c>
      <c r="BI82" s="130" t="str">
        <f t="shared" si="89"/>
        <v/>
      </c>
      <c r="BJ82" s="130" t="str">
        <f t="shared" si="90"/>
        <v/>
      </c>
      <c r="BK82" s="130">
        <f t="shared" si="91"/>
        <v>0</v>
      </c>
      <c r="BL82" s="130" t="str">
        <f t="shared" si="92"/>
        <v/>
      </c>
      <c r="BM82" s="130" t="str">
        <f t="shared" si="53"/>
        <v/>
      </c>
      <c r="BN82" s="130" t="str">
        <f t="shared" si="52"/>
        <v/>
      </c>
      <c r="BO82" s="130">
        <f t="shared" ref="BO82:BO145" si="101">IF($BG82=1,$BH82,IF($BI82=1,$BJ82,IF($BK82=1,$BL82,IF($BM82=1,$BN82,BA82))))</f>
        <v>0</v>
      </c>
      <c r="BP82" s="130">
        <f t="shared" ref="BP82:BP145" si="102">IF($BG82=1,$BH82,IF($BI82=1,$BJ82,IF($BK82=1,$BL82,IF($BM82=1,$BN82,BB82))))</f>
        <v>0</v>
      </c>
      <c r="BQ82" s="130">
        <f t="shared" ref="BQ82:BQ145" si="103">IF($BG82=1,$BH82,IF($BI82=1,$BJ82,IF($BK82=1,$BL82,IF($BM82=1,$BN82,BC82))))</f>
        <v>0</v>
      </c>
      <c r="BR82" s="130">
        <f t="shared" si="93"/>
        <v>0</v>
      </c>
      <c r="BS82" s="130" t="str">
        <f t="shared" si="94"/>
        <v>N</v>
      </c>
    </row>
    <row r="83" spans="1:71" ht="18" customHeight="1">
      <c r="A83" s="407"/>
      <c r="B83" s="116"/>
      <c r="C83" s="117"/>
      <c r="D83" s="118"/>
      <c r="E83" s="118"/>
      <c r="F83" s="115"/>
      <c r="G83" s="115"/>
      <c r="H83" s="119"/>
      <c r="I83" s="109" t="str">
        <f t="shared" si="72"/>
        <v xml:space="preserve"> </v>
      </c>
      <c r="J83" s="109" t="str">
        <f t="shared" si="73"/>
        <v xml:space="preserve"> </v>
      </c>
      <c r="K83" s="109" t="str">
        <f t="shared" si="74"/>
        <v xml:space="preserve"> </v>
      </c>
      <c r="W83" s="141" t="str">
        <f t="shared" si="75"/>
        <v xml:space="preserve"> </v>
      </c>
      <c r="X83" s="137" t="str">
        <f t="shared" si="56"/>
        <v xml:space="preserve"> </v>
      </c>
      <c r="Y83" s="137" t="str">
        <f t="shared" si="57"/>
        <v xml:space="preserve"> </v>
      </c>
      <c r="Z83" s="137" t="str">
        <f t="shared" si="58"/>
        <v xml:space="preserve"> </v>
      </c>
      <c r="AA83" s="138" t="str">
        <f t="shared" si="59"/>
        <v xml:space="preserve"> </v>
      </c>
      <c r="AB83" s="144" t="str">
        <f t="shared" si="60"/>
        <v xml:space="preserve"> </v>
      </c>
      <c r="AC83" s="139" t="e">
        <f t="shared" si="61"/>
        <v>#N/A</v>
      </c>
      <c r="AD83" s="139" t="e">
        <f t="shared" si="62"/>
        <v>#N/A</v>
      </c>
      <c r="AE83" s="140" t="str">
        <f>IF(ISBLANK($G83)," ",IF($D83="Z",#REF!,IF($G83=2,0,IF($G83=1,IF($AB83&gt;$AD83,#REF!,0),IF($AB83&lt;$AC83,#REF!,#REF!)))))</f>
        <v xml:space="preserve"> </v>
      </c>
      <c r="AF83" s="140" t="str">
        <f>IF(ISBLANK($G83)," ",IF($D83="Z",#REF!+#REF!,IF($G83=2,#REF!+#REF!,IF($G83=1,IF($AB83&gt;$AD83,#REF!+#REF!,#REF!+#REF!),IF($AB83&lt;$AC83,#REF!+#REF!,#REF!+#REF!)))))</f>
        <v xml:space="preserve"> </v>
      </c>
      <c r="AG83" s="125">
        <f t="shared" si="95"/>
        <v>0</v>
      </c>
      <c r="AH83" s="126">
        <f t="shared" si="96"/>
        <v>0</v>
      </c>
      <c r="AI83" s="126">
        <f t="shared" si="97"/>
        <v>0</v>
      </c>
      <c r="AJ83" s="126">
        <f t="shared" si="98"/>
        <v>0</v>
      </c>
      <c r="AK83" s="126">
        <f t="shared" si="99"/>
        <v>0</v>
      </c>
      <c r="AL83" s="126">
        <f t="shared" si="100"/>
        <v>4</v>
      </c>
      <c r="AM83" s="125">
        <f t="shared" si="76"/>
        <v>23</v>
      </c>
      <c r="AN83" s="125">
        <f t="shared" si="63"/>
        <v>0</v>
      </c>
      <c r="AO83" s="125">
        <f t="shared" si="64"/>
        <v>0</v>
      </c>
      <c r="AP83" s="125">
        <f t="shared" si="77"/>
        <v>1</v>
      </c>
      <c r="AQ83" s="127">
        <f t="shared" si="65"/>
        <v>810</v>
      </c>
      <c r="AR83" s="127">
        <f t="shared" si="66"/>
        <v>0</v>
      </c>
      <c r="AS83" s="125">
        <f t="shared" si="78"/>
        <v>0</v>
      </c>
      <c r="AT83" s="128">
        <f t="shared" si="67"/>
        <v>0</v>
      </c>
      <c r="AU83" s="128">
        <f t="shared" si="68"/>
        <v>0</v>
      </c>
      <c r="AV83" s="128">
        <f t="shared" si="79"/>
        <v>0</v>
      </c>
      <c r="AW83" s="128">
        <f t="shared" si="69"/>
        <v>0</v>
      </c>
      <c r="AX83" s="146">
        <f t="shared" si="70"/>
        <v>0</v>
      </c>
      <c r="AY83" s="147">
        <f t="shared" si="80"/>
        <v>0</v>
      </c>
      <c r="AZ83" s="146">
        <f t="shared" si="71"/>
        <v>0</v>
      </c>
      <c r="BA83" s="129">
        <f t="shared" si="81"/>
        <v>0</v>
      </c>
      <c r="BB83" s="129">
        <f t="shared" si="82"/>
        <v>0</v>
      </c>
      <c r="BC83" s="129">
        <f t="shared" si="83"/>
        <v>0</v>
      </c>
      <c r="BD83" s="130">
        <f t="shared" si="84"/>
        <v>0</v>
      </c>
      <c r="BE83" s="130">
        <f t="shared" si="85"/>
        <v>0</v>
      </c>
      <c r="BF83" s="130">
        <f t="shared" si="86"/>
        <v>0</v>
      </c>
      <c r="BG83" s="149" t="b">
        <f t="shared" si="87"/>
        <v>0</v>
      </c>
      <c r="BH83" s="130" t="b">
        <f t="shared" si="88"/>
        <v>0</v>
      </c>
      <c r="BI83" s="130" t="str">
        <f t="shared" si="89"/>
        <v/>
      </c>
      <c r="BJ83" s="130" t="str">
        <f t="shared" si="90"/>
        <v/>
      </c>
      <c r="BK83" s="130">
        <f t="shared" si="91"/>
        <v>0</v>
      </c>
      <c r="BL83" s="130" t="str">
        <f t="shared" si="92"/>
        <v/>
      </c>
      <c r="BM83" s="130" t="str">
        <f t="shared" ref="BM83:BM146" si="104">IF(ISERROR(Z83),1,IF(NOT(W83=Z83),1,""))</f>
        <v/>
      </c>
      <c r="BN83" s="130" t="str">
        <f t="shared" ref="BN83:BN146" si="105">IF(BM83=1,"Check Employee NI#","")</f>
        <v/>
      </c>
      <c r="BO83" s="130">
        <f t="shared" si="101"/>
        <v>0</v>
      </c>
      <c r="BP83" s="130">
        <f t="shared" si="102"/>
        <v>0</v>
      </c>
      <c r="BQ83" s="130">
        <f t="shared" si="103"/>
        <v>0</v>
      </c>
      <c r="BR83" s="130">
        <f t="shared" si="93"/>
        <v>0</v>
      </c>
      <c r="BS83" s="130" t="str">
        <f t="shared" si="94"/>
        <v>N</v>
      </c>
    </row>
    <row r="84" spans="1:71" ht="18" customHeight="1">
      <c r="A84" s="407"/>
      <c r="B84" s="116"/>
      <c r="C84" s="117"/>
      <c r="D84" s="118"/>
      <c r="E84" s="118"/>
      <c r="F84" s="115"/>
      <c r="G84" s="115"/>
      <c r="H84" s="119"/>
      <c r="I84" s="109" t="str">
        <f t="shared" si="72"/>
        <v xml:space="preserve"> </v>
      </c>
      <c r="J84" s="109" t="str">
        <f t="shared" si="73"/>
        <v xml:space="preserve"> </v>
      </c>
      <c r="K84" s="109" t="str">
        <f t="shared" si="74"/>
        <v xml:space="preserve"> </v>
      </c>
      <c r="W84" s="141" t="str">
        <f t="shared" si="75"/>
        <v xml:space="preserve"> </v>
      </c>
      <c r="X84" s="137" t="str">
        <f t="shared" si="56"/>
        <v xml:space="preserve"> </v>
      </c>
      <c r="Y84" s="137" t="str">
        <f t="shared" si="57"/>
        <v xml:space="preserve"> </v>
      </c>
      <c r="Z84" s="137" t="str">
        <f t="shared" si="58"/>
        <v xml:space="preserve"> </v>
      </c>
      <c r="AA84" s="138" t="str">
        <f t="shared" si="59"/>
        <v xml:space="preserve"> </v>
      </c>
      <c r="AB84" s="144" t="str">
        <f t="shared" si="60"/>
        <v xml:space="preserve"> </v>
      </c>
      <c r="AC84" s="139" t="e">
        <f t="shared" si="61"/>
        <v>#N/A</v>
      </c>
      <c r="AD84" s="139" t="e">
        <f t="shared" si="62"/>
        <v>#N/A</v>
      </c>
      <c r="AE84" s="140" t="str">
        <f>IF(ISBLANK($G84)," ",IF($D84="Z",#REF!,IF($G84=2,0,IF($G84=1,IF($AB84&gt;$AD84,#REF!,0),IF($AB84&lt;$AC84,#REF!,#REF!)))))</f>
        <v xml:space="preserve"> </v>
      </c>
      <c r="AF84" s="140" t="str">
        <f>IF(ISBLANK($G84)," ",IF($D84="Z",#REF!+#REF!,IF($G84=2,#REF!+#REF!,IF($G84=1,IF($AB84&gt;$AD84,#REF!+#REF!,#REF!+#REF!),IF($AB84&lt;$AC84,#REF!+#REF!,#REF!+#REF!)))))</f>
        <v xml:space="preserve"> </v>
      </c>
      <c r="AG84" s="125">
        <f t="shared" si="95"/>
        <v>0</v>
      </c>
      <c r="AH84" s="126">
        <f t="shared" si="96"/>
        <v>0</v>
      </c>
      <c r="AI84" s="126">
        <f t="shared" si="97"/>
        <v>0</v>
      </c>
      <c r="AJ84" s="126">
        <f t="shared" si="98"/>
        <v>0</v>
      </c>
      <c r="AK84" s="126">
        <f t="shared" si="99"/>
        <v>0</v>
      </c>
      <c r="AL84" s="126">
        <f t="shared" si="100"/>
        <v>4</v>
      </c>
      <c r="AM84" s="125">
        <f t="shared" si="76"/>
        <v>23</v>
      </c>
      <c r="AN84" s="125">
        <f t="shared" si="63"/>
        <v>0</v>
      </c>
      <c r="AO84" s="125">
        <f t="shared" si="64"/>
        <v>0</v>
      </c>
      <c r="AP84" s="125">
        <f t="shared" si="77"/>
        <v>1</v>
      </c>
      <c r="AQ84" s="127">
        <f t="shared" si="65"/>
        <v>810</v>
      </c>
      <c r="AR84" s="127">
        <f t="shared" si="66"/>
        <v>0</v>
      </c>
      <c r="AS84" s="125">
        <f t="shared" si="78"/>
        <v>0</v>
      </c>
      <c r="AT84" s="128">
        <f t="shared" si="67"/>
        <v>0</v>
      </c>
      <c r="AU84" s="128">
        <f t="shared" si="68"/>
        <v>0</v>
      </c>
      <c r="AV84" s="128">
        <f t="shared" si="79"/>
        <v>0</v>
      </c>
      <c r="AW84" s="128">
        <f t="shared" si="69"/>
        <v>0</v>
      </c>
      <c r="AX84" s="146">
        <f t="shared" si="70"/>
        <v>0</v>
      </c>
      <c r="AY84" s="147">
        <f t="shared" si="80"/>
        <v>0</v>
      </c>
      <c r="AZ84" s="146">
        <f t="shared" si="71"/>
        <v>0</v>
      </c>
      <c r="BA84" s="129">
        <f t="shared" si="81"/>
        <v>0</v>
      </c>
      <c r="BB84" s="129">
        <f t="shared" si="82"/>
        <v>0</v>
      </c>
      <c r="BC84" s="129">
        <f t="shared" si="83"/>
        <v>0</v>
      </c>
      <c r="BD84" s="130">
        <f t="shared" si="84"/>
        <v>0</v>
      </c>
      <c r="BE84" s="130">
        <f t="shared" si="85"/>
        <v>0</v>
      </c>
      <c r="BF84" s="130">
        <f t="shared" si="86"/>
        <v>0</v>
      </c>
      <c r="BG84" s="149" t="b">
        <f t="shared" si="87"/>
        <v>0</v>
      </c>
      <c r="BH84" s="130" t="b">
        <f t="shared" si="88"/>
        <v>0</v>
      </c>
      <c r="BI84" s="130" t="str">
        <f t="shared" si="89"/>
        <v/>
      </c>
      <c r="BJ84" s="130" t="str">
        <f t="shared" si="90"/>
        <v/>
      </c>
      <c r="BK84" s="130">
        <f t="shared" si="91"/>
        <v>0</v>
      </c>
      <c r="BL84" s="130" t="str">
        <f t="shared" si="92"/>
        <v/>
      </c>
      <c r="BM84" s="130" t="str">
        <f t="shared" si="104"/>
        <v/>
      </c>
      <c r="BN84" s="130" t="str">
        <f t="shared" si="105"/>
        <v/>
      </c>
      <c r="BO84" s="130">
        <f t="shared" si="101"/>
        <v>0</v>
      </c>
      <c r="BP84" s="130">
        <f t="shared" si="102"/>
        <v>0</v>
      </c>
      <c r="BQ84" s="130">
        <f t="shared" si="103"/>
        <v>0</v>
      </c>
      <c r="BR84" s="130">
        <f t="shared" si="93"/>
        <v>0</v>
      </c>
      <c r="BS84" s="130" t="str">
        <f t="shared" si="94"/>
        <v>N</v>
      </c>
    </row>
    <row r="85" spans="1:71" ht="18" customHeight="1">
      <c r="A85" s="407"/>
      <c r="B85" s="116"/>
      <c r="C85" s="117"/>
      <c r="D85" s="118"/>
      <c r="E85" s="118"/>
      <c r="F85" s="115"/>
      <c r="G85" s="115"/>
      <c r="H85" s="119"/>
      <c r="I85" s="109" t="str">
        <f t="shared" si="72"/>
        <v xml:space="preserve"> </v>
      </c>
      <c r="J85" s="109" t="str">
        <f t="shared" si="73"/>
        <v xml:space="preserve"> </v>
      </c>
      <c r="K85" s="109" t="str">
        <f t="shared" si="74"/>
        <v xml:space="preserve"> </v>
      </c>
      <c r="W85" s="141" t="str">
        <f t="shared" si="75"/>
        <v xml:space="preserve"> </v>
      </c>
      <c r="X85" s="137" t="str">
        <f t="shared" si="56"/>
        <v xml:space="preserve"> </v>
      </c>
      <c r="Y85" s="137" t="str">
        <f t="shared" si="57"/>
        <v xml:space="preserve"> </v>
      </c>
      <c r="Z85" s="137" t="str">
        <f t="shared" si="58"/>
        <v xml:space="preserve"> </v>
      </c>
      <c r="AA85" s="138" t="str">
        <f t="shared" si="59"/>
        <v xml:space="preserve"> </v>
      </c>
      <c r="AB85" s="144" t="str">
        <f t="shared" si="60"/>
        <v xml:space="preserve"> </v>
      </c>
      <c r="AC85" s="139" t="e">
        <f t="shared" si="61"/>
        <v>#N/A</v>
      </c>
      <c r="AD85" s="139" t="e">
        <f t="shared" si="62"/>
        <v>#N/A</v>
      </c>
      <c r="AE85" s="140" t="str">
        <f>IF(ISBLANK($G85)," ",IF($D85="Z",#REF!,IF($G85=2,0,IF($G85=1,IF($AB85&gt;$AD85,#REF!,0),IF($AB85&lt;$AC85,#REF!,#REF!)))))</f>
        <v xml:space="preserve"> </v>
      </c>
      <c r="AF85" s="140" t="str">
        <f>IF(ISBLANK($G85)," ",IF($D85="Z",#REF!+#REF!,IF($G85=2,#REF!+#REF!,IF($G85=1,IF($AB85&gt;$AD85,#REF!+#REF!,#REF!+#REF!),IF($AB85&lt;$AC85,#REF!+#REF!,#REF!+#REF!)))))</f>
        <v xml:space="preserve"> </v>
      </c>
      <c r="AG85" s="125">
        <f t="shared" si="95"/>
        <v>0</v>
      </c>
      <c r="AH85" s="126">
        <f t="shared" si="96"/>
        <v>0</v>
      </c>
      <c r="AI85" s="126">
        <f t="shared" si="97"/>
        <v>0</v>
      </c>
      <c r="AJ85" s="126">
        <f t="shared" si="98"/>
        <v>0</v>
      </c>
      <c r="AK85" s="126">
        <f t="shared" si="99"/>
        <v>0</v>
      </c>
      <c r="AL85" s="126">
        <f t="shared" si="100"/>
        <v>4</v>
      </c>
      <c r="AM85" s="125">
        <f t="shared" si="76"/>
        <v>23</v>
      </c>
      <c r="AN85" s="125">
        <f t="shared" si="63"/>
        <v>0</v>
      </c>
      <c r="AO85" s="125">
        <f t="shared" si="64"/>
        <v>0</v>
      </c>
      <c r="AP85" s="125">
        <f t="shared" si="77"/>
        <v>1</v>
      </c>
      <c r="AQ85" s="127">
        <f t="shared" si="65"/>
        <v>810</v>
      </c>
      <c r="AR85" s="127">
        <f t="shared" si="66"/>
        <v>0</v>
      </c>
      <c r="AS85" s="125">
        <f t="shared" si="78"/>
        <v>0</v>
      </c>
      <c r="AT85" s="128">
        <f t="shared" si="67"/>
        <v>0</v>
      </c>
      <c r="AU85" s="128">
        <f t="shared" si="68"/>
        <v>0</v>
      </c>
      <c r="AV85" s="128">
        <f t="shared" si="79"/>
        <v>0</v>
      </c>
      <c r="AW85" s="128">
        <f t="shared" si="69"/>
        <v>0</v>
      </c>
      <c r="AX85" s="146">
        <f t="shared" si="70"/>
        <v>0</v>
      </c>
      <c r="AY85" s="147">
        <f t="shared" si="80"/>
        <v>0</v>
      </c>
      <c r="AZ85" s="146">
        <f t="shared" si="71"/>
        <v>0</v>
      </c>
      <c r="BA85" s="129">
        <f t="shared" si="81"/>
        <v>0</v>
      </c>
      <c r="BB85" s="129">
        <f t="shared" si="82"/>
        <v>0</v>
      </c>
      <c r="BC85" s="129">
        <f t="shared" si="83"/>
        <v>0</v>
      </c>
      <c r="BD85" s="130">
        <f t="shared" si="84"/>
        <v>0</v>
      </c>
      <c r="BE85" s="130">
        <f t="shared" si="85"/>
        <v>0</v>
      </c>
      <c r="BF85" s="130">
        <f t="shared" si="86"/>
        <v>0</v>
      </c>
      <c r="BG85" s="149" t="b">
        <f t="shared" si="87"/>
        <v>0</v>
      </c>
      <c r="BH85" s="130" t="b">
        <f t="shared" si="88"/>
        <v>0</v>
      </c>
      <c r="BI85" s="130" t="str">
        <f t="shared" si="89"/>
        <v/>
      </c>
      <c r="BJ85" s="130" t="str">
        <f t="shared" si="90"/>
        <v/>
      </c>
      <c r="BK85" s="130">
        <f t="shared" si="91"/>
        <v>0</v>
      </c>
      <c r="BL85" s="130" t="str">
        <f t="shared" si="92"/>
        <v/>
      </c>
      <c r="BM85" s="130" t="str">
        <f t="shared" si="104"/>
        <v/>
      </c>
      <c r="BN85" s="130" t="str">
        <f t="shared" si="105"/>
        <v/>
      </c>
      <c r="BO85" s="130">
        <f t="shared" si="101"/>
        <v>0</v>
      </c>
      <c r="BP85" s="130">
        <f t="shared" si="102"/>
        <v>0</v>
      </c>
      <c r="BQ85" s="130">
        <f t="shared" si="103"/>
        <v>0</v>
      </c>
      <c r="BR85" s="130">
        <f t="shared" si="93"/>
        <v>0</v>
      </c>
      <c r="BS85" s="130" t="str">
        <f t="shared" si="94"/>
        <v>N</v>
      </c>
    </row>
    <row r="86" spans="1:71" ht="18" customHeight="1">
      <c r="A86" s="407"/>
      <c r="B86" s="116"/>
      <c r="C86" s="117"/>
      <c r="D86" s="118"/>
      <c r="E86" s="118"/>
      <c r="F86" s="115"/>
      <c r="G86" s="115"/>
      <c r="H86" s="119"/>
      <c r="I86" s="109" t="str">
        <f t="shared" si="72"/>
        <v xml:space="preserve"> </v>
      </c>
      <c r="J86" s="109" t="str">
        <f t="shared" si="73"/>
        <v xml:space="preserve"> </v>
      </c>
      <c r="K86" s="109" t="str">
        <f t="shared" si="74"/>
        <v xml:space="preserve"> </v>
      </c>
      <c r="W86" s="141" t="str">
        <f t="shared" si="75"/>
        <v xml:space="preserve"> </v>
      </c>
      <c r="X86" s="137" t="str">
        <f t="shared" si="56"/>
        <v xml:space="preserve"> </v>
      </c>
      <c r="Y86" s="137" t="str">
        <f t="shared" si="57"/>
        <v xml:space="preserve"> </v>
      </c>
      <c r="Z86" s="137" t="str">
        <f t="shared" si="58"/>
        <v xml:space="preserve"> </v>
      </c>
      <c r="AA86" s="138" t="str">
        <f t="shared" si="59"/>
        <v xml:space="preserve"> </v>
      </c>
      <c r="AB86" s="144" t="str">
        <f t="shared" si="60"/>
        <v xml:space="preserve"> </v>
      </c>
      <c r="AC86" s="139" t="e">
        <f t="shared" si="61"/>
        <v>#N/A</v>
      </c>
      <c r="AD86" s="139" t="e">
        <f t="shared" si="62"/>
        <v>#N/A</v>
      </c>
      <c r="AE86" s="140" t="str">
        <f>IF(ISBLANK($G86)," ",IF($D86="Z",#REF!,IF($G86=2,0,IF($G86=1,IF($AB86&gt;$AD86,#REF!,0),IF($AB86&lt;$AC86,#REF!,#REF!)))))</f>
        <v xml:space="preserve"> </v>
      </c>
      <c r="AF86" s="140" t="str">
        <f>IF(ISBLANK($G86)," ",IF($D86="Z",#REF!+#REF!,IF($G86=2,#REF!+#REF!,IF($G86=1,IF($AB86&gt;$AD86,#REF!+#REF!,#REF!+#REF!),IF($AB86&lt;$AC86,#REF!+#REF!,#REF!+#REF!)))))</f>
        <v xml:space="preserve"> </v>
      </c>
      <c r="AG86" s="125">
        <f t="shared" si="95"/>
        <v>0</v>
      </c>
      <c r="AH86" s="126">
        <f t="shared" si="96"/>
        <v>0</v>
      </c>
      <c r="AI86" s="126">
        <f t="shared" si="97"/>
        <v>0</v>
      </c>
      <c r="AJ86" s="126">
        <f t="shared" si="98"/>
        <v>0</v>
      </c>
      <c r="AK86" s="126">
        <f t="shared" si="99"/>
        <v>0</v>
      </c>
      <c r="AL86" s="126">
        <f t="shared" si="100"/>
        <v>4</v>
      </c>
      <c r="AM86" s="125">
        <f t="shared" si="76"/>
        <v>23</v>
      </c>
      <c r="AN86" s="125">
        <f t="shared" si="63"/>
        <v>0</v>
      </c>
      <c r="AO86" s="125">
        <f t="shared" si="64"/>
        <v>0</v>
      </c>
      <c r="AP86" s="125">
        <f t="shared" si="77"/>
        <v>1</v>
      </c>
      <c r="AQ86" s="127">
        <f t="shared" si="65"/>
        <v>810</v>
      </c>
      <c r="AR86" s="127">
        <f t="shared" si="66"/>
        <v>0</v>
      </c>
      <c r="AS86" s="125">
        <f t="shared" si="78"/>
        <v>0</v>
      </c>
      <c r="AT86" s="128">
        <f t="shared" si="67"/>
        <v>0</v>
      </c>
      <c r="AU86" s="128">
        <f t="shared" si="68"/>
        <v>0</v>
      </c>
      <c r="AV86" s="128">
        <f t="shared" si="79"/>
        <v>0</v>
      </c>
      <c r="AW86" s="128">
        <f t="shared" si="69"/>
        <v>0</v>
      </c>
      <c r="AX86" s="146">
        <f t="shared" si="70"/>
        <v>0</v>
      </c>
      <c r="AY86" s="147">
        <f t="shared" si="80"/>
        <v>0</v>
      </c>
      <c r="AZ86" s="146">
        <f t="shared" si="71"/>
        <v>0</v>
      </c>
      <c r="BA86" s="129">
        <f t="shared" si="81"/>
        <v>0</v>
      </c>
      <c r="BB86" s="129">
        <f t="shared" si="82"/>
        <v>0</v>
      </c>
      <c r="BC86" s="129">
        <f t="shared" si="83"/>
        <v>0</v>
      </c>
      <c r="BD86" s="130">
        <f t="shared" si="84"/>
        <v>0</v>
      </c>
      <c r="BE86" s="130">
        <f t="shared" si="85"/>
        <v>0</v>
      </c>
      <c r="BF86" s="130">
        <f t="shared" si="86"/>
        <v>0</v>
      </c>
      <c r="BG86" s="149" t="b">
        <f t="shared" si="87"/>
        <v>0</v>
      </c>
      <c r="BH86" s="130" t="b">
        <f t="shared" si="88"/>
        <v>0</v>
      </c>
      <c r="BI86" s="130" t="str">
        <f t="shared" si="89"/>
        <v/>
      </c>
      <c r="BJ86" s="130" t="str">
        <f t="shared" si="90"/>
        <v/>
      </c>
      <c r="BK86" s="130">
        <f t="shared" si="91"/>
        <v>0</v>
      </c>
      <c r="BL86" s="130" t="str">
        <f t="shared" si="92"/>
        <v/>
      </c>
      <c r="BM86" s="130" t="str">
        <f t="shared" si="104"/>
        <v/>
      </c>
      <c r="BN86" s="130" t="str">
        <f t="shared" si="105"/>
        <v/>
      </c>
      <c r="BO86" s="130">
        <f t="shared" si="101"/>
        <v>0</v>
      </c>
      <c r="BP86" s="130">
        <f t="shared" si="102"/>
        <v>0</v>
      </c>
      <c r="BQ86" s="130">
        <f t="shared" si="103"/>
        <v>0</v>
      </c>
      <c r="BR86" s="130">
        <f t="shared" si="93"/>
        <v>0</v>
      </c>
      <c r="BS86" s="130" t="str">
        <f t="shared" si="94"/>
        <v>N</v>
      </c>
    </row>
    <row r="87" spans="1:71" ht="18" customHeight="1">
      <c r="A87" s="407"/>
      <c r="B87" s="116"/>
      <c r="C87" s="117"/>
      <c r="D87" s="118"/>
      <c r="E87" s="118"/>
      <c r="F87" s="115"/>
      <c r="G87" s="115"/>
      <c r="H87" s="119"/>
      <c r="I87" s="109" t="str">
        <f t="shared" si="72"/>
        <v xml:space="preserve"> </v>
      </c>
      <c r="J87" s="109" t="str">
        <f t="shared" si="73"/>
        <v xml:space="preserve"> </v>
      </c>
      <c r="K87" s="109" t="str">
        <f t="shared" si="74"/>
        <v xml:space="preserve"> </v>
      </c>
      <c r="W87" s="141" t="str">
        <f t="shared" si="75"/>
        <v xml:space="preserve"> </v>
      </c>
      <c r="X87" s="137" t="str">
        <f t="shared" si="56"/>
        <v xml:space="preserve"> </v>
      </c>
      <c r="Y87" s="137" t="str">
        <f t="shared" si="57"/>
        <v xml:space="preserve"> </v>
      </c>
      <c r="Z87" s="137" t="str">
        <f t="shared" si="58"/>
        <v xml:space="preserve"> </v>
      </c>
      <c r="AA87" s="138" t="str">
        <f t="shared" si="59"/>
        <v xml:space="preserve"> </v>
      </c>
      <c r="AB87" s="144" t="str">
        <f t="shared" si="60"/>
        <v xml:space="preserve"> </v>
      </c>
      <c r="AC87" s="139" t="e">
        <f t="shared" si="61"/>
        <v>#N/A</v>
      </c>
      <c r="AD87" s="139" t="e">
        <f t="shared" si="62"/>
        <v>#N/A</v>
      </c>
      <c r="AE87" s="140" t="str">
        <f>IF(ISBLANK($G87)," ",IF($D87="Z",#REF!,IF($G87=2,0,IF($G87=1,IF($AB87&gt;$AD87,#REF!,0),IF($AB87&lt;$AC87,#REF!,#REF!)))))</f>
        <v xml:space="preserve"> </v>
      </c>
      <c r="AF87" s="140" t="str">
        <f>IF(ISBLANK($G87)," ",IF($D87="Z",#REF!+#REF!,IF($G87=2,#REF!+#REF!,IF($G87=1,IF($AB87&gt;$AD87,#REF!+#REF!,#REF!+#REF!),IF($AB87&lt;$AC87,#REF!+#REF!,#REF!+#REF!)))))</f>
        <v xml:space="preserve"> </v>
      </c>
      <c r="AG87" s="125">
        <f t="shared" si="95"/>
        <v>0</v>
      </c>
      <c r="AH87" s="126">
        <f t="shared" si="96"/>
        <v>0</v>
      </c>
      <c r="AI87" s="126">
        <f t="shared" si="97"/>
        <v>0</v>
      </c>
      <c r="AJ87" s="126">
        <f t="shared" si="98"/>
        <v>0</v>
      </c>
      <c r="AK87" s="126">
        <f t="shared" si="99"/>
        <v>0</v>
      </c>
      <c r="AL87" s="126">
        <f t="shared" si="100"/>
        <v>4</v>
      </c>
      <c r="AM87" s="125">
        <f t="shared" si="76"/>
        <v>23</v>
      </c>
      <c r="AN87" s="125">
        <f t="shared" si="63"/>
        <v>0</v>
      </c>
      <c r="AO87" s="125">
        <f t="shared" si="64"/>
        <v>0</v>
      </c>
      <c r="AP87" s="125">
        <f t="shared" si="77"/>
        <v>1</v>
      </c>
      <c r="AQ87" s="127">
        <f t="shared" si="65"/>
        <v>810</v>
      </c>
      <c r="AR87" s="127">
        <f t="shared" si="66"/>
        <v>0</v>
      </c>
      <c r="AS87" s="125">
        <f t="shared" si="78"/>
        <v>0</v>
      </c>
      <c r="AT87" s="128">
        <f t="shared" si="67"/>
        <v>0</v>
      </c>
      <c r="AU87" s="128">
        <f t="shared" si="68"/>
        <v>0</v>
      </c>
      <c r="AV87" s="128">
        <f t="shared" si="79"/>
        <v>0</v>
      </c>
      <c r="AW87" s="128">
        <f t="shared" si="69"/>
        <v>0</v>
      </c>
      <c r="AX87" s="146">
        <f t="shared" si="70"/>
        <v>0</v>
      </c>
      <c r="AY87" s="147">
        <f t="shared" si="80"/>
        <v>0</v>
      </c>
      <c r="AZ87" s="146">
        <f t="shared" si="71"/>
        <v>0</v>
      </c>
      <c r="BA87" s="129">
        <f t="shared" si="81"/>
        <v>0</v>
      </c>
      <c r="BB87" s="129">
        <f t="shared" si="82"/>
        <v>0</v>
      </c>
      <c r="BC87" s="129">
        <f t="shared" si="83"/>
        <v>0</v>
      </c>
      <c r="BD87" s="130">
        <f t="shared" si="84"/>
        <v>0</v>
      </c>
      <c r="BE87" s="130">
        <f t="shared" si="85"/>
        <v>0</v>
      </c>
      <c r="BF87" s="130">
        <f t="shared" si="86"/>
        <v>0</v>
      </c>
      <c r="BG87" s="149" t="b">
        <f t="shared" si="87"/>
        <v>0</v>
      </c>
      <c r="BH87" s="130" t="b">
        <f t="shared" si="88"/>
        <v>0</v>
      </c>
      <c r="BI87" s="130" t="str">
        <f t="shared" si="89"/>
        <v/>
      </c>
      <c r="BJ87" s="130" t="str">
        <f t="shared" si="90"/>
        <v/>
      </c>
      <c r="BK87" s="130">
        <f t="shared" si="91"/>
        <v>0</v>
      </c>
      <c r="BL87" s="130" t="str">
        <f t="shared" si="92"/>
        <v/>
      </c>
      <c r="BM87" s="130" t="str">
        <f t="shared" si="104"/>
        <v/>
      </c>
      <c r="BN87" s="130" t="str">
        <f t="shared" si="105"/>
        <v/>
      </c>
      <c r="BO87" s="130">
        <f t="shared" si="101"/>
        <v>0</v>
      </c>
      <c r="BP87" s="130">
        <f t="shared" si="102"/>
        <v>0</v>
      </c>
      <c r="BQ87" s="130">
        <f t="shared" si="103"/>
        <v>0</v>
      </c>
      <c r="BR87" s="130">
        <f t="shared" si="93"/>
        <v>0</v>
      </c>
      <c r="BS87" s="130" t="str">
        <f t="shared" si="94"/>
        <v>N</v>
      </c>
    </row>
    <row r="88" spans="1:71" ht="18" customHeight="1">
      <c r="A88" s="407"/>
      <c r="B88" s="116"/>
      <c r="C88" s="117"/>
      <c r="D88" s="118"/>
      <c r="E88" s="118"/>
      <c r="F88" s="115"/>
      <c r="G88" s="115"/>
      <c r="H88" s="119"/>
      <c r="I88" s="109" t="str">
        <f t="shared" si="72"/>
        <v xml:space="preserve"> </v>
      </c>
      <c r="J88" s="109" t="str">
        <f t="shared" si="73"/>
        <v xml:space="preserve"> </v>
      </c>
      <c r="K88" s="109" t="str">
        <f t="shared" si="74"/>
        <v xml:space="preserve"> </v>
      </c>
      <c r="W88" s="141" t="str">
        <f t="shared" si="75"/>
        <v xml:space="preserve"> </v>
      </c>
      <c r="X88" s="137" t="str">
        <f t="shared" si="56"/>
        <v xml:space="preserve"> </v>
      </c>
      <c r="Y88" s="137" t="str">
        <f t="shared" si="57"/>
        <v xml:space="preserve"> </v>
      </c>
      <c r="Z88" s="137" t="str">
        <f t="shared" si="58"/>
        <v xml:space="preserve"> </v>
      </c>
      <c r="AA88" s="138" t="str">
        <f t="shared" si="59"/>
        <v xml:space="preserve"> </v>
      </c>
      <c r="AB88" s="144" t="str">
        <f t="shared" si="60"/>
        <v xml:space="preserve"> </v>
      </c>
      <c r="AC88" s="139" t="e">
        <f t="shared" si="61"/>
        <v>#N/A</v>
      </c>
      <c r="AD88" s="139" t="e">
        <f t="shared" si="62"/>
        <v>#N/A</v>
      </c>
      <c r="AE88" s="140" t="str">
        <f>IF(ISBLANK($G88)," ",IF($D88="Z",#REF!,IF($G88=2,0,IF($G88=1,IF($AB88&gt;$AD88,#REF!,0),IF($AB88&lt;$AC88,#REF!,#REF!)))))</f>
        <v xml:space="preserve"> </v>
      </c>
      <c r="AF88" s="140" t="str">
        <f>IF(ISBLANK($G88)," ",IF($D88="Z",#REF!+#REF!,IF($G88=2,#REF!+#REF!,IF($G88=1,IF($AB88&gt;$AD88,#REF!+#REF!,#REF!+#REF!),IF($AB88&lt;$AC88,#REF!+#REF!,#REF!+#REF!)))))</f>
        <v xml:space="preserve"> </v>
      </c>
      <c r="AG88" s="125">
        <f t="shared" si="95"/>
        <v>0</v>
      </c>
      <c r="AH88" s="126">
        <f t="shared" si="96"/>
        <v>0</v>
      </c>
      <c r="AI88" s="126">
        <f t="shared" si="97"/>
        <v>0</v>
      </c>
      <c r="AJ88" s="126">
        <f t="shared" si="98"/>
        <v>0</v>
      </c>
      <c r="AK88" s="126">
        <f t="shared" si="99"/>
        <v>0</v>
      </c>
      <c r="AL88" s="126">
        <f t="shared" si="100"/>
        <v>4</v>
      </c>
      <c r="AM88" s="125">
        <f t="shared" si="76"/>
        <v>23</v>
      </c>
      <c r="AN88" s="125">
        <f t="shared" si="63"/>
        <v>0</v>
      </c>
      <c r="AO88" s="125">
        <f t="shared" si="64"/>
        <v>0</v>
      </c>
      <c r="AP88" s="125">
        <f t="shared" si="77"/>
        <v>1</v>
      </c>
      <c r="AQ88" s="127">
        <f t="shared" si="65"/>
        <v>810</v>
      </c>
      <c r="AR88" s="127">
        <f t="shared" si="66"/>
        <v>0</v>
      </c>
      <c r="AS88" s="125">
        <f t="shared" si="78"/>
        <v>0</v>
      </c>
      <c r="AT88" s="128">
        <f t="shared" si="67"/>
        <v>0</v>
      </c>
      <c r="AU88" s="128">
        <f t="shared" si="68"/>
        <v>0</v>
      </c>
      <c r="AV88" s="128">
        <f t="shared" si="79"/>
        <v>0</v>
      </c>
      <c r="AW88" s="128">
        <f t="shared" si="69"/>
        <v>0</v>
      </c>
      <c r="AX88" s="146">
        <f t="shared" si="70"/>
        <v>0</v>
      </c>
      <c r="AY88" s="147">
        <f t="shared" si="80"/>
        <v>0</v>
      </c>
      <c r="AZ88" s="146">
        <f t="shared" si="71"/>
        <v>0</v>
      </c>
      <c r="BA88" s="129">
        <f t="shared" si="81"/>
        <v>0</v>
      </c>
      <c r="BB88" s="129">
        <f t="shared" si="82"/>
        <v>0</v>
      </c>
      <c r="BC88" s="129">
        <f t="shared" si="83"/>
        <v>0</v>
      </c>
      <c r="BD88" s="130">
        <f t="shared" si="84"/>
        <v>0</v>
      </c>
      <c r="BE88" s="130">
        <f t="shared" si="85"/>
        <v>0</v>
      </c>
      <c r="BF88" s="130">
        <f t="shared" si="86"/>
        <v>0</v>
      </c>
      <c r="BG88" s="149" t="b">
        <f t="shared" si="87"/>
        <v>0</v>
      </c>
      <c r="BH88" s="130" t="b">
        <f t="shared" si="88"/>
        <v>0</v>
      </c>
      <c r="BI88" s="130" t="str">
        <f t="shared" si="89"/>
        <v/>
      </c>
      <c r="BJ88" s="130" t="str">
        <f t="shared" si="90"/>
        <v/>
      </c>
      <c r="BK88" s="130">
        <f t="shared" si="91"/>
        <v>0</v>
      </c>
      <c r="BL88" s="130" t="str">
        <f t="shared" si="92"/>
        <v/>
      </c>
      <c r="BM88" s="130" t="str">
        <f t="shared" si="104"/>
        <v/>
      </c>
      <c r="BN88" s="130" t="str">
        <f t="shared" si="105"/>
        <v/>
      </c>
      <c r="BO88" s="130">
        <f t="shared" si="101"/>
        <v>0</v>
      </c>
      <c r="BP88" s="130">
        <f t="shared" si="102"/>
        <v>0</v>
      </c>
      <c r="BQ88" s="130">
        <f t="shared" si="103"/>
        <v>0</v>
      </c>
      <c r="BR88" s="130">
        <f t="shared" si="93"/>
        <v>0</v>
      </c>
      <c r="BS88" s="130" t="str">
        <f t="shared" si="94"/>
        <v>N</v>
      </c>
    </row>
    <row r="89" spans="1:71" ht="18" customHeight="1">
      <c r="A89" s="407"/>
      <c r="B89" s="116"/>
      <c r="C89" s="117"/>
      <c r="D89" s="118"/>
      <c r="E89" s="118"/>
      <c r="F89" s="115"/>
      <c r="G89" s="115"/>
      <c r="H89" s="119"/>
      <c r="I89" s="109" t="str">
        <f t="shared" si="72"/>
        <v xml:space="preserve"> </v>
      </c>
      <c r="J89" s="109" t="str">
        <f t="shared" si="73"/>
        <v xml:space="preserve"> </v>
      </c>
      <c r="K89" s="109" t="str">
        <f t="shared" si="74"/>
        <v xml:space="preserve"> </v>
      </c>
      <c r="W89" s="141" t="str">
        <f t="shared" si="75"/>
        <v xml:space="preserve"> </v>
      </c>
      <c r="X89" s="137" t="str">
        <f t="shared" si="56"/>
        <v xml:space="preserve"> </v>
      </c>
      <c r="Y89" s="137" t="str">
        <f t="shared" si="57"/>
        <v xml:space="preserve"> </v>
      </c>
      <c r="Z89" s="137" t="str">
        <f t="shared" si="58"/>
        <v xml:space="preserve"> </v>
      </c>
      <c r="AA89" s="138" t="str">
        <f t="shared" si="59"/>
        <v xml:space="preserve"> </v>
      </c>
      <c r="AB89" s="144" t="str">
        <f t="shared" si="60"/>
        <v xml:space="preserve"> </v>
      </c>
      <c r="AC89" s="139" t="e">
        <f t="shared" si="61"/>
        <v>#N/A</v>
      </c>
      <c r="AD89" s="139" t="e">
        <f t="shared" si="62"/>
        <v>#N/A</v>
      </c>
      <c r="AE89" s="140" t="str">
        <f>IF(ISBLANK($G89)," ",IF($D89="Z",#REF!,IF($G89=2,0,IF($G89=1,IF($AB89&gt;$AD89,#REF!,0),IF($AB89&lt;$AC89,#REF!,#REF!)))))</f>
        <v xml:space="preserve"> </v>
      </c>
      <c r="AF89" s="140" t="str">
        <f>IF(ISBLANK($G89)," ",IF($D89="Z",#REF!+#REF!,IF($G89=2,#REF!+#REF!,IF($G89=1,IF($AB89&gt;$AD89,#REF!+#REF!,#REF!+#REF!),IF($AB89&lt;$AC89,#REF!+#REF!,#REF!+#REF!)))))</f>
        <v xml:space="preserve"> </v>
      </c>
      <c r="AG89" s="125">
        <f t="shared" si="95"/>
        <v>0</v>
      </c>
      <c r="AH89" s="126">
        <f t="shared" si="96"/>
        <v>0</v>
      </c>
      <c r="AI89" s="126">
        <f t="shared" si="97"/>
        <v>0</v>
      </c>
      <c r="AJ89" s="126">
        <f t="shared" si="98"/>
        <v>0</v>
      </c>
      <c r="AK89" s="126">
        <f t="shared" si="99"/>
        <v>0</v>
      </c>
      <c r="AL89" s="126">
        <f t="shared" si="100"/>
        <v>4</v>
      </c>
      <c r="AM89" s="125">
        <f t="shared" si="76"/>
        <v>23</v>
      </c>
      <c r="AN89" s="125">
        <f t="shared" si="63"/>
        <v>0</v>
      </c>
      <c r="AO89" s="125">
        <f t="shared" si="64"/>
        <v>0</v>
      </c>
      <c r="AP89" s="125">
        <f t="shared" si="77"/>
        <v>1</v>
      </c>
      <c r="AQ89" s="127">
        <f t="shared" si="65"/>
        <v>810</v>
      </c>
      <c r="AR89" s="127">
        <f t="shared" si="66"/>
        <v>0</v>
      </c>
      <c r="AS89" s="125">
        <f t="shared" si="78"/>
        <v>0</v>
      </c>
      <c r="AT89" s="128">
        <f t="shared" si="67"/>
        <v>0</v>
      </c>
      <c r="AU89" s="128">
        <f t="shared" si="68"/>
        <v>0</v>
      </c>
      <c r="AV89" s="128">
        <f t="shared" si="79"/>
        <v>0</v>
      </c>
      <c r="AW89" s="128">
        <f t="shared" si="69"/>
        <v>0</v>
      </c>
      <c r="AX89" s="146">
        <f t="shared" si="70"/>
        <v>0</v>
      </c>
      <c r="AY89" s="147">
        <f t="shared" si="80"/>
        <v>0</v>
      </c>
      <c r="AZ89" s="146">
        <f t="shared" si="71"/>
        <v>0</v>
      </c>
      <c r="BA89" s="129">
        <f t="shared" si="81"/>
        <v>0</v>
      </c>
      <c r="BB89" s="129">
        <f t="shared" si="82"/>
        <v>0</v>
      </c>
      <c r="BC89" s="129">
        <f t="shared" si="83"/>
        <v>0</v>
      </c>
      <c r="BD89" s="130">
        <f t="shared" si="84"/>
        <v>0</v>
      </c>
      <c r="BE89" s="130">
        <f t="shared" si="85"/>
        <v>0</v>
      </c>
      <c r="BF89" s="130">
        <f t="shared" si="86"/>
        <v>0</v>
      </c>
      <c r="BG89" s="149" t="b">
        <f t="shared" si="87"/>
        <v>0</v>
      </c>
      <c r="BH89" s="130" t="b">
        <f t="shared" si="88"/>
        <v>0</v>
      </c>
      <c r="BI89" s="130" t="str">
        <f t="shared" si="89"/>
        <v/>
      </c>
      <c r="BJ89" s="130" t="str">
        <f t="shared" si="90"/>
        <v/>
      </c>
      <c r="BK89" s="130">
        <f t="shared" si="91"/>
        <v>0</v>
      </c>
      <c r="BL89" s="130" t="str">
        <f t="shared" si="92"/>
        <v/>
      </c>
      <c r="BM89" s="130" t="str">
        <f t="shared" si="104"/>
        <v/>
      </c>
      <c r="BN89" s="130" t="str">
        <f t="shared" si="105"/>
        <v/>
      </c>
      <c r="BO89" s="130">
        <f t="shared" si="101"/>
        <v>0</v>
      </c>
      <c r="BP89" s="130">
        <f t="shared" si="102"/>
        <v>0</v>
      </c>
      <c r="BQ89" s="130">
        <f t="shared" si="103"/>
        <v>0</v>
      </c>
      <c r="BR89" s="130">
        <f t="shared" si="93"/>
        <v>0</v>
      </c>
      <c r="BS89" s="130" t="str">
        <f t="shared" si="94"/>
        <v>N</v>
      </c>
    </row>
    <row r="90" spans="1:71" ht="18" customHeight="1">
      <c r="A90" s="407"/>
      <c r="B90" s="116"/>
      <c r="C90" s="117"/>
      <c r="D90" s="118"/>
      <c r="E90" s="118"/>
      <c r="F90" s="115"/>
      <c r="G90" s="115"/>
      <c r="H90" s="119"/>
      <c r="I90" s="109" t="str">
        <f t="shared" si="72"/>
        <v xml:space="preserve"> </v>
      </c>
      <c r="J90" s="109" t="str">
        <f t="shared" si="73"/>
        <v xml:space="preserve"> </v>
      </c>
      <c r="K90" s="109" t="str">
        <f t="shared" si="74"/>
        <v xml:space="preserve"> </v>
      </c>
      <c r="W90" s="141" t="str">
        <f t="shared" si="75"/>
        <v xml:space="preserve"> </v>
      </c>
      <c r="X90" s="137" t="str">
        <f t="shared" si="56"/>
        <v xml:space="preserve"> </v>
      </c>
      <c r="Y90" s="137" t="str">
        <f t="shared" si="57"/>
        <v xml:space="preserve"> </v>
      </c>
      <c r="Z90" s="137" t="str">
        <f t="shared" si="58"/>
        <v xml:space="preserve"> </v>
      </c>
      <c r="AA90" s="138" t="str">
        <f t="shared" si="59"/>
        <v xml:space="preserve"> </v>
      </c>
      <c r="AB90" s="144" t="str">
        <f t="shared" si="60"/>
        <v xml:space="preserve"> </v>
      </c>
      <c r="AC90" s="139" t="e">
        <f t="shared" si="61"/>
        <v>#N/A</v>
      </c>
      <c r="AD90" s="139" t="e">
        <f t="shared" si="62"/>
        <v>#N/A</v>
      </c>
      <c r="AE90" s="140" t="str">
        <f>IF(ISBLANK($G90)," ",IF($D90="Z",#REF!,IF($G90=2,0,IF($G90=1,IF($AB90&gt;$AD90,#REF!,0),IF($AB90&lt;$AC90,#REF!,#REF!)))))</f>
        <v xml:space="preserve"> </v>
      </c>
      <c r="AF90" s="140" t="str">
        <f>IF(ISBLANK($G90)," ",IF($D90="Z",#REF!+#REF!,IF($G90=2,#REF!+#REF!,IF($G90=1,IF($AB90&gt;$AD90,#REF!+#REF!,#REF!+#REF!),IF($AB90&lt;$AC90,#REF!+#REF!,#REF!+#REF!)))))</f>
        <v xml:space="preserve"> </v>
      </c>
      <c r="AG90" s="125">
        <f t="shared" si="95"/>
        <v>0</v>
      </c>
      <c r="AH90" s="126">
        <f t="shared" si="96"/>
        <v>0</v>
      </c>
      <c r="AI90" s="126">
        <f t="shared" si="97"/>
        <v>0</v>
      </c>
      <c r="AJ90" s="126">
        <f t="shared" si="98"/>
        <v>0</v>
      </c>
      <c r="AK90" s="126">
        <f t="shared" si="99"/>
        <v>0</v>
      </c>
      <c r="AL90" s="126">
        <f t="shared" si="100"/>
        <v>4</v>
      </c>
      <c r="AM90" s="125">
        <f t="shared" si="76"/>
        <v>23</v>
      </c>
      <c r="AN90" s="125">
        <f t="shared" si="63"/>
        <v>0</v>
      </c>
      <c r="AO90" s="125">
        <f t="shared" si="64"/>
        <v>0</v>
      </c>
      <c r="AP90" s="125">
        <f t="shared" si="77"/>
        <v>1</v>
      </c>
      <c r="AQ90" s="127">
        <f t="shared" si="65"/>
        <v>810</v>
      </c>
      <c r="AR90" s="127">
        <f t="shared" si="66"/>
        <v>0</v>
      </c>
      <c r="AS90" s="125">
        <f t="shared" si="78"/>
        <v>0</v>
      </c>
      <c r="AT90" s="128">
        <f t="shared" si="67"/>
        <v>0</v>
      </c>
      <c r="AU90" s="128">
        <f t="shared" si="68"/>
        <v>0</v>
      </c>
      <c r="AV90" s="128">
        <f t="shared" si="79"/>
        <v>0</v>
      </c>
      <c r="AW90" s="128">
        <f t="shared" si="69"/>
        <v>0</v>
      </c>
      <c r="AX90" s="146">
        <f t="shared" si="70"/>
        <v>0</v>
      </c>
      <c r="AY90" s="147">
        <f t="shared" si="80"/>
        <v>0</v>
      </c>
      <c r="AZ90" s="146">
        <f t="shared" si="71"/>
        <v>0</v>
      </c>
      <c r="BA90" s="129">
        <f t="shared" si="81"/>
        <v>0</v>
      </c>
      <c r="BB90" s="129">
        <f t="shared" si="82"/>
        <v>0</v>
      </c>
      <c r="BC90" s="129">
        <f t="shared" si="83"/>
        <v>0</v>
      </c>
      <c r="BD90" s="130">
        <f t="shared" si="84"/>
        <v>0</v>
      </c>
      <c r="BE90" s="130">
        <f t="shared" si="85"/>
        <v>0</v>
      </c>
      <c r="BF90" s="130">
        <f t="shared" si="86"/>
        <v>0</v>
      </c>
      <c r="BG90" s="149" t="b">
        <f t="shared" si="87"/>
        <v>0</v>
      </c>
      <c r="BH90" s="130" t="b">
        <f t="shared" si="88"/>
        <v>0</v>
      </c>
      <c r="BI90" s="130" t="str">
        <f t="shared" si="89"/>
        <v/>
      </c>
      <c r="BJ90" s="130" t="str">
        <f t="shared" si="90"/>
        <v/>
      </c>
      <c r="BK90" s="130">
        <f t="shared" si="91"/>
        <v>0</v>
      </c>
      <c r="BL90" s="130" t="str">
        <f t="shared" si="92"/>
        <v/>
      </c>
      <c r="BM90" s="130" t="str">
        <f t="shared" si="104"/>
        <v/>
      </c>
      <c r="BN90" s="130" t="str">
        <f t="shared" si="105"/>
        <v/>
      </c>
      <c r="BO90" s="130">
        <f t="shared" si="101"/>
        <v>0</v>
      </c>
      <c r="BP90" s="130">
        <f t="shared" si="102"/>
        <v>0</v>
      </c>
      <c r="BQ90" s="130">
        <f t="shared" si="103"/>
        <v>0</v>
      </c>
      <c r="BR90" s="130">
        <f t="shared" si="93"/>
        <v>0</v>
      </c>
      <c r="BS90" s="130" t="str">
        <f t="shared" si="94"/>
        <v>N</v>
      </c>
    </row>
    <row r="91" spans="1:71" ht="18" customHeight="1">
      <c r="A91" s="407"/>
      <c r="B91" s="116"/>
      <c r="C91" s="117"/>
      <c r="D91" s="118"/>
      <c r="E91" s="118"/>
      <c r="F91" s="115"/>
      <c r="G91" s="115"/>
      <c r="H91" s="119"/>
      <c r="I91" s="109" t="str">
        <f t="shared" si="72"/>
        <v xml:space="preserve"> </v>
      </c>
      <c r="J91" s="109" t="str">
        <f t="shared" si="73"/>
        <v xml:space="preserve"> </v>
      </c>
      <c r="K91" s="109" t="str">
        <f t="shared" si="74"/>
        <v xml:space="preserve"> </v>
      </c>
      <c r="W91" s="141" t="str">
        <f t="shared" si="75"/>
        <v xml:space="preserve"> </v>
      </c>
      <c r="X91" s="137" t="str">
        <f t="shared" si="56"/>
        <v xml:space="preserve"> </v>
      </c>
      <c r="Y91" s="137" t="str">
        <f t="shared" si="57"/>
        <v xml:space="preserve"> </v>
      </c>
      <c r="Z91" s="137" t="str">
        <f t="shared" si="58"/>
        <v xml:space="preserve"> </v>
      </c>
      <c r="AA91" s="138" t="str">
        <f t="shared" si="59"/>
        <v xml:space="preserve"> </v>
      </c>
      <c r="AB91" s="144" t="str">
        <f t="shared" si="60"/>
        <v xml:space="preserve"> </v>
      </c>
      <c r="AC91" s="139" t="e">
        <f t="shared" si="61"/>
        <v>#N/A</v>
      </c>
      <c r="AD91" s="139" t="e">
        <f t="shared" si="62"/>
        <v>#N/A</v>
      </c>
      <c r="AE91" s="140" t="str">
        <f>IF(ISBLANK($G91)," ",IF($D91="Z",#REF!,IF($G91=2,0,IF($G91=1,IF($AB91&gt;$AD91,#REF!,0),IF($AB91&lt;$AC91,#REF!,#REF!)))))</f>
        <v xml:space="preserve"> </v>
      </c>
      <c r="AF91" s="140" t="str">
        <f>IF(ISBLANK($G91)," ",IF($D91="Z",#REF!+#REF!,IF($G91=2,#REF!+#REF!,IF($G91=1,IF($AB91&gt;$AD91,#REF!+#REF!,#REF!+#REF!),IF($AB91&lt;$AC91,#REF!+#REF!,#REF!+#REF!)))))</f>
        <v xml:space="preserve"> </v>
      </c>
      <c r="AG91" s="125">
        <f t="shared" si="95"/>
        <v>0</v>
      </c>
      <c r="AH91" s="126">
        <f t="shared" si="96"/>
        <v>0</v>
      </c>
      <c r="AI91" s="126">
        <f t="shared" si="97"/>
        <v>0</v>
      </c>
      <c r="AJ91" s="126">
        <f t="shared" si="98"/>
        <v>0</v>
      </c>
      <c r="AK91" s="126">
        <f t="shared" si="99"/>
        <v>0</v>
      </c>
      <c r="AL91" s="126">
        <f t="shared" si="100"/>
        <v>4</v>
      </c>
      <c r="AM91" s="125">
        <f t="shared" si="76"/>
        <v>23</v>
      </c>
      <c r="AN91" s="125">
        <f t="shared" si="63"/>
        <v>0</v>
      </c>
      <c r="AO91" s="125">
        <f t="shared" si="64"/>
        <v>0</v>
      </c>
      <c r="AP91" s="125">
        <f t="shared" si="77"/>
        <v>1</v>
      </c>
      <c r="AQ91" s="127">
        <f t="shared" si="65"/>
        <v>810</v>
      </c>
      <c r="AR91" s="127">
        <f t="shared" si="66"/>
        <v>0</v>
      </c>
      <c r="AS91" s="125">
        <f t="shared" si="78"/>
        <v>0</v>
      </c>
      <c r="AT91" s="128">
        <f t="shared" si="67"/>
        <v>0</v>
      </c>
      <c r="AU91" s="128">
        <f t="shared" si="68"/>
        <v>0</v>
      </c>
      <c r="AV91" s="128">
        <f t="shared" si="79"/>
        <v>0</v>
      </c>
      <c r="AW91" s="128">
        <f t="shared" si="69"/>
        <v>0</v>
      </c>
      <c r="AX91" s="146">
        <f t="shared" si="70"/>
        <v>0</v>
      </c>
      <c r="AY91" s="147">
        <f t="shared" si="80"/>
        <v>0</v>
      </c>
      <c r="AZ91" s="146">
        <f t="shared" si="71"/>
        <v>0</v>
      </c>
      <c r="BA91" s="129">
        <f t="shared" si="81"/>
        <v>0</v>
      </c>
      <c r="BB91" s="129">
        <f t="shared" si="82"/>
        <v>0</v>
      </c>
      <c r="BC91" s="129">
        <f t="shared" si="83"/>
        <v>0</v>
      </c>
      <c r="BD91" s="130">
        <f t="shared" si="84"/>
        <v>0</v>
      </c>
      <c r="BE91" s="130">
        <f t="shared" si="85"/>
        <v>0</v>
      </c>
      <c r="BF91" s="130">
        <f t="shared" si="86"/>
        <v>0</v>
      </c>
      <c r="BG91" s="149" t="b">
        <f t="shared" si="87"/>
        <v>0</v>
      </c>
      <c r="BH91" s="130" t="b">
        <f t="shared" si="88"/>
        <v>0</v>
      </c>
      <c r="BI91" s="130" t="str">
        <f t="shared" si="89"/>
        <v/>
      </c>
      <c r="BJ91" s="130" t="str">
        <f t="shared" si="90"/>
        <v/>
      </c>
      <c r="BK91" s="130">
        <f t="shared" si="91"/>
        <v>0</v>
      </c>
      <c r="BL91" s="130" t="str">
        <f t="shared" si="92"/>
        <v/>
      </c>
      <c r="BM91" s="130" t="str">
        <f t="shared" si="104"/>
        <v/>
      </c>
      <c r="BN91" s="130" t="str">
        <f t="shared" si="105"/>
        <v/>
      </c>
      <c r="BO91" s="130">
        <f t="shared" si="101"/>
        <v>0</v>
      </c>
      <c r="BP91" s="130">
        <f t="shared" si="102"/>
        <v>0</v>
      </c>
      <c r="BQ91" s="130">
        <f t="shared" si="103"/>
        <v>0</v>
      </c>
      <c r="BR91" s="130">
        <f t="shared" si="93"/>
        <v>0</v>
      </c>
      <c r="BS91" s="130" t="str">
        <f t="shared" si="94"/>
        <v>N</v>
      </c>
    </row>
    <row r="92" spans="1:71" ht="18" customHeight="1">
      <c r="A92" s="407"/>
      <c r="B92" s="116"/>
      <c r="C92" s="117"/>
      <c r="D92" s="118"/>
      <c r="E92" s="118"/>
      <c r="F92" s="115"/>
      <c r="G92" s="115"/>
      <c r="H92" s="119"/>
      <c r="I92" s="109" t="str">
        <f t="shared" si="72"/>
        <v xml:space="preserve"> </v>
      </c>
      <c r="J92" s="109" t="str">
        <f t="shared" si="73"/>
        <v xml:space="preserve"> </v>
      </c>
      <c r="K92" s="109" t="str">
        <f t="shared" si="74"/>
        <v xml:space="preserve"> </v>
      </c>
      <c r="W92" s="141" t="str">
        <f t="shared" si="75"/>
        <v xml:space="preserve"> </v>
      </c>
      <c r="X92" s="137" t="str">
        <f t="shared" si="56"/>
        <v xml:space="preserve"> </v>
      </c>
      <c r="Y92" s="137" t="str">
        <f t="shared" si="57"/>
        <v xml:space="preserve"> </v>
      </c>
      <c r="Z92" s="137" t="str">
        <f t="shared" si="58"/>
        <v xml:space="preserve"> </v>
      </c>
      <c r="AA92" s="138" t="str">
        <f t="shared" si="59"/>
        <v xml:space="preserve"> </v>
      </c>
      <c r="AB92" s="144" t="str">
        <f t="shared" si="60"/>
        <v xml:space="preserve"> </v>
      </c>
      <c r="AC92" s="139" t="e">
        <f t="shared" si="61"/>
        <v>#N/A</v>
      </c>
      <c r="AD92" s="139" t="e">
        <f t="shared" si="62"/>
        <v>#N/A</v>
      </c>
      <c r="AE92" s="140" t="str">
        <f>IF(ISBLANK($G92)," ",IF($D92="Z",#REF!,IF($G92=2,0,IF($G92=1,IF($AB92&gt;$AD92,#REF!,0),IF($AB92&lt;$AC92,#REF!,#REF!)))))</f>
        <v xml:space="preserve"> </v>
      </c>
      <c r="AF92" s="140" t="str">
        <f>IF(ISBLANK($G92)," ",IF($D92="Z",#REF!+#REF!,IF($G92=2,#REF!+#REF!,IF($G92=1,IF($AB92&gt;$AD92,#REF!+#REF!,#REF!+#REF!),IF($AB92&lt;$AC92,#REF!+#REF!,#REF!+#REF!)))))</f>
        <v xml:space="preserve"> </v>
      </c>
      <c r="AG92" s="125">
        <f t="shared" si="95"/>
        <v>0</v>
      </c>
      <c r="AH92" s="126">
        <f t="shared" si="96"/>
        <v>0</v>
      </c>
      <c r="AI92" s="126">
        <f t="shared" si="97"/>
        <v>0</v>
      </c>
      <c r="AJ92" s="126">
        <f t="shared" si="98"/>
        <v>0</v>
      </c>
      <c r="AK92" s="126">
        <f t="shared" si="99"/>
        <v>0</v>
      </c>
      <c r="AL92" s="126">
        <f t="shared" si="100"/>
        <v>4</v>
      </c>
      <c r="AM92" s="125">
        <f t="shared" si="76"/>
        <v>23</v>
      </c>
      <c r="AN92" s="125">
        <f t="shared" si="63"/>
        <v>0</v>
      </c>
      <c r="AO92" s="125">
        <f t="shared" si="64"/>
        <v>0</v>
      </c>
      <c r="AP92" s="125">
        <f t="shared" si="77"/>
        <v>1</v>
      </c>
      <c r="AQ92" s="127">
        <f t="shared" si="65"/>
        <v>810</v>
      </c>
      <c r="AR92" s="127">
        <f t="shared" si="66"/>
        <v>0</v>
      </c>
      <c r="AS92" s="125">
        <f t="shared" si="78"/>
        <v>0</v>
      </c>
      <c r="AT92" s="128">
        <f t="shared" si="67"/>
        <v>0</v>
      </c>
      <c r="AU92" s="128">
        <f t="shared" si="68"/>
        <v>0</v>
      </c>
      <c r="AV92" s="128">
        <f t="shared" si="79"/>
        <v>0</v>
      </c>
      <c r="AW92" s="128">
        <f t="shared" si="69"/>
        <v>0</v>
      </c>
      <c r="AX92" s="146">
        <f t="shared" si="70"/>
        <v>0</v>
      </c>
      <c r="AY92" s="147">
        <f t="shared" si="80"/>
        <v>0</v>
      </c>
      <c r="AZ92" s="146">
        <f t="shared" si="71"/>
        <v>0</v>
      </c>
      <c r="BA92" s="129">
        <f t="shared" si="81"/>
        <v>0</v>
      </c>
      <c r="BB92" s="129">
        <f t="shared" si="82"/>
        <v>0</v>
      </c>
      <c r="BC92" s="129">
        <f t="shared" si="83"/>
        <v>0</v>
      </c>
      <c r="BD92" s="130">
        <f t="shared" si="84"/>
        <v>0</v>
      </c>
      <c r="BE92" s="130">
        <f t="shared" si="85"/>
        <v>0</v>
      </c>
      <c r="BF92" s="130">
        <f t="shared" si="86"/>
        <v>0</v>
      </c>
      <c r="BG92" s="149" t="b">
        <f t="shared" si="87"/>
        <v>0</v>
      </c>
      <c r="BH92" s="130" t="b">
        <f t="shared" si="88"/>
        <v>0</v>
      </c>
      <c r="BI92" s="130" t="str">
        <f t="shared" si="89"/>
        <v/>
      </c>
      <c r="BJ92" s="130" t="str">
        <f t="shared" si="90"/>
        <v/>
      </c>
      <c r="BK92" s="130">
        <f t="shared" si="91"/>
        <v>0</v>
      </c>
      <c r="BL92" s="130" t="str">
        <f t="shared" si="92"/>
        <v/>
      </c>
      <c r="BM92" s="130" t="str">
        <f t="shared" si="104"/>
        <v/>
      </c>
      <c r="BN92" s="130" t="str">
        <f t="shared" si="105"/>
        <v/>
      </c>
      <c r="BO92" s="130">
        <f t="shared" si="101"/>
        <v>0</v>
      </c>
      <c r="BP92" s="130">
        <f t="shared" si="102"/>
        <v>0</v>
      </c>
      <c r="BQ92" s="130">
        <f t="shared" si="103"/>
        <v>0</v>
      </c>
      <c r="BR92" s="130">
        <f t="shared" si="93"/>
        <v>0</v>
      </c>
      <c r="BS92" s="130" t="str">
        <f t="shared" si="94"/>
        <v>N</v>
      </c>
    </row>
    <row r="93" spans="1:71" ht="18" customHeight="1">
      <c r="A93" s="407"/>
      <c r="B93" s="116"/>
      <c r="C93" s="117"/>
      <c r="D93" s="118"/>
      <c r="E93" s="118"/>
      <c r="F93" s="115"/>
      <c r="G93" s="115"/>
      <c r="H93" s="119"/>
      <c r="I93" s="109" t="str">
        <f t="shared" si="72"/>
        <v xml:space="preserve"> </v>
      </c>
      <c r="J93" s="109" t="str">
        <f t="shared" si="73"/>
        <v xml:space="preserve"> </v>
      </c>
      <c r="K93" s="109" t="str">
        <f t="shared" si="74"/>
        <v xml:space="preserve"> </v>
      </c>
      <c r="W93" s="141" t="str">
        <f t="shared" si="75"/>
        <v xml:space="preserve"> </v>
      </c>
      <c r="X93" s="137" t="str">
        <f t="shared" si="56"/>
        <v xml:space="preserve"> </v>
      </c>
      <c r="Y93" s="137" t="str">
        <f t="shared" si="57"/>
        <v xml:space="preserve"> </v>
      </c>
      <c r="Z93" s="137" t="str">
        <f t="shared" si="58"/>
        <v xml:space="preserve"> </v>
      </c>
      <c r="AA93" s="138" t="str">
        <f t="shared" si="59"/>
        <v xml:space="preserve"> </v>
      </c>
      <c r="AB93" s="144" t="str">
        <f t="shared" si="60"/>
        <v xml:space="preserve"> </v>
      </c>
      <c r="AC93" s="139" t="e">
        <f t="shared" si="61"/>
        <v>#N/A</v>
      </c>
      <c r="AD93" s="139" t="e">
        <f t="shared" si="62"/>
        <v>#N/A</v>
      </c>
      <c r="AE93" s="140" t="str">
        <f>IF(ISBLANK($G93)," ",IF($D93="Z",#REF!,IF($G93=2,0,IF($G93=1,IF($AB93&gt;$AD93,#REF!,0),IF($AB93&lt;$AC93,#REF!,#REF!)))))</f>
        <v xml:space="preserve"> </v>
      </c>
      <c r="AF93" s="140" t="str">
        <f>IF(ISBLANK($G93)," ",IF($D93="Z",#REF!+#REF!,IF($G93=2,#REF!+#REF!,IF($G93=1,IF($AB93&gt;$AD93,#REF!+#REF!,#REF!+#REF!),IF($AB93&lt;$AC93,#REF!+#REF!,#REF!+#REF!)))))</f>
        <v xml:space="preserve"> </v>
      </c>
      <c r="AG93" s="125">
        <f t="shared" si="95"/>
        <v>0</v>
      </c>
      <c r="AH93" s="126">
        <f t="shared" si="96"/>
        <v>0</v>
      </c>
      <c r="AI93" s="126">
        <f t="shared" si="97"/>
        <v>0</v>
      </c>
      <c r="AJ93" s="126">
        <f t="shared" si="98"/>
        <v>0</v>
      </c>
      <c r="AK93" s="126">
        <f t="shared" si="99"/>
        <v>0</v>
      </c>
      <c r="AL93" s="126">
        <f t="shared" si="100"/>
        <v>4</v>
      </c>
      <c r="AM93" s="125">
        <f t="shared" si="76"/>
        <v>23</v>
      </c>
      <c r="AN93" s="125">
        <f t="shared" si="63"/>
        <v>0</v>
      </c>
      <c r="AO93" s="125">
        <f t="shared" si="64"/>
        <v>0</v>
      </c>
      <c r="AP93" s="125">
        <f t="shared" si="77"/>
        <v>1</v>
      </c>
      <c r="AQ93" s="127">
        <f t="shared" si="65"/>
        <v>810</v>
      </c>
      <c r="AR93" s="127">
        <f t="shared" si="66"/>
        <v>0</v>
      </c>
      <c r="AS93" s="125">
        <f t="shared" si="78"/>
        <v>0</v>
      </c>
      <c r="AT93" s="128">
        <f t="shared" si="67"/>
        <v>0</v>
      </c>
      <c r="AU93" s="128">
        <f t="shared" si="68"/>
        <v>0</v>
      </c>
      <c r="AV93" s="128">
        <f t="shared" si="79"/>
        <v>0</v>
      </c>
      <c r="AW93" s="128">
        <f t="shared" si="69"/>
        <v>0</v>
      </c>
      <c r="AX93" s="146">
        <f t="shared" si="70"/>
        <v>0</v>
      </c>
      <c r="AY93" s="147">
        <f t="shared" si="80"/>
        <v>0</v>
      </c>
      <c r="AZ93" s="146">
        <f t="shared" si="71"/>
        <v>0</v>
      </c>
      <c r="BA93" s="129">
        <f t="shared" si="81"/>
        <v>0</v>
      </c>
      <c r="BB93" s="129">
        <f t="shared" si="82"/>
        <v>0</v>
      </c>
      <c r="BC93" s="129">
        <f t="shared" si="83"/>
        <v>0</v>
      </c>
      <c r="BD93" s="130">
        <f t="shared" si="84"/>
        <v>0</v>
      </c>
      <c r="BE93" s="130">
        <f t="shared" si="85"/>
        <v>0</v>
      </c>
      <c r="BF93" s="130">
        <f t="shared" si="86"/>
        <v>0</v>
      </c>
      <c r="BG93" s="149" t="b">
        <f t="shared" si="87"/>
        <v>0</v>
      </c>
      <c r="BH93" s="130" t="b">
        <f t="shared" si="88"/>
        <v>0</v>
      </c>
      <c r="BI93" s="130" t="str">
        <f t="shared" si="89"/>
        <v/>
      </c>
      <c r="BJ93" s="130" t="str">
        <f t="shared" si="90"/>
        <v/>
      </c>
      <c r="BK93" s="130">
        <f t="shared" si="91"/>
        <v>0</v>
      </c>
      <c r="BL93" s="130" t="str">
        <f t="shared" si="92"/>
        <v/>
      </c>
      <c r="BM93" s="130" t="str">
        <f t="shared" si="104"/>
        <v/>
      </c>
      <c r="BN93" s="130" t="str">
        <f t="shared" si="105"/>
        <v/>
      </c>
      <c r="BO93" s="130">
        <f t="shared" si="101"/>
        <v>0</v>
      </c>
      <c r="BP93" s="130">
        <f t="shared" si="102"/>
        <v>0</v>
      </c>
      <c r="BQ93" s="130">
        <f t="shared" si="103"/>
        <v>0</v>
      </c>
      <c r="BR93" s="130">
        <f t="shared" si="93"/>
        <v>0</v>
      </c>
      <c r="BS93" s="130" t="str">
        <f t="shared" si="94"/>
        <v>N</v>
      </c>
    </row>
    <row r="94" spans="1:71" ht="18" customHeight="1">
      <c r="A94" s="407"/>
      <c r="B94" s="116"/>
      <c r="C94" s="117"/>
      <c r="D94" s="118"/>
      <c r="E94" s="118"/>
      <c r="F94" s="115"/>
      <c r="G94" s="115"/>
      <c r="H94" s="119"/>
      <c r="I94" s="109" t="str">
        <f t="shared" si="72"/>
        <v xml:space="preserve"> </v>
      </c>
      <c r="J94" s="109" t="str">
        <f t="shared" si="73"/>
        <v xml:space="preserve"> </v>
      </c>
      <c r="K94" s="109" t="str">
        <f t="shared" si="74"/>
        <v xml:space="preserve"> </v>
      </c>
      <c r="W94" s="141" t="str">
        <f t="shared" si="75"/>
        <v xml:space="preserve"> </v>
      </c>
      <c r="X94" s="137" t="str">
        <f t="shared" si="56"/>
        <v xml:space="preserve"> </v>
      </c>
      <c r="Y94" s="137" t="str">
        <f t="shared" si="57"/>
        <v xml:space="preserve"> </v>
      </c>
      <c r="Z94" s="137" t="str">
        <f t="shared" si="58"/>
        <v xml:space="preserve"> </v>
      </c>
      <c r="AA94" s="138" t="str">
        <f t="shared" si="59"/>
        <v xml:space="preserve"> </v>
      </c>
      <c r="AB94" s="144" t="str">
        <f t="shared" si="60"/>
        <v xml:space="preserve"> </v>
      </c>
      <c r="AC94" s="139" t="e">
        <f t="shared" si="61"/>
        <v>#N/A</v>
      </c>
      <c r="AD94" s="139" t="e">
        <f t="shared" si="62"/>
        <v>#N/A</v>
      </c>
      <c r="AE94" s="140" t="str">
        <f>IF(ISBLANK($G94)," ",IF($D94="Z",#REF!,IF($G94=2,0,IF($G94=1,IF($AB94&gt;$AD94,#REF!,0),IF($AB94&lt;$AC94,#REF!,#REF!)))))</f>
        <v xml:space="preserve"> </v>
      </c>
      <c r="AF94" s="140" t="str">
        <f>IF(ISBLANK($G94)," ",IF($D94="Z",#REF!+#REF!,IF($G94=2,#REF!+#REF!,IF($G94=1,IF($AB94&gt;$AD94,#REF!+#REF!,#REF!+#REF!),IF($AB94&lt;$AC94,#REF!+#REF!,#REF!+#REF!)))))</f>
        <v xml:space="preserve"> </v>
      </c>
      <c r="AG94" s="125">
        <f t="shared" si="95"/>
        <v>0</v>
      </c>
      <c r="AH94" s="126">
        <f t="shared" si="96"/>
        <v>0</v>
      </c>
      <c r="AI94" s="126">
        <f t="shared" si="97"/>
        <v>0</v>
      </c>
      <c r="AJ94" s="126">
        <f t="shared" si="98"/>
        <v>0</v>
      </c>
      <c r="AK94" s="126">
        <f t="shared" si="99"/>
        <v>0</v>
      </c>
      <c r="AL94" s="126">
        <f t="shared" si="100"/>
        <v>4</v>
      </c>
      <c r="AM94" s="125">
        <f t="shared" si="76"/>
        <v>23</v>
      </c>
      <c r="AN94" s="125">
        <f t="shared" si="63"/>
        <v>0</v>
      </c>
      <c r="AO94" s="125">
        <f t="shared" si="64"/>
        <v>0</v>
      </c>
      <c r="AP94" s="125">
        <f t="shared" si="77"/>
        <v>1</v>
      </c>
      <c r="AQ94" s="127">
        <f t="shared" si="65"/>
        <v>810</v>
      </c>
      <c r="AR94" s="127">
        <f t="shared" si="66"/>
        <v>0</v>
      </c>
      <c r="AS94" s="125">
        <f t="shared" si="78"/>
        <v>0</v>
      </c>
      <c r="AT94" s="128">
        <f t="shared" si="67"/>
        <v>0</v>
      </c>
      <c r="AU94" s="128">
        <f t="shared" si="68"/>
        <v>0</v>
      </c>
      <c r="AV94" s="128">
        <f t="shared" si="79"/>
        <v>0</v>
      </c>
      <c r="AW94" s="128">
        <f t="shared" si="69"/>
        <v>0</v>
      </c>
      <c r="AX94" s="146">
        <f t="shared" si="70"/>
        <v>0</v>
      </c>
      <c r="AY94" s="147">
        <f t="shared" si="80"/>
        <v>0</v>
      </c>
      <c r="AZ94" s="146">
        <f t="shared" si="71"/>
        <v>0</v>
      </c>
      <c r="BA94" s="129">
        <f t="shared" si="81"/>
        <v>0</v>
      </c>
      <c r="BB94" s="129">
        <f t="shared" si="82"/>
        <v>0</v>
      </c>
      <c r="BC94" s="129">
        <f t="shared" si="83"/>
        <v>0</v>
      </c>
      <c r="BD94" s="130">
        <f t="shared" si="84"/>
        <v>0</v>
      </c>
      <c r="BE94" s="130">
        <f t="shared" si="85"/>
        <v>0</v>
      </c>
      <c r="BF94" s="130">
        <f t="shared" si="86"/>
        <v>0</v>
      </c>
      <c r="BG94" s="149" t="b">
        <f t="shared" si="87"/>
        <v>0</v>
      </c>
      <c r="BH94" s="130" t="b">
        <f t="shared" si="88"/>
        <v>0</v>
      </c>
      <c r="BI94" s="130" t="str">
        <f t="shared" si="89"/>
        <v/>
      </c>
      <c r="BJ94" s="130" t="str">
        <f t="shared" si="90"/>
        <v/>
      </c>
      <c r="BK94" s="130">
        <f t="shared" si="91"/>
        <v>0</v>
      </c>
      <c r="BL94" s="130" t="str">
        <f t="shared" si="92"/>
        <v/>
      </c>
      <c r="BM94" s="130" t="str">
        <f t="shared" si="104"/>
        <v/>
      </c>
      <c r="BN94" s="130" t="str">
        <f t="shared" si="105"/>
        <v/>
      </c>
      <c r="BO94" s="130">
        <f t="shared" si="101"/>
        <v>0</v>
      </c>
      <c r="BP94" s="130">
        <f t="shared" si="102"/>
        <v>0</v>
      </c>
      <c r="BQ94" s="130">
        <f t="shared" si="103"/>
        <v>0</v>
      </c>
      <c r="BR94" s="130">
        <f t="shared" si="93"/>
        <v>0</v>
      </c>
      <c r="BS94" s="130" t="str">
        <f t="shared" si="94"/>
        <v>N</v>
      </c>
    </row>
    <row r="95" spans="1:71" ht="18" customHeight="1">
      <c r="A95" s="407"/>
      <c r="B95" s="116"/>
      <c r="C95" s="117"/>
      <c r="D95" s="118"/>
      <c r="E95" s="118"/>
      <c r="F95" s="115"/>
      <c r="G95" s="115"/>
      <c r="H95" s="119"/>
      <c r="I95" s="109" t="str">
        <f t="shared" si="72"/>
        <v xml:space="preserve"> </v>
      </c>
      <c r="J95" s="109" t="str">
        <f t="shared" si="73"/>
        <v xml:space="preserve"> </v>
      </c>
      <c r="K95" s="109" t="str">
        <f t="shared" si="74"/>
        <v xml:space="preserve"> </v>
      </c>
      <c r="W95" s="141" t="str">
        <f t="shared" si="75"/>
        <v xml:space="preserve"> </v>
      </c>
      <c r="X95" s="137" t="str">
        <f t="shared" si="56"/>
        <v xml:space="preserve"> </v>
      </c>
      <c r="Y95" s="137" t="str">
        <f t="shared" si="57"/>
        <v xml:space="preserve"> </v>
      </c>
      <c r="Z95" s="137" t="str">
        <f t="shared" si="58"/>
        <v xml:space="preserve"> </v>
      </c>
      <c r="AA95" s="138" t="str">
        <f t="shared" si="59"/>
        <v xml:space="preserve"> </v>
      </c>
      <c r="AB95" s="144" t="str">
        <f t="shared" si="60"/>
        <v xml:space="preserve"> </v>
      </c>
      <c r="AC95" s="139" t="e">
        <f t="shared" si="61"/>
        <v>#N/A</v>
      </c>
      <c r="AD95" s="139" t="e">
        <f t="shared" si="62"/>
        <v>#N/A</v>
      </c>
      <c r="AE95" s="140" t="str">
        <f>IF(ISBLANK($G95)," ",IF($D95="Z",#REF!,IF($G95=2,0,IF($G95=1,IF($AB95&gt;$AD95,#REF!,0),IF($AB95&lt;$AC95,#REF!,#REF!)))))</f>
        <v xml:space="preserve"> </v>
      </c>
      <c r="AF95" s="140" t="str">
        <f>IF(ISBLANK($G95)," ",IF($D95="Z",#REF!+#REF!,IF($G95=2,#REF!+#REF!,IF($G95=1,IF($AB95&gt;$AD95,#REF!+#REF!,#REF!+#REF!),IF($AB95&lt;$AC95,#REF!+#REF!,#REF!+#REF!)))))</f>
        <v xml:space="preserve"> </v>
      </c>
      <c r="AG95" s="125">
        <f t="shared" si="95"/>
        <v>0</v>
      </c>
      <c r="AH95" s="126">
        <f t="shared" si="96"/>
        <v>0</v>
      </c>
      <c r="AI95" s="126">
        <f t="shared" si="97"/>
        <v>0</v>
      </c>
      <c r="AJ95" s="126">
        <f t="shared" si="98"/>
        <v>0</v>
      </c>
      <c r="AK95" s="126">
        <f t="shared" si="99"/>
        <v>0</v>
      </c>
      <c r="AL95" s="126">
        <f t="shared" si="100"/>
        <v>4</v>
      </c>
      <c r="AM95" s="125">
        <f t="shared" si="76"/>
        <v>23</v>
      </c>
      <c r="AN95" s="125">
        <f t="shared" si="63"/>
        <v>0</v>
      </c>
      <c r="AO95" s="125">
        <f t="shared" si="64"/>
        <v>0</v>
      </c>
      <c r="AP95" s="125">
        <f t="shared" si="77"/>
        <v>1</v>
      </c>
      <c r="AQ95" s="127">
        <f t="shared" si="65"/>
        <v>810</v>
      </c>
      <c r="AR95" s="127">
        <f t="shared" si="66"/>
        <v>0</v>
      </c>
      <c r="AS95" s="125">
        <f t="shared" si="78"/>
        <v>0</v>
      </c>
      <c r="AT95" s="128">
        <f t="shared" si="67"/>
        <v>0</v>
      </c>
      <c r="AU95" s="128">
        <f t="shared" si="68"/>
        <v>0</v>
      </c>
      <c r="AV95" s="128">
        <f t="shared" si="79"/>
        <v>0</v>
      </c>
      <c r="AW95" s="128">
        <f t="shared" si="69"/>
        <v>0</v>
      </c>
      <c r="AX95" s="146">
        <f t="shared" si="70"/>
        <v>0</v>
      </c>
      <c r="AY95" s="147">
        <f t="shared" si="80"/>
        <v>0</v>
      </c>
      <c r="AZ95" s="146">
        <f t="shared" si="71"/>
        <v>0</v>
      </c>
      <c r="BA95" s="129">
        <f t="shared" si="81"/>
        <v>0</v>
      </c>
      <c r="BB95" s="129">
        <f t="shared" si="82"/>
        <v>0</v>
      </c>
      <c r="BC95" s="129">
        <f t="shared" si="83"/>
        <v>0</v>
      </c>
      <c r="BD95" s="130">
        <f t="shared" si="84"/>
        <v>0</v>
      </c>
      <c r="BE95" s="130">
        <f t="shared" si="85"/>
        <v>0</v>
      </c>
      <c r="BF95" s="130">
        <f t="shared" si="86"/>
        <v>0</v>
      </c>
      <c r="BG95" s="149" t="b">
        <f t="shared" si="87"/>
        <v>0</v>
      </c>
      <c r="BH95" s="130" t="b">
        <f t="shared" si="88"/>
        <v>0</v>
      </c>
      <c r="BI95" s="130" t="str">
        <f t="shared" si="89"/>
        <v/>
      </c>
      <c r="BJ95" s="130" t="str">
        <f t="shared" si="90"/>
        <v/>
      </c>
      <c r="BK95" s="130">
        <f t="shared" si="91"/>
        <v>0</v>
      </c>
      <c r="BL95" s="130" t="str">
        <f t="shared" si="92"/>
        <v/>
      </c>
      <c r="BM95" s="130" t="str">
        <f t="shared" si="104"/>
        <v/>
      </c>
      <c r="BN95" s="130" t="str">
        <f t="shared" si="105"/>
        <v/>
      </c>
      <c r="BO95" s="130">
        <f t="shared" si="101"/>
        <v>0</v>
      </c>
      <c r="BP95" s="130">
        <f t="shared" si="102"/>
        <v>0</v>
      </c>
      <c r="BQ95" s="130">
        <f t="shared" si="103"/>
        <v>0</v>
      </c>
      <c r="BR95" s="130">
        <f t="shared" si="93"/>
        <v>0</v>
      </c>
      <c r="BS95" s="130" t="str">
        <f t="shared" si="94"/>
        <v>N</v>
      </c>
    </row>
    <row r="96" spans="1:71" ht="18" customHeight="1">
      <c r="A96" s="407"/>
      <c r="B96" s="116"/>
      <c r="C96" s="117"/>
      <c r="D96" s="118"/>
      <c r="E96" s="118"/>
      <c r="F96" s="115"/>
      <c r="G96" s="115"/>
      <c r="H96" s="119"/>
      <c r="I96" s="109" t="str">
        <f t="shared" si="72"/>
        <v xml:space="preserve"> </v>
      </c>
      <c r="J96" s="109" t="str">
        <f t="shared" si="73"/>
        <v xml:space="preserve"> </v>
      </c>
      <c r="K96" s="109" t="str">
        <f t="shared" si="74"/>
        <v xml:space="preserve"> </v>
      </c>
      <c r="W96" s="141" t="str">
        <f t="shared" si="75"/>
        <v xml:space="preserve"> </v>
      </c>
      <c r="X96" s="137" t="str">
        <f t="shared" si="56"/>
        <v xml:space="preserve"> </v>
      </c>
      <c r="Y96" s="137" t="str">
        <f t="shared" si="57"/>
        <v xml:space="preserve"> </v>
      </c>
      <c r="Z96" s="137" t="str">
        <f t="shared" si="58"/>
        <v xml:space="preserve"> </v>
      </c>
      <c r="AA96" s="138" t="str">
        <f t="shared" si="59"/>
        <v xml:space="preserve"> </v>
      </c>
      <c r="AB96" s="144" t="str">
        <f t="shared" si="60"/>
        <v xml:space="preserve"> </v>
      </c>
      <c r="AC96" s="139" t="e">
        <f t="shared" si="61"/>
        <v>#N/A</v>
      </c>
      <c r="AD96" s="139" t="e">
        <f t="shared" si="62"/>
        <v>#N/A</v>
      </c>
      <c r="AE96" s="140" t="str">
        <f>IF(ISBLANK($G96)," ",IF($D96="Z",#REF!,IF($G96=2,0,IF($G96=1,IF($AB96&gt;$AD96,#REF!,0),IF($AB96&lt;$AC96,#REF!,#REF!)))))</f>
        <v xml:space="preserve"> </v>
      </c>
      <c r="AF96" s="140" t="str">
        <f>IF(ISBLANK($G96)," ",IF($D96="Z",#REF!+#REF!,IF($G96=2,#REF!+#REF!,IF($G96=1,IF($AB96&gt;$AD96,#REF!+#REF!,#REF!+#REF!),IF($AB96&lt;$AC96,#REF!+#REF!,#REF!+#REF!)))))</f>
        <v xml:space="preserve"> </v>
      </c>
      <c r="AG96" s="125">
        <f t="shared" si="95"/>
        <v>0</v>
      </c>
      <c r="AH96" s="126">
        <f t="shared" si="96"/>
        <v>0</v>
      </c>
      <c r="AI96" s="126">
        <f t="shared" si="97"/>
        <v>0</v>
      </c>
      <c r="AJ96" s="126">
        <f t="shared" si="98"/>
        <v>0</v>
      </c>
      <c r="AK96" s="126">
        <f t="shared" si="99"/>
        <v>0</v>
      </c>
      <c r="AL96" s="126">
        <f t="shared" si="100"/>
        <v>4</v>
      </c>
      <c r="AM96" s="125">
        <f t="shared" si="76"/>
        <v>23</v>
      </c>
      <c r="AN96" s="125">
        <f t="shared" si="63"/>
        <v>0</v>
      </c>
      <c r="AO96" s="125">
        <f t="shared" si="64"/>
        <v>0</v>
      </c>
      <c r="AP96" s="125">
        <f t="shared" si="77"/>
        <v>1</v>
      </c>
      <c r="AQ96" s="127">
        <f t="shared" si="65"/>
        <v>810</v>
      </c>
      <c r="AR96" s="127">
        <f t="shared" si="66"/>
        <v>0</v>
      </c>
      <c r="AS96" s="125">
        <f t="shared" si="78"/>
        <v>0</v>
      </c>
      <c r="AT96" s="128">
        <f t="shared" si="67"/>
        <v>0</v>
      </c>
      <c r="AU96" s="128">
        <f t="shared" si="68"/>
        <v>0</v>
      </c>
      <c r="AV96" s="128">
        <f t="shared" si="79"/>
        <v>0</v>
      </c>
      <c r="AW96" s="128">
        <f t="shared" si="69"/>
        <v>0</v>
      </c>
      <c r="AX96" s="146">
        <f t="shared" si="70"/>
        <v>0</v>
      </c>
      <c r="AY96" s="147">
        <f t="shared" si="80"/>
        <v>0</v>
      </c>
      <c r="AZ96" s="146">
        <f t="shared" si="71"/>
        <v>0</v>
      </c>
      <c r="BA96" s="129">
        <f t="shared" si="81"/>
        <v>0</v>
      </c>
      <c r="BB96" s="129">
        <f t="shared" si="82"/>
        <v>0</v>
      </c>
      <c r="BC96" s="129">
        <f t="shared" si="83"/>
        <v>0</v>
      </c>
      <c r="BD96" s="130">
        <f t="shared" si="84"/>
        <v>0</v>
      </c>
      <c r="BE96" s="130">
        <f t="shared" si="85"/>
        <v>0</v>
      </c>
      <c r="BF96" s="130">
        <f t="shared" si="86"/>
        <v>0</v>
      </c>
      <c r="BG96" s="149" t="b">
        <f t="shared" si="87"/>
        <v>0</v>
      </c>
      <c r="BH96" s="130" t="b">
        <f t="shared" si="88"/>
        <v>0</v>
      </c>
      <c r="BI96" s="130" t="str">
        <f t="shared" si="89"/>
        <v/>
      </c>
      <c r="BJ96" s="130" t="str">
        <f t="shared" si="90"/>
        <v/>
      </c>
      <c r="BK96" s="130">
        <f t="shared" si="91"/>
        <v>0</v>
      </c>
      <c r="BL96" s="130" t="str">
        <f t="shared" si="92"/>
        <v/>
      </c>
      <c r="BM96" s="130" t="str">
        <f t="shared" si="104"/>
        <v/>
      </c>
      <c r="BN96" s="130" t="str">
        <f t="shared" si="105"/>
        <v/>
      </c>
      <c r="BO96" s="130">
        <f t="shared" si="101"/>
        <v>0</v>
      </c>
      <c r="BP96" s="130">
        <f t="shared" si="102"/>
        <v>0</v>
      </c>
      <c r="BQ96" s="130">
        <f t="shared" si="103"/>
        <v>0</v>
      </c>
      <c r="BR96" s="130">
        <f t="shared" si="93"/>
        <v>0</v>
      </c>
      <c r="BS96" s="130" t="str">
        <f t="shared" si="94"/>
        <v>N</v>
      </c>
    </row>
    <row r="97" spans="1:71" ht="18" customHeight="1">
      <c r="A97" s="407"/>
      <c r="B97" s="116"/>
      <c r="C97" s="117"/>
      <c r="D97" s="118"/>
      <c r="E97" s="118"/>
      <c r="F97" s="115"/>
      <c r="G97" s="115"/>
      <c r="H97" s="119"/>
      <c r="I97" s="109" t="str">
        <f t="shared" si="72"/>
        <v xml:space="preserve"> </v>
      </c>
      <c r="J97" s="109" t="str">
        <f t="shared" si="73"/>
        <v xml:space="preserve"> </v>
      </c>
      <c r="K97" s="109" t="str">
        <f t="shared" si="74"/>
        <v xml:space="preserve"> </v>
      </c>
      <c r="W97" s="141" t="str">
        <f t="shared" si="75"/>
        <v xml:space="preserve"> </v>
      </c>
      <c r="X97" s="137" t="str">
        <f t="shared" si="56"/>
        <v xml:space="preserve"> </v>
      </c>
      <c r="Y97" s="137" t="str">
        <f t="shared" si="57"/>
        <v xml:space="preserve"> </v>
      </c>
      <c r="Z97" s="137" t="str">
        <f t="shared" si="58"/>
        <v xml:space="preserve"> </v>
      </c>
      <c r="AA97" s="138" t="str">
        <f t="shared" si="59"/>
        <v xml:space="preserve"> </v>
      </c>
      <c r="AB97" s="144" t="str">
        <f t="shared" si="60"/>
        <v xml:space="preserve"> </v>
      </c>
      <c r="AC97" s="139" t="e">
        <f t="shared" si="61"/>
        <v>#N/A</v>
      </c>
      <c r="AD97" s="139" t="e">
        <f t="shared" si="62"/>
        <v>#N/A</v>
      </c>
      <c r="AE97" s="140" t="str">
        <f>IF(ISBLANK($G97)," ",IF($D97="Z",#REF!,IF($G97=2,0,IF($G97=1,IF($AB97&gt;$AD97,#REF!,0),IF($AB97&lt;$AC97,#REF!,#REF!)))))</f>
        <v xml:space="preserve"> </v>
      </c>
      <c r="AF97" s="140" t="str">
        <f>IF(ISBLANK($G97)," ",IF($D97="Z",#REF!+#REF!,IF($G97=2,#REF!+#REF!,IF($G97=1,IF($AB97&gt;$AD97,#REF!+#REF!,#REF!+#REF!),IF($AB97&lt;$AC97,#REF!+#REF!,#REF!+#REF!)))))</f>
        <v xml:space="preserve"> </v>
      </c>
      <c r="AG97" s="125">
        <f t="shared" si="95"/>
        <v>0</v>
      </c>
      <c r="AH97" s="126">
        <f t="shared" si="96"/>
        <v>0</v>
      </c>
      <c r="AI97" s="126">
        <f t="shared" si="97"/>
        <v>0</v>
      </c>
      <c r="AJ97" s="126">
        <f t="shared" si="98"/>
        <v>0</v>
      </c>
      <c r="AK97" s="126">
        <f t="shared" si="99"/>
        <v>0</v>
      </c>
      <c r="AL97" s="126">
        <f t="shared" si="100"/>
        <v>4</v>
      </c>
      <c r="AM97" s="125">
        <f t="shared" si="76"/>
        <v>23</v>
      </c>
      <c r="AN97" s="125">
        <f t="shared" si="63"/>
        <v>0</v>
      </c>
      <c r="AO97" s="125">
        <f t="shared" si="64"/>
        <v>0</v>
      </c>
      <c r="AP97" s="125">
        <f t="shared" si="77"/>
        <v>1</v>
      </c>
      <c r="AQ97" s="127">
        <f t="shared" si="65"/>
        <v>810</v>
      </c>
      <c r="AR97" s="127">
        <f t="shared" si="66"/>
        <v>0</v>
      </c>
      <c r="AS97" s="125">
        <f t="shared" si="78"/>
        <v>0</v>
      </c>
      <c r="AT97" s="128">
        <f t="shared" si="67"/>
        <v>0</v>
      </c>
      <c r="AU97" s="128">
        <f t="shared" si="68"/>
        <v>0</v>
      </c>
      <c r="AV97" s="128">
        <f t="shared" si="79"/>
        <v>0</v>
      </c>
      <c r="AW97" s="128">
        <f t="shared" si="69"/>
        <v>0</v>
      </c>
      <c r="AX97" s="146">
        <f t="shared" si="70"/>
        <v>0</v>
      </c>
      <c r="AY97" s="147">
        <f t="shared" si="80"/>
        <v>0</v>
      </c>
      <c r="AZ97" s="146">
        <f t="shared" si="71"/>
        <v>0</v>
      </c>
      <c r="BA97" s="129">
        <f t="shared" si="81"/>
        <v>0</v>
      </c>
      <c r="BB97" s="129">
        <f t="shared" si="82"/>
        <v>0</v>
      </c>
      <c r="BC97" s="129">
        <f t="shared" si="83"/>
        <v>0</v>
      </c>
      <c r="BD97" s="130">
        <f t="shared" si="84"/>
        <v>0</v>
      </c>
      <c r="BE97" s="130">
        <f t="shared" si="85"/>
        <v>0</v>
      </c>
      <c r="BF97" s="130">
        <f t="shared" si="86"/>
        <v>0</v>
      </c>
      <c r="BG97" s="149" t="b">
        <f t="shared" si="87"/>
        <v>0</v>
      </c>
      <c r="BH97" s="130" t="b">
        <f t="shared" si="88"/>
        <v>0</v>
      </c>
      <c r="BI97" s="130" t="str">
        <f t="shared" si="89"/>
        <v/>
      </c>
      <c r="BJ97" s="130" t="str">
        <f t="shared" si="90"/>
        <v/>
      </c>
      <c r="BK97" s="130">
        <f t="shared" si="91"/>
        <v>0</v>
      </c>
      <c r="BL97" s="130" t="str">
        <f t="shared" si="92"/>
        <v/>
      </c>
      <c r="BM97" s="130" t="str">
        <f t="shared" si="104"/>
        <v/>
      </c>
      <c r="BN97" s="130" t="str">
        <f t="shared" si="105"/>
        <v/>
      </c>
      <c r="BO97" s="130">
        <f t="shared" si="101"/>
        <v>0</v>
      </c>
      <c r="BP97" s="130">
        <f t="shared" si="102"/>
        <v>0</v>
      </c>
      <c r="BQ97" s="130">
        <f t="shared" si="103"/>
        <v>0</v>
      </c>
      <c r="BR97" s="130">
        <f t="shared" si="93"/>
        <v>0</v>
      </c>
      <c r="BS97" s="130" t="str">
        <f t="shared" si="94"/>
        <v>N</v>
      </c>
    </row>
    <row r="98" spans="1:71" ht="18" customHeight="1">
      <c r="A98" s="407"/>
      <c r="B98" s="116"/>
      <c r="C98" s="117"/>
      <c r="D98" s="118"/>
      <c r="E98" s="118"/>
      <c r="F98" s="115"/>
      <c r="G98" s="115"/>
      <c r="H98" s="119"/>
      <c r="I98" s="109" t="str">
        <f t="shared" si="72"/>
        <v xml:space="preserve"> </v>
      </c>
      <c r="J98" s="109" t="str">
        <f t="shared" si="73"/>
        <v xml:space="preserve"> </v>
      </c>
      <c r="K98" s="109" t="str">
        <f t="shared" si="74"/>
        <v xml:space="preserve"> </v>
      </c>
      <c r="W98" s="141" t="str">
        <f t="shared" si="75"/>
        <v xml:space="preserve"> </v>
      </c>
      <c r="X98" s="137" t="str">
        <f t="shared" si="56"/>
        <v xml:space="preserve"> </v>
      </c>
      <c r="Y98" s="137" t="str">
        <f t="shared" si="57"/>
        <v xml:space="preserve"> </v>
      </c>
      <c r="Z98" s="137" t="str">
        <f t="shared" si="58"/>
        <v xml:space="preserve"> </v>
      </c>
      <c r="AA98" s="138" t="str">
        <f t="shared" si="59"/>
        <v xml:space="preserve"> </v>
      </c>
      <c r="AB98" s="144" t="str">
        <f t="shared" si="60"/>
        <v xml:space="preserve"> </v>
      </c>
      <c r="AC98" s="139" t="e">
        <f t="shared" si="61"/>
        <v>#N/A</v>
      </c>
      <c r="AD98" s="139" t="e">
        <f t="shared" si="62"/>
        <v>#N/A</v>
      </c>
      <c r="AE98" s="140" t="str">
        <f>IF(ISBLANK($G98)," ",IF($D98="Z",#REF!,IF($G98=2,0,IF($G98=1,IF($AB98&gt;$AD98,#REF!,0),IF($AB98&lt;$AC98,#REF!,#REF!)))))</f>
        <v xml:space="preserve"> </v>
      </c>
      <c r="AF98" s="140" t="str">
        <f>IF(ISBLANK($G98)," ",IF($D98="Z",#REF!+#REF!,IF($G98=2,#REF!+#REF!,IF($G98=1,IF($AB98&gt;$AD98,#REF!+#REF!,#REF!+#REF!),IF($AB98&lt;$AC98,#REF!+#REF!,#REF!+#REF!)))))</f>
        <v xml:space="preserve"> </v>
      </c>
      <c r="AG98" s="125">
        <f t="shared" si="95"/>
        <v>0</v>
      </c>
      <c r="AH98" s="126">
        <f t="shared" si="96"/>
        <v>0</v>
      </c>
      <c r="AI98" s="126">
        <f t="shared" si="97"/>
        <v>0</v>
      </c>
      <c r="AJ98" s="126">
        <f t="shared" si="98"/>
        <v>0</v>
      </c>
      <c r="AK98" s="126">
        <f t="shared" si="99"/>
        <v>0</v>
      </c>
      <c r="AL98" s="126">
        <f t="shared" si="100"/>
        <v>4</v>
      </c>
      <c r="AM98" s="125">
        <f t="shared" si="76"/>
        <v>23</v>
      </c>
      <c r="AN98" s="125">
        <f t="shared" si="63"/>
        <v>0</v>
      </c>
      <c r="AO98" s="125">
        <f t="shared" si="64"/>
        <v>0</v>
      </c>
      <c r="AP98" s="125">
        <f t="shared" si="77"/>
        <v>1</v>
      </c>
      <c r="AQ98" s="127">
        <f t="shared" si="65"/>
        <v>810</v>
      </c>
      <c r="AR98" s="127">
        <f t="shared" si="66"/>
        <v>0</v>
      </c>
      <c r="AS98" s="125">
        <f t="shared" si="78"/>
        <v>0</v>
      </c>
      <c r="AT98" s="128">
        <f t="shared" si="67"/>
        <v>0</v>
      </c>
      <c r="AU98" s="128">
        <f t="shared" si="68"/>
        <v>0</v>
      </c>
      <c r="AV98" s="128">
        <f t="shared" si="79"/>
        <v>0</v>
      </c>
      <c r="AW98" s="128">
        <f t="shared" si="69"/>
        <v>0</v>
      </c>
      <c r="AX98" s="146">
        <f t="shared" si="70"/>
        <v>0</v>
      </c>
      <c r="AY98" s="147">
        <f t="shared" si="80"/>
        <v>0</v>
      </c>
      <c r="AZ98" s="146">
        <f t="shared" si="71"/>
        <v>0</v>
      </c>
      <c r="BA98" s="129">
        <f t="shared" si="81"/>
        <v>0</v>
      </c>
      <c r="BB98" s="129">
        <f t="shared" si="82"/>
        <v>0</v>
      </c>
      <c r="BC98" s="129">
        <f t="shared" si="83"/>
        <v>0</v>
      </c>
      <c r="BD98" s="130">
        <f t="shared" si="84"/>
        <v>0</v>
      </c>
      <c r="BE98" s="130">
        <f t="shared" si="85"/>
        <v>0</v>
      </c>
      <c r="BF98" s="130">
        <f t="shared" si="86"/>
        <v>0</v>
      </c>
      <c r="BG98" s="149" t="b">
        <f t="shared" si="87"/>
        <v>0</v>
      </c>
      <c r="BH98" s="130" t="b">
        <f t="shared" si="88"/>
        <v>0</v>
      </c>
      <c r="BI98" s="130" t="str">
        <f t="shared" si="89"/>
        <v/>
      </c>
      <c r="BJ98" s="130" t="str">
        <f t="shared" si="90"/>
        <v/>
      </c>
      <c r="BK98" s="130">
        <f t="shared" si="91"/>
        <v>0</v>
      </c>
      <c r="BL98" s="130" t="str">
        <f t="shared" si="92"/>
        <v/>
      </c>
      <c r="BM98" s="130" t="str">
        <f t="shared" si="104"/>
        <v/>
      </c>
      <c r="BN98" s="130" t="str">
        <f t="shared" si="105"/>
        <v/>
      </c>
      <c r="BO98" s="130">
        <f t="shared" si="101"/>
        <v>0</v>
      </c>
      <c r="BP98" s="130">
        <f t="shared" si="102"/>
        <v>0</v>
      </c>
      <c r="BQ98" s="130">
        <f t="shared" si="103"/>
        <v>0</v>
      </c>
      <c r="BR98" s="130">
        <f t="shared" si="93"/>
        <v>0</v>
      </c>
      <c r="BS98" s="130" t="str">
        <f t="shared" si="94"/>
        <v>N</v>
      </c>
    </row>
    <row r="99" spans="1:71" ht="18" customHeight="1">
      <c r="A99" s="407"/>
      <c r="B99" s="116"/>
      <c r="C99" s="117"/>
      <c r="D99" s="118"/>
      <c r="E99" s="118"/>
      <c r="F99" s="115"/>
      <c r="G99" s="115"/>
      <c r="H99" s="119"/>
      <c r="I99" s="109" t="str">
        <f t="shared" si="72"/>
        <v xml:space="preserve"> </v>
      </c>
      <c r="J99" s="109" t="str">
        <f t="shared" si="73"/>
        <v xml:space="preserve"> </v>
      </c>
      <c r="K99" s="109" t="str">
        <f t="shared" si="74"/>
        <v xml:space="preserve"> </v>
      </c>
      <c r="W99" s="141" t="str">
        <f t="shared" si="75"/>
        <v xml:space="preserve"> </v>
      </c>
      <c r="X99" s="137" t="str">
        <f t="shared" si="56"/>
        <v xml:space="preserve"> </v>
      </c>
      <c r="Y99" s="137" t="str">
        <f t="shared" si="57"/>
        <v xml:space="preserve"> </v>
      </c>
      <c r="Z99" s="137" t="str">
        <f t="shared" si="58"/>
        <v xml:space="preserve"> </v>
      </c>
      <c r="AA99" s="138" t="str">
        <f t="shared" si="59"/>
        <v xml:space="preserve"> </v>
      </c>
      <c r="AB99" s="144" t="str">
        <f t="shared" si="60"/>
        <v xml:space="preserve"> </v>
      </c>
      <c r="AC99" s="139" t="e">
        <f t="shared" si="61"/>
        <v>#N/A</v>
      </c>
      <c r="AD99" s="139" t="e">
        <f t="shared" si="62"/>
        <v>#N/A</v>
      </c>
      <c r="AE99" s="140" t="str">
        <f>IF(ISBLANK($G99)," ",IF($D99="Z",#REF!,IF($G99=2,0,IF($G99=1,IF($AB99&gt;$AD99,#REF!,0),IF($AB99&lt;$AC99,#REF!,#REF!)))))</f>
        <v xml:space="preserve"> </v>
      </c>
      <c r="AF99" s="140" t="str">
        <f>IF(ISBLANK($G99)," ",IF($D99="Z",#REF!+#REF!,IF($G99=2,#REF!+#REF!,IF($G99=1,IF($AB99&gt;$AD99,#REF!+#REF!,#REF!+#REF!),IF($AB99&lt;$AC99,#REF!+#REF!,#REF!+#REF!)))))</f>
        <v xml:space="preserve"> </v>
      </c>
      <c r="AG99" s="125">
        <f t="shared" si="95"/>
        <v>0</v>
      </c>
      <c r="AH99" s="126">
        <f t="shared" si="96"/>
        <v>0</v>
      </c>
      <c r="AI99" s="126">
        <f t="shared" si="97"/>
        <v>0</v>
      </c>
      <c r="AJ99" s="126">
        <f t="shared" si="98"/>
        <v>0</v>
      </c>
      <c r="AK99" s="126">
        <f t="shared" si="99"/>
        <v>0</v>
      </c>
      <c r="AL99" s="126">
        <f t="shared" si="100"/>
        <v>4</v>
      </c>
      <c r="AM99" s="125">
        <f t="shared" si="76"/>
        <v>23</v>
      </c>
      <c r="AN99" s="125">
        <f t="shared" si="63"/>
        <v>0</v>
      </c>
      <c r="AO99" s="125">
        <f t="shared" si="64"/>
        <v>0</v>
      </c>
      <c r="AP99" s="125">
        <f t="shared" si="77"/>
        <v>1</v>
      </c>
      <c r="AQ99" s="127">
        <f t="shared" si="65"/>
        <v>810</v>
      </c>
      <c r="AR99" s="127">
        <f t="shared" si="66"/>
        <v>0</v>
      </c>
      <c r="AS99" s="125">
        <f t="shared" si="78"/>
        <v>0</v>
      </c>
      <c r="AT99" s="128">
        <f t="shared" si="67"/>
        <v>0</v>
      </c>
      <c r="AU99" s="128">
        <f t="shared" si="68"/>
        <v>0</v>
      </c>
      <c r="AV99" s="128">
        <f t="shared" si="79"/>
        <v>0</v>
      </c>
      <c r="AW99" s="128">
        <f t="shared" si="69"/>
        <v>0</v>
      </c>
      <c r="AX99" s="146">
        <f t="shared" si="70"/>
        <v>0</v>
      </c>
      <c r="AY99" s="147">
        <f t="shared" si="80"/>
        <v>0</v>
      </c>
      <c r="AZ99" s="146">
        <f t="shared" si="71"/>
        <v>0</v>
      </c>
      <c r="BA99" s="129">
        <f t="shared" si="81"/>
        <v>0</v>
      </c>
      <c r="BB99" s="129">
        <f t="shared" si="82"/>
        <v>0</v>
      </c>
      <c r="BC99" s="129">
        <f t="shared" si="83"/>
        <v>0</v>
      </c>
      <c r="BD99" s="130">
        <f t="shared" si="84"/>
        <v>0</v>
      </c>
      <c r="BE99" s="130">
        <f t="shared" si="85"/>
        <v>0</v>
      </c>
      <c r="BF99" s="130">
        <f t="shared" si="86"/>
        <v>0</v>
      </c>
      <c r="BG99" s="149" t="b">
        <f t="shared" si="87"/>
        <v>0</v>
      </c>
      <c r="BH99" s="130" t="b">
        <f t="shared" si="88"/>
        <v>0</v>
      </c>
      <c r="BI99" s="130" t="str">
        <f t="shared" si="89"/>
        <v/>
      </c>
      <c r="BJ99" s="130" t="str">
        <f t="shared" si="90"/>
        <v/>
      </c>
      <c r="BK99" s="130">
        <f t="shared" si="91"/>
        <v>0</v>
      </c>
      <c r="BL99" s="130" t="str">
        <f t="shared" si="92"/>
        <v/>
      </c>
      <c r="BM99" s="130" t="str">
        <f t="shared" si="104"/>
        <v/>
      </c>
      <c r="BN99" s="130" t="str">
        <f t="shared" si="105"/>
        <v/>
      </c>
      <c r="BO99" s="130">
        <f t="shared" si="101"/>
        <v>0</v>
      </c>
      <c r="BP99" s="130">
        <f t="shared" si="102"/>
        <v>0</v>
      </c>
      <c r="BQ99" s="130">
        <f t="shared" si="103"/>
        <v>0</v>
      </c>
      <c r="BR99" s="130">
        <f t="shared" si="93"/>
        <v>0</v>
      </c>
      <c r="BS99" s="130" t="str">
        <f t="shared" si="94"/>
        <v>N</v>
      </c>
    </row>
    <row r="100" spans="1:71" ht="18" customHeight="1">
      <c r="A100" s="407"/>
      <c r="B100" s="116"/>
      <c r="C100" s="117"/>
      <c r="D100" s="118"/>
      <c r="E100" s="118"/>
      <c r="F100" s="115"/>
      <c r="G100" s="115"/>
      <c r="H100" s="119"/>
      <c r="I100" s="109" t="str">
        <f t="shared" si="72"/>
        <v xml:space="preserve"> </v>
      </c>
      <c r="J100" s="109" t="str">
        <f t="shared" si="73"/>
        <v xml:space="preserve"> </v>
      </c>
      <c r="K100" s="109" t="str">
        <f t="shared" si="74"/>
        <v xml:space="preserve"> </v>
      </c>
      <c r="W100" s="141" t="str">
        <f t="shared" si="75"/>
        <v xml:space="preserve"> </v>
      </c>
      <c r="X100" s="137" t="str">
        <f t="shared" si="56"/>
        <v xml:space="preserve"> </v>
      </c>
      <c r="Y100" s="137" t="str">
        <f t="shared" si="57"/>
        <v xml:space="preserve"> </v>
      </c>
      <c r="Z100" s="137" t="str">
        <f t="shared" si="58"/>
        <v xml:space="preserve"> </v>
      </c>
      <c r="AA100" s="138" t="str">
        <f t="shared" si="59"/>
        <v xml:space="preserve"> </v>
      </c>
      <c r="AB100" s="144" t="str">
        <f t="shared" si="60"/>
        <v xml:space="preserve"> </v>
      </c>
      <c r="AC100" s="139" t="e">
        <f t="shared" si="61"/>
        <v>#N/A</v>
      </c>
      <c r="AD100" s="139" t="e">
        <f t="shared" si="62"/>
        <v>#N/A</v>
      </c>
      <c r="AE100" s="140" t="str">
        <f>IF(ISBLANK($G100)," ",IF($D100="Z",#REF!,IF($G100=2,0,IF($G100=1,IF($AB100&gt;$AD100,#REF!,0),IF($AB100&lt;$AC100,#REF!,#REF!)))))</f>
        <v xml:space="preserve"> </v>
      </c>
      <c r="AF100" s="140" t="str">
        <f>IF(ISBLANK($G100)," ",IF($D100="Z",#REF!+#REF!,IF($G100=2,#REF!+#REF!,IF($G100=1,IF($AB100&gt;$AD100,#REF!+#REF!,#REF!+#REF!),IF($AB100&lt;$AC100,#REF!+#REF!,#REF!+#REF!)))))</f>
        <v xml:space="preserve"> </v>
      </c>
      <c r="AG100" s="125">
        <f t="shared" si="95"/>
        <v>0</v>
      </c>
      <c r="AH100" s="126">
        <f t="shared" si="96"/>
        <v>0</v>
      </c>
      <c r="AI100" s="126">
        <f t="shared" si="97"/>
        <v>0</v>
      </c>
      <c r="AJ100" s="126">
        <f t="shared" si="98"/>
        <v>0</v>
      </c>
      <c r="AK100" s="126">
        <f t="shared" si="99"/>
        <v>0</v>
      </c>
      <c r="AL100" s="126">
        <f t="shared" si="100"/>
        <v>4</v>
      </c>
      <c r="AM100" s="125">
        <f t="shared" si="76"/>
        <v>23</v>
      </c>
      <c r="AN100" s="125">
        <f t="shared" si="63"/>
        <v>0</v>
      </c>
      <c r="AO100" s="125">
        <f t="shared" si="64"/>
        <v>0</v>
      </c>
      <c r="AP100" s="125">
        <f t="shared" si="77"/>
        <v>1</v>
      </c>
      <c r="AQ100" s="127">
        <f t="shared" si="65"/>
        <v>810</v>
      </c>
      <c r="AR100" s="127">
        <f t="shared" si="66"/>
        <v>0</v>
      </c>
      <c r="AS100" s="125">
        <f t="shared" si="78"/>
        <v>0</v>
      </c>
      <c r="AT100" s="128">
        <f t="shared" si="67"/>
        <v>0</v>
      </c>
      <c r="AU100" s="128">
        <f t="shared" si="68"/>
        <v>0</v>
      </c>
      <c r="AV100" s="128">
        <f t="shared" si="79"/>
        <v>0</v>
      </c>
      <c r="AW100" s="128">
        <f t="shared" si="69"/>
        <v>0</v>
      </c>
      <c r="AX100" s="146">
        <f t="shared" si="70"/>
        <v>0</v>
      </c>
      <c r="AY100" s="147">
        <f t="shared" si="80"/>
        <v>0</v>
      </c>
      <c r="AZ100" s="146">
        <f t="shared" si="71"/>
        <v>0</v>
      </c>
      <c r="BA100" s="129">
        <f t="shared" si="81"/>
        <v>0</v>
      </c>
      <c r="BB100" s="129">
        <f t="shared" si="82"/>
        <v>0</v>
      </c>
      <c r="BC100" s="129">
        <f t="shared" si="83"/>
        <v>0</v>
      </c>
      <c r="BD100" s="130">
        <f t="shared" si="84"/>
        <v>0</v>
      </c>
      <c r="BE100" s="130">
        <f t="shared" si="85"/>
        <v>0</v>
      </c>
      <c r="BF100" s="130">
        <f t="shared" si="86"/>
        <v>0</v>
      </c>
      <c r="BG100" s="149" t="b">
        <f t="shared" si="87"/>
        <v>0</v>
      </c>
      <c r="BH100" s="130" t="b">
        <f t="shared" si="88"/>
        <v>0</v>
      </c>
      <c r="BI100" s="130" t="str">
        <f t="shared" si="89"/>
        <v/>
      </c>
      <c r="BJ100" s="130" t="str">
        <f t="shared" si="90"/>
        <v/>
      </c>
      <c r="BK100" s="130">
        <f t="shared" si="91"/>
        <v>0</v>
      </c>
      <c r="BL100" s="130" t="str">
        <f t="shared" si="92"/>
        <v/>
      </c>
      <c r="BM100" s="130" t="str">
        <f t="shared" si="104"/>
        <v/>
      </c>
      <c r="BN100" s="130" t="str">
        <f t="shared" si="105"/>
        <v/>
      </c>
      <c r="BO100" s="130">
        <f t="shared" si="101"/>
        <v>0</v>
      </c>
      <c r="BP100" s="130">
        <f t="shared" si="102"/>
        <v>0</v>
      </c>
      <c r="BQ100" s="130">
        <f t="shared" si="103"/>
        <v>0</v>
      </c>
      <c r="BR100" s="130">
        <f t="shared" si="93"/>
        <v>0</v>
      </c>
      <c r="BS100" s="130" t="str">
        <f t="shared" si="94"/>
        <v>N</v>
      </c>
    </row>
    <row r="101" spans="1:71" ht="18" customHeight="1">
      <c r="A101" s="407"/>
      <c r="B101" s="116"/>
      <c r="C101" s="117"/>
      <c r="D101" s="118"/>
      <c r="E101" s="118"/>
      <c r="F101" s="115"/>
      <c r="G101" s="115"/>
      <c r="H101" s="119"/>
      <c r="I101" s="109" t="str">
        <f t="shared" si="72"/>
        <v xml:space="preserve"> </v>
      </c>
      <c r="J101" s="109" t="str">
        <f t="shared" si="73"/>
        <v xml:space="preserve"> </v>
      </c>
      <c r="K101" s="109" t="str">
        <f t="shared" si="74"/>
        <v xml:space="preserve"> </v>
      </c>
      <c r="W101" s="141" t="str">
        <f t="shared" si="75"/>
        <v xml:space="preserve"> </v>
      </c>
      <c r="X101" s="137" t="str">
        <f t="shared" si="56"/>
        <v xml:space="preserve"> </v>
      </c>
      <c r="Y101" s="137" t="str">
        <f t="shared" si="57"/>
        <v xml:space="preserve"> </v>
      </c>
      <c r="Z101" s="137" t="str">
        <f t="shared" si="58"/>
        <v xml:space="preserve"> </v>
      </c>
      <c r="AA101" s="138" t="str">
        <f t="shared" si="59"/>
        <v xml:space="preserve"> </v>
      </c>
      <c r="AB101" s="144" t="str">
        <f t="shared" si="60"/>
        <v xml:space="preserve"> </v>
      </c>
      <c r="AC101" s="139" t="e">
        <f t="shared" si="61"/>
        <v>#N/A</v>
      </c>
      <c r="AD101" s="139" t="e">
        <f t="shared" si="62"/>
        <v>#N/A</v>
      </c>
      <c r="AE101" s="140" t="str">
        <f>IF(ISBLANK($G101)," ",IF($D101="Z",#REF!,IF($G101=2,0,IF($G101=1,IF($AB101&gt;$AD101,#REF!,0),IF($AB101&lt;$AC101,#REF!,#REF!)))))</f>
        <v xml:space="preserve"> </v>
      </c>
      <c r="AF101" s="140" t="str">
        <f>IF(ISBLANK($G101)," ",IF($D101="Z",#REF!+#REF!,IF($G101=2,#REF!+#REF!,IF($G101=1,IF($AB101&gt;$AD101,#REF!+#REF!,#REF!+#REF!),IF($AB101&lt;$AC101,#REF!+#REF!,#REF!+#REF!)))))</f>
        <v xml:space="preserve"> </v>
      </c>
      <c r="AG101" s="125">
        <f t="shared" si="95"/>
        <v>0</v>
      </c>
      <c r="AH101" s="126">
        <f t="shared" si="96"/>
        <v>0</v>
      </c>
      <c r="AI101" s="126">
        <f t="shared" si="97"/>
        <v>0</v>
      </c>
      <c r="AJ101" s="126">
        <f t="shared" si="98"/>
        <v>0</v>
      </c>
      <c r="AK101" s="126">
        <f t="shared" si="99"/>
        <v>0</v>
      </c>
      <c r="AL101" s="126">
        <f t="shared" si="100"/>
        <v>4</v>
      </c>
      <c r="AM101" s="125">
        <f t="shared" si="76"/>
        <v>23</v>
      </c>
      <c r="AN101" s="125">
        <f t="shared" si="63"/>
        <v>0</v>
      </c>
      <c r="AO101" s="125">
        <f t="shared" si="64"/>
        <v>0</v>
      </c>
      <c r="AP101" s="125">
        <f t="shared" si="77"/>
        <v>1</v>
      </c>
      <c r="AQ101" s="127">
        <f t="shared" si="65"/>
        <v>810</v>
      </c>
      <c r="AR101" s="127">
        <f t="shared" si="66"/>
        <v>0</v>
      </c>
      <c r="AS101" s="125">
        <f t="shared" si="78"/>
        <v>0</v>
      </c>
      <c r="AT101" s="128">
        <f t="shared" si="67"/>
        <v>0</v>
      </c>
      <c r="AU101" s="128">
        <f t="shared" si="68"/>
        <v>0</v>
      </c>
      <c r="AV101" s="128">
        <f t="shared" si="79"/>
        <v>0</v>
      </c>
      <c r="AW101" s="128">
        <f t="shared" si="69"/>
        <v>0</v>
      </c>
      <c r="AX101" s="146">
        <f t="shared" si="70"/>
        <v>0</v>
      </c>
      <c r="AY101" s="147">
        <f t="shared" si="80"/>
        <v>0</v>
      </c>
      <c r="AZ101" s="146">
        <f t="shared" si="71"/>
        <v>0</v>
      </c>
      <c r="BA101" s="129">
        <f t="shared" si="81"/>
        <v>0</v>
      </c>
      <c r="BB101" s="129">
        <f t="shared" si="82"/>
        <v>0</v>
      </c>
      <c r="BC101" s="129">
        <f t="shared" si="83"/>
        <v>0</v>
      </c>
      <c r="BD101" s="130">
        <f t="shared" si="84"/>
        <v>0</v>
      </c>
      <c r="BE101" s="130">
        <f t="shared" si="85"/>
        <v>0</v>
      </c>
      <c r="BF101" s="130">
        <f t="shared" si="86"/>
        <v>0</v>
      </c>
      <c r="BG101" s="149" t="b">
        <f t="shared" si="87"/>
        <v>0</v>
      </c>
      <c r="BH101" s="130" t="b">
        <f t="shared" si="88"/>
        <v>0</v>
      </c>
      <c r="BI101" s="130" t="str">
        <f t="shared" si="89"/>
        <v/>
      </c>
      <c r="BJ101" s="130" t="str">
        <f t="shared" si="90"/>
        <v/>
      </c>
      <c r="BK101" s="130">
        <f t="shared" si="91"/>
        <v>0</v>
      </c>
      <c r="BL101" s="130" t="str">
        <f t="shared" si="92"/>
        <v/>
      </c>
      <c r="BM101" s="130" t="str">
        <f t="shared" si="104"/>
        <v/>
      </c>
      <c r="BN101" s="130" t="str">
        <f t="shared" si="105"/>
        <v/>
      </c>
      <c r="BO101" s="130">
        <f t="shared" si="101"/>
        <v>0</v>
      </c>
      <c r="BP101" s="130">
        <f t="shared" si="102"/>
        <v>0</v>
      </c>
      <c r="BQ101" s="130">
        <f t="shared" si="103"/>
        <v>0</v>
      </c>
      <c r="BR101" s="130">
        <f t="shared" si="93"/>
        <v>0</v>
      </c>
      <c r="BS101" s="130" t="str">
        <f t="shared" si="94"/>
        <v>N</v>
      </c>
    </row>
    <row r="102" spans="1:71" ht="18" customHeight="1">
      <c r="A102" s="407"/>
      <c r="B102" s="116"/>
      <c r="C102" s="117"/>
      <c r="D102" s="118"/>
      <c r="E102" s="118"/>
      <c r="F102" s="115"/>
      <c r="G102" s="115"/>
      <c r="H102" s="119"/>
      <c r="I102" s="109" t="str">
        <f t="shared" si="72"/>
        <v xml:space="preserve"> </v>
      </c>
      <c r="J102" s="109" t="str">
        <f t="shared" si="73"/>
        <v xml:space="preserve"> </v>
      </c>
      <c r="K102" s="109" t="str">
        <f t="shared" si="74"/>
        <v xml:space="preserve"> </v>
      </c>
      <c r="W102" s="141" t="str">
        <f t="shared" si="75"/>
        <v xml:space="preserve"> </v>
      </c>
      <c r="X102" s="137" t="str">
        <f t="shared" si="56"/>
        <v xml:space="preserve"> </v>
      </c>
      <c r="Y102" s="137" t="str">
        <f t="shared" si="57"/>
        <v xml:space="preserve"> </v>
      </c>
      <c r="Z102" s="137" t="str">
        <f t="shared" si="58"/>
        <v xml:space="preserve"> </v>
      </c>
      <c r="AA102" s="138" t="str">
        <f t="shared" si="59"/>
        <v xml:space="preserve"> </v>
      </c>
      <c r="AB102" s="144" t="str">
        <f t="shared" si="60"/>
        <v xml:space="preserve"> </v>
      </c>
      <c r="AC102" s="139" t="e">
        <f t="shared" si="61"/>
        <v>#N/A</v>
      </c>
      <c r="AD102" s="139" t="e">
        <f t="shared" si="62"/>
        <v>#N/A</v>
      </c>
      <c r="AE102" s="140" t="str">
        <f>IF(ISBLANK($G102)," ",IF($D102="Z",#REF!,IF($G102=2,0,IF($G102=1,IF($AB102&gt;$AD102,#REF!,0),IF($AB102&lt;$AC102,#REF!,#REF!)))))</f>
        <v xml:space="preserve"> </v>
      </c>
      <c r="AF102" s="140" t="str">
        <f>IF(ISBLANK($G102)," ",IF($D102="Z",#REF!+#REF!,IF($G102=2,#REF!+#REF!,IF($G102=1,IF($AB102&gt;$AD102,#REF!+#REF!,#REF!+#REF!),IF($AB102&lt;$AC102,#REF!+#REF!,#REF!+#REF!)))))</f>
        <v xml:space="preserve"> </v>
      </c>
      <c r="AG102" s="125">
        <f t="shared" si="95"/>
        <v>0</v>
      </c>
      <c r="AH102" s="126">
        <f t="shared" si="96"/>
        <v>0</v>
      </c>
      <c r="AI102" s="126">
        <f t="shared" si="97"/>
        <v>0</v>
      </c>
      <c r="AJ102" s="126">
        <f t="shared" si="98"/>
        <v>0</v>
      </c>
      <c r="AK102" s="126">
        <f t="shared" si="99"/>
        <v>0</v>
      </c>
      <c r="AL102" s="126">
        <f t="shared" si="100"/>
        <v>4</v>
      </c>
      <c r="AM102" s="125">
        <f t="shared" si="76"/>
        <v>23</v>
      </c>
      <c r="AN102" s="125">
        <f t="shared" si="63"/>
        <v>0</v>
      </c>
      <c r="AO102" s="125">
        <f t="shared" si="64"/>
        <v>0</v>
      </c>
      <c r="AP102" s="125">
        <f t="shared" si="77"/>
        <v>1</v>
      </c>
      <c r="AQ102" s="127">
        <f t="shared" si="65"/>
        <v>810</v>
      </c>
      <c r="AR102" s="127">
        <f t="shared" si="66"/>
        <v>0</v>
      </c>
      <c r="AS102" s="125">
        <f t="shared" si="78"/>
        <v>0</v>
      </c>
      <c r="AT102" s="128">
        <f t="shared" si="67"/>
        <v>0</v>
      </c>
      <c r="AU102" s="128">
        <f t="shared" si="68"/>
        <v>0</v>
      </c>
      <c r="AV102" s="128">
        <f t="shared" si="79"/>
        <v>0</v>
      </c>
      <c r="AW102" s="128">
        <f t="shared" si="69"/>
        <v>0</v>
      </c>
      <c r="AX102" s="146">
        <f t="shared" si="70"/>
        <v>0</v>
      </c>
      <c r="AY102" s="147">
        <f t="shared" si="80"/>
        <v>0</v>
      </c>
      <c r="AZ102" s="146">
        <f t="shared" si="71"/>
        <v>0</v>
      </c>
      <c r="BA102" s="129">
        <f t="shared" si="81"/>
        <v>0</v>
      </c>
      <c r="BB102" s="129">
        <f t="shared" si="82"/>
        <v>0</v>
      </c>
      <c r="BC102" s="129">
        <f t="shared" si="83"/>
        <v>0</v>
      </c>
      <c r="BD102" s="130">
        <f t="shared" si="84"/>
        <v>0</v>
      </c>
      <c r="BE102" s="130">
        <f t="shared" si="85"/>
        <v>0</v>
      </c>
      <c r="BF102" s="130">
        <f t="shared" si="86"/>
        <v>0</v>
      </c>
      <c r="BG102" s="149" t="b">
        <f t="shared" si="87"/>
        <v>0</v>
      </c>
      <c r="BH102" s="130" t="b">
        <f t="shared" si="88"/>
        <v>0</v>
      </c>
      <c r="BI102" s="130" t="str">
        <f t="shared" si="89"/>
        <v/>
      </c>
      <c r="BJ102" s="130" t="str">
        <f t="shared" si="90"/>
        <v/>
      </c>
      <c r="BK102" s="130">
        <f t="shared" si="91"/>
        <v>0</v>
      </c>
      <c r="BL102" s="130" t="str">
        <f t="shared" si="92"/>
        <v/>
      </c>
      <c r="BM102" s="130" t="str">
        <f t="shared" si="104"/>
        <v/>
      </c>
      <c r="BN102" s="130" t="str">
        <f t="shared" si="105"/>
        <v/>
      </c>
      <c r="BO102" s="130">
        <f t="shared" si="101"/>
        <v>0</v>
      </c>
      <c r="BP102" s="130">
        <f t="shared" si="102"/>
        <v>0</v>
      </c>
      <c r="BQ102" s="130">
        <f t="shared" si="103"/>
        <v>0</v>
      </c>
      <c r="BR102" s="130">
        <f t="shared" si="93"/>
        <v>0</v>
      </c>
      <c r="BS102" s="130" t="str">
        <f t="shared" si="94"/>
        <v>N</v>
      </c>
    </row>
    <row r="103" spans="1:71" ht="18" customHeight="1">
      <c r="A103" s="407"/>
      <c r="B103" s="116"/>
      <c r="C103" s="117"/>
      <c r="D103" s="118"/>
      <c r="E103" s="118"/>
      <c r="F103" s="115"/>
      <c r="G103" s="115"/>
      <c r="H103" s="119"/>
      <c r="I103" s="109" t="str">
        <f t="shared" si="72"/>
        <v xml:space="preserve"> </v>
      </c>
      <c r="J103" s="109" t="str">
        <f t="shared" si="73"/>
        <v xml:space="preserve"> </v>
      </c>
      <c r="K103" s="109" t="str">
        <f t="shared" si="74"/>
        <v xml:space="preserve"> </v>
      </c>
      <c r="W103" s="141" t="str">
        <f t="shared" si="75"/>
        <v xml:space="preserve"> </v>
      </c>
      <c r="X103" s="137" t="str">
        <f t="shared" si="56"/>
        <v xml:space="preserve"> </v>
      </c>
      <c r="Y103" s="137" t="str">
        <f t="shared" si="57"/>
        <v xml:space="preserve"> </v>
      </c>
      <c r="Z103" s="137" t="str">
        <f t="shared" si="58"/>
        <v xml:space="preserve"> </v>
      </c>
      <c r="AA103" s="138" t="str">
        <f t="shared" si="59"/>
        <v xml:space="preserve"> </v>
      </c>
      <c r="AB103" s="144" t="str">
        <f t="shared" si="60"/>
        <v xml:space="preserve"> </v>
      </c>
      <c r="AC103" s="139" t="e">
        <f t="shared" si="61"/>
        <v>#N/A</v>
      </c>
      <c r="AD103" s="139" t="e">
        <f t="shared" si="62"/>
        <v>#N/A</v>
      </c>
      <c r="AE103" s="140" t="str">
        <f>IF(ISBLANK($G103)," ",IF($D103="Z",#REF!,IF($G103=2,0,IF($G103=1,IF($AB103&gt;$AD103,#REF!,0),IF($AB103&lt;$AC103,#REF!,#REF!)))))</f>
        <v xml:space="preserve"> </v>
      </c>
      <c r="AF103" s="140" t="str">
        <f>IF(ISBLANK($G103)," ",IF($D103="Z",#REF!+#REF!,IF($G103=2,#REF!+#REF!,IF($G103=1,IF($AB103&gt;$AD103,#REF!+#REF!,#REF!+#REF!),IF($AB103&lt;$AC103,#REF!+#REF!,#REF!+#REF!)))))</f>
        <v xml:space="preserve"> </v>
      </c>
      <c r="AG103" s="125">
        <f t="shared" si="95"/>
        <v>0</v>
      </c>
      <c r="AH103" s="126">
        <f t="shared" si="96"/>
        <v>0</v>
      </c>
      <c r="AI103" s="126">
        <f t="shared" si="97"/>
        <v>0</v>
      </c>
      <c r="AJ103" s="126">
        <f t="shared" si="98"/>
        <v>0</v>
      </c>
      <c r="AK103" s="126">
        <f t="shared" si="99"/>
        <v>0</v>
      </c>
      <c r="AL103" s="126">
        <f t="shared" si="100"/>
        <v>4</v>
      </c>
      <c r="AM103" s="125">
        <f t="shared" si="76"/>
        <v>23</v>
      </c>
      <c r="AN103" s="125">
        <f t="shared" si="63"/>
        <v>0</v>
      </c>
      <c r="AO103" s="125">
        <f t="shared" si="64"/>
        <v>0</v>
      </c>
      <c r="AP103" s="125">
        <f t="shared" si="77"/>
        <v>1</v>
      </c>
      <c r="AQ103" s="127">
        <f t="shared" si="65"/>
        <v>810</v>
      </c>
      <c r="AR103" s="127">
        <f t="shared" si="66"/>
        <v>0</v>
      </c>
      <c r="AS103" s="125">
        <f t="shared" si="78"/>
        <v>0</v>
      </c>
      <c r="AT103" s="128">
        <f t="shared" si="67"/>
        <v>0</v>
      </c>
      <c r="AU103" s="128">
        <f t="shared" si="68"/>
        <v>0</v>
      </c>
      <c r="AV103" s="128">
        <f t="shared" si="79"/>
        <v>0</v>
      </c>
      <c r="AW103" s="128">
        <f t="shared" si="69"/>
        <v>0</v>
      </c>
      <c r="AX103" s="146">
        <f t="shared" si="70"/>
        <v>0</v>
      </c>
      <c r="AY103" s="147">
        <f t="shared" si="80"/>
        <v>0</v>
      </c>
      <c r="AZ103" s="146">
        <f t="shared" si="71"/>
        <v>0</v>
      </c>
      <c r="BA103" s="129">
        <f t="shared" si="81"/>
        <v>0</v>
      </c>
      <c r="BB103" s="129">
        <f t="shared" si="82"/>
        <v>0</v>
      </c>
      <c r="BC103" s="129">
        <f t="shared" si="83"/>
        <v>0</v>
      </c>
      <c r="BD103" s="130">
        <f t="shared" si="84"/>
        <v>0</v>
      </c>
      <c r="BE103" s="130">
        <f t="shared" si="85"/>
        <v>0</v>
      </c>
      <c r="BF103" s="130">
        <f t="shared" si="86"/>
        <v>0</v>
      </c>
      <c r="BG103" s="149" t="b">
        <f t="shared" si="87"/>
        <v>0</v>
      </c>
      <c r="BH103" s="130" t="b">
        <f t="shared" si="88"/>
        <v>0</v>
      </c>
      <c r="BI103" s="130" t="str">
        <f t="shared" si="89"/>
        <v/>
      </c>
      <c r="BJ103" s="130" t="str">
        <f t="shared" si="90"/>
        <v/>
      </c>
      <c r="BK103" s="130">
        <f t="shared" si="91"/>
        <v>0</v>
      </c>
      <c r="BL103" s="130" t="str">
        <f t="shared" si="92"/>
        <v/>
      </c>
      <c r="BM103" s="130" t="str">
        <f t="shared" si="104"/>
        <v/>
      </c>
      <c r="BN103" s="130" t="str">
        <f t="shared" si="105"/>
        <v/>
      </c>
      <c r="BO103" s="130">
        <f t="shared" si="101"/>
        <v>0</v>
      </c>
      <c r="BP103" s="130">
        <f t="shared" si="102"/>
        <v>0</v>
      </c>
      <c r="BQ103" s="130">
        <f t="shared" si="103"/>
        <v>0</v>
      </c>
      <c r="BR103" s="130">
        <f t="shared" si="93"/>
        <v>0</v>
      </c>
      <c r="BS103" s="130" t="str">
        <f t="shared" si="94"/>
        <v>N</v>
      </c>
    </row>
    <row r="104" spans="1:71" ht="18" customHeight="1">
      <c r="A104" s="407"/>
      <c r="B104" s="116"/>
      <c r="C104" s="117"/>
      <c r="D104" s="118"/>
      <c r="E104" s="118"/>
      <c r="F104" s="115"/>
      <c r="G104" s="115"/>
      <c r="H104" s="119"/>
      <c r="I104" s="109" t="str">
        <f t="shared" si="72"/>
        <v xml:space="preserve"> </v>
      </c>
      <c r="J104" s="109" t="str">
        <f t="shared" si="73"/>
        <v xml:space="preserve"> </v>
      </c>
      <c r="K104" s="109" t="str">
        <f t="shared" si="74"/>
        <v xml:space="preserve"> </v>
      </c>
      <c r="W104" s="141" t="str">
        <f t="shared" si="75"/>
        <v xml:space="preserve"> </v>
      </c>
      <c r="X104" s="137" t="str">
        <f t="shared" si="56"/>
        <v xml:space="preserve"> </v>
      </c>
      <c r="Y104" s="137" t="str">
        <f t="shared" si="57"/>
        <v xml:space="preserve"> </v>
      </c>
      <c r="Z104" s="137" t="str">
        <f t="shared" si="58"/>
        <v xml:space="preserve"> </v>
      </c>
      <c r="AA104" s="138" t="str">
        <f t="shared" si="59"/>
        <v xml:space="preserve"> </v>
      </c>
      <c r="AB104" s="144" t="str">
        <f t="shared" si="60"/>
        <v xml:space="preserve"> </v>
      </c>
      <c r="AC104" s="139" t="e">
        <f t="shared" si="61"/>
        <v>#N/A</v>
      </c>
      <c r="AD104" s="139" t="e">
        <f t="shared" si="62"/>
        <v>#N/A</v>
      </c>
      <c r="AE104" s="140" t="str">
        <f>IF(ISBLANK($G104)," ",IF($D104="Z",#REF!,IF($G104=2,0,IF($G104=1,IF($AB104&gt;$AD104,#REF!,0),IF($AB104&lt;$AC104,#REF!,#REF!)))))</f>
        <v xml:space="preserve"> </v>
      </c>
      <c r="AF104" s="140" t="str">
        <f>IF(ISBLANK($G104)," ",IF($D104="Z",#REF!+#REF!,IF($G104=2,#REF!+#REF!,IF($G104=1,IF($AB104&gt;$AD104,#REF!+#REF!,#REF!+#REF!),IF($AB104&lt;$AC104,#REF!+#REF!,#REF!+#REF!)))))</f>
        <v xml:space="preserve"> </v>
      </c>
      <c r="AG104" s="125">
        <f t="shared" si="95"/>
        <v>0</v>
      </c>
      <c r="AH104" s="126">
        <f t="shared" si="96"/>
        <v>0</v>
      </c>
      <c r="AI104" s="126">
        <f t="shared" si="97"/>
        <v>0</v>
      </c>
      <c r="AJ104" s="126">
        <f t="shared" si="98"/>
        <v>0</v>
      </c>
      <c r="AK104" s="126">
        <f t="shared" si="99"/>
        <v>0</v>
      </c>
      <c r="AL104" s="126">
        <f t="shared" si="100"/>
        <v>4</v>
      </c>
      <c r="AM104" s="125">
        <f t="shared" si="76"/>
        <v>23</v>
      </c>
      <c r="AN104" s="125">
        <f t="shared" si="63"/>
        <v>0</v>
      </c>
      <c r="AO104" s="125">
        <f t="shared" si="64"/>
        <v>0</v>
      </c>
      <c r="AP104" s="125">
        <f t="shared" si="77"/>
        <v>1</v>
      </c>
      <c r="AQ104" s="127">
        <f t="shared" si="65"/>
        <v>810</v>
      </c>
      <c r="AR104" s="127">
        <f t="shared" si="66"/>
        <v>0</v>
      </c>
      <c r="AS104" s="125">
        <f t="shared" si="78"/>
        <v>0</v>
      </c>
      <c r="AT104" s="128">
        <f t="shared" si="67"/>
        <v>0</v>
      </c>
      <c r="AU104" s="128">
        <f t="shared" si="68"/>
        <v>0</v>
      </c>
      <c r="AV104" s="128">
        <f t="shared" si="79"/>
        <v>0</v>
      </c>
      <c r="AW104" s="128">
        <f t="shared" si="69"/>
        <v>0</v>
      </c>
      <c r="AX104" s="146">
        <f t="shared" si="70"/>
        <v>0</v>
      </c>
      <c r="AY104" s="147">
        <f t="shared" si="80"/>
        <v>0</v>
      </c>
      <c r="AZ104" s="146">
        <f t="shared" si="71"/>
        <v>0</v>
      </c>
      <c r="BA104" s="129">
        <f t="shared" si="81"/>
        <v>0</v>
      </c>
      <c r="BB104" s="129">
        <f t="shared" si="82"/>
        <v>0</v>
      </c>
      <c r="BC104" s="129">
        <f t="shared" si="83"/>
        <v>0</v>
      </c>
      <c r="BD104" s="130">
        <f t="shared" si="84"/>
        <v>0</v>
      </c>
      <c r="BE104" s="130">
        <f t="shared" si="85"/>
        <v>0</v>
      </c>
      <c r="BF104" s="130">
        <f t="shared" si="86"/>
        <v>0</v>
      </c>
      <c r="BG104" s="149" t="b">
        <f t="shared" si="87"/>
        <v>0</v>
      </c>
      <c r="BH104" s="130" t="b">
        <f t="shared" si="88"/>
        <v>0</v>
      </c>
      <c r="BI104" s="130" t="str">
        <f t="shared" si="89"/>
        <v/>
      </c>
      <c r="BJ104" s="130" t="str">
        <f t="shared" si="90"/>
        <v/>
      </c>
      <c r="BK104" s="130">
        <f t="shared" si="91"/>
        <v>0</v>
      </c>
      <c r="BL104" s="130" t="str">
        <f t="shared" si="92"/>
        <v/>
      </c>
      <c r="BM104" s="130" t="str">
        <f t="shared" si="104"/>
        <v/>
      </c>
      <c r="BN104" s="130" t="str">
        <f t="shared" si="105"/>
        <v/>
      </c>
      <c r="BO104" s="130">
        <f t="shared" si="101"/>
        <v>0</v>
      </c>
      <c r="BP104" s="130">
        <f t="shared" si="102"/>
        <v>0</v>
      </c>
      <c r="BQ104" s="130">
        <f t="shared" si="103"/>
        <v>0</v>
      </c>
      <c r="BR104" s="130">
        <f t="shared" si="93"/>
        <v>0</v>
      </c>
      <c r="BS104" s="130" t="str">
        <f t="shared" si="94"/>
        <v>N</v>
      </c>
    </row>
    <row r="105" spans="1:71" ht="18" customHeight="1">
      <c r="A105" s="407"/>
      <c r="B105" s="116"/>
      <c r="C105" s="117"/>
      <c r="D105" s="118"/>
      <c r="E105" s="118"/>
      <c r="F105" s="115"/>
      <c r="G105" s="115"/>
      <c r="H105" s="119"/>
      <c r="I105" s="109" t="str">
        <f t="shared" si="72"/>
        <v xml:space="preserve"> </v>
      </c>
      <c r="J105" s="109" t="str">
        <f t="shared" si="73"/>
        <v xml:space="preserve"> </v>
      </c>
      <c r="K105" s="109" t="str">
        <f t="shared" si="74"/>
        <v xml:space="preserve"> </v>
      </c>
      <c r="W105" s="141" t="str">
        <f t="shared" si="75"/>
        <v xml:space="preserve"> </v>
      </c>
      <c r="X105" s="137" t="str">
        <f t="shared" si="56"/>
        <v xml:space="preserve"> </v>
      </c>
      <c r="Y105" s="137" t="str">
        <f t="shared" si="57"/>
        <v xml:space="preserve"> </v>
      </c>
      <c r="Z105" s="137" t="str">
        <f t="shared" si="58"/>
        <v xml:space="preserve"> </v>
      </c>
      <c r="AA105" s="138" t="str">
        <f t="shared" si="59"/>
        <v xml:space="preserve"> </v>
      </c>
      <c r="AB105" s="144" t="str">
        <f t="shared" si="60"/>
        <v xml:space="preserve"> </v>
      </c>
      <c r="AC105" s="139" t="e">
        <f t="shared" si="61"/>
        <v>#N/A</v>
      </c>
      <c r="AD105" s="139" t="e">
        <f t="shared" si="62"/>
        <v>#N/A</v>
      </c>
      <c r="AE105" s="140" t="str">
        <f>IF(ISBLANK($G105)," ",IF($D105="Z",#REF!,IF($G105=2,0,IF($G105=1,IF($AB105&gt;$AD105,#REF!,0),IF($AB105&lt;$AC105,#REF!,#REF!)))))</f>
        <v xml:space="preserve"> </v>
      </c>
      <c r="AF105" s="140" t="str">
        <f>IF(ISBLANK($G105)," ",IF($D105="Z",#REF!+#REF!,IF($G105=2,#REF!+#REF!,IF($G105=1,IF($AB105&gt;$AD105,#REF!+#REF!,#REF!+#REF!),IF($AB105&lt;$AC105,#REF!+#REF!,#REF!+#REF!)))))</f>
        <v xml:space="preserve"> </v>
      </c>
      <c r="AG105" s="125">
        <f t="shared" si="95"/>
        <v>0</v>
      </c>
      <c r="AH105" s="126">
        <f t="shared" si="96"/>
        <v>0</v>
      </c>
      <c r="AI105" s="126">
        <f t="shared" si="97"/>
        <v>0</v>
      </c>
      <c r="AJ105" s="126">
        <f t="shared" si="98"/>
        <v>0</v>
      </c>
      <c r="AK105" s="126">
        <f t="shared" si="99"/>
        <v>0</v>
      </c>
      <c r="AL105" s="126">
        <f t="shared" si="100"/>
        <v>4</v>
      </c>
      <c r="AM105" s="125">
        <f t="shared" si="76"/>
        <v>23</v>
      </c>
      <c r="AN105" s="125">
        <f t="shared" si="63"/>
        <v>0</v>
      </c>
      <c r="AO105" s="125">
        <f t="shared" si="64"/>
        <v>0</v>
      </c>
      <c r="AP105" s="125">
        <f t="shared" si="77"/>
        <v>1</v>
      </c>
      <c r="AQ105" s="127">
        <f t="shared" si="65"/>
        <v>810</v>
      </c>
      <c r="AR105" s="127">
        <f t="shared" si="66"/>
        <v>0</v>
      </c>
      <c r="AS105" s="125">
        <f t="shared" si="78"/>
        <v>0</v>
      </c>
      <c r="AT105" s="128">
        <f t="shared" si="67"/>
        <v>0</v>
      </c>
      <c r="AU105" s="128">
        <f t="shared" si="68"/>
        <v>0</v>
      </c>
      <c r="AV105" s="128">
        <f t="shared" si="79"/>
        <v>0</v>
      </c>
      <c r="AW105" s="128">
        <f t="shared" si="69"/>
        <v>0</v>
      </c>
      <c r="AX105" s="146">
        <f t="shared" si="70"/>
        <v>0</v>
      </c>
      <c r="AY105" s="147">
        <f t="shared" si="80"/>
        <v>0</v>
      </c>
      <c r="AZ105" s="146">
        <f t="shared" si="71"/>
        <v>0</v>
      </c>
      <c r="BA105" s="129">
        <f t="shared" si="81"/>
        <v>0</v>
      </c>
      <c r="BB105" s="129">
        <f t="shared" si="82"/>
        <v>0</v>
      </c>
      <c r="BC105" s="129">
        <f t="shared" si="83"/>
        <v>0</v>
      </c>
      <c r="BD105" s="130">
        <f t="shared" si="84"/>
        <v>0</v>
      </c>
      <c r="BE105" s="130">
        <f t="shared" si="85"/>
        <v>0</v>
      </c>
      <c r="BF105" s="130">
        <f t="shared" si="86"/>
        <v>0</v>
      </c>
      <c r="BG105" s="149" t="b">
        <f t="shared" si="87"/>
        <v>0</v>
      </c>
      <c r="BH105" s="130" t="b">
        <f t="shared" si="88"/>
        <v>0</v>
      </c>
      <c r="BI105" s="130" t="str">
        <f t="shared" si="89"/>
        <v/>
      </c>
      <c r="BJ105" s="130" t="str">
        <f t="shared" si="90"/>
        <v/>
      </c>
      <c r="BK105" s="130">
        <f t="shared" si="91"/>
        <v>0</v>
      </c>
      <c r="BL105" s="130" t="str">
        <f t="shared" si="92"/>
        <v/>
      </c>
      <c r="BM105" s="130" t="str">
        <f t="shared" si="104"/>
        <v/>
      </c>
      <c r="BN105" s="130" t="str">
        <f t="shared" si="105"/>
        <v/>
      </c>
      <c r="BO105" s="130">
        <f t="shared" si="101"/>
        <v>0</v>
      </c>
      <c r="BP105" s="130">
        <f t="shared" si="102"/>
        <v>0</v>
      </c>
      <c r="BQ105" s="130">
        <f t="shared" si="103"/>
        <v>0</v>
      </c>
      <c r="BR105" s="130">
        <f t="shared" si="93"/>
        <v>0</v>
      </c>
      <c r="BS105" s="130" t="str">
        <f t="shared" si="94"/>
        <v>N</v>
      </c>
    </row>
    <row r="106" spans="1:71" ht="18" customHeight="1">
      <c r="A106" s="407"/>
      <c r="B106" s="116"/>
      <c r="C106" s="117"/>
      <c r="D106" s="118"/>
      <c r="E106" s="118"/>
      <c r="F106" s="115"/>
      <c r="G106" s="115"/>
      <c r="H106" s="119"/>
      <c r="I106" s="109" t="str">
        <f t="shared" si="72"/>
        <v xml:space="preserve"> </v>
      </c>
      <c r="J106" s="109" t="str">
        <f t="shared" si="73"/>
        <v xml:space="preserve"> </v>
      </c>
      <c r="K106" s="109" t="str">
        <f t="shared" si="74"/>
        <v xml:space="preserve"> </v>
      </c>
      <c r="W106" s="141" t="str">
        <f t="shared" si="75"/>
        <v xml:space="preserve"> </v>
      </c>
      <c r="X106" s="137" t="str">
        <f t="shared" si="56"/>
        <v xml:space="preserve"> </v>
      </c>
      <c r="Y106" s="137" t="str">
        <f t="shared" si="57"/>
        <v xml:space="preserve"> </v>
      </c>
      <c r="Z106" s="137" t="str">
        <f t="shared" si="58"/>
        <v xml:space="preserve"> </v>
      </c>
      <c r="AA106" s="138" t="str">
        <f t="shared" si="59"/>
        <v xml:space="preserve"> </v>
      </c>
      <c r="AB106" s="144" t="str">
        <f t="shared" si="60"/>
        <v xml:space="preserve"> </v>
      </c>
      <c r="AC106" s="139" t="e">
        <f t="shared" si="61"/>
        <v>#N/A</v>
      </c>
      <c r="AD106" s="139" t="e">
        <f t="shared" si="62"/>
        <v>#N/A</v>
      </c>
      <c r="AE106" s="140" t="str">
        <f>IF(ISBLANK($G106)," ",IF($D106="Z",#REF!,IF($G106=2,0,IF($G106=1,IF($AB106&gt;$AD106,#REF!,0),IF($AB106&lt;$AC106,#REF!,#REF!)))))</f>
        <v xml:space="preserve"> </v>
      </c>
      <c r="AF106" s="140" t="str">
        <f>IF(ISBLANK($G106)," ",IF($D106="Z",#REF!+#REF!,IF($G106=2,#REF!+#REF!,IF($G106=1,IF($AB106&gt;$AD106,#REF!+#REF!,#REF!+#REF!),IF($AB106&lt;$AC106,#REF!+#REF!,#REF!+#REF!)))))</f>
        <v xml:space="preserve"> </v>
      </c>
      <c r="AG106" s="125">
        <f t="shared" si="95"/>
        <v>0</v>
      </c>
      <c r="AH106" s="126">
        <f t="shared" si="96"/>
        <v>0</v>
      </c>
      <c r="AI106" s="126">
        <f t="shared" si="97"/>
        <v>0</v>
      </c>
      <c r="AJ106" s="126">
        <f t="shared" si="98"/>
        <v>0</v>
      </c>
      <c r="AK106" s="126">
        <f t="shared" si="99"/>
        <v>0</v>
      </c>
      <c r="AL106" s="126">
        <f t="shared" si="100"/>
        <v>4</v>
      </c>
      <c r="AM106" s="125">
        <f t="shared" si="76"/>
        <v>23</v>
      </c>
      <c r="AN106" s="125">
        <f t="shared" si="63"/>
        <v>0</v>
      </c>
      <c r="AO106" s="125">
        <f t="shared" si="64"/>
        <v>0</v>
      </c>
      <c r="AP106" s="125">
        <f t="shared" si="77"/>
        <v>1</v>
      </c>
      <c r="AQ106" s="127">
        <f t="shared" si="65"/>
        <v>810</v>
      </c>
      <c r="AR106" s="127">
        <f t="shared" si="66"/>
        <v>0</v>
      </c>
      <c r="AS106" s="125">
        <f t="shared" si="78"/>
        <v>0</v>
      </c>
      <c r="AT106" s="128">
        <f t="shared" si="67"/>
        <v>0</v>
      </c>
      <c r="AU106" s="128">
        <f t="shared" si="68"/>
        <v>0</v>
      </c>
      <c r="AV106" s="128">
        <f t="shared" si="79"/>
        <v>0</v>
      </c>
      <c r="AW106" s="128">
        <f t="shared" si="69"/>
        <v>0</v>
      </c>
      <c r="AX106" s="146">
        <f t="shared" si="70"/>
        <v>0</v>
      </c>
      <c r="AY106" s="147">
        <f t="shared" si="80"/>
        <v>0</v>
      </c>
      <c r="AZ106" s="146">
        <f t="shared" si="71"/>
        <v>0</v>
      </c>
      <c r="BA106" s="129">
        <f t="shared" si="81"/>
        <v>0</v>
      </c>
      <c r="BB106" s="129">
        <f t="shared" si="82"/>
        <v>0</v>
      </c>
      <c r="BC106" s="129">
        <f t="shared" si="83"/>
        <v>0</v>
      </c>
      <c r="BD106" s="130">
        <f t="shared" si="84"/>
        <v>0</v>
      </c>
      <c r="BE106" s="130">
        <f t="shared" si="85"/>
        <v>0</v>
      </c>
      <c r="BF106" s="130">
        <f t="shared" si="86"/>
        <v>0</v>
      </c>
      <c r="BG106" s="149" t="b">
        <f t="shared" si="87"/>
        <v>0</v>
      </c>
      <c r="BH106" s="130" t="b">
        <f t="shared" si="88"/>
        <v>0</v>
      </c>
      <c r="BI106" s="130" t="str">
        <f t="shared" si="89"/>
        <v/>
      </c>
      <c r="BJ106" s="130" t="str">
        <f t="shared" si="90"/>
        <v/>
      </c>
      <c r="BK106" s="130">
        <f t="shared" si="91"/>
        <v>0</v>
      </c>
      <c r="BL106" s="130" t="str">
        <f t="shared" si="92"/>
        <v/>
      </c>
      <c r="BM106" s="130" t="str">
        <f t="shared" si="104"/>
        <v/>
      </c>
      <c r="BN106" s="130" t="str">
        <f t="shared" si="105"/>
        <v/>
      </c>
      <c r="BO106" s="130">
        <f t="shared" si="101"/>
        <v>0</v>
      </c>
      <c r="BP106" s="130">
        <f t="shared" si="102"/>
        <v>0</v>
      </c>
      <c r="BQ106" s="130">
        <f t="shared" si="103"/>
        <v>0</v>
      </c>
      <c r="BR106" s="130">
        <f t="shared" si="93"/>
        <v>0</v>
      </c>
      <c r="BS106" s="130" t="str">
        <f t="shared" si="94"/>
        <v>N</v>
      </c>
    </row>
    <row r="107" spans="1:71" ht="18" customHeight="1">
      <c r="A107" s="407"/>
      <c r="B107" s="116"/>
      <c r="C107" s="117"/>
      <c r="D107" s="118"/>
      <c r="E107" s="118"/>
      <c r="F107" s="115"/>
      <c r="G107" s="115"/>
      <c r="H107" s="119"/>
      <c r="I107" s="109" t="str">
        <f t="shared" si="72"/>
        <v xml:space="preserve"> </v>
      </c>
      <c r="J107" s="109" t="str">
        <f t="shared" si="73"/>
        <v xml:space="preserve"> </v>
      </c>
      <c r="K107" s="109" t="str">
        <f t="shared" si="74"/>
        <v xml:space="preserve"> </v>
      </c>
      <c r="W107" s="141" t="str">
        <f t="shared" si="75"/>
        <v xml:space="preserve"> </v>
      </c>
      <c r="X107" s="137" t="str">
        <f t="shared" si="56"/>
        <v xml:space="preserve"> </v>
      </c>
      <c r="Y107" s="137" t="str">
        <f t="shared" si="57"/>
        <v xml:space="preserve"> </v>
      </c>
      <c r="Z107" s="137" t="str">
        <f t="shared" si="58"/>
        <v xml:space="preserve"> </v>
      </c>
      <c r="AA107" s="138" t="str">
        <f t="shared" si="59"/>
        <v xml:space="preserve"> </v>
      </c>
      <c r="AB107" s="144" t="str">
        <f t="shared" si="60"/>
        <v xml:space="preserve"> </v>
      </c>
      <c r="AC107" s="139" t="e">
        <f t="shared" si="61"/>
        <v>#N/A</v>
      </c>
      <c r="AD107" s="139" t="e">
        <f t="shared" si="62"/>
        <v>#N/A</v>
      </c>
      <c r="AE107" s="140" t="str">
        <f>IF(ISBLANK($G107)," ",IF($D107="Z",#REF!,IF($G107=2,0,IF($G107=1,IF($AB107&gt;$AD107,#REF!,0),IF($AB107&lt;$AC107,#REF!,#REF!)))))</f>
        <v xml:space="preserve"> </v>
      </c>
      <c r="AF107" s="140" t="str">
        <f>IF(ISBLANK($G107)," ",IF($D107="Z",#REF!+#REF!,IF($G107=2,#REF!+#REF!,IF($G107=1,IF($AB107&gt;$AD107,#REF!+#REF!,#REF!+#REF!),IF($AB107&lt;$AC107,#REF!+#REF!,#REF!+#REF!)))))</f>
        <v xml:space="preserve"> </v>
      </c>
      <c r="AG107" s="125">
        <f t="shared" si="95"/>
        <v>0</v>
      </c>
      <c r="AH107" s="126">
        <f t="shared" si="96"/>
        <v>0</v>
      </c>
      <c r="AI107" s="126">
        <f t="shared" si="97"/>
        <v>0</v>
      </c>
      <c r="AJ107" s="126">
        <f t="shared" si="98"/>
        <v>0</v>
      </c>
      <c r="AK107" s="126">
        <f t="shared" si="99"/>
        <v>0</v>
      </c>
      <c r="AL107" s="126">
        <f t="shared" si="100"/>
        <v>4</v>
      </c>
      <c r="AM107" s="125">
        <f t="shared" si="76"/>
        <v>23</v>
      </c>
      <c r="AN107" s="125">
        <f t="shared" si="63"/>
        <v>0</v>
      </c>
      <c r="AO107" s="125">
        <f t="shared" si="64"/>
        <v>0</v>
      </c>
      <c r="AP107" s="125">
        <f t="shared" si="77"/>
        <v>1</v>
      </c>
      <c r="AQ107" s="127">
        <f t="shared" si="65"/>
        <v>810</v>
      </c>
      <c r="AR107" s="127">
        <f t="shared" si="66"/>
        <v>0</v>
      </c>
      <c r="AS107" s="125">
        <f t="shared" si="78"/>
        <v>0</v>
      </c>
      <c r="AT107" s="128">
        <f t="shared" si="67"/>
        <v>0</v>
      </c>
      <c r="AU107" s="128">
        <f t="shared" si="68"/>
        <v>0</v>
      </c>
      <c r="AV107" s="128">
        <f t="shared" si="79"/>
        <v>0</v>
      </c>
      <c r="AW107" s="128">
        <f t="shared" si="69"/>
        <v>0</v>
      </c>
      <c r="AX107" s="146">
        <f t="shared" si="70"/>
        <v>0</v>
      </c>
      <c r="AY107" s="147">
        <f t="shared" si="80"/>
        <v>0</v>
      </c>
      <c r="AZ107" s="146">
        <f t="shared" si="71"/>
        <v>0</v>
      </c>
      <c r="BA107" s="129">
        <f t="shared" si="81"/>
        <v>0</v>
      </c>
      <c r="BB107" s="129">
        <f t="shared" si="82"/>
        <v>0</v>
      </c>
      <c r="BC107" s="129">
        <f t="shared" si="83"/>
        <v>0</v>
      </c>
      <c r="BD107" s="130">
        <f t="shared" si="84"/>
        <v>0</v>
      </c>
      <c r="BE107" s="130">
        <f t="shared" si="85"/>
        <v>0</v>
      </c>
      <c r="BF107" s="130">
        <f t="shared" si="86"/>
        <v>0</v>
      </c>
      <c r="BG107" s="149" t="b">
        <f t="shared" si="87"/>
        <v>0</v>
      </c>
      <c r="BH107" s="130" t="b">
        <f t="shared" si="88"/>
        <v>0</v>
      </c>
      <c r="BI107" s="130" t="str">
        <f t="shared" si="89"/>
        <v/>
      </c>
      <c r="BJ107" s="130" t="str">
        <f t="shared" si="90"/>
        <v/>
      </c>
      <c r="BK107" s="130">
        <f t="shared" si="91"/>
        <v>0</v>
      </c>
      <c r="BL107" s="130" t="str">
        <f t="shared" si="92"/>
        <v/>
      </c>
      <c r="BM107" s="130" t="str">
        <f t="shared" si="104"/>
        <v/>
      </c>
      <c r="BN107" s="130" t="str">
        <f t="shared" si="105"/>
        <v/>
      </c>
      <c r="BO107" s="130">
        <f t="shared" si="101"/>
        <v>0</v>
      </c>
      <c r="BP107" s="130">
        <f t="shared" si="102"/>
        <v>0</v>
      </c>
      <c r="BQ107" s="130">
        <f t="shared" si="103"/>
        <v>0</v>
      </c>
      <c r="BR107" s="130">
        <f t="shared" si="93"/>
        <v>0</v>
      </c>
      <c r="BS107" s="130" t="str">
        <f t="shared" si="94"/>
        <v>N</v>
      </c>
    </row>
    <row r="108" spans="1:71" ht="18" customHeight="1">
      <c r="A108" s="407"/>
      <c r="B108" s="116"/>
      <c r="C108" s="117"/>
      <c r="D108" s="118"/>
      <c r="E108" s="118"/>
      <c r="F108" s="115"/>
      <c r="G108" s="115"/>
      <c r="H108" s="119"/>
      <c r="I108" s="109" t="str">
        <f t="shared" si="72"/>
        <v xml:space="preserve"> </v>
      </c>
      <c r="J108" s="109" t="str">
        <f t="shared" si="73"/>
        <v xml:space="preserve"> </v>
      </c>
      <c r="K108" s="109" t="str">
        <f t="shared" si="74"/>
        <v xml:space="preserve"> </v>
      </c>
      <c r="W108" s="141" t="str">
        <f t="shared" si="75"/>
        <v xml:space="preserve"> </v>
      </c>
      <c r="X108" s="137" t="str">
        <f t="shared" si="56"/>
        <v xml:space="preserve"> </v>
      </c>
      <c r="Y108" s="137" t="str">
        <f t="shared" si="57"/>
        <v xml:space="preserve"> </v>
      </c>
      <c r="Z108" s="137" t="str">
        <f t="shared" si="58"/>
        <v xml:space="preserve"> </v>
      </c>
      <c r="AA108" s="138" t="str">
        <f t="shared" si="59"/>
        <v xml:space="preserve"> </v>
      </c>
      <c r="AB108" s="144" t="str">
        <f t="shared" si="60"/>
        <v xml:space="preserve"> </v>
      </c>
      <c r="AC108" s="139" t="e">
        <f t="shared" si="61"/>
        <v>#N/A</v>
      </c>
      <c r="AD108" s="139" t="e">
        <f t="shared" si="62"/>
        <v>#N/A</v>
      </c>
      <c r="AE108" s="140" t="str">
        <f>IF(ISBLANK($G108)," ",IF($D108="Z",#REF!,IF($G108=2,0,IF($G108=1,IF($AB108&gt;$AD108,#REF!,0),IF($AB108&lt;$AC108,#REF!,#REF!)))))</f>
        <v xml:space="preserve"> </v>
      </c>
      <c r="AF108" s="140" t="str">
        <f>IF(ISBLANK($G108)," ",IF($D108="Z",#REF!+#REF!,IF($G108=2,#REF!+#REF!,IF($G108=1,IF($AB108&gt;$AD108,#REF!+#REF!,#REF!+#REF!),IF($AB108&lt;$AC108,#REF!+#REF!,#REF!+#REF!)))))</f>
        <v xml:space="preserve"> </v>
      </c>
      <c r="AG108" s="125">
        <f t="shared" si="95"/>
        <v>0</v>
      </c>
      <c r="AH108" s="126">
        <f t="shared" si="96"/>
        <v>0</v>
      </c>
      <c r="AI108" s="126">
        <f t="shared" si="97"/>
        <v>0</v>
      </c>
      <c r="AJ108" s="126">
        <f t="shared" si="98"/>
        <v>0</v>
      </c>
      <c r="AK108" s="126">
        <f t="shared" si="99"/>
        <v>0</v>
      </c>
      <c r="AL108" s="126">
        <f t="shared" si="100"/>
        <v>4</v>
      </c>
      <c r="AM108" s="125">
        <f t="shared" si="76"/>
        <v>23</v>
      </c>
      <c r="AN108" s="125">
        <f t="shared" si="63"/>
        <v>0</v>
      </c>
      <c r="AO108" s="125">
        <f t="shared" si="64"/>
        <v>0</v>
      </c>
      <c r="AP108" s="125">
        <f t="shared" si="77"/>
        <v>1</v>
      </c>
      <c r="AQ108" s="127">
        <f t="shared" si="65"/>
        <v>810</v>
      </c>
      <c r="AR108" s="127">
        <f t="shared" si="66"/>
        <v>0</v>
      </c>
      <c r="AS108" s="125">
        <f t="shared" si="78"/>
        <v>0</v>
      </c>
      <c r="AT108" s="128">
        <f t="shared" si="67"/>
        <v>0</v>
      </c>
      <c r="AU108" s="128">
        <f t="shared" si="68"/>
        <v>0</v>
      </c>
      <c r="AV108" s="128">
        <f t="shared" si="79"/>
        <v>0</v>
      </c>
      <c r="AW108" s="128">
        <f t="shared" si="69"/>
        <v>0</v>
      </c>
      <c r="AX108" s="146">
        <f t="shared" si="70"/>
        <v>0</v>
      </c>
      <c r="AY108" s="147">
        <f t="shared" si="80"/>
        <v>0</v>
      </c>
      <c r="AZ108" s="146">
        <f t="shared" si="71"/>
        <v>0</v>
      </c>
      <c r="BA108" s="129">
        <f t="shared" si="81"/>
        <v>0</v>
      </c>
      <c r="BB108" s="129">
        <f t="shared" si="82"/>
        <v>0</v>
      </c>
      <c r="BC108" s="129">
        <f t="shared" si="83"/>
        <v>0</v>
      </c>
      <c r="BD108" s="130">
        <f t="shared" si="84"/>
        <v>0</v>
      </c>
      <c r="BE108" s="130">
        <f t="shared" si="85"/>
        <v>0</v>
      </c>
      <c r="BF108" s="130">
        <f t="shared" si="86"/>
        <v>0</v>
      </c>
      <c r="BG108" s="149" t="b">
        <f t="shared" si="87"/>
        <v>0</v>
      </c>
      <c r="BH108" s="130" t="b">
        <f t="shared" si="88"/>
        <v>0</v>
      </c>
      <c r="BI108" s="130" t="str">
        <f t="shared" si="89"/>
        <v/>
      </c>
      <c r="BJ108" s="130" t="str">
        <f t="shared" si="90"/>
        <v/>
      </c>
      <c r="BK108" s="130">
        <f t="shared" si="91"/>
        <v>0</v>
      </c>
      <c r="BL108" s="130" t="str">
        <f t="shared" si="92"/>
        <v/>
      </c>
      <c r="BM108" s="130" t="str">
        <f t="shared" si="104"/>
        <v/>
      </c>
      <c r="BN108" s="130" t="str">
        <f t="shared" si="105"/>
        <v/>
      </c>
      <c r="BO108" s="130">
        <f t="shared" si="101"/>
        <v>0</v>
      </c>
      <c r="BP108" s="130">
        <f t="shared" si="102"/>
        <v>0</v>
      </c>
      <c r="BQ108" s="130">
        <f t="shared" si="103"/>
        <v>0</v>
      </c>
      <c r="BR108" s="130">
        <f t="shared" si="93"/>
        <v>0</v>
      </c>
      <c r="BS108" s="130" t="str">
        <f t="shared" si="94"/>
        <v>N</v>
      </c>
    </row>
    <row r="109" spans="1:71" ht="18" customHeight="1">
      <c r="A109" s="407"/>
      <c r="B109" s="116"/>
      <c r="C109" s="117"/>
      <c r="D109" s="118"/>
      <c r="E109" s="118"/>
      <c r="F109" s="115"/>
      <c r="G109" s="115"/>
      <c r="H109" s="119"/>
      <c r="I109" s="109" t="str">
        <f t="shared" si="72"/>
        <v xml:space="preserve"> </v>
      </c>
      <c r="J109" s="109" t="str">
        <f t="shared" si="73"/>
        <v xml:space="preserve"> </v>
      </c>
      <c r="K109" s="109" t="str">
        <f t="shared" si="74"/>
        <v xml:space="preserve"> </v>
      </c>
      <c r="W109" s="141" t="str">
        <f t="shared" si="75"/>
        <v xml:space="preserve"> </v>
      </c>
      <c r="X109" s="137" t="str">
        <f t="shared" si="56"/>
        <v xml:space="preserve"> </v>
      </c>
      <c r="Y109" s="137" t="str">
        <f t="shared" si="57"/>
        <v xml:space="preserve"> </v>
      </c>
      <c r="Z109" s="137" t="str">
        <f t="shared" si="58"/>
        <v xml:space="preserve"> </v>
      </c>
      <c r="AA109" s="138" t="str">
        <f t="shared" si="59"/>
        <v xml:space="preserve"> </v>
      </c>
      <c r="AB109" s="144" t="str">
        <f t="shared" si="60"/>
        <v xml:space="preserve"> </v>
      </c>
      <c r="AC109" s="139" t="e">
        <f t="shared" si="61"/>
        <v>#N/A</v>
      </c>
      <c r="AD109" s="139" t="e">
        <f t="shared" si="62"/>
        <v>#N/A</v>
      </c>
      <c r="AE109" s="140" t="str">
        <f>IF(ISBLANK($G109)," ",IF($D109="Z",#REF!,IF($G109=2,0,IF($G109=1,IF($AB109&gt;$AD109,#REF!,0),IF($AB109&lt;$AC109,#REF!,#REF!)))))</f>
        <v xml:space="preserve"> </v>
      </c>
      <c r="AF109" s="140" t="str">
        <f>IF(ISBLANK($G109)," ",IF($D109="Z",#REF!+#REF!,IF($G109=2,#REF!+#REF!,IF($G109=1,IF($AB109&gt;$AD109,#REF!+#REF!,#REF!+#REF!),IF($AB109&lt;$AC109,#REF!+#REF!,#REF!+#REF!)))))</f>
        <v xml:space="preserve"> </v>
      </c>
      <c r="AG109" s="125">
        <f t="shared" si="95"/>
        <v>0</v>
      </c>
      <c r="AH109" s="126">
        <f t="shared" si="96"/>
        <v>0</v>
      </c>
      <c r="AI109" s="126">
        <f t="shared" si="97"/>
        <v>0</v>
      </c>
      <c r="AJ109" s="126">
        <f t="shared" si="98"/>
        <v>0</v>
      </c>
      <c r="AK109" s="126">
        <f t="shared" si="99"/>
        <v>0</v>
      </c>
      <c r="AL109" s="126">
        <f t="shared" si="100"/>
        <v>4</v>
      </c>
      <c r="AM109" s="125">
        <f t="shared" si="76"/>
        <v>23</v>
      </c>
      <c r="AN109" s="125">
        <f t="shared" si="63"/>
        <v>0</v>
      </c>
      <c r="AO109" s="125">
        <f t="shared" si="64"/>
        <v>0</v>
      </c>
      <c r="AP109" s="125">
        <f t="shared" si="77"/>
        <v>1</v>
      </c>
      <c r="AQ109" s="127">
        <f t="shared" si="65"/>
        <v>810</v>
      </c>
      <c r="AR109" s="127">
        <f t="shared" si="66"/>
        <v>0</v>
      </c>
      <c r="AS109" s="125">
        <f t="shared" si="78"/>
        <v>0</v>
      </c>
      <c r="AT109" s="128">
        <f t="shared" si="67"/>
        <v>0</v>
      </c>
      <c r="AU109" s="128">
        <f t="shared" si="68"/>
        <v>0</v>
      </c>
      <c r="AV109" s="128">
        <f t="shared" si="79"/>
        <v>0</v>
      </c>
      <c r="AW109" s="128">
        <f t="shared" si="69"/>
        <v>0</v>
      </c>
      <c r="AX109" s="146">
        <f t="shared" si="70"/>
        <v>0</v>
      </c>
      <c r="AY109" s="147">
        <f t="shared" si="80"/>
        <v>0</v>
      </c>
      <c r="AZ109" s="146">
        <f t="shared" si="71"/>
        <v>0</v>
      </c>
      <c r="BA109" s="129">
        <f t="shared" si="81"/>
        <v>0</v>
      </c>
      <c r="BB109" s="129">
        <f t="shared" si="82"/>
        <v>0</v>
      </c>
      <c r="BC109" s="129">
        <f t="shared" si="83"/>
        <v>0</v>
      </c>
      <c r="BD109" s="130">
        <f t="shared" si="84"/>
        <v>0</v>
      </c>
      <c r="BE109" s="130">
        <f t="shared" si="85"/>
        <v>0</v>
      </c>
      <c r="BF109" s="130">
        <f t="shared" si="86"/>
        <v>0</v>
      </c>
      <c r="BG109" s="149" t="b">
        <f t="shared" si="87"/>
        <v>0</v>
      </c>
      <c r="BH109" s="130" t="b">
        <f t="shared" si="88"/>
        <v>0</v>
      </c>
      <c r="BI109" s="130" t="str">
        <f t="shared" si="89"/>
        <v/>
      </c>
      <c r="BJ109" s="130" t="str">
        <f t="shared" si="90"/>
        <v/>
      </c>
      <c r="BK109" s="130">
        <f t="shared" si="91"/>
        <v>0</v>
      </c>
      <c r="BL109" s="130" t="str">
        <f t="shared" si="92"/>
        <v/>
      </c>
      <c r="BM109" s="130" t="str">
        <f t="shared" si="104"/>
        <v/>
      </c>
      <c r="BN109" s="130" t="str">
        <f t="shared" si="105"/>
        <v/>
      </c>
      <c r="BO109" s="130">
        <f t="shared" si="101"/>
        <v>0</v>
      </c>
      <c r="BP109" s="130">
        <f t="shared" si="102"/>
        <v>0</v>
      </c>
      <c r="BQ109" s="130">
        <f t="shared" si="103"/>
        <v>0</v>
      </c>
      <c r="BR109" s="130">
        <f t="shared" si="93"/>
        <v>0</v>
      </c>
      <c r="BS109" s="130" t="str">
        <f t="shared" si="94"/>
        <v>N</v>
      </c>
    </row>
    <row r="110" spans="1:71" ht="18" customHeight="1">
      <c r="A110" s="407"/>
      <c r="B110" s="116"/>
      <c r="C110" s="117"/>
      <c r="D110" s="118"/>
      <c r="E110" s="118"/>
      <c r="F110" s="115"/>
      <c r="G110" s="115"/>
      <c r="H110" s="119"/>
      <c r="I110" s="109" t="str">
        <f t="shared" si="72"/>
        <v xml:space="preserve"> </v>
      </c>
      <c r="J110" s="109" t="str">
        <f t="shared" si="73"/>
        <v xml:space="preserve"> </v>
      </c>
      <c r="K110" s="109" t="str">
        <f t="shared" si="74"/>
        <v xml:space="preserve"> </v>
      </c>
      <c r="W110" s="141" t="str">
        <f t="shared" si="75"/>
        <v xml:space="preserve"> </v>
      </c>
      <c r="X110" s="137" t="str">
        <f t="shared" si="56"/>
        <v xml:space="preserve"> </v>
      </c>
      <c r="Y110" s="137" t="str">
        <f t="shared" si="57"/>
        <v xml:space="preserve"> </v>
      </c>
      <c r="Z110" s="137" t="str">
        <f t="shared" si="58"/>
        <v xml:space="preserve"> </v>
      </c>
      <c r="AA110" s="138" t="str">
        <f t="shared" si="59"/>
        <v xml:space="preserve"> </v>
      </c>
      <c r="AB110" s="144" t="str">
        <f t="shared" si="60"/>
        <v xml:space="preserve"> </v>
      </c>
      <c r="AC110" s="139" t="e">
        <f t="shared" si="61"/>
        <v>#N/A</v>
      </c>
      <c r="AD110" s="139" t="e">
        <f t="shared" si="62"/>
        <v>#N/A</v>
      </c>
      <c r="AE110" s="140" t="str">
        <f>IF(ISBLANK($G110)," ",IF($D110="Z",#REF!,IF($G110=2,0,IF($G110=1,IF($AB110&gt;$AD110,#REF!,0),IF($AB110&lt;$AC110,#REF!,#REF!)))))</f>
        <v xml:space="preserve"> </v>
      </c>
      <c r="AF110" s="140" t="str">
        <f>IF(ISBLANK($G110)," ",IF($D110="Z",#REF!+#REF!,IF($G110=2,#REF!+#REF!,IF($G110=1,IF($AB110&gt;$AD110,#REF!+#REF!,#REF!+#REF!),IF($AB110&lt;$AC110,#REF!+#REF!,#REF!+#REF!)))))</f>
        <v xml:space="preserve"> </v>
      </c>
      <c r="AG110" s="125">
        <f t="shared" si="95"/>
        <v>0</v>
      </c>
      <c r="AH110" s="126">
        <f t="shared" si="96"/>
        <v>0</v>
      </c>
      <c r="AI110" s="126">
        <f t="shared" si="97"/>
        <v>0</v>
      </c>
      <c r="AJ110" s="126">
        <f t="shared" si="98"/>
        <v>0</v>
      </c>
      <c r="AK110" s="126">
        <f t="shared" si="99"/>
        <v>0</v>
      </c>
      <c r="AL110" s="126">
        <f t="shared" si="100"/>
        <v>4</v>
      </c>
      <c r="AM110" s="125">
        <f t="shared" si="76"/>
        <v>23</v>
      </c>
      <c r="AN110" s="125">
        <f t="shared" si="63"/>
        <v>0</v>
      </c>
      <c r="AO110" s="125">
        <f t="shared" si="64"/>
        <v>0</v>
      </c>
      <c r="AP110" s="125">
        <f t="shared" si="77"/>
        <v>1</v>
      </c>
      <c r="AQ110" s="127">
        <f t="shared" si="65"/>
        <v>810</v>
      </c>
      <c r="AR110" s="127">
        <f t="shared" si="66"/>
        <v>0</v>
      </c>
      <c r="AS110" s="125">
        <f t="shared" si="78"/>
        <v>0</v>
      </c>
      <c r="AT110" s="128">
        <f t="shared" si="67"/>
        <v>0</v>
      </c>
      <c r="AU110" s="128">
        <f t="shared" si="68"/>
        <v>0</v>
      </c>
      <c r="AV110" s="128">
        <f t="shared" si="79"/>
        <v>0</v>
      </c>
      <c r="AW110" s="128">
        <f t="shared" si="69"/>
        <v>0</v>
      </c>
      <c r="AX110" s="146">
        <f t="shared" si="70"/>
        <v>0</v>
      </c>
      <c r="AY110" s="147">
        <f t="shared" si="80"/>
        <v>0</v>
      </c>
      <c r="AZ110" s="146">
        <f t="shared" si="71"/>
        <v>0</v>
      </c>
      <c r="BA110" s="129">
        <f t="shared" si="81"/>
        <v>0</v>
      </c>
      <c r="BB110" s="129">
        <f t="shared" si="82"/>
        <v>0</v>
      </c>
      <c r="BC110" s="129">
        <f t="shared" si="83"/>
        <v>0</v>
      </c>
      <c r="BD110" s="130">
        <f t="shared" si="84"/>
        <v>0</v>
      </c>
      <c r="BE110" s="130">
        <f t="shared" si="85"/>
        <v>0</v>
      </c>
      <c r="BF110" s="130">
        <f t="shared" si="86"/>
        <v>0</v>
      </c>
      <c r="BG110" s="149" t="b">
        <f t="shared" si="87"/>
        <v>0</v>
      </c>
      <c r="BH110" s="130" t="b">
        <f t="shared" si="88"/>
        <v>0</v>
      </c>
      <c r="BI110" s="130" t="str">
        <f t="shared" si="89"/>
        <v/>
      </c>
      <c r="BJ110" s="130" t="str">
        <f t="shared" si="90"/>
        <v/>
      </c>
      <c r="BK110" s="130">
        <f t="shared" si="91"/>
        <v>0</v>
      </c>
      <c r="BL110" s="130" t="str">
        <f t="shared" si="92"/>
        <v/>
      </c>
      <c r="BM110" s="130" t="str">
        <f t="shared" si="104"/>
        <v/>
      </c>
      <c r="BN110" s="130" t="str">
        <f t="shared" si="105"/>
        <v/>
      </c>
      <c r="BO110" s="130">
        <f t="shared" si="101"/>
        <v>0</v>
      </c>
      <c r="BP110" s="130">
        <f t="shared" si="102"/>
        <v>0</v>
      </c>
      <c r="BQ110" s="130">
        <f t="shared" si="103"/>
        <v>0</v>
      </c>
      <c r="BR110" s="130">
        <f t="shared" si="93"/>
        <v>0</v>
      </c>
      <c r="BS110" s="130" t="str">
        <f t="shared" si="94"/>
        <v>N</v>
      </c>
    </row>
    <row r="111" spans="1:71" ht="18" customHeight="1">
      <c r="A111" s="407"/>
      <c r="B111" s="116"/>
      <c r="C111" s="117"/>
      <c r="D111" s="118"/>
      <c r="E111" s="118"/>
      <c r="F111" s="115"/>
      <c r="G111" s="115"/>
      <c r="H111" s="119"/>
      <c r="I111" s="109" t="str">
        <f t="shared" si="72"/>
        <v xml:space="preserve"> </v>
      </c>
      <c r="J111" s="109" t="str">
        <f t="shared" si="73"/>
        <v xml:space="preserve"> </v>
      </c>
      <c r="K111" s="109" t="str">
        <f t="shared" si="74"/>
        <v xml:space="preserve"> </v>
      </c>
      <c r="W111" s="141" t="str">
        <f t="shared" si="75"/>
        <v xml:space="preserve"> </v>
      </c>
      <c r="X111" s="137" t="str">
        <f t="shared" si="56"/>
        <v xml:space="preserve"> </v>
      </c>
      <c r="Y111" s="137" t="str">
        <f t="shared" si="57"/>
        <v xml:space="preserve"> </v>
      </c>
      <c r="Z111" s="137" t="str">
        <f t="shared" si="58"/>
        <v xml:space="preserve"> </v>
      </c>
      <c r="AA111" s="138" t="str">
        <f t="shared" si="59"/>
        <v xml:space="preserve"> </v>
      </c>
      <c r="AB111" s="144" t="str">
        <f t="shared" si="60"/>
        <v xml:space="preserve"> </v>
      </c>
      <c r="AC111" s="139" t="e">
        <f t="shared" si="61"/>
        <v>#N/A</v>
      </c>
      <c r="AD111" s="139" t="e">
        <f t="shared" si="62"/>
        <v>#N/A</v>
      </c>
      <c r="AE111" s="140" t="str">
        <f>IF(ISBLANK($G111)," ",IF($D111="Z",#REF!,IF($G111=2,0,IF($G111=1,IF($AB111&gt;$AD111,#REF!,0),IF($AB111&lt;$AC111,#REF!,#REF!)))))</f>
        <v xml:space="preserve"> </v>
      </c>
      <c r="AF111" s="140" t="str">
        <f>IF(ISBLANK($G111)," ",IF($D111="Z",#REF!+#REF!,IF($G111=2,#REF!+#REF!,IF($G111=1,IF($AB111&gt;$AD111,#REF!+#REF!,#REF!+#REF!),IF($AB111&lt;$AC111,#REF!+#REF!,#REF!+#REF!)))))</f>
        <v xml:space="preserve"> </v>
      </c>
      <c r="AG111" s="125">
        <f t="shared" si="95"/>
        <v>0</v>
      </c>
      <c r="AH111" s="126">
        <f t="shared" si="96"/>
        <v>0</v>
      </c>
      <c r="AI111" s="126">
        <f t="shared" si="97"/>
        <v>0</v>
      </c>
      <c r="AJ111" s="126">
        <f t="shared" si="98"/>
        <v>0</v>
      </c>
      <c r="AK111" s="126">
        <f t="shared" si="99"/>
        <v>0</v>
      </c>
      <c r="AL111" s="126">
        <f t="shared" si="100"/>
        <v>4</v>
      </c>
      <c r="AM111" s="125">
        <f t="shared" si="76"/>
        <v>23</v>
      </c>
      <c r="AN111" s="125">
        <f t="shared" si="63"/>
        <v>0</v>
      </c>
      <c r="AO111" s="125">
        <f t="shared" si="64"/>
        <v>0</v>
      </c>
      <c r="AP111" s="125">
        <f t="shared" si="77"/>
        <v>1</v>
      </c>
      <c r="AQ111" s="127">
        <f t="shared" si="65"/>
        <v>810</v>
      </c>
      <c r="AR111" s="127">
        <f t="shared" si="66"/>
        <v>0</v>
      </c>
      <c r="AS111" s="125">
        <f t="shared" si="78"/>
        <v>0</v>
      </c>
      <c r="AT111" s="128">
        <f t="shared" si="67"/>
        <v>0</v>
      </c>
      <c r="AU111" s="128">
        <f t="shared" si="68"/>
        <v>0</v>
      </c>
      <c r="AV111" s="128">
        <f t="shared" si="79"/>
        <v>0</v>
      </c>
      <c r="AW111" s="128">
        <f t="shared" si="69"/>
        <v>0</v>
      </c>
      <c r="AX111" s="146">
        <f t="shared" si="70"/>
        <v>0</v>
      </c>
      <c r="AY111" s="147">
        <f t="shared" si="80"/>
        <v>0</v>
      </c>
      <c r="AZ111" s="146">
        <f t="shared" si="71"/>
        <v>0</v>
      </c>
      <c r="BA111" s="129">
        <f t="shared" si="81"/>
        <v>0</v>
      </c>
      <c r="BB111" s="129">
        <f t="shared" si="82"/>
        <v>0</v>
      </c>
      <c r="BC111" s="129">
        <f t="shared" si="83"/>
        <v>0</v>
      </c>
      <c r="BD111" s="130">
        <f t="shared" si="84"/>
        <v>0</v>
      </c>
      <c r="BE111" s="130">
        <f t="shared" si="85"/>
        <v>0</v>
      </c>
      <c r="BF111" s="130">
        <f t="shared" si="86"/>
        <v>0</v>
      </c>
      <c r="BG111" s="149" t="b">
        <f t="shared" si="87"/>
        <v>0</v>
      </c>
      <c r="BH111" s="130" t="b">
        <f t="shared" si="88"/>
        <v>0</v>
      </c>
      <c r="BI111" s="130" t="str">
        <f t="shared" si="89"/>
        <v/>
      </c>
      <c r="BJ111" s="130" t="str">
        <f t="shared" si="90"/>
        <v/>
      </c>
      <c r="BK111" s="130">
        <f t="shared" si="91"/>
        <v>0</v>
      </c>
      <c r="BL111" s="130" t="str">
        <f t="shared" si="92"/>
        <v/>
      </c>
      <c r="BM111" s="130" t="str">
        <f t="shared" si="104"/>
        <v/>
      </c>
      <c r="BN111" s="130" t="str">
        <f t="shared" si="105"/>
        <v/>
      </c>
      <c r="BO111" s="130">
        <f t="shared" si="101"/>
        <v>0</v>
      </c>
      <c r="BP111" s="130">
        <f t="shared" si="102"/>
        <v>0</v>
      </c>
      <c r="BQ111" s="130">
        <f t="shared" si="103"/>
        <v>0</v>
      </c>
      <c r="BR111" s="130">
        <f t="shared" si="93"/>
        <v>0</v>
      </c>
      <c r="BS111" s="130" t="str">
        <f t="shared" si="94"/>
        <v>N</v>
      </c>
    </row>
    <row r="112" spans="1:71" ht="18" customHeight="1">
      <c r="A112" s="407"/>
      <c r="B112" s="116"/>
      <c r="C112" s="117"/>
      <c r="D112" s="118"/>
      <c r="E112" s="118"/>
      <c r="F112" s="115"/>
      <c r="G112" s="115"/>
      <c r="H112" s="119"/>
      <c r="I112" s="109" t="str">
        <f t="shared" si="72"/>
        <v xml:space="preserve"> </v>
      </c>
      <c r="J112" s="109" t="str">
        <f t="shared" si="73"/>
        <v xml:space="preserve"> </v>
      </c>
      <c r="K112" s="109" t="str">
        <f t="shared" si="74"/>
        <v xml:space="preserve"> </v>
      </c>
      <c r="W112" s="141" t="str">
        <f t="shared" si="75"/>
        <v xml:space="preserve"> </v>
      </c>
      <c r="X112" s="137" t="str">
        <f t="shared" si="56"/>
        <v xml:space="preserve"> </v>
      </c>
      <c r="Y112" s="137" t="str">
        <f t="shared" si="57"/>
        <v xml:space="preserve"> </v>
      </c>
      <c r="Z112" s="137" t="str">
        <f t="shared" si="58"/>
        <v xml:space="preserve"> </v>
      </c>
      <c r="AA112" s="138" t="str">
        <f t="shared" si="59"/>
        <v xml:space="preserve"> </v>
      </c>
      <c r="AB112" s="144" t="str">
        <f t="shared" si="60"/>
        <v xml:space="preserve"> </v>
      </c>
      <c r="AC112" s="139" t="e">
        <f t="shared" si="61"/>
        <v>#N/A</v>
      </c>
      <c r="AD112" s="139" t="e">
        <f t="shared" si="62"/>
        <v>#N/A</v>
      </c>
      <c r="AE112" s="140" t="str">
        <f>IF(ISBLANK($G112)," ",IF($D112="Z",#REF!,IF($G112=2,0,IF($G112=1,IF($AB112&gt;$AD112,#REF!,0),IF($AB112&lt;$AC112,#REF!,#REF!)))))</f>
        <v xml:space="preserve"> </v>
      </c>
      <c r="AF112" s="140" t="str">
        <f>IF(ISBLANK($G112)," ",IF($D112="Z",#REF!+#REF!,IF($G112=2,#REF!+#REF!,IF($G112=1,IF($AB112&gt;$AD112,#REF!+#REF!,#REF!+#REF!),IF($AB112&lt;$AC112,#REF!+#REF!,#REF!+#REF!)))))</f>
        <v xml:space="preserve"> </v>
      </c>
      <c r="AG112" s="125">
        <f t="shared" si="95"/>
        <v>0</v>
      </c>
      <c r="AH112" s="126">
        <f t="shared" si="96"/>
        <v>0</v>
      </c>
      <c r="AI112" s="126">
        <f t="shared" si="97"/>
        <v>0</v>
      </c>
      <c r="AJ112" s="126">
        <f t="shared" si="98"/>
        <v>0</v>
      </c>
      <c r="AK112" s="126">
        <f t="shared" si="99"/>
        <v>0</v>
      </c>
      <c r="AL112" s="126">
        <f t="shared" si="100"/>
        <v>4</v>
      </c>
      <c r="AM112" s="125">
        <f t="shared" si="76"/>
        <v>23</v>
      </c>
      <c r="AN112" s="125">
        <f t="shared" si="63"/>
        <v>0</v>
      </c>
      <c r="AO112" s="125">
        <f t="shared" si="64"/>
        <v>0</v>
      </c>
      <c r="AP112" s="125">
        <f t="shared" si="77"/>
        <v>1</v>
      </c>
      <c r="AQ112" s="127">
        <f t="shared" si="65"/>
        <v>810</v>
      </c>
      <c r="AR112" s="127">
        <f t="shared" si="66"/>
        <v>0</v>
      </c>
      <c r="AS112" s="125">
        <f t="shared" si="78"/>
        <v>0</v>
      </c>
      <c r="AT112" s="128">
        <f t="shared" si="67"/>
        <v>0</v>
      </c>
      <c r="AU112" s="128">
        <f t="shared" si="68"/>
        <v>0</v>
      </c>
      <c r="AV112" s="128">
        <f t="shared" si="79"/>
        <v>0</v>
      </c>
      <c r="AW112" s="128">
        <f t="shared" si="69"/>
        <v>0</v>
      </c>
      <c r="AX112" s="146">
        <f t="shared" si="70"/>
        <v>0</v>
      </c>
      <c r="AY112" s="147">
        <f t="shared" si="80"/>
        <v>0</v>
      </c>
      <c r="AZ112" s="146">
        <f t="shared" si="71"/>
        <v>0</v>
      </c>
      <c r="BA112" s="129">
        <f t="shared" si="81"/>
        <v>0</v>
      </c>
      <c r="BB112" s="129">
        <f t="shared" si="82"/>
        <v>0</v>
      </c>
      <c r="BC112" s="129">
        <f t="shared" si="83"/>
        <v>0</v>
      </c>
      <c r="BD112" s="130">
        <f t="shared" si="84"/>
        <v>0</v>
      </c>
      <c r="BE112" s="130">
        <f t="shared" si="85"/>
        <v>0</v>
      </c>
      <c r="BF112" s="130">
        <f t="shared" si="86"/>
        <v>0</v>
      </c>
      <c r="BG112" s="149" t="b">
        <f t="shared" si="87"/>
        <v>0</v>
      </c>
      <c r="BH112" s="130" t="b">
        <f t="shared" si="88"/>
        <v>0</v>
      </c>
      <c r="BI112" s="130" t="str">
        <f t="shared" si="89"/>
        <v/>
      </c>
      <c r="BJ112" s="130" t="str">
        <f t="shared" si="90"/>
        <v/>
      </c>
      <c r="BK112" s="130">
        <f t="shared" si="91"/>
        <v>0</v>
      </c>
      <c r="BL112" s="130" t="str">
        <f t="shared" si="92"/>
        <v/>
      </c>
      <c r="BM112" s="130" t="str">
        <f t="shared" si="104"/>
        <v/>
      </c>
      <c r="BN112" s="130" t="str">
        <f t="shared" si="105"/>
        <v/>
      </c>
      <c r="BO112" s="130">
        <f t="shared" si="101"/>
        <v>0</v>
      </c>
      <c r="BP112" s="130">
        <f t="shared" si="102"/>
        <v>0</v>
      </c>
      <c r="BQ112" s="130">
        <f t="shared" si="103"/>
        <v>0</v>
      </c>
      <c r="BR112" s="130">
        <f t="shared" si="93"/>
        <v>0</v>
      </c>
      <c r="BS112" s="130" t="str">
        <f t="shared" si="94"/>
        <v>N</v>
      </c>
    </row>
    <row r="113" spans="1:71" ht="18" customHeight="1">
      <c r="A113" s="407"/>
      <c r="B113" s="116"/>
      <c r="C113" s="117"/>
      <c r="D113" s="118"/>
      <c r="E113" s="118"/>
      <c r="F113" s="115"/>
      <c r="G113" s="115"/>
      <c r="H113" s="119"/>
      <c r="I113" s="109" t="str">
        <f t="shared" si="72"/>
        <v xml:space="preserve"> </v>
      </c>
      <c r="J113" s="109" t="str">
        <f t="shared" si="73"/>
        <v xml:space="preserve"> </v>
      </c>
      <c r="K113" s="109" t="str">
        <f t="shared" si="74"/>
        <v xml:space="preserve"> </v>
      </c>
      <c r="W113" s="141" t="str">
        <f t="shared" si="75"/>
        <v xml:space="preserve"> </v>
      </c>
      <c r="X113" s="137" t="str">
        <f t="shared" si="56"/>
        <v xml:space="preserve"> </v>
      </c>
      <c r="Y113" s="137" t="str">
        <f t="shared" si="57"/>
        <v xml:space="preserve"> </v>
      </c>
      <c r="Z113" s="137" t="str">
        <f t="shared" si="58"/>
        <v xml:space="preserve"> </v>
      </c>
      <c r="AA113" s="138" t="str">
        <f t="shared" si="59"/>
        <v xml:space="preserve"> </v>
      </c>
      <c r="AB113" s="144" t="str">
        <f t="shared" si="60"/>
        <v xml:space="preserve"> </v>
      </c>
      <c r="AC113" s="139" t="e">
        <f t="shared" si="61"/>
        <v>#N/A</v>
      </c>
      <c r="AD113" s="139" t="e">
        <f t="shared" si="62"/>
        <v>#N/A</v>
      </c>
      <c r="AE113" s="140" t="str">
        <f>IF(ISBLANK($G113)," ",IF($D113="Z",#REF!,IF($G113=2,0,IF($G113=1,IF($AB113&gt;$AD113,#REF!,0),IF($AB113&lt;$AC113,#REF!,#REF!)))))</f>
        <v xml:space="preserve"> </v>
      </c>
      <c r="AF113" s="140" t="str">
        <f>IF(ISBLANK($G113)," ",IF($D113="Z",#REF!+#REF!,IF($G113=2,#REF!+#REF!,IF($G113=1,IF($AB113&gt;$AD113,#REF!+#REF!,#REF!+#REF!),IF($AB113&lt;$AC113,#REF!+#REF!,#REF!+#REF!)))))</f>
        <v xml:space="preserve"> </v>
      </c>
      <c r="AG113" s="125">
        <f t="shared" si="95"/>
        <v>0</v>
      </c>
      <c r="AH113" s="126">
        <f t="shared" si="96"/>
        <v>0</v>
      </c>
      <c r="AI113" s="126">
        <f t="shared" si="97"/>
        <v>0</v>
      </c>
      <c r="AJ113" s="126">
        <f t="shared" si="98"/>
        <v>0</v>
      </c>
      <c r="AK113" s="126">
        <f t="shared" si="99"/>
        <v>0</v>
      </c>
      <c r="AL113" s="126">
        <f t="shared" si="100"/>
        <v>4</v>
      </c>
      <c r="AM113" s="125">
        <f t="shared" si="76"/>
        <v>23</v>
      </c>
      <c r="AN113" s="125">
        <f t="shared" si="63"/>
        <v>0</v>
      </c>
      <c r="AO113" s="125">
        <f t="shared" si="64"/>
        <v>0</v>
      </c>
      <c r="AP113" s="125">
        <f t="shared" si="77"/>
        <v>1</v>
      </c>
      <c r="AQ113" s="127">
        <f t="shared" si="65"/>
        <v>810</v>
      </c>
      <c r="AR113" s="127">
        <f t="shared" si="66"/>
        <v>0</v>
      </c>
      <c r="AS113" s="125">
        <f t="shared" si="78"/>
        <v>0</v>
      </c>
      <c r="AT113" s="128">
        <f t="shared" si="67"/>
        <v>0</v>
      </c>
      <c r="AU113" s="128">
        <f t="shared" si="68"/>
        <v>0</v>
      </c>
      <c r="AV113" s="128">
        <f t="shared" si="79"/>
        <v>0</v>
      </c>
      <c r="AW113" s="128">
        <f t="shared" si="69"/>
        <v>0</v>
      </c>
      <c r="AX113" s="146">
        <f t="shared" si="70"/>
        <v>0</v>
      </c>
      <c r="AY113" s="147">
        <f t="shared" si="80"/>
        <v>0</v>
      </c>
      <c r="AZ113" s="146">
        <f t="shared" si="71"/>
        <v>0</v>
      </c>
      <c r="BA113" s="129">
        <f t="shared" si="81"/>
        <v>0</v>
      </c>
      <c r="BB113" s="129">
        <f t="shared" si="82"/>
        <v>0</v>
      </c>
      <c r="BC113" s="129">
        <f t="shared" si="83"/>
        <v>0</v>
      </c>
      <c r="BD113" s="130">
        <f t="shared" si="84"/>
        <v>0</v>
      </c>
      <c r="BE113" s="130">
        <f t="shared" si="85"/>
        <v>0</v>
      </c>
      <c r="BF113" s="130">
        <f t="shared" si="86"/>
        <v>0</v>
      </c>
      <c r="BG113" s="149" t="b">
        <f t="shared" si="87"/>
        <v>0</v>
      </c>
      <c r="BH113" s="130" t="b">
        <f t="shared" si="88"/>
        <v>0</v>
      </c>
      <c r="BI113" s="130" t="str">
        <f t="shared" si="89"/>
        <v/>
      </c>
      <c r="BJ113" s="130" t="str">
        <f t="shared" si="90"/>
        <v/>
      </c>
      <c r="BK113" s="130">
        <f t="shared" si="91"/>
        <v>0</v>
      </c>
      <c r="BL113" s="130" t="str">
        <f t="shared" si="92"/>
        <v/>
      </c>
      <c r="BM113" s="130" t="str">
        <f t="shared" si="104"/>
        <v/>
      </c>
      <c r="BN113" s="130" t="str">
        <f t="shared" si="105"/>
        <v/>
      </c>
      <c r="BO113" s="130">
        <f t="shared" si="101"/>
        <v>0</v>
      </c>
      <c r="BP113" s="130">
        <f t="shared" si="102"/>
        <v>0</v>
      </c>
      <c r="BQ113" s="130">
        <f t="shared" si="103"/>
        <v>0</v>
      </c>
      <c r="BR113" s="130">
        <f t="shared" si="93"/>
        <v>0</v>
      </c>
      <c r="BS113" s="130" t="str">
        <f t="shared" si="94"/>
        <v>N</v>
      </c>
    </row>
    <row r="114" spans="1:71" ht="18" customHeight="1">
      <c r="A114" s="407"/>
      <c r="B114" s="116"/>
      <c r="C114" s="117"/>
      <c r="D114" s="118"/>
      <c r="E114" s="118"/>
      <c r="F114" s="115"/>
      <c r="G114" s="115"/>
      <c r="H114" s="119"/>
      <c r="I114" s="109" t="str">
        <f t="shared" si="72"/>
        <v xml:space="preserve"> </v>
      </c>
      <c r="J114" s="109" t="str">
        <f t="shared" si="73"/>
        <v xml:space="preserve"> </v>
      </c>
      <c r="K114" s="109" t="str">
        <f t="shared" si="74"/>
        <v xml:space="preserve"> </v>
      </c>
      <c r="W114" s="141" t="str">
        <f t="shared" si="75"/>
        <v xml:space="preserve"> </v>
      </c>
      <c r="X114" s="137" t="str">
        <f t="shared" si="56"/>
        <v xml:space="preserve"> </v>
      </c>
      <c r="Y114" s="137" t="str">
        <f t="shared" si="57"/>
        <v xml:space="preserve"> </v>
      </c>
      <c r="Z114" s="137" t="str">
        <f t="shared" si="58"/>
        <v xml:space="preserve"> </v>
      </c>
      <c r="AA114" s="138" t="str">
        <f t="shared" si="59"/>
        <v xml:space="preserve"> </v>
      </c>
      <c r="AB114" s="144" t="str">
        <f t="shared" si="60"/>
        <v xml:space="preserve"> </v>
      </c>
      <c r="AC114" s="139" t="e">
        <f t="shared" si="61"/>
        <v>#N/A</v>
      </c>
      <c r="AD114" s="139" t="e">
        <f t="shared" si="62"/>
        <v>#N/A</v>
      </c>
      <c r="AE114" s="140" t="str">
        <f>IF(ISBLANK($G114)," ",IF($D114="Z",#REF!,IF($G114=2,0,IF($G114=1,IF($AB114&gt;$AD114,#REF!,0),IF($AB114&lt;$AC114,#REF!,#REF!)))))</f>
        <v xml:space="preserve"> </v>
      </c>
      <c r="AF114" s="140" t="str">
        <f>IF(ISBLANK($G114)," ",IF($D114="Z",#REF!+#REF!,IF($G114=2,#REF!+#REF!,IF($G114=1,IF($AB114&gt;$AD114,#REF!+#REF!,#REF!+#REF!),IF($AB114&lt;$AC114,#REF!+#REF!,#REF!+#REF!)))))</f>
        <v xml:space="preserve"> </v>
      </c>
      <c r="AG114" s="125">
        <f t="shared" si="95"/>
        <v>0</v>
      </c>
      <c r="AH114" s="126">
        <f t="shared" si="96"/>
        <v>0</v>
      </c>
      <c r="AI114" s="126">
        <f t="shared" si="97"/>
        <v>0</v>
      </c>
      <c r="AJ114" s="126">
        <f t="shared" si="98"/>
        <v>0</v>
      </c>
      <c r="AK114" s="126">
        <f t="shared" si="99"/>
        <v>0</v>
      </c>
      <c r="AL114" s="126">
        <f t="shared" si="100"/>
        <v>4</v>
      </c>
      <c r="AM114" s="125">
        <f t="shared" si="76"/>
        <v>23</v>
      </c>
      <c r="AN114" s="125">
        <f t="shared" si="63"/>
        <v>0</v>
      </c>
      <c r="AO114" s="125">
        <f t="shared" si="64"/>
        <v>0</v>
      </c>
      <c r="AP114" s="125">
        <f t="shared" si="77"/>
        <v>1</v>
      </c>
      <c r="AQ114" s="127">
        <f t="shared" si="65"/>
        <v>810</v>
      </c>
      <c r="AR114" s="127">
        <f t="shared" si="66"/>
        <v>0</v>
      </c>
      <c r="AS114" s="125">
        <f t="shared" si="78"/>
        <v>0</v>
      </c>
      <c r="AT114" s="128">
        <f t="shared" si="67"/>
        <v>0</v>
      </c>
      <c r="AU114" s="128">
        <f t="shared" si="68"/>
        <v>0</v>
      </c>
      <c r="AV114" s="128">
        <f t="shared" si="79"/>
        <v>0</v>
      </c>
      <c r="AW114" s="128">
        <f t="shared" si="69"/>
        <v>0</v>
      </c>
      <c r="AX114" s="146">
        <f t="shared" si="70"/>
        <v>0</v>
      </c>
      <c r="AY114" s="147">
        <f t="shared" si="80"/>
        <v>0</v>
      </c>
      <c r="AZ114" s="146">
        <f t="shared" si="71"/>
        <v>0</v>
      </c>
      <c r="BA114" s="129">
        <f t="shared" si="81"/>
        <v>0</v>
      </c>
      <c r="BB114" s="129">
        <f t="shared" si="82"/>
        <v>0</v>
      </c>
      <c r="BC114" s="129">
        <f t="shared" si="83"/>
        <v>0</v>
      </c>
      <c r="BD114" s="130">
        <f t="shared" si="84"/>
        <v>0</v>
      </c>
      <c r="BE114" s="130">
        <f t="shared" si="85"/>
        <v>0</v>
      </c>
      <c r="BF114" s="130">
        <f t="shared" si="86"/>
        <v>0</v>
      </c>
      <c r="BG114" s="149" t="b">
        <f t="shared" si="87"/>
        <v>0</v>
      </c>
      <c r="BH114" s="130" t="b">
        <f t="shared" si="88"/>
        <v>0</v>
      </c>
      <c r="BI114" s="130" t="str">
        <f t="shared" si="89"/>
        <v/>
      </c>
      <c r="BJ114" s="130" t="str">
        <f t="shared" si="90"/>
        <v/>
      </c>
      <c r="BK114" s="130">
        <f t="shared" si="91"/>
        <v>0</v>
      </c>
      <c r="BL114" s="130" t="str">
        <f t="shared" si="92"/>
        <v/>
      </c>
      <c r="BM114" s="130" t="str">
        <f t="shared" si="104"/>
        <v/>
      </c>
      <c r="BN114" s="130" t="str">
        <f t="shared" si="105"/>
        <v/>
      </c>
      <c r="BO114" s="130">
        <f t="shared" si="101"/>
        <v>0</v>
      </c>
      <c r="BP114" s="130">
        <f t="shared" si="102"/>
        <v>0</v>
      </c>
      <c r="BQ114" s="130">
        <f t="shared" si="103"/>
        <v>0</v>
      </c>
      <c r="BR114" s="130">
        <f t="shared" si="93"/>
        <v>0</v>
      </c>
      <c r="BS114" s="130" t="str">
        <f t="shared" si="94"/>
        <v>N</v>
      </c>
    </row>
    <row r="115" spans="1:71" ht="18" customHeight="1">
      <c r="A115" s="407"/>
      <c r="B115" s="116"/>
      <c r="C115" s="117"/>
      <c r="D115" s="118"/>
      <c r="E115" s="118"/>
      <c r="F115" s="115"/>
      <c r="G115" s="115"/>
      <c r="H115" s="119"/>
      <c r="I115" s="109" t="str">
        <f t="shared" si="72"/>
        <v xml:space="preserve"> </v>
      </c>
      <c r="J115" s="109" t="str">
        <f t="shared" si="73"/>
        <v xml:space="preserve"> </v>
      </c>
      <c r="K115" s="109" t="str">
        <f t="shared" si="74"/>
        <v xml:space="preserve"> </v>
      </c>
      <c r="W115" s="141" t="str">
        <f t="shared" si="75"/>
        <v xml:space="preserve"> </v>
      </c>
      <c r="X115" s="137" t="str">
        <f t="shared" si="56"/>
        <v xml:space="preserve"> </v>
      </c>
      <c r="Y115" s="137" t="str">
        <f t="shared" si="57"/>
        <v xml:space="preserve"> </v>
      </c>
      <c r="Z115" s="137" t="str">
        <f t="shared" si="58"/>
        <v xml:space="preserve"> </v>
      </c>
      <c r="AA115" s="138" t="str">
        <f t="shared" si="59"/>
        <v xml:space="preserve"> </v>
      </c>
      <c r="AB115" s="144" t="str">
        <f t="shared" si="60"/>
        <v xml:space="preserve"> </v>
      </c>
      <c r="AC115" s="139" t="e">
        <f t="shared" si="61"/>
        <v>#N/A</v>
      </c>
      <c r="AD115" s="139" t="e">
        <f t="shared" si="62"/>
        <v>#N/A</v>
      </c>
      <c r="AE115" s="140" t="str">
        <f>IF(ISBLANK($G115)," ",IF($D115="Z",#REF!,IF($G115=2,0,IF($G115=1,IF($AB115&gt;$AD115,#REF!,0),IF($AB115&lt;$AC115,#REF!,#REF!)))))</f>
        <v xml:space="preserve"> </v>
      </c>
      <c r="AF115" s="140" t="str">
        <f>IF(ISBLANK($G115)," ",IF($D115="Z",#REF!+#REF!,IF($G115=2,#REF!+#REF!,IF($G115=1,IF($AB115&gt;$AD115,#REF!+#REF!,#REF!+#REF!),IF($AB115&lt;$AC115,#REF!+#REF!,#REF!+#REF!)))))</f>
        <v xml:space="preserve"> </v>
      </c>
      <c r="AG115" s="125">
        <f t="shared" si="95"/>
        <v>0</v>
      </c>
      <c r="AH115" s="126">
        <f t="shared" si="96"/>
        <v>0</v>
      </c>
      <c r="AI115" s="126">
        <f t="shared" si="97"/>
        <v>0</v>
      </c>
      <c r="AJ115" s="126">
        <f t="shared" si="98"/>
        <v>0</v>
      </c>
      <c r="AK115" s="126">
        <f t="shared" si="99"/>
        <v>0</v>
      </c>
      <c r="AL115" s="126">
        <f t="shared" si="100"/>
        <v>4</v>
      </c>
      <c r="AM115" s="125">
        <f t="shared" si="76"/>
        <v>23</v>
      </c>
      <c r="AN115" s="125">
        <f t="shared" si="63"/>
        <v>0</v>
      </c>
      <c r="AO115" s="125">
        <f t="shared" si="64"/>
        <v>0</v>
      </c>
      <c r="AP115" s="125">
        <f t="shared" si="77"/>
        <v>1</v>
      </c>
      <c r="AQ115" s="127">
        <f t="shared" si="65"/>
        <v>810</v>
      </c>
      <c r="AR115" s="127">
        <f t="shared" si="66"/>
        <v>0</v>
      </c>
      <c r="AS115" s="125">
        <f t="shared" si="78"/>
        <v>0</v>
      </c>
      <c r="AT115" s="128">
        <f t="shared" si="67"/>
        <v>0</v>
      </c>
      <c r="AU115" s="128">
        <f t="shared" si="68"/>
        <v>0</v>
      </c>
      <c r="AV115" s="128">
        <f t="shared" si="79"/>
        <v>0</v>
      </c>
      <c r="AW115" s="128">
        <f t="shared" si="69"/>
        <v>0</v>
      </c>
      <c r="AX115" s="146">
        <f t="shared" si="70"/>
        <v>0</v>
      </c>
      <c r="AY115" s="147">
        <f t="shared" si="80"/>
        <v>0</v>
      </c>
      <c r="AZ115" s="146">
        <f t="shared" si="71"/>
        <v>0</v>
      </c>
      <c r="BA115" s="129">
        <f t="shared" si="81"/>
        <v>0</v>
      </c>
      <c r="BB115" s="129">
        <f t="shared" si="82"/>
        <v>0</v>
      </c>
      <c r="BC115" s="129">
        <f t="shared" si="83"/>
        <v>0</v>
      </c>
      <c r="BD115" s="130">
        <f t="shared" si="84"/>
        <v>0</v>
      </c>
      <c r="BE115" s="130">
        <f t="shared" si="85"/>
        <v>0</v>
      </c>
      <c r="BF115" s="130">
        <f t="shared" si="86"/>
        <v>0</v>
      </c>
      <c r="BG115" s="149" t="b">
        <f t="shared" si="87"/>
        <v>0</v>
      </c>
      <c r="BH115" s="130" t="b">
        <f t="shared" si="88"/>
        <v>0</v>
      </c>
      <c r="BI115" s="130" t="str">
        <f t="shared" si="89"/>
        <v/>
      </c>
      <c r="BJ115" s="130" t="str">
        <f t="shared" si="90"/>
        <v/>
      </c>
      <c r="BK115" s="130">
        <f t="shared" si="91"/>
        <v>0</v>
      </c>
      <c r="BL115" s="130" t="str">
        <f t="shared" si="92"/>
        <v/>
      </c>
      <c r="BM115" s="130" t="str">
        <f t="shared" si="104"/>
        <v/>
      </c>
      <c r="BN115" s="130" t="str">
        <f t="shared" si="105"/>
        <v/>
      </c>
      <c r="BO115" s="130">
        <f t="shared" si="101"/>
        <v>0</v>
      </c>
      <c r="BP115" s="130">
        <f t="shared" si="102"/>
        <v>0</v>
      </c>
      <c r="BQ115" s="130">
        <f t="shared" si="103"/>
        <v>0</v>
      </c>
      <c r="BR115" s="130">
        <f t="shared" si="93"/>
        <v>0</v>
      </c>
      <c r="BS115" s="130" t="str">
        <f t="shared" si="94"/>
        <v>N</v>
      </c>
    </row>
    <row r="116" spans="1:71" ht="18" customHeight="1">
      <c r="A116" s="407"/>
      <c r="B116" s="116"/>
      <c r="C116" s="117"/>
      <c r="D116" s="118"/>
      <c r="E116" s="118"/>
      <c r="F116" s="115"/>
      <c r="G116" s="115"/>
      <c r="H116" s="119"/>
      <c r="I116" s="109" t="str">
        <f t="shared" si="72"/>
        <v xml:space="preserve"> </v>
      </c>
      <c r="J116" s="109" t="str">
        <f t="shared" si="73"/>
        <v xml:space="preserve"> </v>
      </c>
      <c r="K116" s="109" t="str">
        <f t="shared" si="74"/>
        <v xml:space="preserve"> </v>
      </c>
      <c r="W116" s="141" t="str">
        <f t="shared" si="75"/>
        <v xml:space="preserve"> </v>
      </c>
      <c r="X116" s="137" t="str">
        <f t="shared" si="56"/>
        <v xml:space="preserve"> </v>
      </c>
      <c r="Y116" s="137" t="str">
        <f t="shared" si="57"/>
        <v xml:space="preserve"> </v>
      </c>
      <c r="Z116" s="137" t="str">
        <f t="shared" si="58"/>
        <v xml:space="preserve"> </v>
      </c>
      <c r="AA116" s="138" t="str">
        <f t="shared" si="59"/>
        <v xml:space="preserve"> </v>
      </c>
      <c r="AB116" s="144" t="str">
        <f t="shared" si="60"/>
        <v xml:space="preserve"> </v>
      </c>
      <c r="AC116" s="139" t="e">
        <f t="shared" si="61"/>
        <v>#N/A</v>
      </c>
      <c r="AD116" s="139" t="e">
        <f t="shared" si="62"/>
        <v>#N/A</v>
      </c>
      <c r="AE116" s="140" t="str">
        <f>IF(ISBLANK($G116)," ",IF($D116="Z",#REF!,IF($G116=2,0,IF($G116=1,IF($AB116&gt;$AD116,#REF!,0),IF($AB116&lt;$AC116,#REF!,#REF!)))))</f>
        <v xml:space="preserve"> </v>
      </c>
      <c r="AF116" s="140" t="str">
        <f>IF(ISBLANK($G116)," ",IF($D116="Z",#REF!+#REF!,IF($G116=2,#REF!+#REF!,IF($G116=1,IF($AB116&gt;$AD116,#REF!+#REF!,#REF!+#REF!),IF($AB116&lt;$AC116,#REF!+#REF!,#REF!+#REF!)))))</f>
        <v xml:space="preserve"> </v>
      </c>
      <c r="AG116" s="125">
        <f t="shared" si="95"/>
        <v>0</v>
      </c>
      <c r="AH116" s="126">
        <f t="shared" si="96"/>
        <v>0</v>
      </c>
      <c r="AI116" s="126">
        <f t="shared" si="97"/>
        <v>0</v>
      </c>
      <c r="AJ116" s="126">
        <f t="shared" si="98"/>
        <v>0</v>
      </c>
      <c r="AK116" s="126">
        <f t="shared" si="99"/>
        <v>0</v>
      </c>
      <c r="AL116" s="126">
        <f t="shared" si="100"/>
        <v>4</v>
      </c>
      <c r="AM116" s="125">
        <f t="shared" si="76"/>
        <v>23</v>
      </c>
      <c r="AN116" s="125">
        <f t="shared" si="63"/>
        <v>0</v>
      </c>
      <c r="AO116" s="125">
        <f t="shared" si="64"/>
        <v>0</v>
      </c>
      <c r="AP116" s="125">
        <f t="shared" si="77"/>
        <v>1</v>
      </c>
      <c r="AQ116" s="127">
        <f t="shared" si="65"/>
        <v>810</v>
      </c>
      <c r="AR116" s="127">
        <f t="shared" si="66"/>
        <v>0</v>
      </c>
      <c r="AS116" s="125">
        <f t="shared" si="78"/>
        <v>0</v>
      </c>
      <c r="AT116" s="128">
        <f t="shared" si="67"/>
        <v>0</v>
      </c>
      <c r="AU116" s="128">
        <f t="shared" si="68"/>
        <v>0</v>
      </c>
      <c r="AV116" s="128">
        <f t="shared" si="79"/>
        <v>0</v>
      </c>
      <c r="AW116" s="128">
        <f t="shared" si="69"/>
        <v>0</v>
      </c>
      <c r="AX116" s="146">
        <f t="shared" si="70"/>
        <v>0</v>
      </c>
      <c r="AY116" s="147">
        <f t="shared" si="80"/>
        <v>0</v>
      </c>
      <c r="AZ116" s="146">
        <f t="shared" si="71"/>
        <v>0</v>
      </c>
      <c r="BA116" s="129">
        <f t="shared" si="81"/>
        <v>0</v>
      </c>
      <c r="BB116" s="129">
        <f t="shared" si="82"/>
        <v>0</v>
      </c>
      <c r="BC116" s="129">
        <f t="shared" si="83"/>
        <v>0</v>
      </c>
      <c r="BD116" s="130">
        <f t="shared" si="84"/>
        <v>0</v>
      </c>
      <c r="BE116" s="130">
        <f t="shared" si="85"/>
        <v>0</v>
      </c>
      <c r="BF116" s="130">
        <f t="shared" si="86"/>
        <v>0</v>
      </c>
      <c r="BG116" s="149" t="b">
        <f t="shared" si="87"/>
        <v>0</v>
      </c>
      <c r="BH116" s="130" t="b">
        <f t="shared" si="88"/>
        <v>0</v>
      </c>
      <c r="BI116" s="130" t="str">
        <f t="shared" si="89"/>
        <v/>
      </c>
      <c r="BJ116" s="130" t="str">
        <f t="shared" si="90"/>
        <v/>
      </c>
      <c r="BK116" s="130">
        <f t="shared" si="91"/>
        <v>0</v>
      </c>
      <c r="BL116" s="130" t="str">
        <f t="shared" si="92"/>
        <v/>
      </c>
      <c r="BM116" s="130" t="str">
        <f t="shared" si="104"/>
        <v/>
      </c>
      <c r="BN116" s="130" t="str">
        <f t="shared" si="105"/>
        <v/>
      </c>
      <c r="BO116" s="130">
        <f t="shared" si="101"/>
        <v>0</v>
      </c>
      <c r="BP116" s="130">
        <f t="shared" si="102"/>
        <v>0</v>
      </c>
      <c r="BQ116" s="130">
        <f t="shared" si="103"/>
        <v>0</v>
      </c>
      <c r="BR116" s="130">
        <f t="shared" si="93"/>
        <v>0</v>
      </c>
      <c r="BS116" s="130" t="str">
        <f t="shared" si="94"/>
        <v>N</v>
      </c>
    </row>
    <row r="117" spans="1:71" ht="18" customHeight="1">
      <c r="A117" s="407"/>
      <c r="B117" s="116"/>
      <c r="C117" s="117"/>
      <c r="D117" s="118"/>
      <c r="E117" s="118"/>
      <c r="F117" s="115"/>
      <c r="G117" s="115"/>
      <c r="H117" s="119"/>
      <c r="I117" s="109" t="str">
        <f t="shared" si="72"/>
        <v xml:space="preserve"> </v>
      </c>
      <c r="J117" s="109" t="str">
        <f t="shared" si="73"/>
        <v xml:space="preserve"> </v>
      </c>
      <c r="K117" s="109" t="str">
        <f t="shared" si="74"/>
        <v xml:space="preserve"> </v>
      </c>
      <c r="W117" s="141" t="str">
        <f t="shared" si="75"/>
        <v xml:space="preserve"> </v>
      </c>
      <c r="X117" s="137" t="str">
        <f t="shared" si="56"/>
        <v xml:space="preserve"> </v>
      </c>
      <c r="Y117" s="137" t="str">
        <f t="shared" si="57"/>
        <v xml:space="preserve"> </v>
      </c>
      <c r="Z117" s="137" t="str">
        <f t="shared" si="58"/>
        <v xml:space="preserve"> </v>
      </c>
      <c r="AA117" s="138" t="str">
        <f t="shared" si="59"/>
        <v xml:space="preserve"> </v>
      </c>
      <c r="AB117" s="144" t="str">
        <f t="shared" si="60"/>
        <v xml:space="preserve"> </v>
      </c>
      <c r="AC117" s="139" t="e">
        <f t="shared" si="61"/>
        <v>#N/A</v>
      </c>
      <c r="AD117" s="139" t="e">
        <f t="shared" si="62"/>
        <v>#N/A</v>
      </c>
      <c r="AE117" s="140" t="str">
        <f>IF(ISBLANK($G117)," ",IF($D117="Z",#REF!,IF($G117=2,0,IF($G117=1,IF($AB117&gt;$AD117,#REF!,0),IF($AB117&lt;$AC117,#REF!,#REF!)))))</f>
        <v xml:space="preserve"> </v>
      </c>
      <c r="AF117" s="140" t="str">
        <f>IF(ISBLANK($G117)," ",IF($D117="Z",#REF!+#REF!,IF($G117=2,#REF!+#REF!,IF($G117=1,IF($AB117&gt;$AD117,#REF!+#REF!,#REF!+#REF!),IF($AB117&lt;$AC117,#REF!+#REF!,#REF!+#REF!)))))</f>
        <v xml:space="preserve"> </v>
      </c>
      <c r="AG117" s="125">
        <f t="shared" si="95"/>
        <v>0</v>
      </c>
      <c r="AH117" s="126">
        <f t="shared" si="96"/>
        <v>0</v>
      </c>
      <c r="AI117" s="126">
        <f t="shared" si="97"/>
        <v>0</v>
      </c>
      <c r="AJ117" s="126">
        <f t="shared" si="98"/>
        <v>0</v>
      </c>
      <c r="AK117" s="126">
        <f t="shared" si="99"/>
        <v>0</v>
      </c>
      <c r="AL117" s="126">
        <f t="shared" si="100"/>
        <v>4</v>
      </c>
      <c r="AM117" s="125">
        <f t="shared" si="76"/>
        <v>23</v>
      </c>
      <c r="AN117" s="125">
        <f t="shared" si="63"/>
        <v>0</v>
      </c>
      <c r="AO117" s="125">
        <f t="shared" si="64"/>
        <v>0</v>
      </c>
      <c r="AP117" s="125">
        <f t="shared" si="77"/>
        <v>1</v>
      </c>
      <c r="AQ117" s="127">
        <f t="shared" si="65"/>
        <v>810</v>
      </c>
      <c r="AR117" s="127">
        <f t="shared" si="66"/>
        <v>0</v>
      </c>
      <c r="AS117" s="125">
        <f t="shared" si="78"/>
        <v>0</v>
      </c>
      <c r="AT117" s="128">
        <f t="shared" si="67"/>
        <v>0</v>
      </c>
      <c r="AU117" s="128">
        <f t="shared" si="68"/>
        <v>0</v>
      </c>
      <c r="AV117" s="128">
        <f t="shared" si="79"/>
        <v>0</v>
      </c>
      <c r="AW117" s="128">
        <f t="shared" si="69"/>
        <v>0</v>
      </c>
      <c r="AX117" s="146">
        <f t="shared" si="70"/>
        <v>0</v>
      </c>
      <c r="AY117" s="147">
        <f t="shared" si="80"/>
        <v>0</v>
      </c>
      <c r="AZ117" s="146">
        <f t="shared" si="71"/>
        <v>0</v>
      </c>
      <c r="BA117" s="129">
        <f t="shared" si="81"/>
        <v>0</v>
      </c>
      <c r="BB117" s="129">
        <f t="shared" si="82"/>
        <v>0</v>
      </c>
      <c r="BC117" s="129">
        <f t="shared" si="83"/>
        <v>0</v>
      </c>
      <c r="BD117" s="130">
        <f t="shared" si="84"/>
        <v>0</v>
      </c>
      <c r="BE117" s="130">
        <f t="shared" si="85"/>
        <v>0</v>
      </c>
      <c r="BF117" s="130">
        <f t="shared" si="86"/>
        <v>0</v>
      </c>
      <c r="BG117" s="149" t="b">
        <f t="shared" si="87"/>
        <v>0</v>
      </c>
      <c r="BH117" s="130" t="b">
        <f t="shared" si="88"/>
        <v>0</v>
      </c>
      <c r="BI117" s="130" t="str">
        <f t="shared" si="89"/>
        <v/>
      </c>
      <c r="BJ117" s="130" t="str">
        <f t="shared" si="90"/>
        <v/>
      </c>
      <c r="BK117" s="130">
        <f t="shared" si="91"/>
        <v>0</v>
      </c>
      <c r="BL117" s="130" t="str">
        <f t="shared" si="92"/>
        <v/>
      </c>
      <c r="BM117" s="130" t="str">
        <f t="shared" si="104"/>
        <v/>
      </c>
      <c r="BN117" s="130" t="str">
        <f t="shared" si="105"/>
        <v/>
      </c>
      <c r="BO117" s="130">
        <f t="shared" si="101"/>
        <v>0</v>
      </c>
      <c r="BP117" s="130">
        <f t="shared" si="102"/>
        <v>0</v>
      </c>
      <c r="BQ117" s="130">
        <f t="shared" si="103"/>
        <v>0</v>
      </c>
      <c r="BR117" s="130">
        <f t="shared" si="93"/>
        <v>0</v>
      </c>
      <c r="BS117" s="130" t="str">
        <f t="shared" si="94"/>
        <v>N</v>
      </c>
    </row>
    <row r="118" spans="1:71" ht="18" customHeight="1">
      <c r="A118" s="407"/>
      <c r="B118" s="116"/>
      <c r="C118" s="117"/>
      <c r="D118" s="118"/>
      <c r="E118" s="118"/>
      <c r="F118" s="115"/>
      <c r="G118" s="115"/>
      <c r="H118" s="119"/>
      <c r="I118" s="109" t="str">
        <f t="shared" si="72"/>
        <v xml:space="preserve"> </v>
      </c>
      <c r="J118" s="109" t="str">
        <f t="shared" si="73"/>
        <v xml:space="preserve"> </v>
      </c>
      <c r="K118" s="109" t="str">
        <f t="shared" si="74"/>
        <v xml:space="preserve"> </v>
      </c>
      <c r="W118" s="141" t="str">
        <f t="shared" si="75"/>
        <v xml:space="preserve"> </v>
      </c>
      <c r="X118" s="137" t="str">
        <f t="shared" si="56"/>
        <v xml:space="preserve"> </v>
      </c>
      <c r="Y118" s="137" t="str">
        <f t="shared" si="57"/>
        <v xml:space="preserve"> </v>
      </c>
      <c r="Z118" s="137" t="str">
        <f t="shared" si="58"/>
        <v xml:space="preserve"> </v>
      </c>
      <c r="AA118" s="138" t="str">
        <f t="shared" si="59"/>
        <v xml:space="preserve"> </v>
      </c>
      <c r="AB118" s="144" t="str">
        <f t="shared" si="60"/>
        <v xml:space="preserve"> </v>
      </c>
      <c r="AC118" s="139" t="e">
        <f t="shared" si="61"/>
        <v>#N/A</v>
      </c>
      <c r="AD118" s="139" t="e">
        <f t="shared" si="62"/>
        <v>#N/A</v>
      </c>
      <c r="AE118" s="140" t="str">
        <f>IF(ISBLANK($G118)," ",IF($D118="Z",#REF!,IF($G118=2,0,IF($G118=1,IF($AB118&gt;$AD118,#REF!,0),IF($AB118&lt;$AC118,#REF!,#REF!)))))</f>
        <v xml:space="preserve"> </v>
      </c>
      <c r="AF118" s="140" t="str">
        <f>IF(ISBLANK($G118)," ",IF($D118="Z",#REF!+#REF!,IF($G118=2,#REF!+#REF!,IF($G118=1,IF($AB118&gt;$AD118,#REF!+#REF!,#REF!+#REF!),IF($AB118&lt;$AC118,#REF!+#REF!,#REF!+#REF!)))))</f>
        <v xml:space="preserve"> </v>
      </c>
      <c r="AG118" s="125">
        <f t="shared" si="95"/>
        <v>0</v>
      </c>
      <c r="AH118" s="126">
        <f t="shared" si="96"/>
        <v>0</v>
      </c>
      <c r="AI118" s="126">
        <f t="shared" si="97"/>
        <v>0</v>
      </c>
      <c r="AJ118" s="126">
        <f t="shared" si="98"/>
        <v>0</v>
      </c>
      <c r="AK118" s="126">
        <f t="shared" si="99"/>
        <v>0</v>
      </c>
      <c r="AL118" s="126">
        <f t="shared" si="100"/>
        <v>4</v>
      </c>
      <c r="AM118" s="125">
        <f t="shared" si="76"/>
        <v>23</v>
      </c>
      <c r="AN118" s="125">
        <f t="shared" si="63"/>
        <v>0</v>
      </c>
      <c r="AO118" s="125">
        <f t="shared" si="64"/>
        <v>0</v>
      </c>
      <c r="AP118" s="125">
        <f t="shared" si="77"/>
        <v>1</v>
      </c>
      <c r="AQ118" s="127">
        <f t="shared" si="65"/>
        <v>810</v>
      </c>
      <c r="AR118" s="127">
        <f t="shared" si="66"/>
        <v>0</v>
      </c>
      <c r="AS118" s="125">
        <f t="shared" si="78"/>
        <v>0</v>
      </c>
      <c r="AT118" s="128">
        <f t="shared" si="67"/>
        <v>0</v>
      </c>
      <c r="AU118" s="128">
        <f t="shared" si="68"/>
        <v>0</v>
      </c>
      <c r="AV118" s="128">
        <f t="shared" si="79"/>
        <v>0</v>
      </c>
      <c r="AW118" s="128">
        <f t="shared" si="69"/>
        <v>0</v>
      </c>
      <c r="AX118" s="146">
        <f t="shared" si="70"/>
        <v>0</v>
      </c>
      <c r="AY118" s="147">
        <f t="shared" si="80"/>
        <v>0</v>
      </c>
      <c r="AZ118" s="146">
        <f t="shared" si="71"/>
        <v>0</v>
      </c>
      <c r="BA118" s="129">
        <f t="shared" si="81"/>
        <v>0</v>
      </c>
      <c r="BB118" s="129">
        <f t="shared" si="82"/>
        <v>0</v>
      </c>
      <c r="BC118" s="129">
        <f t="shared" si="83"/>
        <v>0</v>
      </c>
      <c r="BD118" s="130">
        <f t="shared" si="84"/>
        <v>0</v>
      </c>
      <c r="BE118" s="130">
        <f t="shared" si="85"/>
        <v>0</v>
      </c>
      <c r="BF118" s="130">
        <f t="shared" si="86"/>
        <v>0</v>
      </c>
      <c r="BG118" s="149" t="b">
        <f t="shared" si="87"/>
        <v>0</v>
      </c>
      <c r="BH118" s="130" t="b">
        <f t="shared" si="88"/>
        <v>0</v>
      </c>
      <c r="BI118" s="130" t="str">
        <f t="shared" si="89"/>
        <v/>
      </c>
      <c r="BJ118" s="130" t="str">
        <f t="shared" si="90"/>
        <v/>
      </c>
      <c r="BK118" s="130">
        <f t="shared" si="91"/>
        <v>0</v>
      </c>
      <c r="BL118" s="130" t="str">
        <f t="shared" si="92"/>
        <v/>
      </c>
      <c r="BM118" s="130" t="str">
        <f t="shared" si="104"/>
        <v/>
      </c>
      <c r="BN118" s="130" t="str">
        <f t="shared" si="105"/>
        <v/>
      </c>
      <c r="BO118" s="130">
        <f t="shared" si="101"/>
        <v>0</v>
      </c>
      <c r="BP118" s="130">
        <f t="shared" si="102"/>
        <v>0</v>
      </c>
      <c r="BQ118" s="130">
        <f t="shared" si="103"/>
        <v>0</v>
      </c>
      <c r="BR118" s="130">
        <f t="shared" si="93"/>
        <v>0</v>
      </c>
      <c r="BS118" s="130" t="str">
        <f t="shared" si="94"/>
        <v>N</v>
      </c>
    </row>
    <row r="119" spans="1:71" ht="18" customHeight="1">
      <c r="A119" s="407"/>
      <c r="B119" s="116"/>
      <c r="C119" s="117"/>
      <c r="D119" s="118"/>
      <c r="E119" s="118"/>
      <c r="F119" s="115"/>
      <c r="G119" s="115"/>
      <c r="H119" s="119"/>
      <c r="I119" s="109" t="str">
        <f t="shared" si="72"/>
        <v xml:space="preserve"> </v>
      </c>
      <c r="J119" s="109" t="str">
        <f t="shared" si="73"/>
        <v xml:space="preserve"> </v>
      </c>
      <c r="K119" s="109" t="str">
        <f t="shared" si="74"/>
        <v xml:space="preserve"> </v>
      </c>
      <c r="W119" s="141" t="str">
        <f t="shared" si="75"/>
        <v xml:space="preserve"> </v>
      </c>
      <c r="X119" s="137" t="str">
        <f t="shared" si="56"/>
        <v xml:space="preserve"> </v>
      </c>
      <c r="Y119" s="137" t="str">
        <f t="shared" si="57"/>
        <v xml:space="preserve"> </v>
      </c>
      <c r="Z119" s="137" t="str">
        <f t="shared" si="58"/>
        <v xml:space="preserve"> </v>
      </c>
      <c r="AA119" s="138" t="str">
        <f t="shared" si="59"/>
        <v xml:space="preserve"> </v>
      </c>
      <c r="AB119" s="144" t="str">
        <f t="shared" si="60"/>
        <v xml:space="preserve"> </v>
      </c>
      <c r="AC119" s="139" t="e">
        <f t="shared" si="61"/>
        <v>#N/A</v>
      </c>
      <c r="AD119" s="139" t="e">
        <f t="shared" si="62"/>
        <v>#N/A</v>
      </c>
      <c r="AE119" s="140" t="str">
        <f>IF(ISBLANK($G119)," ",IF($D119="Z",#REF!,IF($G119=2,0,IF($G119=1,IF($AB119&gt;$AD119,#REF!,0),IF($AB119&lt;$AC119,#REF!,#REF!)))))</f>
        <v xml:space="preserve"> </v>
      </c>
      <c r="AF119" s="140" t="str">
        <f>IF(ISBLANK($G119)," ",IF($D119="Z",#REF!+#REF!,IF($G119=2,#REF!+#REF!,IF($G119=1,IF($AB119&gt;$AD119,#REF!+#REF!,#REF!+#REF!),IF($AB119&lt;$AC119,#REF!+#REF!,#REF!+#REF!)))))</f>
        <v xml:space="preserve"> </v>
      </c>
      <c r="AG119" s="125">
        <f t="shared" si="95"/>
        <v>0</v>
      </c>
      <c r="AH119" s="126">
        <f t="shared" si="96"/>
        <v>0</v>
      </c>
      <c r="AI119" s="126">
        <f t="shared" si="97"/>
        <v>0</v>
      </c>
      <c r="AJ119" s="126">
        <f t="shared" si="98"/>
        <v>0</v>
      </c>
      <c r="AK119" s="126">
        <f t="shared" si="99"/>
        <v>0</v>
      </c>
      <c r="AL119" s="126">
        <f t="shared" si="100"/>
        <v>4</v>
      </c>
      <c r="AM119" s="125">
        <f t="shared" si="76"/>
        <v>23</v>
      </c>
      <c r="AN119" s="125">
        <f t="shared" si="63"/>
        <v>0</v>
      </c>
      <c r="AO119" s="125">
        <f t="shared" si="64"/>
        <v>0</v>
      </c>
      <c r="AP119" s="125">
        <f t="shared" si="77"/>
        <v>1</v>
      </c>
      <c r="AQ119" s="127">
        <f t="shared" si="65"/>
        <v>810</v>
      </c>
      <c r="AR119" s="127">
        <f t="shared" si="66"/>
        <v>0</v>
      </c>
      <c r="AS119" s="125">
        <f t="shared" si="78"/>
        <v>0</v>
      </c>
      <c r="AT119" s="128">
        <f t="shared" si="67"/>
        <v>0</v>
      </c>
      <c r="AU119" s="128">
        <f t="shared" si="68"/>
        <v>0</v>
      </c>
      <c r="AV119" s="128">
        <f t="shared" si="79"/>
        <v>0</v>
      </c>
      <c r="AW119" s="128">
        <f t="shared" si="69"/>
        <v>0</v>
      </c>
      <c r="AX119" s="146">
        <f t="shared" si="70"/>
        <v>0</v>
      </c>
      <c r="AY119" s="147">
        <f t="shared" si="80"/>
        <v>0</v>
      </c>
      <c r="AZ119" s="146">
        <f t="shared" si="71"/>
        <v>0</v>
      </c>
      <c r="BA119" s="129">
        <f t="shared" si="81"/>
        <v>0</v>
      </c>
      <c r="BB119" s="129">
        <f t="shared" si="82"/>
        <v>0</v>
      </c>
      <c r="BC119" s="129">
        <f t="shared" si="83"/>
        <v>0</v>
      </c>
      <c r="BD119" s="130">
        <f t="shared" si="84"/>
        <v>0</v>
      </c>
      <c r="BE119" s="130">
        <f t="shared" si="85"/>
        <v>0</v>
      </c>
      <c r="BF119" s="130">
        <f t="shared" si="86"/>
        <v>0</v>
      </c>
      <c r="BG119" s="149" t="b">
        <f t="shared" si="87"/>
        <v>0</v>
      </c>
      <c r="BH119" s="130" t="b">
        <f t="shared" si="88"/>
        <v>0</v>
      </c>
      <c r="BI119" s="130" t="str">
        <f t="shared" si="89"/>
        <v/>
      </c>
      <c r="BJ119" s="130" t="str">
        <f t="shared" si="90"/>
        <v/>
      </c>
      <c r="BK119" s="130">
        <f t="shared" si="91"/>
        <v>0</v>
      </c>
      <c r="BL119" s="130" t="str">
        <f t="shared" si="92"/>
        <v/>
      </c>
      <c r="BM119" s="130" t="str">
        <f t="shared" si="104"/>
        <v/>
      </c>
      <c r="BN119" s="130" t="str">
        <f t="shared" si="105"/>
        <v/>
      </c>
      <c r="BO119" s="130">
        <f t="shared" si="101"/>
        <v>0</v>
      </c>
      <c r="BP119" s="130">
        <f t="shared" si="102"/>
        <v>0</v>
      </c>
      <c r="BQ119" s="130">
        <f t="shared" si="103"/>
        <v>0</v>
      </c>
      <c r="BR119" s="130">
        <f t="shared" si="93"/>
        <v>0</v>
      </c>
      <c r="BS119" s="130" t="str">
        <f t="shared" si="94"/>
        <v>N</v>
      </c>
    </row>
    <row r="120" spans="1:71" ht="18" customHeight="1">
      <c r="A120" s="407"/>
      <c r="B120" s="116"/>
      <c r="C120" s="117"/>
      <c r="D120" s="118"/>
      <c r="E120" s="118"/>
      <c r="F120" s="115"/>
      <c r="G120" s="115"/>
      <c r="H120" s="119"/>
      <c r="I120" s="109" t="str">
        <f t="shared" si="72"/>
        <v xml:space="preserve"> </v>
      </c>
      <c r="J120" s="109" t="str">
        <f t="shared" si="73"/>
        <v xml:space="preserve"> </v>
      </c>
      <c r="K120" s="109" t="str">
        <f t="shared" si="74"/>
        <v xml:space="preserve"> </v>
      </c>
      <c r="W120" s="141" t="str">
        <f t="shared" si="75"/>
        <v xml:space="preserve"> </v>
      </c>
      <c r="X120" s="137" t="str">
        <f t="shared" si="56"/>
        <v xml:space="preserve"> </v>
      </c>
      <c r="Y120" s="137" t="str">
        <f t="shared" si="57"/>
        <v xml:space="preserve"> </v>
      </c>
      <c r="Z120" s="137" t="str">
        <f t="shared" si="58"/>
        <v xml:space="preserve"> </v>
      </c>
      <c r="AA120" s="138" t="str">
        <f t="shared" si="59"/>
        <v xml:space="preserve"> </v>
      </c>
      <c r="AB120" s="144" t="str">
        <f t="shared" si="60"/>
        <v xml:space="preserve"> </v>
      </c>
      <c r="AC120" s="139" t="e">
        <f t="shared" si="61"/>
        <v>#N/A</v>
      </c>
      <c r="AD120" s="139" t="e">
        <f t="shared" si="62"/>
        <v>#N/A</v>
      </c>
      <c r="AE120" s="140" t="str">
        <f>IF(ISBLANK($G120)," ",IF($D120="Z",#REF!,IF($G120=2,0,IF($G120=1,IF($AB120&gt;$AD120,#REF!,0),IF($AB120&lt;$AC120,#REF!,#REF!)))))</f>
        <v xml:space="preserve"> </v>
      </c>
      <c r="AF120" s="140" t="str">
        <f>IF(ISBLANK($G120)," ",IF($D120="Z",#REF!+#REF!,IF($G120=2,#REF!+#REF!,IF($G120=1,IF($AB120&gt;$AD120,#REF!+#REF!,#REF!+#REF!),IF($AB120&lt;$AC120,#REF!+#REF!,#REF!+#REF!)))))</f>
        <v xml:space="preserve"> </v>
      </c>
      <c r="AG120" s="125">
        <f t="shared" si="95"/>
        <v>0</v>
      </c>
      <c r="AH120" s="126">
        <f t="shared" si="96"/>
        <v>0</v>
      </c>
      <c r="AI120" s="126">
        <f t="shared" si="97"/>
        <v>0</v>
      </c>
      <c r="AJ120" s="126">
        <f t="shared" si="98"/>
        <v>0</v>
      </c>
      <c r="AK120" s="126">
        <f t="shared" si="99"/>
        <v>0</v>
      </c>
      <c r="AL120" s="126">
        <f t="shared" si="100"/>
        <v>4</v>
      </c>
      <c r="AM120" s="125">
        <f t="shared" si="76"/>
        <v>23</v>
      </c>
      <c r="AN120" s="125">
        <f t="shared" si="63"/>
        <v>0</v>
      </c>
      <c r="AO120" s="125">
        <f t="shared" si="64"/>
        <v>0</v>
      </c>
      <c r="AP120" s="125">
        <f t="shared" si="77"/>
        <v>1</v>
      </c>
      <c r="AQ120" s="127">
        <f t="shared" si="65"/>
        <v>810</v>
      </c>
      <c r="AR120" s="127">
        <f t="shared" si="66"/>
        <v>0</v>
      </c>
      <c r="AS120" s="125">
        <f t="shared" si="78"/>
        <v>0</v>
      </c>
      <c r="AT120" s="128">
        <f t="shared" si="67"/>
        <v>0</v>
      </c>
      <c r="AU120" s="128">
        <f t="shared" si="68"/>
        <v>0</v>
      </c>
      <c r="AV120" s="128">
        <f t="shared" si="79"/>
        <v>0</v>
      </c>
      <c r="AW120" s="128">
        <f t="shared" si="69"/>
        <v>0</v>
      </c>
      <c r="AX120" s="146">
        <f t="shared" si="70"/>
        <v>0</v>
      </c>
      <c r="AY120" s="147">
        <f t="shared" si="80"/>
        <v>0</v>
      </c>
      <c r="AZ120" s="146">
        <f t="shared" si="71"/>
        <v>0</v>
      </c>
      <c r="BA120" s="129">
        <f t="shared" si="81"/>
        <v>0</v>
      </c>
      <c r="BB120" s="129">
        <f t="shared" si="82"/>
        <v>0</v>
      </c>
      <c r="BC120" s="129">
        <f t="shared" si="83"/>
        <v>0</v>
      </c>
      <c r="BD120" s="130">
        <f t="shared" si="84"/>
        <v>0</v>
      </c>
      <c r="BE120" s="130">
        <f t="shared" si="85"/>
        <v>0</v>
      </c>
      <c r="BF120" s="130">
        <f t="shared" si="86"/>
        <v>0</v>
      </c>
      <c r="BG120" s="149" t="b">
        <f t="shared" si="87"/>
        <v>0</v>
      </c>
      <c r="BH120" s="130" t="b">
        <f t="shared" si="88"/>
        <v>0</v>
      </c>
      <c r="BI120" s="130" t="str">
        <f t="shared" si="89"/>
        <v/>
      </c>
      <c r="BJ120" s="130" t="str">
        <f t="shared" si="90"/>
        <v/>
      </c>
      <c r="BK120" s="130">
        <f t="shared" si="91"/>
        <v>0</v>
      </c>
      <c r="BL120" s="130" t="str">
        <f t="shared" si="92"/>
        <v/>
      </c>
      <c r="BM120" s="130" t="str">
        <f t="shared" si="104"/>
        <v/>
      </c>
      <c r="BN120" s="130" t="str">
        <f t="shared" si="105"/>
        <v/>
      </c>
      <c r="BO120" s="130">
        <f t="shared" si="101"/>
        <v>0</v>
      </c>
      <c r="BP120" s="130">
        <f t="shared" si="102"/>
        <v>0</v>
      </c>
      <c r="BQ120" s="130">
        <f t="shared" si="103"/>
        <v>0</v>
      </c>
      <c r="BR120" s="130">
        <f t="shared" si="93"/>
        <v>0</v>
      </c>
      <c r="BS120" s="130" t="str">
        <f t="shared" si="94"/>
        <v>N</v>
      </c>
    </row>
    <row r="121" spans="1:71" ht="18" customHeight="1">
      <c r="A121" s="407"/>
      <c r="B121" s="116"/>
      <c r="C121" s="117"/>
      <c r="D121" s="118"/>
      <c r="E121" s="118"/>
      <c r="F121" s="115"/>
      <c r="G121" s="115"/>
      <c r="H121" s="119"/>
      <c r="I121" s="109" t="str">
        <f t="shared" si="72"/>
        <v xml:space="preserve"> </v>
      </c>
      <c r="J121" s="109" t="str">
        <f t="shared" si="73"/>
        <v xml:space="preserve"> </v>
      </c>
      <c r="K121" s="109" t="str">
        <f t="shared" si="74"/>
        <v xml:space="preserve"> </v>
      </c>
      <c r="W121" s="141" t="str">
        <f t="shared" si="75"/>
        <v xml:space="preserve"> </v>
      </c>
      <c r="X121" s="137" t="str">
        <f t="shared" si="56"/>
        <v xml:space="preserve"> </v>
      </c>
      <c r="Y121" s="137" t="str">
        <f t="shared" si="57"/>
        <v xml:space="preserve"> </v>
      </c>
      <c r="Z121" s="137" t="str">
        <f t="shared" si="58"/>
        <v xml:space="preserve"> </v>
      </c>
      <c r="AA121" s="138" t="str">
        <f t="shared" si="59"/>
        <v xml:space="preserve"> </v>
      </c>
      <c r="AB121" s="144" t="str">
        <f t="shared" si="60"/>
        <v xml:space="preserve"> </v>
      </c>
      <c r="AC121" s="139" t="e">
        <f t="shared" si="61"/>
        <v>#N/A</v>
      </c>
      <c r="AD121" s="139" t="e">
        <f t="shared" si="62"/>
        <v>#N/A</v>
      </c>
      <c r="AE121" s="140" t="str">
        <f>IF(ISBLANK($G121)," ",IF($D121="Z",#REF!,IF($G121=2,0,IF($G121=1,IF($AB121&gt;$AD121,#REF!,0),IF($AB121&lt;$AC121,#REF!,#REF!)))))</f>
        <v xml:space="preserve"> </v>
      </c>
      <c r="AF121" s="140" t="str">
        <f>IF(ISBLANK($G121)," ",IF($D121="Z",#REF!+#REF!,IF($G121=2,#REF!+#REF!,IF($G121=1,IF($AB121&gt;$AD121,#REF!+#REF!,#REF!+#REF!),IF($AB121&lt;$AC121,#REF!+#REF!,#REF!+#REF!)))))</f>
        <v xml:space="preserve"> </v>
      </c>
      <c r="AG121" s="125">
        <f t="shared" si="95"/>
        <v>0</v>
      </c>
      <c r="AH121" s="126">
        <f t="shared" si="96"/>
        <v>0</v>
      </c>
      <c r="AI121" s="126">
        <f t="shared" si="97"/>
        <v>0</v>
      </c>
      <c r="AJ121" s="126">
        <f t="shared" si="98"/>
        <v>0</v>
      </c>
      <c r="AK121" s="126">
        <f t="shared" si="99"/>
        <v>0</v>
      </c>
      <c r="AL121" s="126">
        <f t="shared" si="100"/>
        <v>4</v>
      </c>
      <c r="AM121" s="125">
        <f t="shared" si="76"/>
        <v>23</v>
      </c>
      <c r="AN121" s="125">
        <f t="shared" si="63"/>
        <v>0</v>
      </c>
      <c r="AO121" s="125">
        <f t="shared" si="64"/>
        <v>0</v>
      </c>
      <c r="AP121" s="125">
        <f t="shared" si="77"/>
        <v>1</v>
      </c>
      <c r="AQ121" s="127">
        <f t="shared" si="65"/>
        <v>810</v>
      </c>
      <c r="AR121" s="127">
        <f t="shared" si="66"/>
        <v>0</v>
      </c>
      <c r="AS121" s="125">
        <f t="shared" si="78"/>
        <v>0</v>
      </c>
      <c r="AT121" s="128">
        <f t="shared" si="67"/>
        <v>0</v>
      </c>
      <c r="AU121" s="128">
        <f t="shared" si="68"/>
        <v>0</v>
      </c>
      <c r="AV121" s="128">
        <f t="shared" si="79"/>
        <v>0</v>
      </c>
      <c r="AW121" s="128">
        <f t="shared" si="69"/>
        <v>0</v>
      </c>
      <c r="AX121" s="146">
        <f t="shared" si="70"/>
        <v>0</v>
      </c>
      <c r="AY121" s="147">
        <f t="shared" si="80"/>
        <v>0</v>
      </c>
      <c r="AZ121" s="146">
        <f t="shared" si="71"/>
        <v>0</v>
      </c>
      <c r="BA121" s="129">
        <f t="shared" si="81"/>
        <v>0</v>
      </c>
      <c r="BB121" s="129">
        <f t="shared" si="82"/>
        <v>0</v>
      </c>
      <c r="BC121" s="129">
        <f t="shared" si="83"/>
        <v>0</v>
      </c>
      <c r="BD121" s="130">
        <f t="shared" si="84"/>
        <v>0</v>
      </c>
      <c r="BE121" s="130">
        <f t="shared" si="85"/>
        <v>0</v>
      </c>
      <c r="BF121" s="130">
        <f t="shared" si="86"/>
        <v>0</v>
      </c>
      <c r="BG121" s="149" t="b">
        <f t="shared" si="87"/>
        <v>0</v>
      </c>
      <c r="BH121" s="130" t="b">
        <f t="shared" si="88"/>
        <v>0</v>
      </c>
      <c r="BI121" s="130" t="str">
        <f t="shared" si="89"/>
        <v/>
      </c>
      <c r="BJ121" s="130" t="str">
        <f t="shared" si="90"/>
        <v/>
      </c>
      <c r="BK121" s="130">
        <f t="shared" si="91"/>
        <v>0</v>
      </c>
      <c r="BL121" s="130" t="str">
        <f t="shared" si="92"/>
        <v/>
      </c>
      <c r="BM121" s="130" t="str">
        <f t="shared" si="104"/>
        <v/>
      </c>
      <c r="BN121" s="130" t="str">
        <f t="shared" si="105"/>
        <v/>
      </c>
      <c r="BO121" s="130">
        <f t="shared" si="101"/>
        <v>0</v>
      </c>
      <c r="BP121" s="130">
        <f t="shared" si="102"/>
        <v>0</v>
      </c>
      <c r="BQ121" s="130">
        <f t="shared" si="103"/>
        <v>0</v>
      </c>
      <c r="BR121" s="130">
        <f t="shared" si="93"/>
        <v>0</v>
      </c>
      <c r="BS121" s="130" t="str">
        <f t="shared" si="94"/>
        <v>N</v>
      </c>
    </row>
    <row r="122" spans="1:71" ht="18" customHeight="1">
      <c r="A122" s="407"/>
      <c r="B122" s="116"/>
      <c r="C122" s="117"/>
      <c r="D122" s="118"/>
      <c r="E122" s="118"/>
      <c r="F122" s="115"/>
      <c r="G122" s="115"/>
      <c r="H122" s="119"/>
      <c r="I122" s="109" t="str">
        <f t="shared" si="72"/>
        <v xml:space="preserve"> </v>
      </c>
      <c r="J122" s="109" t="str">
        <f t="shared" si="73"/>
        <v xml:space="preserve"> </v>
      </c>
      <c r="K122" s="109" t="str">
        <f t="shared" si="74"/>
        <v xml:space="preserve"> </v>
      </c>
      <c r="W122" s="141" t="str">
        <f t="shared" si="75"/>
        <v xml:space="preserve"> </v>
      </c>
      <c r="X122" s="137" t="str">
        <f t="shared" si="56"/>
        <v xml:space="preserve"> </v>
      </c>
      <c r="Y122" s="137" t="str">
        <f t="shared" si="57"/>
        <v xml:space="preserve"> </v>
      </c>
      <c r="Z122" s="137" t="str">
        <f t="shared" si="58"/>
        <v xml:space="preserve"> </v>
      </c>
      <c r="AA122" s="138" t="str">
        <f t="shared" si="59"/>
        <v xml:space="preserve"> </v>
      </c>
      <c r="AB122" s="144" t="str">
        <f t="shared" si="60"/>
        <v xml:space="preserve"> </v>
      </c>
      <c r="AC122" s="139" t="e">
        <f t="shared" si="61"/>
        <v>#N/A</v>
      </c>
      <c r="AD122" s="139" t="e">
        <f t="shared" si="62"/>
        <v>#N/A</v>
      </c>
      <c r="AE122" s="140" t="str">
        <f>IF(ISBLANK($G122)," ",IF($D122="Z",#REF!,IF($G122=2,0,IF($G122=1,IF($AB122&gt;$AD122,#REF!,0),IF($AB122&lt;$AC122,#REF!,#REF!)))))</f>
        <v xml:space="preserve"> </v>
      </c>
      <c r="AF122" s="140" t="str">
        <f>IF(ISBLANK($G122)," ",IF($D122="Z",#REF!+#REF!,IF($G122=2,#REF!+#REF!,IF($G122=1,IF($AB122&gt;$AD122,#REF!+#REF!,#REF!+#REF!),IF($AB122&lt;$AC122,#REF!+#REF!,#REF!+#REF!)))))</f>
        <v xml:space="preserve"> </v>
      </c>
      <c r="AG122" s="125">
        <f t="shared" si="95"/>
        <v>0</v>
      </c>
      <c r="AH122" s="126">
        <f t="shared" si="96"/>
        <v>0</v>
      </c>
      <c r="AI122" s="126">
        <f t="shared" si="97"/>
        <v>0</v>
      </c>
      <c r="AJ122" s="126">
        <f t="shared" si="98"/>
        <v>0</v>
      </c>
      <c r="AK122" s="126">
        <f t="shared" si="99"/>
        <v>0</v>
      </c>
      <c r="AL122" s="126">
        <f t="shared" si="100"/>
        <v>4</v>
      </c>
      <c r="AM122" s="125">
        <f t="shared" si="76"/>
        <v>23</v>
      </c>
      <c r="AN122" s="125">
        <f t="shared" si="63"/>
        <v>0</v>
      </c>
      <c r="AO122" s="125">
        <f t="shared" si="64"/>
        <v>0</v>
      </c>
      <c r="AP122" s="125">
        <f t="shared" si="77"/>
        <v>1</v>
      </c>
      <c r="AQ122" s="127">
        <f t="shared" si="65"/>
        <v>810</v>
      </c>
      <c r="AR122" s="127">
        <f t="shared" si="66"/>
        <v>0</v>
      </c>
      <c r="AS122" s="125">
        <f t="shared" si="78"/>
        <v>0</v>
      </c>
      <c r="AT122" s="128">
        <f t="shared" si="67"/>
        <v>0</v>
      </c>
      <c r="AU122" s="128">
        <f t="shared" si="68"/>
        <v>0</v>
      </c>
      <c r="AV122" s="128">
        <f t="shared" si="79"/>
        <v>0</v>
      </c>
      <c r="AW122" s="128">
        <f t="shared" si="69"/>
        <v>0</v>
      </c>
      <c r="AX122" s="146">
        <f t="shared" si="70"/>
        <v>0</v>
      </c>
      <c r="AY122" s="147">
        <f t="shared" si="80"/>
        <v>0</v>
      </c>
      <c r="AZ122" s="146">
        <f t="shared" si="71"/>
        <v>0</v>
      </c>
      <c r="BA122" s="129">
        <f t="shared" si="81"/>
        <v>0</v>
      </c>
      <c r="BB122" s="129">
        <f t="shared" si="82"/>
        <v>0</v>
      </c>
      <c r="BC122" s="129">
        <f t="shared" si="83"/>
        <v>0</v>
      </c>
      <c r="BD122" s="130">
        <f t="shared" si="84"/>
        <v>0</v>
      </c>
      <c r="BE122" s="130">
        <f t="shared" si="85"/>
        <v>0</v>
      </c>
      <c r="BF122" s="130">
        <f t="shared" si="86"/>
        <v>0</v>
      </c>
      <c r="BG122" s="149" t="b">
        <f t="shared" si="87"/>
        <v>0</v>
      </c>
      <c r="BH122" s="130" t="b">
        <f t="shared" si="88"/>
        <v>0</v>
      </c>
      <c r="BI122" s="130" t="str">
        <f t="shared" si="89"/>
        <v/>
      </c>
      <c r="BJ122" s="130" t="str">
        <f t="shared" si="90"/>
        <v/>
      </c>
      <c r="BK122" s="130">
        <f t="shared" si="91"/>
        <v>0</v>
      </c>
      <c r="BL122" s="130" t="str">
        <f t="shared" si="92"/>
        <v/>
      </c>
      <c r="BM122" s="130" t="str">
        <f t="shared" si="104"/>
        <v/>
      </c>
      <c r="BN122" s="130" t="str">
        <f t="shared" si="105"/>
        <v/>
      </c>
      <c r="BO122" s="130">
        <f t="shared" si="101"/>
        <v>0</v>
      </c>
      <c r="BP122" s="130">
        <f t="shared" si="102"/>
        <v>0</v>
      </c>
      <c r="BQ122" s="130">
        <f t="shared" si="103"/>
        <v>0</v>
      </c>
      <c r="BR122" s="130">
        <f t="shared" si="93"/>
        <v>0</v>
      </c>
      <c r="BS122" s="130" t="str">
        <f t="shared" si="94"/>
        <v>N</v>
      </c>
    </row>
    <row r="123" spans="1:71" ht="18" customHeight="1">
      <c r="A123" s="407"/>
      <c r="B123" s="116"/>
      <c r="C123" s="117"/>
      <c r="D123" s="118"/>
      <c r="E123" s="118"/>
      <c r="F123" s="115"/>
      <c r="G123" s="115"/>
      <c r="H123" s="119"/>
      <c r="I123" s="109" t="str">
        <f t="shared" si="72"/>
        <v xml:space="preserve"> </v>
      </c>
      <c r="J123" s="109" t="str">
        <f t="shared" si="73"/>
        <v xml:space="preserve"> </v>
      </c>
      <c r="K123" s="109" t="str">
        <f t="shared" si="74"/>
        <v xml:space="preserve"> </v>
      </c>
      <c r="W123" s="141" t="str">
        <f t="shared" si="75"/>
        <v xml:space="preserve"> </v>
      </c>
      <c r="X123" s="137" t="str">
        <f t="shared" si="56"/>
        <v xml:space="preserve"> </v>
      </c>
      <c r="Y123" s="137" t="str">
        <f t="shared" si="57"/>
        <v xml:space="preserve"> </v>
      </c>
      <c r="Z123" s="137" t="str">
        <f t="shared" si="58"/>
        <v xml:space="preserve"> </v>
      </c>
      <c r="AA123" s="138" t="str">
        <f t="shared" si="59"/>
        <v xml:space="preserve"> </v>
      </c>
      <c r="AB123" s="144" t="str">
        <f t="shared" si="60"/>
        <v xml:space="preserve"> </v>
      </c>
      <c r="AC123" s="139" t="e">
        <f t="shared" si="61"/>
        <v>#N/A</v>
      </c>
      <c r="AD123" s="139" t="e">
        <f t="shared" si="62"/>
        <v>#N/A</v>
      </c>
      <c r="AE123" s="140" t="str">
        <f>IF(ISBLANK($G123)," ",IF($D123="Z",#REF!,IF($G123=2,0,IF($G123=1,IF($AB123&gt;$AD123,#REF!,0),IF($AB123&lt;$AC123,#REF!,#REF!)))))</f>
        <v xml:space="preserve"> </v>
      </c>
      <c r="AF123" s="140" t="str">
        <f>IF(ISBLANK($G123)," ",IF($D123="Z",#REF!+#REF!,IF($G123=2,#REF!+#REF!,IF($G123=1,IF($AB123&gt;$AD123,#REF!+#REF!,#REF!+#REF!),IF($AB123&lt;$AC123,#REF!+#REF!,#REF!+#REF!)))))</f>
        <v xml:space="preserve"> </v>
      </c>
      <c r="AG123" s="125">
        <f t="shared" si="95"/>
        <v>0</v>
      </c>
      <c r="AH123" s="126">
        <f t="shared" si="96"/>
        <v>0</v>
      </c>
      <c r="AI123" s="126">
        <f t="shared" si="97"/>
        <v>0</v>
      </c>
      <c r="AJ123" s="126">
        <f t="shared" si="98"/>
        <v>0</v>
      </c>
      <c r="AK123" s="126">
        <f t="shared" si="99"/>
        <v>0</v>
      </c>
      <c r="AL123" s="126">
        <f t="shared" si="100"/>
        <v>4</v>
      </c>
      <c r="AM123" s="125">
        <f t="shared" si="76"/>
        <v>23</v>
      </c>
      <c r="AN123" s="125">
        <f t="shared" si="63"/>
        <v>0</v>
      </c>
      <c r="AO123" s="125">
        <f t="shared" si="64"/>
        <v>0</v>
      </c>
      <c r="AP123" s="125">
        <f t="shared" si="77"/>
        <v>1</v>
      </c>
      <c r="AQ123" s="127">
        <f t="shared" si="65"/>
        <v>810</v>
      </c>
      <c r="AR123" s="127">
        <f t="shared" si="66"/>
        <v>0</v>
      </c>
      <c r="AS123" s="125">
        <f t="shared" si="78"/>
        <v>0</v>
      </c>
      <c r="AT123" s="128">
        <f t="shared" si="67"/>
        <v>0</v>
      </c>
      <c r="AU123" s="128">
        <f t="shared" si="68"/>
        <v>0</v>
      </c>
      <c r="AV123" s="128">
        <f t="shared" si="79"/>
        <v>0</v>
      </c>
      <c r="AW123" s="128">
        <f t="shared" si="69"/>
        <v>0</v>
      </c>
      <c r="AX123" s="146">
        <f t="shared" si="70"/>
        <v>0</v>
      </c>
      <c r="AY123" s="147">
        <f t="shared" si="80"/>
        <v>0</v>
      </c>
      <c r="AZ123" s="146">
        <f t="shared" si="71"/>
        <v>0</v>
      </c>
      <c r="BA123" s="129">
        <f t="shared" si="81"/>
        <v>0</v>
      </c>
      <c r="BB123" s="129">
        <f t="shared" si="82"/>
        <v>0</v>
      </c>
      <c r="BC123" s="129">
        <f t="shared" si="83"/>
        <v>0</v>
      </c>
      <c r="BD123" s="130">
        <f t="shared" si="84"/>
        <v>0</v>
      </c>
      <c r="BE123" s="130">
        <f t="shared" si="85"/>
        <v>0</v>
      </c>
      <c r="BF123" s="130">
        <f t="shared" si="86"/>
        <v>0</v>
      </c>
      <c r="BG123" s="149" t="b">
        <f t="shared" si="87"/>
        <v>0</v>
      </c>
      <c r="BH123" s="130" t="b">
        <f t="shared" si="88"/>
        <v>0</v>
      </c>
      <c r="BI123" s="130" t="str">
        <f t="shared" si="89"/>
        <v/>
      </c>
      <c r="BJ123" s="130" t="str">
        <f t="shared" si="90"/>
        <v/>
      </c>
      <c r="BK123" s="130">
        <f t="shared" si="91"/>
        <v>0</v>
      </c>
      <c r="BL123" s="130" t="str">
        <f t="shared" si="92"/>
        <v/>
      </c>
      <c r="BM123" s="130" t="str">
        <f t="shared" si="104"/>
        <v/>
      </c>
      <c r="BN123" s="130" t="str">
        <f t="shared" si="105"/>
        <v/>
      </c>
      <c r="BO123" s="130">
        <f t="shared" si="101"/>
        <v>0</v>
      </c>
      <c r="BP123" s="130">
        <f t="shared" si="102"/>
        <v>0</v>
      </c>
      <c r="BQ123" s="130">
        <f t="shared" si="103"/>
        <v>0</v>
      </c>
      <c r="BR123" s="130">
        <f t="shared" si="93"/>
        <v>0</v>
      </c>
      <c r="BS123" s="130" t="str">
        <f t="shared" si="94"/>
        <v>N</v>
      </c>
    </row>
    <row r="124" spans="1:71" ht="18" customHeight="1">
      <c r="A124" s="407"/>
      <c r="B124" s="116"/>
      <c r="C124" s="117"/>
      <c r="D124" s="118"/>
      <c r="E124" s="118"/>
      <c r="F124" s="115"/>
      <c r="G124" s="115"/>
      <c r="H124" s="119"/>
      <c r="I124" s="109" t="str">
        <f t="shared" si="72"/>
        <v xml:space="preserve"> </v>
      </c>
      <c r="J124" s="109" t="str">
        <f t="shared" si="73"/>
        <v xml:space="preserve"> </v>
      </c>
      <c r="K124" s="109" t="str">
        <f t="shared" si="74"/>
        <v xml:space="preserve"> </v>
      </c>
      <c r="W124" s="141" t="str">
        <f t="shared" si="75"/>
        <v xml:space="preserve"> </v>
      </c>
      <c r="X124" s="137" t="str">
        <f t="shared" si="56"/>
        <v xml:space="preserve"> </v>
      </c>
      <c r="Y124" s="137" t="str">
        <f t="shared" si="57"/>
        <v xml:space="preserve"> </v>
      </c>
      <c r="Z124" s="137" t="str">
        <f t="shared" si="58"/>
        <v xml:space="preserve"> </v>
      </c>
      <c r="AA124" s="138" t="str">
        <f t="shared" si="59"/>
        <v xml:space="preserve"> </v>
      </c>
      <c r="AB124" s="144" t="str">
        <f t="shared" si="60"/>
        <v xml:space="preserve"> </v>
      </c>
      <c r="AC124" s="139" t="e">
        <f t="shared" si="61"/>
        <v>#N/A</v>
      </c>
      <c r="AD124" s="139" t="e">
        <f t="shared" si="62"/>
        <v>#N/A</v>
      </c>
      <c r="AE124" s="140" t="str">
        <f>IF(ISBLANK($G124)," ",IF($D124="Z",#REF!,IF($G124=2,0,IF($G124=1,IF($AB124&gt;$AD124,#REF!,0),IF($AB124&lt;$AC124,#REF!,#REF!)))))</f>
        <v xml:space="preserve"> </v>
      </c>
      <c r="AF124" s="140" t="str">
        <f>IF(ISBLANK($G124)," ",IF($D124="Z",#REF!+#REF!,IF($G124=2,#REF!+#REF!,IF($G124=1,IF($AB124&gt;$AD124,#REF!+#REF!,#REF!+#REF!),IF($AB124&lt;$AC124,#REF!+#REF!,#REF!+#REF!)))))</f>
        <v xml:space="preserve"> </v>
      </c>
      <c r="AG124" s="125">
        <f t="shared" si="95"/>
        <v>0</v>
      </c>
      <c r="AH124" s="126">
        <f t="shared" si="96"/>
        <v>0</v>
      </c>
      <c r="AI124" s="126">
        <f t="shared" si="97"/>
        <v>0</v>
      </c>
      <c r="AJ124" s="126">
        <f t="shared" si="98"/>
        <v>0</v>
      </c>
      <c r="AK124" s="126">
        <f t="shared" si="99"/>
        <v>0</v>
      </c>
      <c r="AL124" s="126">
        <f t="shared" si="100"/>
        <v>4</v>
      </c>
      <c r="AM124" s="125">
        <f t="shared" si="76"/>
        <v>23</v>
      </c>
      <c r="AN124" s="125">
        <f t="shared" si="63"/>
        <v>0</v>
      </c>
      <c r="AO124" s="125">
        <f t="shared" si="64"/>
        <v>0</v>
      </c>
      <c r="AP124" s="125">
        <f t="shared" si="77"/>
        <v>1</v>
      </c>
      <c r="AQ124" s="127">
        <f t="shared" si="65"/>
        <v>810</v>
      </c>
      <c r="AR124" s="127">
        <f t="shared" si="66"/>
        <v>0</v>
      </c>
      <c r="AS124" s="125">
        <f t="shared" si="78"/>
        <v>0</v>
      </c>
      <c r="AT124" s="128">
        <f t="shared" si="67"/>
        <v>0</v>
      </c>
      <c r="AU124" s="128">
        <f t="shared" si="68"/>
        <v>0</v>
      </c>
      <c r="AV124" s="128">
        <f t="shared" si="79"/>
        <v>0</v>
      </c>
      <c r="AW124" s="128">
        <f t="shared" si="69"/>
        <v>0</v>
      </c>
      <c r="AX124" s="146">
        <f t="shared" si="70"/>
        <v>0</v>
      </c>
      <c r="AY124" s="147">
        <f t="shared" si="80"/>
        <v>0</v>
      </c>
      <c r="AZ124" s="146">
        <f t="shared" si="71"/>
        <v>0</v>
      </c>
      <c r="BA124" s="129">
        <f t="shared" si="81"/>
        <v>0</v>
      </c>
      <c r="BB124" s="129">
        <f t="shared" si="82"/>
        <v>0</v>
      </c>
      <c r="BC124" s="129">
        <f t="shared" si="83"/>
        <v>0</v>
      </c>
      <c r="BD124" s="130">
        <f t="shared" si="84"/>
        <v>0</v>
      </c>
      <c r="BE124" s="130">
        <f t="shared" si="85"/>
        <v>0</v>
      </c>
      <c r="BF124" s="130">
        <f t="shared" si="86"/>
        <v>0</v>
      </c>
      <c r="BG124" s="149" t="b">
        <f t="shared" si="87"/>
        <v>0</v>
      </c>
      <c r="BH124" s="130" t="b">
        <f t="shared" si="88"/>
        <v>0</v>
      </c>
      <c r="BI124" s="130" t="str">
        <f t="shared" si="89"/>
        <v/>
      </c>
      <c r="BJ124" s="130" t="str">
        <f t="shared" si="90"/>
        <v/>
      </c>
      <c r="BK124" s="130">
        <f t="shared" si="91"/>
        <v>0</v>
      </c>
      <c r="BL124" s="130" t="str">
        <f t="shared" si="92"/>
        <v/>
      </c>
      <c r="BM124" s="130" t="str">
        <f t="shared" si="104"/>
        <v/>
      </c>
      <c r="BN124" s="130" t="str">
        <f t="shared" si="105"/>
        <v/>
      </c>
      <c r="BO124" s="130">
        <f t="shared" si="101"/>
        <v>0</v>
      </c>
      <c r="BP124" s="130">
        <f t="shared" si="102"/>
        <v>0</v>
      </c>
      <c r="BQ124" s="130">
        <f t="shared" si="103"/>
        <v>0</v>
      </c>
      <c r="BR124" s="130">
        <f t="shared" si="93"/>
        <v>0</v>
      </c>
      <c r="BS124" s="130" t="str">
        <f t="shared" si="94"/>
        <v>N</v>
      </c>
    </row>
    <row r="125" spans="1:71" ht="18" customHeight="1">
      <c r="A125" s="407"/>
      <c r="B125" s="116"/>
      <c r="C125" s="117"/>
      <c r="D125" s="118"/>
      <c r="E125" s="118"/>
      <c r="F125" s="115"/>
      <c r="G125" s="115"/>
      <c r="H125" s="119"/>
      <c r="I125" s="109" t="str">
        <f t="shared" si="72"/>
        <v xml:space="preserve"> </v>
      </c>
      <c r="J125" s="109" t="str">
        <f t="shared" si="73"/>
        <v xml:space="preserve"> </v>
      </c>
      <c r="K125" s="109" t="str">
        <f t="shared" si="74"/>
        <v xml:space="preserve"> </v>
      </c>
      <c r="W125" s="141" t="str">
        <f t="shared" si="75"/>
        <v xml:space="preserve"> </v>
      </c>
      <c r="X125" s="137" t="str">
        <f t="shared" si="56"/>
        <v xml:space="preserve"> </v>
      </c>
      <c r="Y125" s="137" t="str">
        <f t="shared" si="57"/>
        <v xml:space="preserve"> </v>
      </c>
      <c r="Z125" s="137" t="str">
        <f t="shared" si="58"/>
        <v xml:space="preserve"> </v>
      </c>
      <c r="AA125" s="138" t="str">
        <f t="shared" si="59"/>
        <v xml:space="preserve"> </v>
      </c>
      <c r="AB125" s="144" t="str">
        <f t="shared" si="60"/>
        <v xml:space="preserve"> </v>
      </c>
      <c r="AC125" s="139" t="e">
        <f t="shared" si="61"/>
        <v>#N/A</v>
      </c>
      <c r="AD125" s="139" t="e">
        <f t="shared" si="62"/>
        <v>#N/A</v>
      </c>
      <c r="AE125" s="140" t="str">
        <f>IF(ISBLANK($G125)," ",IF($D125="Z",#REF!,IF($G125=2,0,IF($G125=1,IF($AB125&gt;$AD125,#REF!,0),IF($AB125&lt;$AC125,#REF!,#REF!)))))</f>
        <v xml:space="preserve"> </v>
      </c>
      <c r="AF125" s="140" t="str">
        <f>IF(ISBLANK($G125)," ",IF($D125="Z",#REF!+#REF!,IF($G125=2,#REF!+#REF!,IF($G125=1,IF($AB125&gt;$AD125,#REF!+#REF!,#REF!+#REF!),IF($AB125&lt;$AC125,#REF!+#REF!,#REF!+#REF!)))))</f>
        <v xml:space="preserve"> </v>
      </c>
      <c r="AG125" s="125">
        <f t="shared" si="95"/>
        <v>0</v>
      </c>
      <c r="AH125" s="126">
        <f t="shared" si="96"/>
        <v>0</v>
      </c>
      <c r="AI125" s="126">
        <f t="shared" si="97"/>
        <v>0</v>
      </c>
      <c r="AJ125" s="126">
        <f t="shared" si="98"/>
        <v>0</v>
      </c>
      <c r="AK125" s="126">
        <f t="shared" si="99"/>
        <v>0</v>
      </c>
      <c r="AL125" s="126">
        <f t="shared" si="100"/>
        <v>4</v>
      </c>
      <c r="AM125" s="125">
        <f t="shared" si="76"/>
        <v>23</v>
      </c>
      <c r="AN125" s="125">
        <f t="shared" si="63"/>
        <v>0</v>
      </c>
      <c r="AO125" s="125">
        <f t="shared" si="64"/>
        <v>0</v>
      </c>
      <c r="AP125" s="125">
        <f t="shared" si="77"/>
        <v>1</v>
      </c>
      <c r="AQ125" s="127">
        <f t="shared" si="65"/>
        <v>810</v>
      </c>
      <c r="AR125" s="127">
        <f t="shared" si="66"/>
        <v>0</v>
      </c>
      <c r="AS125" s="125">
        <f t="shared" si="78"/>
        <v>0</v>
      </c>
      <c r="AT125" s="128">
        <f t="shared" si="67"/>
        <v>0</v>
      </c>
      <c r="AU125" s="128">
        <f t="shared" si="68"/>
        <v>0</v>
      </c>
      <c r="AV125" s="128">
        <f t="shared" si="79"/>
        <v>0</v>
      </c>
      <c r="AW125" s="128">
        <f t="shared" si="69"/>
        <v>0</v>
      </c>
      <c r="AX125" s="146">
        <f t="shared" si="70"/>
        <v>0</v>
      </c>
      <c r="AY125" s="147">
        <f t="shared" si="80"/>
        <v>0</v>
      </c>
      <c r="AZ125" s="146">
        <f t="shared" si="71"/>
        <v>0</v>
      </c>
      <c r="BA125" s="129">
        <f t="shared" si="81"/>
        <v>0</v>
      </c>
      <c r="BB125" s="129">
        <f t="shared" si="82"/>
        <v>0</v>
      </c>
      <c r="BC125" s="129">
        <f t="shared" si="83"/>
        <v>0</v>
      </c>
      <c r="BD125" s="130">
        <f t="shared" si="84"/>
        <v>0</v>
      </c>
      <c r="BE125" s="130">
        <f t="shared" si="85"/>
        <v>0</v>
      </c>
      <c r="BF125" s="130">
        <f t="shared" si="86"/>
        <v>0</v>
      </c>
      <c r="BG125" s="149" t="b">
        <f t="shared" si="87"/>
        <v>0</v>
      </c>
      <c r="BH125" s="130" t="b">
        <f t="shared" si="88"/>
        <v>0</v>
      </c>
      <c r="BI125" s="130" t="str">
        <f t="shared" si="89"/>
        <v/>
      </c>
      <c r="BJ125" s="130" t="str">
        <f t="shared" si="90"/>
        <v/>
      </c>
      <c r="BK125" s="130">
        <f t="shared" si="91"/>
        <v>0</v>
      </c>
      <c r="BL125" s="130" t="str">
        <f t="shared" si="92"/>
        <v/>
      </c>
      <c r="BM125" s="130" t="str">
        <f t="shared" si="104"/>
        <v/>
      </c>
      <c r="BN125" s="130" t="str">
        <f t="shared" si="105"/>
        <v/>
      </c>
      <c r="BO125" s="130">
        <f t="shared" si="101"/>
        <v>0</v>
      </c>
      <c r="BP125" s="130">
        <f t="shared" si="102"/>
        <v>0</v>
      </c>
      <c r="BQ125" s="130">
        <f t="shared" si="103"/>
        <v>0</v>
      </c>
      <c r="BR125" s="130">
        <f t="shared" si="93"/>
        <v>0</v>
      </c>
      <c r="BS125" s="130" t="str">
        <f t="shared" si="94"/>
        <v>N</v>
      </c>
    </row>
    <row r="126" spans="1:71" ht="18" customHeight="1">
      <c r="A126" s="407"/>
      <c r="B126" s="116"/>
      <c r="C126" s="117"/>
      <c r="D126" s="118"/>
      <c r="E126" s="118"/>
      <c r="F126" s="115"/>
      <c r="G126" s="115"/>
      <c r="H126" s="119"/>
      <c r="I126" s="109" t="str">
        <f t="shared" si="72"/>
        <v xml:space="preserve"> </v>
      </c>
      <c r="J126" s="109" t="str">
        <f t="shared" si="73"/>
        <v xml:space="preserve"> </v>
      </c>
      <c r="K126" s="109" t="str">
        <f t="shared" si="74"/>
        <v xml:space="preserve"> </v>
      </c>
      <c r="W126" s="141" t="str">
        <f t="shared" si="75"/>
        <v xml:space="preserve"> </v>
      </c>
      <c r="X126" s="137" t="str">
        <f t="shared" si="56"/>
        <v xml:space="preserve"> </v>
      </c>
      <c r="Y126" s="137" t="str">
        <f t="shared" si="57"/>
        <v xml:space="preserve"> </v>
      </c>
      <c r="Z126" s="137" t="str">
        <f t="shared" si="58"/>
        <v xml:space="preserve"> </v>
      </c>
      <c r="AA126" s="138" t="str">
        <f t="shared" si="59"/>
        <v xml:space="preserve"> </v>
      </c>
      <c r="AB126" s="144" t="str">
        <f t="shared" si="60"/>
        <v xml:space="preserve"> </v>
      </c>
      <c r="AC126" s="139" t="e">
        <f t="shared" si="61"/>
        <v>#N/A</v>
      </c>
      <c r="AD126" s="139" t="e">
        <f t="shared" si="62"/>
        <v>#N/A</v>
      </c>
      <c r="AE126" s="140" t="str">
        <f>IF(ISBLANK($G126)," ",IF($D126="Z",#REF!,IF($G126=2,0,IF($G126=1,IF($AB126&gt;$AD126,#REF!,0),IF($AB126&lt;$AC126,#REF!,#REF!)))))</f>
        <v xml:space="preserve"> </v>
      </c>
      <c r="AF126" s="140" t="str">
        <f>IF(ISBLANK($G126)," ",IF($D126="Z",#REF!+#REF!,IF($G126=2,#REF!+#REF!,IF($G126=1,IF($AB126&gt;$AD126,#REF!+#REF!,#REF!+#REF!),IF($AB126&lt;$AC126,#REF!+#REF!,#REF!+#REF!)))))</f>
        <v xml:space="preserve"> </v>
      </c>
      <c r="AG126" s="125">
        <f t="shared" si="95"/>
        <v>0</v>
      </c>
      <c r="AH126" s="126">
        <f t="shared" si="96"/>
        <v>0</v>
      </c>
      <c r="AI126" s="126">
        <f t="shared" si="97"/>
        <v>0</v>
      </c>
      <c r="AJ126" s="126">
        <f t="shared" si="98"/>
        <v>0</v>
      </c>
      <c r="AK126" s="126">
        <f t="shared" si="99"/>
        <v>0</v>
      </c>
      <c r="AL126" s="126">
        <f t="shared" si="100"/>
        <v>4</v>
      </c>
      <c r="AM126" s="125">
        <f t="shared" si="76"/>
        <v>23</v>
      </c>
      <c r="AN126" s="125">
        <f t="shared" si="63"/>
        <v>0</v>
      </c>
      <c r="AO126" s="125">
        <f t="shared" si="64"/>
        <v>0</v>
      </c>
      <c r="AP126" s="125">
        <f t="shared" si="77"/>
        <v>1</v>
      </c>
      <c r="AQ126" s="127">
        <f t="shared" si="65"/>
        <v>810</v>
      </c>
      <c r="AR126" s="127">
        <f t="shared" si="66"/>
        <v>0</v>
      </c>
      <c r="AS126" s="125">
        <f t="shared" si="78"/>
        <v>0</v>
      </c>
      <c r="AT126" s="128">
        <f t="shared" si="67"/>
        <v>0</v>
      </c>
      <c r="AU126" s="128">
        <f t="shared" si="68"/>
        <v>0</v>
      </c>
      <c r="AV126" s="128">
        <f t="shared" si="79"/>
        <v>0</v>
      </c>
      <c r="AW126" s="128">
        <f t="shared" si="69"/>
        <v>0</v>
      </c>
      <c r="AX126" s="146">
        <f t="shared" si="70"/>
        <v>0</v>
      </c>
      <c r="AY126" s="147">
        <f t="shared" si="80"/>
        <v>0</v>
      </c>
      <c r="AZ126" s="146">
        <f t="shared" si="71"/>
        <v>0</v>
      </c>
      <c r="BA126" s="129">
        <f t="shared" si="81"/>
        <v>0</v>
      </c>
      <c r="BB126" s="129">
        <f t="shared" si="82"/>
        <v>0</v>
      </c>
      <c r="BC126" s="129">
        <f t="shared" si="83"/>
        <v>0</v>
      </c>
      <c r="BD126" s="130">
        <f t="shared" si="84"/>
        <v>0</v>
      </c>
      <c r="BE126" s="130">
        <f t="shared" si="85"/>
        <v>0</v>
      </c>
      <c r="BF126" s="130">
        <f t="shared" si="86"/>
        <v>0</v>
      </c>
      <c r="BG126" s="149" t="b">
        <f t="shared" si="87"/>
        <v>0</v>
      </c>
      <c r="BH126" s="130" t="b">
        <f t="shared" si="88"/>
        <v>0</v>
      </c>
      <c r="BI126" s="130" t="str">
        <f t="shared" si="89"/>
        <v/>
      </c>
      <c r="BJ126" s="130" t="str">
        <f t="shared" si="90"/>
        <v/>
      </c>
      <c r="BK126" s="130">
        <f t="shared" si="91"/>
        <v>0</v>
      </c>
      <c r="BL126" s="130" t="str">
        <f t="shared" si="92"/>
        <v/>
      </c>
      <c r="BM126" s="130" t="str">
        <f t="shared" si="104"/>
        <v/>
      </c>
      <c r="BN126" s="130" t="str">
        <f t="shared" si="105"/>
        <v/>
      </c>
      <c r="BO126" s="130">
        <f t="shared" si="101"/>
        <v>0</v>
      </c>
      <c r="BP126" s="130">
        <f t="shared" si="102"/>
        <v>0</v>
      </c>
      <c r="BQ126" s="130">
        <f t="shared" si="103"/>
        <v>0</v>
      </c>
      <c r="BR126" s="130">
        <f t="shared" si="93"/>
        <v>0</v>
      </c>
      <c r="BS126" s="130" t="str">
        <f t="shared" si="94"/>
        <v>N</v>
      </c>
    </row>
    <row r="127" spans="1:71" ht="18" customHeight="1">
      <c r="A127" s="407"/>
      <c r="B127" s="116"/>
      <c r="C127" s="117"/>
      <c r="D127" s="118"/>
      <c r="E127" s="118"/>
      <c r="F127" s="115"/>
      <c r="G127" s="115"/>
      <c r="H127" s="119"/>
      <c r="I127" s="109" t="str">
        <f t="shared" si="72"/>
        <v xml:space="preserve"> </v>
      </c>
      <c r="J127" s="109" t="str">
        <f t="shared" si="73"/>
        <v xml:space="preserve"> </v>
      </c>
      <c r="K127" s="109" t="str">
        <f t="shared" si="74"/>
        <v xml:space="preserve"> </v>
      </c>
      <c r="W127" s="141" t="str">
        <f t="shared" si="75"/>
        <v xml:space="preserve"> </v>
      </c>
      <c r="X127" s="137" t="str">
        <f t="shared" si="56"/>
        <v xml:space="preserve"> </v>
      </c>
      <c r="Y127" s="137" t="str">
        <f t="shared" si="57"/>
        <v xml:space="preserve"> </v>
      </c>
      <c r="Z127" s="137" t="str">
        <f t="shared" si="58"/>
        <v xml:space="preserve"> </v>
      </c>
      <c r="AA127" s="138" t="str">
        <f t="shared" si="59"/>
        <v xml:space="preserve"> </v>
      </c>
      <c r="AB127" s="144" t="str">
        <f t="shared" si="60"/>
        <v xml:space="preserve"> </v>
      </c>
      <c r="AC127" s="139" t="e">
        <f t="shared" si="61"/>
        <v>#N/A</v>
      </c>
      <c r="AD127" s="139" t="e">
        <f t="shared" si="62"/>
        <v>#N/A</v>
      </c>
      <c r="AE127" s="140" t="str">
        <f>IF(ISBLANK($G127)," ",IF($D127="Z",#REF!,IF($G127=2,0,IF($G127=1,IF($AB127&gt;$AD127,#REF!,0),IF($AB127&lt;$AC127,#REF!,#REF!)))))</f>
        <v xml:space="preserve"> </v>
      </c>
      <c r="AF127" s="140" t="str">
        <f>IF(ISBLANK($G127)," ",IF($D127="Z",#REF!+#REF!,IF($G127=2,#REF!+#REF!,IF($G127=1,IF($AB127&gt;$AD127,#REF!+#REF!,#REF!+#REF!),IF($AB127&lt;$AC127,#REF!+#REF!,#REF!+#REF!)))))</f>
        <v xml:space="preserve"> </v>
      </c>
      <c r="AG127" s="125">
        <f t="shared" si="95"/>
        <v>0</v>
      </c>
      <c r="AH127" s="126">
        <f t="shared" si="96"/>
        <v>0</v>
      </c>
      <c r="AI127" s="126">
        <f t="shared" si="97"/>
        <v>0</v>
      </c>
      <c r="AJ127" s="126">
        <f t="shared" si="98"/>
        <v>0</v>
      </c>
      <c r="AK127" s="126">
        <f t="shared" si="99"/>
        <v>0</v>
      </c>
      <c r="AL127" s="126">
        <f t="shared" si="100"/>
        <v>4</v>
      </c>
      <c r="AM127" s="125">
        <f t="shared" si="76"/>
        <v>23</v>
      </c>
      <c r="AN127" s="125">
        <f t="shared" si="63"/>
        <v>0</v>
      </c>
      <c r="AO127" s="125">
        <f t="shared" si="64"/>
        <v>0</v>
      </c>
      <c r="AP127" s="125">
        <f t="shared" si="77"/>
        <v>1</v>
      </c>
      <c r="AQ127" s="127">
        <f t="shared" si="65"/>
        <v>810</v>
      </c>
      <c r="AR127" s="127">
        <f t="shared" si="66"/>
        <v>0</v>
      </c>
      <c r="AS127" s="125">
        <f t="shared" si="78"/>
        <v>0</v>
      </c>
      <c r="AT127" s="128">
        <f t="shared" si="67"/>
        <v>0</v>
      </c>
      <c r="AU127" s="128">
        <f t="shared" si="68"/>
        <v>0</v>
      </c>
      <c r="AV127" s="128">
        <f t="shared" si="79"/>
        <v>0</v>
      </c>
      <c r="AW127" s="128">
        <f t="shared" si="69"/>
        <v>0</v>
      </c>
      <c r="AX127" s="146">
        <f t="shared" si="70"/>
        <v>0</v>
      </c>
      <c r="AY127" s="147">
        <f t="shared" si="80"/>
        <v>0</v>
      </c>
      <c r="AZ127" s="146">
        <f t="shared" si="71"/>
        <v>0</v>
      </c>
      <c r="BA127" s="129">
        <f t="shared" si="81"/>
        <v>0</v>
      </c>
      <c r="BB127" s="129">
        <f t="shared" si="82"/>
        <v>0</v>
      </c>
      <c r="BC127" s="129">
        <f t="shared" si="83"/>
        <v>0</v>
      </c>
      <c r="BD127" s="130">
        <f t="shared" si="84"/>
        <v>0</v>
      </c>
      <c r="BE127" s="130">
        <f t="shared" si="85"/>
        <v>0</v>
      </c>
      <c r="BF127" s="130">
        <f t="shared" si="86"/>
        <v>0</v>
      </c>
      <c r="BG127" s="149" t="b">
        <f t="shared" si="87"/>
        <v>0</v>
      </c>
      <c r="BH127" s="130" t="b">
        <f t="shared" si="88"/>
        <v>0</v>
      </c>
      <c r="BI127" s="130" t="str">
        <f t="shared" si="89"/>
        <v/>
      </c>
      <c r="BJ127" s="130" t="str">
        <f t="shared" si="90"/>
        <v/>
      </c>
      <c r="BK127" s="130">
        <f t="shared" si="91"/>
        <v>0</v>
      </c>
      <c r="BL127" s="130" t="str">
        <f t="shared" si="92"/>
        <v/>
      </c>
      <c r="BM127" s="130" t="str">
        <f t="shared" si="104"/>
        <v/>
      </c>
      <c r="BN127" s="130" t="str">
        <f t="shared" si="105"/>
        <v/>
      </c>
      <c r="BO127" s="130">
        <f t="shared" si="101"/>
        <v>0</v>
      </c>
      <c r="BP127" s="130">
        <f t="shared" si="102"/>
        <v>0</v>
      </c>
      <c r="BQ127" s="130">
        <f t="shared" si="103"/>
        <v>0</v>
      </c>
      <c r="BR127" s="130">
        <f t="shared" si="93"/>
        <v>0</v>
      </c>
      <c r="BS127" s="130" t="str">
        <f t="shared" si="94"/>
        <v>N</v>
      </c>
    </row>
    <row r="128" spans="1:71" ht="18" customHeight="1">
      <c r="A128" s="407"/>
      <c r="B128" s="116"/>
      <c r="C128" s="117"/>
      <c r="D128" s="118"/>
      <c r="E128" s="118"/>
      <c r="F128" s="115"/>
      <c r="G128" s="115"/>
      <c r="H128" s="119"/>
      <c r="I128" s="109" t="str">
        <f t="shared" si="72"/>
        <v xml:space="preserve"> </v>
      </c>
      <c r="J128" s="109" t="str">
        <f t="shared" si="73"/>
        <v xml:space="preserve"> </v>
      </c>
      <c r="K128" s="109" t="str">
        <f t="shared" si="74"/>
        <v xml:space="preserve"> </v>
      </c>
      <c r="W128" s="141" t="str">
        <f t="shared" si="75"/>
        <v xml:space="preserve"> </v>
      </c>
      <c r="X128" s="137" t="str">
        <f t="shared" si="56"/>
        <v xml:space="preserve"> </v>
      </c>
      <c r="Y128" s="137" t="str">
        <f t="shared" si="57"/>
        <v xml:space="preserve"> </v>
      </c>
      <c r="Z128" s="137" t="str">
        <f t="shared" si="58"/>
        <v xml:space="preserve"> </v>
      </c>
      <c r="AA128" s="138" t="str">
        <f t="shared" si="59"/>
        <v xml:space="preserve"> </v>
      </c>
      <c r="AB128" s="144" t="str">
        <f t="shared" si="60"/>
        <v xml:space="preserve"> </v>
      </c>
      <c r="AC128" s="139" t="e">
        <f t="shared" si="61"/>
        <v>#N/A</v>
      </c>
      <c r="AD128" s="139" t="e">
        <f t="shared" si="62"/>
        <v>#N/A</v>
      </c>
      <c r="AE128" s="140" t="str">
        <f>IF(ISBLANK($G128)," ",IF($D128="Z",#REF!,IF($G128=2,0,IF($G128=1,IF($AB128&gt;$AD128,#REF!,0),IF($AB128&lt;$AC128,#REF!,#REF!)))))</f>
        <v xml:space="preserve"> </v>
      </c>
      <c r="AF128" s="140" t="str">
        <f>IF(ISBLANK($G128)," ",IF($D128="Z",#REF!+#REF!,IF($G128=2,#REF!+#REF!,IF($G128=1,IF($AB128&gt;$AD128,#REF!+#REF!,#REF!+#REF!),IF($AB128&lt;$AC128,#REF!+#REF!,#REF!+#REF!)))))</f>
        <v xml:space="preserve"> </v>
      </c>
      <c r="AG128" s="125">
        <f t="shared" si="95"/>
        <v>0</v>
      </c>
      <c r="AH128" s="126">
        <f t="shared" si="96"/>
        <v>0</v>
      </c>
      <c r="AI128" s="126">
        <f t="shared" si="97"/>
        <v>0</v>
      </c>
      <c r="AJ128" s="126">
        <f t="shared" si="98"/>
        <v>0</v>
      </c>
      <c r="AK128" s="126">
        <f t="shared" si="99"/>
        <v>0</v>
      </c>
      <c r="AL128" s="126">
        <f t="shared" si="100"/>
        <v>4</v>
      </c>
      <c r="AM128" s="125">
        <f t="shared" si="76"/>
        <v>23</v>
      </c>
      <c r="AN128" s="125">
        <f t="shared" si="63"/>
        <v>0</v>
      </c>
      <c r="AO128" s="125">
        <f t="shared" si="64"/>
        <v>0</v>
      </c>
      <c r="AP128" s="125">
        <f t="shared" si="77"/>
        <v>1</v>
      </c>
      <c r="AQ128" s="127">
        <f t="shared" si="65"/>
        <v>810</v>
      </c>
      <c r="AR128" s="127">
        <f t="shared" si="66"/>
        <v>0</v>
      </c>
      <c r="AS128" s="125">
        <f t="shared" si="78"/>
        <v>0</v>
      </c>
      <c r="AT128" s="128">
        <f t="shared" si="67"/>
        <v>0</v>
      </c>
      <c r="AU128" s="128">
        <f t="shared" si="68"/>
        <v>0</v>
      </c>
      <c r="AV128" s="128">
        <f t="shared" si="79"/>
        <v>0</v>
      </c>
      <c r="AW128" s="128">
        <f t="shared" si="69"/>
        <v>0</v>
      </c>
      <c r="AX128" s="146">
        <f t="shared" si="70"/>
        <v>0</v>
      </c>
      <c r="AY128" s="147">
        <f t="shared" si="80"/>
        <v>0</v>
      </c>
      <c r="AZ128" s="146">
        <f t="shared" si="71"/>
        <v>0</v>
      </c>
      <c r="BA128" s="129">
        <f t="shared" si="81"/>
        <v>0</v>
      </c>
      <c r="BB128" s="129">
        <f t="shared" si="82"/>
        <v>0</v>
      </c>
      <c r="BC128" s="129">
        <f t="shared" si="83"/>
        <v>0</v>
      </c>
      <c r="BD128" s="130">
        <f t="shared" si="84"/>
        <v>0</v>
      </c>
      <c r="BE128" s="130">
        <f t="shared" si="85"/>
        <v>0</v>
      </c>
      <c r="BF128" s="130">
        <f t="shared" si="86"/>
        <v>0</v>
      </c>
      <c r="BG128" s="149" t="b">
        <f t="shared" si="87"/>
        <v>0</v>
      </c>
      <c r="BH128" s="130" t="b">
        <f t="shared" si="88"/>
        <v>0</v>
      </c>
      <c r="BI128" s="130" t="str">
        <f t="shared" si="89"/>
        <v/>
      </c>
      <c r="BJ128" s="130" t="str">
        <f t="shared" si="90"/>
        <v/>
      </c>
      <c r="BK128" s="130">
        <f t="shared" si="91"/>
        <v>0</v>
      </c>
      <c r="BL128" s="130" t="str">
        <f t="shared" si="92"/>
        <v/>
      </c>
      <c r="BM128" s="130" t="str">
        <f t="shared" si="104"/>
        <v/>
      </c>
      <c r="BN128" s="130" t="str">
        <f t="shared" si="105"/>
        <v/>
      </c>
      <c r="BO128" s="130">
        <f t="shared" si="101"/>
        <v>0</v>
      </c>
      <c r="BP128" s="130">
        <f t="shared" si="102"/>
        <v>0</v>
      </c>
      <c r="BQ128" s="130">
        <f t="shared" si="103"/>
        <v>0</v>
      </c>
      <c r="BR128" s="130">
        <f t="shared" si="93"/>
        <v>0</v>
      </c>
      <c r="BS128" s="130" t="str">
        <f t="shared" si="94"/>
        <v>N</v>
      </c>
    </row>
    <row r="129" spans="1:71" ht="18" customHeight="1">
      <c r="A129" s="407"/>
      <c r="B129" s="116"/>
      <c r="C129" s="117"/>
      <c r="D129" s="118"/>
      <c r="E129" s="118"/>
      <c r="F129" s="115"/>
      <c r="G129" s="115"/>
      <c r="H129" s="119"/>
      <c r="I129" s="109" t="str">
        <f t="shared" si="72"/>
        <v xml:space="preserve"> </v>
      </c>
      <c r="J129" s="109" t="str">
        <f t="shared" si="73"/>
        <v xml:space="preserve"> </v>
      </c>
      <c r="K129" s="109" t="str">
        <f t="shared" si="74"/>
        <v xml:space="preserve"> </v>
      </c>
      <c r="W129" s="141" t="str">
        <f t="shared" si="75"/>
        <v xml:space="preserve"> </v>
      </c>
      <c r="X129" s="137" t="str">
        <f t="shared" si="56"/>
        <v xml:space="preserve"> </v>
      </c>
      <c r="Y129" s="137" t="str">
        <f t="shared" si="57"/>
        <v xml:space="preserve"> </v>
      </c>
      <c r="Z129" s="137" t="str">
        <f t="shared" si="58"/>
        <v xml:space="preserve"> </v>
      </c>
      <c r="AA129" s="138" t="str">
        <f t="shared" si="59"/>
        <v xml:space="preserve"> </v>
      </c>
      <c r="AB129" s="144" t="str">
        <f t="shared" si="60"/>
        <v xml:space="preserve"> </v>
      </c>
      <c r="AC129" s="139" t="e">
        <f t="shared" si="61"/>
        <v>#N/A</v>
      </c>
      <c r="AD129" s="139" t="e">
        <f t="shared" si="62"/>
        <v>#N/A</v>
      </c>
      <c r="AE129" s="140" t="str">
        <f>IF(ISBLANK($G129)," ",IF($D129="Z",#REF!,IF($G129=2,0,IF($G129=1,IF($AB129&gt;$AD129,#REF!,0),IF($AB129&lt;$AC129,#REF!,#REF!)))))</f>
        <v xml:space="preserve"> </v>
      </c>
      <c r="AF129" s="140" t="str">
        <f>IF(ISBLANK($G129)," ",IF($D129="Z",#REF!+#REF!,IF($G129=2,#REF!+#REF!,IF($G129=1,IF($AB129&gt;$AD129,#REF!+#REF!,#REF!+#REF!),IF($AB129&lt;$AC129,#REF!+#REF!,#REF!+#REF!)))))</f>
        <v xml:space="preserve"> </v>
      </c>
      <c r="AG129" s="125">
        <f t="shared" si="95"/>
        <v>0</v>
      </c>
      <c r="AH129" s="126">
        <f t="shared" si="96"/>
        <v>0</v>
      </c>
      <c r="AI129" s="126">
        <f t="shared" si="97"/>
        <v>0</v>
      </c>
      <c r="AJ129" s="126">
        <f t="shared" si="98"/>
        <v>0</v>
      </c>
      <c r="AK129" s="126">
        <f t="shared" si="99"/>
        <v>0</v>
      </c>
      <c r="AL129" s="126">
        <f t="shared" si="100"/>
        <v>4</v>
      </c>
      <c r="AM129" s="125">
        <f t="shared" si="76"/>
        <v>23</v>
      </c>
      <c r="AN129" s="125">
        <f t="shared" si="63"/>
        <v>0</v>
      </c>
      <c r="AO129" s="125">
        <f t="shared" si="64"/>
        <v>0</v>
      </c>
      <c r="AP129" s="125">
        <f t="shared" si="77"/>
        <v>1</v>
      </c>
      <c r="AQ129" s="127">
        <f t="shared" si="65"/>
        <v>810</v>
      </c>
      <c r="AR129" s="127">
        <f t="shared" si="66"/>
        <v>0</v>
      </c>
      <c r="AS129" s="125">
        <f t="shared" si="78"/>
        <v>0</v>
      </c>
      <c r="AT129" s="128">
        <f t="shared" si="67"/>
        <v>0</v>
      </c>
      <c r="AU129" s="128">
        <f t="shared" si="68"/>
        <v>0</v>
      </c>
      <c r="AV129" s="128">
        <f t="shared" si="79"/>
        <v>0</v>
      </c>
      <c r="AW129" s="128">
        <f t="shared" si="69"/>
        <v>0</v>
      </c>
      <c r="AX129" s="146">
        <f t="shared" si="70"/>
        <v>0</v>
      </c>
      <c r="AY129" s="147">
        <f t="shared" si="80"/>
        <v>0</v>
      </c>
      <c r="AZ129" s="146">
        <f t="shared" si="71"/>
        <v>0</v>
      </c>
      <c r="BA129" s="129">
        <f t="shared" si="81"/>
        <v>0</v>
      </c>
      <c r="BB129" s="129">
        <f t="shared" si="82"/>
        <v>0</v>
      </c>
      <c r="BC129" s="129">
        <f t="shared" si="83"/>
        <v>0</v>
      </c>
      <c r="BD129" s="130">
        <f t="shared" si="84"/>
        <v>0</v>
      </c>
      <c r="BE129" s="130">
        <f t="shared" si="85"/>
        <v>0</v>
      </c>
      <c r="BF129" s="130">
        <f t="shared" si="86"/>
        <v>0</v>
      </c>
      <c r="BG129" s="149" t="b">
        <f t="shared" si="87"/>
        <v>0</v>
      </c>
      <c r="BH129" s="130" t="b">
        <f t="shared" si="88"/>
        <v>0</v>
      </c>
      <c r="BI129" s="130" t="str">
        <f t="shared" si="89"/>
        <v/>
      </c>
      <c r="BJ129" s="130" t="str">
        <f t="shared" si="90"/>
        <v/>
      </c>
      <c r="BK129" s="130">
        <f t="shared" si="91"/>
        <v>0</v>
      </c>
      <c r="BL129" s="130" t="str">
        <f t="shared" si="92"/>
        <v/>
      </c>
      <c r="BM129" s="130" t="str">
        <f t="shared" si="104"/>
        <v/>
      </c>
      <c r="BN129" s="130" t="str">
        <f t="shared" si="105"/>
        <v/>
      </c>
      <c r="BO129" s="130">
        <f t="shared" si="101"/>
        <v>0</v>
      </c>
      <c r="BP129" s="130">
        <f t="shared" si="102"/>
        <v>0</v>
      </c>
      <c r="BQ129" s="130">
        <f t="shared" si="103"/>
        <v>0</v>
      </c>
      <c r="BR129" s="130">
        <f t="shared" si="93"/>
        <v>0</v>
      </c>
      <c r="BS129" s="130" t="str">
        <f t="shared" si="94"/>
        <v>N</v>
      </c>
    </row>
    <row r="130" spans="1:71" ht="18" customHeight="1">
      <c r="A130" s="407"/>
      <c r="B130" s="116"/>
      <c r="C130" s="117"/>
      <c r="D130" s="118"/>
      <c r="E130" s="118"/>
      <c r="F130" s="115"/>
      <c r="G130" s="115"/>
      <c r="H130" s="119"/>
      <c r="I130" s="109" t="str">
        <f t="shared" si="72"/>
        <v xml:space="preserve"> </v>
      </c>
      <c r="J130" s="109" t="str">
        <f t="shared" si="73"/>
        <v xml:space="preserve"> </v>
      </c>
      <c r="K130" s="109" t="str">
        <f t="shared" si="74"/>
        <v xml:space="preserve"> </v>
      </c>
      <c r="W130" s="141" t="str">
        <f t="shared" si="75"/>
        <v xml:space="preserve"> </v>
      </c>
      <c r="X130" s="137" t="str">
        <f t="shared" si="56"/>
        <v xml:space="preserve"> </v>
      </c>
      <c r="Y130" s="137" t="str">
        <f t="shared" si="57"/>
        <v xml:space="preserve"> </v>
      </c>
      <c r="Z130" s="137" t="str">
        <f t="shared" si="58"/>
        <v xml:space="preserve"> </v>
      </c>
      <c r="AA130" s="138" t="str">
        <f t="shared" si="59"/>
        <v xml:space="preserve"> </v>
      </c>
      <c r="AB130" s="144" t="str">
        <f t="shared" si="60"/>
        <v xml:space="preserve"> </v>
      </c>
      <c r="AC130" s="139" t="e">
        <f t="shared" si="61"/>
        <v>#N/A</v>
      </c>
      <c r="AD130" s="139" t="e">
        <f t="shared" si="62"/>
        <v>#N/A</v>
      </c>
      <c r="AE130" s="140" t="str">
        <f>IF(ISBLANK($G130)," ",IF($D130="Z",#REF!,IF($G130=2,0,IF($G130=1,IF($AB130&gt;$AD130,#REF!,0),IF($AB130&lt;$AC130,#REF!,#REF!)))))</f>
        <v xml:space="preserve"> </v>
      </c>
      <c r="AF130" s="140" t="str">
        <f>IF(ISBLANK($G130)," ",IF($D130="Z",#REF!+#REF!,IF($G130=2,#REF!+#REF!,IF($G130=1,IF($AB130&gt;$AD130,#REF!+#REF!,#REF!+#REF!),IF($AB130&lt;$AC130,#REF!+#REF!,#REF!+#REF!)))))</f>
        <v xml:space="preserve"> </v>
      </c>
      <c r="AG130" s="125">
        <f t="shared" si="95"/>
        <v>0</v>
      </c>
      <c r="AH130" s="126">
        <f t="shared" si="96"/>
        <v>0</v>
      </c>
      <c r="AI130" s="126">
        <f t="shared" si="97"/>
        <v>0</v>
      </c>
      <c r="AJ130" s="126">
        <f t="shared" si="98"/>
        <v>0</v>
      </c>
      <c r="AK130" s="126">
        <f t="shared" si="99"/>
        <v>0</v>
      </c>
      <c r="AL130" s="126">
        <f t="shared" si="100"/>
        <v>4</v>
      </c>
      <c r="AM130" s="125">
        <f t="shared" si="76"/>
        <v>23</v>
      </c>
      <c r="AN130" s="125">
        <f t="shared" si="63"/>
        <v>0</v>
      </c>
      <c r="AO130" s="125">
        <f t="shared" si="64"/>
        <v>0</v>
      </c>
      <c r="AP130" s="125">
        <f t="shared" si="77"/>
        <v>1</v>
      </c>
      <c r="AQ130" s="127">
        <f t="shared" si="65"/>
        <v>810</v>
      </c>
      <c r="AR130" s="127">
        <f t="shared" si="66"/>
        <v>0</v>
      </c>
      <c r="AS130" s="125">
        <f t="shared" si="78"/>
        <v>0</v>
      </c>
      <c r="AT130" s="128">
        <f t="shared" si="67"/>
        <v>0</v>
      </c>
      <c r="AU130" s="128">
        <f t="shared" si="68"/>
        <v>0</v>
      </c>
      <c r="AV130" s="128">
        <f t="shared" si="79"/>
        <v>0</v>
      </c>
      <c r="AW130" s="128">
        <f t="shared" si="69"/>
        <v>0</v>
      </c>
      <c r="AX130" s="146">
        <f t="shared" si="70"/>
        <v>0</v>
      </c>
      <c r="AY130" s="147">
        <f t="shared" si="80"/>
        <v>0</v>
      </c>
      <c r="AZ130" s="146">
        <f t="shared" si="71"/>
        <v>0</v>
      </c>
      <c r="BA130" s="129">
        <f t="shared" si="81"/>
        <v>0</v>
      </c>
      <c r="BB130" s="129">
        <f t="shared" si="82"/>
        <v>0</v>
      </c>
      <c r="BC130" s="129">
        <f t="shared" si="83"/>
        <v>0</v>
      </c>
      <c r="BD130" s="130">
        <f t="shared" si="84"/>
        <v>0</v>
      </c>
      <c r="BE130" s="130">
        <f t="shared" si="85"/>
        <v>0</v>
      </c>
      <c r="BF130" s="130">
        <f t="shared" si="86"/>
        <v>0</v>
      </c>
      <c r="BG130" s="149" t="b">
        <f t="shared" si="87"/>
        <v>0</v>
      </c>
      <c r="BH130" s="130" t="b">
        <f t="shared" si="88"/>
        <v>0</v>
      </c>
      <c r="BI130" s="130" t="str">
        <f t="shared" si="89"/>
        <v/>
      </c>
      <c r="BJ130" s="130" t="str">
        <f t="shared" si="90"/>
        <v/>
      </c>
      <c r="BK130" s="130">
        <f t="shared" si="91"/>
        <v>0</v>
      </c>
      <c r="BL130" s="130" t="str">
        <f t="shared" si="92"/>
        <v/>
      </c>
      <c r="BM130" s="130" t="str">
        <f t="shared" si="104"/>
        <v/>
      </c>
      <c r="BN130" s="130" t="str">
        <f t="shared" si="105"/>
        <v/>
      </c>
      <c r="BO130" s="130">
        <f t="shared" si="101"/>
        <v>0</v>
      </c>
      <c r="BP130" s="130">
        <f t="shared" si="102"/>
        <v>0</v>
      </c>
      <c r="BQ130" s="130">
        <f t="shared" si="103"/>
        <v>0</v>
      </c>
      <c r="BR130" s="130">
        <f t="shared" si="93"/>
        <v>0</v>
      </c>
      <c r="BS130" s="130" t="str">
        <f t="shared" si="94"/>
        <v>N</v>
      </c>
    </row>
    <row r="131" spans="1:71" ht="18" customHeight="1">
      <c r="A131" s="407"/>
      <c r="B131" s="116"/>
      <c r="C131" s="117"/>
      <c r="D131" s="118"/>
      <c r="E131" s="118"/>
      <c r="F131" s="115"/>
      <c r="G131" s="115"/>
      <c r="H131" s="119"/>
      <c r="I131" s="109" t="str">
        <f t="shared" si="72"/>
        <v xml:space="preserve"> </v>
      </c>
      <c r="J131" s="109" t="str">
        <f t="shared" si="73"/>
        <v xml:space="preserve"> </v>
      </c>
      <c r="K131" s="109" t="str">
        <f t="shared" si="74"/>
        <v xml:space="preserve"> </v>
      </c>
      <c r="W131" s="141" t="str">
        <f t="shared" si="75"/>
        <v xml:space="preserve"> </v>
      </c>
      <c r="X131" s="137" t="str">
        <f t="shared" si="56"/>
        <v xml:space="preserve"> </v>
      </c>
      <c r="Y131" s="137" t="str">
        <f t="shared" si="57"/>
        <v xml:space="preserve"> </v>
      </c>
      <c r="Z131" s="137" t="str">
        <f t="shared" si="58"/>
        <v xml:space="preserve"> </v>
      </c>
      <c r="AA131" s="138" t="str">
        <f t="shared" si="59"/>
        <v xml:space="preserve"> </v>
      </c>
      <c r="AB131" s="144" t="str">
        <f t="shared" si="60"/>
        <v xml:space="preserve"> </v>
      </c>
      <c r="AC131" s="139" t="e">
        <f t="shared" si="61"/>
        <v>#N/A</v>
      </c>
      <c r="AD131" s="139" t="e">
        <f t="shared" si="62"/>
        <v>#N/A</v>
      </c>
      <c r="AE131" s="140" t="str">
        <f>IF(ISBLANK($G131)," ",IF($D131="Z",#REF!,IF($G131=2,0,IF($G131=1,IF($AB131&gt;$AD131,#REF!,0),IF($AB131&lt;$AC131,#REF!,#REF!)))))</f>
        <v xml:space="preserve"> </v>
      </c>
      <c r="AF131" s="140" t="str">
        <f>IF(ISBLANK($G131)," ",IF($D131="Z",#REF!+#REF!,IF($G131=2,#REF!+#REF!,IF($G131=1,IF($AB131&gt;$AD131,#REF!+#REF!,#REF!+#REF!),IF($AB131&lt;$AC131,#REF!+#REF!,#REF!+#REF!)))))</f>
        <v xml:space="preserve"> </v>
      </c>
      <c r="AG131" s="125">
        <f t="shared" si="95"/>
        <v>0</v>
      </c>
      <c r="AH131" s="126">
        <f t="shared" si="96"/>
        <v>0</v>
      </c>
      <c r="AI131" s="126">
        <f t="shared" si="97"/>
        <v>0</v>
      </c>
      <c r="AJ131" s="126">
        <f t="shared" si="98"/>
        <v>0</v>
      </c>
      <c r="AK131" s="126">
        <f t="shared" si="99"/>
        <v>0</v>
      </c>
      <c r="AL131" s="126">
        <f t="shared" si="100"/>
        <v>4</v>
      </c>
      <c r="AM131" s="125">
        <f t="shared" si="76"/>
        <v>23</v>
      </c>
      <c r="AN131" s="125">
        <f t="shared" si="63"/>
        <v>0</v>
      </c>
      <c r="AO131" s="125">
        <f t="shared" si="64"/>
        <v>0</v>
      </c>
      <c r="AP131" s="125">
        <f t="shared" si="77"/>
        <v>1</v>
      </c>
      <c r="AQ131" s="127">
        <f t="shared" si="65"/>
        <v>810</v>
      </c>
      <c r="AR131" s="127">
        <f t="shared" si="66"/>
        <v>0</v>
      </c>
      <c r="AS131" s="125">
        <f t="shared" si="78"/>
        <v>0</v>
      </c>
      <c r="AT131" s="128">
        <f t="shared" si="67"/>
        <v>0</v>
      </c>
      <c r="AU131" s="128">
        <f t="shared" si="68"/>
        <v>0</v>
      </c>
      <c r="AV131" s="128">
        <f t="shared" si="79"/>
        <v>0</v>
      </c>
      <c r="AW131" s="128">
        <f t="shared" si="69"/>
        <v>0</v>
      </c>
      <c r="AX131" s="146">
        <f t="shared" si="70"/>
        <v>0</v>
      </c>
      <c r="AY131" s="147">
        <f t="shared" si="80"/>
        <v>0</v>
      </c>
      <c r="AZ131" s="146">
        <f t="shared" si="71"/>
        <v>0</v>
      </c>
      <c r="BA131" s="129">
        <f t="shared" si="81"/>
        <v>0</v>
      </c>
      <c r="BB131" s="129">
        <f t="shared" si="82"/>
        <v>0</v>
      </c>
      <c r="BC131" s="129">
        <f t="shared" si="83"/>
        <v>0</v>
      </c>
      <c r="BD131" s="130">
        <f t="shared" si="84"/>
        <v>0</v>
      </c>
      <c r="BE131" s="130">
        <f t="shared" si="85"/>
        <v>0</v>
      </c>
      <c r="BF131" s="130">
        <f t="shared" si="86"/>
        <v>0</v>
      </c>
      <c r="BG131" s="149" t="b">
        <f t="shared" si="87"/>
        <v>0</v>
      </c>
      <c r="BH131" s="130" t="b">
        <f t="shared" si="88"/>
        <v>0</v>
      </c>
      <c r="BI131" s="130" t="str">
        <f t="shared" si="89"/>
        <v/>
      </c>
      <c r="BJ131" s="130" t="str">
        <f t="shared" si="90"/>
        <v/>
      </c>
      <c r="BK131" s="130">
        <f t="shared" si="91"/>
        <v>0</v>
      </c>
      <c r="BL131" s="130" t="str">
        <f t="shared" si="92"/>
        <v/>
      </c>
      <c r="BM131" s="130" t="str">
        <f t="shared" si="104"/>
        <v/>
      </c>
      <c r="BN131" s="130" t="str">
        <f t="shared" si="105"/>
        <v/>
      </c>
      <c r="BO131" s="130">
        <f t="shared" si="101"/>
        <v>0</v>
      </c>
      <c r="BP131" s="130">
        <f t="shared" si="102"/>
        <v>0</v>
      </c>
      <c r="BQ131" s="130">
        <f t="shared" si="103"/>
        <v>0</v>
      </c>
      <c r="BR131" s="130">
        <f t="shared" si="93"/>
        <v>0</v>
      </c>
      <c r="BS131" s="130" t="str">
        <f t="shared" si="94"/>
        <v>N</v>
      </c>
    </row>
    <row r="132" spans="1:71" ht="18" customHeight="1">
      <c r="A132" s="407"/>
      <c r="B132" s="116"/>
      <c r="C132" s="117"/>
      <c r="D132" s="118"/>
      <c r="E132" s="118"/>
      <c r="F132" s="115"/>
      <c r="G132" s="115"/>
      <c r="H132" s="119"/>
      <c r="I132" s="109" t="str">
        <f t="shared" si="72"/>
        <v xml:space="preserve"> </v>
      </c>
      <c r="J132" s="109" t="str">
        <f t="shared" si="73"/>
        <v xml:space="preserve"> </v>
      </c>
      <c r="K132" s="109" t="str">
        <f t="shared" si="74"/>
        <v xml:space="preserve"> </v>
      </c>
      <c r="W132" s="141" t="str">
        <f t="shared" si="75"/>
        <v xml:space="preserve"> </v>
      </c>
      <c r="X132" s="137" t="str">
        <f t="shared" si="56"/>
        <v xml:space="preserve"> </v>
      </c>
      <c r="Y132" s="137" t="str">
        <f t="shared" si="57"/>
        <v xml:space="preserve"> </v>
      </c>
      <c r="Z132" s="137" t="str">
        <f t="shared" si="58"/>
        <v xml:space="preserve"> </v>
      </c>
      <c r="AA132" s="138" t="str">
        <f t="shared" si="59"/>
        <v xml:space="preserve"> </v>
      </c>
      <c r="AB132" s="144" t="str">
        <f t="shared" si="60"/>
        <v xml:space="preserve"> </v>
      </c>
      <c r="AC132" s="139" t="e">
        <f t="shared" si="61"/>
        <v>#N/A</v>
      </c>
      <c r="AD132" s="139" t="e">
        <f t="shared" si="62"/>
        <v>#N/A</v>
      </c>
      <c r="AE132" s="140" t="str">
        <f>IF(ISBLANK($G132)," ",IF($D132="Z",#REF!,IF($G132=2,0,IF($G132=1,IF($AB132&gt;$AD132,#REF!,0),IF($AB132&lt;$AC132,#REF!,#REF!)))))</f>
        <v xml:space="preserve"> </v>
      </c>
      <c r="AF132" s="140" t="str">
        <f>IF(ISBLANK($G132)," ",IF($D132="Z",#REF!+#REF!,IF($G132=2,#REF!+#REF!,IF($G132=1,IF($AB132&gt;$AD132,#REF!+#REF!,#REF!+#REF!),IF($AB132&lt;$AC132,#REF!+#REF!,#REF!+#REF!)))))</f>
        <v xml:space="preserve"> </v>
      </c>
      <c r="AG132" s="125">
        <f t="shared" si="95"/>
        <v>0</v>
      </c>
      <c r="AH132" s="126">
        <f t="shared" si="96"/>
        <v>0</v>
      </c>
      <c r="AI132" s="126">
        <f t="shared" si="97"/>
        <v>0</v>
      </c>
      <c r="AJ132" s="126">
        <f t="shared" si="98"/>
        <v>0</v>
      </c>
      <c r="AK132" s="126">
        <f t="shared" si="99"/>
        <v>0</v>
      </c>
      <c r="AL132" s="126">
        <f t="shared" si="100"/>
        <v>4</v>
      </c>
      <c r="AM132" s="125">
        <f t="shared" si="76"/>
        <v>23</v>
      </c>
      <c r="AN132" s="125">
        <f t="shared" si="63"/>
        <v>0</v>
      </c>
      <c r="AO132" s="125">
        <f t="shared" si="64"/>
        <v>0</v>
      </c>
      <c r="AP132" s="125">
        <f t="shared" si="77"/>
        <v>1</v>
      </c>
      <c r="AQ132" s="127">
        <f t="shared" si="65"/>
        <v>810</v>
      </c>
      <c r="AR132" s="127">
        <f t="shared" si="66"/>
        <v>0</v>
      </c>
      <c r="AS132" s="125">
        <f t="shared" si="78"/>
        <v>0</v>
      </c>
      <c r="AT132" s="128">
        <f t="shared" si="67"/>
        <v>0</v>
      </c>
      <c r="AU132" s="128">
        <f t="shared" si="68"/>
        <v>0</v>
      </c>
      <c r="AV132" s="128">
        <f t="shared" si="79"/>
        <v>0</v>
      </c>
      <c r="AW132" s="128">
        <f t="shared" si="69"/>
        <v>0</v>
      </c>
      <c r="AX132" s="146">
        <f t="shared" si="70"/>
        <v>0</v>
      </c>
      <c r="AY132" s="147">
        <f t="shared" si="80"/>
        <v>0</v>
      </c>
      <c r="AZ132" s="146">
        <f t="shared" si="71"/>
        <v>0</v>
      </c>
      <c r="BA132" s="129">
        <f t="shared" si="81"/>
        <v>0</v>
      </c>
      <c r="BB132" s="129">
        <f t="shared" si="82"/>
        <v>0</v>
      </c>
      <c r="BC132" s="129">
        <f t="shared" si="83"/>
        <v>0</v>
      </c>
      <c r="BD132" s="130">
        <f t="shared" si="84"/>
        <v>0</v>
      </c>
      <c r="BE132" s="130">
        <f t="shared" si="85"/>
        <v>0</v>
      </c>
      <c r="BF132" s="130">
        <f t="shared" si="86"/>
        <v>0</v>
      </c>
      <c r="BG132" s="149" t="b">
        <f t="shared" si="87"/>
        <v>0</v>
      </c>
      <c r="BH132" s="130" t="b">
        <f t="shared" si="88"/>
        <v>0</v>
      </c>
      <c r="BI132" s="130" t="str">
        <f t="shared" si="89"/>
        <v/>
      </c>
      <c r="BJ132" s="130" t="str">
        <f t="shared" si="90"/>
        <v/>
      </c>
      <c r="BK132" s="130">
        <f t="shared" si="91"/>
        <v>0</v>
      </c>
      <c r="BL132" s="130" t="str">
        <f t="shared" si="92"/>
        <v/>
      </c>
      <c r="BM132" s="130" t="str">
        <f t="shared" si="104"/>
        <v/>
      </c>
      <c r="BN132" s="130" t="str">
        <f t="shared" si="105"/>
        <v/>
      </c>
      <c r="BO132" s="130">
        <f t="shared" si="101"/>
        <v>0</v>
      </c>
      <c r="BP132" s="130">
        <f t="shared" si="102"/>
        <v>0</v>
      </c>
      <c r="BQ132" s="130">
        <f t="shared" si="103"/>
        <v>0</v>
      </c>
      <c r="BR132" s="130">
        <f t="shared" si="93"/>
        <v>0</v>
      </c>
      <c r="BS132" s="130" t="str">
        <f t="shared" si="94"/>
        <v>N</v>
      </c>
    </row>
    <row r="133" spans="1:71" ht="18" customHeight="1">
      <c r="A133" s="407"/>
      <c r="B133" s="116"/>
      <c r="C133" s="117"/>
      <c r="D133" s="118"/>
      <c r="E133" s="118"/>
      <c r="F133" s="115"/>
      <c r="G133" s="115"/>
      <c r="H133" s="119"/>
      <c r="I133" s="109" t="str">
        <f t="shared" si="72"/>
        <v xml:space="preserve"> </v>
      </c>
      <c r="J133" s="109" t="str">
        <f t="shared" si="73"/>
        <v xml:space="preserve"> </v>
      </c>
      <c r="K133" s="109" t="str">
        <f t="shared" si="74"/>
        <v xml:space="preserve"> </v>
      </c>
      <c r="W133" s="141" t="str">
        <f t="shared" si="75"/>
        <v xml:space="preserve"> </v>
      </c>
      <c r="X133" s="137" t="str">
        <f t="shared" si="56"/>
        <v xml:space="preserve"> </v>
      </c>
      <c r="Y133" s="137" t="str">
        <f t="shared" si="57"/>
        <v xml:space="preserve"> </v>
      </c>
      <c r="Z133" s="137" t="str">
        <f t="shared" si="58"/>
        <v xml:space="preserve"> </v>
      </c>
      <c r="AA133" s="138" t="str">
        <f t="shared" si="59"/>
        <v xml:space="preserve"> </v>
      </c>
      <c r="AB133" s="144" t="str">
        <f t="shared" si="60"/>
        <v xml:space="preserve"> </v>
      </c>
      <c r="AC133" s="139" t="e">
        <f t="shared" si="61"/>
        <v>#N/A</v>
      </c>
      <c r="AD133" s="139" t="e">
        <f t="shared" si="62"/>
        <v>#N/A</v>
      </c>
      <c r="AE133" s="140" t="str">
        <f>IF(ISBLANK($G133)," ",IF($D133="Z",#REF!,IF($G133=2,0,IF($G133=1,IF($AB133&gt;$AD133,#REF!,0),IF($AB133&lt;$AC133,#REF!,#REF!)))))</f>
        <v xml:space="preserve"> </v>
      </c>
      <c r="AF133" s="140" t="str">
        <f>IF(ISBLANK($G133)," ",IF($D133="Z",#REF!+#REF!,IF($G133=2,#REF!+#REF!,IF($G133=1,IF($AB133&gt;$AD133,#REF!+#REF!,#REF!+#REF!),IF($AB133&lt;$AC133,#REF!+#REF!,#REF!+#REF!)))))</f>
        <v xml:space="preserve"> </v>
      </c>
      <c r="AG133" s="125">
        <f t="shared" si="95"/>
        <v>0</v>
      </c>
      <c r="AH133" s="126">
        <f t="shared" si="96"/>
        <v>0</v>
      </c>
      <c r="AI133" s="126">
        <f t="shared" si="97"/>
        <v>0</v>
      </c>
      <c r="AJ133" s="126">
        <f t="shared" si="98"/>
        <v>0</v>
      </c>
      <c r="AK133" s="126">
        <f t="shared" si="99"/>
        <v>0</v>
      </c>
      <c r="AL133" s="126">
        <f t="shared" si="100"/>
        <v>4</v>
      </c>
      <c r="AM133" s="125">
        <f t="shared" si="76"/>
        <v>23</v>
      </c>
      <c r="AN133" s="125">
        <f t="shared" si="63"/>
        <v>0</v>
      </c>
      <c r="AO133" s="125">
        <f t="shared" si="64"/>
        <v>0</v>
      </c>
      <c r="AP133" s="125">
        <f t="shared" si="77"/>
        <v>1</v>
      </c>
      <c r="AQ133" s="127">
        <f t="shared" si="65"/>
        <v>810</v>
      </c>
      <c r="AR133" s="127">
        <f t="shared" si="66"/>
        <v>0</v>
      </c>
      <c r="AS133" s="125">
        <f t="shared" si="78"/>
        <v>0</v>
      </c>
      <c r="AT133" s="128">
        <f t="shared" si="67"/>
        <v>0</v>
      </c>
      <c r="AU133" s="128">
        <f t="shared" si="68"/>
        <v>0</v>
      </c>
      <c r="AV133" s="128">
        <f t="shared" si="79"/>
        <v>0</v>
      </c>
      <c r="AW133" s="128">
        <f t="shared" si="69"/>
        <v>0</v>
      </c>
      <c r="AX133" s="146">
        <f t="shared" si="70"/>
        <v>0</v>
      </c>
      <c r="AY133" s="147">
        <f t="shared" si="80"/>
        <v>0</v>
      </c>
      <c r="AZ133" s="146">
        <f t="shared" si="71"/>
        <v>0</v>
      </c>
      <c r="BA133" s="129">
        <f t="shared" si="81"/>
        <v>0</v>
      </c>
      <c r="BB133" s="129">
        <f t="shared" si="82"/>
        <v>0</v>
      </c>
      <c r="BC133" s="129">
        <f t="shared" si="83"/>
        <v>0</v>
      </c>
      <c r="BD133" s="130">
        <f t="shared" si="84"/>
        <v>0</v>
      </c>
      <c r="BE133" s="130">
        <f t="shared" si="85"/>
        <v>0</v>
      </c>
      <c r="BF133" s="130">
        <f t="shared" si="86"/>
        <v>0</v>
      </c>
      <c r="BG133" s="149" t="b">
        <f t="shared" si="87"/>
        <v>0</v>
      </c>
      <c r="BH133" s="130" t="b">
        <f t="shared" si="88"/>
        <v>0</v>
      </c>
      <c r="BI133" s="130" t="str">
        <f t="shared" si="89"/>
        <v/>
      </c>
      <c r="BJ133" s="130" t="str">
        <f t="shared" si="90"/>
        <v/>
      </c>
      <c r="BK133" s="130">
        <f t="shared" si="91"/>
        <v>0</v>
      </c>
      <c r="BL133" s="130" t="str">
        <f t="shared" si="92"/>
        <v/>
      </c>
      <c r="BM133" s="130" t="str">
        <f t="shared" si="104"/>
        <v/>
      </c>
      <c r="BN133" s="130" t="str">
        <f t="shared" si="105"/>
        <v/>
      </c>
      <c r="BO133" s="130">
        <f t="shared" si="101"/>
        <v>0</v>
      </c>
      <c r="BP133" s="130">
        <f t="shared" si="102"/>
        <v>0</v>
      </c>
      <c r="BQ133" s="130">
        <f t="shared" si="103"/>
        <v>0</v>
      </c>
      <c r="BR133" s="130">
        <f t="shared" si="93"/>
        <v>0</v>
      </c>
      <c r="BS133" s="130" t="str">
        <f t="shared" si="94"/>
        <v>N</v>
      </c>
    </row>
    <row r="134" spans="1:71" ht="18" customHeight="1">
      <c r="A134" s="407"/>
      <c r="B134" s="116"/>
      <c r="C134" s="117"/>
      <c r="D134" s="118"/>
      <c r="E134" s="118"/>
      <c r="F134" s="115"/>
      <c r="G134" s="115"/>
      <c r="H134" s="119"/>
      <c r="I134" s="109" t="str">
        <f t="shared" si="72"/>
        <v xml:space="preserve"> </v>
      </c>
      <c r="J134" s="109" t="str">
        <f t="shared" si="73"/>
        <v xml:space="preserve"> </v>
      </c>
      <c r="K134" s="109" t="str">
        <f t="shared" si="74"/>
        <v xml:space="preserve"> </v>
      </c>
      <c r="W134" s="141" t="str">
        <f t="shared" si="75"/>
        <v xml:space="preserve"> </v>
      </c>
      <c r="X134" s="137" t="str">
        <f t="shared" si="56"/>
        <v xml:space="preserve"> </v>
      </c>
      <c r="Y134" s="137" t="str">
        <f t="shared" si="57"/>
        <v xml:space="preserve"> </v>
      </c>
      <c r="Z134" s="137" t="str">
        <f t="shared" si="58"/>
        <v xml:space="preserve"> </v>
      </c>
      <c r="AA134" s="138" t="str">
        <f t="shared" si="59"/>
        <v xml:space="preserve"> </v>
      </c>
      <c r="AB134" s="144" t="str">
        <f t="shared" si="60"/>
        <v xml:space="preserve"> </v>
      </c>
      <c r="AC134" s="139" t="e">
        <f t="shared" si="61"/>
        <v>#N/A</v>
      </c>
      <c r="AD134" s="139" t="e">
        <f t="shared" si="62"/>
        <v>#N/A</v>
      </c>
      <c r="AE134" s="140" t="str">
        <f>IF(ISBLANK($G134)," ",IF($D134="Z",#REF!,IF($G134=2,0,IF($G134=1,IF($AB134&gt;$AD134,#REF!,0),IF($AB134&lt;$AC134,#REF!,#REF!)))))</f>
        <v xml:space="preserve"> </v>
      </c>
      <c r="AF134" s="140" t="str">
        <f>IF(ISBLANK($G134)," ",IF($D134="Z",#REF!+#REF!,IF($G134=2,#REF!+#REF!,IF($G134=1,IF($AB134&gt;$AD134,#REF!+#REF!,#REF!+#REF!),IF($AB134&lt;$AC134,#REF!+#REF!,#REF!+#REF!)))))</f>
        <v xml:space="preserve"> </v>
      </c>
      <c r="AG134" s="125">
        <f t="shared" si="95"/>
        <v>0</v>
      </c>
      <c r="AH134" s="126">
        <f t="shared" si="96"/>
        <v>0</v>
      </c>
      <c r="AI134" s="126">
        <f t="shared" si="97"/>
        <v>0</v>
      </c>
      <c r="AJ134" s="126">
        <f t="shared" si="98"/>
        <v>0</v>
      </c>
      <c r="AK134" s="126">
        <f t="shared" si="99"/>
        <v>0</v>
      </c>
      <c r="AL134" s="126">
        <f t="shared" si="100"/>
        <v>4</v>
      </c>
      <c r="AM134" s="125">
        <f t="shared" si="76"/>
        <v>23</v>
      </c>
      <c r="AN134" s="125">
        <f t="shared" si="63"/>
        <v>0</v>
      </c>
      <c r="AO134" s="125">
        <f t="shared" si="64"/>
        <v>0</v>
      </c>
      <c r="AP134" s="125">
        <f t="shared" si="77"/>
        <v>1</v>
      </c>
      <c r="AQ134" s="127">
        <f t="shared" si="65"/>
        <v>810</v>
      </c>
      <c r="AR134" s="127">
        <f t="shared" si="66"/>
        <v>0</v>
      </c>
      <c r="AS134" s="125">
        <f t="shared" si="78"/>
        <v>0</v>
      </c>
      <c r="AT134" s="128">
        <f t="shared" si="67"/>
        <v>0</v>
      </c>
      <c r="AU134" s="128">
        <f t="shared" si="68"/>
        <v>0</v>
      </c>
      <c r="AV134" s="128">
        <f t="shared" si="79"/>
        <v>0</v>
      </c>
      <c r="AW134" s="128">
        <f t="shared" si="69"/>
        <v>0</v>
      </c>
      <c r="AX134" s="146">
        <f t="shared" si="70"/>
        <v>0</v>
      </c>
      <c r="AY134" s="147">
        <f t="shared" si="80"/>
        <v>0</v>
      </c>
      <c r="AZ134" s="146">
        <f t="shared" si="71"/>
        <v>0</v>
      </c>
      <c r="BA134" s="129">
        <f t="shared" si="81"/>
        <v>0</v>
      </c>
      <c r="BB134" s="129">
        <f t="shared" si="82"/>
        <v>0</v>
      </c>
      <c r="BC134" s="129">
        <f t="shared" si="83"/>
        <v>0</v>
      </c>
      <c r="BD134" s="130">
        <f t="shared" si="84"/>
        <v>0</v>
      </c>
      <c r="BE134" s="130">
        <f t="shared" si="85"/>
        <v>0</v>
      </c>
      <c r="BF134" s="130">
        <f t="shared" si="86"/>
        <v>0</v>
      </c>
      <c r="BG134" s="149" t="b">
        <f t="shared" si="87"/>
        <v>0</v>
      </c>
      <c r="BH134" s="130" t="b">
        <f t="shared" si="88"/>
        <v>0</v>
      </c>
      <c r="BI134" s="130" t="str">
        <f t="shared" si="89"/>
        <v/>
      </c>
      <c r="BJ134" s="130" t="str">
        <f t="shared" si="90"/>
        <v/>
      </c>
      <c r="BK134" s="130">
        <f t="shared" si="91"/>
        <v>0</v>
      </c>
      <c r="BL134" s="130" t="str">
        <f t="shared" si="92"/>
        <v/>
      </c>
      <c r="BM134" s="130" t="str">
        <f t="shared" si="104"/>
        <v/>
      </c>
      <c r="BN134" s="130" t="str">
        <f t="shared" si="105"/>
        <v/>
      </c>
      <c r="BO134" s="130">
        <f t="shared" si="101"/>
        <v>0</v>
      </c>
      <c r="BP134" s="130">
        <f t="shared" si="102"/>
        <v>0</v>
      </c>
      <c r="BQ134" s="130">
        <f t="shared" si="103"/>
        <v>0</v>
      </c>
      <c r="BR134" s="130">
        <f t="shared" si="93"/>
        <v>0</v>
      </c>
      <c r="BS134" s="130" t="str">
        <f t="shared" si="94"/>
        <v>N</v>
      </c>
    </row>
    <row r="135" spans="1:71" ht="18" customHeight="1">
      <c r="A135" s="407"/>
      <c r="B135" s="116"/>
      <c r="C135" s="117"/>
      <c r="D135" s="118"/>
      <c r="E135" s="118"/>
      <c r="F135" s="115"/>
      <c r="G135" s="115"/>
      <c r="H135" s="119"/>
      <c r="I135" s="109" t="str">
        <f t="shared" si="72"/>
        <v xml:space="preserve"> </v>
      </c>
      <c r="J135" s="109" t="str">
        <f t="shared" si="73"/>
        <v xml:space="preserve"> </v>
      </c>
      <c r="K135" s="109" t="str">
        <f t="shared" si="74"/>
        <v xml:space="preserve"> </v>
      </c>
      <c r="W135" s="141" t="str">
        <f t="shared" si="75"/>
        <v xml:space="preserve"> </v>
      </c>
      <c r="X135" s="137" t="str">
        <f t="shared" si="56"/>
        <v xml:space="preserve"> </v>
      </c>
      <c r="Y135" s="137" t="str">
        <f t="shared" si="57"/>
        <v xml:space="preserve"> </v>
      </c>
      <c r="Z135" s="137" t="str">
        <f t="shared" si="58"/>
        <v xml:space="preserve"> </v>
      </c>
      <c r="AA135" s="138" t="str">
        <f t="shared" si="59"/>
        <v xml:space="preserve"> </v>
      </c>
      <c r="AB135" s="144" t="str">
        <f t="shared" si="60"/>
        <v xml:space="preserve"> </v>
      </c>
      <c r="AC135" s="139" t="e">
        <f t="shared" si="61"/>
        <v>#N/A</v>
      </c>
      <c r="AD135" s="139" t="e">
        <f t="shared" si="62"/>
        <v>#N/A</v>
      </c>
      <c r="AE135" s="140" t="str">
        <f>IF(ISBLANK($G135)," ",IF($D135="Z",#REF!,IF($G135=2,0,IF($G135=1,IF($AB135&gt;$AD135,#REF!,0),IF($AB135&lt;$AC135,#REF!,#REF!)))))</f>
        <v xml:space="preserve"> </v>
      </c>
      <c r="AF135" s="140" t="str">
        <f>IF(ISBLANK($G135)," ",IF($D135="Z",#REF!+#REF!,IF($G135=2,#REF!+#REF!,IF($G135=1,IF($AB135&gt;$AD135,#REF!+#REF!,#REF!+#REF!),IF($AB135&lt;$AC135,#REF!+#REF!,#REF!+#REF!)))))</f>
        <v xml:space="preserve"> </v>
      </c>
      <c r="AG135" s="125">
        <f t="shared" si="95"/>
        <v>0</v>
      </c>
      <c r="AH135" s="126">
        <f t="shared" si="96"/>
        <v>0</v>
      </c>
      <c r="AI135" s="126">
        <f t="shared" si="97"/>
        <v>0</v>
      </c>
      <c r="AJ135" s="126">
        <f t="shared" si="98"/>
        <v>0</v>
      </c>
      <c r="AK135" s="126">
        <f t="shared" si="99"/>
        <v>0</v>
      </c>
      <c r="AL135" s="126">
        <f t="shared" si="100"/>
        <v>4</v>
      </c>
      <c r="AM135" s="125">
        <f t="shared" si="76"/>
        <v>23</v>
      </c>
      <c r="AN135" s="125">
        <f t="shared" si="63"/>
        <v>0</v>
      </c>
      <c r="AO135" s="125">
        <f t="shared" si="64"/>
        <v>0</v>
      </c>
      <c r="AP135" s="125">
        <f t="shared" si="77"/>
        <v>1</v>
      </c>
      <c r="AQ135" s="127">
        <f t="shared" si="65"/>
        <v>810</v>
      </c>
      <c r="AR135" s="127">
        <f t="shared" si="66"/>
        <v>0</v>
      </c>
      <c r="AS135" s="125">
        <f t="shared" si="78"/>
        <v>0</v>
      </c>
      <c r="AT135" s="128">
        <f t="shared" si="67"/>
        <v>0</v>
      </c>
      <c r="AU135" s="128">
        <f t="shared" si="68"/>
        <v>0</v>
      </c>
      <c r="AV135" s="128">
        <f t="shared" si="79"/>
        <v>0</v>
      </c>
      <c r="AW135" s="128">
        <f t="shared" si="69"/>
        <v>0</v>
      </c>
      <c r="AX135" s="146">
        <f t="shared" si="70"/>
        <v>0</v>
      </c>
      <c r="AY135" s="147">
        <f t="shared" si="80"/>
        <v>0</v>
      </c>
      <c r="AZ135" s="146">
        <f t="shared" si="71"/>
        <v>0</v>
      </c>
      <c r="BA135" s="129">
        <f t="shared" si="81"/>
        <v>0</v>
      </c>
      <c r="BB135" s="129">
        <f t="shared" si="82"/>
        <v>0</v>
      </c>
      <c r="BC135" s="129">
        <f t="shared" si="83"/>
        <v>0</v>
      </c>
      <c r="BD135" s="130">
        <f t="shared" si="84"/>
        <v>0</v>
      </c>
      <c r="BE135" s="130">
        <f t="shared" si="85"/>
        <v>0</v>
      </c>
      <c r="BF135" s="130">
        <f t="shared" si="86"/>
        <v>0</v>
      </c>
      <c r="BG135" s="149" t="b">
        <f t="shared" si="87"/>
        <v>0</v>
      </c>
      <c r="BH135" s="130" t="b">
        <f t="shared" si="88"/>
        <v>0</v>
      </c>
      <c r="BI135" s="130" t="str">
        <f t="shared" si="89"/>
        <v/>
      </c>
      <c r="BJ135" s="130" t="str">
        <f t="shared" si="90"/>
        <v/>
      </c>
      <c r="BK135" s="130">
        <f t="shared" si="91"/>
        <v>0</v>
      </c>
      <c r="BL135" s="130" t="str">
        <f t="shared" si="92"/>
        <v/>
      </c>
      <c r="BM135" s="130" t="str">
        <f t="shared" si="104"/>
        <v/>
      </c>
      <c r="BN135" s="130" t="str">
        <f t="shared" si="105"/>
        <v/>
      </c>
      <c r="BO135" s="130">
        <f t="shared" si="101"/>
        <v>0</v>
      </c>
      <c r="BP135" s="130">
        <f t="shared" si="102"/>
        <v>0</v>
      </c>
      <c r="BQ135" s="130">
        <f t="shared" si="103"/>
        <v>0</v>
      </c>
      <c r="BR135" s="130">
        <f t="shared" si="93"/>
        <v>0</v>
      </c>
      <c r="BS135" s="130" t="str">
        <f t="shared" si="94"/>
        <v>N</v>
      </c>
    </row>
    <row r="136" spans="1:71" ht="18" customHeight="1">
      <c r="A136" s="407"/>
      <c r="B136" s="116"/>
      <c r="C136" s="117"/>
      <c r="D136" s="118"/>
      <c r="E136" s="118"/>
      <c r="F136" s="115"/>
      <c r="G136" s="115"/>
      <c r="H136" s="119"/>
      <c r="I136" s="109" t="str">
        <f t="shared" si="72"/>
        <v xml:space="preserve"> </v>
      </c>
      <c r="J136" s="109" t="str">
        <f t="shared" si="73"/>
        <v xml:space="preserve"> </v>
      </c>
      <c r="K136" s="109" t="str">
        <f t="shared" si="74"/>
        <v xml:space="preserve"> </v>
      </c>
      <c r="W136" s="141" t="str">
        <f t="shared" si="75"/>
        <v xml:space="preserve"> </v>
      </c>
      <c r="X136" s="137" t="str">
        <f t="shared" si="56"/>
        <v xml:space="preserve"> </v>
      </c>
      <c r="Y136" s="137" t="str">
        <f t="shared" si="57"/>
        <v xml:space="preserve"> </v>
      </c>
      <c r="Z136" s="137" t="str">
        <f t="shared" si="58"/>
        <v xml:space="preserve"> </v>
      </c>
      <c r="AA136" s="138" t="str">
        <f t="shared" si="59"/>
        <v xml:space="preserve"> </v>
      </c>
      <c r="AB136" s="144" t="str">
        <f t="shared" si="60"/>
        <v xml:space="preserve"> </v>
      </c>
      <c r="AC136" s="139" t="e">
        <f t="shared" si="61"/>
        <v>#N/A</v>
      </c>
      <c r="AD136" s="139" t="e">
        <f t="shared" si="62"/>
        <v>#N/A</v>
      </c>
      <c r="AE136" s="140" t="str">
        <f>IF(ISBLANK($G136)," ",IF($D136="Z",#REF!,IF($G136=2,0,IF($G136=1,IF($AB136&gt;$AD136,#REF!,0),IF($AB136&lt;$AC136,#REF!,#REF!)))))</f>
        <v xml:space="preserve"> </v>
      </c>
      <c r="AF136" s="140" t="str">
        <f>IF(ISBLANK($G136)," ",IF($D136="Z",#REF!+#REF!,IF($G136=2,#REF!+#REF!,IF($G136=1,IF($AB136&gt;$AD136,#REF!+#REF!,#REF!+#REF!),IF($AB136&lt;$AC136,#REF!+#REF!,#REF!+#REF!)))))</f>
        <v xml:space="preserve"> </v>
      </c>
      <c r="AG136" s="125">
        <f t="shared" si="95"/>
        <v>0</v>
      </c>
      <c r="AH136" s="126">
        <f t="shared" si="96"/>
        <v>0</v>
      </c>
      <c r="AI136" s="126">
        <f t="shared" si="97"/>
        <v>0</v>
      </c>
      <c r="AJ136" s="126">
        <f t="shared" si="98"/>
        <v>0</v>
      </c>
      <c r="AK136" s="126">
        <f t="shared" si="99"/>
        <v>0</v>
      </c>
      <c r="AL136" s="126">
        <f t="shared" si="100"/>
        <v>4</v>
      </c>
      <c r="AM136" s="125">
        <f t="shared" si="76"/>
        <v>23</v>
      </c>
      <c r="AN136" s="125">
        <f t="shared" si="63"/>
        <v>0</v>
      </c>
      <c r="AO136" s="125">
        <f t="shared" si="64"/>
        <v>0</v>
      </c>
      <c r="AP136" s="125">
        <f t="shared" si="77"/>
        <v>1</v>
      </c>
      <c r="AQ136" s="127">
        <f t="shared" si="65"/>
        <v>810</v>
      </c>
      <c r="AR136" s="127">
        <f t="shared" si="66"/>
        <v>0</v>
      </c>
      <c r="AS136" s="125">
        <f t="shared" si="78"/>
        <v>0</v>
      </c>
      <c r="AT136" s="128">
        <f t="shared" si="67"/>
        <v>0</v>
      </c>
      <c r="AU136" s="128">
        <f t="shared" si="68"/>
        <v>0</v>
      </c>
      <c r="AV136" s="128">
        <f t="shared" si="79"/>
        <v>0</v>
      </c>
      <c r="AW136" s="128">
        <f t="shared" si="69"/>
        <v>0</v>
      </c>
      <c r="AX136" s="146">
        <f t="shared" si="70"/>
        <v>0</v>
      </c>
      <c r="AY136" s="147">
        <f t="shared" si="80"/>
        <v>0</v>
      </c>
      <c r="AZ136" s="146">
        <f t="shared" si="71"/>
        <v>0</v>
      </c>
      <c r="BA136" s="129">
        <f t="shared" si="81"/>
        <v>0</v>
      </c>
      <c r="BB136" s="129">
        <f t="shared" si="82"/>
        <v>0</v>
      </c>
      <c r="BC136" s="129">
        <f t="shared" si="83"/>
        <v>0</v>
      </c>
      <c r="BD136" s="130">
        <f t="shared" si="84"/>
        <v>0</v>
      </c>
      <c r="BE136" s="130">
        <f t="shared" si="85"/>
        <v>0</v>
      </c>
      <c r="BF136" s="130">
        <f t="shared" si="86"/>
        <v>0</v>
      </c>
      <c r="BG136" s="149" t="b">
        <f t="shared" si="87"/>
        <v>0</v>
      </c>
      <c r="BH136" s="130" t="b">
        <f t="shared" si="88"/>
        <v>0</v>
      </c>
      <c r="BI136" s="130" t="str">
        <f t="shared" si="89"/>
        <v/>
      </c>
      <c r="BJ136" s="130" t="str">
        <f t="shared" si="90"/>
        <v/>
      </c>
      <c r="BK136" s="130">
        <f t="shared" si="91"/>
        <v>0</v>
      </c>
      <c r="BL136" s="130" t="str">
        <f t="shared" si="92"/>
        <v/>
      </c>
      <c r="BM136" s="130" t="str">
        <f t="shared" si="104"/>
        <v/>
      </c>
      <c r="BN136" s="130" t="str">
        <f t="shared" si="105"/>
        <v/>
      </c>
      <c r="BO136" s="130">
        <f t="shared" si="101"/>
        <v>0</v>
      </c>
      <c r="BP136" s="130">
        <f t="shared" si="102"/>
        <v>0</v>
      </c>
      <c r="BQ136" s="130">
        <f t="shared" si="103"/>
        <v>0</v>
      </c>
      <c r="BR136" s="130">
        <f t="shared" si="93"/>
        <v>0</v>
      </c>
      <c r="BS136" s="130" t="str">
        <f t="shared" si="94"/>
        <v>N</v>
      </c>
    </row>
    <row r="137" spans="1:71" ht="18" customHeight="1">
      <c r="A137" s="407"/>
      <c r="B137" s="116"/>
      <c r="C137" s="117"/>
      <c r="D137" s="118"/>
      <c r="E137" s="118"/>
      <c r="F137" s="115"/>
      <c r="G137" s="115"/>
      <c r="H137" s="119"/>
      <c r="I137" s="109" t="str">
        <f t="shared" si="72"/>
        <v xml:space="preserve"> </v>
      </c>
      <c r="J137" s="109" t="str">
        <f t="shared" si="73"/>
        <v xml:space="preserve"> </v>
      </c>
      <c r="K137" s="109" t="str">
        <f t="shared" si="74"/>
        <v xml:space="preserve"> </v>
      </c>
      <c r="W137" s="141" t="str">
        <f t="shared" si="75"/>
        <v xml:space="preserve"> </v>
      </c>
      <c r="X137" s="137" t="str">
        <f t="shared" si="56"/>
        <v xml:space="preserve"> </v>
      </c>
      <c r="Y137" s="137" t="str">
        <f t="shared" si="57"/>
        <v xml:space="preserve"> </v>
      </c>
      <c r="Z137" s="137" t="str">
        <f t="shared" si="58"/>
        <v xml:space="preserve"> </v>
      </c>
      <c r="AA137" s="138" t="str">
        <f t="shared" si="59"/>
        <v xml:space="preserve"> </v>
      </c>
      <c r="AB137" s="144" t="str">
        <f t="shared" si="60"/>
        <v xml:space="preserve"> </v>
      </c>
      <c r="AC137" s="139" t="e">
        <f t="shared" si="61"/>
        <v>#N/A</v>
      </c>
      <c r="AD137" s="139" t="e">
        <f t="shared" si="62"/>
        <v>#N/A</v>
      </c>
      <c r="AE137" s="140" t="str">
        <f>IF(ISBLANK($G137)," ",IF($D137="Z",#REF!,IF($G137=2,0,IF($G137=1,IF($AB137&gt;$AD137,#REF!,0),IF($AB137&lt;$AC137,#REF!,#REF!)))))</f>
        <v xml:space="preserve"> </v>
      </c>
      <c r="AF137" s="140" t="str">
        <f>IF(ISBLANK($G137)," ",IF($D137="Z",#REF!+#REF!,IF($G137=2,#REF!+#REF!,IF($G137=1,IF($AB137&gt;$AD137,#REF!+#REF!,#REF!+#REF!),IF($AB137&lt;$AC137,#REF!+#REF!,#REF!+#REF!)))))</f>
        <v xml:space="preserve"> </v>
      </c>
      <c r="AG137" s="125">
        <f t="shared" si="95"/>
        <v>0</v>
      </c>
      <c r="AH137" s="126">
        <f t="shared" si="96"/>
        <v>0</v>
      </c>
      <c r="AI137" s="126">
        <f t="shared" si="97"/>
        <v>0</v>
      </c>
      <c r="AJ137" s="126">
        <f t="shared" si="98"/>
        <v>0</v>
      </c>
      <c r="AK137" s="126">
        <f t="shared" si="99"/>
        <v>0</v>
      </c>
      <c r="AL137" s="126">
        <f t="shared" si="100"/>
        <v>4</v>
      </c>
      <c r="AM137" s="125">
        <f t="shared" si="76"/>
        <v>23</v>
      </c>
      <c r="AN137" s="125">
        <f t="shared" si="63"/>
        <v>0</v>
      </c>
      <c r="AO137" s="125">
        <f t="shared" si="64"/>
        <v>0</v>
      </c>
      <c r="AP137" s="125">
        <f t="shared" si="77"/>
        <v>1</v>
      </c>
      <c r="AQ137" s="127">
        <f t="shared" si="65"/>
        <v>810</v>
      </c>
      <c r="AR137" s="127">
        <f t="shared" si="66"/>
        <v>0</v>
      </c>
      <c r="AS137" s="125">
        <f t="shared" si="78"/>
        <v>0</v>
      </c>
      <c r="AT137" s="128">
        <f t="shared" si="67"/>
        <v>0</v>
      </c>
      <c r="AU137" s="128">
        <f t="shared" si="68"/>
        <v>0</v>
      </c>
      <c r="AV137" s="128">
        <f t="shared" si="79"/>
        <v>0</v>
      </c>
      <c r="AW137" s="128">
        <f t="shared" si="69"/>
        <v>0</v>
      </c>
      <c r="AX137" s="146">
        <f t="shared" si="70"/>
        <v>0</v>
      </c>
      <c r="AY137" s="147">
        <f t="shared" si="80"/>
        <v>0</v>
      </c>
      <c r="AZ137" s="146">
        <f t="shared" si="71"/>
        <v>0</v>
      </c>
      <c r="BA137" s="129">
        <f t="shared" si="81"/>
        <v>0</v>
      </c>
      <c r="BB137" s="129">
        <f t="shared" si="82"/>
        <v>0</v>
      </c>
      <c r="BC137" s="129">
        <f t="shared" si="83"/>
        <v>0</v>
      </c>
      <c r="BD137" s="130">
        <f t="shared" si="84"/>
        <v>0</v>
      </c>
      <c r="BE137" s="130">
        <f t="shared" si="85"/>
        <v>0</v>
      </c>
      <c r="BF137" s="130">
        <f t="shared" si="86"/>
        <v>0</v>
      </c>
      <c r="BG137" s="149" t="b">
        <f t="shared" si="87"/>
        <v>0</v>
      </c>
      <c r="BH137" s="130" t="b">
        <f t="shared" si="88"/>
        <v>0</v>
      </c>
      <c r="BI137" s="130" t="str">
        <f t="shared" si="89"/>
        <v/>
      </c>
      <c r="BJ137" s="130" t="str">
        <f t="shared" si="90"/>
        <v/>
      </c>
      <c r="BK137" s="130">
        <f t="shared" si="91"/>
        <v>0</v>
      </c>
      <c r="BL137" s="130" t="str">
        <f t="shared" si="92"/>
        <v/>
      </c>
      <c r="BM137" s="130" t="str">
        <f t="shared" si="104"/>
        <v/>
      </c>
      <c r="BN137" s="130" t="str">
        <f t="shared" si="105"/>
        <v/>
      </c>
      <c r="BO137" s="130">
        <f t="shared" si="101"/>
        <v>0</v>
      </c>
      <c r="BP137" s="130">
        <f t="shared" si="102"/>
        <v>0</v>
      </c>
      <c r="BQ137" s="130">
        <f t="shared" si="103"/>
        <v>0</v>
      </c>
      <c r="BR137" s="130">
        <f t="shared" si="93"/>
        <v>0</v>
      </c>
      <c r="BS137" s="130" t="str">
        <f t="shared" si="94"/>
        <v>N</v>
      </c>
    </row>
    <row r="138" spans="1:71" ht="18" customHeight="1">
      <c r="A138" s="407"/>
      <c r="B138" s="116"/>
      <c r="C138" s="117"/>
      <c r="D138" s="118"/>
      <c r="E138" s="118"/>
      <c r="F138" s="115"/>
      <c r="G138" s="115"/>
      <c r="H138" s="119"/>
      <c r="I138" s="109" t="str">
        <f t="shared" si="72"/>
        <v xml:space="preserve"> </v>
      </c>
      <c r="J138" s="109" t="str">
        <f t="shared" si="73"/>
        <v xml:space="preserve"> </v>
      </c>
      <c r="K138" s="109" t="str">
        <f t="shared" si="74"/>
        <v xml:space="preserve"> </v>
      </c>
      <c r="W138" s="141" t="str">
        <f t="shared" si="75"/>
        <v xml:space="preserve"> </v>
      </c>
      <c r="X138" s="137" t="str">
        <f t="shared" si="56"/>
        <v xml:space="preserve"> </v>
      </c>
      <c r="Y138" s="137" t="str">
        <f t="shared" si="57"/>
        <v xml:space="preserve"> </v>
      </c>
      <c r="Z138" s="137" t="str">
        <f t="shared" si="58"/>
        <v xml:space="preserve"> </v>
      </c>
      <c r="AA138" s="138" t="str">
        <f t="shared" si="59"/>
        <v xml:space="preserve"> </v>
      </c>
      <c r="AB138" s="144" t="str">
        <f t="shared" si="60"/>
        <v xml:space="preserve"> </v>
      </c>
      <c r="AC138" s="139" t="e">
        <f t="shared" si="61"/>
        <v>#N/A</v>
      </c>
      <c r="AD138" s="139" t="e">
        <f t="shared" si="62"/>
        <v>#N/A</v>
      </c>
      <c r="AE138" s="140" t="str">
        <f>IF(ISBLANK($G138)," ",IF($D138="Z",#REF!,IF($G138=2,0,IF($G138=1,IF($AB138&gt;$AD138,#REF!,0),IF($AB138&lt;$AC138,#REF!,#REF!)))))</f>
        <v xml:space="preserve"> </v>
      </c>
      <c r="AF138" s="140" t="str">
        <f>IF(ISBLANK($G138)," ",IF($D138="Z",#REF!+#REF!,IF($G138=2,#REF!+#REF!,IF($G138=1,IF($AB138&gt;$AD138,#REF!+#REF!,#REF!+#REF!),IF($AB138&lt;$AC138,#REF!+#REF!,#REF!+#REF!)))))</f>
        <v xml:space="preserve"> </v>
      </c>
      <c r="AG138" s="125">
        <f t="shared" si="95"/>
        <v>0</v>
      </c>
      <c r="AH138" s="126">
        <f t="shared" si="96"/>
        <v>0</v>
      </c>
      <c r="AI138" s="126">
        <f t="shared" si="97"/>
        <v>0</v>
      </c>
      <c r="AJ138" s="126">
        <f t="shared" si="98"/>
        <v>0</v>
      </c>
      <c r="AK138" s="126">
        <f t="shared" si="99"/>
        <v>0</v>
      </c>
      <c r="AL138" s="126">
        <f t="shared" si="100"/>
        <v>4</v>
      </c>
      <c r="AM138" s="125">
        <f t="shared" si="76"/>
        <v>23</v>
      </c>
      <c r="AN138" s="125">
        <f t="shared" si="63"/>
        <v>0</v>
      </c>
      <c r="AO138" s="125">
        <f t="shared" si="64"/>
        <v>0</v>
      </c>
      <c r="AP138" s="125">
        <f t="shared" si="77"/>
        <v>1</v>
      </c>
      <c r="AQ138" s="127">
        <f t="shared" si="65"/>
        <v>810</v>
      </c>
      <c r="AR138" s="127">
        <f t="shared" si="66"/>
        <v>0</v>
      </c>
      <c r="AS138" s="125">
        <f t="shared" si="78"/>
        <v>0</v>
      </c>
      <c r="AT138" s="128">
        <f t="shared" si="67"/>
        <v>0</v>
      </c>
      <c r="AU138" s="128">
        <f t="shared" si="68"/>
        <v>0</v>
      </c>
      <c r="AV138" s="128">
        <f t="shared" si="79"/>
        <v>0</v>
      </c>
      <c r="AW138" s="128">
        <f t="shared" si="69"/>
        <v>0</v>
      </c>
      <c r="AX138" s="146">
        <f t="shared" si="70"/>
        <v>0</v>
      </c>
      <c r="AY138" s="147">
        <f t="shared" si="80"/>
        <v>0</v>
      </c>
      <c r="AZ138" s="146">
        <f t="shared" si="71"/>
        <v>0</v>
      </c>
      <c r="BA138" s="129">
        <f t="shared" si="81"/>
        <v>0</v>
      </c>
      <c r="BB138" s="129">
        <f t="shared" si="82"/>
        <v>0</v>
      </c>
      <c r="BC138" s="129">
        <f t="shared" si="83"/>
        <v>0</v>
      </c>
      <c r="BD138" s="130">
        <f t="shared" si="84"/>
        <v>0</v>
      </c>
      <c r="BE138" s="130">
        <f t="shared" si="85"/>
        <v>0</v>
      </c>
      <c r="BF138" s="130">
        <f t="shared" si="86"/>
        <v>0</v>
      </c>
      <c r="BG138" s="149" t="b">
        <f t="shared" si="87"/>
        <v>0</v>
      </c>
      <c r="BH138" s="130" t="b">
        <f t="shared" si="88"/>
        <v>0</v>
      </c>
      <c r="BI138" s="130" t="str">
        <f t="shared" si="89"/>
        <v/>
      </c>
      <c r="BJ138" s="130" t="str">
        <f t="shared" si="90"/>
        <v/>
      </c>
      <c r="BK138" s="130">
        <f t="shared" si="91"/>
        <v>0</v>
      </c>
      <c r="BL138" s="130" t="str">
        <f t="shared" si="92"/>
        <v/>
      </c>
      <c r="BM138" s="130" t="str">
        <f t="shared" si="104"/>
        <v/>
      </c>
      <c r="BN138" s="130" t="str">
        <f t="shared" si="105"/>
        <v/>
      </c>
      <c r="BO138" s="130">
        <f t="shared" si="101"/>
        <v>0</v>
      </c>
      <c r="BP138" s="130">
        <f t="shared" si="102"/>
        <v>0</v>
      </c>
      <c r="BQ138" s="130">
        <f t="shared" si="103"/>
        <v>0</v>
      </c>
      <c r="BR138" s="130">
        <f t="shared" si="93"/>
        <v>0</v>
      </c>
      <c r="BS138" s="130" t="str">
        <f t="shared" si="94"/>
        <v>N</v>
      </c>
    </row>
    <row r="139" spans="1:71" ht="18" customHeight="1">
      <c r="A139" s="407"/>
      <c r="B139" s="116"/>
      <c r="C139" s="117"/>
      <c r="D139" s="118"/>
      <c r="E139" s="118"/>
      <c r="F139" s="115"/>
      <c r="G139" s="115"/>
      <c r="H139" s="119"/>
      <c r="I139" s="109" t="str">
        <f t="shared" si="72"/>
        <v xml:space="preserve"> </v>
      </c>
      <c r="J139" s="109" t="str">
        <f t="shared" si="73"/>
        <v xml:space="preserve"> </v>
      </c>
      <c r="K139" s="109" t="str">
        <f t="shared" si="74"/>
        <v xml:space="preserve"> </v>
      </c>
      <c r="W139" s="141" t="str">
        <f t="shared" si="75"/>
        <v xml:space="preserve"> </v>
      </c>
      <c r="X139" s="137" t="str">
        <f t="shared" si="56"/>
        <v xml:space="preserve"> </v>
      </c>
      <c r="Y139" s="137" t="str">
        <f t="shared" si="57"/>
        <v xml:space="preserve"> </v>
      </c>
      <c r="Z139" s="137" t="str">
        <f t="shared" si="58"/>
        <v xml:space="preserve"> </v>
      </c>
      <c r="AA139" s="138" t="str">
        <f t="shared" si="59"/>
        <v xml:space="preserve"> </v>
      </c>
      <c r="AB139" s="144" t="str">
        <f t="shared" si="60"/>
        <v xml:space="preserve"> </v>
      </c>
      <c r="AC139" s="139" t="e">
        <f t="shared" si="61"/>
        <v>#N/A</v>
      </c>
      <c r="AD139" s="139" t="e">
        <f t="shared" si="62"/>
        <v>#N/A</v>
      </c>
      <c r="AE139" s="140" t="str">
        <f>IF(ISBLANK($G139)," ",IF($D139="Z",#REF!,IF($G139=2,0,IF($G139=1,IF($AB139&gt;$AD139,#REF!,0),IF($AB139&lt;$AC139,#REF!,#REF!)))))</f>
        <v xml:space="preserve"> </v>
      </c>
      <c r="AF139" s="140" t="str">
        <f>IF(ISBLANK($G139)," ",IF($D139="Z",#REF!+#REF!,IF($G139=2,#REF!+#REF!,IF($G139=1,IF($AB139&gt;$AD139,#REF!+#REF!,#REF!+#REF!),IF($AB139&lt;$AC139,#REF!+#REF!,#REF!+#REF!)))))</f>
        <v xml:space="preserve"> </v>
      </c>
      <c r="AG139" s="125">
        <f t="shared" si="95"/>
        <v>0</v>
      </c>
      <c r="AH139" s="126">
        <f t="shared" si="96"/>
        <v>0</v>
      </c>
      <c r="AI139" s="126">
        <f t="shared" si="97"/>
        <v>0</v>
      </c>
      <c r="AJ139" s="126">
        <f t="shared" si="98"/>
        <v>0</v>
      </c>
      <c r="AK139" s="126">
        <f t="shared" si="99"/>
        <v>0</v>
      </c>
      <c r="AL139" s="126">
        <f t="shared" si="100"/>
        <v>4</v>
      </c>
      <c r="AM139" s="125">
        <f t="shared" si="76"/>
        <v>23</v>
      </c>
      <c r="AN139" s="125">
        <f t="shared" si="63"/>
        <v>0</v>
      </c>
      <c r="AO139" s="125">
        <f t="shared" si="64"/>
        <v>0</v>
      </c>
      <c r="AP139" s="125">
        <f t="shared" si="77"/>
        <v>1</v>
      </c>
      <c r="AQ139" s="127">
        <f t="shared" si="65"/>
        <v>810</v>
      </c>
      <c r="AR139" s="127">
        <f t="shared" si="66"/>
        <v>0</v>
      </c>
      <c r="AS139" s="125">
        <f t="shared" si="78"/>
        <v>0</v>
      </c>
      <c r="AT139" s="128">
        <f t="shared" si="67"/>
        <v>0</v>
      </c>
      <c r="AU139" s="128">
        <f t="shared" si="68"/>
        <v>0</v>
      </c>
      <c r="AV139" s="128">
        <f t="shared" si="79"/>
        <v>0</v>
      </c>
      <c r="AW139" s="128">
        <f t="shared" si="69"/>
        <v>0</v>
      </c>
      <c r="AX139" s="146">
        <f t="shared" si="70"/>
        <v>0</v>
      </c>
      <c r="AY139" s="147">
        <f t="shared" si="80"/>
        <v>0</v>
      </c>
      <c r="AZ139" s="146">
        <f t="shared" si="71"/>
        <v>0</v>
      </c>
      <c r="BA139" s="129">
        <f t="shared" si="81"/>
        <v>0</v>
      </c>
      <c r="BB139" s="129">
        <f t="shared" si="82"/>
        <v>0</v>
      </c>
      <c r="BC139" s="129">
        <f t="shared" si="83"/>
        <v>0</v>
      </c>
      <c r="BD139" s="130">
        <f t="shared" si="84"/>
        <v>0</v>
      </c>
      <c r="BE139" s="130">
        <f t="shared" si="85"/>
        <v>0</v>
      </c>
      <c r="BF139" s="130">
        <f t="shared" si="86"/>
        <v>0</v>
      </c>
      <c r="BG139" s="149" t="b">
        <f t="shared" si="87"/>
        <v>0</v>
      </c>
      <c r="BH139" s="130" t="b">
        <f t="shared" si="88"/>
        <v>0</v>
      </c>
      <c r="BI139" s="130" t="str">
        <f t="shared" si="89"/>
        <v/>
      </c>
      <c r="BJ139" s="130" t="str">
        <f t="shared" si="90"/>
        <v/>
      </c>
      <c r="BK139" s="130">
        <f t="shared" si="91"/>
        <v>0</v>
      </c>
      <c r="BL139" s="130" t="str">
        <f t="shared" si="92"/>
        <v/>
      </c>
      <c r="BM139" s="130" t="str">
        <f t="shared" si="104"/>
        <v/>
      </c>
      <c r="BN139" s="130" t="str">
        <f t="shared" si="105"/>
        <v/>
      </c>
      <c r="BO139" s="130">
        <f t="shared" si="101"/>
        <v>0</v>
      </c>
      <c r="BP139" s="130">
        <f t="shared" si="102"/>
        <v>0</v>
      </c>
      <c r="BQ139" s="130">
        <f t="shared" si="103"/>
        <v>0</v>
      </c>
      <c r="BR139" s="130">
        <f t="shared" si="93"/>
        <v>0</v>
      </c>
      <c r="BS139" s="130" t="str">
        <f t="shared" si="94"/>
        <v>N</v>
      </c>
    </row>
    <row r="140" spans="1:71" ht="18" customHeight="1">
      <c r="A140" s="407"/>
      <c r="B140" s="116"/>
      <c r="C140" s="117"/>
      <c r="D140" s="118"/>
      <c r="E140" s="118"/>
      <c r="F140" s="115"/>
      <c r="G140" s="115"/>
      <c r="H140" s="119"/>
      <c r="I140" s="109" t="str">
        <f t="shared" si="72"/>
        <v xml:space="preserve"> </v>
      </c>
      <c r="J140" s="109" t="str">
        <f t="shared" si="73"/>
        <v xml:space="preserve"> </v>
      </c>
      <c r="K140" s="109" t="str">
        <f t="shared" si="74"/>
        <v xml:space="preserve"> </v>
      </c>
      <c r="W140" s="141" t="str">
        <f t="shared" si="75"/>
        <v xml:space="preserve"> </v>
      </c>
      <c r="X140" s="137" t="str">
        <f t="shared" si="56"/>
        <v xml:space="preserve"> </v>
      </c>
      <c r="Y140" s="137" t="str">
        <f t="shared" si="57"/>
        <v xml:space="preserve"> </v>
      </c>
      <c r="Z140" s="137" t="str">
        <f t="shared" si="58"/>
        <v xml:space="preserve"> </v>
      </c>
      <c r="AA140" s="138" t="str">
        <f t="shared" si="59"/>
        <v xml:space="preserve"> </v>
      </c>
      <c r="AB140" s="144" t="str">
        <f t="shared" si="60"/>
        <v xml:space="preserve"> </v>
      </c>
      <c r="AC140" s="139" t="e">
        <f t="shared" si="61"/>
        <v>#N/A</v>
      </c>
      <c r="AD140" s="139" t="e">
        <f t="shared" si="62"/>
        <v>#N/A</v>
      </c>
      <c r="AE140" s="140" t="str">
        <f>IF(ISBLANK($G140)," ",IF($D140="Z",#REF!,IF($G140=2,0,IF($G140=1,IF($AB140&gt;$AD140,#REF!,0),IF($AB140&lt;$AC140,#REF!,#REF!)))))</f>
        <v xml:space="preserve"> </v>
      </c>
      <c r="AF140" s="140" t="str">
        <f>IF(ISBLANK($G140)," ",IF($D140="Z",#REF!+#REF!,IF($G140=2,#REF!+#REF!,IF($G140=1,IF($AB140&gt;$AD140,#REF!+#REF!,#REF!+#REF!),IF($AB140&lt;$AC140,#REF!+#REF!,#REF!+#REF!)))))</f>
        <v xml:space="preserve"> </v>
      </c>
      <c r="AG140" s="125">
        <f t="shared" si="95"/>
        <v>0</v>
      </c>
      <c r="AH140" s="126">
        <f t="shared" si="96"/>
        <v>0</v>
      </c>
      <c r="AI140" s="126">
        <f t="shared" si="97"/>
        <v>0</v>
      </c>
      <c r="AJ140" s="126">
        <f t="shared" si="98"/>
        <v>0</v>
      </c>
      <c r="AK140" s="126">
        <f t="shared" si="99"/>
        <v>0</v>
      </c>
      <c r="AL140" s="126">
        <f t="shared" si="100"/>
        <v>4</v>
      </c>
      <c r="AM140" s="125">
        <f t="shared" si="76"/>
        <v>23</v>
      </c>
      <c r="AN140" s="125">
        <f t="shared" si="63"/>
        <v>0</v>
      </c>
      <c r="AO140" s="125">
        <f t="shared" si="64"/>
        <v>0</v>
      </c>
      <c r="AP140" s="125">
        <f t="shared" si="77"/>
        <v>1</v>
      </c>
      <c r="AQ140" s="127">
        <f t="shared" si="65"/>
        <v>810</v>
      </c>
      <c r="AR140" s="127">
        <f t="shared" si="66"/>
        <v>0</v>
      </c>
      <c r="AS140" s="125">
        <f t="shared" si="78"/>
        <v>0</v>
      </c>
      <c r="AT140" s="128">
        <f t="shared" si="67"/>
        <v>0</v>
      </c>
      <c r="AU140" s="128">
        <f t="shared" si="68"/>
        <v>0</v>
      </c>
      <c r="AV140" s="128">
        <f t="shared" si="79"/>
        <v>0</v>
      </c>
      <c r="AW140" s="128">
        <f t="shared" si="69"/>
        <v>0</v>
      </c>
      <c r="AX140" s="146">
        <f t="shared" si="70"/>
        <v>0</v>
      </c>
      <c r="AY140" s="147">
        <f t="shared" si="80"/>
        <v>0</v>
      </c>
      <c r="AZ140" s="146">
        <f t="shared" si="71"/>
        <v>0</v>
      </c>
      <c r="BA140" s="129">
        <f t="shared" si="81"/>
        <v>0</v>
      </c>
      <c r="BB140" s="129">
        <f t="shared" si="82"/>
        <v>0</v>
      </c>
      <c r="BC140" s="129">
        <f t="shared" si="83"/>
        <v>0</v>
      </c>
      <c r="BD140" s="130">
        <f t="shared" si="84"/>
        <v>0</v>
      </c>
      <c r="BE140" s="130">
        <f t="shared" si="85"/>
        <v>0</v>
      </c>
      <c r="BF140" s="130">
        <f t="shared" si="86"/>
        <v>0</v>
      </c>
      <c r="BG140" s="149" t="b">
        <f t="shared" si="87"/>
        <v>0</v>
      </c>
      <c r="BH140" s="130" t="b">
        <f t="shared" si="88"/>
        <v>0</v>
      </c>
      <c r="BI140" s="130" t="str">
        <f t="shared" si="89"/>
        <v/>
      </c>
      <c r="BJ140" s="130" t="str">
        <f t="shared" si="90"/>
        <v/>
      </c>
      <c r="BK140" s="130">
        <f t="shared" si="91"/>
        <v>0</v>
      </c>
      <c r="BL140" s="130" t="str">
        <f t="shared" si="92"/>
        <v/>
      </c>
      <c r="BM140" s="130" t="str">
        <f t="shared" si="104"/>
        <v/>
      </c>
      <c r="BN140" s="130" t="str">
        <f t="shared" si="105"/>
        <v/>
      </c>
      <c r="BO140" s="130">
        <f t="shared" si="101"/>
        <v>0</v>
      </c>
      <c r="BP140" s="130">
        <f t="shared" si="102"/>
        <v>0</v>
      </c>
      <c r="BQ140" s="130">
        <f t="shared" si="103"/>
        <v>0</v>
      </c>
      <c r="BR140" s="130">
        <f t="shared" si="93"/>
        <v>0</v>
      </c>
      <c r="BS140" s="130" t="str">
        <f t="shared" si="94"/>
        <v>N</v>
      </c>
    </row>
    <row r="141" spans="1:71" ht="18" customHeight="1">
      <c r="A141" s="407"/>
      <c r="B141" s="116"/>
      <c r="C141" s="117"/>
      <c r="D141" s="118"/>
      <c r="E141" s="118"/>
      <c r="F141" s="115"/>
      <c r="G141" s="115"/>
      <c r="H141" s="119"/>
      <c r="I141" s="109" t="str">
        <f t="shared" si="72"/>
        <v xml:space="preserve"> </v>
      </c>
      <c r="J141" s="109" t="str">
        <f t="shared" si="73"/>
        <v xml:space="preserve"> </v>
      </c>
      <c r="K141" s="109" t="str">
        <f t="shared" si="74"/>
        <v xml:space="preserve"> </v>
      </c>
      <c r="W141" s="141" t="str">
        <f t="shared" si="75"/>
        <v xml:space="preserve"> </v>
      </c>
      <c r="X141" s="137" t="str">
        <f t="shared" si="56"/>
        <v xml:space="preserve"> </v>
      </c>
      <c r="Y141" s="137" t="str">
        <f t="shared" si="57"/>
        <v xml:space="preserve"> </v>
      </c>
      <c r="Z141" s="137" t="str">
        <f t="shared" si="58"/>
        <v xml:space="preserve"> </v>
      </c>
      <c r="AA141" s="138" t="str">
        <f t="shared" si="59"/>
        <v xml:space="preserve"> </v>
      </c>
      <c r="AB141" s="144" t="str">
        <f t="shared" si="60"/>
        <v xml:space="preserve"> </v>
      </c>
      <c r="AC141" s="139" t="e">
        <f t="shared" si="61"/>
        <v>#N/A</v>
      </c>
      <c r="AD141" s="139" t="e">
        <f t="shared" si="62"/>
        <v>#N/A</v>
      </c>
      <c r="AE141" s="140" t="str">
        <f>IF(ISBLANK($G141)," ",IF($D141="Z",#REF!,IF($G141=2,0,IF($G141=1,IF($AB141&gt;$AD141,#REF!,0),IF($AB141&lt;$AC141,#REF!,#REF!)))))</f>
        <v xml:space="preserve"> </v>
      </c>
      <c r="AF141" s="140" t="str">
        <f>IF(ISBLANK($G141)," ",IF($D141="Z",#REF!+#REF!,IF($G141=2,#REF!+#REF!,IF($G141=1,IF($AB141&gt;$AD141,#REF!+#REF!,#REF!+#REF!),IF($AB141&lt;$AC141,#REF!+#REF!,#REF!+#REF!)))))</f>
        <v xml:space="preserve"> </v>
      </c>
      <c r="AG141" s="125">
        <f t="shared" si="95"/>
        <v>0</v>
      </c>
      <c r="AH141" s="126">
        <f t="shared" si="96"/>
        <v>0</v>
      </c>
      <c r="AI141" s="126">
        <f t="shared" si="97"/>
        <v>0</v>
      </c>
      <c r="AJ141" s="126">
        <f t="shared" si="98"/>
        <v>0</v>
      </c>
      <c r="AK141" s="126">
        <f t="shared" si="99"/>
        <v>0</v>
      </c>
      <c r="AL141" s="126">
        <f t="shared" si="100"/>
        <v>4</v>
      </c>
      <c r="AM141" s="125">
        <f t="shared" si="76"/>
        <v>23</v>
      </c>
      <c r="AN141" s="125">
        <f t="shared" si="63"/>
        <v>0</v>
      </c>
      <c r="AO141" s="125">
        <f t="shared" si="64"/>
        <v>0</v>
      </c>
      <c r="AP141" s="125">
        <f t="shared" si="77"/>
        <v>1</v>
      </c>
      <c r="AQ141" s="127">
        <f t="shared" si="65"/>
        <v>810</v>
      </c>
      <c r="AR141" s="127">
        <f t="shared" si="66"/>
        <v>0</v>
      </c>
      <c r="AS141" s="125">
        <f t="shared" si="78"/>
        <v>0</v>
      </c>
      <c r="AT141" s="128">
        <f t="shared" si="67"/>
        <v>0</v>
      </c>
      <c r="AU141" s="128">
        <f t="shared" si="68"/>
        <v>0</v>
      </c>
      <c r="AV141" s="128">
        <f t="shared" si="79"/>
        <v>0</v>
      </c>
      <c r="AW141" s="128">
        <f t="shared" si="69"/>
        <v>0</v>
      </c>
      <c r="AX141" s="146">
        <f t="shared" si="70"/>
        <v>0</v>
      </c>
      <c r="AY141" s="147">
        <f t="shared" si="80"/>
        <v>0</v>
      </c>
      <c r="AZ141" s="146">
        <f t="shared" si="71"/>
        <v>0</v>
      </c>
      <c r="BA141" s="129">
        <f t="shared" si="81"/>
        <v>0</v>
      </c>
      <c r="BB141" s="129">
        <f t="shared" si="82"/>
        <v>0</v>
      </c>
      <c r="BC141" s="129">
        <f t="shared" si="83"/>
        <v>0</v>
      </c>
      <c r="BD141" s="130">
        <f t="shared" si="84"/>
        <v>0</v>
      </c>
      <c r="BE141" s="130">
        <f t="shared" si="85"/>
        <v>0</v>
      </c>
      <c r="BF141" s="130">
        <f t="shared" si="86"/>
        <v>0</v>
      </c>
      <c r="BG141" s="149" t="b">
        <f t="shared" si="87"/>
        <v>0</v>
      </c>
      <c r="BH141" s="130" t="b">
        <f t="shared" si="88"/>
        <v>0</v>
      </c>
      <c r="BI141" s="130" t="str">
        <f t="shared" si="89"/>
        <v/>
      </c>
      <c r="BJ141" s="130" t="str">
        <f t="shared" si="90"/>
        <v/>
      </c>
      <c r="BK141" s="130">
        <f t="shared" si="91"/>
        <v>0</v>
      </c>
      <c r="BL141" s="130" t="str">
        <f t="shared" si="92"/>
        <v/>
      </c>
      <c r="BM141" s="130" t="str">
        <f t="shared" si="104"/>
        <v/>
      </c>
      <c r="BN141" s="130" t="str">
        <f t="shared" si="105"/>
        <v/>
      </c>
      <c r="BO141" s="130">
        <f t="shared" si="101"/>
        <v>0</v>
      </c>
      <c r="BP141" s="130">
        <f t="shared" si="102"/>
        <v>0</v>
      </c>
      <c r="BQ141" s="130">
        <f t="shared" si="103"/>
        <v>0</v>
      </c>
      <c r="BR141" s="130">
        <f t="shared" si="93"/>
        <v>0</v>
      </c>
      <c r="BS141" s="130" t="str">
        <f t="shared" si="94"/>
        <v>N</v>
      </c>
    </row>
    <row r="142" spans="1:71" ht="18" customHeight="1">
      <c r="A142" s="407"/>
      <c r="B142" s="116"/>
      <c r="C142" s="117"/>
      <c r="D142" s="118"/>
      <c r="E142" s="118"/>
      <c r="F142" s="115"/>
      <c r="G142" s="115"/>
      <c r="H142" s="119"/>
      <c r="I142" s="109" t="str">
        <f t="shared" si="72"/>
        <v xml:space="preserve"> </v>
      </c>
      <c r="J142" s="109" t="str">
        <f t="shared" si="73"/>
        <v xml:space="preserve"> </v>
      </c>
      <c r="K142" s="109" t="str">
        <f t="shared" si="74"/>
        <v xml:space="preserve"> </v>
      </c>
      <c r="W142" s="141" t="str">
        <f t="shared" si="75"/>
        <v xml:space="preserve"> </v>
      </c>
      <c r="X142" s="137" t="str">
        <f t="shared" si="56"/>
        <v xml:space="preserve"> </v>
      </c>
      <c r="Y142" s="137" t="str">
        <f t="shared" si="57"/>
        <v xml:space="preserve"> </v>
      </c>
      <c r="Z142" s="137" t="str">
        <f t="shared" si="58"/>
        <v xml:space="preserve"> </v>
      </c>
      <c r="AA142" s="138" t="str">
        <f t="shared" si="59"/>
        <v xml:space="preserve"> </v>
      </c>
      <c r="AB142" s="144" t="str">
        <f t="shared" si="60"/>
        <v xml:space="preserve"> </v>
      </c>
      <c r="AC142" s="139" t="e">
        <f t="shared" si="61"/>
        <v>#N/A</v>
      </c>
      <c r="AD142" s="139" t="e">
        <f t="shared" si="62"/>
        <v>#N/A</v>
      </c>
      <c r="AE142" s="140" t="str">
        <f>IF(ISBLANK($G142)," ",IF($D142="Z",#REF!,IF($G142=2,0,IF($G142=1,IF($AB142&gt;$AD142,#REF!,0),IF($AB142&lt;$AC142,#REF!,#REF!)))))</f>
        <v xml:space="preserve"> </v>
      </c>
      <c r="AF142" s="140" t="str">
        <f>IF(ISBLANK($G142)," ",IF($D142="Z",#REF!+#REF!,IF($G142=2,#REF!+#REF!,IF($G142=1,IF($AB142&gt;$AD142,#REF!+#REF!,#REF!+#REF!),IF($AB142&lt;$AC142,#REF!+#REF!,#REF!+#REF!)))))</f>
        <v xml:space="preserve"> </v>
      </c>
      <c r="AG142" s="125">
        <f t="shared" si="95"/>
        <v>0</v>
      </c>
      <c r="AH142" s="126">
        <f t="shared" si="96"/>
        <v>0</v>
      </c>
      <c r="AI142" s="126">
        <f t="shared" si="97"/>
        <v>0</v>
      </c>
      <c r="AJ142" s="126">
        <f t="shared" si="98"/>
        <v>0</v>
      </c>
      <c r="AK142" s="126">
        <f t="shared" si="99"/>
        <v>0</v>
      </c>
      <c r="AL142" s="126">
        <f t="shared" si="100"/>
        <v>4</v>
      </c>
      <c r="AM142" s="125">
        <f t="shared" si="76"/>
        <v>23</v>
      </c>
      <c r="AN142" s="125">
        <f t="shared" si="63"/>
        <v>0</v>
      </c>
      <c r="AO142" s="125">
        <f t="shared" si="64"/>
        <v>0</v>
      </c>
      <c r="AP142" s="125">
        <f t="shared" si="77"/>
        <v>1</v>
      </c>
      <c r="AQ142" s="127">
        <f t="shared" si="65"/>
        <v>810</v>
      </c>
      <c r="AR142" s="127">
        <f t="shared" si="66"/>
        <v>0</v>
      </c>
      <c r="AS142" s="125">
        <f t="shared" si="78"/>
        <v>0</v>
      </c>
      <c r="AT142" s="128">
        <f t="shared" si="67"/>
        <v>0</v>
      </c>
      <c r="AU142" s="128">
        <f t="shared" si="68"/>
        <v>0</v>
      </c>
      <c r="AV142" s="128">
        <f t="shared" si="79"/>
        <v>0</v>
      </c>
      <c r="AW142" s="128">
        <f t="shared" si="69"/>
        <v>0</v>
      </c>
      <c r="AX142" s="146">
        <f t="shared" si="70"/>
        <v>0</v>
      </c>
      <c r="AY142" s="147">
        <f t="shared" si="80"/>
        <v>0</v>
      </c>
      <c r="AZ142" s="146">
        <f t="shared" si="71"/>
        <v>0</v>
      </c>
      <c r="BA142" s="129">
        <f t="shared" si="81"/>
        <v>0</v>
      </c>
      <c r="BB142" s="129">
        <f t="shared" si="82"/>
        <v>0</v>
      </c>
      <c r="BC142" s="129">
        <f t="shared" si="83"/>
        <v>0</v>
      </c>
      <c r="BD142" s="130">
        <f t="shared" si="84"/>
        <v>0</v>
      </c>
      <c r="BE142" s="130">
        <f t="shared" si="85"/>
        <v>0</v>
      </c>
      <c r="BF142" s="130">
        <f t="shared" si="86"/>
        <v>0</v>
      </c>
      <c r="BG142" s="149" t="b">
        <f t="shared" si="87"/>
        <v>0</v>
      </c>
      <c r="BH142" s="130" t="b">
        <f t="shared" si="88"/>
        <v>0</v>
      </c>
      <c r="BI142" s="130" t="str">
        <f t="shared" si="89"/>
        <v/>
      </c>
      <c r="BJ142" s="130" t="str">
        <f t="shared" si="90"/>
        <v/>
      </c>
      <c r="BK142" s="130">
        <f t="shared" si="91"/>
        <v>0</v>
      </c>
      <c r="BL142" s="130" t="str">
        <f t="shared" si="92"/>
        <v/>
      </c>
      <c r="BM142" s="130" t="str">
        <f t="shared" si="104"/>
        <v/>
      </c>
      <c r="BN142" s="130" t="str">
        <f t="shared" si="105"/>
        <v/>
      </c>
      <c r="BO142" s="130">
        <f t="shared" si="101"/>
        <v>0</v>
      </c>
      <c r="BP142" s="130">
        <f t="shared" si="102"/>
        <v>0</v>
      </c>
      <c r="BQ142" s="130">
        <f t="shared" si="103"/>
        <v>0</v>
      </c>
      <c r="BR142" s="130">
        <f t="shared" si="93"/>
        <v>0</v>
      </c>
      <c r="BS142" s="130" t="str">
        <f t="shared" si="94"/>
        <v>N</v>
      </c>
    </row>
    <row r="143" spans="1:71" ht="18" customHeight="1">
      <c r="A143" s="407"/>
      <c r="B143" s="116"/>
      <c r="C143" s="117"/>
      <c r="D143" s="118"/>
      <c r="E143" s="118"/>
      <c r="F143" s="115"/>
      <c r="G143" s="115"/>
      <c r="H143" s="119"/>
      <c r="I143" s="109" t="str">
        <f t="shared" si="72"/>
        <v xml:space="preserve"> </v>
      </c>
      <c r="J143" s="109" t="str">
        <f t="shared" si="73"/>
        <v xml:space="preserve"> </v>
      </c>
      <c r="K143" s="109" t="str">
        <f t="shared" si="74"/>
        <v xml:space="preserve"> </v>
      </c>
      <c r="W143" s="141" t="str">
        <f t="shared" si="75"/>
        <v xml:space="preserve"> </v>
      </c>
      <c r="X143" s="137" t="str">
        <f t="shared" si="56"/>
        <v xml:space="preserve"> </v>
      </c>
      <c r="Y143" s="137" t="str">
        <f t="shared" si="57"/>
        <v xml:space="preserve"> </v>
      </c>
      <c r="Z143" s="137" t="str">
        <f t="shared" si="58"/>
        <v xml:space="preserve"> </v>
      </c>
      <c r="AA143" s="138" t="str">
        <f t="shared" si="59"/>
        <v xml:space="preserve"> </v>
      </c>
      <c r="AB143" s="144" t="str">
        <f t="shared" si="60"/>
        <v xml:space="preserve"> </v>
      </c>
      <c r="AC143" s="139" t="e">
        <f t="shared" si="61"/>
        <v>#N/A</v>
      </c>
      <c r="AD143" s="139" t="e">
        <f t="shared" si="62"/>
        <v>#N/A</v>
      </c>
      <c r="AE143" s="140" t="str">
        <f>IF(ISBLANK($G143)," ",IF($D143="Z",#REF!,IF($G143=2,0,IF($G143=1,IF($AB143&gt;$AD143,#REF!,0),IF($AB143&lt;$AC143,#REF!,#REF!)))))</f>
        <v xml:space="preserve"> </v>
      </c>
      <c r="AF143" s="140" t="str">
        <f>IF(ISBLANK($G143)," ",IF($D143="Z",#REF!+#REF!,IF($G143=2,#REF!+#REF!,IF($G143=1,IF($AB143&gt;$AD143,#REF!+#REF!,#REF!+#REF!),IF($AB143&lt;$AC143,#REF!+#REF!,#REF!+#REF!)))))</f>
        <v xml:space="preserve"> </v>
      </c>
      <c r="AG143" s="125">
        <f t="shared" si="95"/>
        <v>0</v>
      </c>
      <c r="AH143" s="126">
        <f t="shared" si="96"/>
        <v>0</v>
      </c>
      <c r="AI143" s="126">
        <f t="shared" si="97"/>
        <v>0</v>
      </c>
      <c r="AJ143" s="126">
        <f t="shared" si="98"/>
        <v>0</v>
      </c>
      <c r="AK143" s="126">
        <f t="shared" si="99"/>
        <v>0</v>
      </c>
      <c r="AL143" s="126">
        <f t="shared" si="100"/>
        <v>4</v>
      </c>
      <c r="AM143" s="125">
        <f t="shared" si="76"/>
        <v>23</v>
      </c>
      <c r="AN143" s="125">
        <f t="shared" si="63"/>
        <v>0</v>
      </c>
      <c r="AO143" s="125">
        <f t="shared" si="64"/>
        <v>0</v>
      </c>
      <c r="AP143" s="125">
        <f t="shared" si="77"/>
        <v>1</v>
      </c>
      <c r="AQ143" s="127">
        <f t="shared" si="65"/>
        <v>810</v>
      </c>
      <c r="AR143" s="127">
        <f t="shared" si="66"/>
        <v>0</v>
      </c>
      <c r="AS143" s="125">
        <f t="shared" si="78"/>
        <v>0</v>
      </c>
      <c r="AT143" s="128">
        <f t="shared" si="67"/>
        <v>0</v>
      </c>
      <c r="AU143" s="128">
        <f t="shared" si="68"/>
        <v>0</v>
      </c>
      <c r="AV143" s="128">
        <f t="shared" si="79"/>
        <v>0</v>
      </c>
      <c r="AW143" s="128">
        <f t="shared" si="69"/>
        <v>0</v>
      </c>
      <c r="AX143" s="146">
        <f t="shared" si="70"/>
        <v>0</v>
      </c>
      <c r="AY143" s="147">
        <f t="shared" si="80"/>
        <v>0</v>
      </c>
      <c r="AZ143" s="146">
        <f t="shared" si="71"/>
        <v>0</v>
      </c>
      <c r="BA143" s="129">
        <f t="shared" si="81"/>
        <v>0</v>
      </c>
      <c r="BB143" s="129">
        <f t="shared" si="82"/>
        <v>0</v>
      </c>
      <c r="BC143" s="129">
        <f t="shared" si="83"/>
        <v>0</v>
      </c>
      <c r="BD143" s="130">
        <f t="shared" si="84"/>
        <v>0</v>
      </c>
      <c r="BE143" s="130">
        <f t="shared" si="85"/>
        <v>0</v>
      </c>
      <c r="BF143" s="130">
        <f t="shared" si="86"/>
        <v>0</v>
      </c>
      <c r="BG143" s="149" t="b">
        <f t="shared" si="87"/>
        <v>0</v>
      </c>
      <c r="BH143" s="130" t="b">
        <f t="shared" si="88"/>
        <v>0</v>
      </c>
      <c r="BI143" s="130" t="str">
        <f t="shared" si="89"/>
        <v/>
      </c>
      <c r="BJ143" s="130" t="str">
        <f t="shared" si="90"/>
        <v/>
      </c>
      <c r="BK143" s="130">
        <f t="shared" si="91"/>
        <v>0</v>
      </c>
      <c r="BL143" s="130" t="str">
        <f t="shared" si="92"/>
        <v/>
      </c>
      <c r="BM143" s="130" t="str">
        <f t="shared" si="104"/>
        <v/>
      </c>
      <c r="BN143" s="130" t="str">
        <f t="shared" si="105"/>
        <v/>
      </c>
      <c r="BO143" s="130">
        <f t="shared" si="101"/>
        <v>0</v>
      </c>
      <c r="BP143" s="130">
        <f t="shared" si="102"/>
        <v>0</v>
      </c>
      <c r="BQ143" s="130">
        <f t="shared" si="103"/>
        <v>0</v>
      </c>
      <c r="BR143" s="130">
        <f t="shared" si="93"/>
        <v>0</v>
      </c>
      <c r="BS143" s="130" t="str">
        <f t="shared" si="94"/>
        <v>N</v>
      </c>
    </row>
    <row r="144" spans="1:71" ht="18" customHeight="1">
      <c r="A144" s="407"/>
      <c r="B144" s="116"/>
      <c r="C144" s="117"/>
      <c r="D144" s="118"/>
      <c r="E144" s="118"/>
      <c r="F144" s="115"/>
      <c r="G144" s="115"/>
      <c r="H144" s="119"/>
      <c r="I144" s="109" t="str">
        <f t="shared" si="72"/>
        <v xml:space="preserve"> </v>
      </c>
      <c r="J144" s="109" t="str">
        <f t="shared" si="73"/>
        <v xml:space="preserve"> </v>
      </c>
      <c r="K144" s="109" t="str">
        <f t="shared" si="74"/>
        <v xml:space="preserve"> </v>
      </c>
      <c r="W144" s="141" t="str">
        <f t="shared" si="75"/>
        <v xml:space="preserve"> </v>
      </c>
      <c r="X144" s="137" t="str">
        <f t="shared" ref="X144:X207" si="106">IF(ISBLANK(A144)," ",MOD(SUM((LEFT(A144,1)*8)+(MID(A144,2,1)*7)+(MID(A144,3,1)*6)+(MID(A144,4,1)*5)+(MID(A144,5,1)*4)+(MID(A144,6,1)*3)+(MID(A144,7,1)*2)),11))</f>
        <v xml:space="preserve"> </v>
      </c>
      <c r="Y144" s="137" t="str">
        <f t="shared" ref="Y144:Y207" si="107">IF(ISBLANK(A144)," ",IF(A144&lt;10000000+OR(A144&gt;99999999),"X",IF(X144=0,0,IF(X144=1,"X",11-X144))))</f>
        <v xml:space="preserve"> </v>
      </c>
      <c r="Z144" s="137" t="str">
        <f t="shared" ref="Z144:Z207" si="108">IF(ISBLANK(A144)," ",IF(ISERROR(VLOOKUP(A144,InvalidNINum,1,FALSE)),SUM(CONCATENATE(LEFT(A144,7),Y144)),VLOOKUP(A144,InvalidNINum,1,FALSE)))</f>
        <v xml:space="preserve"> </v>
      </c>
      <c r="AA144" s="138" t="str">
        <f t="shared" ref="AA144:AA207" si="109">IF(ISBLANK($F144)," ",IF(AND($E144="M",$F144=$C$10),"M","W"))</f>
        <v xml:space="preserve"> </v>
      </c>
      <c r="AB144" s="144" t="str">
        <f t="shared" ref="AB144:AB207" si="110">IF(ISBLANK($H144)," ",IF($E144="M",IF($F144=$C$10,IF($H144&gt;$C$12,$C$12,ROUNDDOWN($H144,0)),IF($H144&gt;($F144*$C$11),$F144*$C$11,ROUNDDOWN($H144,0))),IF($H144&gt;($F144*$C$11),$F144*$C$11,ROUNDDOWN($H144,0))))</f>
        <v xml:space="preserve"> </v>
      </c>
      <c r="AC144" s="139" t="e">
        <f t="shared" ref="AC144:AC207" si="111">IF($AA144="M",(VLOOKUP($C$6,$V$16:$AF$20,14)*52)/12,VLOOKUP($C$6,$V$16:$AF$20,14)*$F144)</f>
        <v>#N/A</v>
      </c>
      <c r="AD144" s="139" t="e">
        <f t="shared" ref="AD144:AD207" si="112">IF($AA144="M",(VLOOKUP($C$6,$V$16:$AF$20,15)*52)/12,VLOOKUP($C$6,$V$16:$AF$20,15)*$F144)</f>
        <v>#N/A</v>
      </c>
      <c r="AE144" s="140" t="str">
        <f>IF(ISBLANK($G144)," ",IF($D144="Z",#REF!,IF($G144=2,0,IF($G144=1,IF($AB144&gt;$AD144,#REF!,0),IF($AB144&lt;$AC144,#REF!,#REF!)))))</f>
        <v xml:space="preserve"> </v>
      </c>
      <c r="AF144" s="140" t="str">
        <f>IF(ISBLANK($G144)," ",IF($D144="Z",#REF!+#REF!,IF($G144=2,#REF!+#REF!,IF($G144=1,IF($AB144&gt;$AD144,#REF!+#REF!,#REF!+#REF!),IF($AB144&lt;$AC144,#REF!+#REF!,#REF!+#REF!)))))</f>
        <v xml:space="preserve"> </v>
      </c>
      <c r="AG144" s="125">
        <f t="shared" si="95"/>
        <v>0</v>
      </c>
      <c r="AH144" s="126">
        <f t="shared" si="96"/>
        <v>0</v>
      </c>
      <c r="AI144" s="126">
        <f t="shared" si="97"/>
        <v>0</v>
      </c>
      <c r="AJ144" s="126">
        <f t="shared" si="98"/>
        <v>0</v>
      </c>
      <c r="AK144" s="126">
        <f t="shared" si="99"/>
        <v>0</v>
      </c>
      <c r="AL144" s="126">
        <f t="shared" si="100"/>
        <v>4</v>
      </c>
      <c r="AM144" s="125">
        <f t="shared" si="76"/>
        <v>23</v>
      </c>
      <c r="AN144" s="125">
        <f t="shared" ref="AN144:AN207" si="113">IF(AM144&gt;Lower_Age_Limit,0,1)</f>
        <v>0</v>
      </c>
      <c r="AO144" s="125">
        <f t="shared" ref="AO144:AO207" si="114">IF(NOT(G144="R"),0,IF(AM144&gt;=RetirementAge,0,1))</f>
        <v>0</v>
      </c>
      <c r="AP144" s="125">
        <f t="shared" si="77"/>
        <v>1</v>
      </c>
      <c r="AQ144" s="127">
        <f t="shared" ref="AQ144:AQ207" si="115">+HLOOKUP($AH$10,WeeklyIWCeiling,AP144+1)</f>
        <v>810</v>
      </c>
      <c r="AR144" s="127">
        <f t="shared" ref="AR144:AR207" si="116">IF(AA144="M",HLOOKUP($AH$10,MonthlyIWCeiling,AP144+1),HLOOKUP($AH$10,WeeklyIWCeiling,AP144+1)*F144)</f>
        <v>0</v>
      </c>
      <c r="AS144" s="125">
        <f t="shared" si="78"/>
        <v>0</v>
      </c>
      <c r="AT144" s="128">
        <f t="shared" ref="AT144:AT207" si="117">IF(E144="M",IF(H144&lt;=AR144,0,1),IF(AS144&lt;=AQ144,0,1))</f>
        <v>0</v>
      </c>
      <c r="AU144" s="128">
        <f t="shared" ref="AU144:AU207" si="118">IF(F144&gt;$C$10,1,0)</f>
        <v>0</v>
      </c>
      <c r="AV144" s="128">
        <f t="shared" si="79"/>
        <v>0</v>
      </c>
      <c r="AW144" s="128">
        <f t="shared" ref="AW144:AW207" si="119">+IF(OR(AND(E144="M",AV144&lt;60),AND(E144="W",AS144&lt;60)),1,0)</f>
        <v>0</v>
      </c>
      <c r="AX144" s="146">
        <f t="shared" ref="AX144:AX207" si="120">IF(OR(ISBLANK(A144),ISBLANK(B144),ISBLANK(C144),ISBLANK(D144),ISBLANK(E144)),0,IF(AND(F144&gt;0,F144&lt;6,H144&gt;0),IF(AW144=1,HLOOKUP($AH$10,EeContRatesU60,AP144+1,TRUE),HLOOKUP($AH$10,EeContRatesO60,AP144+1,TRUE))))</f>
        <v>0</v>
      </c>
      <c r="AY144" s="147">
        <f t="shared" si="80"/>
        <v>0</v>
      </c>
      <c r="AZ144" s="146">
        <f t="shared" ref="AZ144:AZ207" si="121">IF(OR(ISBLANK(A144),ISBLANK(B144),ISBLANK(C144),ISBLANK(D144),ISBLANK(E144)),0,IF(AND(F144&gt;0,F144&lt;6,H144&gt;0),IF(AW144=1,HLOOKUP($AH$10,TotalContRatesU60,AP144+1,TRUE),HLOOKUP($AH$10,TotalContRatesO60,AP144+1,TRUE))))</f>
        <v>0</v>
      </c>
      <c r="BA144" s="129">
        <f t="shared" si="81"/>
        <v>0</v>
      </c>
      <c r="BB144" s="129">
        <f t="shared" si="82"/>
        <v>0</v>
      </c>
      <c r="BC144" s="129">
        <f t="shared" si="83"/>
        <v>0</v>
      </c>
      <c r="BD144" s="130">
        <f t="shared" si="84"/>
        <v>0</v>
      </c>
      <c r="BE144" s="130">
        <f t="shared" si="85"/>
        <v>0</v>
      </c>
      <c r="BF144" s="130">
        <f t="shared" si="86"/>
        <v>0</v>
      </c>
      <c r="BG144" s="149" t="b">
        <f t="shared" si="87"/>
        <v>0</v>
      </c>
      <c r="BH144" s="130" t="b">
        <f t="shared" si="88"/>
        <v>0</v>
      </c>
      <c r="BI144" s="130" t="str">
        <f t="shared" si="89"/>
        <v/>
      </c>
      <c r="BJ144" s="130" t="str">
        <f t="shared" si="90"/>
        <v/>
      </c>
      <c r="BK144" s="130">
        <f t="shared" si="91"/>
        <v>0</v>
      </c>
      <c r="BL144" s="130" t="str">
        <f t="shared" si="92"/>
        <v/>
      </c>
      <c r="BM144" s="130" t="str">
        <f t="shared" si="104"/>
        <v/>
      </c>
      <c r="BN144" s="130" t="str">
        <f t="shared" si="105"/>
        <v/>
      </c>
      <c r="BO144" s="130">
        <f t="shared" si="101"/>
        <v>0</v>
      </c>
      <c r="BP144" s="130">
        <f t="shared" si="102"/>
        <v>0</v>
      </c>
      <c r="BQ144" s="130">
        <f t="shared" si="103"/>
        <v>0</v>
      </c>
      <c r="BR144" s="130">
        <f t="shared" si="93"/>
        <v>0</v>
      </c>
      <c r="BS144" s="130" t="str">
        <f t="shared" si="94"/>
        <v>N</v>
      </c>
    </row>
    <row r="145" spans="1:71" ht="18" customHeight="1">
      <c r="A145" s="407"/>
      <c r="B145" s="116"/>
      <c r="C145" s="117"/>
      <c r="D145" s="118"/>
      <c r="E145" s="118"/>
      <c r="F145" s="115"/>
      <c r="G145" s="115"/>
      <c r="H145" s="119"/>
      <c r="I145" s="109" t="str">
        <f t="shared" ref="I145:I208" si="122">IF(ISBLANK($H145)," ",BO145)</f>
        <v xml:space="preserve"> </v>
      </c>
      <c r="J145" s="109" t="str">
        <f t="shared" ref="J145:J208" si="123">IF(ISBLANK($H145)," ",BP145)</f>
        <v xml:space="preserve"> </v>
      </c>
      <c r="K145" s="109" t="str">
        <f t="shared" ref="K145:K208" si="124">IF((ISBLANK($H145))," ",BQ145)</f>
        <v xml:space="preserve"> </v>
      </c>
      <c r="W145" s="141" t="str">
        <f t="shared" ref="W145:W208" si="125">IF(ISBLANK($A145)," ",A145)</f>
        <v xml:space="preserve"> </v>
      </c>
      <c r="X145" s="137" t="str">
        <f t="shared" si="106"/>
        <v xml:space="preserve"> </v>
      </c>
      <c r="Y145" s="137" t="str">
        <f t="shared" si="107"/>
        <v xml:space="preserve"> </v>
      </c>
      <c r="Z145" s="137" t="str">
        <f t="shared" si="108"/>
        <v xml:space="preserve"> </v>
      </c>
      <c r="AA145" s="138" t="str">
        <f t="shared" si="109"/>
        <v xml:space="preserve"> </v>
      </c>
      <c r="AB145" s="144" t="str">
        <f t="shared" si="110"/>
        <v xml:space="preserve"> </v>
      </c>
      <c r="AC145" s="139" t="e">
        <f t="shared" si="111"/>
        <v>#N/A</v>
      </c>
      <c r="AD145" s="139" t="e">
        <f t="shared" si="112"/>
        <v>#N/A</v>
      </c>
      <c r="AE145" s="140" t="str">
        <f>IF(ISBLANK($G145)," ",IF($D145="Z",#REF!,IF($G145=2,0,IF($G145=1,IF($AB145&gt;$AD145,#REF!,0),IF($AB145&lt;$AC145,#REF!,#REF!)))))</f>
        <v xml:space="preserve"> </v>
      </c>
      <c r="AF145" s="140" t="str">
        <f>IF(ISBLANK($G145)," ",IF($D145="Z",#REF!+#REF!,IF($G145=2,#REF!+#REF!,IF($G145=1,IF($AB145&gt;$AD145,#REF!+#REF!,#REF!+#REF!),IF($AB145&lt;$AC145,#REF!+#REF!,#REF!+#REF!)))))</f>
        <v xml:space="preserve"> </v>
      </c>
      <c r="AG145" s="125">
        <f t="shared" si="95"/>
        <v>0</v>
      </c>
      <c r="AH145" s="126">
        <f t="shared" si="96"/>
        <v>0</v>
      </c>
      <c r="AI145" s="126">
        <f t="shared" si="97"/>
        <v>0</v>
      </c>
      <c r="AJ145" s="126">
        <f t="shared" si="98"/>
        <v>0</v>
      </c>
      <c r="AK145" s="126">
        <f t="shared" si="99"/>
        <v>0</v>
      </c>
      <c r="AL145" s="126">
        <f t="shared" si="100"/>
        <v>4</v>
      </c>
      <c r="AM145" s="125">
        <f t="shared" ref="AM145:AM208" si="126">IF(INT((($AH$11-(1900+AI145))*48 +($AH$12-AL145))/48)&gt;90,INT((($AH$11-(2000+AI145))*48 +($AH$12-AL145))/48),INT((($AH$11-(1900+AI145))*48 +($AH$12-AL145))/48))</f>
        <v>23</v>
      </c>
      <c r="AN145" s="125">
        <f t="shared" si="113"/>
        <v>0</v>
      </c>
      <c r="AO145" s="125">
        <f t="shared" si="114"/>
        <v>0</v>
      </c>
      <c r="AP145" s="125">
        <f t="shared" ref="AP145:AP208" si="127">IF(AND($D145="Z",$AL$10&lt;=$AH$10,$AH$10&lt;$AL$11,$AL$12&lt;AM145,AM145&lt;=$AL$13),7,IF(AM145&gt;=70,IF($G145="R",6,5),IF($G145="R",IF(AM145&gt;=65,4,2),IF($AM145&gt;=65,3,1))))</f>
        <v>1</v>
      </c>
      <c r="AQ145" s="127">
        <f t="shared" si="115"/>
        <v>810</v>
      </c>
      <c r="AR145" s="127">
        <f t="shared" si="116"/>
        <v>0</v>
      </c>
      <c r="AS145" s="125">
        <f t="shared" ref="AS145:AS208" si="128">IF(AND(F145&gt;0,H145&gt;0),H145/F145,0)</f>
        <v>0</v>
      </c>
      <c r="AT145" s="128">
        <f t="shared" si="117"/>
        <v>0</v>
      </c>
      <c r="AU145" s="128">
        <f t="shared" si="118"/>
        <v>0</v>
      </c>
      <c r="AV145" s="128">
        <f t="shared" ref="AV145:AV208" si="129">+AR145*12/52</f>
        <v>0</v>
      </c>
      <c r="AW145" s="128">
        <f t="shared" si="119"/>
        <v>0</v>
      </c>
      <c r="AX145" s="146">
        <f t="shared" si="120"/>
        <v>0</v>
      </c>
      <c r="AY145" s="147">
        <f t="shared" ref="AY145:AY208" si="130">+AZ145-AX145</f>
        <v>0</v>
      </c>
      <c r="AZ145" s="146">
        <f t="shared" si="121"/>
        <v>0</v>
      </c>
      <c r="BA145" s="129">
        <f t="shared" ref="BA145:BA208" si="131">IF(OR(ISBLANK(A145),ISBLANK(B145),ISBLANK(C145),ISBLANK(D145),ISBLANK(E145)),0,IF(AND(F145&gt;0,F145&lt;6,H145&gt;0),ROUND(H145*AX145,2)))</f>
        <v>0</v>
      </c>
      <c r="BB145" s="129">
        <f t="shared" ref="BB145:BB208" si="132">IF(OR(ISBLANK(A145),ISBLANK(B145),ISBLANK(C145),ISBLANK(D145),ISBLANK(E145)),0,IF(AND(F145&gt;0,F145&lt;6,H145&gt;0),ROUND(H145*AY145,2)))</f>
        <v>0</v>
      </c>
      <c r="BC145" s="129">
        <f t="shared" ref="BC145:BC208" si="133">+BA145+BB145</f>
        <v>0</v>
      </c>
      <c r="BD145" s="130">
        <f t="shared" ref="BD145:BD208" si="134">IF(AND(AND(F145&gt;0,H145&gt;0,ISTEXT(D145),ISTEXT(E145)),ISBLANK(A145)),"Input NI#",IF(AND(F145&gt;0,H145&gt;0,ISTEXT(D145),ISTEXT(E145),OR(ISBLANK(B145),ISBLANK(C145))),"Input name",IF(AND(A145&gt;0,OR(AK145=0,AK145=9)),"Check NI#",IF(AT145=0,BA145,"Check wages"))))</f>
        <v>0</v>
      </c>
      <c r="BE145" s="130">
        <f t="shared" ref="BE145:BE208" si="135">IF(ISTEXT(BD145),BD145,BB145)</f>
        <v>0</v>
      </c>
      <c r="BF145" s="130">
        <f t="shared" ref="BF145:BF208" si="136">IF(ISTEXT(BD145),BD145,BC145)</f>
        <v>0</v>
      </c>
      <c r="BG145" s="149" t="b">
        <f t="shared" ref="BG145:BG208" si="137">IF(AND(OR(ISTEXT(B145),ISTEXT(C145),ISTEXT(D145),ISTEXT(E145),F145&gt;0,H145&gt;0),ISBLANK(A145)),1,IF(A145&gt;0,IF(ISBLANK(B145),1,IF(ISBLANK(C145),1,IF(ISBLANK(D145),1,IF(ISBLANK(E145),1,IF(F145=0,1,IF(H145=0,1," "))))))))</f>
        <v>0</v>
      </c>
      <c r="BH145" s="130" t="b">
        <f t="shared" ref="BH145:BH208" si="138">IF(AND(OR(ISTEXT(B145),ISTEXT(C145),ISTEXT(D145),ISTEXT(E145),F145&gt;0,H145&gt;0),ISBLANK(A145)),"Input "&amp;A$15,IF(A145&gt;0,IF(ISBLANK(B145),"Input "&amp;B$15,IF(ISBLANK(C145),"Input "&amp;C$15,IF(ISBLANK(D145),"Enter "&amp;D$15,IF(ISBLANK(E145),"Select "&amp;E$15,IF(F145=0,"Input "&amp;F$15,IF(H145=0,"Input "&amp;H$15," "))))))))</f>
        <v>0</v>
      </c>
      <c r="BI145" s="130" t="str">
        <f t="shared" ref="BI145:BI208" si="139">IF(OR(AT145=1,AU145=1,AN145=1,AO145=1),1,"")</f>
        <v/>
      </c>
      <c r="BJ145" s="130" t="str">
        <f t="shared" ref="BJ145:BJ208" si="140">IF(AT145=1,"Check wages",IF(AU145=1,"Check number of weeks",IF(AN145=1,"Registrant under age 16",IF(AO145=1,"Ineligible for Retirement",""))))</f>
        <v/>
      </c>
      <c r="BK145" s="130">
        <f t="shared" ref="BK145:BK208" si="141">IF(AND($D145="Z",OR($AL$10&gt;$AH$10,$AH$10&gt;$AL$11,$AL$12&gt;AM145,AM145&gt;$AL$13)),1,0)</f>
        <v>0</v>
      </c>
      <c r="BL145" s="130" t="str">
        <f t="shared" ref="BL145:BL208" si="142">IF(BK145=1,"Change Cont. type to 'P'","")</f>
        <v/>
      </c>
      <c r="BM145" s="130" t="str">
        <f t="shared" si="104"/>
        <v/>
      </c>
      <c r="BN145" s="130" t="str">
        <f t="shared" si="105"/>
        <v/>
      </c>
      <c r="BO145" s="130">
        <f t="shared" si="101"/>
        <v>0</v>
      </c>
      <c r="BP145" s="130">
        <f t="shared" si="102"/>
        <v>0</v>
      </c>
      <c r="BQ145" s="130">
        <f t="shared" si="103"/>
        <v>0</v>
      </c>
      <c r="BR145" s="130">
        <f t="shared" ref="BR145:BR208" si="143">IF(OR(BG145=1,BI145=1,BK145=1,BM145=1),1,0)</f>
        <v>0</v>
      </c>
      <c r="BS145" s="130" t="str">
        <f t="shared" ref="BS145:BS208" si="144">IF(OR(ISBLANK(A145),BR145=1),"N","Y")</f>
        <v>N</v>
      </c>
    </row>
    <row r="146" spans="1:71" ht="18" customHeight="1">
      <c r="A146" s="407"/>
      <c r="B146" s="116"/>
      <c r="C146" s="117"/>
      <c r="D146" s="118"/>
      <c r="E146" s="118"/>
      <c r="F146" s="115"/>
      <c r="G146" s="115"/>
      <c r="H146" s="119"/>
      <c r="I146" s="109" t="str">
        <f t="shared" si="122"/>
        <v xml:space="preserve"> </v>
      </c>
      <c r="J146" s="109" t="str">
        <f t="shared" si="123"/>
        <v xml:space="preserve"> </v>
      </c>
      <c r="K146" s="109" t="str">
        <f t="shared" si="124"/>
        <v xml:space="preserve"> </v>
      </c>
      <c r="W146" s="141" t="str">
        <f t="shared" si="125"/>
        <v xml:space="preserve"> </v>
      </c>
      <c r="X146" s="137" t="str">
        <f t="shared" si="106"/>
        <v xml:space="preserve"> </v>
      </c>
      <c r="Y146" s="137" t="str">
        <f t="shared" si="107"/>
        <v xml:space="preserve"> </v>
      </c>
      <c r="Z146" s="137" t="str">
        <f t="shared" si="108"/>
        <v xml:space="preserve"> </v>
      </c>
      <c r="AA146" s="138" t="str">
        <f t="shared" si="109"/>
        <v xml:space="preserve"> </v>
      </c>
      <c r="AB146" s="144" t="str">
        <f t="shared" si="110"/>
        <v xml:space="preserve"> </v>
      </c>
      <c r="AC146" s="139" t="e">
        <f t="shared" si="111"/>
        <v>#N/A</v>
      </c>
      <c r="AD146" s="139" t="e">
        <f t="shared" si="112"/>
        <v>#N/A</v>
      </c>
      <c r="AE146" s="140" t="str">
        <f>IF(ISBLANK($G146)," ",IF($D146="Z",#REF!,IF($G146=2,0,IF($G146=1,IF($AB146&gt;$AD146,#REF!,0),IF($AB146&lt;$AC146,#REF!,#REF!)))))</f>
        <v xml:space="preserve"> </v>
      </c>
      <c r="AF146" s="140" t="str">
        <f>IF(ISBLANK($G146)," ",IF($D146="Z",#REF!+#REF!,IF($G146=2,#REF!+#REF!,IF($G146=1,IF($AB146&gt;$AD146,#REF!+#REF!,#REF!+#REF!),IF($AB146&lt;$AC146,#REF!+#REF!,#REF!+#REF!)))))</f>
        <v xml:space="preserve"> </v>
      </c>
      <c r="AG146" s="125">
        <f t="shared" ref="AG146:AG209" si="145">INT(A146/10)</f>
        <v>0</v>
      </c>
      <c r="AH146" s="126">
        <f t="shared" ref="AH146:AH209" si="146">INT(A146/1000)</f>
        <v>0</v>
      </c>
      <c r="AI146" s="126">
        <f t="shared" ref="AI146:AI209" si="147">AG146-AH146*100</f>
        <v>0</v>
      </c>
      <c r="AJ146" s="126">
        <f t="shared" ref="AJ146:AJ209" si="148">INT(AH146/10)</f>
        <v>0</v>
      </c>
      <c r="AK146" s="126">
        <f t="shared" ref="AK146:AK209" si="149">AH146-10*AJ146</f>
        <v>0</v>
      </c>
      <c r="AL146" s="126">
        <f t="shared" ref="AL146:AL209" si="150">IF(MOD(AH146-AJ146*10,4)=0,4,MOD(AH146-AJ146*10,4))</f>
        <v>4</v>
      </c>
      <c r="AM146" s="125">
        <f t="shared" si="126"/>
        <v>23</v>
      </c>
      <c r="AN146" s="125">
        <f t="shared" si="113"/>
        <v>0</v>
      </c>
      <c r="AO146" s="125">
        <f t="shared" si="114"/>
        <v>0</v>
      </c>
      <c r="AP146" s="125">
        <f t="shared" si="127"/>
        <v>1</v>
      </c>
      <c r="AQ146" s="127">
        <f t="shared" si="115"/>
        <v>810</v>
      </c>
      <c r="AR146" s="127">
        <f t="shared" si="116"/>
        <v>0</v>
      </c>
      <c r="AS146" s="125">
        <f t="shared" si="128"/>
        <v>0</v>
      </c>
      <c r="AT146" s="128">
        <f t="shared" si="117"/>
        <v>0</v>
      </c>
      <c r="AU146" s="128">
        <f t="shared" si="118"/>
        <v>0</v>
      </c>
      <c r="AV146" s="128">
        <f t="shared" si="129"/>
        <v>0</v>
      </c>
      <c r="AW146" s="128">
        <f t="shared" si="119"/>
        <v>0</v>
      </c>
      <c r="AX146" s="146">
        <f t="shared" si="120"/>
        <v>0</v>
      </c>
      <c r="AY146" s="147">
        <f t="shared" si="130"/>
        <v>0</v>
      </c>
      <c r="AZ146" s="146">
        <f t="shared" si="121"/>
        <v>0</v>
      </c>
      <c r="BA146" s="129">
        <f t="shared" si="131"/>
        <v>0</v>
      </c>
      <c r="BB146" s="129">
        <f t="shared" si="132"/>
        <v>0</v>
      </c>
      <c r="BC146" s="129">
        <f t="shared" si="133"/>
        <v>0</v>
      </c>
      <c r="BD146" s="130">
        <f t="shared" si="134"/>
        <v>0</v>
      </c>
      <c r="BE146" s="130">
        <f t="shared" si="135"/>
        <v>0</v>
      </c>
      <c r="BF146" s="130">
        <f t="shared" si="136"/>
        <v>0</v>
      </c>
      <c r="BG146" s="149" t="b">
        <f t="shared" si="137"/>
        <v>0</v>
      </c>
      <c r="BH146" s="130" t="b">
        <f t="shared" si="138"/>
        <v>0</v>
      </c>
      <c r="BI146" s="130" t="str">
        <f t="shared" si="139"/>
        <v/>
      </c>
      <c r="BJ146" s="130" t="str">
        <f t="shared" si="140"/>
        <v/>
      </c>
      <c r="BK146" s="130">
        <f t="shared" si="141"/>
        <v>0</v>
      </c>
      <c r="BL146" s="130" t="str">
        <f t="shared" si="142"/>
        <v/>
      </c>
      <c r="BM146" s="130" t="str">
        <f t="shared" si="104"/>
        <v/>
      </c>
      <c r="BN146" s="130" t="str">
        <f t="shared" si="105"/>
        <v/>
      </c>
      <c r="BO146" s="130">
        <f t="shared" ref="BO146:BO209" si="151">IF($BG146=1,$BH146,IF($BI146=1,$BJ146,IF($BK146=1,$BL146,IF($BM146=1,$BN146,BA146))))</f>
        <v>0</v>
      </c>
      <c r="BP146" s="130">
        <f t="shared" ref="BP146:BP209" si="152">IF($BG146=1,$BH146,IF($BI146=1,$BJ146,IF($BK146=1,$BL146,IF($BM146=1,$BN146,BB146))))</f>
        <v>0</v>
      </c>
      <c r="BQ146" s="130">
        <f t="shared" ref="BQ146:BQ209" si="153">IF($BG146=1,$BH146,IF($BI146=1,$BJ146,IF($BK146=1,$BL146,IF($BM146=1,$BN146,BC146))))</f>
        <v>0</v>
      </c>
      <c r="BR146" s="130">
        <f t="shared" si="143"/>
        <v>0</v>
      </c>
      <c r="BS146" s="130" t="str">
        <f t="shared" si="144"/>
        <v>N</v>
      </c>
    </row>
    <row r="147" spans="1:71" ht="18" customHeight="1">
      <c r="A147" s="407"/>
      <c r="B147" s="116"/>
      <c r="C147" s="117"/>
      <c r="D147" s="118"/>
      <c r="E147" s="118"/>
      <c r="F147" s="115"/>
      <c r="G147" s="115"/>
      <c r="H147" s="119"/>
      <c r="I147" s="109" t="str">
        <f t="shared" si="122"/>
        <v xml:space="preserve"> </v>
      </c>
      <c r="J147" s="109" t="str">
        <f t="shared" si="123"/>
        <v xml:space="preserve"> </v>
      </c>
      <c r="K147" s="109" t="str">
        <f t="shared" si="124"/>
        <v xml:space="preserve"> </v>
      </c>
      <c r="W147" s="141" t="str">
        <f t="shared" si="125"/>
        <v xml:space="preserve"> </v>
      </c>
      <c r="X147" s="137" t="str">
        <f t="shared" si="106"/>
        <v xml:space="preserve"> </v>
      </c>
      <c r="Y147" s="137" t="str">
        <f t="shared" si="107"/>
        <v xml:space="preserve"> </v>
      </c>
      <c r="Z147" s="137" t="str">
        <f t="shared" si="108"/>
        <v xml:space="preserve"> </v>
      </c>
      <c r="AA147" s="138" t="str">
        <f t="shared" si="109"/>
        <v xml:space="preserve"> </v>
      </c>
      <c r="AB147" s="144" t="str">
        <f t="shared" si="110"/>
        <v xml:space="preserve"> </v>
      </c>
      <c r="AC147" s="139" t="e">
        <f t="shared" si="111"/>
        <v>#N/A</v>
      </c>
      <c r="AD147" s="139" t="e">
        <f t="shared" si="112"/>
        <v>#N/A</v>
      </c>
      <c r="AE147" s="140" t="str">
        <f>IF(ISBLANK($G147)," ",IF($D147="Z",#REF!,IF($G147=2,0,IF($G147=1,IF($AB147&gt;$AD147,#REF!,0),IF($AB147&lt;$AC147,#REF!,#REF!)))))</f>
        <v xml:space="preserve"> </v>
      </c>
      <c r="AF147" s="140" t="str">
        <f>IF(ISBLANK($G147)," ",IF($D147="Z",#REF!+#REF!,IF($G147=2,#REF!+#REF!,IF($G147=1,IF($AB147&gt;$AD147,#REF!+#REF!,#REF!+#REF!),IF($AB147&lt;$AC147,#REF!+#REF!,#REF!+#REF!)))))</f>
        <v xml:space="preserve"> </v>
      </c>
      <c r="AG147" s="125">
        <f t="shared" si="145"/>
        <v>0</v>
      </c>
      <c r="AH147" s="126">
        <f t="shared" si="146"/>
        <v>0</v>
      </c>
      <c r="AI147" s="126">
        <f t="shared" si="147"/>
        <v>0</v>
      </c>
      <c r="AJ147" s="126">
        <f t="shared" si="148"/>
        <v>0</v>
      </c>
      <c r="AK147" s="126">
        <f t="shared" si="149"/>
        <v>0</v>
      </c>
      <c r="AL147" s="126">
        <f t="shared" si="150"/>
        <v>4</v>
      </c>
      <c r="AM147" s="125">
        <f t="shared" si="126"/>
        <v>23</v>
      </c>
      <c r="AN147" s="125">
        <f t="shared" si="113"/>
        <v>0</v>
      </c>
      <c r="AO147" s="125">
        <f t="shared" si="114"/>
        <v>0</v>
      </c>
      <c r="AP147" s="125">
        <f t="shared" si="127"/>
        <v>1</v>
      </c>
      <c r="AQ147" s="127">
        <f t="shared" si="115"/>
        <v>810</v>
      </c>
      <c r="AR147" s="127">
        <f t="shared" si="116"/>
        <v>0</v>
      </c>
      <c r="AS147" s="125">
        <f t="shared" si="128"/>
        <v>0</v>
      </c>
      <c r="AT147" s="128">
        <f t="shared" si="117"/>
        <v>0</v>
      </c>
      <c r="AU147" s="128">
        <f t="shared" si="118"/>
        <v>0</v>
      </c>
      <c r="AV147" s="128">
        <f t="shared" si="129"/>
        <v>0</v>
      </c>
      <c r="AW147" s="128">
        <f t="shared" si="119"/>
        <v>0</v>
      </c>
      <c r="AX147" s="146">
        <f t="shared" si="120"/>
        <v>0</v>
      </c>
      <c r="AY147" s="147">
        <f t="shared" si="130"/>
        <v>0</v>
      </c>
      <c r="AZ147" s="146">
        <f t="shared" si="121"/>
        <v>0</v>
      </c>
      <c r="BA147" s="129">
        <f t="shared" si="131"/>
        <v>0</v>
      </c>
      <c r="BB147" s="129">
        <f t="shared" si="132"/>
        <v>0</v>
      </c>
      <c r="BC147" s="129">
        <f t="shared" si="133"/>
        <v>0</v>
      </c>
      <c r="BD147" s="130">
        <f t="shared" si="134"/>
        <v>0</v>
      </c>
      <c r="BE147" s="130">
        <f t="shared" si="135"/>
        <v>0</v>
      </c>
      <c r="BF147" s="130">
        <f t="shared" si="136"/>
        <v>0</v>
      </c>
      <c r="BG147" s="149" t="b">
        <f t="shared" si="137"/>
        <v>0</v>
      </c>
      <c r="BH147" s="130" t="b">
        <f t="shared" si="138"/>
        <v>0</v>
      </c>
      <c r="BI147" s="130" t="str">
        <f t="shared" si="139"/>
        <v/>
      </c>
      <c r="BJ147" s="130" t="str">
        <f t="shared" si="140"/>
        <v/>
      </c>
      <c r="BK147" s="130">
        <f t="shared" si="141"/>
        <v>0</v>
      </c>
      <c r="BL147" s="130" t="str">
        <f t="shared" si="142"/>
        <v/>
      </c>
      <c r="BM147" s="130" t="str">
        <f t="shared" ref="BM147:BM210" si="154">IF(ISERROR(Z147),1,IF(NOT(W147=Z147),1,""))</f>
        <v/>
      </c>
      <c r="BN147" s="130" t="str">
        <f t="shared" ref="BN147:BN210" si="155">IF(BM147=1,"Check Employee NI#","")</f>
        <v/>
      </c>
      <c r="BO147" s="130">
        <f t="shared" si="151"/>
        <v>0</v>
      </c>
      <c r="BP147" s="130">
        <f t="shared" si="152"/>
        <v>0</v>
      </c>
      <c r="BQ147" s="130">
        <f t="shared" si="153"/>
        <v>0</v>
      </c>
      <c r="BR147" s="130">
        <f t="shared" si="143"/>
        <v>0</v>
      </c>
      <c r="BS147" s="130" t="str">
        <f t="shared" si="144"/>
        <v>N</v>
      </c>
    </row>
    <row r="148" spans="1:71" ht="18" customHeight="1">
      <c r="A148" s="407"/>
      <c r="B148" s="116"/>
      <c r="C148" s="117"/>
      <c r="D148" s="118"/>
      <c r="E148" s="118"/>
      <c r="F148" s="115"/>
      <c r="G148" s="115"/>
      <c r="H148" s="119"/>
      <c r="I148" s="109" t="str">
        <f t="shared" si="122"/>
        <v xml:space="preserve"> </v>
      </c>
      <c r="J148" s="109" t="str">
        <f t="shared" si="123"/>
        <v xml:space="preserve"> </v>
      </c>
      <c r="K148" s="109" t="str">
        <f t="shared" si="124"/>
        <v xml:space="preserve"> </v>
      </c>
      <c r="W148" s="141" t="str">
        <f t="shared" si="125"/>
        <v xml:space="preserve"> </v>
      </c>
      <c r="X148" s="137" t="str">
        <f t="shared" si="106"/>
        <v xml:space="preserve"> </v>
      </c>
      <c r="Y148" s="137" t="str">
        <f t="shared" si="107"/>
        <v xml:space="preserve"> </v>
      </c>
      <c r="Z148" s="137" t="str">
        <f t="shared" si="108"/>
        <v xml:space="preserve"> </v>
      </c>
      <c r="AA148" s="138" t="str">
        <f t="shared" si="109"/>
        <v xml:space="preserve"> </v>
      </c>
      <c r="AB148" s="144" t="str">
        <f t="shared" si="110"/>
        <v xml:space="preserve"> </v>
      </c>
      <c r="AC148" s="139" t="e">
        <f t="shared" si="111"/>
        <v>#N/A</v>
      </c>
      <c r="AD148" s="139" t="e">
        <f t="shared" si="112"/>
        <v>#N/A</v>
      </c>
      <c r="AE148" s="140" t="str">
        <f>IF(ISBLANK($G148)," ",IF($D148="Z",#REF!,IF($G148=2,0,IF($G148=1,IF($AB148&gt;$AD148,#REF!,0),IF($AB148&lt;$AC148,#REF!,#REF!)))))</f>
        <v xml:space="preserve"> </v>
      </c>
      <c r="AF148" s="140" t="str">
        <f>IF(ISBLANK($G148)," ",IF($D148="Z",#REF!+#REF!,IF($G148=2,#REF!+#REF!,IF($G148=1,IF($AB148&gt;$AD148,#REF!+#REF!,#REF!+#REF!),IF($AB148&lt;$AC148,#REF!+#REF!,#REF!+#REF!)))))</f>
        <v xml:space="preserve"> </v>
      </c>
      <c r="AG148" s="125">
        <f t="shared" si="145"/>
        <v>0</v>
      </c>
      <c r="AH148" s="126">
        <f t="shared" si="146"/>
        <v>0</v>
      </c>
      <c r="AI148" s="126">
        <f t="shared" si="147"/>
        <v>0</v>
      </c>
      <c r="AJ148" s="126">
        <f t="shared" si="148"/>
        <v>0</v>
      </c>
      <c r="AK148" s="126">
        <f t="shared" si="149"/>
        <v>0</v>
      </c>
      <c r="AL148" s="126">
        <f t="shared" si="150"/>
        <v>4</v>
      </c>
      <c r="AM148" s="125">
        <f t="shared" si="126"/>
        <v>23</v>
      </c>
      <c r="AN148" s="125">
        <f t="shared" si="113"/>
        <v>0</v>
      </c>
      <c r="AO148" s="125">
        <f t="shared" si="114"/>
        <v>0</v>
      </c>
      <c r="AP148" s="125">
        <f t="shared" si="127"/>
        <v>1</v>
      </c>
      <c r="AQ148" s="127">
        <f t="shared" si="115"/>
        <v>810</v>
      </c>
      <c r="AR148" s="127">
        <f t="shared" si="116"/>
        <v>0</v>
      </c>
      <c r="AS148" s="125">
        <f t="shared" si="128"/>
        <v>0</v>
      </c>
      <c r="AT148" s="128">
        <f t="shared" si="117"/>
        <v>0</v>
      </c>
      <c r="AU148" s="128">
        <f t="shared" si="118"/>
        <v>0</v>
      </c>
      <c r="AV148" s="128">
        <f t="shared" si="129"/>
        <v>0</v>
      </c>
      <c r="AW148" s="128">
        <f t="shared" si="119"/>
        <v>0</v>
      </c>
      <c r="AX148" s="146">
        <f t="shared" si="120"/>
        <v>0</v>
      </c>
      <c r="AY148" s="147">
        <f t="shared" si="130"/>
        <v>0</v>
      </c>
      <c r="AZ148" s="146">
        <f t="shared" si="121"/>
        <v>0</v>
      </c>
      <c r="BA148" s="129">
        <f t="shared" si="131"/>
        <v>0</v>
      </c>
      <c r="BB148" s="129">
        <f t="shared" si="132"/>
        <v>0</v>
      </c>
      <c r="BC148" s="129">
        <f t="shared" si="133"/>
        <v>0</v>
      </c>
      <c r="BD148" s="130">
        <f t="shared" si="134"/>
        <v>0</v>
      </c>
      <c r="BE148" s="130">
        <f t="shared" si="135"/>
        <v>0</v>
      </c>
      <c r="BF148" s="130">
        <f t="shared" si="136"/>
        <v>0</v>
      </c>
      <c r="BG148" s="149" t="b">
        <f t="shared" si="137"/>
        <v>0</v>
      </c>
      <c r="BH148" s="130" t="b">
        <f t="shared" si="138"/>
        <v>0</v>
      </c>
      <c r="BI148" s="130" t="str">
        <f t="shared" si="139"/>
        <v/>
      </c>
      <c r="BJ148" s="130" t="str">
        <f t="shared" si="140"/>
        <v/>
      </c>
      <c r="BK148" s="130">
        <f t="shared" si="141"/>
        <v>0</v>
      </c>
      <c r="BL148" s="130" t="str">
        <f t="shared" si="142"/>
        <v/>
      </c>
      <c r="BM148" s="130" t="str">
        <f t="shared" si="154"/>
        <v/>
      </c>
      <c r="BN148" s="130" t="str">
        <f t="shared" si="155"/>
        <v/>
      </c>
      <c r="BO148" s="130">
        <f t="shared" si="151"/>
        <v>0</v>
      </c>
      <c r="BP148" s="130">
        <f t="shared" si="152"/>
        <v>0</v>
      </c>
      <c r="BQ148" s="130">
        <f t="shared" si="153"/>
        <v>0</v>
      </c>
      <c r="BR148" s="130">
        <f t="shared" si="143"/>
        <v>0</v>
      </c>
      <c r="BS148" s="130" t="str">
        <f t="shared" si="144"/>
        <v>N</v>
      </c>
    </row>
    <row r="149" spans="1:71" ht="18" customHeight="1">
      <c r="A149" s="407"/>
      <c r="B149" s="116"/>
      <c r="C149" s="117"/>
      <c r="D149" s="118"/>
      <c r="E149" s="118"/>
      <c r="F149" s="115"/>
      <c r="G149" s="115"/>
      <c r="H149" s="119"/>
      <c r="I149" s="109" t="str">
        <f t="shared" si="122"/>
        <v xml:space="preserve"> </v>
      </c>
      <c r="J149" s="109" t="str">
        <f t="shared" si="123"/>
        <v xml:space="preserve"> </v>
      </c>
      <c r="K149" s="109" t="str">
        <f t="shared" si="124"/>
        <v xml:space="preserve"> </v>
      </c>
      <c r="W149" s="141" t="str">
        <f t="shared" si="125"/>
        <v xml:space="preserve"> </v>
      </c>
      <c r="X149" s="137" t="str">
        <f t="shared" si="106"/>
        <v xml:space="preserve"> </v>
      </c>
      <c r="Y149" s="137" t="str">
        <f t="shared" si="107"/>
        <v xml:space="preserve"> </v>
      </c>
      <c r="Z149" s="137" t="str">
        <f t="shared" si="108"/>
        <v xml:space="preserve"> </v>
      </c>
      <c r="AA149" s="138" t="str">
        <f t="shared" si="109"/>
        <v xml:space="preserve"> </v>
      </c>
      <c r="AB149" s="144" t="str">
        <f t="shared" si="110"/>
        <v xml:space="preserve"> </v>
      </c>
      <c r="AC149" s="139" t="e">
        <f t="shared" si="111"/>
        <v>#N/A</v>
      </c>
      <c r="AD149" s="139" t="e">
        <f t="shared" si="112"/>
        <v>#N/A</v>
      </c>
      <c r="AE149" s="140" t="str">
        <f>IF(ISBLANK($G149)," ",IF($D149="Z",#REF!,IF($G149=2,0,IF($G149=1,IF($AB149&gt;$AD149,#REF!,0),IF($AB149&lt;$AC149,#REF!,#REF!)))))</f>
        <v xml:space="preserve"> </v>
      </c>
      <c r="AF149" s="140" t="str">
        <f>IF(ISBLANK($G149)," ",IF($D149="Z",#REF!+#REF!,IF($G149=2,#REF!+#REF!,IF($G149=1,IF($AB149&gt;$AD149,#REF!+#REF!,#REF!+#REF!),IF($AB149&lt;$AC149,#REF!+#REF!,#REF!+#REF!)))))</f>
        <v xml:space="preserve"> </v>
      </c>
      <c r="AG149" s="125">
        <f t="shared" si="145"/>
        <v>0</v>
      </c>
      <c r="AH149" s="126">
        <f t="shared" si="146"/>
        <v>0</v>
      </c>
      <c r="AI149" s="126">
        <f t="shared" si="147"/>
        <v>0</v>
      </c>
      <c r="AJ149" s="126">
        <f t="shared" si="148"/>
        <v>0</v>
      </c>
      <c r="AK149" s="126">
        <f t="shared" si="149"/>
        <v>0</v>
      </c>
      <c r="AL149" s="126">
        <f t="shared" si="150"/>
        <v>4</v>
      </c>
      <c r="AM149" s="125">
        <f t="shared" si="126"/>
        <v>23</v>
      </c>
      <c r="AN149" s="125">
        <f t="shared" si="113"/>
        <v>0</v>
      </c>
      <c r="AO149" s="125">
        <f t="shared" si="114"/>
        <v>0</v>
      </c>
      <c r="AP149" s="125">
        <f t="shared" si="127"/>
        <v>1</v>
      </c>
      <c r="AQ149" s="127">
        <f t="shared" si="115"/>
        <v>810</v>
      </c>
      <c r="AR149" s="127">
        <f t="shared" si="116"/>
        <v>0</v>
      </c>
      <c r="AS149" s="125">
        <f t="shared" si="128"/>
        <v>0</v>
      </c>
      <c r="AT149" s="128">
        <f t="shared" si="117"/>
        <v>0</v>
      </c>
      <c r="AU149" s="128">
        <f t="shared" si="118"/>
        <v>0</v>
      </c>
      <c r="AV149" s="128">
        <f t="shared" si="129"/>
        <v>0</v>
      </c>
      <c r="AW149" s="128">
        <f t="shared" si="119"/>
        <v>0</v>
      </c>
      <c r="AX149" s="146">
        <f t="shared" si="120"/>
        <v>0</v>
      </c>
      <c r="AY149" s="147">
        <f t="shared" si="130"/>
        <v>0</v>
      </c>
      <c r="AZ149" s="146">
        <f t="shared" si="121"/>
        <v>0</v>
      </c>
      <c r="BA149" s="129">
        <f t="shared" si="131"/>
        <v>0</v>
      </c>
      <c r="BB149" s="129">
        <f t="shared" si="132"/>
        <v>0</v>
      </c>
      <c r="BC149" s="129">
        <f t="shared" si="133"/>
        <v>0</v>
      </c>
      <c r="BD149" s="130">
        <f t="shared" si="134"/>
        <v>0</v>
      </c>
      <c r="BE149" s="130">
        <f t="shared" si="135"/>
        <v>0</v>
      </c>
      <c r="BF149" s="130">
        <f t="shared" si="136"/>
        <v>0</v>
      </c>
      <c r="BG149" s="149" t="b">
        <f t="shared" si="137"/>
        <v>0</v>
      </c>
      <c r="BH149" s="130" t="b">
        <f t="shared" si="138"/>
        <v>0</v>
      </c>
      <c r="BI149" s="130" t="str">
        <f t="shared" si="139"/>
        <v/>
      </c>
      <c r="BJ149" s="130" t="str">
        <f t="shared" si="140"/>
        <v/>
      </c>
      <c r="BK149" s="130">
        <f t="shared" si="141"/>
        <v>0</v>
      </c>
      <c r="BL149" s="130" t="str">
        <f t="shared" si="142"/>
        <v/>
      </c>
      <c r="BM149" s="130" t="str">
        <f t="shared" si="154"/>
        <v/>
      </c>
      <c r="BN149" s="130" t="str">
        <f t="shared" si="155"/>
        <v/>
      </c>
      <c r="BO149" s="130">
        <f t="shared" si="151"/>
        <v>0</v>
      </c>
      <c r="BP149" s="130">
        <f t="shared" si="152"/>
        <v>0</v>
      </c>
      <c r="BQ149" s="130">
        <f t="shared" si="153"/>
        <v>0</v>
      </c>
      <c r="BR149" s="130">
        <f t="shared" si="143"/>
        <v>0</v>
      </c>
      <c r="BS149" s="130" t="str">
        <f t="shared" si="144"/>
        <v>N</v>
      </c>
    </row>
    <row r="150" spans="1:71" ht="18" customHeight="1">
      <c r="A150" s="407"/>
      <c r="B150" s="116"/>
      <c r="C150" s="117"/>
      <c r="D150" s="118"/>
      <c r="E150" s="118"/>
      <c r="F150" s="115"/>
      <c r="G150" s="115"/>
      <c r="H150" s="119"/>
      <c r="I150" s="109" t="str">
        <f t="shared" si="122"/>
        <v xml:space="preserve"> </v>
      </c>
      <c r="J150" s="109" t="str">
        <f t="shared" si="123"/>
        <v xml:space="preserve"> </v>
      </c>
      <c r="K150" s="109" t="str">
        <f t="shared" si="124"/>
        <v xml:space="preserve"> </v>
      </c>
      <c r="W150" s="141" t="str">
        <f t="shared" si="125"/>
        <v xml:space="preserve"> </v>
      </c>
      <c r="X150" s="137" t="str">
        <f t="shared" si="106"/>
        <v xml:space="preserve"> </v>
      </c>
      <c r="Y150" s="137" t="str">
        <f t="shared" si="107"/>
        <v xml:space="preserve"> </v>
      </c>
      <c r="Z150" s="137" t="str">
        <f t="shared" si="108"/>
        <v xml:space="preserve"> </v>
      </c>
      <c r="AA150" s="138" t="str">
        <f t="shared" si="109"/>
        <v xml:space="preserve"> </v>
      </c>
      <c r="AB150" s="144" t="str">
        <f t="shared" si="110"/>
        <v xml:space="preserve"> </v>
      </c>
      <c r="AC150" s="139" t="e">
        <f t="shared" si="111"/>
        <v>#N/A</v>
      </c>
      <c r="AD150" s="139" t="e">
        <f t="shared" si="112"/>
        <v>#N/A</v>
      </c>
      <c r="AE150" s="140" t="str">
        <f>IF(ISBLANK($G150)," ",IF($D150="Z",#REF!,IF($G150=2,0,IF($G150=1,IF($AB150&gt;$AD150,#REF!,0),IF($AB150&lt;$AC150,#REF!,#REF!)))))</f>
        <v xml:space="preserve"> </v>
      </c>
      <c r="AF150" s="140" t="str">
        <f>IF(ISBLANK($G150)," ",IF($D150="Z",#REF!+#REF!,IF($G150=2,#REF!+#REF!,IF($G150=1,IF($AB150&gt;$AD150,#REF!+#REF!,#REF!+#REF!),IF($AB150&lt;$AC150,#REF!+#REF!,#REF!+#REF!)))))</f>
        <v xml:space="preserve"> </v>
      </c>
      <c r="AG150" s="125">
        <f t="shared" si="145"/>
        <v>0</v>
      </c>
      <c r="AH150" s="126">
        <f t="shared" si="146"/>
        <v>0</v>
      </c>
      <c r="AI150" s="126">
        <f t="shared" si="147"/>
        <v>0</v>
      </c>
      <c r="AJ150" s="126">
        <f t="shared" si="148"/>
        <v>0</v>
      </c>
      <c r="AK150" s="126">
        <f t="shared" si="149"/>
        <v>0</v>
      </c>
      <c r="AL150" s="126">
        <f t="shared" si="150"/>
        <v>4</v>
      </c>
      <c r="AM150" s="125">
        <f t="shared" si="126"/>
        <v>23</v>
      </c>
      <c r="AN150" s="125">
        <f t="shared" si="113"/>
        <v>0</v>
      </c>
      <c r="AO150" s="125">
        <f t="shared" si="114"/>
        <v>0</v>
      </c>
      <c r="AP150" s="125">
        <f t="shared" si="127"/>
        <v>1</v>
      </c>
      <c r="AQ150" s="127">
        <f t="shared" si="115"/>
        <v>810</v>
      </c>
      <c r="AR150" s="127">
        <f t="shared" si="116"/>
        <v>0</v>
      </c>
      <c r="AS150" s="125">
        <f t="shared" si="128"/>
        <v>0</v>
      </c>
      <c r="AT150" s="128">
        <f t="shared" si="117"/>
        <v>0</v>
      </c>
      <c r="AU150" s="128">
        <f t="shared" si="118"/>
        <v>0</v>
      </c>
      <c r="AV150" s="128">
        <f t="shared" si="129"/>
        <v>0</v>
      </c>
      <c r="AW150" s="128">
        <f t="shared" si="119"/>
        <v>0</v>
      </c>
      <c r="AX150" s="146">
        <f t="shared" si="120"/>
        <v>0</v>
      </c>
      <c r="AY150" s="147">
        <f t="shared" si="130"/>
        <v>0</v>
      </c>
      <c r="AZ150" s="146">
        <f t="shared" si="121"/>
        <v>0</v>
      </c>
      <c r="BA150" s="129">
        <f t="shared" si="131"/>
        <v>0</v>
      </c>
      <c r="BB150" s="129">
        <f t="shared" si="132"/>
        <v>0</v>
      </c>
      <c r="BC150" s="129">
        <f t="shared" si="133"/>
        <v>0</v>
      </c>
      <c r="BD150" s="130">
        <f t="shared" si="134"/>
        <v>0</v>
      </c>
      <c r="BE150" s="130">
        <f t="shared" si="135"/>
        <v>0</v>
      </c>
      <c r="BF150" s="130">
        <f t="shared" si="136"/>
        <v>0</v>
      </c>
      <c r="BG150" s="149" t="b">
        <f t="shared" si="137"/>
        <v>0</v>
      </c>
      <c r="BH150" s="130" t="b">
        <f t="shared" si="138"/>
        <v>0</v>
      </c>
      <c r="BI150" s="130" t="str">
        <f t="shared" si="139"/>
        <v/>
      </c>
      <c r="BJ150" s="130" t="str">
        <f t="shared" si="140"/>
        <v/>
      </c>
      <c r="BK150" s="130">
        <f t="shared" si="141"/>
        <v>0</v>
      </c>
      <c r="BL150" s="130" t="str">
        <f t="shared" si="142"/>
        <v/>
      </c>
      <c r="BM150" s="130" t="str">
        <f t="shared" si="154"/>
        <v/>
      </c>
      <c r="BN150" s="130" t="str">
        <f t="shared" si="155"/>
        <v/>
      </c>
      <c r="BO150" s="130">
        <f t="shared" si="151"/>
        <v>0</v>
      </c>
      <c r="BP150" s="130">
        <f t="shared" si="152"/>
        <v>0</v>
      </c>
      <c r="BQ150" s="130">
        <f t="shared" si="153"/>
        <v>0</v>
      </c>
      <c r="BR150" s="130">
        <f t="shared" si="143"/>
        <v>0</v>
      </c>
      <c r="BS150" s="130" t="str">
        <f t="shared" si="144"/>
        <v>N</v>
      </c>
    </row>
    <row r="151" spans="1:71" ht="18" customHeight="1">
      <c r="A151" s="407"/>
      <c r="B151" s="116"/>
      <c r="C151" s="117"/>
      <c r="D151" s="118"/>
      <c r="E151" s="118"/>
      <c r="F151" s="115"/>
      <c r="G151" s="115"/>
      <c r="H151" s="119"/>
      <c r="I151" s="109" t="str">
        <f t="shared" si="122"/>
        <v xml:space="preserve"> </v>
      </c>
      <c r="J151" s="109" t="str">
        <f t="shared" si="123"/>
        <v xml:space="preserve"> </v>
      </c>
      <c r="K151" s="109" t="str">
        <f t="shared" si="124"/>
        <v xml:space="preserve"> </v>
      </c>
      <c r="W151" s="141" t="str">
        <f t="shared" si="125"/>
        <v xml:space="preserve"> </v>
      </c>
      <c r="X151" s="137" t="str">
        <f t="shared" si="106"/>
        <v xml:space="preserve"> </v>
      </c>
      <c r="Y151" s="137" t="str">
        <f t="shared" si="107"/>
        <v xml:space="preserve"> </v>
      </c>
      <c r="Z151" s="137" t="str">
        <f t="shared" si="108"/>
        <v xml:space="preserve"> </v>
      </c>
      <c r="AA151" s="138" t="str">
        <f t="shared" si="109"/>
        <v xml:space="preserve"> </v>
      </c>
      <c r="AB151" s="144" t="str">
        <f t="shared" si="110"/>
        <v xml:space="preserve"> </v>
      </c>
      <c r="AC151" s="139" t="e">
        <f t="shared" si="111"/>
        <v>#N/A</v>
      </c>
      <c r="AD151" s="139" t="e">
        <f t="shared" si="112"/>
        <v>#N/A</v>
      </c>
      <c r="AE151" s="140" t="str">
        <f>IF(ISBLANK($G151)," ",IF($D151="Z",#REF!,IF($G151=2,0,IF($G151=1,IF($AB151&gt;$AD151,#REF!,0),IF($AB151&lt;$AC151,#REF!,#REF!)))))</f>
        <v xml:space="preserve"> </v>
      </c>
      <c r="AF151" s="140" t="str">
        <f>IF(ISBLANK($G151)," ",IF($D151="Z",#REF!+#REF!,IF($G151=2,#REF!+#REF!,IF($G151=1,IF($AB151&gt;$AD151,#REF!+#REF!,#REF!+#REF!),IF($AB151&lt;$AC151,#REF!+#REF!,#REF!+#REF!)))))</f>
        <v xml:space="preserve"> </v>
      </c>
      <c r="AG151" s="125">
        <f t="shared" si="145"/>
        <v>0</v>
      </c>
      <c r="AH151" s="126">
        <f t="shared" si="146"/>
        <v>0</v>
      </c>
      <c r="AI151" s="126">
        <f t="shared" si="147"/>
        <v>0</v>
      </c>
      <c r="AJ151" s="126">
        <f t="shared" si="148"/>
        <v>0</v>
      </c>
      <c r="AK151" s="126">
        <f t="shared" si="149"/>
        <v>0</v>
      </c>
      <c r="AL151" s="126">
        <f t="shared" si="150"/>
        <v>4</v>
      </c>
      <c r="AM151" s="125">
        <f t="shared" si="126"/>
        <v>23</v>
      </c>
      <c r="AN151" s="125">
        <f t="shared" si="113"/>
        <v>0</v>
      </c>
      <c r="AO151" s="125">
        <f t="shared" si="114"/>
        <v>0</v>
      </c>
      <c r="AP151" s="125">
        <f t="shared" si="127"/>
        <v>1</v>
      </c>
      <c r="AQ151" s="127">
        <f t="shared" si="115"/>
        <v>810</v>
      </c>
      <c r="AR151" s="127">
        <f t="shared" si="116"/>
        <v>0</v>
      </c>
      <c r="AS151" s="125">
        <f t="shared" si="128"/>
        <v>0</v>
      </c>
      <c r="AT151" s="128">
        <f t="shared" si="117"/>
        <v>0</v>
      </c>
      <c r="AU151" s="128">
        <f t="shared" si="118"/>
        <v>0</v>
      </c>
      <c r="AV151" s="128">
        <f t="shared" si="129"/>
        <v>0</v>
      </c>
      <c r="AW151" s="128">
        <f t="shared" si="119"/>
        <v>0</v>
      </c>
      <c r="AX151" s="146">
        <f t="shared" si="120"/>
        <v>0</v>
      </c>
      <c r="AY151" s="147">
        <f t="shared" si="130"/>
        <v>0</v>
      </c>
      <c r="AZ151" s="146">
        <f t="shared" si="121"/>
        <v>0</v>
      </c>
      <c r="BA151" s="129">
        <f t="shared" si="131"/>
        <v>0</v>
      </c>
      <c r="BB151" s="129">
        <f t="shared" si="132"/>
        <v>0</v>
      </c>
      <c r="BC151" s="129">
        <f t="shared" si="133"/>
        <v>0</v>
      </c>
      <c r="BD151" s="130">
        <f t="shared" si="134"/>
        <v>0</v>
      </c>
      <c r="BE151" s="130">
        <f t="shared" si="135"/>
        <v>0</v>
      </c>
      <c r="BF151" s="130">
        <f t="shared" si="136"/>
        <v>0</v>
      </c>
      <c r="BG151" s="149" t="b">
        <f t="shared" si="137"/>
        <v>0</v>
      </c>
      <c r="BH151" s="130" t="b">
        <f t="shared" si="138"/>
        <v>0</v>
      </c>
      <c r="BI151" s="130" t="str">
        <f t="shared" si="139"/>
        <v/>
      </c>
      <c r="BJ151" s="130" t="str">
        <f t="shared" si="140"/>
        <v/>
      </c>
      <c r="BK151" s="130">
        <f t="shared" si="141"/>
        <v>0</v>
      </c>
      <c r="BL151" s="130" t="str">
        <f t="shared" si="142"/>
        <v/>
      </c>
      <c r="BM151" s="130" t="str">
        <f t="shared" si="154"/>
        <v/>
      </c>
      <c r="BN151" s="130" t="str">
        <f t="shared" si="155"/>
        <v/>
      </c>
      <c r="BO151" s="130">
        <f t="shared" si="151"/>
        <v>0</v>
      </c>
      <c r="BP151" s="130">
        <f t="shared" si="152"/>
        <v>0</v>
      </c>
      <c r="BQ151" s="130">
        <f t="shared" si="153"/>
        <v>0</v>
      </c>
      <c r="BR151" s="130">
        <f t="shared" si="143"/>
        <v>0</v>
      </c>
      <c r="BS151" s="130" t="str">
        <f t="shared" si="144"/>
        <v>N</v>
      </c>
    </row>
    <row r="152" spans="1:71" ht="18" customHeight="1">
      <c r="A152" s="407"/>
      <c r="B152" s="116"/>
      <c r="C152" s="117"/>
      <c r="D152" s="118"/>
      <c r="E152" s="118"/>
      <c r="F152" s="115"/>
      <c r="G152" s="115"/>
      <c r="H152" s="119"/>
      <c r="I152" s="109" t="str">
        <f t="shared" si="122"/>
        <v xml:space="preserve"> </v>
      </c>
      <c r="J152" s="109" t="str">
        <f t="shared" si="123"/>
        <v xml:space="preserve"> </v>
      </c>
      <c r="K152" s="109" t="str">
        <f t="shared" si="124"/>
        <v xml:space="preserve"> </v>
      </c>
      <c r="W152" s="141" t="str">
        <f t="shared" si="125"/>
        <v xml:space="preserve"> </v>
      </c>
      <c r="X152" s="137" t="str">
        <f t="shared" si="106"/>
        <v xml:space="preserve"> </v>
      </c>
      <c r="Y152" s="137" t="str">
        <f t="shared" si="107"/>
        <v xml:space="preserve"> </v>
      </c>
      <c r="Z152" s="137" t="str">
        <f t="shared" si="108"/>
        <v xml:space="preserve"> </v>
      </c>
      <c r="AA152" s="138" t="str">
        <f t="shared" si="109"/>
        <v xml:space="preserve"> </v>
      </c>
      <c r="AB152" s="144" t="str">
        <f t="shared" si="110"/>
        <v xml:space="preserve"> </v>
      </c>
      <c r="AC152" s="139" t="e">
        <f t="shared" si="111"/>
        <v>#N/A</v>
      </c>
      <c r="AD152" s="139" t="e">
        <f t="shared" si="112"/>
        <v>#N/A</v>
      </c>
      <c r="AE152" s="140" t="str">
        <f>IF(ISBLANK($G152)," ",IF($D152="Z",#REF!,IF($G152=2,0,IF($G152=1,IF($AB152&gt;$AD152,#REF!,0),IF($AB152&lt;$AC152,#REF!,#REF!)))))</f>
        <v xml:space="preserve"> </v>
      </c>
      <c r="AF152" s="140" t="str">
        <f>IF(ISBLANK($G152)," ",IF($D152="Z",#REF!+#REF!,IF($G152=2,#REF!+#REF!,IF($G152=1,IF($AB152&gt;$AD152,#REF!+#REF!,#REF!+#REF!),IF($AB152&lt;$AC152,#REF!+#REF!,#REF!+#REF!)))))</f>
        <v xml:space="preserve"> </v>
      </c>
      <c r="AG152" s="125">
        <f t="shared" si="145"/>
        <v>0</v>
      </c>
      <c r="AH152" s="126">
        <f t="shared" si="146"/>
        <v>0</v>
      </c>
      <c r="AI152" s="126">
        <f t="shared" si="147"/>
        <v>0</v>
      </c>
      <c r="AJ152" s="126">
        <f t="shared" si="148"/>
        <v>0</v>
      </c>
      <c r="AK152" s="126">
        <f t="shared" si="149"/>
        <v>0</v>
      </c>
      <c r="AL152" s="126">
        <f t="shared" si="150"/>
        <v>4</v>
      </c>
      <c r="AM152" s="125">
        <f t="shared" si="126"/>
        <v>23</v>
      </c>
      <c r="AN152" s="125">
        <f t="shared" si="113"/>
        <v>0</v>
      </c>
      <c r="AO152" s="125">
        <f t="shared" si="114"/>
        <v>0</v>
      </c>
      <c r="AP152" s="125">
        <f t="shared" si="127"/>
        <v>1</v>
      </c>
      <c r="AQ152" s="127">
        <f t="shared" si="115"/>
        <v>810</v>
      </c>
      <c r="AR152" s="127">
        <f t="shared" si="116"/>
        <v>0</v>
      </c>
      <c r="AS152" s="125">
        <f t="shared" si="128"/>
        <v>0</v>
      </c>
      <c r="AT152" s="128">
        <f t="shared" si="117"/>
        <v>0</v>
      </c>
      <c r="AU152" s="128">
        <f t="shared" si="118"/>
        <v>0</v>
      </c>
      <c r="AV152" s="128">
        <f t="shared" si="129"/>
        <v>0</v>
      </c>
      <c r="AW152" s="128">
        <f t="shared" si="119"/>
        <v>0</v>
      </c>
      <c r="AX152" s="146">
        <f t="shared" si="120"/>
        <v>0</v>
      </c>
      <c r="AY152" s="147">
        <f t="shared" si="130"/>
        <v>0</v>
      </c>
      <c r="AZ152" s="146">
        <f t="shared" si="121"/>
        <v>0</v>
      </c>
      <c r="BA152" s="129">
        <f t="shared" si="131"/>
        <v>0</v>
      </c>
      <c r="BB152" s="129">
        <f t="shared" si="132"/>
        <v>0</v>
      </c>
      <c r="BC152" s="129">
        <f t="shared" si="133"/>
        <v>0</v>
      </c>
      <c r="BD152" s="130">
        <f t="shared" si="134"/>
        <v>0</v>
      </c>
      <c r="BE152" s="130">
        <f t="shared" si="135"/>
        <v>0</v>
      </c>
      <c r="BF152" s="130">
        <f t="shared" si="136"/>
        <v>0</v>
      </c>
      <c r="BG152" s="149" t="b">
        <f t="shared" si="137"/>
        <v>0</v>
      </c>
      <c r="BH152" s="130" t="b">
        <f t="shared" si="138"/>
        <v>0</v>
      </c>
      <c r="BI152" s="130" t="str">
        <f t="shared" si="139"/>
        <v/>
      </c>
      <c r="BJ152" s="130" t="str">
        <f t="shared" si="140"/>
        <v/>
      </c>
      <c r="BK152" s="130">
        <f t="shared" si="141"/>
        <v>0</v>
      </c>
      <c r="BL152" s="130" t="str">
        <f t="shared" si="142"/>
        <v/>
      </c>
      <c r="BM152" s="130" t="str">
        <f t="shared" si="154"/>
        <v/>
      </c>
      <c r="BN152" s="130" t="str">
        <f t="shared" si="155"/>
        <v/>
      </c>
      <c r="BO152" s="130">
        <f t="shared" si="151"/>
        <v>0</v>
      </c>
      <c r="BP152" s="130">
        <f t="shared" si="152"/>
        <v>0</v>
      </c>
      <c r="BQ152" s="130">
        <f t="shared" si="153"/>
        <v>0</v>
      </c>
      <c r="BR152" s="130">
        <f t="shared" si="143"/>
        <v>0</v>
      </c>
      <c r="BS152" s="130" t="str">
        <f t="shared" si="144"/>
        <v>N</v>
      </c>
    </row>
    <row r="153" spans="1:71" ht="18" customHeight="1">
      <c r="A153" s="407"/>
      <c r="B153" s="116"/>
      <c r="C153" s="117"/>
      <c r="D153" s="118"/>
      <c r="E153" s="118"/>
      <c r="F153" s="115"/>
      <c r="G153" s="115"/>
      <c r="H153" s="119"/>
      <c r="I153" s="109" t="str">
        <f t="shared" si="122"/>
        <v xml:space="preserve"> </v>
      </c>
      <c r="J153" s="109" t="str">
        <f t="shared" si="123"/>
        <v xml:space="preserve"> </v>
      </c>
      <c r="K153" s="109" t="str">
        <f t="shared" si="124"/>
        <v xml:space="preserve"> </v>
      </c>
      <c r="W153" s="141" t="str">
        <f t="shared" si="125"/>
        <v xml:space="preserve"> </v>
      </c>
      <c r="X153" s="137" t="str">
        <f t="shared" si="106"/>
        <v xml:space="preserve"> </v>
      </c>
      <c r="Y153" s="137" t="str">
        <f t="shared" si="107"/>
        <v xml:space="preserve"> </v>
      </c>
      <c r="Z153" s="137" t="str">
        <f t="shared" si="108"/>
        <v xml:space="preserve"> </v>
      </c>
      <c r="AA153" s="138" t="str">
        <f t="shared" si="109"/>
        <v xml:space="preserve"> </v>
      </c>
      <c r="AB153" s="144" t="str">
        <f t="shared" si="110"/>
        <v xml:space="preserve"> </v>
      </c>
      <c r="AC153" s="139" t="e">
        <f t="shared" si="111"/>
        <v>#N/A</v>
      </c>
      <c r="AD153" s="139" t="e">
        <f t="shared" si="112"/>
        <v>#N/A</v>
      </c>
      <c r="AE153" s="140" t="str">
        <f>IF(ISBLANK($G153)," ",IF($D153="Z",#REF!,IF($G153=2,0,IF($G153=1,IF($AB153&gt;$AD153,#REF!,0),IF($AB153&lt;$AC153,#REF!,#REF!)))))</f>
        <v xml:space="preserve"> </v>
      </c>
      <c r="AF153" s="140" t="str">
        <f>IF(ISBLANK($G153)," ",IF($D153="Z",#REF!+#REF!,IF($G153=2,#REF!+#REF!,IF($G153=1,IF($AB153&gt;$AD153,#REF!+#REF!,#REF!+#REF!),IF($AB153&lt;$AC153,#REF!+#REF!,#REF!+#REF!)))))</f>
        <v xml:space="preserve"> </v>
      </c>
      <c r="AG153" s="125">
        <f t="shared" si="145"/>
        <v>0</v>
      </c>
      <c r="AH153" s="126">
        <f t="shared" si="146"/>
        <v>0</v>
      </c>
      <c r="AI153" s="126">
        <f t="shared" si="147"/>
        <v>0</v>
      </c>
      <c r="AJ153" s="126">
        <f t="shared" si="148"/>
        <v>0</v>
      </c>
      <c r="AK153" s="126">
        <f t="shared" si="149"/>
        <v>0</v>
      </c>
      <c r="AL153" s="126">
        <f t="shared" si="150"/>
        <v>4</v>
      </c>
      <c r="AM153" s="125">
        <f t="shared" si="126"/>
        <v>23</v>
      </c>
      <c r="AN153" s="125">
        <f t="shared" si="113"/>
        <v>0</v>
      </c>
      <c r="AO153" s="125">
        <f t="shared" si="114"/>
        <v>0</v>
      </c>
      <c r="AP153" s="125">
        <f t="shared" si="127"/>
        <v>1</v>
      </c>
      <c r="AQ153" s="127">
        <f t="shared" si="115"/>
        <v>810</v>
      </c>
      <c r="AR153" s="127">
        <f t="shared" si="116"/>
        <v>0</v>
      </c>
      <c r="AS153" s="125">
        <f t="shared" si="128"/>
        <v>0</v>
      </c>
      <c r="AT153" s="128">
        <f t="shared" si="117"/>
        <v>0</v>
      </c>
      <c r="AU153" s="128">
        <f t="shared" si="118"/>
        <v>0</v>
      </c>
      <c r="AV153" s="128">
        <f t="shared" si="129"/>
        <v>0</v>
      </c>
      <c r="AW153" s="128">
        <f t="shared" si="119"/>
        <v>0</v>
      </c>
      <c r="AX153" s="146">
        <f t="shared" si="120"/>
        <v>0</v>
      </c>
      <c r="AY153" s="147">
        <f t="shared" si="130"/>
        <v>0</v>
      </c>
      <c r="AZ153" s="146">
        <f t="shared" si="121"/>
        <v>0</v>
      </c>
      <c r="BA153" s="129">
        <f t="shared" si="131"/>
        <v>0</v>
      </c>
      <c r="BB153" s="129">
        <f t="shared" si="132"/>
        <v>0</v>
      </c>
      <c r="BC153" s="129">
        <f t="shared" si="133"/>
        <v>0</v>
      </c>
      <c r="BD153" s="130">
        <f t="shared" si="134"/>
        <v>0</v>
      </c>
      <c r="BE153" s="130">
        <f t="shared" si="135"/>
        <v>0</v>
      </c>
      <c r="BF153" s="130">
        <f t="shared" si="136"/>
        <v>0</v>
      </c>
      <c r="BG153" s="149" t="b">
        <f t="shared" si="137"/>
        <v>0</v>
      </c>
      <c r="BH153" s="130" t="b">
        <f t="shared" si="138"/>
        <v>0</v>
      </c>
      <c r="BI153" s="130" t="str">
        <f t="shared" si="139"/>
        <v/>
      </c>
      <c r="BJ153" s="130" t="str">
        <f t="shared" si="140"/>
        <v/>
      </c>
      <c r="BK153" s="130">
        <f t="shared" si="141"/>
        <v>0</v>
      </c>
      <c r="BL153" s="130" t="str">
        <f t="shared" si="142"/>
        <v/>
      </c>
      <c r="BM153" s="130" t="str">
        <f t="shared" si="154"/>
        <v/>
      </c>
      <c r="BN153" s="130" t="str">
        <f t="shared" si="155"/>
        <v/>
      </c>
      <c r="BO153" s="130">
        <f t="shared" si="151"/>
        <v>0</v>
      </c>
      <c r="BP153" s="130">
        <f t="shared" si="152"/>
        <v>0</v>
      </c>
      <c r="BQ153" s="130">
        <f t="shared" si="153"/>
        <v>0</v>
      </c>
      <c r="BR153" s="130">
        <f t="shared" si="143"/>
        <v>0</v>
      </c>
      <c r="BS153" s="130" t="str">
        <f t="shared" si="144"/>
        <v>N</v>
      </c>
    </row>
    <row r="154" spans="1:71" ht="18" customHeight="1">
      <c r="A154" s="407"/>
      <c r="B154" s="116"/>
      <c r="C154" s="117"/>
      <c r="D154" s="118"/>
      <c r="E154" s="118"/>
      <c r="F154" s="115"/>
      <c r="G154" s="115"/>
      <c r="H154" s="119"/>
      <c r="I154" s="109" t="str">
        <f t="shared" si="122"/>
        <v xml:space="preserve"> </v>
      </c>
      <c r="J154" s="109" t="str">
        <f t="shared" si="123"/>
        <v xml:space="preserve"> </v>
      </c>
      <c r="K154" s="109" t="str">
        <f t="shared" si="124"/>
        <v xml:space="preserve"> </v>
      </c>
      <c r="W154" s="141" t="str">
        <f t="shared" si="125"/>
        <v xml:space="preserve"> </v>
      </c>
      <c r="X154" s="137" t="str">
        <f t="shared" si="106"/>
        <v xml:space="preserve"> </v>
      </c>
      <c r="Y154" s="137" t="str">
        <f t="shared" si="107"/>
        <v xml:space="preserve"> </v>
      </c>
      <c r="Z154" s="137" t="str">
        <f t="shared" si="108"/>
        <v xml:space="preserve"> </v>
      </c>
      <c r="AA154" s="138" t="str">
        <f t="shared" si="109"/>
        <v xml:space="preserve"> </v>
      </c>
      <c r="AB154" s="144" t="str">
        <f t="shared" si="110"/>
        <v xml:space="preserve"> </v>
      </c>
      <c r="AC154" s="139" t="e">
        <f t="shared" si="111"/>
        <v>#N/A</v>
      </c>
      <c r="AD154" s="139" t="e">
        <f t="shared" si="112"/>
        <v>#N/A</v>
      </c>
      <c r="AE154" s="140" t="str">
        <f>IF(ISBLANK($G154)," ",IF($D154="Z",#REF!,IF($G154=2,0,IF($G154=1,IF($AB154&gt;$AD154,#REF!,0),IF($AB154&lt;$AC154,#REF!,#REF!)))))</f>
        <v xml:space="preserve"> </v>
      </c>
      <c r="AF154" s="140" t="str">
        <f>IF(ISBLANK($G154)," ",IF($D154="Z",#REF!+#REF!,IF($G154=2,#REF!+#REF!,IF($G154=1,IF($AB154&gt;$AD154,#REF!+#REF!,#REF!+#REF!),IF($AB154&lt;$AC154,#REF!+#REF!,#REF!+#REF!)))))</f>
        <v xml:space="preserve"> </v>
      </c>
      <c r="AG154" s="125">
        <f t="shared" si="145"/>
        <v>0</v>
      </c>
      <c r="AH154" s="126">
        <f t="shared" si="146"/>
        <v>0</v>
      </c>
      <c r="AI154" s="126">
        <f t="shared" si="147"/>
        <v>0</v>
      </c>
      <c r="AJ154" s="126">
        <f t="shared" si="148"/>
        <v>0</v>
      </c>
      <c r="AK154" s="126">
        <f t="shared" si="149"/>
        <v>0</v>
      </c>
      <c r="AL154" s="126">
        <f t="shared" si="150"/>
        <v>4</v>
      </c>
      <c r="AM154" s="125">
        <f t="shared" si="126"/>
        <v>23</v>
      </c>
      <c r="AN154" s="125">
        <f t="shared" si="113"/>
        <v>0</v>
      </c>
      <c r="AO154" s="125">
        <f t="shared" si="114"/>
        <v>0</v>
      </c>
      <c r="AP154" s="125">
        <f t="shared" si="127"/>
        <v>1</v>
      </c>
      <c r="AQ154" s="127">
        <f t="shared" si="115"/>
        <v>810</v>
      </c>
      <c r="AR154" s="127">
        <f t="shared" si="116"/>
        <v>0</v>
      </c>
      <c r="AS154" s="125">
        <f t="shared" si="128"/>
        <v>0</v>
      </c>
      <c r="AT154" s="128">
        <f t="shared" si="117"/>
        <v>0</v>
      </c>
      <c r="AU154" s="128">
        <f t="shared" si="118"/>
        <v>0</v>
      </c>
      <c r="AV154" s="128">
        <f t="shared" si="129"/>
        <v>0</v>
      </c>
      <c r="AW154" s="128">
        <f t="shared" si="119"/>
        <v>0</v>
      </c>
      <c r="AX154" s="146">
        <f t="shared" si="120"/>
        <v>0</v>
      </c>
      <c r="AY154" s="147">
        <f t="shared" si="130"/>
        <v>0</v>
      </c>
      <c r="AZ154" s="146">
        <f t="shared" si="121"/>
        <v>0</v>
      </c>
      <c r="BA154" s="129">
        <f t="shared" si="131"/>
        <v>0</v>
      </c>
      <c r="BB154" s="129">
        <f t="shared" si="132"/>
        <v>0</v>
      </c>
      <c r="BC154" s="129">
        <f t="shared" si="133"/>
        <v>0</v>
      </c>
      <c r="BD154" s="130">
        <f t="shared" si="134"/>
        <v>0</v>
      </c>
      <c r="BE154" s="130">
        <f t="shared" si="135"/>
        <v>0</v>
      </c>
      <c r="BF154" s="130">
        <f t="shared" si="136"/>
        <v>0</v>
      </c>
      <c r="BG154" s="149" t="b">
        <f t="shared" si="137"/>
        <v>0</v>
      </c>
      <c r="BH154" s="130" t="b">
        <f t="shared" si="138"/>
        <v>0</v>
      </c>
      <c r="BI154" s="130" t="str">
        <f t="shared" si="139"/>
        <v/>
      </c>
      <c r="BJ154" s="130" t="str">
        <f t="shared" si="140"/>
        <v/>
      </c>
      <c r="BK154" s="130">
        <f t="shared" si="141"/>
        <v>0</v>
      </c>
      <c r="BL154" s="130" t="str">
        <f t="shared" si="142"/>
        <v/>
      </c>
      <c r="BM154" s="130" t="str">
        <f t="shared" si="154"/>
        <v/>
      </c>
      <c r="BN154" s="130" t="str">
        <f t="shared" si="155"/>
        <v/>
      </c>
      <c r="BO154" s="130">
        <f t="shared" si="151"/>
        <v>0</v>
      </c>
      <c r="BP154" s="130">
        <f t="shared" si="152"/>
        <v>0</v>
      </c>
      <c r="BQ154" s="130">
        <f t="shared" si="153"/>
        <v>0</v>
      </c>
      <c r="BR154" s="130">
        <f t="shared" si="143"/>
        <v>0</v>
      </c>
      <c r="BS154" s="130" t="str">
        <f t="shared" si="144"/>
        <v>N</v>
      </c>
    </row>
    <row r="155" spans="1:71" ht="18" customHeight="1">
      <c r="A155" s="407"/>
      <c r="B155" s="116"/>
      <c r="C155" s="117"/>
      <c r="D155" s="118"/>
      <c r="E155" s="118"/>
      <c r="F155" s="115"/>
      <c r="G155" s="115"/>
      <c r="H155" s="119"/>
      <c r="I155" s="109" t="str">
        <f t="shared" si="122"/>
        <v xml:space="preserve"> </v>
      </c>
      <c r="J155" s="109" t="str">
        <f t="shared" si="123"/>
        <v xml:space="preserve"> </v>
      </c>
      <c r="K155" s="109" t="str">
        <f t="shared" si="124"/>
        <v xml:space="preserve"> </v>
      </c>
      <c r="W155" s="141" t="str">
        <f t="shared" si="125"/>
        <v xml:space="preserve"> </v>
      </c>
      <c r="X155" s="137" t="str">
        <f t="shared" si="106"/>
        <v xml:space="preserve"> </v>
      </c>
      <c r="Y155" s="137" t="str">
        <f t="shared" si="107"/>
        <v xml:space="preserve"> </v>
      </c>
      <c r="Z155" s="137" t="str">
        <f t="shared" si="108"/>
        <v xml:space="preserve"> </v>
      </c>
      <c r="AA155" s="138" t="str">
        <f t="shared" si="109"/>
        <v xml:space="preserve"> </v>
      </c>
      <c r="AB155" s="144" t="str">
        <f t="shared" si="110"/>
        <v xml:space="preserve"> </v>
      </c>
      <c r="AC155" s="139" t="e">
        <f t="shared" si="111"/>
        <v>#N/A</v>
      </c>
      <c r="AD155" s="139" t="e">
        <f t="shared" si="112"/>
        <v>#N/A</v>
      </c>
      <c r="AE155" s="140" t="str">
        <f>IF(ISBLANK($G155)," ",IF($D155="Z",#REF!,IF($G155=2,0,IF($G155=1,IF($AB155&gt;$AD155,#REF!,0),IF($AB155&lt;$AC155,#REF!,#REF!)))))</f>
        <v xml:space="preserve"> </v>
      </c>
      <c r="AF155" s="140" t="str">
        <f>IF(ISBLANK($G155)," ",IF($D155="Z",#REF!+#REF!,IF($G155=2,#REF!+#REF!,IF($G155=1,IF($AB155&gt;$AD155,#REF!+#REF!,#REF!+#REF!),IF($AB155&lt;$AC155,#REF!+#REF!,#REF!+#REF!)))))</f>
        <v xml:space="preserve"> </v>
      </c>
      <c r="AG155" s="125">
        <f t="shared" si="145"/>
        <v>0</v>
      </c>
      <c r="AH155" s="126">
        <f t="shared" si="146"/>
        <v>0</v>
      </c>
      <c r="AI155" s="126">
        <f t="shared" si="147"/>
        <v>0</v>
      </c>
      <c r="AJ155" s="126">
        <f t="shared" si="148"/>
        <v>0</v>
      </c>
      <c r="AK155" s="126">
        <f t="shared" si="149"/>
        <v>0</v>
      </c>
      <c r="AL155" s="126">
        <f t="shared" si="150"/>
        <v>4</v>
      </c>
      <c r="AM155" s="125">
        <f t="shared" si="126"/>
        <v>23</v>
      </c>
      <c r="AN155" s="125">
        <f t="shared" si="113"/>
        <v>0</v>
      </c>
      <c r="AO155" s="125">
        <f t="shared" si="114"/>
        <v>0</v>
      </c>
      <c r="AP155" s="125">
        <f t="shared" si="127"/>
        <v>1</v>
      </c>
      <c r="AQ155" s="127">
        <f t="shared" si="115"/>
        <v>810</v>
      </c>
      <c r="AR155" s="127">
        <f t="shared" si="116"/>
        <v>0</v>
      </c>
      <c r="AS155" s="125">
        <f t="shared" si="128"/>
        <v>0</v>
      </c>
      <c r="AT155" s="128">
        <f t="shared" si="117"/>
        <v>0</v>
      </c>
      <c r="AU155" s="128">
        <f t="shared" si="118"/>
        <v>0</v>
      </c>
      <c r="AV155" s="128">
        <f t="shared" si="129"/>
        <v>0</v>
      </c>
      <c r="AW155" s="128">
        <f t="shared" si="119"/>
        <v>0</v>
      </c>
      <c r="AX155" s="146">
        <f t="shared" si="120"/>
        <v>0</v>
      </c>
      <c r="AY155" s="147">
        <f t="shared" si="130"/>
        <v>0</v>
      </c>
      <c r="AZ155" s="146">
        <f t="shared" si="121"/>
        <v>0</v>
      </c>
      <c r="BA155" s="129">
        <f t="shared" si="131"/>
        <v>0</v>
      </c>
      <c r="BB155" s="129">
        <f t="shared" si="132"/>
        <v>0</v>
      </c>
      <c r="BC155" s="129">
        <f t="shared" si="133"/>
        <v>0</v>
      </c>
      <c r="BD155" s="130">
        <f t="shared" si="134"/>
        <v>0</v>
      </c>
      <c r="BE155" s="130">
        <f t="shared" si="135"/>
        <v>0</v>
      </c>
      <c r="BF155" s="130">
        <f t="shared" si="136"/>
        <v>0</v>
      </c>
      <c r="BG155" s="149" t="b">
        <f t="shared" si="137"/>
        <v>0</v>
      </c>
      <c r="BH155" s="130" t="b">
        <f t="shared" si="138"/>
        <v>0</v>
      </c>
      <c r="BI155" s="130" t="str">
        <f t="shared" si="139"/>
        <v/>
      </c>
      <c r="BJ155" s="130" t="str">
        <f t="shared" si="140"/>
        <v/>
      </c>
      <c r="BK155" s="130">
        <f t="shared" si="141"/>
        <v>0</v>
      </c>
      <c r="BL155" s="130" t="str">
        <f t="shared" si="142"/>
        <v/>
      </c>
      <c r="BM155" s="130" t="str">
        <f t="shared" si="154"/>
        <v/>
      </c>
      <c r="BN155" s="130" t="str">
        <f t="shared" si="155"/>
        <v/>
      </c>
      <c r="BO155" s="130">
        <f t="shared" si="151"/>
        <v>0</v>
      </c>
      <c r="BP155" s="130">
        <f t="shared" si="152"/>
        <v>0</v>
      </c>
      <c r="BQ155" s="130">
        <f t="shared" si="153"/>
        <v>0</v>
      </c>
      <c r="BR155" s="130">
        <f t="shared" si="143"/>
        <v>0</v>
      </c>
      <c r="BS155" s="130" t="str">
        <f t="shared" si="144"/>
        <v>N</v>
      </c>
    </row>
    <row r="156" spans="1:71" ht="18" customHeight="1">
      <c r="A156" s="407"/>
      <c r="B156" s="116"/>
      <c r="C156" s="117"/>
      <c r="D156" s="118"/>
      <c r="E156" s="118"/>
      <c r="F156" s="115"/>
      <c r="G156" s="115"/>
      <c r="H156" s="119"/>
      <c r="I156" s="109" t="str">
        <f t="shared" si="122"/>
        <v xml:space="preserve"> </v>
      </c>
      <c r="J156" s="109" t="str">
        <f t="shared" si="123"/>
        <v xml:space="preserve"> </v>
      </c>
      <c r="K156" s="109" t="str">
        <f t="shared" si="124"/>
        <v xml:space="preserve"> </v>
      </c>
      <c r="N156" s="108"/>
      <c r="O156" s="108"/>
      <c r="P156" s="108"/>
      <c r="Q156" s="108"/>
      <c r="R156" s="108"/>
      <c r="S156" s="108"/>
      <c r="T156" s="108"/>
      <c r="U156" s="108"/>
      <c r="W156" s="141" t="str">
        <f t="shared" si="125"/>
        <v xml:space="preserve"> </v>
      </c>
      <c r="X156" s="137" t="str">
        <f t="shared" si="106"/>
        <v xml:space="preserve"> </v>
      </c>
      <c r="Y156" s="137" t="str">
        <f t="shared" si="107"/>
        <v xml:space="preserve"> </v>
      </c>
      <c r="Z156" s="137" t="str">
        <f t="shared" si="108"/>
        <v xml:space="preserve"> </v>
      </c>
      <c r="AA156" s="138" t="str">
        <f t="shared" si="109"/>
        <v xml:space="preserve"> </v>
      </c>
      <c r="AB156" s="144" t="str">
        <f t="shared" si="110"/>
        <v xml:space="preserve"> </v>
      </c>
      <c r="AC156" s="139" t="e">
        <f t="shared" si="111"/>
        <v>#N/A</v>
      </c>
      <c r="AD156" s="139" t="e">
        <f t="shared" si="112"/>
        <v>#N/A</v>
      </c>
      <c r="AE156" s="140" t="str">
        <f>IF(ISBLANK($G156)," ",IF($D156="Z",#REF!,IF($G156=2,0,IF($G156=1,IF($AB156&gt;$AD156,#REF!,0),IF($AB156&lt;$AC156,#REF!,#REF!)))))</f>
        <v xml:space="preserve"> </v>
      </c>
      <c r="AF156" s="140" t="str">
        <f>IF(ISBLANK($G156)," ",IF($D156="Z",#REF!+#REF!,IF($G156=2,#REF!+#REF!,IF($G156=1,IF($AB156&gt;$AD156,#REF!+#REF!,#REF!+#REF!),IF($AB156&lt;$AC156,#REF!+#REF!,#REF!+#REF!)))))</f>
        <v xml:space="preserve"> </v>
      </c>
      <c r="AG156" s="125">
        <f t="shared" si="145"/>
        <v>0</v>
      </c>
      <c r="AH156" s="126">
        <f t="shared" si="146"/>
        <v>0</v>
      </c>
      <c r="AI156" s="126">
        <f t="shared" si="147"/>
        <v>0</v>
      </c>
      <c r="AJ156" s="126">
        <f t="shared" si="148"/>
        <v>0</v>
      </c>
      <c r="AK156" s="126">
        <f t="shared" si="149"/>
        <v>0</v>
      </c>
      <c r="AL156" s="126">
        <f t="shared" si="150"/>
        <v>4</v>
      </c>
      <c r="AM156" s="125">
        <f t="shared" si="126"/>
        <v>23</v>
      </c>
      <c r="AN156" s="125">
        <f t="shared" si="113"/>
        <v>0</v>
      </c>
      <c r="AO156" s="125">
        <f t="shared" si="114"/>
        <v>0</v>
      </c>
      <c r="AP156" s="125">
        <f t="shared" si="127"/>
        <v>1</v>
      </c>
      <c r="AQ156" s="127">
        <f t="shared" si="115"/>
        <v>810</v>
      </c>
      <c r="AR156" s="127">
        <f t="shared" si="116"/>
        <v>0</v>
      </c>
      <c r="AS156" s="125">
        <f t="shared" si="128"/>
        <v>0</v>
      </c>
      <c r="AT156" s="128">
        <f t="shared" si="117"/>
        <v>0</v>
      </c>
      <c r="AU156" s="128">
        <f t="shared" si="118"/>
        <v>0</v>
      </c>
      <c r="AV156" s="128">
        <f t="shared" si="129"/>
        <v>0</v>
      </c>
      <c r="AW156" s="128">
        <f t="shared" si="119"/>
        <v>0</v>
      </c>
      <c r="AX156" s="146">
        <f t="shared" si="120"/>
        <v>0</v>
      </c>
      <c r="AY156" s="147">
        <f t="shared" si="130"/>
        <v>0</v>
      </c>
      <c r="AZ156" s="146">
        <f t="shared" si="121"/>
        <v>0</v>
      </c>
      <c r="BA156" s="129">
        <f t="shared" si="131"/>
        <v>0</v>
      </c>
      <c r="BB156" s="129">
        <f t="shared" si="132"/>
        <v>0</v>
      </c>
      <c r="BC156" s="129">
        <f t="shared" si="133"/>
        <v>0</v>
      </c>
      <c r="BD156" s="130">
        <f t="shared" si="134"/>
        <v>0</v>
      </c>
      <c r="BE156" s="130">
        <f t="shared" si="135"/>
        <v>0</v>
      </c>
      <c r="BF156" s="130">
        <f t="shared" si="136"/>
        <v>0</v>
      </c>
      <c r="BG156" s="149" t="b">
        <f t="shared" si="137"/>
        <v>0</v>
      </c>
      <c r="BH156" s="130" t="b">
        <f t="shared" si="138"/>
        <v>0</v>
      </c>
      <c r="BI156" s="130" t="str">
        <f t="shared" si="139"/>
        <v/>
      </c>
      <c r="BJ156" s="130" t="str">
        <f t="shared" si="140"/>
        <v/>
      </c>
      <c r="BK156" s="130">
        <f t="shared" si="141"/>
        <v>0</v>
      </c>
      <c r="BL156" s="130" t="str">
        <f t="shared" si="142"/>
        <v/>
      </c>
      <c r="BM156" s="130" t="str">
        <f t="shared" si="154"/>
        <v/>
      </c>
      <c r="BN156" s="130" t="str">
        <f t="shared" si="155"/>
        <v/>
      </c>
      <c r="BO156" s="130">
        <f t="shared" si="151"/>
        <v>0</v>
      </c>
      <c r="BP156" s="130">
        <f t="shared" si="152"/>
        <v>0</v>
      </c>
      <c r="BQ156" s="130">
        <f t="shared" si="153"/>
        <v>0</v>
      </c>
      <c r="BR156" s="130">
        <f t="shared" si="143"/>
        <v>0</v>
      </c>
      <c r="BS156" s="130" t="str">
        <f t="shared" si="144"/>
        <v>N</v>
      </c>
    </row>
    <row r="157" spans="1:71" ht="18" customHeight="1">
      <c r="A157" s="407"/>
      <c r="B157" s="116"/>
      <c r="C157" s="117"/>
      <c r="D157" s="118"/>
      <c r="E157" s="118"/>
      <c r="F157" s="115"/>
      <c r="G157" s="115"/>
      <c r="H157" s="119"/>
      <c r="I157" s="109" t="str">
        <f t="shared" si="122"/>
        <v xml:space="preserve"> </v>
      </c>
      <c r="J157" s="109" t="str">
        <f t="shared" si="123"/>
        <v xml:space="preserve"> </v>
      </c>
      <c r="K157" s="109" t="str">
        <f t="shared" si="124"/>
        <v xml:space="preserve"> </v>
      </c>
      <c r="N157" s="74"/>
      <c r="O157" s="74"/>
      <c r="P157" s="74"/>
      <c r="Q157" s="74"/>
      <c r="R157" s="74"/>
      <c r="S157" s="74"/>
      <c r="T157" s="74"/>
      <c r="U157" s="74"/>
      <c r="W157" s="141" t="str">
        <f t="shared" si="125"/>
        <v xml:space="preserve"> </v>
      </c>
      <c r="X157" s="137" t="str">
        <f t="shared" si="106"/>
        <v xml:space="preserve"> </v>
      </c>
      <c r="Y157" s="137" t="str">
        <f t="shared" si="107"/>
        <v xml:space="preserve"> </v>
      </c>
      <c r="Z157" s="137" t="str">
        <f t="shared" si="108"/>
        <v xml:space="preserve"> </v>
      </c>
      <c r="AA157" s="138" t="str">
        <f t="shared" si="109"/>
        <v xml:space="preserve"> </v>
      </c>
      <c r="AB157" s="144" t="str">
        <f t="shared" si="110"/>
        <v xml:space="preserve"> </v>
      </c>
      <c r="AC157" s="139" t="e">
        <f t="shared" si="111"/>
        <v>#N/A</v>
      </c>
      <c r="AD157" s="139" t="e">
        <f t="shared" si="112"/>
        <v>#N/A</v>
      </c>
      <c r="AE157" s="140" t="str">
        <f>IF(ISBLANK($G157)," ",IF($D157="Z",#REF!,IF($G157=2,0,IF($G157=1,IF($AB157&gt;$AD157,#REF!,0),IF($AB157&lt;$AC157,#REF!,#REF!)))))</f>
        <v xml:space="preserve"> </v>
      </c>
      <c r="AF157" s="140" t="str">
        <f>IF(ISBLANK($G157)," ",IF($D157="Z",#REF!+#REF!,IF($G157=2,#REF!+#REF!,IF($G157=1,IF($AB157&gt;$AD157,#REF!+#REF!,#REF!+#REF!),IF($AB157&lt;$AC157,#REF!+#REF!,#REF!+#REF!)))))</f>
        <v xml:space="preserve"> </v>
      </c>
      <c r="AG157" s="125">
        <f t="shared" si="145"/>
        <v>0</v>
      </c>
      <c r="AH157" s="126">
        <f t="shared" si="146"/>
        <v>0</v>
      </c>
      <c r="AI157" s="126">
        <f t="shared" si="147"/>
        <v>0</v>
      </c>
      <c r="AJ157" s="126">
        <f t="shared" si="148"/>
        <v>0</v>
      </c>
      <c r="AK157" s="126">
        <f t="shared" si="149"/>
        <v>0</v>
      </c>
      <c r="AL157" s="126">
        <f t="shared" si="150"/>
        <v>4</v>
      </c>
      <c r="AM157" s="125">
        <f t="shared" si="126"/>
        <v>23</v>
      </c>
      <c r="AN157" s="125">
        <f t="shared" si="113"/>
        <v>0</v>
      </c>
      <c r="AO157" s="125">
        <f t="shared" si="114"/>
        <v>0</v>
      </c>
      <c r="AP157" s="125">
        <f t="shared" si="127"/>
        <v>1</v>
      </c>
      <c r="AQ157" s="127">
        <f t="shared" si="115"/>
        <v>810</v>
      </c>
      <c r="AR157" s="127">
        <f t="shared" si="116"/>
        <v>0</v>
      </c>
      <c r="AS157" s="125">
        <f t="shared" si="128"/>
        <v>0</v>
      </c>
      <c r="AT157" s="128">
        <f t="shared" si="117"/>
        <v>0</v>
      </c>
      <c r="AU157" s="128">
        <f t="shared" si="118"/>
        <v>0</v>
      </c>
      <c r="AV157" s="128">
        <f t="shared" si="129"/>
        <v>0</v>
      </c>
      <c r="AW157" s="128">
        <f t="shared" si="119"/>
        <v>0</v>
      </c>
      <c r="AX157" s="146">
        <f t="shared" si="120"/>
        <v>0</v>
      </c>
      <c r="AY157" s="147">
        <f t="shared" si="130"/>
        <v>0</v>
      </c>
      <c r="AZ157" s="146">
        <f t="shared" si="121"/>
        <v>0</v>
      </c>
      <c r="BA157" s="129">
        <f t="shared" si="131"/>
        <v>0</v>
      </c>
      <c r="BB157" s="129">
        <f t="shared" si="132"/>
        <v>0</v>
      </c>
      <c r="BC157" s="129">
        <f t="shared" si="133"/>
        <v>0</v>
      </c>
      <c r="BD157" s="130">
        <f t="shared" si="134"/>
        <v>0</v>
      </c>
      <c r="BE157" s="130">
        <f t="shared" si="135"/>
        <v>0</v>
      </c>
      <c r="BF157" s="130">
        <f t="shared" si="136"/>
        <v>0</v>
      </c>
      <c r="BG157" s="149" t="b">
        <f t="shared" si="137"/>
        <v>0</v>
      </c>
      <c r="BH157" s="130" t="b">
        <f t="shared" si="138"/>
        <v>0</v>
      </c>
      <c r="BI157" s="130" t="str">
        <f t="shared" si="139"/>
        <v/>
      </c>
      <c r="BJ157" s="130" t="str">
        <f t="shared" si="140"/>
        <v/>
      </c>
      <c r="BK157" s="130">
        <f t="shared" si="141"/>
        <v>0</v>
      </c>
      <c r="BL157" s="130" t="str">
        <f t="shared" si="142"/>
        <v/>
      </c>
      <c r="BM157" s="130" t="str">
        <f t="shared" si="154"/>
        <v/>
      </c>
      <c r="BN157" s="130" t="str">
        <f t="shared" si="155"/>
        <v/>
      </c>
      <c r="BO157" s="130">
        <f t="shared" si="151"/>
        <v>0</v>
      </c>
      <c r="BP157" s="130">
        <f t="shared" si="152"/>
        <v>0</v>
      </c>
      <c r="BQ157" s="130">
        <f t="shared" si="153"/>
        <v>0</v>
      </c>
      <c r="BR157" s="130">
        <f t="shared" si="143"/>
        <v>0</v>
      </c>
      <c r="BS157" s="130" t="str">
        <f t="shared" si="144"/>
        <v>N</v>
      </c>
    </row>
    <row r="158" spans="1:71" ht="18" customHeight="1">
      <c r="A158" s="407"/>
      <c r="B158" s="116"/>
      <c r="C158" s="117"/>
      <c r="D158" s="118"/>
      <c r="E158" s="118"/>
      <c r="F158" s="115"/>
      <c r="G158" s="115"/>
      <c r="H158" s="119"/>
      <c r="I158" s="109" t="str">
        <f t="shared" si="122"/>
        <v xml:space="preserve"> </v>
      </c>
      <c r="J158" s="109" t="str">
        <f t="shared" si="123"/>
        <v xml:space="preserve"> </v>
      </c>
      <c r="K158" s="109" t="str">
        <f t="shared" si="124"/>
        <v xml:space="preserve"> </v>
      </c>
      <c r="N158" s="74"/>
      <c r="O158" s="74"/>
      <c r="P158" s="74"/>
      <c r="Q158" s="74"/>
      <c r="R158" s="74"/>
      <c r="S158" s="74"/>
      <c r="T158" s="74"/>
      <c r="U158" s="74"/>
      <c r="W158" s="141" t="str">
        <f t="shared" si="125"/>
        <v xml:space="preserve"> </v>
      </c>
      <c r="X158" s="137" t="str">
        <f t="shared" si="106"/>
        <v xml:space="preserve"> </v>
      </c>
      <c r="Y158" s="137" t="str">
        <f t="shared" si="107"/>
        <v xml:space="preserve"> </v>
      </c>
      <c r="Z158" s="137" t="str">
        <f t="shared" si="108"/>
        <v xml:space="preserve"> </v>
      </c>
      <c r="AA158" s="138" t="str">
        <f t="shared" si="109"/>
        <v xml:space="preserve"> </v>
      </c>
      <c r="AB158" s="144" t="str">
        <f t="shared" si="110"/>
        <v xml:space="preserve"> </v>
      </c>
      <c r="AC158" s="139" t="e">
        <f t="shared" si="111"/>
        <v>#N/A</v>
      </c>
      <c r="AD158" s="139" t="e">
        <f t="shared" si="112"/>
        <v>#N/A</v>
      </c>
      <c r="AE158" s="140" t="str">
        <f>IF(ISBLANK($G158)," ",IF($D158="Z",#REF!,IF($G158=2,0,IF($G158=1,IF($AB158&gt;$AD158,#REF!,0),IF($AB158&lt;$AC158,#REF!,#REF!)))))</f>
        <v xml:space="preserve"> </v>
      </c>
      <c r="AF158" s="140" t="str">
        <f>IF(ISBLANK($G158)," ",IF($D158="Z",#REF!+#REF!,IF($G158=2,#REF!+#REF!,IF($G158=1,IF($AB158&gt;$AD158,#REF!+#REF!,#REF!+#REF!),IF($AB158&lt;$AC158,#REF!+#REF!,#REF!+#REF!)))))</f>
        <v xml:space="preserve"> </v>
      </c>
      <c r="AG158" s="125">
        <f t="shared" si="145"/>
        <v>0</v>
      </c>
      <c r="AH158" s="126">
        <f t="shared" si="146"/>
        <v>0</v>
      </c>
      <c r="AI158" s="126">
        <f t="shared" si="147"/>
        <v>0</v>
      </c>
      <c r="AJ158" s="126">
        <f t="shared" si="148"/>
        <v>0</v>
      </c>
      <c r="AK158" s="126">
        <f t="shared" si="149"/>
        <v>0</v>
      </c>
      <c r="AL158" s="126">
        <f t="shared" si="150"/>
        <v>4</v>
      </c>
      <c r="AM158" s="125">
        <f t="shared" si="126"/>
        <v>23</v>
      </c>
      <c r="AN158" s="125">
        <f t="shared" si="113"/>
        <v>0</v>
      </c>
      <c r="AO158" s="125">
        <f t="shared" si="114"/>
        <v>0</v>
      </c>
      <c r="AP158" s="125">
        <f t="shared" si="127"/>
        <v>1</v>
      </c>
      <c r="AQ158" s="127">
        <f t="shared" si="115"/>
        <v>810</v>
      </c>
      <c r="AR158" s="127">
        <f t="shared" si="116"/>
        <v>0</v>
      </c>
      <c r="AS158" s="125">
        <f t="shared" si="128"/>
        <v>0</v>
      </c>
      <c r="AT158" s="128">
        <f t="shared" si="117"/>
        <v>0</v>
      </c>
      <c r="AU158" s="128">
        <f t="shared" si="118"/>
        <v>0</v>
      </c>
      <c r="AV158" s="128">
        <f t="shared" si="129"/>
        <v>0</v>
      </c>
      <c r="AW158" s="128">
        <f t="shared" si="119"/>
        <v>0</v>
      </c>
      <c r="AX158" s="146">
        <f t="shared" si="120"/>
        <v>0</v>
      </c>
      <c r="AY158" s="147">
        <f t="shared" si="130"/>
        <v>0</v>
      </c>
      <c r="AZ158" s="146">
        <f t="shared" si="121"/>
        <v>0</v>
      </c>
      <c r="BA158" s="129">
        <f t="shared" si="131"/>
        <v>0</v>
      </c>
      <c r="BB158" s="129">
        <f t="shared" si="132"/>
        <v>0</v>
      </c>
      <c r="BC158" s="129">
        <f t="shared" si="133"/>
        <v>0</v>
      </c>
      <c r="BD158" s="130">
        <f t="shared" si="134"/>
        <v>0</v>
      </c>
      <c r="BE158" s="130">
        <f t="shared" si="135"/>
        <v>0</v>
      </c>
      <c r="BF158" s="130">
        <f t="shared" si="136"/>
        <v>0</v>
      </c>
      <c r="BG158" s="149" t="b">
        <f t="shared" si="137"/>
        <v>0</v>
      </c>
      <c r="BH158" s="130" t="b">
        <f t="shared" si="138"/>
        <v>0</v>
      </c>
      <c r="BI158" s="130" t="str">
        <f t="shared" si="139"/>
        <v/>
      </c>
      <c r="BJ158" s="130" t="str">
        <f t="shared" si="140"/>
        <v/>
      </c>
      <c r="BK158" s="130">
        <f t="shared" si="141"/>
        <v>0</v>
      </c>
      <c r="BL158" s="130" t="str">
        <f t="shared" si="142"/>
        <v/>
      </c>
      <c r="BM158" s="130" t="str">
        <f t="shared" si="154"/>
        <v/>
      </c>
      <c r="BN158" s="130" t="str">
        <f t="shared" si="155"/>
        <v/>
      </c>
      <c r="BO158" s="130">
        <f t="shared" si="151"/>
        <v>0</v>
      </c>
      <c r="BP158" s="130">
        <f t="shared" si="152"/>
        <v>0</v>
      </c>
      <c r="BQ158" s="130">
        <f t="shared" si="153"/>
        <v>0</v>
      </c>
      <c r="BR158" s="130">
        <f t="shared" si="143"/>
        <v>0</v>
      </c>
      <c r="BS158" s="130" t="str">
        <f t="shared" si="144"/>
        <v>N</v>
      </c>
    </row>
    <row r="159" spans="1:71" ht="18" customHeight="1">
      <c r="A159" s="407"/>
      <c r="B159" s="116"/>
      <c r="C159" s="117"/>
      <c r="D159" s="118"/>
      <c r="E159" s="118"/>
      <c r="F159" s="115"/>
      <c r="G159" s="115"/>
      <c r="H159" s="119"/>
      <c r="I159" s="109" t="str">
        <f t="shared" si="122"/>
        <v xml:space="preserve"> </v>
      </c>
      <c r="J159" s="109" t="str">
        <f t="shared" si="123"/>
        <v xml:space="preserve"> </v>
      </c>
      <c r="K159" s="109" t="str">
        <f t="shared" si="124"/>
        <v xml:space="preserve"> </v>
      </c>
      <c r="W159" s="141" t="str">
        <f t="shared" si="125"/>
        <v xml:space="preserve"> </v>
      </c>
      <c r="X159" s="137" t="str">
        <f t="shared" si="106"/>
        <v xml:space="preserve"> </v>
      </c>
      <c r="Y159" s="137" t="str">
        <f t="shared" si="107"/>
        <v xml:space="preserve"> </v>
      </c>
      <c r="Z159" s="137" t="str">
        <f t="shared" si="108"/>
        <v xml:space="preserve"> </v>
      </c>
      <c r="AA159" s="138" t="str">
        <f t="shared" si="109"/>
        <v xml:space="preserve"> </v>
      </c>
      <c r="AB159" s="144" t="str">
        <f t="shared" si="110"/>
        <v xml:space="preserve"> </v>
      </c>
      <c r="AC159" s="139" t="e">
        <f t="shared" si="111"/>
        <v>#N/A</v>
      </c>
      <c r="AD159" s="139" t="e">
        <f t="shared" si="112"/>
        <v>#N/A</v>
      </c>
      <c r="AE159" s="140" t="str">
        <f>IF(ISBLANK($G159)," ",IF($D159="Z",#REF!,IF($G159=2,0,IF($G159=1,IF($AB159&gt;$AD159,#REF!,0),IF($AB159&lt;$AC159,#REF!,#REF!)))))</f>
        <v xml:space="preserve"> </v>
      </c>
      <c r="AF159" s="140" t="str">
        <f>IF(ISBLANK($G159)," ",IF($D159="Z",#REF!+#REF!,IF($G159=2,#REF!+#REF!,IF($G159=1,IF($AB159&gt;$AD159,#REF!+#REF!,#REF!+#REF!),IF($AB159&lt;$AC159,#REF!+#REF!,#REF!+#REF!)))))</f>
        <v xml:space="preserve"> </v>
      </c>
      <c r="AG159" s="125">
        <f t="shared" si="145"/>
        <v>0</v>
      </c>
      <c r="AH159" s="126">
        <f t="shared" si="146"/>
        <v>0</v>
      </c>
      <c r="AI159" s="126">
        <f t="shared" si="147"/>
        <v>0</v>
      </c>
      <c r="AJ159" s="126">
        <f t="shared" si="148"/>
        <v>0</v>
      </c>
      <c r="AK159" s="126">
        <f t="shared" si="149"/>
        <v>0</v>
      </c>
      <c r="AL159" s="126">
        <f t="shared" si="150"/>
        <v>4</v>
      </c>
      <c r="AM159" s="125">
        <f t="shared" si="126"/>
        <v>23</v>
      </c>
      <c r="AN159" s="125">
        <f t="shared" si="113"/>
        <v>0</v>
      </c>
      <c r="AO159" s="125">
        <f t="shared" si="114"/>
        <v>0</v>
      </c>
      <c r="AP159" s="125">
        <f t="shared" si="127"/>
        <v>1</v>
      </c>
      <c r="AQ159" s="127">
        <f t="shared" si="115"/>
        <v>810</v>
      </c>
      <c r="AR159" s="127">
        <f t="shared" si="116"/>
        <v>0</v>
      </c>
      <c r="AS159" s="125">
        <f t="shared" si="128"/>
        <v>0</v>
      </c>
      <c r="AT159" s="128">
        <f t="shared" si="117"/>
        <v>0</v>
      </c>
      <c r="AU159" s="128">
        <f t="shared" si="118"/>
        <v>0</v>
      </c>
      <c r="AV159" s="128">
        <f t="shared" si="129"/>
        <v>0</v>
      </c>
      <c r="AW159" s="128">
        <f t="shared" si="119"/>
        <v>0</v>
      </c>
      <c r="AX159" s="146">
        <f t="shared" si="120"/>
        <v>0</v>
      </c>
      <c r="AY159" s="147">
        <f t="shared" si="130"/>
        <v>0</v>
      </c>
      <c r="AZ159" s="146">
        <f t="shared" si="121"/>
        <v>0</v>
      </c>
      <c r="BA159" s="129">
        <f t="shared" si="131"/>
        <v>0</v>
      </c>
      <c r="BB159" s="129">
        <f t="shared" si="132"/>
        <v>0</v>
      </c>
      <c r="BC159" s="129">
        <f t="shared" si="133"/>
        <v>0</v>
      </c>
      <c r="BD159" s="130">
        <f t="shared" si="134"/>
        <v>0</v>
      </c>
      <c r="BE159" s="130">
        <f t="shared" si="135"/>
        <v>0</v>
      </c>
      <c r="BF159" s="130">
        <f t="shared" si="136"/>
        <v>0</v>
      </c>
      <c r="BG159" s="149" t="b">
        <f t="shared" si="137"/>
        <v>0</v>
      </c>
      <c r="BH159" s="130" t="b">
        <f t="shared" si="138"/>
        <v>0</v>
      </c>
      <c r="BI159" s="130" t="str">
        <f t="shared" si="139"/>
        <v/>
      </c>
      <c r="BJ159" s="130" t="str">
        <f t="shared" si="140"/>
        <v/>
      </c>
      <c r="BK159" s="130">
        <f t="shared" si="141"/>
        <v>0</v>
      </c>
      <c r="BL159" s="130" t="str">
        <f t="shared" si="142"/>
        <v/>
      </c>
      <c r="BM159" s="130" t="str">
        <f t="shared" si="154"/>
        <v/>
      </c>
      <c r="BN159" s="130" t="str">
        <f t="shared" si="155"/>
        <v/>
      </c>
      <c r="BO159" s="130">
        <f t="shared" si="151"/>
        <v>0</v>
      </c>
      <c r="BP159" s="130">
        <f t="shared" si="152"/>
        <v>0</v>
      </c>
      <c r="BQ159" s="130">
        <f t="shared" si="153"/>
        <v>0</v>
      </c>
      <c r="BR159" s="130">
        <f t="shared" si="143"/>
        <v>0</v>
      </c>
      <c r="BS159" s="130" t="str">
        <f t="shared" si="144"/>
        <v>N</v>
      </c>
    </row>
    <row r="160" spans="1:71" ht="18" customHeight="1">
      <c r="A160" s="407"/>
      <c r="B160" s="116"/>
      <c r="C160" s="117"/>
      <c r="D160" s="118"/>
      <c r="E160" s="118"/>
      <c r="F160" s="115"/>
      <c r="G160" s="115"/>
      <c r="H160" s="119"/>
      <c r="I160" s="109" t="str">
        <f t="shared" si="122"/>
        <v xml:space="preserve"> </v>
      </c>
      <c r="J160" s="109" t="str">
        <f t="shared" si="123"/>
        <v xml:space="preserve"> </v>
      </c>
      <c r="K160" s="109" t="str">
        <f t="shared" si="124"/>
        <v xml:space="preserve"> </v>
      </c>
      <c r="W160" s="141" t="str">
        <f t="shared" si="125"/>
        <v xml:space="preserve"> </v>
      </c>
      <c r="X160" s="137" t="str">
        <f t="shared" si="106"/>
        <v xml:space="preserve"> </v>
      </c>
      <c r="Y160" s="137" t="str">
        <f t="shared" si="107"/>
        <v xml:space="preserve"> </v>
      </c>
      <c r="Z160" s="137" t="str">
        <f t="shared" si="108"/>
        <v xml:space="preserve"> </v>
      </c>
      <c r="AA160" s="138" t="str">
        <f t="shared" si="109"/>
        <v xml:space="preserve"> </v>
      </c>
      <c r="AB160" s="144" t="str">
        <f t="shared" si="110"/>
        <v xml:space="preserve"> </v>
      </c>
      <c r="AC160" s="139" t="e">
        <f t="shared" si="111"/>
        <v>#N/A</v>
      </c>
      <c r="AD160" s="139" t="e">
        <f t="shared" si="112"/>
        <v>#N/A</v>
      </c>
      <c r="AE160" s="140" t="str">
        <f>IF(ISBLANK($G160)," ",IF($D160="Z",#REF!,IF($G160=2,0,IF($G160=1,IF($AB160&gt;$AD160,#REF!,0),IF($AB160&lt;$AC160,#REF!,#REF!)))))</f>
        <v xml:space="preserve"> </v>
      </c>
      <c r="AF160" s="140" t="str">
        <f>IF(ISBLANK($G160)," ",IF($D160="Z",#REF!+#REF!,IF($G160=2,#REF!+#REF!,IF($G160=1,IF($AB160&gt;$AD160,#REF!+#REF!,#REF!+#REF!),IF($AB160&lt;$AC160,#REF!+#REF!,#REF!+#REF!)))))</f>
        <v xml:space="preserve"> </v>
      </c>
      <c r="AG160" s="125">
        <f t="shared" si="145"/>
        <v>0</v>
      </c>
      <c r="AH160" s="126">
        <f t="shared" si="146"/>
        <v>0</v>
      </c>
      <c r="AI160" s="126">
        <f t="shared" si="147"/>
        <v>0</v>
      </c>
      <c r="AJ160" s="126">
        <f t="shared" si="148"/>
        <v>0</v>
      </c>
      <c r="AK160" s="126">
        <f t="shared" si="149"/>
        <v>0</v>
      </c>
      <c r="AL160" s="126">
        <f t="shared" si="150"/>
        <v>4</v>
      </c>
      <c r="AM160" s="125">
        <f t="shared" si="126"/>
        <v>23</v>
      </c>
      <c r="AN160" s="125">
        <f t="shared" si="113"/>
        <v>0</v>
      </c>
      <c r="AO160" s="125">
        <f t="shared" si="114"/>
        <v>0</v>
      </c>
      <c r="AP160" s="125">
        <f t="shared" si="127"/>
        <v>1</v>
      </c>
      <c r="AQ160" s="127">
        <f t="shared" si="115"/>
        <v>810</v>
      </c>
      <c r="AR160" s="127">
        <f t="shared" si="116"/>
        <v>0</v>
      </c>
      <c r="AS160" s="125">
        <f t="shared" si="128"/>
        <v>0</v>
      </c>
      <c r="AT160" s="128">
        <f t="shared" si="117"/>
        <v>0</v>
      </c>
      <c r="AU160" s="128">
        <f t="shared" si="118"/>
        <v>0</v>
      </c>
      <c r="AV160" s="128">
        <f t="shared" si="129"/>
        <v>0</v>
      </c>
      <c r="AW160" s="128">
        <f t="shared" si="119"/>
        <v>0</v>
      </c>
      <c r="AX160" s="146">
        <f t="shared" si="120"/>
        <v>0</v>
      </c>
      <c r="AY160" s="147">
        <f t="shared" si="130"/>
        <v>0</v>
      </c>
      <c r="AZ160" s="146">
        <f t="shared" si="121"/>
        <v>0</v>
      </c>
      <c r="BA160" s="129">
        <f t="shared" si="131"/>
        <v>0</v>
      </c>
      <c r="BB160" s="129">
        <f t="shared" si="132"/>
        <v>0</v>
      </c>
      <c r="BC160" s="129">
        <f t="shared" si="133"/>
        <v>0</v>
      </c>
      <c r="BD160" s="130">
        <f t="shared" si="134"/>
        <v>0</v>
      </c>
      <c r="BE160" s="130">
        <f t="shared" si="135"/>
        <v>0</v>
      </c>
      <c r="BF160" s="130">
        <f t="shared" si="136"/>
        <v>0</v>
      </c>
      <c r="BG160" s="149" t="b">
        <f t="shared" si="137"/>
        <v>0</v>
      </c>
      <c r="BH160" s="130" t="b">
        <f t="shared" si="138"/>
        <v>0</v>
      </c>
      <c r="BI160" s="130" t="str">
        <f t="shared" si="139"/>
        <v/>
      </c>
      <c r="BJ160" s="130" t="str">
        <f t="shared" si="140"/>
        <v/>
      </c>
      <c r="BK160" s="130">
        <f t="shared" si="141"/>
        <v>0</v>
      </c>
      <c r="BL160" s="130" t="str">
        <f t="shared" si="142"/>
        <v/>
      </c>
      <c r="BM160" s="130" t="str">
        <f t="shared" si="154"/>
        <v/>
      </c>
      <c r="BN160" s="130" t="str">
        <f t="shared" si="155"/>
        <v/>
      </c>
      <c r="BO160" s="130">
        <f t="shared" si="151"/>
        <v>0</v>
      </c>
      <c r="BP160" s="130">
        <f t="shared" si="152"/>
        <v>0</v>
      </c>
      <c r="BQ160" s="130">
        <f t="shared" si="153"/>
        <v>0</v>
      </c>
      <c r="BR160" s="130">
        <f t="shared" si="143"/>
        <v>0</v>
      </c>
      <c r="BS160" s="130" t="str">
        <f t="shared" si="144"/>
        <v>N</v>
      </c>
    </row>
    <row r="161" spans="1:71" ht="18" customHeight="1">
      <c r="A161" s="407"/>
      <c r="B161" s="116"/>
      <c r="C161" s="117"/>
      <c r="D161" s="118"/>
      <c r="E161" s="118"/>
      <c r="F161" s="115"/>
      <c r="G161" s="115"/>
      <c r="H161" s="119"/>
      <c r="I161" s="109" t="str">
        <f t="shared" si="122"/>
        <v xml:space="preserve"> </v>
      </c>
      <c r="J161" s="109" t="str">
        <f t="shared" si="123"/>
        <v xml:space="preserve"> </v>
      </c>
      <c r="K161" s="109" t="str">
        <f t="shared" si="124"/>
        <v xml:space="preserve"> </v>
      </c>
      <c r="W161" s="141" t="str">
        <f t="shared" si="125"/>
        <v xml:space="preserve"> </v>
      </c>
      <c r="X161" s="137" t="str">
        <f t="shared" si="106"/>
        <v xml:space="preserve"> </v>
      </c>
      <c r="Y161" s="137" t="str">
        <f t="shared" si="107"/>
        <v xml:space="preserve"> </v>
      </c>
      <c r="Z161" s="137" t="str">
        <f t="shared" si="108"/>
        <v xml:space="preserve"> </v>
      </c>
      <c r="AA161" s="138" t="str">
        <f t="shared" si="109"/>
        <v xml:space="preserve"> </v>
      </c>
      <c r="AB161" s="144" t="str">
        <f t="shared" si="110"/>
        <v xml:space="preserve"> </v>
      </c>
      <c r="AC161" s="139" t="e">
        <f t="shared" si="111"/>
        <v>#N/A</v>
      </c>
      <c r="AD161" s="139" t="e">
        <f t="shared" si="112"/>
        <v>#N/A</v>
      </c>
      <c r="AE161" s="140" t="str">
        <f>IF(ISBLANK($G161)," ",IF($D161="Z",#REF!,IF($G161=2,0,IF($G161=1,IF($AB161&gt;$AD161,#REF!,0),IF($AB161&lt;$AC161,#REF!,#REF!)))))</f>
        <v xml:space="preserve"> </v>
      </c>
      <c r="AF161" s="140" t="str">
        <f>IF(ISBLANK($G161)," ",IF($D161="Z",#REF!+#REF!,IF($G161=2,#REF!+#REF!,IF($G161=1,IF($AB161&gt;$AD161,#REF!+#REF!,#REF!+#REF!),IF($AB161&lt;$AC161,#REF!+#REF!,#REF!+#REF!)))))</f>
        <v xml:space="preserve"> </v>
      </c>
      <c r="AG161" s="125">
        <f t="shared" si="145"/>
        <v>0</v>
      </c>
      <c r="AH161" s="126">
        <f t="shared" si="146"/>
        <v>0</v>
      </c>
      <c r="AI161" s="126">
        <f t="shared" si="147"/>
        <v>0</v>
      </c>
      <c r="AJ161" s="126">
        <f t="shared" si="148"/>
        <v>0</v>
      </c>
      <c r="AK161" s="126">
        <f t="shared" si="149"/>
        <v>0</v>
      </c>
      <c r="AL161" s="126">
        <f t="shared" si="150"/>
        <v>4</v>
      </c>
      <c r="AM161" s="125">
        <f t="shared" si="126"/>
        <v>23</v>
      </c>
      <c r="AN161" s="125">
        <f t="shared" si="113"/>
        <v>0</v>
      </c>
      <c r="AO161" s="125">
        <f t="shared" si="114"/>
        <v>0</v>
      </c>
      <c r="AP161" s="125">
        <f t="shared" si="127"/>
        <v>1</v>
      </c>
      <c r="AQ161" s="127">
        <f t="shared" si="115"/>
        <v>810</v>
      </c>
      <c r="AR161" s="127">
        <f t="shared" si="116"/>
        <v>0</v>
      </c>
      <c r="AS161" s="125">
        <f t="shared" si="128"/>
        <v>0</v>
      </c>
      <c r="AT161" s="128">
        <f t="shared" si="117"/>
        <v>0</v>
      </c>
      <c r="AU161" s="128">
        <f t="shared" si="118"/>
        <v>0</v>
      </c>
      <c r="AV161" s="128">
        <f t="shared" si="129"/>
        <v>0</v>
      </c>
      <c r="AW161" s="128">
        <f t="shared" si="119"/>
        <v>0</v>
      </c>
      <c r="AX161" s="146">
        <f t="shared" si="120"/>
        <v>0</v>
      </c>
      <c r="AY161" s="147">
        <f t="shared" si="130"/>
        <v>0</v>
      </c>
      <c r="AZ161" s="146">
        <f t="shared" si="121"/>
        <v>0</v>
      </c>
      <c r="BA161" s="129">
        <f t="shared" si="131"/>
        <v>0</v>
      </c>
      <c r="BB161" s="129">
        <f t="shared" si="132"/>
        <v>0</v>
      </c>
      <c r="BC161" s="129">
        <f t="shared" si="133"/>
        <v>0</v>
      </c>
      <c r="BD161" s="130">
        <f t="shared" si="134"/>
        <v>0</v>
      </c>
      <c r="BE161" s="130">
        <f t="shared" si="135"/>
        <v>0</v>
      </c>
      <c r="BF161" s="130">
        <f t="shared" si="136"/>
        <v>0</v>
      </c>
      <c r="BG161" s="149" t="b">
        <f t="shared" si="137"/>
        <v>0</v>
      </c>
      <c r="BH161" s="130" t="b">
        <f t="shared" si="138"/>
        <v>0</v>
      </c>
      <c r="BI161" s="130" t="str">
        <f t="shared" si="139"/>
        <v/>
      </c>
      <c r="BJ161" s="130" t="str">
        <f t="shared" si="140"/>
        <v/>
      </c>
      <c r="BK161" s="130">
        <f t="shared" si="141"/>
        <v>0</v>
      </c>
      <c r="BL161" s="130" t="str">
        <f t="shared" si="142"/>
        <v/>
      </c>
      <c r="BM161" s="130" t="str">
        <f t="shared" si="154"/>
        <v/>
      </c>
      <c r="BN161" s="130" t="str">
        <f t="shared" si="155"/>
        <v/>
      </c>
      <c r="BO161" s="130">
        <f t="shared" si="151"/>
        <v>0</v>
      </c>
      <c r="BP161" s="130">
        <f t="shared" si="152"/>
        <v>0</v>
      </c>
      <c r="BQ161" s="130">
        <f t="shared" si="153"/>
        <v>0</v>
      </c>
      <c r="BR161" s="130">
        <f t="shared" si="143"/>
        <v>0</v>
      </c>
      <c r="BS161" s="130" t="str">
        <f t="shared" si="144"/>
        <v>N</v>
      </c>
    </row>
    <row r="162" spans="1:71" ht="18" customHeight="1">
      <c r="A162" s="407"/>
      <c r="B162" s="116"/>
      <c r="C162" s="117"/>
      <c r="D162" s="118"/>
      <c r="E162" s="118"/>
      <c r="F162" s="115"/>
      <c r="G162" s="115"/>
      <c r="H162" s="119"/>
      <c r="I162" s="109" t="str">
        <f t="shared" si="122"/>
        <v xml:space="preserve"> </v>
      </c>
      <c r="J162" s="109" t="str">
        <f t="shared" si="123"/>
        <v xml:space="preserve"> </v>
      </c>
      <c r="K162" s="109" t="str">
        <f t="shared" si="124"/>
        <v xml:space="preserve"> </v>
      </c>
      <c r="W162" s="141" t="str">
        <f t="shared" si="125"/>
        <v xml:space="preserve"> </v>
      </c>
      <c r="X162" s="137" t="str">
        <f t="shared" si="106"/>
        <v xml:space="preserve"> </v>
      </c>
      <c r="Y162" s="137" t="str">
        <f t="shared" si="107"/>
        <v xml:space="preserve"> </v>
      </c>
      <c r="Z162" s="137" t="str">
        <f t="shared" si="108"/>
        <v xml:space="preserve"> </v>
      </c>
      <c r="AA162" s="138" t="str">
        <f t="shared" si="109"/>
        <v xml:space="preserve"> </v>
      </c>
      <c r="AB162" s="144" t="str">
        <f t="shared" si="110"/>
        <v xml:space="preserve"> </v>
      </c>
      <c r="AC162" s="139" t="e">
        <f t="shared" si="111"/>
        <v>#N/A</v>
      </c>
      <c r="AD162" s="139" t="e">
        <f t="shared" si="112"/>
        <v>#N/A</v>
      </c>
      <c r="AE162" s="140" t="str">
        <f>IF(ISBLANK($G162)," ",IF($D162="Z",#REF!,IF($G162=2,0,IF($G162=1,IF($AB162&gt;$AD162,#REF!,0),IF($AB162&lt;$AC162,#REF!,#REF!)))))</f>
        <v xml:space="preserve"> </v>
      </c>
      <c r="AF162" s="140" t="str">
        <f>IF(ISBLANK($G162)," ",IF($D162="Z",#REF!+#REF!,IF($G162=2,#REF!+#REF!,IF($G162=1,IF($AB162&gt;$AD162,#REF!+#REF!,#REF!+#REF!),IF($AB162&lt;$AC162,#REF!+#REF!,#REF!+#REF!)))))</f>
        <v xml:space="preserve"> </v>
      </c>
      <c r="AG162" s="125">
        <f t="shared" si="145"/>
        <v>0</v>
      </c>
      <c r="AH162" s="126">
        <f t="shared" si="146"/>
        <v>0</v>
      </c>
      <c r="AI162" s="126">
        <f t="shared" si="147"/>
        <v>0</v>
      </c>
      <c r="AJ162" s="126">
        <f t="shared" si="148"/>
        <v>0</v>
      </c>
      <c r="AK162" s="126">
        <f t="shared" si="149"/>
        <v>0</v>
      </c>
      <c r="AL162" s="126">
        <f t="shared" si="150"/>
        <v>4</v>
      </c>
      <c r="AM162" s="125">
        <f t="shared" si="126"/>
        <v>23</v>
      </c>
      <c r="AN162" s="125">
        <f t="shared" si="113"/>
        <v>0</v>
      </c>
      <c r="AO162" s="125">
        <f t="shared" si="114"/>
        <v>0</v>
      </c>
      <c r="AP162" s="125">
        <f t="shared" si="127"/>
        <v>1</v>
      </c>
      <c r="AQ162" s="127">
        <f t="shared" si="115"/>
        <v>810</v>
      </c>
      <c r="AR162" s="127">
        <f t="shared" si="116"/>
        <v>0</v>
      </c>
      <c r="AS162" s="125">
        <f t="shared" si="128"/>
        <v>0</v>
      </c>
      <c r="AT162" s="128">
        <f t="shared" si="117"/>
        <v>0</v>
      </c>
      <c r="AU162" s="128">
        <f t="shared" si="118"/>
        <v>0</v>
      </c>
      <c r="AV162" s="128">
        <f t="shared" si="129"/>
        <v>0</v>
      </c>
      <c r="AW162" s="128">
        <f t="shared" si="119"/>
        <v>0</v>
      </c>
      <c r="AX162" s="146">
        <f t="shared" si="120"/>
        <v>0</v>
      </c>
      <c r="AY162" s="147">
        <f t="shared" si="130"/>
        <v>0</v>
      </c>
      <c r="AZ162" s="146">
        <f t="shared" si="121"/>
        <v>0</v>
      </c>
      <c r="BA162" s="129">
        <f t="shared" si="131"/>
        <v>0</v>
      </c>
      <c r="BB162" s="129">
        <f t="shared" si="132"/>
        <v>0</v>
      </c>
      <c r="BC162" s="129">
        <f t="shared" si="133"/>
        <v>0</v>
      </c>
      <c r="BD162" s="130">
        <f t="shared" si="134"/>
        <v>0</v>
      </c>
      <c r="BE162" s="130">
        <f t="shared" si="135"/>
        <v>0</v>
      </c>
      <c r="BF162" s="130">
        <f t="shared" si="136"/>
        <v>0</v>
      </c>
      <c r="BG162" s="149" t="b">
        <f t="shared" si="137"/>
        <v>0</v>
      </c>
      <c r="BH162" s="130" t="b">
        <f t="shared" si="138"/>
        <v>0</v>
      </c>
      <c r="BI162" s="130" t="str">
        <f t="shared" si="139"/>
        <v/>
      </c>
      <c r="BJ162" s="130" t="str">
        <f t="shared" si="140"/>
        <v/>
      </c>
      <c r="BK162" s="130">
        <f t="shared" si="141"/>
        <v>0</v>
      </c>
      <c r="BL162" s="130" t="str">
        <f t="shared" si="142"/>
        <v/>
      </c>
      <c r="BM162" s="130" t="str">
        <f t="shared" si="154"/>
        <v/>
      </c>
      <c r="BN162" s="130" t="str">
        <f t="shared" si="155"/>
        <v/>
      </c>
      <c r="BO162" s="130">
        <f t="shared" si="151"/>
        <v>0</v>
      </c>
      <c r="BP162" s="130">
        <f t="shared" si="152"/>
        <v>0</v>
      </c>
      <c r="BQ162" s="130">
        <f t="shared" si="153"/>
        <v>0</v>
      </c>
      <c r="BR162" s="130">
        <f t="shared" si="143"/>
        <v>0</v>
      </c>
      <c r="BS162" s="130" t="str">
        <f t="shared" si="144"/>
        <v>N</v>
      </c>
    </row>
    <row r="163" spans="1:71" ht="18" customHeight="1">
      <c r="A163" s="407"/>
      <c r="B163" s="116"/>
      <c r="C163" s="117"/>
      <c r="D163" s="118"/>
      <c r="E163" s="118"/>
      <c r="F163" s="115"/>
      <c r="G163" s="115"/>
      <c r="H163" s="119"/>
      <c r="I163" s="109" t="str">
        <f t="shared" si="122"/>
        <v xml:space="preserve"> </v>
      </c>
      <c r="J163" s="109" t="str">
        <f t="shared" si="123"/>
        <v xml:space="preserve"> </v>
      </c>
      <c r="K163" s="109" t="str">
        <f t="shared" si="124"/>
        <v xml:space="preserve"> </v>
      </c>
      <c r="W163" s="141" t="str">
        <f t="shared" si="125"/>
        <v xml:space="preserve"> </v>
      </c>
      <c r="X163" s="137" t="str">
        <f t="shared" si="106"/>
        <v xml:space="preserve"> </v>
      </c>
      <c r="Y163" s="137" t="str">
        <f t="shared" si="107"/>
        <v xml:space="preserve"> </v>
      </c>
      <c r="Z163" s="137" t="str">
        <f t="shared" si="108"/>
        <v xml:space="preserve"> </v>
      </c>
      <c r="AA163" s="138" t="str">
        <f t="shared" si="109"/>
        <v xml:space="preserve"> </v>
      </c>
      <c r="AB163" s="144" t="str">
        <f t="shared" si="110"/>
        <v xml:space="preserve"> </v>
      </c>
      <c r="AC163" s="139" t="e">
        <f t="shared" si="111"/>
        <v>#N/A</v>
      </c>
      <c r="AD163" s="139" t="e">
        <f t="shared" si="112"/>
        <v>#N/A</v>
      </c>
      <c r="AE163" s="140" t="str">
        <f>IF(ISBLANK($G163)," ",IF($D163="Z",#REF!,IF($G163=2,0,IF($G163=1,IF($AB163&gt;$AD163,#REF!,0),IF($AB163&lt;$AC163,#REF!,#REF!)))))</f>
        <v xml:space="preserve"> </v>
      </c>
      <c r="AF163" s="140" t="str">
        <f>IF(ISBLANK($G163)," ",IF($D163="Z",#REF!+#REF!,IF($G163=2,#REF!+#REF!,IF($G163=1,IF($AB163&gt;$AD163,#REF!+#REF!,#REF!+#REF!),IF($AB163&lt;$AC163,#REF!+#REF!,#REF!+#REF!)))))</f>
        <v xml:space="preserve"> </v>
      </c>
      <c r="AG163" s="125">
        <f t="shared" si="145"/>
        <v>0</v>
      </c>
      <c r="AH163" s="126">
        <f t="shared" si="146"/>
        <v>0</v>
      </c>
      <c r="AI163" s="126">
        <f t="shared" si="147"/>
        <v>0</v>
      </c>
      <c r="AJ163" s="126">
        <f t="shared" si="148"/>
        <v>0</v>
      </c>
      <c r="AK163" s="126">
        <f t="shared" si="149"/>
        <v>0</v>
      </c>
      <c r="AL163" s="126">
        <f t="shared" si="150"/>
        <v>4</v>
      </c>
      <c r="AM163" s="125">
        <f t="shared" si="126"/>
        <v>23</v>
      </c>
      <c r="AN163" s="125">
        <f t="shared" si="113"/>
        <v>0</v>
      </c>
      <c r="AO163" s="125">
        <f t="shared" si="114"/>
        <v>0</v>
      </c>
      <c r="AP163" s="125">
        <f t="shared" si="127"/>
        <v>1</v>
      </c>
      <c r="AQ163" s="127">
        <f t="shared" si="115"/>
        <v>810</v>
      </c>
      <c r="AR163" s="127">
        <f t="shared" si="116"/>
        <v>0</v>
      </c>
      <c r="AS163" s="125">
        <f t="shared" si="128"/>
        <v>0</v>
      </c>
      <c r="AT163" s="128">
        <f t="shared" si="117"/>
        <v>0</v>
      </c>
      <c r="AU163" s="128">
        <f t="shared" si="118"/>
        <v>0</v>
      </c>
      <c r="AV163" s="128">
        <f t="shared" si="129"/>
        <v>0</v>
      </c>
      <c r="AW163" s="128">
        <f t="shared" si="119"/>
        <v>0</v>
      </c>
      <c r="AX163" s="146">
        <f t="shared" si="120"/>
        <v>0</v>
      </c>
      <c r="AY163" s="147">
        <f t="shared" si="130"/>
        <v>0</v>
      </c>
      <c r="AZ163" s="146">
        <f t="shared" si="121"/>
        <v>0</v>
      </c>
      <c r="BA163" s="129">
        <f t="shared" si="131"/>
        <v>0</v>
      </c>
      <c r="BB163" s="129">
        <f t="shared" si="132"/>
        <v>0</v>
      </c>
      <c r="BC163" s="129">
        <f t="shared" si="133"/>
        <v>0</v>
      </c>
      <c r="BD163" s="130">
        <f t="shared" si="134"/>
        <v>0</v>
      </c>
      <c r="BE163" s="130">
        <f t="shared" si="135"/>
        <v>0</v>
      </c>
      <c r="BF163" s="130">
        <f t="shared" si="136"/>
        <v>0</v>
      </c>
      <c r="BG163" s="149" t="b">
        <f t="shared" si="137"/>
        <v>0</v>
      </c>
      <c r="BH163" s="130" t="b">
        <f t="shared" si="138"/>
        <v>0</v>
      </c>
      <c r="BI163" s="130" t="str">
        <f t="shared" si="139"/>
        <v/>
      </c>
      <c r="BJ163" s="130" t="str">
        <f t="shared" si="140"/>
        <v/>
      </c>
      <c r="BK163" s="130">
        <f t="shared" si="141"/>
        <v>0</v>
      </c>
      <c r="BL163" s="130" t="str">
        <f t="shared" si="142"/>
        <v/>
      </c>
      <c r="BM163" s="130" t="str">
        <f t="shared" si="154"/>
        <v/>
      </c>
      <c r="BN163" s="130" t="str">
        <f t="shared" si="155"/>
        <v/>
      </c>
      <c r="BO163" s="130">
        <f t="shared" si="151"/>
        <v>0</v>
      </c>
      <c r="BP163" s="130">
        <f t="shared" si="152"/>
        <v>0</v>
      </c>
      <c r="BQ163" s="130">
        <f t="shared" si="153"/>
        <v>0</v>
      </c>
      <c r="BR163" s="130">
        <f t="shared" si="143"/>
        <v>0</v>
      </c>
      <c r="BS163" s="130" t="str">
        <f t="shared" si="144"/>
        <v>N</v>
      </c>
    </row>
    <row r="164" spans="1:71" ht="18" customHeight="1">
      <c r="A164" s="407"/>
      <c r="B164" s="116"/>
      <c r="C164" s="117"/>
      <c r="D164" s="118"/>
      <c r="E164" s="118"/>
      <c r="F164" s="115"/>
      <c r="G164" s="115"/>
      <c r="H164" s="119"/>
      <c r="I164" s="109" t="str">
        <f t="shared" si="122"/>
        <v xml:space="preserve"> </v>
      </c>
      <c r="J164" s="109" t="str">
        <f t="shared" si="123"/>
        <v xml:space="preserve"> </v>
      </c>
      <c r="K164" s="109" t="str">
        <f t="shared" si="124"/>
        <v xml:space="preserve"> </v>
      </c>
      <c r="W164" s="141" t="str">
        <f t="shared" si="125"/>
        <v xml:space="preserve"> </v>
      </c>
      <c r="X164" s="137" t="str">
        <f t="shared" si="106"/>
        <v xml:space="preserve"> </v>
      </c>
      <c r="Y164" s="137" t="str">
        <f t="shared" si="107"/>
        <v xml:space="preserve"> </v>
      </c>
      <c r="Z164" s="137" t="str">
        <f t="shared" si="108"/>
        <v xml:space="preserve"> </v>
      </c>
      <c r="AA164" s="138" t="str">
        <f t="shared" si="109"/>
        <v xml:space="preserve"> </v>
      </c>
      <c r="AB164" s="144" t="str">
        <f t="shared" si="110"/>
        <v xml:space="preserve"> </v>
      </c>
      <c r="AC164" s="139" t="e">
        <f t="shared" si="111"/>
        <v>#N/A</v>
      </c>
      <c r="AD164" s="139" t="e">
        <f t="shared" si="112"/>
        <v>#N/A</v>
      </c>
      <c r="AE164" s="140" t="str">
        <f>IF(ISBLANK($G164)," ",IF($D164="Z",#REF!,IF($G164=2,0,IF($G164=1,IF($AB164&gt;$AD164,#REF!,0),IF($AB164&lt;$AC164,#REF!,#REF!)))))</f>
        <v xml:space="preserve"> </v>
      </c>
      <c r="AF164" s="140" t="str">
        <f>IF(ISBLANK($G164)," ",IF($D164="Z",#REF!+#REF!,IF($G164=2,#REF!+#REF!,IF($G164=1,IF($AB164&gt;$AD164,#REF!+#REF!,#REF!+#REF!),IF($AB164&lt;$AC164,#REF!+#REF!,#REF!+#REF!)))))</f>
        <v xml:space="preserve"> </v>
      </c>
      <c r="AG164" s="125">
        <f t="shared" si="145"/>
        <v>0</v>
      </c>
      <c r="AH164" s="126">
        <f t="shared" si="146"/>
        <v>0</v>
      </c>
      <c r="AI164" s="126">
        <f t="shared" si="147"/>
        <v>0</v>
      </c>
      <c r="AJ164" s="126">
        <f t="shared" si="148"/>
        <v>0</v>
      </c>
      <c r="AK164" s="126">
        <f t="shared" si="149"/>
        <v>0</v>
      </c>
      <c r="AL164" s="126">
        <f t="shared" si="150"/>
        <v>4</v>
      </c>
      <c r="AM164" s="125">
        <f t="shared" si="126"/>
        <v>23</v>
      </c>
      <c r="AN164" s="125">
        <f t="shared" si="113"/>
        <v>0</v>
      </c>
      <c r="AO164" s="125">
        <f t="shared" si="114"/>
        <v>0</v>
      </c>
      <c r="AP164" s="125">
        <f t="shared" si="127"/>
        <v>1</v>
      </c>
      <c r="AQ164" s="127">
        <f t="shared" si="115"/>
        <v>810</v>
      </c>
      <c r="AR164" s="127">
        <f t="shared" si="116"/>
        <v>0</v>
      </c>
      <c r="AS164" s="125">
        <f t="shared" si="128"/>
        <v>0</v>
      </c>
      <c r="AT164" s="128">
        <f t="shared" si="117"/>
        <v>0</v>
      </c>
      <c r="AU164" s="128">
        <f t="shared" si="118"/>
        <v>0</v>
      </c>
      <c r="AV164" s="128">
        <f t="shared" si="129"/>
        <v>0</v>
      </c>
      <c r="AW164" s="128">
        <f t="shared" si="119"/>
        <v>0</v>
      </c>
      <c r="AX164" s="146">
        <f t="shared" si="120"/>
        <v>0</v>
      </c>
      <c r="AY164" s="147">
        <f t="shared" si="130"/>
        <v>0</v>
      </c>
      <c r="AZ164" s="146">
        <f t="shared" si="121"/>
        <v>0</v>
      </c>
      <c r="BA164" s="129">
        <f t="shared" si="131"/>
        <v>0</v>
      </c>
      <c r="BB164" s="129">
        <f t="shared" si="132"/>
        <v>0</v>
      </c>
      <c r="BC164" s="129">
        <f t="shared" si="133"/>
        <v>0</v>
      </c>
      <c r="BD164" s="130">
        <f t="shared" si="134"/>
        <v>0</v>
      </c>
      <c r="BE164" s="130">
        <f t="shared" si="135"/>
        <v>0</v>
      </c>
      <c r="BF164" s="130">
        <f t="shared" si="136"/>
        <v>0</v>
      </c>
      <c r="BG164" s="149" t="b">
        <f t="shared" si="137"/>
        <v>0</v>
      </c>
      <c r="BH164" s="130" t="b">
        <f t="shared" si="138"/>
        <v>0</v>
      </c>
      <c r="BI164" s="130" t="str">
        <f t="shared" si="139"/>
        <v/>
      </c>
      <c r="BJ164" s="130" t="str">
        <f t="shared" si="140"/>
        <v/>
      </c>
      <c r="BK164" s="130">
        <f t="shared" si="141"/>
        <v>0</v>
      </c>
      <c r="BL164" s="130" t="str">
        <f t="shared" si="142"/>
        <v/>
      </c>
      <c r="BM164" s="130" t="str">
        <f t="shared" si="154"/>
        <v/>
      </c>
      <c r="BN164" s="130" t="str">
        <f t="shared" si="155"/>
        <v/>
      </c>
      <c r="BO164" s="130">
        <f t="shared" si="151"/>
        <v>0</v>
      </c>
      <c r="BP164" s="130">
        <f t="shared" si="152"/>
        <v>0</v>
      </c>
      <c r="BQ164" s="130">
        <f t="shared" si="153"/>
        <v>0</v>
      </c>
      <c r="BR164" s="130">
        <f t="shared" si="143"/>
        <v>0</v>
      </c>
      <c r="BS164" s="130" t="str">
        <f t="shared" si="144"/>
        <v>N</v>
      </c>
    </row>
    <row r="165" spans="1:71" ht="18" customHeight="1">
      <c r="A165" s="407"/>
      <c r="B165" s="116"/>
      <c r="C165" s="117"/>
      <c r="D165" s="118"/>
      <c r="E165" s="118"/>
      <c r="F165" s="115"/>
      <c r="G165" s="115"/>
      <c r="H165" s="119"/>
      <c r="I165" s="109" t="str">
        <f t="shared" si="122"/>
        <v xml:space="preserve"> </v>
      </c>
      <c r="J165" s="109" t="str">
        <f t="shared" si="123"/>
        <v xml:space="preserve"> </v>
      </c>
      <c r="K165" s="109" t="str">
        <f t="shared" si="124"/>
        <v xml:space="preserve"> </v>
      </c>
      <c r="W165" s="141" t="str">
        <f t="shared" si="125"/>
        <v xml:space="preserve"> </v>
      </c>
      <c r="X165" s="137" t="str">
        <f t="shared" si="106"/>
        <v xml:space="preserve"> </v>
      </c>
      <c r="Y165" s="137" t="str">
        <f t="shared" si="107"/>
        <v xml:space="preserve"> </v>
      </c>
      <c r="Z165" s="137" t="str">
        <f t="shared" si="108"/>
        <v xml:space="preserve"> </v>
      </c>
      <c r="AA165" s="138" t="str">
        <f t="shared" si="109"/>
        <v xml:space="preserve"> </v>
      </c>
      <c r="AB165" s="144" t="str">
        <f t="shared" si="110"/>
        <v xml:space="preserve"> </v>
      </c>
      <c r="AC165" s="139" t="e">
        <f t="shared" si="111"/>
        <v>#N/A</v>
      </c>
      <c r="AD165" s="139" t="e">
        <f t="shared" si="112"/>
        <v>#N/A</v>
      </c>
      <c r="AE165" s="140" t="str">
        <f>IF(ISBLANK($G165)," ",IF($D165="Z",#REF!,IF($G165=2,0,IF($G165=1,IF($AB165&gt;$AD165,#REF!,0),IF($AB165&lt;$AC165,#REF!,#REF!)))))</f>
        <v xml:space="preserve"> </v>
      </c>
      <c r="AF165" s="140" t="str">
        <f>IF(ISBLANK($G165)," ",IF($D165="Z",#REF!+#REF!,IF($G165=2,#REF!+#REF!,IF($G165=1,IF($AB165&gt;$AD165,#REF!+#REF!,#REF!+#REF!),IF($AB165&lt;$AC165,#REF!+#REF!,#REF!+#REF!)))))</f>
        <v xml:space="preserve"> </v>
      </c>
      <c r="AG165" s="125">
        <f t="shared" si="145"/>
        <v>0</v>
      </c>
      <c r="AH165" s="126">
        <f t="shared" si="146"/>
        <v>0</v>
      </c>
      <c r="AI165" s="126">
        <f t="shared" si="147"/>
        <v>0</v>
      </c>
      <c r="AJ165" s="126">
        <f t="shared" si="148"/>
        <v>0</v>
      </c>
      <c r="AK165" s="126">
        <f t="shared" si="149"/>
        <v>0</v>
      </c>
      <c r="AL165" s="126">
        <f t="shared" si="150"/>
        <v>4</v>
      </c>
      <c r="AM165" s="125">
        <f t="shared" si="126"/>
        <v>23</v>
      </c>
      <c r="AN165" s="125">
        <f t="shared" si="113"/>
        <v>0</v>
      </c>
      <c r="AO165" s="125">
        <f t="shared" si="114"/>
        <v>0</v>
      </c>
      <c r="AP165" s="125">
        <f t="shared" si="127"/>
        <v>1</v>
      </c>
      <c r="AQ165" s="127">
        <f t="shared" si="115"/>
        <v>810</v>
      </c>
      <c r="AR165" s="127">
        <f t="shared" si="116"/>
        <v>0</v>
      </c>
      <c r="AS165" s="125">
        <f t="shared" si="128"/>
        <v>0</v>
      </c>
      <c r="AT165" s="128">
        <f t="shared" si="117"/>
        <v>0</v>
      </c>
      <c r="AU165" s="128">
        <f t="shared" si="118"/>
        <v>0</v>
      </c>
      <c r="AV165" s="128">
        <f t="shared" si="129"/>
        <v>0</v>
      </c>
      <c r="AW165" s="128">
        <f t="shared" si="119"/>
        <v>0</v>
      </c>
      <c r="AX165" s="146">
        <f t="shared" si="120"/>
        <v>0</v>
      </c>
      <c r="AY165" s="147">
        <f t="shared" si="130"/>
        <v>0</v>
      </c>
      <c r="AZ165" s="146">
        <f t="shared" si="121"/>
        <v>0</v>
      </c>
      <c r="BA165" s="129">
        <f t="shared" si="131"/>
        <v>0</v>
      </c>
      <c r="BB165" s="129">
        <f t="shared" si="132"/>
        <v>0</v>
      </c>
      <c r="BC165" s="129">
        <f t="shared" si="133"/>
        <v>0</v>
      </c>
      <c r="BD165" s="130">
        <f t="shared" si="134"/>
        <v>0</v>
      </c>
      <c r="BE165" s="130">
        <f t="shared" si="135"/>
        <v>0</v>
      </c>
      <c r="BF165" s="130">
        <f t="shared" si="136"/>
        <v>0</v>
      </c>
      <c r="BG165" s="149" t="b">
        <f t="shared" si="137"/>
        <v>0</v>
      </c>
      <c r="BH165" s="130" t="b">
        <f t="shared" si="138"/>
        <v>0</v>
      </c>
      <c r="BI165" s="130" t="str">
        <f t="shared" si="139"/>
        <v/>
      </c>
      <c r="BJ165" s="130" t="str">
        <f t="shared" si="140"/>
        <v/>
      </c>
      <c r="BK165" s="130">
        <f t="shared" si="141"/>
        <v>0</v>
      </c>
      <c r="BL165" s="130" t="str">
        <f t="shared" si="142"/>
        <v/>
      </c>
      <c r="BM165" s="130" t="str">
        <f t="shared" si="154"/>
        <v/>
      </c>
      <c r="BN165" s="130" t="str">
        <f t="shared" si="155"/>
        <v/>
      </c>
      <c r="BO165" s="130">
        <f t="shared" si="151"/>
        <v>0</v>
      </c>
      <c r="BP165" s="130">
        <f t="shared" si="152"/>
        <v>0</v>
      </c>
      <c r="BQ165" s="130">
        <f t="shared" si="153"/>
        <v>0</v>
      </c>
      <c r="BR165" s="130">
        <f t="shared" si="143"/>
        <v>0</v>
      </c>
      <c r="BS165" s="130" t="str">
        <f t="shared" si="144"/>
        <v>N</v>
      </c>
    </row>
    <row r="166" spans="1:71" ht="18" customHeight="1">
      <c r="A166" s="407"/>
      <c r="B166" s="116"/>
      <c r="C166" s="117"/>
      <c r="D166" s="118"/>
      <c r="E166" s="118"/>
      <c r="F166" s="115"/>
      <c r="G166" s="115"/>
      <c r="H166" s="119"/>
      <c r="I166" s="109" t="str">
        <f t="shared" si="122"/>
        <v xml:space="preserve"> </v>
      </c>
      <c r="J166" s="109" t="str">
        <f t="shared" si="123"/>
        <v xml:space="preserve"> </v>
      </c>
      <c r="K166" s="109" t="str">
        <f t="shared" si="124"/>
        <v xml:space="preserve"> </v>
      </c>
      <c r="W166" s="141" t="str">
        <f t="shared" si="125"/>
        <v xml:space="preserve"> </v>
      </c>
      <c r="X166" s="137" t="str">
        <f t="shared" si="106"/>
        <v xml:space="preserve"> </v>
      </c>
      <c r="Y166" s="137" t="str">
        <f t="shared" si="107"/>
        <v xml:space="preserve"> </v>
      </c>
      <c r="Z166" s="137" t="str">
        <f t="shared" si="108"/>
        <v xml:space="preserve"> </v>
      </c>
      <c r="AA166" s="138" t="str">
        <f t="shared" si="109"/>
        <v xml:space="preserve"> </v>
      </c>
      <c r="AB166" s="144" t="str">
        <f t="shared" si="110"/>
        <v xml:space="preserve"> </v>
      </c>
      <c r="AC166" s="139" t="e">
        <f t="shared" si="111"/>
        <v>#N/A</v>
      </c>
      <c r="AD166" s="139" t="e">
        <f t="shared" si="112"/>
        <v>#N/A</v>
      </c>
      <c r="AE166" s="140" t="str">
        <f>IF(ISBLANK($G166)," ",IF($D166="Z",#REF!,IF($G166=2,0,IF($G166=1,IF($AB166&gt;$AD166,#REF!,0),IF($AB166&lt;$AC166,#REF!,#REF!)))))</f>
        <v xml:space="preserve"> </v>
      </c>
      <c r="AF166" s="140" t="str">
        <f>IF(ISBLANK($G166)," ",IF($D166="Z",#REF!+#REF!,IF($G166=2,#REF!+#REF!,IF($G166=1,IF($AB166&gt;$AD166,#REF!+#REF!,#REF!+#REF!),IF($AB166&lt;$AC166,#REF!+#REF!,#REF!+#REF!)))))</f>
        <v xml:space="preserve"> </v>
      </c>
      <c r="AG166" s="125">
        <f t="shared" si="145"/>
        <v>0</v>
      </c>
      <c r="AH166" s="126">
        <f t="shared" si="146"/>
        <v>0</v>
      </c>
      <c r="AI166" s="126">
        <f t="shared" si="147"/>
        <v>0</v>
      </c>
      <c r="AJ166" s="126">
        <f t="shared" si="148"/>
        <v>0</v>
      </c>
      <c r="AK166" s="126">
        <f t="shared" si="149"/>
        <v>0</v>
      </c>
      <c r="AL166" s="126">
        <f t="shared" si="150"/>
        <v>4</v>
      </c>
      <c r="AM166" s="125">
        <f t="shared" si="126"/>
        <v>23</v>
      </c>
      <c r="AN166" s="125">
        <f t="shared" si="113"/>
        <v>0</v>
      </c>
      <c r="AO166" s="125">
        <f t="shared" si="114"/>
        <v>0</v>
      </c>
      <c r="AP166" s="125">
        <f t="shared" si="127"/>
        <v>1</v>
      </c>
      <c r="AQ166" s="127">
        <f t="shared" si="115"/>
        <v>810</v>
      </c>
      <c r="AR166" s="127">
        <f t="shared" si="116"/>
        <v>0</v>
      </c>
      <c r="AS166" s="125">
        <f t="shared" si="128"/>
        <v>0</v>
      </c>
      <c r="AT166" s="128">
        <f t="shared" si="117"/>
        <v>0</v>
      </c>
      <c r="AU166" s="128">
        <f t="shared" si="118"/>
        <v>0</v>
      </c>
      <c r="AV166" s="128">
        <f t="shared" si="129"/>
        <v>0</v>
      </c>
      <c r="AW166" s="128">
        <f t="shared" si="119"/>
        <v>0</v>
      </c>
      <c r="AX166" s="146">
        <f t="shared" si="120"/>
        <v>0</v>
      </c>
      <c r="AY166" s="147">
        <f t="shared" si="130"/>
        <v>0</v>
      </c>
      <c r="AZ166" s="146">
        <f t="shared" si="121"/>
        <v>0</v>
      </c>
      <c r="BA166" s="129">
        <f t="shared" si="131"/>
        <v>0</v>
      </c>
      <c r="BB166" s="129">
        <f t="shared" si="132"/>
        <v>0</v>
      </c>
      <c r="BC166" s="129">
        <f t="shared" si="133"/>
        <v>0</v>
      </c>
      <c r="BD166" s="130">
        <f t="shared" si="134"/>
        <v>0</v>
      </c>
      <c r="BE166" s="130">
        <f t="shared" si="135"/>
        <v>0</v>
      </c>
      <c r="BF166" s="130">
        <f t="shared" si="136"/>
        <v>0</v>
      </c>
      <c r="BG166" s="149" t="b">
        <f t="shared" si="137"/>
        <v>0</v>
      </c>
      <c r="BH166" s="130" t="b">
        <f t="shared" si="138"/>
        <v>0</v>
      </c>
      <c r="BI166" s="130" t="str">
        <f t="shared" si="139"/>
        <v/>
      </c>
      <c r="BJ166" s="130" t="str">
        <f t="shared" si="140"/>
        <v/>
      </c>
      <c r="BK166" s="130">
        <f t="shared" si="141"/>
        <v>0</v>
      </c>
      <c r="BL166" s="130" t="str">
        <f t="shared" si="142"/>
        <v/>
      </c>
      <c r="BM166" s="130" t="str">
        <f t="shared" si="154"/>
        <v/>
      </c>
      <c r="BN166" s="130" t="str">
        <f t="shared" si="155"/>
        <v/>
      </c>
      <c r="BO166" s="130">
        <f t="shared" si="151"/>
        <v>0</v>
      </c>
      <c r="BP166" s="130">
        <f t="shared" si="152"/>
        <v>0</v>
      </c>
      <c r="BQ166" s="130">
        <f t="shared" si="153"/>
        <v>0</v>
      </c>
      <c r="BR166" s="130">
        <f t="shared" si="143"/>
        <v>0</v>
      </c>
      <c r="BS166" s="130" t="str">
        <f t="shared" si="144"/>
        <v>N</v>
      </c>
    </row>
    <row r="167" spans="1:71" ht="18" customHeight="1">
      <c r="A167" s="407"/>
      <c r="B167" s="116"/>
      <c r="C167" s="117"/>
      <c r="D167" s="118"/>
      <c r="E167" s="118"/>
      <c r="F167" s="115"/>
      <c r="G167" s="115"/>
      <c r="H167" s="119"/>
      <c r="I167" s="109" t="str">
        <f t="shared" si="122"/>
        <v xml:space="preserve"> </v>
      </c>
      <c r="J167" s="109" t="str">
        <f t="shared" si="123"/>
        <v xml:space="preserve"> </v>
      </c>
      <c r="K167" s="109" t="str">
        <f t="shared" si="124"/>
        <v xml:space="preserve"> </v>
      </c>
      <c r="W167" s="141" t="str">
        <f t="shared" si="125"/>
        <v xml:space="preserve"> </v>
      </c>
      <c r="X167" s="137" t="str">
        <f t="shared" si="106"/>
        <v xml:space="preserve"> </v>
      </c>
      <c r="Y167" s="137" t="str">
        <f t="shared" si="107"/>
        <v xml:space="preserve"> </v>
      </c>
      <c r="Z167" s="137" t="str">
        <f t="shared" si="108"/>
        <v xml:space="preserve"> </v>
      </c>
      <c r="AA167" s="138" t="str">
        <f t="shared" si="109"/>
        <v xml:space="preserve"> </v>
      </c>
      <c r="AB167" s="144" t="str">
        <f t="shared" si="110"/>
        <v xml:space="preserve"> </v>
      </c>
      <c r="AC167" s="139" t="e">
        <f t="shared" si="111"/>
        <v>#N/A</v>
      </c>
      <c r="AD167" s="139" t="e">
        <f t="shared" si="112"/>
        <v>#N/A</v>
      </c>
      <c r="AE167" s="140" t="str">
        <f>IF(ISBLANK($G167)," ",IF($D167="Z",#REF!,IF($G167=2,0,IF($G167=1,IF($AB167&gt;$AD167,#REF!,0),IF($AB167&lt;$AC167,#REF!,#REF!)))))</f>
        <v xml:space="preserve"> </v>
      </c>
      <c r="AF167" s="140" t="str">
        <f>IF(ISBLANK($G167)," ",IF($D167="Z",#REF!+#REF!,IF($G167=2,#REF!+#REF!,IF($G167=1,IF($AB167&gt;$AD167,#REF!+#REF!,#REF!+#REF!),IF($AB167&lt;$AC167,#REF!+#REF!,#REF!+#REF!)))))</f>
        <v xml:space="preserve"> </v>
      </c>
      <c r="AG167" s="125">
        <f t="shared" si="145"/>
        <v>0</v>
      </c>
      <c r="AH167" s="126">
        <f t="shared" si="146"/>
        <v>0</v>
      </c>
      <c r="AI167" s="126">
        <f t="shared" si="147"/>
        <v>0</v>
      </c>
      <c r="AJ167" s="126">
        <f t="shared" si="148"/>
        <v>0</v>
      </c>
      <c r="AK167" s="126">
        <f t="shared" si="149"/>
        <v>0</v>
      </c>
      <c r="AL167" s="126">
        <f t="shared" si="150"/>
        <v>4</v>
      </c>
      <c r="AM167" s="125">
        <f t="shared" si="126"/>
        <v>23</v>
      </c>
      <c r="AN167" s="125">
        <f t="shared" si="113"/>
        <v>0</v>
      </c>
      <c r="AO167" s="125">
        <f t="shared" si="114"/>
        <v>0</v>
      </c>
      <c r="AP167" s="125">
        <f t="shared" si="127"/>
        <v>1</v>
      </c>
      <c r="AQ167" s="127">
        <f t="shared" si="115"/>
        <v>810</v>
      </c>
      <c r="AR167" s="127">
        <f t="shared" si="116"/>
        <v>0</v>
      </c>
      <c r="AS167" s="125">
        <f t="shared" si="128"/>
        <v>0</v>
      </c>
      <c r="AT167" s="128">
        <f t="shared" si="117"/>
        <v>0</v>
      </c>
      <c r="AU167" s="128">
        <f t="shared" si="118"/>
        <v>0</v>
      </c>
      <c r="AV167" s="128">
        <f t="shared" si="129"/>
        <v>0</v>
      </c>
      <c r="AW167" s="128">
        <f t="shared" si="119"/>
        <v>0</v>
      </c>
      <c r="AX167" s="146">
        <f t="shared" si="120"/>
        <v>0</v>
      </c>
      <c r="AY167" s="147">
        <f t="shared" si="130"/>
        <v>0</v>
      </c>
      <c r="AZ167" s="146">
        <f t="shared" si="121"/>
        <v>0</v>
      </c>
      <c r="BA167" s="129">
        <f t="shared" si="131"/>
        <v>0</v>
      </c>
      <c r="BB167" s="129">
        <f t="shared" si="132"/>
        <v>0</v>
      </c>
      <c r="BC167" s="129">
        <f t="shared" si="133"/>
        <v>0</v>
      </c>
      <c r="BD167" s="130">
        <f t="shared" si="134"/>
        <v>0</v>
      </c>
      <c r="BE167" s="130">
        <f t="shared" si="135"/>
        <v>0</v>
      </c>
      <c r="BF167" s="130">
        <f t="shared" si="136"/>
        <v>0</v>
      </c>
      <c r="BG167" s="149" t="b">
        <f t="shared" si="137"/>
        <v>0</v>
      </c>
      <c r="BH167" s="130" t="b">
        <f t="shared" si="138"/>
        <v>0</v>
      </c>
      <c r="BI167" s="130" t="str">
        <f t="shared" si="139"/>
        <v/>
      </c>
      <c r="BJ167" s="130" t="str">
        <f t="shared" si="140"/>
        <v/>
      </c>
      <c r="BK167" s="130">
        <f t="shared" si="141"/>
        <v>0</v>
      </c>
      <c r="BL167" s="130" t="str">
        <f t="shared" si="142"/>
        <v/>
      </c>
      <c r="BM167" s="130" t="str">
        <f t="shared" si="154"/>
        <v/>
      </c>
      <c r="BN167" s="130" t="str">
        <f t="shared" si="155"/>
        <v/>
      </c>
      <c r="BO167" s="130">
        <f t="shared" si="151"/>
        <v>0</v>
      </c>
      <c r="BP167" s="130">
        <f t="shared" si="152"/>
        <v>0</v>
      </c>
      <c r="BQ167" s="130">
        <f t="shared" si="153"/>
        <v>0</v>
      </c>
      <c r="BR167" s="130">
        <f t="shared" si="143"/>
        <v>0</v>
      </c>
      <c r="BS167" s="130" t="str">
        <f t="shared" si="144"/>
        <v>N</v>
      </c>
    </row>
    <row r="168" spans="1:71" ht="18" customHeight="1">
      <c r="A168" s="407"/>
      <c r="B168" s="116"/>
      <c r="C168" s="117"/>
      <c r="D168" s="118"/>
      <c r="E168" s="118"/>
      <c r="F168" s="115"/>
      <c r="G168" s="115"/>
      <c r="H168" s="119"/>
      <c r="I168" s="109" t="str">
        <f t="shared" si="122"/>
        <v xml:space="preserve"> </v>
      </c>
      <c r="J168" s="109" t="str">
        <f t="shared" si="123"/>
        <v xml:space="preserve"> </v>
      </c>
      <c r="K168" s="109" t="str">
        <f t="shared" si="124"/>
        <v xml:space="preserve"> </v>
      </c>
      <c r="W168" s="141" t="str">
        <f t="shared" si="125"/>
        <v xml:space="preserve"> </v>
      </c>
      <c r="X168" s="137" t="str">
        <f t="shared" si="106"/>
        <v xml:space="preserve"> </v>
      </c>
      <c r="Y168" s="137" t="str">
        <f t="shared" si="107"/>
        <v xml:space="preserve"> </v>
      </c>
      <c r="Z168" s="137" t="str">
        <f t="shared" si="108"/>
        <v xml:space="preserve"> </v>
      </c>
      <c r="AA168" s="138" t="str">
        <f t="shared" si="109"/>
        <v xml:space="preserve"> </v>
      </c>
      <c r="AB168" s="144" t="str">
        <f t="shared" si="110"/>
        <v xml:space="preserve"> </v>
      </c>
      <c r="AC168" s="139" t="e">
        <f t="shared" si="111"/>
        <v>#N/A</v>
      </c>
      <c r="AD168" s="139" t="e">
        <f t="shared" si="112"/>
        <v>#N/A</v>
      </c>
      <c r="AE168" s="140" t="str">
        <f>IF(ISBLANK($G168)," ",IF($D168="Z",#REF!,IF($G168=2,0,IF($G168=1,IF($AB168&gt;$AD168,#REF!,0),IF($AB168&lt;$AC168,#REF!,#REF!)))))</f>
        <v xml:space="preserve"> </v>
      </c>
      <c r="AF168" s="140" t="str">
        <f>IF(ISBLANK($G168)," ",IF($D168="Z",#REF!+#REF!,IF($G168=2,#REF!+#REF!,IF($G168=1,IF($AB168&gt;$AD168,#REF!+#REF!,#REF!+#REF!),IF($AB168&lt;$AC168,#REF!+#REF!,#REF!+#REF!)))))</f>
        <v xml:space="preserve"> </v>
      </c>
      <c r="AG168" s="125">
        <f t="shared" si="145"/>
        <v>0</v>
      </c>
      <c r="AH168" s="126">
        <f t="shared" si="146"/>
        <v>0</v>
      </c>
      <c r="AI168" s="126">
        <f t="shared" si="147"/>
        <v>0</v>
      </c>
      <c r="AJ168" s="126">
        <f t="shared" si="148"/>
        <v>0</v>
      </c>
      <c r="AK168" s="126">
        <f t="shared" si="149"/>
        <v>0</v>
      </c>
      <c r="AL168" s="126">
        <f t="shared" si="150"/>
        <v>4</v>
      </c>
      <c r="AM168" s="125">
        <f t="shared" si="126"/>
        <v>23</v>
      </c>
      <c r="AN168" s="125">
        <f t="shared" si="113"/>
        <v>0</v>
      </c>
      <c r="AO168" s="125">
        <f t="shared" si="114"/>
        <v>0</v>
      </c>
      <c r="AP168" s="125">
        <f t="shared" si="127"/>
        <v>1</v>
      </c>
      <c r="AQ168" s="127">
        <f t="shared" si="115"/>
        <v>810</v>
      </c>
      <c r="AR168" s="127">
        <f t="shared" si="116"/>
        <v>0</v>
      </c>
      <c r="AS168" s="125">
        <f t="shared" si="128"/>
        <v>0</v>
      </c>
      <c r="AT168" s="128">
        <f t="shared" si="117"/>
        <v>0</v>
      </c>
      <c r="AU168" s="128">
        <f t="shared" si="118"/>
        <v>0</v>
      </c>
      <c r="AV168" s="128">
        <f t="shared" si="129"/>
        <v>0</v>
      </c>
      <c r="AW168" s="128">
        <f t="shared" si="119"/>
        <v>0</v>
      </c>
      <c r="AX168" s="146">
        <f t="shared" si="120"/>
        <v>0</v>
      </c>
      <c r="AY168" s="147">
        <f t="shared" si="130"/>
        <v>0</v>
      </c>
      <c r="AZ168" s="146">
        <f t="shared" si="121"/>
        <v>0</v>
      </c>
      <c r="BA168" s="129">
        <f t="shared" si="131"/>
        <v>0</v>
      </c>
      <c r="BB168" s="129">
        <f t="shared" si="132"/>
        <v>0</v>
      </c>
      <c r="BC168" s="129">
        <f t="shared" si="133"/>
        <v>0</v>
      </c>
      <c r="BD168" s="130">
        <f t="shared" si="134"/>
        <v>0</v>
      </c>
      <c r="BE168" s="130">
        <f t="shared" si="135"/>
        <v>0</v>
      </c>
      <c r="BF168" s="130">
        <f t="shared" si="136"/>
        <v>0</v>
      </c>
      <c r="BG168" s="149" t="b">
        <f t="shared" si="137"/>
        <v>0</v>
      </c>
      <c r="BH168" s="130" t="b">
        <f t="shared" si="138"/>
        <v>0</v>
      </c>
      <c r="BI168" s="130" t="str">
        <f t="shared" si="139"/>
        <v/>
      </c>
      <c r="BJ168" s="130" t="str">
        <f t="shared" si="140"/>
        <v/>
      </c>
      <c r="BK168" s="130">
        <f t="shared" si="141"/>
        <v>0</v>
      </c>
      <c r="BL168" s="130" t="str">
        <f t="shared" si="142"/>
        <v/>
      </c>
      <c r="BM168" s="130" t="str">
        <f t="shared" si="154"/>
        <v/>
      </c>
      <c r="BN168" s="130" t="str">
        <f t="shared" si="155"/>
        <v/>
      </c>
      <c r="BO168" s="130">
        <f t="shared" si="151"/>
        <v>0</v>
      </c>
      <c r="BP168" s="130">
        <f t="shared" si="152"/>
        <v>0</v>
      </c>
      <c r="BQ168" s="130">
        <f t="shared" si="153"/>
        <v>0</v>
      </c>
      <c r="BR168" s="130">
        <f t="shared" si="143"/>
        <v>0</v>
      </c>
      <c r="BS168" s="130" t="str">
        <f t="shared" si="144"/>
        <v>N</v>
      </c>
    </row>
    <row r="169" spans="1:71" ht="18" customHeight="1">
      <c r="A169" s="407"/>
      <c r="B169" s="116"/>
      <c r="C169" s="117"/>
      <c r="D169" s="118"/>
      <c r="E169" s="118"/>
      <c r="F169" s="115"/>
      <c r="G169" s="115"/>
      <c r="H169" s="119"/>
      <c r="I169" s="109" t="str">
        <f t="shared" si="122"/>
        <v xml:space="preserve"> </v>
      </c>
      <c r="J169" s="109" t="str">
        <f t="shared" si="123"/>
        <v xml:space="preserve"> </v>
      </c>
      <c r="K169" s="109" t="str">
        <f t="shared" si="124"/>
        <v xml:space="preserve"> </v>
      </c>
      <c r="W169" s="141" t="str">
        <f t="shared" si="125"/>
        <v xml:space="preserve"> </v>
      </c>
      <c r="X169" s="137" t="str">
        <f t="shared" si="106"/>
        <v xml:space="preserve"> </v>
      </c>
      <c r="Y169" s="137" t="str">
        <f t="shared" si="107"/>
        <v xml:space="preserve"> </v>
      </c>
      <c r="Z169" s="137" t="str">
        <f t="shared" si="108"/>
        <v xml:space="preserve"> </v>
      </c>
      <c r="AA169" s="138" t="str">
        <f t="shared" si="109"/>
        <v xml:space="preserve"> </v>
      </c>
      <c r="AB169" s="144" t="str">
        <f t="shared" si="110"/>
        <v xml:space="preserve"> </v>
      </c>
      <c r="AC169" s="139" t="e">
        <f t="shared" si="111"/>
        <v>#N/A</v>
      </c>
      <c r="AD169" s="139" t="e">
        <f t="shared" si="112"/>
        <v>#N/A</v>
      </c>
      <c r="AE169" s="140" t="str">
        <f>IF(ISBLANK($G169)," ",IF($D169="Z",#REF!,IF($G169=2,0,IF($G169=1,IF($AB169&gt;$AD169,#REF!,0),IF($AB169&lt;$AC169,#REF!,#REF!)))))</f>
        <v xml:space="preserve"> </v>
      </c>
      <c r="AF169" s="140" t="str">
        <f>IF(ISBLANK($G169)," ",IF($D169="Z",#REF!+#REF!,IF($G169=2,#REF!+#REF!,IF($G169=1,IF($AB169&gt;$AD169,#REF!+#REF!,#REF!+#REF!),IF($AB169&lt;$AC169,#REF!+#REF!,#REF!+#REF!)))))</f>
        <v xml:space="preserve"> </v>
      </c>
      <c r="AG169" s="125">
        <f t="shared" si="145"/>
        <v>0</v>
      </c>
      <c r="AH169" s="126">
        <f t="shared" si="146"/>
        <v>0</v>
      </c>
      <c r="AI169" s="126">
        <f t="shared" si="147"/>
        <v>0</v>
      </c>
      <c r="AJ169" s="126">
        <f t="shared" si="148"/>
        <v>0</v>
      </c>
      <c r="AK169" s="126">
        <f t="shared" si="149"/>
        <v>0</v>
      </c>
      <c r="AL169" s="126">
        <f t="shared" si="150"/>
        <v>4</v>
      </c>
      <c r="AM169" s="125">
        <f t="shared" si="126"/>
        <v>23</v>
      </c>
      <c r="AN169" s="125">
        <f t="shared" si="113"/>
        <v>0</v>
      </c>
      <c r="AO169" s="125">
        <f t="shared" si="114"/>
        <v>0</v>
      </c>
      <c r="AP169" s="125">
        <f t="shared" si="127"/>
        <v>1</v>
      </c>
      <c r="AQ169" s="127">
        <f t="shared" si="115"/>
        <v>810</v>
      </c>
      <c r="AR169" s="127">
        <f t="shared" si="116"/>
        <v>0</v>
      </c>
      <c r="AS169" s="125">
        <f t="shared" si="128"/>
        <v>0</v>
      </c>
      <c r="AT169" s="128">
        <f t="shared" si="117"/>
        <v>0</v>
      </c>
      <c r="AU169" s="128">
        <f t="shared" si="118"/>
        <v>0</v>
      </c>
      <c r="AV169" s="128">
        <f t="shared" si="129"/>
        <v>0</v>
      </c>
      <c r="AW169" s="128">
        <f t="shared" si="119"/>
        <v>0</v>
      </c>
      <c r="AX169" s="146">
        <f t="shared" si="120"/>
        <v>0</v>
      </c>
      <c r="AY169" s="147">
        <f t="shared" si="130"/>
        <v>0</v>
      </c>
      <c r="AZ169" s="146">
        <f t="shared" si="121"/>
        <v>0</v>
      </c>
      <c r="BA169" s="129">
        <f t="shared" si="131"/>
        <v>0</v>
      </c>
      <c r="BB169" s="129">
        <f t="shared" si="132"/>
        <v>0</v>
      </c>
      <c r="BC169" s="129">
        <f t="shared" si="133"/>
        <v>0</v>
      </c>
      <c r="BD169" s="130">
        <f t="shared" si="134"/>
        <v>0</v>
      </c>
      <c r="BE169" s="130">
        <f t="shared" si="135"/>
        <v>0</v>
      </c>
      <c r="BF169" s="130">
        <f t="shared" si="136"/>
        <v>0</v>
      </c>
      <c r="BG169" s="149" t="b">
        <f t="shared" si="137"/>
        <v>0</v>
      </c>
      <c r="BH169" s="130" t="b">
        <f t="shared" si="138"/>
        <v>0</v>
      </c>
      <c r="BI169" s="130" t="str">
        <f t="shared" si="139"/>
        <v/>
      </c>
      <c r="BJ169" s="130" t="str">
        <f t="shared" si="140"/>
        <v/>
      </c>
      <c r="BK169" s="130">
        <f t="shared" si="141"/>
        <v>0</v>
      </c>
      <c r="BL169" s="130" t="str">
        <f t="shared" si="142"/>
        <v/>
      </c>
      <c r="BM169" s="130" t="str">
        <f t="shared" si="154"/>
        <v/>
      </c>
      <c r="BN169" s="130" t="str">
        <f t="shared" si="155"/>
        <v/>
      </c>
      <c r="BO169" s="130">
        <f t="shared" si="151"/>
        <v>0</v>
      </c>
      <c r="BP169" s="130">
        <f t="shared" si="152"/>
        <v>0</v>
      </c>
      <c r="BQ169" s="130">
        <f t="shared" si="153"/>
        <v>0</v>
      </c>
      <c r="BR169" s="130">
        <f t="shared" si="143"/>
        <v>0</v>
      </c>
      <c r="BS169" s="130" t="str">
        <f t="shared" si="144"/>
        <v>N</v>
      </c>
    </row>
    <row r="170" spans="1:71" ht="18" customHeight="1">
      <c r="A170" s="407"/>
      <c r="B170" s="116"/>
      <c r="C170" s="117"/>
      <c r="D170" s="118"/>
      <c r="E170" s="118"/>
      <c r="F170" s="115"/>
      <c r="G170" s="115"/>
      <c r="H170" s="119"/>
      <c r="I170" s="109" t="str">
        <f t="shared" si="122"/>
        <v xml:space="preserve"> </v>
      </c>
      <c r="J170" s="109" t="str">
        <f t="shared" si="123"/>
        <v xml:space="preserve"> </v>
      </c>
      <c r="K170" s="109" t="str">
        <f t="shared" si="124"/>
        <v xml:space="preserve"> </v>
      </c>
      <c r="W170" s="141" t="str">
        <f t="shared" si="125"/>
        <v xml:space="preserve"> </v>
      </c>
      <c r="X170" s="137" t="str">
        <f t="shared" si="106"/>
        <v xml:space="preserve"> </v>
      </c>
      <c r="Y170" s="137" t="str">
        <f t="shared" si="107"/>
        <v xml:space="preserve"> </v>
      </c>
      <c r="Z170" s="137" t="str">
        <f t="shared" si="108"/>
        <v xml:space="preserve"> </v>
      </c>
      <c r="AA170" s="138" t="str">
        <f t="shared" si="109"/>
        <v xml:space="preserve"> </v>
      </c>
      <c r="AB170" s="144" t="str">
        <f t="shared" si="110"/>
        <v xml:space="preserve"> </v>
      </c>
      <c r="AC170" s="139" t="e">
        <f t="shared" si="111"/>
        <v>#N/A</v>
      </c>
      <c r="AD170" s="139" t="e">
        <f t="shared" si="112"/>
        <v>#N/A</v>
      </c>
      <c r="AE170" s="140" t="str">
        <f>IF(ISBLANK($G170)," ",IF($D170="Z",#REF!,IF($G170=2,0,IF($G170=1,IF($AB170&gt;$AD170,#REF!,0),IF($AB170&lt;$AC170,#REF!,#REF!)))))</f>
        <v xml:space="preserve"> </v>
      </c>
      <c r="AF170" s="140" t="str">
        <f>IF(ISBLANK($G170)," ",IF($D170="Z",#REF!+#REF!,IF($G170=2,#REF!+#REF!,IF($G170=1,IF($AB170&gt;$AD170,#REF!+#REF!,#REF!+#REF!),IF($AB170&lt;$AC170,#REF!+#REF!,#REF!+#REF!)))))</f>
        <v xml:space="preserve"> </v>
      </c>
      <c r="AG170" s="125">
        <f t="shared" si="145"/>
        <v>0</v>
      </c>
      <c r="AH170" s="126">
        <f t="shared" si="146"/>
        <v>0</v>
      </c>
      <c r="AI170" s="126">
        <f t="shared" si="147"/>
        <v>0</v>
      </c>
      <c r="AJ170" s="126">
        <f t="shared" si="148"/>
        <v>0</v>
      </c>
      <c r="AK170" s="126">
        <f t="shared" si="149"/>
        <v>0</v>
      </c>
      <c r="AL170" s="126">
        <f t="shared" si="150"/>
        <v>4</v>
      </c>
      <c r="AM170" s="125">
        <f t="shared" si="126"/>
        <v>23</v>
      </c>
      <c r="AN170" s="125">
        <f t="shared" si="113"/>
        <v>0</v>
      </c>
      <c r="AO170" s="125">
        <f t="shared" si="114"/>
        <v>0</v>
      </c>
      <c r="AP170" s="125">
        <f t="shared" si="127"/>
        <v>1</v>
      </c>
      <c r="AQ170" s="127">
        <f t="shared" si="115"/>
        <v>810</v>
      </c>
      <c r="AR170" s="127">
        <f t="shared" si="116"/>
        <v>0</v>
      </c>
      <c r="AS170" s="125">
        <f t="shared" si="128"/>
        <v>0</v>
      </c>
      <c r="AT170" s="128">
        <f t="shared" si="117"/>
        <v>0</v>
      </c>
      <c r="AU170" s="128">
        <f t="shared" si="118"/>
        <v>0</v>
      </c>
      <c r="AV170" s="128">
        <f t="shared" si="129"/>
        <v>0</v>
      </c>
      <c r="AW170" s="128">
        <f t="shared" si="119"/>
        <v>0</v>
      </c>
      <c r="AX170" s="146">
        <f t="shared" si="120"/>
        <v>0</v>
      </c>
      <c r="AY170" s="147">
        <f t="shared" si="130"/>
        <v>0</v>
      </c>
      <c r="AZ170" s="146">
        <f t="shared" si="121"/>
        <v>0</v>
      </c>
      <c r="BA170" s="129">
        <f t="shared" si="131"/>
        <v>0</v>
      </c>
      <c r="BB170" s="129">
        <f t="shared" si="132"/>
        <v>0</v>
      </c>
      <c r="BC170" s="129">
        <f t="shared" si="133"/>
        <v>0</v>
      </c>
      <c r="BD170" s="130">
        <f t="shared" si="134"/>
        <v>0</v>
      </c>
      <c r="BE170" s="130">
        <f t="shared" si="135"/>
        <v>0</v>
      </c>
      <c r="BF170" s="130">
        <f t="shared" si="136"/>
        <v>0</v>
      </c>
      <c r="BG170" s="149" t="b">
        <f t="shared" si="137"/>
        <v>0</v>
      </c>
      <c r="BH170" s="130" t="b">
        <f t="shared" si="138"/>
        <v>0</v>
      </c>
      <c r="BI170" s="130" t="str">
        <f t="shared" si="139"/>
        <v/>
      </c>
      <c r="BJ170" s="130" t="str">
        <f t="shared" si="140"/>
        <v/>
      </c>
      <c r="BK170" s="130">
        <f t="shared" si="141"/>
        <v>0</v>
      </c>
      <c r="BL170" s="130" t="str">
        <f t="shared" si="142"/>
        <v/>
      </c>
      <c r="BM170" s="130" t="str">
        <f t="shared" si="154"/>
        <v/>
      </c>
      <c r="BN170" s="130" t="str">
        <f t="shared" si="155"/>
        <v/>
      </c>
      <c r="BO170" s="130">
        <f t="shared" si="151"/>
        <v>0</v>
      </c>
      <c r="BP170" s="130">
        <f t="shared" si="152"/>
        <v>0</v>
      </c>
      <c r="BQ170" s="130">
        <f t="shared" si="153"/>
        <v>0</v>
      </c>
      <c r="BR170" s="130">
        <f t="shared" si="143"/>
        <v>0</v>
      </c>
      <c r="BS170" s="130" t="str">
        <f t="shared" si="144"/>
        <v>N</v>
      </c>
    </row>
    <row r="171" spans="1:71" ht="18" customHeight="1">
      <c r="A171" s="407"/>
      <c r="B171" s="116"/>
      <c r="C171" s="117"/>
      <c r="D171" s="118"/>
      <c r="E171" s="118"/>
      <c r="F171" s="115"/>
      <c r="G171" s="115"/>
      <c r="H171" s="119"/>
      <c r="I171" s="109" t="str">
        <f t="shared" si="122"/>
        <v xml:space="preserve"> </v>
      </c>
      <c r="J171" s="109" t="str">
        <f t="shared" si="123"/>
        <v xml:space="preserve"> </v>
      </c>
      <c r="K171" s="109" t="str">
        <f t="shared" si="124"/>
        <v xml:space="preserve"> </v>
      </c>
      <c r="W171" s="141" t="str">
        <f t="shared" si="125"/>
        <v xml:space="preserve"> </v>
      </c>
      <c r="X171" s="137" t="str">
        <f t="shared" si="106"/>
        <v xml:space="preserve"> </v>
      </c>
      <c r="Y171" s="137" t="str">
        <f t="shared" si="107"/>
        <v xml:space="preserve"> </v>
      </c>
      <c r="Z171" s="137" t="str">
        <f t="shared" si="108"/>
        <v xml:space="preserve"> </v>
      </c>
      <c r="AA171" s="138" t="str">
        <f t="shared" si="109"/>
        <v xml:space="preserve"> </v>
      </c>
      <c r="AB171" s="144" t="str">
        <f t="shared" si="110"/>
        <v xml:space="preserve"> </v>
      </c>
      <c r="AC171" s="139" t="e">
        <f t="shared" si="111"/>
        <v>#N/A</v>
      </c>
      <c r="AD171" s="139" t="e">
        <f t="shared" si="112"/>
        <v>#N/A</v>
      </c>
      <c r="AE171" s="140" t="str">
        <f>IF(ISBLANK($G171)," ",IF($D171="Z",#REF!,IF($G171=2,0,IF($G171=1,IF($AB171&gt;$AD171,#REF!,0),IF($AB171&lt;$AC171,#REF!,#REF!)))))</f>
        <v xml:space="preserve"> </v>
      </c>
      <c r="AF171" s="140" t="str">
        <f>IF(ISBLANK($G171)," ",IF($D171="Z",#REF!+#REF!,IF($G171=2,#REF!+#REF!,IF($G171=1,IF($AB171&gt;$AD171,#REF!+#REF!,#REF!+#REF!),IF($AB171&lt;$AC171,#REF!+#REF!,#REF!+#REF!)))))</f>
        <v xml:space="preserve"> </v>
      </c>
      <c r="AG171" s="125">
        <f t="shared" si="145"/>
        <v>0</v>
      </c>
      <c r="AH171" s="126">
        <f t="shared" si="146"/>
        <v>0</v>
      </c>
      <c r="AI171" s="126">
        <f t="shared" si="147"/>
        <v>0</v>
      </c>
      <c r="AJ171" s="126">
        <f t="shared" si="148"/>
        <v>0</v>
      </c>
      <c r="AK171" s="126">
        <f t="shared" si="149"/>
        <v>0</v>
      </c>
      <c r="AL171" s="126">
        <f t="shared" si="150"/>
        <v>4</v>
      </c>
      <c r="AM171" s="125">
        <f t="shared" si="126"/>
        <v>23</v>
      </c>
      <c r="AN171" s="125">
        <f t="shared" si="113"/>
        <v>0</v>
      </c>
      <c r="AO171" s="125">
        <f t="shared" si="114"/>
        <v>0</v>
      </c>
      <c r="AP171" s="125">
        <f t="shared" si="127"/>
        <v>1</v>
      </c>
      <c r="AQ171" s="127">
        <f t="shared" si="115"/>
        <v>810</v>
      </c>
      <c r="AR171" s="127">
        <f t="shared" si="116"/>
        <v>0</v>
      </c>
      <c r="AS171" s="125">
        <f t="shared" si="128"/>
        <v>0</v>
      </c>
      <c r="AT171" s="128">
        <f t="shared" si="117"/>
        <v>0</v>
      </c>
      <c r="AU171" s="128">
        <f t="shared" si="118"/>
        <v>0</v>
      </c>
      <c r="AV171" s="128">
        <f t="shared" si="129"/>
        <v>0</v>
      </c>
      <c r="AW171" s="128">
        <f t="shared" si="119"/>
        <v>0</v>
      </c>
      <c r="AX171" s="146">
        <f t="shared" si="120"/>
        <v>0</v>
      </c>
      <c r="AY171" s="147">
        <f t="shared" si="130"/>
        <v>0</v>
      </c>
      <c r="AZ171" s="146">
        <f t="shared" si="121"/>
        <v>0</v>
      </c>
      <c r="BA171" s="129">
        <f t="shared" si="131"/>
        <v>0</v>
      </c>
      <c r="BB171" s="129">
        <f t="shared" si="132"/>
        <v>0</v>
      </c>
      <c r="BC171" s="129">
        <f t="shared" si="133"/>
        <v>0</v>
      </c>
      <c r="BD171" s="130">
        <f t="shared" si="134"/>
        <v>0</v>
      </c>
      <c r="BE171" s="130">
        <f t="shared" si="135"/>
        <v>0</v>
      </c>
      <c r="BF171" s="130">
        <f t="shared" si="136"/>
        <v>0</v>
      </c>
      <c r="BG171" s="149" t="b">
        <f t="shared" si="137"/>
        <v>0</v>
      </c>
      <c r="BH171" s="130" t="b">
        <f t="shared" si="138"/>
        <v>0</v>
      </c>
      <c r="BI171" s="130" t="str">
        <f t="shared" si="139"/>
        <v/>
      </c>
      <c r="BJ171" s="130" t="str">
        <f t="shared" si="140"/>
        <v/>
      </c>
      <c r="BK171" s="130">
        <f t="shared" si="141"/>
        <v>0</v>
      </c>
      <c r="BL171" s="130" t="str">
        <f t="shared" si="142"/>
        <v/>
      </c>
      <c r="BM171" s="130" t="str">
        <f t="shared" si="154"/>
        <v/>
      </c>
      <c r="BN171" s="130" t="str">
        <f t="shared" si="155"/>
        <v/>
      </c>
      <c r="BO171" s="130">
        <f t="shared" si="151"/>
        <v>0</v>
      </c>
      <c r="BP171" s="130">
        <f t="shared" si="152"/>
        <v>0</v>
      </c>
      <c r="BQ171" s="130">
        <f t="shared" si="153"/>
        <v>0</v>
      </c>
      <c r="BR171" s="130">
        <f t="shared" si="143"/>
        <v>0</v>
      </c>
      <c r="BS171" s="130" t="str">
        <f t="shared" si="144"/>
        <v>N</v>
      </c>
    </row>
    <row r="172" spans="1:71" ht="18" customHeight="1">
      <c r="A172" s="407"/>
      <c r="B172" s="116"/>
      <c r="C172" s="117"/>
      <c r="D172" s="118"/>
      <c r="E172" s="118"/>
      <c r="F172" s="115"/>
      <c r="G172" s="115"/>
      <c r="H172" s="119"/>
      <c r="I172" s="109" t="str">
        <f t="shared" si="122"/>
        <v xml:space="preserve"> </v>
      </c>
      <c r="J172" s="109" t="str">
        <f t="shared" si="123"/>
        <v xml:space="preserve"> </v>
      </c>
      <c r="K172" s="109" t="str">
        <f t="shared" si="124"/>
        <v xml:space="preserve"> </v>
      </c>
      <c r="W172" s="141" t="str">
        <f t="shared" si="125"/>
        <v xml:space="preserve"> </v>
      </c>
      <c r="X172" s="137" t="str">
        <f t="shared" si="106"/>
        <v xml:space="preserve"> </v>
      </c>
      <c r="Y172" s="137" t="str">
        <f t="shared" si="107"/>
        <v xml:space="preserve"> </v>
      </c>
      <c r="Z172" s="137" t="str">
        <f t="shared" si="108"/>
        <v xml:space="preserve"> </v>
      </c>
      <c r="AA172" s="138" t="str">
        <f t="shared" si="109"/>
        <v xml:space="preserve"> </v>
      </c>
      <c r="AB172" s="144" t="str">
        <f t="shared" si="110"/>
        <v xml:space="preserve"> </v>
      </c>
      <c r="AC172" s="139" t="e">
        <f t="shared" si="111"/>
        <v>#N/A</v>
      </c>
      <c r="AD172" s="139" t="e">
        <f t="shared" si="112"/>
        <v>#N/A</v>
      </c>
      <c r="AE172" s="140" t="str">
        <f>IF(ISBLANK($G172)," ",IF($D172="Z",#REF!,IF($G172=2,0,IF($G172=1,IF($AB172&gt;$AD172,#REF!,0),IF($AB172&lt;$AC172,#REF!,#REF!)))))</f>
        <v xml:space="preserve"> </v>
      </c>
      <c r="AF172" s="140" t="str">
        <f>IF(ISBLANK($G172)," ",IF($D172="Z",#REF!+#REF!,IF($G172=2,#REF!+#REF!,IF($G172=1,IF($AB172&gt;$AD172,#REF!+#REF!,#REF!+#REF!),IF($AB172&lt;$AC172,#REF!+#REF!,#REF!+#REF!)))))</f>
        <v xml:space="preserve"> </v>
      </c>
      <c r="AG172" s="125">
        <f t="shared" si="145"/>
        <v>0</v>
      </c>
      <c r="AH172" s="126">
        <f t="shared" si="146"/>
        <v>0</v>
      </c>
      <c r="AI172" s="126">
        <f t="shared" si="147"/>
        <v>0</v>
      </c>
      <c r="AJ172" s="126">
        <f t="shared" si="148"/>
        <v>0</v>
      </c>
      <c r="AK172" s="126">
        <f t="shared" si="149"/>
        <v>0</v>
      </c>
      <c r="AL172" s="126">
        <f t="shared" si="150"/>
        <v>4</v>
      </c>
      <c r="AM172" s="125">
        <f t="shared" si="126"/>
        <v>23</v>
      </c>
      <c r="AN172" s="125">
        <f t="shared" si="113"/>
        <v>0</v>
      </c>
      <c r="AO172" s="125">
        <f t="shared" si="114"/>
        <v>0</v>
      </c>
      <c r="AP172" s="125">
        <f t="shared" si="127"/>
        <v>1</v>
      </c>
      <c r="AQ172" s="127">
        <f t="shared" si="115"/>
        <v>810</v>
      </c>
      <c r="AR172" s="127">
        <f t="shared" si="116"/>
        <v>0</v>
      </c>
      <c r="AS172" s="125">
        <f t="shared" si="128"/>
        <v>0</v>
      </c>
      <c r="AT172" s="128">
        <f t="shared" si="117"/>
        <v>0</v>
      </c>
      <c r="AU172" s="128">
        <f t="shared" si="118"/>
        <v>0</v>
      </c>
      <c r="AV172" s="128">
        <f t="shared" si="129"/>
        <v>0</v>
      </c>
      <c r="AW172" s="128">
        <f t="shared" si="119"/>
        <v>0</v>
      </c>
      <c r="AX172" s="146">
        <f t="shared" si="120"/>
        <v>0</v>
      </c>
      <c r="AY172" s="147">
        <f t="shared" si="130"/>
        <v>0</v>
      </c>
      <c r="AZ172" s="146">
        <f t="shared" si="121"/>
        <v>0</v>
      </c>
      <c r="BA172" s="129">
        <f t="shared" si="131"/>
        <v>0</v>
      </c>
      <c r="BB172" s="129">
        <f t="shared" si="132"/>
        <v>0</v>
      </c>
      <c r="BC172" s="129">
        <f t="shared" si="133"/>
        <v>0</v>
      </c>
      <c r="BD172" s="130">
        <f t="shared" si="134"/>
        <v>0</v>
      </c>
      <c r="BE172" s="130">
        <f t="shared" si="135"/>
        <v>0</v>
      </c>
      <c r="BF172" s="130">
        <f t="shared" si="136"/>
        <v>0</v>
      </c>
      <c r="BG172" s="149" t="b">
        <f t="shared" si="137"/>
        <v>0</v>
      </c>
      <c r="BH172" s="130" t="b">
        <f t="shared" si="138"/>
        <v>0</v>
      </c>
      <c r="BI172" s="130" t="str">
        <f t="shared" si="139"/>
        <v/>
      </c>
      <c r="BJ172" s="130" t="str">
        <f t="shared" si="140"/>
        <v/>
      </c>
      <c r="BK172" s="130">
        <f t="shared" si="141"/>
        <v>0</v>
      </c>
      <c r="BL172" s="130" t="str">
        <f t="shared" si="142"/>
        <v/>
      </c>
      <c r="BM172" s="130" t="str">
        <f t="shared" si="154"/>
        <v/>
      </c>
      <c r="BN172" s="130" t="str">
        <f t="shared" si="155"/>
        <v/>
      </c>
      <c r="BO172" s="130">
        <f t="shared" si="151"/>
        <v>0</v>
      </c>
      <c r="BP172" s="130">
        <f t="shared" si="152"/>
        <v>0</v>
      </c>
      <c r="BQ172" s="130">
        <f t="shared" si="153"/>
        <v>0</v>
      </c>
      <c r="BR172" s="130">
        <f t="shared" si="143"/>
        <v>0</v>
      </c>
      <c r="BS172" s="130" t="str">
        <f t="shared" si="144"/>
        <v>N</v>
      </c>
    </row>
    <row r="173" spans="1:71" ht="18" customHeight="1">
      <c r="A173" s="407"/>
      <c r="B173" s="116"/>
      <c r="C173" s="117"/>
      <c r="D173" s="118"/>
      <c r="E173" s="118"/>
      <c r="F173" s="115"/>
      <c r="G173" s="115"/>
      <c r="H173" s="119"/>
      <c r="I173" s="109" t="str">
        <f t="shared" si="122"/>
        <v xml:space="preserve"> </v>
      </c>
      <c r="J173" s="109" t="str">
        <f t="shared" si="123"/>
        <v xml:space="preserve"> </v>
      </c>
      <c r="K173" s="109" t="str">
        <f t="shared" si="124"/>
        <v xml:space="preserve"> </v>
      </c>
      <c r="W173" s="141" t="str">
        <f t="shared" si="125"/>
        <v xml:space="preserve"> </v>
      </c>
      <c r="X173" s="137" t="str">
        <f t="shared" si="106"/>
        <v xml:space="preserve"> </v>
      </c>
      <c r="Y173" s="137" t="str">
        <f t="shared" si="107"/>
        <v xml:space="preserve"> </v>
      </c>
      <c r="Z173" s="137" t="str">
        <f t="shared" si="108"/>
        <v xml:space="preserve"> </v>
      </c>
      <c r="AA173" s="138" t="str">
        <f t="shared" si="109"/>
        <v xml:space="preserve"> </v>
      </c>
      <c r="AB173" s="144" t="str">
        <f t="shared" si="110"/>
        <v xml:space="preserve"> </v>
      </c>
      <c r="AC173" s="139" t="e">
        <f t="shared" si="111"/>
        <v>#N/A</v>
      </c>
      <c r="AD173" s="139" t="e">
        <f t="shared" si="112"/>
        <v>#N/A</v>
      </c>
      <c r="AE173" s="140" t="str">
        <f>IF(ISBLANK($G173)," ",IF($D173="Z",#REF!,IF($G173=2,0,IF($G173=1,IF($AB173&gt;$AD173,#REF!,0),IF($AB173&lt;$AC173,#REF!,#REF!)))))</f>
        <v xml:space="preserve"> </v>
      </c>
      <c r="AF173" s="140" t="str">
        <f>IF(ISBLANK($G173)," ",IF($D173="Z",#REF!+#REF!,IF($G173=2,#REF!+#REF!,IF($G173=1,IF($AB173&gt;$AD173,#REF!+#REF!,#REF!+#REF!),IF($AB173&lt;$AC173,#REF!+#REF!,#REF!+#REF!)))))</f>
        <v xml:space="preserve"> </v>
      </c>
      <c r="AG173" s="125">
        <f t="shared" si="145"/>
        <v>0</v>
      </c>
      <c r="AH173" s="126">
        <f t="shared" si="146"/>
        <v>0</v>
      </c>
      <c r="AI173" s="126">
        <f t="shared" si="147"/>
        <v>0</v>
      </c>
      <c r="AJ173" s="126">
        <f t="shared" si="148"/>
        <v>0</v>
      </c>
      <c r="AK173" s="126">
        <f t="shared" si="149"/>
        <v>0</v>
      </c>
      <c r="AL173" s="126">
        <f t="shared" si="150"/>
        <v>4</v>
      </c>
      <c r="AM173" s="125">
        <f t="shared" si="126"/>
        <v>23</v>
      </c>
      <c r="AN173" s="125">
        <f t="shared" si="113"/>
        <v>0</v>
      </c>
      <c r="AO173" s="125">
        <f t="shared" si="114"/>
        <v>0</v>
      </c>
      <c r="AP173" s="125">
        <f t="shared" si="127"/>
        <v>1</v>
      </c>
      <c r="AQ173" s="127">
        <f t="shared" si="115"/>
        <v>810</v>
      </c>
      <c r="AR173" s="127">
        <f t="shared" si="116"/>
        <v>0</v>
      </c>
      <c r="AS173" s="125">
        <f t="shared" si="128"/>
        <v>0</v>
      </c>
      <c r="AT173" s="128">
        <f t="shared" si="117"/>
        <v>0</v>
      </c>
      <c r="AU173" s="128">
        <f t="shared" si="118"/>
        <v>0</v>
      </c>
      <c r="AV173" s="128">
        <f t="shared" si="129"/>
        <v>0</v>
      </c>
      <c r="AW173" s="128">
        <f t="shared" si="119"/>
        <v>0</v>
      </c>
      <c r="AX173" s="146">
        <f t="shared" si="120"/>
        <v>0</v>
      </c>
      <c r="AY173" s="147">
        <f t="shared" si="130"/>
        <v>0</v>
      </c>
      <c r="AZ173" s="146">
        <f t="shared" si="121"/>
        <v>0</v>
      </c>
      <c r="BA173" s="129">
        <f t="shared" si="131"/>
        <v>0</v>
      </c>
      <c r="BB173" s="129">
        <f t="shared" si="132"/>
        <v>0</v>
      </c>
      <c r="BC173" s="129">
        <f t="shared" si="133"/>
        <v>0</v>
      </c>
      <c r="BD173" s="130">
        <f t="shared" si="134"/>
        <v>0</v>
      </c>
      <c r="BE173" s="130">
        <f t="shared" si="135"/>
        <v>0</v>
      </c>
      <c r="BF173" s="130">
        <f t="shared" si="136"/>
        <v>0</v>
      </c>
      <c r="BG173" s="149" t="b">
        <f t="shared" si="137"/>
        <v>0</v>
      </c>
      <c r="BH173" s="130" t="b">
        <f t="shared" si="138"/>
        <v>0</v>
      </c>
      <c r="BI173" s="130" t="str">
        <f t="shared" si="139"/>
        <v/>
      </c>
      <c r="BJ173" s="130" t="str">
        <f t="shared" si="140"/>
        <v/>
      </c>
      <c r="BK173" s="130">
        <f t="shared" si="141"/>
        <v>0</v>
      </c>
      <c r="BL173" s="130" t="str">
        <f t="shared" si="142"/>
        <v/>
      </c>
      <c r="BM173" s="130" t="str">
        <f t="shared" si="154"/>
        <v/>
      </c>
      <c r="BN173" s="130" t="str">
        <f t="shared" si="155"/>
        <v/>
      </c>
      <c r="BO173" s="130">
        <f t="shared" si="151"/>
        <v>0</v>
      </c>
      <c r="BP173" s="130">
        <f t="shared" si="152"/>
        <v>0</v>
      </c>
      <c r="BQ173" s="130">
        <f t="shared" si="153"/>
        <v>0</v>
      </c>
      <c r="BR173" s="130">
        <f t="shared" si="143"/>
        <v>0</v>
      </c>
      <c r="BS173" s="130" t="str">
        <f t="shared" si="144"/>
        <v>N</v>
      </c>
    </row>
    <row r="174" spans="1:71" ht="18" customHeight="1">
      <c r="A174" s="407"/>
      <c r="B174" s="116"/>
      <c r="C174" s="117"/>
      <c r="D174" s="118"/>
      <c r="E174" s="118"/>
      <c r="F174" s="115"/>
      <c r="G174" s="115"/>
      <c r="H174" s="119"/>
      <c r="I174" s="109" t="str">
        <f t="shared" si="122"/>
        <v xml:space="preserve"> </v>
      </c>
      <c r="J174" s="109" t="str">
        <f t="shared" si="123"/>
        <v xml:space="preserve"> </v>
      </c>
      <c r="K174" s="109" t="str">
        <f t="shared" si="124"/>
        <v xml:space="preserve"> </v>
      </c>
      <c r="W174" s="141" t="str">
        <f t="shared" si="125"/>
        <v xml:space="preserve"> </v>
      </c>
      <c r="X174" s="137" t="str">
        <f t="shared" si="106"/>
        <v xml:space="preserve"> </v>
      </c>
      <c r="Y174" s="137" t="str">
        <f t="shared" si="107"/>
        <v xml:space="preserve"> </v>
      </c>
      <c r="Z174" s="137" t="str">
        <f t="shared" si="108"/>
        <v xml:space="preserve"> </v>
      </c>
      <c r="AA174" s="138" t="str">
        <f t="shared" si="109"/>
        <v xml:space="preserve"> </v>
      </c>
      <c r="AB174" s="144" t="str">
        <f t="shared" si="110"/>
        <v xml:space="preserve"> </v>
      </c>
      <c r="AC174" s="139" t="e">
        <f t="shared" si="111"/>
        <v>#N/A</v>
      </c>
      <c r="AD174" s="139" t="e">
        <f t="shared" si="112"/>
        <v>#N/A</v>
      </c>
      <c r="AE174" s="140" t="str">
        <f>IF(ISBLANK($G174)," ",IF($D174="Z",#REF!,IF($G174=2,0,IF($G174=1,IF($AB174&gt;$AD174,#REF!,0),IF($AB174&lt;$AC174,#REF!,#REF!)))))</f>
        <v xml:space="preserve"> </v>
      </c>
      <c r="AF174" s="140" t="str">
        <f>IF(ISBLANK($G174)," ",IF($D174="Z",#REF!+#REF!,IF($G174=2,#REF!+#REF!,IF($G174=1,IF($AB174&gt;$AD174,#REF!+#REF!,#REF!+#REF!),IF($AB174&lt;$AC174,#REF!+#REF!,#REF!+#REF!)))))</f>
        <v xml:space="preserve"> </v>
      </c>
      <c r="AG174" s="125">
        <f t="shared" si="145"/>
        <v>0</v>
      </c>
      <c r="AH174" s="126">
        <f t="shared" si="146"/>
        <v>0</v>
      </c>
      <c r="AI174" s="126">
        <f t="shared" si="147"/>
        <v>0</v>
      </c>
      <c r="AJ174" s="126">
        <f t="shared" si="148"/>
        <v>0</v>
      </c>
      <c r="AK174" s="126">
        <f t="shared" si="149"/>
        <v>0</v>
      </c>
      <c r="AL174" s="126">
        <f t="shared" si="150"/>
        <v>4</v>
      </c>
      <c r="AM174" s="125">
        <f t="shared" si="126"/>
        <v>23</v>
      </c>
      <c r="AN174" s="125">
        <f t="shared" si="113"/>
        <v>0</v>
      </c>
      <c r="AO174" s="125">
        <f t="shared" si="114"/>
        <v>0</v>
      </c>
      <c r="AP174" s="125">
        <f t="shared" si="127"/>
        <v>1</v>
      </c>
      <c r="AQ174" s="127">
        <f t="shared" si="115"/>
        <v>810</v>
      </c>
      <c r="AR174" s="127">
        <f t="shared" si="116"/>
        <v>0</v>
      </c>
      <c r="AS174" s="125">
        <f t="shared" si="128"/>
        <v>0</v>
      </c>
      <c r="AT174" s="128">
        <f t="shared" si="117"/>
        <v>0</v>
      </c>
      <c r="AU174" s="128">
        <f t="shared" si="118"/>
        <v>0</v>
      </c>
      <c r="AV174" s="128">
        <f t="shared" si="129"/>
        <v>0</v>
      </c>
      <c r="AW174" s="128">
        <f t="shared" si="119"/>
        <v>0</v>
      </c>
      <c r="AX174" s="146">
        <f t="shared" si="120"/>
        <v>0</v>
      </c>
      <c r="AY174" s="147">
        <f t="shared" si="130"/>
        <v>0</v>
      </c>
      <c r="AZ174" s="146">
        <f t="shared" si="121"/>
        <v>0</v>
      </c>
      <c r="BA174" s="129">
        <f t="shared" si="131"/>
        <v>0</v>
      </c>
      <c r="BB174" s="129">
        <f t="shared" si="132"/>
        <v>0</v>
      </c>
      <c r="BC174" s="129">
        <f t="shared" si="133"/>
        <v>0</v>
      </c>
      <c r="BD174" s="130">
        <f t="shared" si="134"/>
        <v>0</v>
      </c>
      <c r="BE174" s="130">
        <f t="shared" si="135"/>
        <v>0</v>
      </c>
      <c r="BF174" s="130">
        <f t="shared" si="136"/>
        <v>0</v>
      </c>
      <c r="BG174" s="149" t="b">
        <f t="shared" si="137"/>
        <v>0</v>
      </c>
      <c r="BH174" s="130" t="b">
        <f t="shared" si="138"/>
        <v>0</v>
      </c>
      <c r="BI174" s="130" t="str">
        <f t="shared" si="139"/>
        <v/>
      </c>
      <c r="BJ174" s="130" t="str">
        <f t="shared" si="140"/>
        <v/>
      </c>
      <c r="BK174" s="130">
        <f t="shared" si="141"/>
        <v>0</v>
      </c>
      <c r="BL174" s="130" t="str">
        <f t="shared" si="142"/>
        <v/>
      </c>
      <c r="BM174" s="130" t="str">
        <f t="shared" si="154"/>
        <v/>
      </c>
      <c r="BN174" s="130" t="str">
        <f t="shared" si="155"/>
        <v/>
      </c>
      <c r="BO174" s="130">
        <f t="shared" si="151"/>
        <v>0</v>
      </c>
      <c r="BP174" s="130">
        <f t="shared" si="152"/>
        <v>0</v>
      </c>
      <c r="BQ174" s="130">
        <f t="shared" si="153"/>
        <v>0</v>
      </c>
      <c r="BR174" s="130">
        <f t="shared" si="143"/>
        <v>0</v>
      </c>
      <c r="BS174" s="130" t="str">
        <f t="shared" si="144"/>
        <v>N</v>
      </c>
    </row>
    <row r="175" spans="1:71" ht="18" customHeight="1">
      <c r="A175" s="407"/>
      <c r="B175" s="116"/>
      <c r="C175" s="117"/>
      <c r="D175" s="118"/>
      <c r="E175" s="118"/>
      <c r="F175" s="115"/>
      <c r="G175" s="115"/>
      <c r="H175" s="119"/>
      <c r="I175" s="109" t="str">
        <f t="shared" si="122"/>
        <v xml:space="preserve"> </v>
      </c>
      <c r="J175" s="109" t="str">
        <f t="shared" si="123"/>
        <v xml:space="preserve"> </v>
      </c>
      <c r="K175" s="109" t="str">
        <f t="shared" si="124"/>
        <v xml:space="preserve"> </v>
      </c>
      <c r="W175" s="141" t="str">
        <f t="shared" si="125"/>
        <v xml:space="preserve"> </v>
      </c>
      <c r="X175" s="137" t="str">
        <f t="shared" si="106"/>
        <v xml:space="preserve"> </v>
      </c>
      <c r="Y175" s="137" t="str">
        <f t="shared" si="107"/>
        <v xml:space="preserve"> </v>
      </c>
      <c r="Z175" s="137" t="str">
        <f t="shared" si="108"/>
        <v xml:space="preserve"> </v>
      </c>
      <c r="AA175" s="138" t="str">
        <f t="shared" si="109"/>
        <v xml:space="preserve"> </v>
      </c>
      <c r="AB175" s="144" t="str">
        <f t="shared" si="110"/>
        <v xml:space="preserve"> </v>
      </c>
      <c r="AC175" s="139" t="e">
        <f t="shared" si="111"/>
        <v>#N/A</v>
      </c>
      <c r="AD175" s="139" t="e">
        <f t="shared" si="112"/>
        <v>#N/A</v>
      </c>
      <c r="AE175" s="140" t="str">
        <f>IF(ISBLANK($G175)," ",IF($D175="Z",#REF!,IF($G175=2,0,IF($G175=1,IF($AB175&gt;$AD175,#REF!,0),IF($AB175&lt;$AC175,#REF!,#REF!)))))</f>
        <v xml:space="preserve"> </v>
      </c>
      <c r="AF175" s="140" t="str">
        <f>IF(ISBLANK($G175)," ",IF($D175="Z",#REF!+#REF!,IF($G175=2,#REF!+#REF!,IF($G175=1,IF($AB175&gt;$AD175,#REF!+#REF!,#REF!+#REF!),IF($AB175&lt;$AC175,#REF!+#REF!,#REF!+#REF!)))))</f>
        <v xml:space="preserve"> </v>
      </c>
      <c r="AG175" s="125">
        <f t="shared" si="145"/>
        <v>0</v>
      </c>
      <c r="AH175" s="126">
        <f t="shared" si="146"/>
        <v>0</v>
      </c>
      <c r="AI175" s="126">
        <f t="shared" si="147"/>
        <v>0</v>
      </c>
      <c r="AJ175" s="126">
        <f t="shared" si="148"/>
        <v>0</v>
      </c>
      <c r="AK175" s="126">
        <f t="shared" si="149"/>
        <v>0</v>
      </c>
      <c r="AL175" s="126">
        <f t="shared" si="150"/>
        <v>4</v>
      </c>
      <c r="AM175" s="125">
        <f t="shared" si="126"/>
        <v>23</v>
      </c>
      <c r="AN175" s="125">
        <f t="shared" si="113"/>
        <v>0</v>
      </c>
      <c r="AO175" s="125">
        <f t="shared" si="114"/>
        <v>0</v>
      </c>
      <c r="AP175" s="125">
        <f t="shared" si="127"/>
        <v>1</v>
      </c>
      <c r="AQ175" s="127">
        <f t="shared" si="115"/>
        <v>810</v>
      </c>
      <c r="AR175" s="127">
        <f t="shared" si="116"/>
        <v>0</v>
      </c>
      <c r="AS175" s="125">
        <f t="shared" si="128"/>
        <v>0</v>
      </c>
      <c r="AT175" s="128">
        <f t="shared" si="117"/>
        <v>0</v>
      </c>
      <c r="AU175" s="128">
        <f t="shared" si="118"/>
        <v>0</v>
      </c>
      <c r="AV175" s="128">
        <f t="shared" si="129"/>
        <v>0</v>
      </c>
      <c r="AW175" s="128">
        <f t="shared" si="119"/>
        <v>0</v>
      </c>
      <c r="AX175" s="146">
        <f t="shared" si="120"/>
        <v>0</v>
      </c>
      <c r="AY175" s="147">
        <f t="shared" si="130"/>
        <v>0</v>
      </c>
      <c r="AZ175" s="146">
        <f t="shared" si="121"/>
        <v>0</v>
      </c>
      <c r="BA175" s="129">
        <f t="shared" si="131"/>
        <v>0</v>
      </c>
      <c r="BB175" s="129">
        <f t="shared" si="132"/>
        <v>0</v>
      </c>
      <c r="BC175" s="129">
        <f t="shared" si="133"/>
        <v>0</v>
      </c>
      <c r="BD175" s="130">
        <f t="shared" si="134"/>
        <v>0</v>
      </c>
      <c r="BE175" s="130">
        <f t="shared" si="135"/>
        <v>0</v>
      </c>
      <c r="BF175" s="130">
        <f t="shared" si="136"/>
        <v>0</v>
      </c>
      <c r="BG175" s="149" t="b">
        <f t="shared" si="137"/>
        <v>0</v>
      </c>
      <c r="BH175" s="130" t="b">
        <f t="shared" si="138"/>
        <v>0</v>
      </c>
      <c r="BI175" s="130" t="str">
        <f t="shared" si="139"/>
        <v/>
      </c>
      <c r="BJ175" s="130" t="str">
        <f t="shared" si="140"/>
        <v/>
      </c>
      <c r="BK175" s="130">
        <f t="shared" si="141"/>
        <v>0</v>
      </c>
      <c r="BL175" s="130" t="str">
        <f t="shared" si="142"/>
        <v/>
      </c>
      <c r="BM175" s="130" t="str">
        <f t="shared" si="154"/>
        <v/>
      </c>
      <c r="BN175" s="130" t="str">
        <f t="shared" si="155"/>
        <v/>
      </c>
      <c r="BO175" s="130">
        <f t="shared" si="151"/>
        <v>0</v>
      </c>
      <c r="BP175" s="130">
        <f t="shared" si="152"/>
        <v>0</v>
      </c>
      <c r="BQ175" s="130">
        <f t="shared" si="153"/>
        <v>0</v>
      </c>
      <c r="BR175" s="130">
        <f t="shared" si="143"/>
        <v>0</v>
      </c>
      <c r="BS175" s="130" t="str">
        <f t="shared" si="144"/>
        <v>N</v>
      </c>
    </row>
    <row r="176" spans="1:71" ht="18" customHeight="1">
      <c r="A176" s="407"/>
      <c r="B176" s="116"/>
      <c r="C176" s="117"/>
      <c r="D176" s="118"/>
      <c r="E176" s="118"/>
      <c r="F176" s="115"/>
      <c r="G176" s="115"/>
      <c r="H176" s="119"/>
      <c r="I176" s="109" t="str">
        <f t="shared" si="122"/>
        <v xml:space="preserve"> </v>
      </c>
      <c r="J176" s="109" t="str">
        <f t="shared" si="123"/>
        <v xml:space="preserve"> </v>
      </c>
      <c r="K176" s="109" t="str">
        <f t="shared" si="124"/>
        <v xml:space="preserve"> </v>
      </c>
      <c r="W176" s="141" t="str">
        <f t="shared" si="125"/>
        <v xml:space="preserve"> </v>
      </c>
      <c r="X176" s="137" t="str">
        <f t="shared" si="106"/>
        <v xml:space="preserve"> </v>
      </c>
      <c r="Y176" s="137" t="str">
        <f t="shared" si="107"/>
        <v xml:space="preserve"> </v>
      </c>
      <c r="Z176" s="137" t="str">
        <f t="shared" si="108"/>
        <v xml:space="preserve"> </v>
      </c>
      <c r="AA176" s="138" t="str">
        <f t="shared" si="109"/>
        <v xml:space="preserve"> </v>
      </c>
      <c r="AB176" s="144" t="str">
        <f t="shared" si="110"/>
        <v xml:space="preserve"> </v>
      </c>
      <c r="AC176" s="139" t="e">
        <f t="shared" si="111"/>
        <v>#N/A</v>
      </c>
      <c r="AD176" s="139" t="e">
        <f t="shared" si="112"/>
        <v>#N/A</v>
      </c>
      <c r="AE176" s="140" t="str">
        <f>IF(ISBLANK($G176)," ",IF($D176="Z",#REF!,IF($G176=2,0,IF($G176=1,IF($AB176&gt;$AD176,#REF!,0),IF($AB176&lt;$AC176,#REF!,#REF!)))))</f>
        <v xml:space="preserve"> </v>
      </c>
      <c r="AF176" s="140" t="str">
        <f>IF(ISBLANK($G176)," ",IF($D176="Z",#REF!+#REF!,IF($G176=2,#REF!+#REF!,IF($G176=1,IF($AB176&gt;$AD176,#REF!+#REF!,#REF!+#REF!),IF($AB176&lt;$AC176,#REF!+#REF!,#REF!+#REF!)))))</f>
        <v xml:space="preserve"> </v>
      </c>
      <c r="AG176" s="125">
        <f t="shared" si="145"/>
        <v>0</v>
      </c>
      <c r="AH176" s="126">
        <f t="shared" si="146"/>
        <v>0</v>
      </c>
      <c r="AI176" s="126">
        <f t="shared" si="147"/>
        <v>0</v>
      </c>
      <c r="AJ176" s="126">
        <f t="shared" si="148"/>
        <v>0</v>
      </c>
      <c r="AK176" s="126">
        <f t="shared" si="149"/>
        <v>0</v>
      </c>
      <c r="AL176" s="126">
        <f t="shared" si="150"/>
        <v>4</v>
      </c>
      <c r="AM176" s="125">
        <f t="shared" si="126"/>
        <v>23</v>
      </c>
      <c r="AN176" s="125">
        <f t="shared" si="113"/>
        <v>0</v>
      </c>
      <c r="AO176" s="125">
        <f t="shared" si="114"/>
        <v>0</v>
      </c>
      <c r="AP176" s="125">
        <f t="shared" si="127"/>
        <v>1</v>
      </c>
      <c r="AQ176" s="127">
        <f t="shared" si="115"/>
        <v>810</v>
      </c>
      <c r="AR176" s="127">
        <f t="shared" si="116"/>
        <v>0</v>
      </c>
      <c r="AS176" s="125">
        <f t="shared" si="128"/>
        <v>0</v>
      </c>
      <c r="AT176" s="128">
        <f t="shared" si="117"/>
        <v>0</v>
      </c>
      <c r="AU176" s="128">
        <f t="shared" si="118"/>
        <v>0</v>
      </c>
      <c r="AV176" s="128">
        <f t="shared" si="129"/>
        <v>0</v>
      </c>
      <c r="AW176" s="128">
        <f t="shared" si="119"/>
        <v>0</v>
      </c>
      <c r="AX176" s="146">
        <f t="shared" si="120"/>
        <v>0</v>
      </c>
      <c r="AY176" s="147">
        <f t="shared" si="130"/>
        <v>0</v>
      </c>
      <c r="AZ176" s="146">
        <f t="shared" si="121"/>
        <v>0</v>
      </c>
      <c r="BA176" s="129">
        <f t="shared" si="131"/>
        <v>0</v>
      </c>
      <c r="BB176" s="129">
        <f t="shared" si="132"/>
        <v>0</v>
      </c>
      <c r="BC176" s="129">
        <f t="shared" si="133"/>
        <v>0</v>
      </c>
      <c r="BD176" s="130">
        <f t="shared" si="134"/>
        <v>0</v>
      </c>
      <c r="BE176" s="130">
        <f t="shared" si="135"/>
        <v>0</v>
      </c>
      <c r="BF176" s="130">
        <f t="shared" si="136"/>
        <v>0</v>
      </c>
      <c r="BG176" s="149" t="b">
        <f t="shared" si="137"/>
        <v>0</v>
      </c>
      <c r="BH176" s="130" t="b">
        <f t="shared" si="138"/>
        <v>0</v>
      </c>
      <c r="BI176" s="130" t="str">
        <f t="shared" si="139"/>
        <v/>
      </c>
      <c r="BJ176" s="130" t="str">
        <f t="shared" si="140"/>
        <v/>
      </c>
      <c r="BK176" s="130">
        <f t="shared" si="141"/>
        <v>0</v>
      </c>
      <c r="BL176" s="130" t="str">
        <f t="shared" si="142"/>
        <v/>
      </c>
      <c r="BM176" s="130" t="str">
        <f t="shared" si="154"/>
        <v/>
      </c>
      <c r="BN176" s="130" t="str">
        <f t="shared" si="155"/>
        <v/>
      </c>
      <c r="BO176" s="130">
        <f t="shared" si="151"/>
        <v>0</v>
      </c>
      <c r="BP176" s="130">
        <f t="shared" si="152"/>
        <v>0</v>
      </c>
      <c r="BQ176" s="130">
        <f t="shared" si="153"/>
        <v>0</v>
      </c>
      <c r="BR176" s="130">
        <f t="shared" si="143"/>
        <v>0</v>
      </c>
      <c r="BS176" s="130" t="str">
        <f t="shared" si="144"/>
        <v>N</v>
      </c>
    </row>
    <row r="177" spans="1:71" ht="18" customHeight="1">
      <c r="A177" s="407"/>
      <c r="B177" s="116"/>
      <c r="C177" s="117"/>
      <c r="D177" s="118"/>
      <c r="E177" s="118"/>
      <c r="F177" s="115"/>
      <c r="G177" s="115"/>
      <c r="H177" s="119"/>
      <c r="I177" s="109" t="str">
        <f t="shared" si="122"/>
        <v xml:space="preserve"> </v>
      </c>
      <c r="J177" s="109" t="str">
        <f t="shared" si="123"/>
        <v xml:space="preserve"> </v>
      </c>
      <c r="K177" s="109" t="str">
        <f t="shared" si="124"/>
        <v xml:space="preserve"> </v>
      </c>
      <c r="W177" s="141" t="str">
        <f t="shared" si="125"/>
        <v xml:space="preserve"> </v>
      </c>
      <c r="X177" s="137" t="str">
        <f t="shared" si="106"/>
        <v xml:space="preserve"> </v>
      </c>
      <c r="Y177" s="137" t="str">
        <f t="shared" si="107"/>
        <v xml:space="preserve"> </v>
      </c>
      <c r="Z177" s="137" t="str">
        <f t="shared" si="108"/>
        <v xml:space="preserve"> </v>
      </c>
      <c r="AA177" s="138" t="str">
        <f t="shared" si="109"/>
        <v xml:space="preserve"> </v>
      </c>
      <c r="AB177" s="144" t="str">
        <f t="shared" si="110"/>
        <v xml:space="preserve"> </v>
      </c>
      <c r="AC177" s="139" t="e">
        <f t="shared" si="111"/>
        <v>#N/A</v>
      </c>
      <c r="AD177" s="139" t="e">
        <f t="shared" si="112"/>
        <v>#N/A</v>
      </c>
      <c r="AE177" s="140" t="str">
        <f>IF(ISBLANK($G177)," ",IF($D177="Z",#REF!,IF($G177=2,0,IF($G177=1,IF($AB177&gt;$AD177,#REF!,0),IF($AB177&lt;$AC177,#REF!,#REF!)))))</f>
        <v xml:space="preserve"> </v>
      </c>
      <c r="AF177" s="140" t="str">
        <f>IF(ISBLANK($G177)," ",IF($D177="Z",#REF!+#REF!,IF($G177=2,#REF!+#REF!,IF($G177=1,IF($AB177&gt;$AD177,#REF!+#REF!,#REF!+#REF!),IF($AB177&lt;$AC177,#REF!+#REF!,#REF!+#REF!)))))</f>
        <v xml:space="preserve"> </v>
      </c>
      <c r="AG177" s="125">
        <f t="shared" si="145"/>
        <v>0</v>
      </c>
      <c r="AH177" s="126">
        <f t="shared" si="146"/>
        <v>0</v>
      </c>
      <c r="AI177" s="126">
        <f t="shared" si="147"/>
        <v>0</v>
      </c>
      <c r="AJ177" s="126">
        <f t="shared" si="148"/>
        <v>0</v>
      </c>
      <c r="AK177" s="126">
        <f t="shared" si="149"/>
        <v>0</v>
      </c>
      <c r="AL177" s="126">
        <f t="shared" si="150"/>
        <v>4</v>
      </c>
      <c r="AM177" s="125">
        <f t="shared" si="126"/>
        <v>23</v>
      </c>
      <c r="AN177" s="125">
        <f t="shared" si="113"/>
        <v>0</v>
      </c>
      <c r="AO177" s="125">
        <f t="shared" si="114"/>
        <v>0</v>
      </c>
      <c r="AP177" s="125">
        <f t="shared" si="127"/>
        <v>1</v>
      </c>
      <c r="AQ177" s="127">
        <f t="shared" si="115"/>
        <v>810</v>
      </c>
      <c r="AR177" s="127">
        <f t="shared" si="116"/>
        <v>0</v>
      </c>
      <c r="AS177" s="125">
        <f t="shared" si="128"/>
        <v>0</v>
      </c>
      <c r="AT177" s="128">
        <f t="shared" si="117"/>
        <v>0</v>
      </c>
      <c r="AU177" s="128">
        <f t="shared" si="118"/>
        <v>0</v>
      </c>
      <c r="AV177" s="128">
        <f t="shared" si="129"/>
        <v>0</v>
      </c>
      <c r="AW177" s="128">
        <f t="shared" si="119"/>
        <v>0</v>
      </c>
      <c r="AX177" s="146">
        <f t="shared" si="120"/>
        <v>0</v>
      </c>
      <c r="AY177" s="147">
        <f t="shared" si="130"/>
        <v>0</v>
      </c>
      <c r="AZ177" s="146">
        <f t="shared" si="121"/>
        <v>0</v>
      </c>
      <c r="BA177" s="129">
        <f t="shared" si="131"/>
        <v>0</v>
      </c>
      <c r="BB177" s="129">
        <f t="shared" si="132"/>
        <v>0</v>
      </c>
      <c r="BC177" s="129">
        <f t="shared" si="133"/>
        <v>0</v>
      </c>
      <c r="BD177" s="130">
        <f t="shared" si="134"/>
        <v>0</v>
      </c>
      <c r="BE177" s="130">
        <f t="shared" si="135"/>
        <v>0</v>
      </c>
      <c r="BF177" s="130">
        <f t="shared" si="136"/>
        <v>0</v>
      </c>
      <c r="BG177" s="149" t="b">
        <f t="shared" si="137"/>
        <v>0</v>
      </c>
      <c r="BH177" s="130" t="b">
        <f t="shared" si="138"/>
        <v>0</v>
      </c>
      <c r="BI177" s="130" t="str">
        <f t="shared" si="139"/>
        <v/>
      </c>
      <c r="BJ177" s="130" t="str">
        <f t="shared" si="140"/>
        <v/>
      </c>
      <c r="BK177" s="130">
        <f t="shared" si="141"/>
        <v>0</v>
      </c>
      <c r="BL177" s="130" t="str">
        <f t="shared" si="142"/>
        <v/>
      </c>
      <c r="BM177" s="130" t="str">
        <f t="shared" si="154"/>
        <v/>
      </c>
      <c r="BN177" s="130" t="str">
        <f t="shared" si="155"/>
        <v/>
      </c>
      <c r="BO177" s="130">
        <f t="shared" si="151"/>
        <v>0</v>
      </c>
      <c r="BP177" s="130">
        <f t="shared" si="152"/>
        <v>0</v>
      </c>
      <c r="BQ177" s="130">
        <f t="shared" si="153"/>
        <v>0</v>
      </c>
      <c r="BR177" s="130">
        <f t="shared" si="143"/>
        <v>0</v>
      </c>
      <c r="BS177" s="130" t="str">
        <f t="shared" si="144"/>
        <v>N</v>
      </c>
    </row>
    <row r="178" spans="1:71" ht="18" customHeight="1">
      <c r="A178" s="407"/>
      <c r="B178" s="116"/>
      <c r="C178" s="117"/>
      <c r="D178" s="118"/>
      <c r="E178" s="118"/>
      <c r="F178" s="115"/>
      <c r="G178" s="115"/>
      <c r="H178" s="119"/>
      <c r="I178" s="109" t="str">
        <f t="shared" si="122"/>
        <v xml:space="preserve"> </v>
      </c>
      <c r="J178" s="109" t="str">
        <f t="shared" si="123"/>
        <v xml:space="preserve"> </v>
      </c>
      <c r="K178" s="109" t="str">
        <f t="shared" si="124"/>
        <v xml:space="preserve"> </v>
      </c>
      <c r="W178" s="141" t="str">
        <f t="shared" si="125"/>
        <v xml:space="preserve"> </v>
      </c>
      <c r="X178" s="137" t="str">
        <f t="shared" si="106"/>
        <v xml:space="preserve"> </v>
      </c>
      <c r="Y178" s="137" t="str">
        <f t="shared" si="107"/>
        <v xml:space="preserve"> </v>
      </c>
      <c r="Z178" s="137" t="str">
        <f t="shared" si="108"/>
        <v xml:space="preserve"> </v>
      </c>
      <c r="AA178" s="138" t="str">
        <f t="shared" si="109"/>
        <v xml:space="preserve"> </v>
      </c>
      <c r="AB178" s="144" t="str">
        <f t="shared" si="110"/>
        <v xml:space="preserve"> </v>
      </c>
      <c r="AC178" s="139" t="e">
        <f t="shared" si="111"/>
        <v>#N/A</v>
      </c>
      <c r="AD178" s="139" t="e">
        <f t="shared" si="112"/>
        <v>#N/A</v>
      </c>
      <c r="AE178" s="140" t="str">
        <f>IF(ISBLANK($G178)," ",IF($D178="Z",#REF!,IF($G178=2,0,IF($G178=1,IF($AB178&gt;$AD178,#REF!,0),IF($AB178&lt;$AC178,#REF!,#REF!)))))</f>
        <v xml:space="preserve"> </v>
      </c>
      <c r="AF178" s="140" t="str">
        <f>IF(ISBLANK($G178)," ",IF($D178="Z",#REF!+#REF!,IF($G178=2,#REF!+#REF!,IF($G178=1,IF($AB178&gt;$AD178,#REF!+#REF!,#REF!+#REF!),IF($AB178&lt;$AC178,#REF!+#REF!,#REF!+#REF!)))))</f>
        <v xml:space="preserve"> </v>
      </c>
      <c r="AG178" s="125">
        <f t="shared" si="145"/>
        <v>0</v>
      </c>
      <c r="AH178" s="126">
        <f t="shared" si="146"/>
        <v>0</v>
      </c>
      <c r="AI178" s="126">
        <f t="shared" si="147"/>
        <v>0</v>
      </c>
      <c r="AJ178" s="126">
        <f t="shared" si="148"/>
        <v>0</v>
      </c>
      <c r="AK178" s="126">
        <f t="shared" si="149"/>
        <v>0</v>
      </c>
      <c r="AL178" s="126">
        <f t="shared" si="150"/>
        <v>4</v>
      </c>
      <c r="AM178" s="125">
        <f t="shared" si="126"/>
        <v>23</v>
      </c>
      <c r="AN178" s="125">
        <f t="shared" si="113"/>
        <v>0</v>
      </c>
      <c r="AO178" s="125">
        <f t="shared" si="114"/>
        <v>0</v>
      </c>
      <c r="AP178" s="125">
        <f t="shared" si="127"/>
        <v>1</v>
      </c>
      <c r="AQ178" s="127">
        <f t="shared" si="115"/>
        <v>810</v>
      </c>
      <c r="AR178" s="127">
        <f t="shared" si="116"/>
        <v>0</v>
      </c>
      <c r="AS178" s="125">
        <f t="shared" si="128"/>
        <v>0</v>
      </c>
      <c r="AT178" s="128">
        <f t="shared" si="117"/>
        <v>0</v>
      </c>
      <c r="AU178" s="128">
        <f t="shared" si="118"/>
        <v>0</v>
      </c>
      <c r="AV178" s="128">
        <f t="shared" si="129"/>
        <v>0</v>
      </c>
      <c r="AW178" s="128">
        <f t="shared" si="119"/>
        <v>0</v>
      </c>
      <c r="AX178" s="146">
        <f t="shared" si="120"/>
        <v>0</v>
      </c>
      <c r="AY178" s="147">
        <f t="shared" si="130"/>
        <v>0</v>
      </c>
      <c r="AZ178" s="146">
        <f t="shared" si="121"/>
        <v>0</v>
      </c>
      <c r="BA178" s="129">
        <f t="shared" si="131"/>
        <v>0</v>
      </c>
      <c r="BB178" s="129">
        <f t="shared" si="132"/>
        <v>0</v>
      </c>
      <c r="BC178" s="129">
        <f t="shared" si="133"/>
        <v>0</v>
      </c>
      <c r="BD178" s="130">
        <f t="shared" si="134"/>
        <v>0</v>
      </c>
      <c r="BE178" s="130">
        <f t="shared" si="135"/>
        <v>0</v>
      </c>
      <c r="BF178" s="130">
        <f t="shared" si="136"/>
        <v>0</v>
      </c>
      <c r="BG178" s="149" t="b">
        <f t="shared" si="137"/>
        <v>0</v>
      </c>
      <c r="BH178" s="130" t="b">
        <f t="shared" si="138"/>
        <v>0</v>
      </c>
      <c r="BI178" s="130" t="str">
        <f t="shared" si="139"/>
        <v/>
      </c>
      <c r="BJ178" s="130" t="str">
        <f t="shared" si="140"/>
        <v/>
      </c>
      <c r="BK178" s="130">
        <f t="shared" si="141"/>
        <v>0</v>
      </c>
      <c r="BL178" s="130" t="str">
        <f t="shared" si="142"/>
        <v/>
      </c>
      <c r="BM178" s="130" t="str">
        <f t="shared" si="154"/>
        <v/>
      </c>
      <c r="BN178" s="130" t="str">
        <f t="shared" si="155"/>
        <v/>
      </c>
      <c r="BO178" s="130">
        <f t="shared" si="151"/>
        <v>0</v>
      </c>
      <c r="BP178" s="130">
        <f t="shared" si="152"/>
        <v>0</v>
      </c>
      <c r="BQ178" s="130">
        <f t="shared" si="153"/>
        <v>0</v>
      </c>
      <c r="BR178" s="130">
        <f t="shared" si="143"/>
        <v>0</v>
      </c>
      <c r="BS178" s="130" t="str">
        <f t="shared" si="144"/>
        <v>N</v>
      </c>
    </row>
    <row r="179" spans="1:71" ht="18" customHeight="1">
      <c r="A179" s="407"/>
      <c r="B179" s="116"/>
      <c r="C179" s="117"/>
      <c r="D179" s="118"/>
      <c r="E179" s="118"/>
      <c r="F179" s="115"/>
      <c r="G179" s="115"/>
      <c r="H179" s="119"/>
      <c r="I179" s="109" t="str">
        <f t="shared" si="122"/>
        <v xml:space="preserve"> </v>
      </c>
      <c r="J179" s="109" t="str">
        <f t="shared" si="123"/>
        <v xml:space="preserve"> </v>
      </c>
      <c r="K179" s="109" t="str">
        <f t="shared" si="124"/>
        <v xml:space="preserve"> </v>
      </c>
      <c r="W179" s="141" t="str">
        <f t="shared" si="125"/>
        <v xml:space="preserve"> </v>
      </c>
      <c r="X179" s="137" t="str">
        <f t="shared" si="106"/>
        <v xml:space="preserve"> </v>
      </c>
      <c r="Y179" s="137" t="str">
        <f t="shared" si="107"/>
        <v xml:space="preserve"> </v>
      </c>
      <c r="Z179" s="137" t="str">
        <f t="shared" si="108"/>
        <v xml:space="preserve"> </v>
      </c>
      <c r="AA179" s="138" t="str">
        <f t="shared" si="109"/>
        <v xml:space="preserve"> </v>
      </c>
      <c r="AB179" s="144" t="str">
        <f t="shared" si="110"/>
        <v xml:space="preserve"> </v>
      </c>
      <c r="AC179" s="139" t="e">
        <f t="shared" si="111"/>
        <v>#N/A</v>
      </c>
      <c r="AD179" s="139" t="e">
        <f t="shared" si="112"/>
        <v>#N/A</v>
      </c>
      <c r="AE179" s="140" t="str">
        <f>IF(ISBLANK($G179)," ",IF($D179="Z",#REF!,IF($G179=2,0,IF($G179=1,IF($AB179&gt;$AD179,#REF!,0),IF($AB179&lt;$AC179,#REF!,#REF!)))))</f>
        <v xml:space="preserve"> </v>
      </c>
      <c r="AF179" s="140" t="str">
        <f>IF(ISBLANK($G179)," ",IF($D179="Z",#REF!+#REF!,IF($G179=2,#REF!+#REF!,IF($G179=1,IF($AB179&gt;$AD179,#REF!+#REF!,#REF!+#REF!),IF($AB179&lt;$AC179,#REF!+#REF!,#REF!+#REF!)))))</f>
        <v xml:space="preserve"> </v>
      </c>
      <c r="AG179" s="125">
        <f t="shared" si="145"/>
        <v>0</v>
      </c>
      <c r="AH179" s="126">
        <f t="shared" si="146"/>
        <v>0</v>
      </c>
      <c r="AI179" s="126">
        <f t="shared" si="147"/>
        <v>0</v>
      </c>
      <c r="AJ179" s="126">
        <f t="shared" si="148"/>
        <v>0</v>
      </c>
      <c r="AK179" s="126">
        <f t="shared" si="149"/>
        <v>0</v>
      </c>
      <c r="AL179" s="126">
        <f t="shared" si="150"/>
        <v>4</v>
      </c>
      <c r="AM179" s="125">
        <f t="shared" si="126"/>
        <v>23</v>
      </c>
      <c r="AN179" s="125">
        <f t="shared" si="113"/>
        <v>0</v>
      </c>
      <c r="AO179" s="125">
        <f t="shared" si="114"/>
        <v>0</v>
      </c>
      <c r="AP179" s="125">
        <f t="shared" si="127"/>
        <v>1</v>
      </c>
      <c r="AQ179" s="127">
        <f t="shared" si="115"/>
        <v>810</v>
      </c>
      <c r="AR179" s="127">
        <f t="shared" si="116"/>
        <v>0</v>
      </c>
      <c r="AS179" s="125">
        <f t="shared" si="128"/>
        <v>0</v>
      </c>
      <c r="AT179" s="128">
        <f t="shared" si="117"/>
        <v>0</v>
      </c>
      <c r="AU179" s="128">
        <f t="shared" si="118"/>
        <v>0</v>
      </c>
      <c r="AV179" s="128">
        <f t="shared" si="129"/>
        <v>0</v>
      </c>
      <c r="AW179" s="128">
        <f t="shared" si="119"/>
        <v>0</v>
      </c>
      <c r="AX179" s="146">
        <f t="shared" si="120"/>
        <v>0</v>
      </c>
      <c r="AY179" s="147">
        <f t="shared" si="130"/>
        <v>0</v>
      </c>
      <c r="AZ179" s="146">
        <f t="shared" si="121"/>
        <v>0</v>
      </c>
      <c r="BA179" s="129">
        <f t="shared" si="131"/>
        <v>0</v>
      </c>
      <c r="BB179" s="129">
        <f t="shared" si="132"/>
        <v>0</v>
      </c>
      <c r="BC179" s="129">
        <f t="shared" si="133"/>
        <v>0</v>
      </c>
      <c r="BD179" s="130">
        <f t="shared" si="134"/>
        <v>0</v>
      </c>
      <c r="BE179" s="130">
        <f t="shared" si="135"/>
        <v>0</v>
      </c>
      <c r="BF179" s="130">
        <f t="shared" si="136"/>
        <v>0</v>
      </c>
      <c r="BG179" s="149" t="b">
        <f t="shared" si="137"/>
        <v>0</v>
      </c>
      <c r="BH179" s="130" t="b">
        <f t="shared" si="138"/>
        <v>0</v>
      </c>
      <c r="BI179" s="130" t="str">
        <f t="shared" si="139"/>
        <v/>
      </c>
      <c r="BJ179" s="130" t="str">
        <f t="shared" si="140"/>
        <v/>
      </c>
      <c r="BK179" s="130">
        <f t="shared" si="141"/>
        <v>0</v>
      </c>
      <c r="BL179" s="130" t="str">
        <f t="shared" si="142"/>
        <v/>
      </c>
      <c r="BM179" s="130" t="str">
        <f t="shared" si="154"/>
        <v/>
      </c>
      <c r="BN179" s="130" t="str">
        <f t="shared" si="155"/>
        <v/>
      </c>
      <c r="BO179" s="130">
        <f t="shared" si="151"/>
        <v>0</v>
      </c>
      <c r="BP179" s="130">
        <f t="shared" si="152"/>
        <v>0</v>
      </c>
      <c r="BQ179" s="130">
        <f t="shared" si="153"/>
        <v>0</v>
      </c>
      <c r="BR179" s="130">
        <f t="shared" si="143"/>
        <v>0</v>
      </c>
      <c r="BS179" s="130" t="str">
        <f t="shared" si="144"/>
        <v>N</v>
      </c>
    </row>
    <row r="180" spans="1:71" ht="18" customHeight="1">
      <c r="A180" s="407"/>
      <c r="B180" s="116"/>
      <c r="C180" s="117"/>
      <c r="D180" s="118"/>
      <c r="E180" s="118"/>
      <c r="F180" s="115"/>
      <c r="G180" s="115"/>
      <c r="H180" s="119"/>
      <c r="I180" s="109" t="str">
        <f t="shared" si="122"/>
        <v xml:space="preserve"> </v>
      </c>
      <c r="J180" s="109" t="str">
        <f t="shared" si="123"/>
        <v xml:space="preserve"> </v>
      </c>
      <c r="K180" s="109" t="str">
        <f t="shared" si="124"/>
        <v xml:space="preserve"> </v>
      </c>
      <c r="W180" s="141" t="str">
        <f t="shared" si="125"/>
        <v xml:space="preserve"> </v>
      </c>
      <c r="X180" s="137" t="str">
        <f t="shared" si="106"/>
        <v xml:space="preserve"> </v>
      </c>
      <c r="Y180" s="137" t="str">
        <f t="shared" si="107"/>
        <v xml:space="preserve"> </v>
      </c>
      <c r="Z180" s="137" t="str">
        <f t="shared" si="108"/>
        <v xml:space="preserve"> </v>
      </c>
      <c r="AA180" s="138" t="str">
        <f t="shared" si="109"/>
        <v xml:space="preserve"> </v>
      </c>
      <c r="AB180" s="144" t="str">
        <f t="shared" si="110"/>
        <v xml:space="preserve"> </v>
      </c>
      <c r="AC180" s="139" t="e">
        <f t="shared" si="111"/>
        <v>#N/A</v>
      </c>
      <c r="AD180" s="139" t="e">
        <f t="shared" si="112"/>
        <v>#N/A</v>
      </c>
      <c r="AE180" s="140" t="str">
        <f>IF(ISBLANK($G180)," ",IF($D180="Z",#REF!,IF($G180=2,0,IF($G180=1,IF($AB180&gt;$AD180,#REF!,0),IF($AB180&lt;$AC180,#REF!,#REF!)))))</f>
        <v xml:space="preserve"> </v>
      </c>
      <c r="AF180" s="140" t="str">
        <f>IF(ISBLANK($G180)," ",IF($D180="Z",#REF!+#REF!,IF($G180=2,#REF!+#REF!,IF($G180=1,IF($AB180&gt;$AD180,#REF!+#REF!,#REF!+#REF!),IF($AB180&lt;$AC180,#REF!+#REF!,#REF!+#REF!)))))</f>
        <v xml:space="preserve"> </v>
      </c>
      <c r="AG180" s="125">
        <f t="shared" si="145"/>
        <v>0</v>
      </c>
      <c r="AH180" s="126">
        <f t="shared" si="146"/>
        <v>0</v>
      </c>
      <c r="AI180" s="126">
        <f t="shared" si="147"/>
        <v>0</v>
      </c>
      <c r="AJ180" s="126">
        <f t="shared" si="148"/>
        <v>0</v>
      </c>
      <c r="AK180" s="126">
        <f t="shared" si="149"/>
        <v>0</v>
      </c>
      <c r="AL180" s="126">
        <f t="shared" si="150"/>
        <v>4</v>
      </c>
      <c r="AM180" s="125">
        <f t="shared" si="126"/>
        <v>23</v>
      </c>
      <c r="AN180" s="125">
        <f t="shared" si="113"/>
        <v>0</v>
      </c>
      <c r="AO180" s="125">
        <f t="shared" si="114"/>
        <v>0</v>
      </c>
      <c r="AP180" s="125">
        <f t="shared" si="127"/>
        <v>1</v>
      </c>
      <c r="AQ180" s="127">
        <f t="shared" si="115"/>
        <v>810</v>
      </c>
      <c r="AR180" s="127">
        <f t="shared" si="116"/>
        <v>0</v>
      </c>
      <c r="AS180" s="125">
        <f t="shared" si="128"/>
        <v>0</v>
      </c>
      <c r="AT180" s="128">
        <f t="shared" si="117"/>
        <v>0</v>
      </c>
      <c r="AU180" s="128">
        <f t="shared" si="118"/>
        <v>0</v>
      </c>
      <c r="AV180" s="128">
        <f t="shared" si="129"/>
        <v>0</v>
      </c>
      <c r="AW180" s="128">
        <f t="shared" si="119"/>
        <v>0</v>
      </c>
      <c r="AX180" s="146">
        <f t="shared" si="120"/>
        <v>0</v>
      </c>
      <c r="AY180" s="147">
        <f t="shared" si="130"/>
        <v>0</v>
      </c>
      <c r="AZ180" s="146">
        <f t="shared" si="121"/>
        <v>0</v>
      </c>
      <c r="BA180" s="129">
        <f t="shared" si="131"/>
        <v>0</v>
      </c>
      <c r="BB180" s="129">
        <f t="shared" si="132"/>
        <v>0</v>
      </c>
      <c r="BC180" s="129">
        <f t="shared" si="133"/>
        <v>0</v>
      </c>
      <c r="BD180" s="130">
        <f t="shared" si="134"/>
        <v>0</v>
      </c>
      <c r="BE180" s="130">
        <f t="shared" si="135"/>
        <v>0</v>
      </c>
      <c r="BF180" s="130">
        <f t="shared" si="136"/>
        <v>0</v>
      </c>
      <c r="BG180" s="149" t="b">
        <f t="shared" si="137"/>
        <v>0</v>
      </c>
      <c r="BH180" s="130" t="b">
        <f t="shared" si="138"/>
        <v>0</v>
      </c>
      <c r="BI180" s="130" t="str">
        <f t="shared" si="139"/>
        <v/>
      </c>
      <c r="BJ180" s="130" t="str">
        <f t="shared" si="140"/>
        <v/>
      </c>
      <c r="BK180" s="130">
        <f t="shared" si="141"/>
        <v>0</v>
      </c>
      <c r="BL180" s="130" t="str">
        <f t="shared" si="142"/>
        <v/>
      </c>
      <c r="BM180" s="130" t="str">
        <f t="shared" si="154"/>
        <v/>
      </c>
      <c r="BN180" s="130" t="str">
        <f t="shared" si="155"/>
        <v/>
      </c>
      <c r="BO180" s="130">
        <f t="shared" si="151"/>
        <v>0</v>
      </c>
      <c r="BP180" s="130">
        <f t="shared" si="152"/>
        <v>0</v>
      </c>
      <c r="BQ180" s="130">
        <f t="shared" si="153"/>
        <v>0</v>
      </c>
      <c r="BR180" s="130">
        <f t="shared" si="143"/>
        <v>0</v>
      </c>
      <c r="BS180" s="130" t="str">
        <f t="shared" si="144"/>
        <v>N</v>
      </c>
    </row>
    <row r="181" spans="1:71" ht="18" customHeight="1">
      <c r="A181" s="407"/>
      <c r="B181" s="116"/>
      <c r="C181" s="117"/>
      <c r="D181" s="118"/>
      <c r="E181" s="118"/>
      <c r="F181" s="115"/>
      <c r="G181" s="115"/>
      <c r="H181" s="119"/>
      <c r="I181" s="109" t="str">
        <f t="shared" si="122"/>
        <v xml:space="preserve"> </v>
      </c>
      <c r="J181" s="109" t="str">
        <f t="shared" si="123"/>
        <v xml:space="preserve"> </v>
      </c>
      <c r="K181" s="109" t="str">
        <f t="shared" si="124"/>
        <v xml:space="preserve"> </v>
      </c>
      <c r="W181" s="141" t="str">
        <f t="shared" si="125"/>
        <v xml:space="preserve"> </v>
      </c>
      <c r="X181" s="137" t="str">
        <f t="shared" si="106"/>
        <v xml:space="preserve"> </v>
      </c>
      <c r="Y181" s="137" t="str">
        <f t="shared" si="107"/>
        <v xml:space="preserve"> </v>
      </c>
      <c r="Z181" s="137" t="str">
        <f t="shared" si="108"/>
        <v xml:space="preserve"> </v>
      </c>
      <c r="AA181" s="138" t="str">
        <f t="shared" si="109"/>
        <v xml:space="preserve"> </v>
      </c>
      <c r="AB181" s="144" t="str">
        <f t="shared" si="110"/>
        <v xml:space="preserve"> </v>
      </c>
      <c r="AC181" s="139" t="e">
        <f t="shared" si="111"/>
        <v>#N/A</v>
      </c>
      <c r="AD181" s="139" t="e">
        <f t="shared" si="112"/>
        <v>#N/A</v>
      </c>
      <c r="AE181" s="140" t="str">
        <f>IF(ISBLANK($G181)," ",IF($D181="Z",#REF!,IF($G181=2,0,IF($G181=1,IF($AB181&gt;$AD181,#REF!,0),IF($AB181&lt;$AC181,#REF!,#REF!)))))</f>
        <v xml:space="preserve"> </v>
      </c>
      <c r="AF181" s="140" t="str">
        <f>IF(ISBLANK($G181)," ",IF($D181="Z",#REF!+#REF!,IF($G181=2,#REF!+#REF!,IF($G181=1,IF($AB181&gt;$AD181,#REF!+#REF!,#REF!+#REF!),IF($AB181&lt;$AC181,#REF!+#REF!,#REF!+#REF!)))))</f>
        <v xml:space="preserve"> </v>
      </c>
      <c r="AG181" s="125">
        <f t="shared" si="145"/>
        <v>0</v>
      </c>
      <c r="AH181" s="126">
        <f t="shared" si="146"/>
        <v>0</v>
      </c>
      <c r="AI181" s="126">
        <f t="shared" si="147"/>
        <v>0</v>
      </c>
      <c r="AJ181" s="126">
        <f t="shared" si="148"/>
        <v>0</v>
      </c>
      <c r="AK181" s="126">
        <f t="shared" si="149"/>
        <v>0</v>
      </c>
      <c r="AL181" s="126">
        <f t="shared" si="150"/>
        <v>4</v>
      </c>
      <c r="AM181" s="125">
        <f t="shared" si="126"/>
        <v>23</v>
      </c>
      <c r="AN181" s="125">
        <f t="shared" si="113"/>
        <v>0</v>
      </c>
      <c r="AO181" s="125">
        <f t="shared" si="114"/>
        <v>0</v>
      </c>
      <c r="AP181" s="125">
        <f t="shared" si="127"/>
        <v>1</v>
      </c>
      <c r="AQ181" s="127">
        <f t="shared" si="115"/>
        <v>810</v>
      </c>
      <c r="AR181" s="127">
        <f t="shared" si="116"/>
        <v>0</v>
      </c>
      <c r="AS181" s="125">
        <f t="shared" si="128"/>
        <v>0</v>
      </c>
      <c r="AT181" s="128">
        <f t="shared" si="117"/>
        <v>0</v>
      </c>
      <c r="AU181" s="128">
        <f t="shared" si="118"/>
        <v>0</v>
      </c>
      <c r="AV181" s="128">
        <f t="shared" si="129"/>
        <v>0</v>
      </c>
      <c r="AW181" s="128">
        <f t="shared" si="119"/>
        <v>0</v>
      </c>
      <c r="AX181" s="146">
        <f t="shared" si="120"/>
        <v>0</v>
      </c>
      <c r="AY181" s="147">
        <f t="shared" si="130"/>
        <v>0</v>
      </c>
      <c r="AZ181" s="146">
        <f t="shared" si="121"/>
        <v>0</v>
      </c>
      <c r="BA181" s="129">
        <f t="shared" si="131"/>
        <v>0</v>
      </c>
      <c r="BB181" s="129">
        <f t="shared" si="132"/>
        <v>0</v>
      </c>
      <c r="BC181" s="129">
        <f t="shared" si="133"/>
        <v>0</v>
      </c>
      <c r="BD181" s="130">
        <f t="shared" si="134"/>
        <v>0</v>
      </c>
      <c r="BE181" s="130">
        <f t="shared" si="135"/>
        <v>0</v>
      </c>
      <c r="BF181" s="130">
        <f t="shared" si="136"/>
        <v>0</v>
      </c>
      <c r="BG181" s="149" t="b">
        <f t="shared" si="137"/>
        <v>0</v>
      </c>
      <c r="BH181" s="130" t="b">
        <f t="shared" si="138"/>
        <v>0</v>
      </c>
      <c r="BI181" s="130" t="str">
        <f t="shared" si="139"/>
        <v/>
      </c>
      <c r="BJ181" s="130" t="str">
        <f t="shared" si="140"/>
        <v/>
      </c>
      <c r="BK181" s="130">
        <f t="shared" si="141"/>
        <v>0</v>
      </c>
      <c r="BL181" s="130" t="str">
        <f t="shared" si="142"/>
        <v/>
      </c>
      <c r="BM181" s="130" t="str">
        <f t="shared" si="154"/>
        <v/>
      </c>
      <c r="BN181" s="130" t="str">
        <f t="shared" si="155"/>
        <v/>
      </c>
      <c r="BO181" s="130">
        <f t="shared" si="151"/>
        <v>0</v>
      </c>
      <c r="BP181" s="130">
        <f t="shared" si="152"/>
        <v>0</v>
      </c>
      <c r="BQ181" s="130">
        <f t="shared" si="153"/>
        <v>0</v>
      </c>
      <c r="BR181" s="130">
        <f t="shared" si="143"/>
        <v>0</v>
      </c>
      <c r="BS181" s="130" t="str">
        <f t="shared" si="144"/>
        <v>N</v>
      </c>
    </row>
    <row r="182" spans="1:71" ht="18" customHeight="1">
      <c r="A182" s="407"/>
      <c r="B182" s="116"/>
      <c r="C182" s="117"/>
      <c r="D182" s="118"/>
      <c r="E182" s="118"/>
      <c r="F182" s="115"/>
      <c r="G182" s="115"/>
      <c r="H182" s="119"/>
      <c r="I182" s="109" t="str">
        <f t="shared" si="122"/>
        <v xml:space="preserve"> </v>
      </c>
      <c r="J182" s="109" t="str">
        <f t="shared" si="123"/>
        <v xml:space="preserve"> </v>
      </c>
      <c r="K182" s="109" t="str">
        <f t="shared" si="124"/>
        <v xml:space="preserve"> </v>
      </c>
      <c r="W182" s="141" t="str">
        <f t="shared" si="125"/>
        <v xml:space="preserve"> </v>
      </c>
      <c r="X182" s="137" t="str">
        <f t="shared" si="106"/>
        <v xml:space="preserve"> </v>
      </c>
      <c r="Y182" s="137" t="str">
        <f t="shared" si="107"/>
        <v xml:space="preserve"> </v>
      </c>
      <c r="Z182" s="137" t="str">
        <f t="shared" si="108"/>
        <v xml:space="preserve"> </v>
      </c>
      <c r="AA182" s="138" t="str">
        <f t="shared" si="109"/>
        <v xml:space="preserve"> </v>
      </c>
      <c r="AB182" s="144" t="str">
        <f t="shared" si="110"/>
        <v xml:space="preserve"> </v>
      </c>
      <c r="AC182" s="139" t="e">
        <f t="shared" si="111"/>
        <v>#N/A</v>
      </c>
      <c r="AD182" s="139" t="e">
        <f t="shared" si="112"/>
        <v>#N/A</v>
      </c>
      <c r="AE182" s="140" t="str">
        <f>IF(ISBLANK($G182)," ",IF($D182="Z",#REF!,IF($G182=2,0,IF($G182=1,IF($AB182&gt;$AD182,#REF!,0),IF($AB182&lt;$AC182,#REF!,#REF!)))))</f>
        <v xml:space="preserve"> </v>
      </c>
      <c r="AF182" s="140" t="str">
        <f>IF(ISBLANK($G182)," ",IF($D182="Z",#REF!+#REF!,IF($G182=2,#REF!+#REF!,IF($G182=1,IF($AB182&gt;$AD182,#REF!+#REF!,#REF!+#REF!),IF($AB182&lt;$AC182,#REF!+#REF!,#REF!+#REF!)))))</f>
        <v xml:space="preserve"> </v>
      </c>
      <c r="AG182" s="125">
        <f t="shared" si="145"/>
        <v>0</v>
      </c>
      <c r="AH182" s="126">
        <f t="shared" si="146"/>
        <v>0</v>
      </c>
      <c r="AI182" s="126">
        <f t="shared" si="147"/>
        <v>0</v>
      </c>
      <c r="AJ182" s="126">
        <f t="shared" si="148"/>
        <v>0</v>
      </c>
      <c r="AK182" s="126">
        <f t="shared" si="149"/>
        <v>0</v>
      </c>
      <c r="AL182" s="126">
        <f t="shared" si="150"/>
        <v>4</v>
      </c>
      <c r="AM182" s="125">
        <f t="shared" si="126"/>
        <v>23</v>
      </c>
      <c r="AN182" s="125">
        <f t="shared" si="113"/>
        <v>0</v>
      </c>
      <c r="AO182" s="125">
        <f t="shared" si="114"/>
        <v>0</v>
      </c>
      <c r="AP182" s="125">
        <f t="shared" si="127"/>
        <v>1</v>
      </c>
      <c r="AQ182" s="127">
        <f t="shared" si="115"/>
        <v>810</v>
      </c>
      <c r="AR182" s="127">
        <f t="shared" si="116"/>
        <v>0</v>
      </c>
      <c r="AS182" s="125">
        <f t="shared" si="128"/>
        <v>0</v>
      </c>
      <c r="AT182" s="128">
        <f t="shared" si="117"/>
        <v>0</v>
      </c>
      <c r="AU182" s="128">
        <f t="shared" si="118"/>
        <v>0</v>
      </c>
      <c r="AV182" s="128">
        <f t="shared" si="129"/>
        <v>0</v>
      </c>
      <c r="AW182" s="128">
        <f t="shared" si="119"/>
        <v>0</v>
      </c>
      <c r="AX182" s="146">
        <f t="shared" si="120"/>
        <v>0</v>
      </c>
      <c r="AY182" s="147">
        <f t="shared" si="130"/>
        <v>0</v>
      </c>
      <c r="AZ182" s="146">
        <f t="shared" si="121"/>
        <v>0</v>
      </c>
      <c r="BA182" s="129">
        <f t="shared" si="131"/>
        <v>0</v>
      </c>
      <c r="BB182" s="129">
        <f t="shared" si="132"/>
        <v>0</v>
      </c>
      <c r="BC182" s="129">
        <f t="shared" si="133"/>
        <v>0</v>
      </c>
      <c r="BD182" s="130">
        <f t="shared" si="134"/>
        <v>0</v>
      </c>
      <c r="BE182" s="130">
        <f t="shared" si="135"/>
        <v>0</v>
      </c>
      <c r="BF182" s="130">
        <f t="shared" si="136"/>
        <v>0</v>
      </c>
      <c r="BG182" s="149" t="b">
        <f t="shared" si="137"/>
        <v>0</v>
      </c>
      <c r="BH182" s="130" t="b">
        <f t="shared" si="138"/>
        <v>0</v>
      </c>
      <c r="BI182" s="130" t="str">
        <f t="shared" si="139"/>
        <v/>
      </c>
      <c r="BJ182" s="130" t="str">
        <f t="shared" si="140"/>
        <v/>
      </c>
      <c r="BK182" s="130">
        <f t="shared" si="141"/>
        <v>0</v>
      </c>
      <c r="BL182" s="130" t="str">
        <f t="shared" si="142"/>
        <v/>
      </c>
      <c r="BM182" s="130" t="str">
        <f t="shared" si="154"/>
        <v/>
      </c>
      <c r="BN182" s="130" t="str">
        <f t="shared" si="155"/>
        <v/>
      </c>
      <c r="BO182" s="130">
        <f t="shared" si="151"/>
        <v>0</v>
      </c>
      <c r="BP182" s="130">
        <f t="shared" si="152"/>
        <v>0</v>
      </c>
      <c r="BQ182" s="130">
        <f t="shared" si="153"/>
        <v>0</v>
      </c>
      <c r="BR182" s="130">
        <f t="shared" si="143"/>
        <v>0</v>
      </c>
      <c r="BS182" s="130" t="str">
        <f t="shared" si="144"/>
        <v>N</v>
      </c>
    </row>
    <row r="183" spans="1:71" ht="18" customHeight="1">
      <c r="A183" s="407"/>
      <c r="B183" s="116"/>
      <c r="C183" s="117"/>
      <c r="D183" s="118"/>
      <c r="E183" s="118"/>
      <c r="F183" s="115"/>
      <c r="G183" s="115"/>
      <c r="H183" s="119"/>
      <c r="I183" s="109" t="str">
        <f t="shared" si="122"/>
        <v xml:space="preserve"> </v>
      </c>
      <c r="J183" s="109" t="str">
        <f t="shared" si="123"/>
        <v xml:space="preserve"> </v>
      </c>
      <c r="K183" s="109" t="str">
        <f t="shared" si="124"/>
        <v xml:space="preserve"> </v>
      </c>
      <c r="W183" s="141" t="str">
        <f t="shared" si="125"/>
        <v xml:space="preserve"> </v>
      </c>
      <c r="X183" s="137" t="str">
        <f t="shared" si="106"/>
        <v xml:space="preserve"> </v>
      </c>
      <c r="Y183" s="137" t="str">
        <f t="shared" si="107"/>
        <v xml:space="preserve"> </v>
      </c>
      <c r="Z183" s="137" t="str">
        <f t="shared" si="108"/>
        <v xml:space="preserve"> </v>
      </c>
      <c r="AA183" s="138" t="str">
        <f t="shared" si="109"/>
        <v xml:space="preserve"> </v>
      </c>
      <c r="AB183" s="144" t="str">
        <f t="shared" si="110"/>
        <v xml:space="preserve"> </v>
      </c>
      <c r="AC183" s="139" t="e">
        <f t="shared" si="111"/>
        <v>#N/A</v>
      </c>
      <c r="AD183" s="139" t="e">
        <f t="shared" si="112"/>
        <v>#N/A</v>
      </c>
      <c r="AE183" s="140" t="str">
        <f>IF(ISBLANK($G183)," ",IF($D183="Z",#REF!,IF($G183=2,0,IF($G183=1,IF($AB183&gt;$AD183,#REF!,0),IF($AB183&lt;$AC183,#REF!,#REF!)))))</f>
        <v xml:space="preserve"> </v>
      </c>
      <c r="AF183" s="140" t="str">
        <f>IF(ISBLANK($G183)," ",IF($D183="Z",#REF!+#REF!,IF($G183=2,#REF!+#REF!,IF($G183=1,IF($AB183&gt;$AD183,#REF!+#REF!,#REF!+#REF!),IF($AB183&lt;$AC183,#REF!+#REF!,#REF!+#REF!)))))</f>
        <v xml:space="preserve"> </v>
      </c>
      <c r="AG183" s="125">
        <f t="shared" si="145"/>
        <v>0</v>
      </c>
      <c r="AH183" s="126">
        <f t="shared" si="146"/>
        <v>0</v>
      </c>
      <c r="AI183" s="126">
        <f t="shared" si="147"/>
        <v>0</v>
      </c>
      <c r="AJ183" s="126">
        <f t="shared" si="148"/>
        <v>0</v>
      </c>
      <c r="AK183" s="126">
        <f t="shared" si="149"/>
        <v>0</v>
      </c>
      <c r="AL183" s="126">
        <f t="shared" si="150"/>
        <v>4</v>
      </c>
      <c r="AM183" s="125">
        <f t="shared" si="126"/>
        <v>23</v>
      </c>
      <c r="AN183" s="125">
        <f t="shared" si="113"/>
        <v>0</v>
      </c>
      <c r="AO183" s="125">
        <f t="shared" si="114"/>
        <v>0</v>
      </c>
      <c r="AP183" s="125">
        <f t="shared" si="127"/>
        <v>1</v>
      </c>
      <c r="AQ183" s="127">
        <f t="shared" si="115"/>
        <v>810</v>
      </c>
      <c r="AR183" s="127">
        <f t="shared" si="116"/>
        <v>0</v>
      </c>
      <c r="AS183" s="125">
        <f t="shared" si="128"/>
        <v>0</v>
      </c>
      <c r="AT183" s="128">
        <f t="shared" si="117"/>
        <v>0</v>
      </c>
      <c r="AU183" s="128">
        <f t="shared" si="118"/>
        <v>0</v>
      </c>
      <c r="AV183" s="128">
        <f t="shared" si="129"/>
        <v>0</v>
      </c>
      <c r="AW183" s="128">
        <f t="shared" si="119"/>
        <v>0</v>
      </c>
      <c r="AX183" s="146">
        <f t="shared" si="120"/>
        <v>0</v>
      </c>
      <c r="AY183" s="147">
        <f t="shared" si="130"/>
        <v>0</v>
      </c>
      <c r="AZ183" s="146">
        <f t="shared" si="121"/>
        <v>0</v>
      </c>
      <c r="BA183" s="129">
        <f t="shared" si="131"/>
        <v>0</v>
      </c>
      <c r="BB183" s="129">
        <f t="shared" si="132"/>
        <v>0</v>
      </c>
      <c r="BC183" s="129">
        <f t="shared" si="133"/>
        <v>0</v>
      </c>
      <c r="BD183" s="130">
        <f t="shared" si="134"/>
        <v>0</v>
      </c>
      <c r="BE183" s="130">
        <f t="shared" si="135"/>
        <v>0</v>
      </c>
      <c r="BF183" s="130">
        <f t="shared" si="136"/>
        <v>0</v>
      </c>
      <c r="BG183" s="149" t="b">
        <f t="shared" si="137"/>
        <v>0</v>
      </c>
      <c r="BH183" s="130" t="b">
        <f t="shared" si="138"/>
        <v>0</v>
      </c>
      <c r="BI183" s="130" t="str">
        <f t="shared" si="139"/>
        <v/>
      </c>
      <c r="BJ183" s="130" t="str">
        <f t="shared" si="140"/>
        <v/>
      </c>
      <c r="BK183" s="130">
        <f t="shared" si="141"/>
        <v>0</v>
      </c>
      <c r="BL183" s="130" t="str">
        <f t="shared" si="142"/>
        <v/>
      </c>
      <c r="BM183" s="130" t="str">
        <f t="shared" si="154"/>
        <v/>
      </c>
      <c r="BN183" s="130" t="str">
        <f t="shared" si="155"/>
        <v/>
      </c>
      <c r="BO183" s="130">
        <f t="shared" si="151"/>
        <v>0</v>
      </c>
      <c r="BP183" s="130">
        <f t="shared" si="152"/>
        <v>0</v>
      </c>
      <c r="BQ183" s="130">
        <f t="shared" si="153"/>
        <v>0</v>
      </c>
      <c r="BR183" s="130">
        <f t="shared" si="143"/>
        <v>0</v>
      </c>
      <c r="BS183" s="130" t="str">
        <f t="shared" si="144"/>
        <v>N</v>
      </c>
    </row>
    <row r="184" spans="1:71" ht="18" customHeight="1">
      <c r="A184" s="407"/>
      <c r="B184" s="116"/>
      <c r="C184" s="117"/>
      <c r="D184" s="118"/>
      <c r="E184" s="118"/>
      <c r="F184" s="115"/>
      <c r="G184" s="115"/>
      <c r="H184" s="119"/>
      <c r="I184" s="109" t="str">
        <f t="shared" si="122"/>
        <v xml:space="preserve"> </v>
      </c>
      <c r="J184" s="109" t="str">
        <f t="shared" si="123"/>
        <v xml:space="preserve"> </v>
      </c>
      <c r="K184" s="109" t="str">
        <f t="shared" si="124"/>
        <v xml:space="preserve"> </v>
      </c>
      <c r="W184" s="141" t="str">
        <f t="shared" si="125"/>
        <v xml:space="preserve"> </v>
      </c>
      <c r="X184" s="137" t="str">
        <f t="shared" si="106"/>
        <v xml:space="preserve"> </v>
      </c>
      <c r="Y184" s="137" t="str">
        <f t="shared" si="107"/>
        <v xml:space="preserve"> </v>
      </c>
      <c r="Z184" s="137" t="str">
        <f t="shared" si="108"/>
        <v xml:space="preserve"> </v>
      </c>
      <c r="AA184" s="138" t="str">
        <f t="shared" si="109"/>
        <v xml:space="preserve"> </v>
      </c>
      <c r="AB184" s="144" t="str">
        <f t="shared" si="110"/>
        <v xml:space="preserve"> </v>
      </c>
      <c r="AC184" s="139" t="e">
        <f t="shared" si="111"/>
        <v>#N/A</v>
      </c>
      <c r="AD184" s="139" t="e">
        <f t="shared" si="112"/>
        <v>#N/A</v>
      </c>
      <c r="AE184" s="140" t="str">
        <f>IF(ISBLANK($G184)," ",IF($D184="Z",#REF!,IF($G184=2,0,IF($G184=1,IF($AB184&gt;$AD184,#REF!,0),IF($AB184&lt;$AC184,#REF!,#REF!)))))</f>
        <v xml:space="preserve"> </v>
      </c>
      <c r="AF184" s="140" t="str">
        <f>IF(ISBLANK($G184)," ",IF($D184="Z",#REF!+#REF!,IF($G184=2,#REF!+#REF!,IF($G184=1,IF($AB184&gt;$AD184,#REF!+#REF!,#REF!+#REF!),IF($AB184&lt;$AC184,#REF!+#REF!,#REF!+#REF!)))))</f>
        <v xml:space="preserve"> </v>
      </c>
      <c r="AG184" s="125">
        <f t="shared" si="145"/>
        <v>0</v>
      </c>
      <c r="AH184" s="126">
        <f t="shared" si="146"/>
        <v>0</v>
      </c>
      <c r="AI184" s="126">
        <f t="shared" si="147"/>
        <v>0</v>
      </c>
      <c r="AJ184" s="126">
        <f t="shared" si="148"/>
        <v>0</v>
      </c>
      <c r="AK184" s="126">
        <f t="shared" si="149"/>
        <v>0</v>
      </c>
      <c r="AL184" s="126">
        <f t="shared" si="150"/>
        <v>4</v>
      </c>
      <c r="AM184" s="125">
        <f t="shared" si="126"/>
        <v>23</v>
      </c>
      <c r="AN184" s="125">
        <f t="shared" si="113"/>
        <v>0</v>
      </c>
      <c r="AO184" s="125">
        <f t="shared" si="114"/>
        <v>0</v>
      </c>
      <c r="AP184" s="125">
        <f t="shared" si="127"/>
        <v>1</v>
      </c>
      <c r="AQ184" s="127">
        <f t="shared" si="115"/>
        <v>810</v>
      </c>
      <c r="AR184" s="127">
        <f t="shared" si="116"/>
        <v>0</v>
      </c>
      <c r="AS184" s="125">
        <f t="shared" si="128"/>
        <v>0</v>
      </c>
      <c r="AT184" s="128">
        <f t="shared" si="117"/>
        <v>0</v>
      </c>
      <c r="AU184" s="128">
        <f t="shared" si="118"/>
        <v>0</v>
      </c>
      <c r="AV184" s="128">
        <f t="shared" si="129"/>
        <v>0</v>
      </c>
      <c r="AW184" s="128">
        <f t="shared" si="119"/>
        <v>0</v>
      </c>
      <c r="AX184" s="146">
        <f t="shared" si="120"/>
        <v>0</v>
      </c>
      <c r="AY184" s="147">
        <f t="shared" si="130"/>
        <v>0</v>
      </c>
      <c r="AZ184" s="146">
        <f t="shared" si="121"/>
        <v>0</v>
      </c>
      <c r="BA184" s="129">
        <f t="shared" si="131"/>
        <v>0</v>
      </c>
      <c r="BB184" s="129">
        <f t="shared" si="132"/>
        <v>0</v>
      </c>
      <c r="BC184" s="129">
        <f t="shared" si="133"/>
        <v>0</v>
      </c>
      <c r="BD184" s="130">
        <f t="shared" si="134"/>
        <v>0</v>
      </c>
      <c r="BE184" s="130">
        <f t="shared" si="135"/>
        <v>0</v>
      </c>
      <c r="BF184" s="130">
        <f t="shared" si="136"/>
        <v>0</v>
      </c>
      <c r="BG184" s="149" t="b">
        <f t="shared" si="137"/>
        <v>0</v>
      </c>
      <c r="BH184" s="130" t="b">
        <f t="shared" si="138"/>
        <v>0</v>
      </c>
      <c r="BI184" s="130" t="str">
        <f t="shared" si="139"/>
        <v/>
      </c>
      <c r="BJ184" s="130" t="str">
        <f t="shared" si="140"/>
        <v/>
      </c>
      <c r="BK184" s="130">
        <f t="shared" si="141"/>
        <v>0</v>
      </c>
      <c r="BL184" s="130" t="str">
        <f t="shared" si="142"/>
        <v/>
      </c>
      <c r="BM184" s="130" t="str">
        <f t="shared" si="154"/>
        <v/>
      </c>
      <c r="BN184" s="130" t="str">
        <f t="shared" si="155"/>
        <v/>
      </c>
      <c r="BO184" s="130">
        <f t="shared" si="151"/>
        <v>0</v>
      </c>
      <c r="BP184" s="130">
        <f t="shared" si="152"/>
        <v>0</v>
      </c>
      <c r="BQ184" s="130">
        <f t="shared" si="153"/>
        <v>0</v>
      </c>
      <c r="BR184" s="130">
        <f t="shared" si="143"/>
        <v>0</v>
      </c>
      <c r="BS184" s="130" t="str">
        <f t="shared" si="144"/>
        <v>N</v>
      </c>
    </row>
    <row r="185" spans="1:71" ht="18" customHeight="1">
      <c r="A185" s="407"/>
      <c r="B185" s="116"/>
      <c r="C185" s="117"/>
      <c r="D185" s="118"/>
      <c r="E185" s="118"/>
      <c r="F185" s="115"/>
      <c r="G185" s="115"/>
      <c r="H185" s="119"/>
      <c r="I185" s="109" t="str">
        <f t="shared" si="122"/>
        <v xml:space="preserve"> </v>
      </c>
      <c r="J185" s="109" t="str">
        <f t="shared" si="123"/>
        <v xml:space="preserve"> </v>
      </c>
      <c r="K185" s="109" t="str">
        <f t="shared" si="124"/>
        <v xml:space="preserve"> </v>
      </c>
      <c r="W185" s="141" t="str">
        <f t="shared" si="125"/>
        <v xml:space="preserve"> </v>
      </c>
      <c r="X185" s="137" t="str">
        <f t="shared" si="106"/>
        <v xml:space="preserve"> </v>
      </c>
      <c r="Y185" s="137" t="str">
        <f t="shared" si="107"/>
        <v xml:space="preserve"> </v>
      </c>
      <c r="Z185" s="137" t="str">
        <f t="shared" si="108"/>
        <v xml:space="preserve"> </v>
      </c>
      <c r="AA185" s="138" t="str">
        <f t="shared" si="109"/>
        <v xml:space="preserve"> </v>
      </c>
      <c r="AB185" s="144" t="str">
        <f t="shared" si="110"/>
        <v xml:space="preserve"> </v>
      </c>
      <c r="AC185" s="139" t="e">
        <f t="shared" si="111"/>
        <v>#N/A</v>
      </c>
      <c r="AD185" s="139" t="e">
        <f t="shared" si="112"/>
        <v>#N/A</v>
      </c>
      <c r="AE185" s="140" t="str">
        <f>IF(ISBLANK($G185)," ",IF($D185="Z",#REF!,IF($G185=2,0,IF($G185=1,IF($AB185&gt;$AD185,#REF!,0),IF($AB185&lt;$AC185,#REF!,#REF!)))))</f>
        <v xml:space="preserve"> </v>
      </c>
      <c r="AF185" s="140" t="str">
        <f>IF(ISBLANK($G185)," ",IF($D185="Z",#REF!+#REF!,IF($G185=2,#REF!+#REF!,IF($G185=1,IF($AB185&gt;$AD185,#REF!+#REF!,#REF!+#REF!),IF($AB185&lt;$AC185,#REF!+#REF!,#REF!+#REF!)))))</f>
        <v xml:space="preserve"> </v>
      </c>
      <c r="AG185" s="125">
        <f t="shared" si="145"/>
        <v>0</v>
      </c>
      <c r="AH185" s="126">
        <f t="shared" si="146"/>
        <v>0</v>
      </c>
      <c r="AI185" s="126">
        <f t="shared" si="147"/>
        <v>0</v>
      </c>
      <c r="AJ185" s="126">
        <f t="shared" si="148"/>
        <v>0</v>
      </c>
      <c r="AK185" s="126">
        <f t="shared" si="149"/>
        <v>0</v>
      </c>
      <c r="AL185" s="126">
        <f t="shared" si="150"/>
        <v>4</v>
      </c>
      <c r="AM185" s="125">
        <f t="shared" si="126"/>
        <v>23</v>
      </c>
      <c r="AN185" s="125">
        <f t="shared" si="113"/>
        <v>0</v>
      </c>
      <c r="AO185" s="125">
        <f t="shared" si="114"/>
        <v>0</v>
      </c>
      <c r="AP185" s="125">
        <f t="shared" si="127"/>
        <v>1</v>
      </c>
      <c r="AQ185" s="127">
        <f t="shared" si="115"/>
        <v>810</v>
      </c>
      <c r="AR185" s="127">
        <f t="shared" si="116"/>
        <v>0</v>
      </c>
      <c r="AS185" s="125">
        <f t="shared" si="128"/>
        <v>0</v>
      </c>
      <c r="AT185" s="128">
        <f t="shared" si="117"/>
        <v>0</v>
      </c>
      <c r="AU185" s="128">
        <f t="shared" si="118"/>
        <v>0</v>
      </c>
      <c r="AV185" s="128">
        <f t="shared" si="129"/>
        <v>0</v>
      </c>
      <c r="AW185" s="128">
        <f t="shared" si="119"/>
        <v>0</v>
      </c>
      <c r="AX185" s="146">
        <f t="shared" si="120"/>
        <v>0</v>
      </c>
      <c r="AY185" s="147">
        <f t="shared" si="130"/>
        <v>0</v>
      </c>
      <c r="AZ185" s="146">
        <f t="shared" si="121"/>
        <v>0</v>
      </c>
      <c r="BA185" s="129">
        <f t="shared" si="131"/>
        <v>0</v>
      </c>
      <c r="BB185" s="129">
        <f t="shared" si="132"/>
        <v>0</v>
      </c>
      <c r="BC185" s="129">
        <f t="shared" si="133"/>
        <v>0</v>
      </c>
      <c r="BD185" s="130">
        <f t="shared" si="134"/>
        <v>0</v>
      </c>
      <c r="BE185" s="130">
        <f t="shared" si="135"/>
        <v>0</v>
      </c>
      <c r="BF185" s="130">
        <f t="shared" si="136"/>
        <v>0</v>
      </c>
      <c r="BG185" s="149" t="b">
        <f t="shared" si="137"/>
        <v>0</v>
      </c>
      <c r="BH185" s="130" t="b">
        <f t="shared" si="138"/>
        <v>0</v>
      </c>
      <c r="BI185" s="130" t="str">
        <f t="shared" si="139"/>
        <v/>
      </c>
      <c r="BJ185" s="130" t="str">
        <f t="shared" si="140"/>
        <v/>
      </c>
      <c r="BK185" s="130">
        <f t="shared" si="141"/>
        <v>0</v>
      </c>
      <c r="BL185" s="130" t="str">
        <f t="shared" si="142"/>
        <v/>
      </c>
      <c r="BM185" s="130" t="str">
        <f t="shared" si="154"/>
        <v/>
      </c>
      <c r="BN185" s="130" t="str">
        <f t="shared" si="155"/>
        <v/>
      </c>
      <c r="BO185" s="130">
        <f t="shared" si="151"/>
        <v>0</v>
      </c>
      <c r="BP185" s="130">
        <f t="shared" si="152"/>
        <v>0</v>
      </c>
      <c r="BQ185" s="130">
        <f t="shared" si="153"/>
        <v>0</v>
      </c>
      <c r="BR185" s="130">
        <f t="shared" si="143"/>
        <v>0</v>
      </c>
      <c r="BS185" s="130" t="str">
        <f t="shared" si="144"/>
        <v>N</v>
      </c>
    </row>
    <row r="186" spans="1:71" ht="18" customHeight="1">
      <c r="A186" s="407"/>
      <c r="B186" s="116"/>
      <c r="C186" s="117"/>
      <c r="D186" s="118"/>
      <c r="E186" s="118"/>
      <c r="F186" s="115"/>
      <c r="G186" s="115"/>
      <c r="H186" s="119"/>
      <c r="I186" s="109" t="str">
        <f t="shared" si="122"/>
        <v xml:space="preserve"> </v>
      </c>
      <c r="J186" s="109" t="str">
        <f t="shared" si="123"/>
        <v xml:space="preserve"> </v>
      </c>
      <c r="K186" s="109" t="str">
        <f t="shared" si="124"/>
        <v xml:space="preserve"> </v>
      </c>
      <c r="W186" s="141" t="str">
        <f t="shared" si="125"/>
        <v xml:space="preserve"> </v>
      </c>
      <c r="X186" s="137" t="str">
        <f t="shared" si="106"/>
        <v xml:space="preserve"> </v>
      </c>
      <c r="Y186" s="137" t="str">
        <f t="shared" si="107"/>
        <v xml:space="preserve"> </v>
      </c>
      <c r="Z186" s="137" t="str">
        <f t="shared" si="108"/>
        <v xml:space="preserve"> </v>
      </c>
      <c r="AA186" s="138" t="str">
        <f t="shared" si="109"/>
        <v xml:space="preserve"> </v>
      </c>
      <c r="AB186" s="144" t="str">
        <f t="shared" si="110"/>
        <v xml:space="preserve"> </v>
      </c>
      <c r="AC186" s="139" t="e">
        <f t="shared" si="111"/>
        <v>#N/A</v>
      </c>
      <c r="AD186" s="139" t="e">
        <f t="shared" si="112"/>
        <v>#N/A</v>
      </c>
      <c r="AE186" s="140" t="str">
        <f>IF(ISBLANK($G186)," ",IF($D186="Z",#REF!,IF($G186=2,0,IF($G186=1,IF($AB186&gt;$AD186,#REF!,0),IF($AB186&lt;$AC186,#REF!,#REF!)))))</f>
        <v xml:space="preserve"> </v>
      </c>
      <c r="AF186" s="140" t="str">
        <f>IF(ISBLANK($G186)," ",IF($D186="Z",#REF!+#REF!,IF($G186=2,#REF!+#REF!,IF($G186=1,IF($AB186&gt;$AD186,#REF!+#REF!,#REF!+#REF!),IF($AB186&lt;$AC186,#REF!+#REF!,#REF!+#REF!)))))</f>
        <v xml:space="preserve"> </v>
      </c>
      <c r="AG186" s="125">
        <f t="shared" si="145"/>
        <v>0</v>
      </c>
      <c r="AH186" s="126">
        <f t="shared" si="146"/>
        <v>0</v>
      </c>
      <c r="AI186" s="126">
        <f t="shared" si="147"/>
        <v>0</v>
      </c>
      <c r="AJ186" s="126">
        <f t="shared" si="148"/>
        <v>0</v>
      </c>
      <c r="AK186" s="126">
        <f t="shared" si="149"/>
        <v>0</v>
      </c>
      <c r="AL186" s="126">
        <f t="shared" si="150"/>
        <v>4</v>
      </c>
      <c r="AM186" s="125">
        <f t="shared" si="126"/>
        <v>23</v>
      </c>
      <c r="AN186" s="125">
        <f t="shared" si="113"/>
        <v>0</v>
      </c>
      <c r="AO186" s="125">
        <f t="shared" si="114"/>
        <v>0</v>
      </c>
      <c r="AP186" s="125">
        <f t="shared" si="127"/>
        <v>1</v>
      </c>
      <c r="AQ186" s="127">
        <f t="shared" si="115"/>
        <v>810</v>
      </c>
      <c r="AR186" s="127">
        <f t="shared" si="116"/>
        <v>0</v>
      </c>
      <c r="AS186" s="125">
        <f t="shared" si="128"/>
        <v>0</v>
      </c>
      <c r="AT186" s="128">
        <f t="shared" si="117"/>
        <v>0</v>
      </c>
      <c r="AU186" s="128">
        <f t="shared" si="118"/>
        <v>0</v>
      </c>
      <c r="AV186" s="128">
        <f t="shared" si="129"/>
        <v>0</v>
      </c>
      <c r="AW186" s="128">
        <f t="shared" si="119"/>
        <v>0</v>
      </c>
      <c r="AX186" s="146">
        <f t="shared" si="120"/>
        <v>0</v>
      </c>
      <c r="AY186" s="147">
        <f t="shared" si="130"/>
        <v>0</v>
      </c>
      <c r="AZ186" s="146">
        <f t="shared" si="121"/>
        <v>0</v>
      </c>
      <c r="BA186" s="129">
        <f t="shared" si="131"/>
        <v>0</v>
      </c>
      <c r="BB186" s="129">
        <f t="shared" si="132"/>
        <v>0</v>
      </c>
      <c r="BC186" s="129">
        <f t="shared" si="133"/>
        <v>0</v>
      </c>
      <c r="BD186" s="130">
        <f t="shared" si="134"/>
        <v>0</v>
      </c>
      <c r="BE186" s="130">
        <f t="shared" si="135"/>
        <v>0</v>
      </c>
      <c r="BF186" s="130">
        <f t="shared" si="136"/>
        <v>0</v>
      </c>
      <c r="BG186" s="149" t="b">
        <f t="shared" si="137"/>
        <v>0</v>
      </c>
      <c r="BH186" s="130" t="b">
        <f t="shared" si="138"/>
        <v>0</v>
      </c>
      <c r="BI186" s="130" t="str">
        <f t="shared" si="139"/>
        <v/>
      </c>
      <c r="BJ186" s="130" t="str">
        <f t="shared" si="140"/>
        <v/>
      </c>
      <c r="BK186" s="130">
        <f t="shared" si="141"/>
        <v>0</v>
      </c>
      <c r="BL186" s="130" t="str">
        <f t="shared" si="142"/>
        <v/>
      </c>
      <c r="BM186" s="130" t="str">
        <f t="shared" si="154"/>
        <v/>
      </c>
      <c r="BN186" s="130" t="str">
        <f t="shared" si="155"/>
        <v/>
      </c>
      <c r="BO186" s="130">
        <f t="shared" si="151"/>
        <v>0</v>
      </c>
      <c r="BP186" s="130">
        <f t="shared" si="152"/>
        <v>0</v>
      </c>
      <c r="BQ186" s="130">
        <f t="shared" si="153"/>
        <v>0</v>
      </c>
      <c r="BR186" s="130">
        <f t="shared" si="143"/>
        <v>0</v>
      </c>
      <c r="BS186" s="130" t="str">
        <f t="shared" si="144"/>
        <v>N</v>
      </c>
    </row>
    <row r="187" spans="1:71" ht="18" customHeight="1">
      <c r="A187" s="407"/>
      <c r="B187" s="116"/>
      <c r="C187" s="117"/>
      <c r="D187" s="118"/>
      <c r="E187" s="118"/>
      <c r="F187" s="115"/>
      <c r="G187" s="115"/>
      <c r="H187" s="119"/>
      <c r="I187" s="109" t="str">
        <f t="shared" si="122"/>
        <v xml:space="preserve"> </v>
      </c>
      <c r="J187" s="109" t="str">
        <f t="shared" si="123"/>
        <v xml:space="preserve"> </v>
      </c>
      <c r="K187" s="109" t="str">
        <f t="shared" si="124"/>
        <v xml:space="preserve"> </v>
      </c>
      <c r="W187" s="141" t="str">
        <f t="shared" si="125"/>
        <v xml:space="preserve"> </v>
      </c>
      <c r="X187" s="137" t="str">
        <f t="shared" si="106"/>
        <v xml:space="preserve"> </v>
      </c>
      <c r="Y187" s="137" t="str">
        <f t="shared" si="107"/>
        <v xml:space="preserve"> </v>
      </c>
      <c r="Z187" s="137" t="str">
        <f t="shared" si="108"/>
        <v xml:space="preserve"> </v>
      </c>
      <c r="AA187" s="138" t="str">
        <f t="shared" si="109"/>
        <v xml:space="preserve"> </v>
      </c>
      <c r="AB187" s="144" t="str">
        <f t="shared" si="110"/>
        <v xml:space="preserve"> </v>
      </c>
      <c r="AC187" s="139" t="e">
        <f t="shared" si="111"/>
        <v>#N/A</v>
      </c>
      <c r="AD187" s="139" t="e">
        <f t="shared" si="112"/>
        <v>#N/A</v>
      </c>
      <c r="AE187" s="140" t="str">
        <f>IF(ISBLANK($G187)," ",IF($D187="Z",#REF!,IF($G187=2,0,IF($G187=1,IF($AB187&gt;$AD187,#REF!,0),IF($AB187&lt;$AC187,#REF!,#REF!)))))</f>
        <v xml:space="preserve"> </v>
      </c>
      <c r="AF187" s="140" t="str">
        <f>IF(ISBLANK($G187)," ",IF($D187="Z",#REF!+#REF!,IF($G187=2,#REF!+#REF!,IF($G187=1,IF($AB187&gt;$AD187,#REF!+#REF!,#REF!+#REF!),IF($AB187&lt;$AC187,#REF!+#REF!,#REF!+#REF!)))))</f>
        <v xml:space="preserve"> </v>
      </c>
      <c r="AG187" s="125">
        <f t="shared" si="145"/>
        <v>0</v>
      </c>
      <c r="AH187" s="126">
        <f t="shared" si="146"/>
        <v>0</v>
      </c>
      <c r="AI187" s="126">
        <f t="shared" si="147"/>
        <v>0</v>
      </c>
      <c r="AJ187" s="126">
        <f t="shared" si="148"/>
        <v>0</v>
      </c>
      <c r="AK187" s="126">
        <f t="shared" si="149"/>
        <v>0</v>
      </c>
      <c r="AL187" s="126">
        <f t="shared" si="150"/>
        <v>4</v>
      </c>
      <c r="AM187" s="125">
        <f t="shared" si="126"/>
        <v>23</v>
      </c>
      <c r="AN187" s="125">
        <f t="shared" si="113"/>
        <v>0</v>
      </c>
      <c r="AO187" s="125">
        <f t="shared" si="114"/>
        <v>0</v>
      </c>
      <c r="AP187" s="125">
        <f t="shared" si="127"/>
        <v>1</v>
      </c>
      <c r="AQ187" s="127">
        <f t="shared" si="115"/>
        <v>810</v>
      </c>
      <c r="AR187" s="127">
        <f t="shared" si="116"/>
        <v>0</v>
      </c>
      <c r="AS187" s="125">
        <f t="shared" si="128"/>
        <v>0</v>
      </c>
      <c r="AT187" s="128">
        <f t="shared" si="117"/>
        <v>0</v>
      </c>
      <c r="AU187" s="128">
        <f t="shared" si="118"/>
        <v>0</v>
      </c>
      <c r="AV187" s="128">
        <f t="shared" si="129"/>
        <v>0</v>
      </c>
      <c r="AW187" s="128">
        <f t="shared" si="119"/>
        <v>0</v>
      </c>
      <c r="AX187" s="146">
        <f t="shared" si="120"/>
        <v>0</v>
      </c>
      <c r="AY187" s="147">
        <f t="shared" si="130"/>
        <v>0</v>
      </c>
      <c r="AZ187" s="146">
        <f t="shared" si="121"/>
        <v>0</v>
      </c>
      <c r="BA187" s="129">
        <f t="shared" si="131"/>
        <v>0</v>
      </c>
      <c r="BB187" s="129">
        <f t="shared" si="132"/>
        <v>0</v>
      </c>
      <c r="BC187" s="129">
        <f t="shared" si="133"/>
        <v>0</v>
      </c>
      <c r="BD187" s="130">
        <f t="shared" si="134"/>
        <v>0</v>
      </c>
      <c r="BE187" s="130">
        <f t="shared" si="135"/>
        <v>0</v>
      </c>
      <c r="BF187" s="130">
        <f t="shared" si="136"/>
        <v>0</v>
      </c>
      <c r="BG187" s="149" t="b">
        <f t="shared" si="137"/>
        <v>0</v>
      </c>
      <c r="BH187" s="130" t="b">
        <f t="shared" si="138"/>
        <v>0</v>
      </c>
      <c r="BI187" s="130" t="str">
        <f t="shared" si="139"/>
        <v/>
      </c>
      <c r="BJ187" s="130" t="str">
        <f t="shared" si="140"/>
        <v/>
      </c>
      <c r="BK187" s="130">
        <f t="shared" si="141"/>
        <v>0</v>
      </c>
      <c r="BL187" s="130" t="str">
        <f t="shared" si="142"/>
        <v/>
      </c>
      <c r="BM187" s="130" t="str">
        <f t="shared" si="154"/>
        <v/>
      </c>
      <c r="BN187" s="130" t="str">
        <f t="shared" si="155"/>
        <v/>
      </c>
      <c r="BO187" s="130">
        <f t="shared" si="151"/>
        <v>0</v>
      </c>
      <c r="BP187" s="130">
        <f t="shared" si="152"/>
        <v>0</v>
      </c>
      <c r="BQ187" s="130">
        <f t="shared" si="153"/>
        <v>0</v>
      </c>
      <c r="BR187" s="130">
        <f t="shared" si="143"/>
        <v>0</v>
      </c>
      <c r="BS187" s="130" t="str">
        <f t="shared" si="144"/>
        <v>N</v>
      </c>
    </row>
    <row r="188" spans="1:71" ht="18" customHeight="1">
      <c r="A188" s="407"/>
      <c r="B188" s="116"/>
      <c r="C188" s="117"/>
      <c r="D188" s="118"/>
      <c r="E188" s="118"/>
      <c r="F188" s="115"/>
      <c r="G188" s="115"/>
      <c r="H188" s="119"/>
      <c r="I188" s="109" t="str">
        <f t="shared" si="122"/>
        <v xml:space="preserve"> </v>
      </c>
      <c r="J188" s="109" t="str">
        <f t="shared" si="123"/>
        <v xml:space="preserve"> </v>
      </c>
      <c r="K188" s="109" t="str">
        <f t="shared" si="124"/>
        <v xml:space="preserve"> </v>
      </c>
      <c r="W188" s="141" t="str">
        <f t="shared" si="125"/>
        <v xml:space="preserve"> </v>
      </c>
      <c r="X188" s="137" t="str">
        <f t="shared" si="106"/>
        <v xml:space="preserve"> </v>
      </c>
      <c r="Y188" s="137" t="str">
        <f t="shared" si="107"/>
        <v xml:space="preserve"> </v>
      </c>
      <c r="Z188" s="137" t="str">
        <f t="shared" si="108"/>
        <v xml:space="preserve"> </v>
      </c>
      <c r="AA188" s="138" t="str">
        <f t="shared" si="109"/>
        <v xml:space="preserve"> </v>
      </c>
      <c r="AB188" s="144" t="str">
        <f t="shared" si="110"/>
        <v xml:space="preserve"> </v>
      </c>
      <c r="AC188" s="139" t="e">
        <f t="shared" si="111"/>
        <v>#N/A</v>
      </c>
      <c r="AD188" s="139" t="e">
        <f t="shared" si="112"/>
        <v>#N/A</v>
      </c>
      <c r="AE188" s="140" t="str">
        <f>IF(ISBLANK($G188)," ",IF($D188="Z",#REF!,IF($G188=2,0,IF($G188=1,IF($AB188&gt;$AD188,#REF!,0),IF($AB188&lt;$AC188,#REF!,#REF!)))))</f>
        <v xml:space="preserve"> </v>
      </c>
      <c r="AF188" s="140" t="str">
        <f>IF(ISBLANK($G188)," ",IF($D188="Z",#REF!+#REF!,IF($G188=2,#REF!+#REF!,IF($G188=1,IF($AB188&gt;$AD188,#REF!+#REF!,#REF!+#REF!),IF($AB188&lt;$AC188,#REF!+#REF!,#REF!+#REF!)))))</f>
        <v xml:space="preserve"> </v>
      </c>
      <c r="AG188" s="125">
        <f t="shared" si="145"/>
        <v>0</v>
      </c>
      <c r="AH188" s="126">
        <f t="shared" si="146"/>
        <v>0</v>
      </c>
      <c r="AI188" s="126">
        <f t="shared" si="147"/>
        <v>0</v>
      </c>
      <c r="AJ188" s="126">
        <f t="shared" si="148"/>
        <v>0</v>
      </c>
      <c r="AK188" s="126">
        <f t="shared" si="149"/>
        <v>0</v>
      </c>
      <c r="AL188" s="126">
        <f t="shared" si="150"/>
        <v>4</v>
      </c>
      <c r="AM188" s="125">
        <f t="shared" si="126"/>
        <v>23</v>
      </c>
      <c r="AN188" s="125">
        <f t="shared" si="113"/>
        <v>0</v>
      </c>
      <c r="AO188" s="125">
        <f t="shared" si="114"/>
        <v>0</v>
      </c>
      <c r="AP188" s="125">
        <f t="shared" si="127"/>
        <v>1</v>
      </c>
      <c r="AQ188" s="127">
        <f t="shared" si="115"/>
        <v>810</v>
      </c>
      <c r="AR188" s="127">
        <f t="shared" si="116"/>
        <v>0</v>
      </c>
      <c r="AS188" s="125">
        <f t="shared" si="128"/>
        <v>0</v>
      </c>
      <c r="AT188" s="128">
        <f t="shared" si="117"/>
        <v>0</v>
      </c>
      <c r="AU188" s="128">
        <f t="shared" si="118"/>
        <v>0</v>
      </c>
      <c r="AV188" s="128">
        <f t="shared" si="129"/>
        <v>0</v>
      </c>
      <c r="AW188" s="128">
        <f t="shared" si="119"/>
        <v>0</v>
      </c>
      <c r="AX188" s="146">
        <f t="shared" si="120"/>
        <v>0</v>
      </c>
      <c r="AY188" s="147">
        <f t="shared" si="130"/>
        <v>0</v>
      </c>
      <c r="AZ188" s="146">
        <f t="shared" si="121"/>
        <v>0</v>
      </c>
      <c r="BA188" s="129">
        <f t="shared" si="131"/>
        <v>0</v>
      </c>
      <c r="BB188" s="129">
        <f t="shared" si="132"/>
        <v>0</v>
      </c>
      <c r="BC188" s="129">
        <f t="shared" si="133"/>
        <v>0</v>
      </c>
      <c r="BD188" s="130">
        <f t="shared" si="134"/>
        <v>0</v>
      </c>
      <c r="BE188" s="130">
        <f t="shared" si="135"/>
        <v>0</v>
      </c>
      <c r="BF188" s="130">
        <f t="shared" si="136"/>
        <v>0</v>
      </c>
      <c r="BG188" s="149" t="b">
        <f t="shared" si="137"/>
        <v>0</v>
      </c>
      <c r="BH188" s="130" t="b">
        <f t="shared" si="138"/>
        <v>0</v>
      </c>
      <c r="BI188" s="130" t="str">
        <f t="shared" si="139"/>
        <v/>
      </c>
      <c r="BJ188" s="130" t="str">
        <f t="shared" si="140"/>
        <v/>
      </c>
      <c r="BK188" s="130">
        <f t="shared" si="141"/>
        <v>0</v>
      </c>
      <c r="BL188" s="130" t="str">
        <f t="shared" si="142"/>
        <v/>
      </c>
      <c r="BM188" s="130" t="str">
        <f t="shared" si="154"/>
        <v/>
      </c>
      <c r="BN188" s="130" t="str">
        <f t="shared" si="155"/>
        <v/>
      </c>
      <c r="BO188" s="130">
        <f t="shared" si="151"/>
        <v>0</v>
      </c>
      <c r="BP188" s="130">
        <f t="shared" si="152"/>
        <v>0</v>
      </c>
      <c r="BQ188" s="130">
        <f t="shared" si="153"/>
        <v>0</v>
      </c>
      <c r="BR188" s="130">
        <f t="shared" si="143"/>
        <v>0</v>
      </c>
      <c r="BS188" s="130" t="str">
        <f t="shared" si="144"/>
        <v>N</v>
      </c>
    </row>
    <row r="189" spans="1:71" ht="18" customHeight="1">
      <c r="A189" s="407"/>
      <c r="B189" s="116"/>
      <c r="C189" s="117"/>
      <c r="D189" s="118"/>
      <c r="E189" s="118"/>
      <c r="F189" s="115"/>
      <c r="G189" s="115"/>
      <c r="H189" s="119"/>
      <c r="I189" s="109" t="str">
        <f t="shared" si="122"/>
        <v xml:space="preserve"> </v>
      </c>
      <c r="J189" s="109" t="str">
        <f t="shared" si="123"/>
        <v xml:space="preserve"> </v>
      </c>
      <c r="K189" s="109" t="str">
        <f t="shared" si="124"/>
        <v xml:space="preserve"> </v>
      </c>
      <c r="W189" s="141" t="str">
        <f t="shared" si="125"/>
        <v xml:space="preserve"> </v>
      </c>
      <c r="X189" s="137" t="str">
        <f t="shared" si="106"/>
        <v xml:space="preserve"> </v>
      </c>
      <c r="Y189" s="137" t="str">
        <f t="shared" si="107"/>
        <v xml:space="preserve"> </v>
      </c>
      <c r="Z189" s="137" t="str">
        <f t="shared" si="108"/>
        <v xml:space="preserve"> </v>
      </c>
      <c r="AA189" s="138" t="str">
        <f t="shared" si="109"/>
        <v xml:space="preserve"> </v>
      </c>
      <c r="AB189" s="144" t="str">
        <f t="shared" si="110"/>
        <v xml:space="preserve"> </v>
      </c>
      <c r="AC189" s="139" t="e">
        <f t="shared" si="111"/>
        <v>#N/A</v>
      </c>
      <c r="AD189" s="139" t="e">
        <f t="shared" si="112"/>
        <v>#N/A</v>
      </c>
      <c r="AE189" s="140" t="str">
        <f>IF(ISBLANK($G189)," ",IF($D189="Z",#REF!,IF($G189=2,0,IF($G189=1,IF($AB189&gt;$AD189,#REF!,0),IF($AB189&lt;$AC189,#REF!,#REF!)))))</f>
        <v xml:space="preserve"> </v>
      </c>
      <c r="AF189" s="140" t="str">
        <f>IF(ISBLANK($G189)," ",IF($D189="Z",#REF!+#REF!,IF($G189=2,#REF!+#REF!,IF($G189=1,IF($AB189&gt;$AD189,#REF!+#REF!,#REF!+#REF!),IF($AB189&lt;$AC189,#REF!+#REF!,#REF!+#REF!)))))</f>
        <v xml:space="preserve"> </v>
      </c>
      <c r="AG189" s="125">
        <f t="shared" si="145"/>
        <v>0</v>
      </c>
      <c r="AH189" s="126">
        <f t="shared" si="146"/>
        <v>0</v>
      </c>
      <c r="AI189" s="126">
        <f t="shared" si="147"/>
        <v>0</v>
      </c>
      <c r="AJ189" s="126">
        <f t="shared" si="148"/>
        <v>0</v>
      </c>
      <c r="AK189" s="126">
        <f t="shared" si="149"/>
        <v>0</v>
      </c>
      <c r="AL189" s="126">
        <f t="shared" si="150"/>
        <v>4</v>
      </c>
      <c r="AM189" s="125">
        <f t="shared" si="126"/>
        <v>23</v>
      </c>
      <c r="AN189" s="125">
        <f t="shared" si="113"/>
        <v>0</v>
      </c>
      <c r="AO189" s="125">
        <f t="shared" si="114"/>
        <v>0</v>
      </c>
      <c r="AP189" s="125">
        <f t="shared" si="127"/>
        <v>1</v>
      </c>
      <c r="AQ189" s="127">
        <f t="shared" si="115"/>
        <v>810</v>
      </c>
      <c r="AR189" s="127">
        <f t="shared" si="116"/>
        <v>0</v>
      </c>
      <c r="AS189" s="125">
        <f t="shared" si="128"/>
        <v>0</v>
      </c>
      <c r="AT189" s="128">
        <f t="shared" si="117"/>
        <v>0</v>
      </c>
      <c r="AU189" s="128">
        <f t="shared" si="118"/>
        <v>0</v>
      </c>
      <c r="AV189" s="128">
        <f t="shared" si="129"/>
        <v>0</v>
      </c>
      <c r="AW189" s="128">
        <f t="shared" si="119"/>
        <v>0</v>
      </c>
      <c r="AX189" s="146">
        <f t="shared" si="120"/>
        <v>0</v>
      </c>
      <c r="AY189" s="147">
        <f t="shared" si="130"/>
        <v>0</v>
      </c>
      <c r="AZ189" s="146">
        <f t="shared" si="121"/>
        <v>0</v>
      </c>
      <c r="BA189" s="129">
        <f t="shared" si="131"/>
        <v>0</v>
      </c>
      <c r="BB189" s="129">
        <f t="shared" si="132"/>
        <v>0</v>
      </c>
      <c r="BC189" s="129">
        <f t="shared" si="133"/>
        <v>0</v>
      </c>
      <c r="BD189" s="130">
        <f t="shared" si="134"/>
        <v>0</v>
      </c>
      <c r="BE189" s="130">
        <f t="shared" si="135"/>
        <v>0</v>
      </c>
      <c r="BF189" s="130">
        <f t="shared" si="136"/>
        <v>0</v>
      </c>
      <c r="BG189" s="149" t="b">
        <f t="shared" si="137"/>
        <v>0</v>
      </c>
      <c r="BH189" s="130" t="b">
        <f t="shared" si="138"/>
        <v>0</v>
      </c>
      <c r="BI189" s="130" t="str">
        <f t="shared" si="139"/>
        <v/>
      </c>
      <c r="BJ189" s="130" t="str">
        <f t="shared" si="140"/>
        <v/>
      </c>
      <c r="BK189" s="130">
        <f t="shared" si="141"/>
        <v>0</v>
      </c>
      <c r="BL189" s="130" t="str">
        <f t="shared" si="142"/>
        <v/>
      </c>
      <c r="BM189" s="130" t="str">
        <f t="shared" si="154"/>
        <v/>
      </c>
      <c r="BN189" s="130" t="str">
        <f t="shared" si="155"/>
        <v/>
      </c>
      <c r="BO189" s="130">
        <f t="shared" si="151"/>
        <v>0</v>
      </c>
      <c r="BP189" s="130">
        <f t="shared" si="152"/>
        <v>0</v>
      </c>
      <c r="BQ189" s="130">
        <f t="shared" si="153"/>
        <v>0</v>
      </c>
      <c r="BR189" s="130">
        <f t="shared" si="143"/>
        <v>0</v>
      </c>
      <c r="BS189" s="130" t="str">
        <f t="shared" si="144"/>
        <v>N</v>
      </c>
    </row>
    <row r="190" spans="1:71" ht="18" customHeight="1">
      <c r="A190" s="407"/>
      <c r="B190" s="116"/>
      <c r="C190" s="117"/>
      <c r="D190" s="118"/>
      <c r="E190" s="118"/>
      <c r="F190" s="115"/>
      <c r="G190" s="115"/>
      <c r="H190" s="119"/>
      <c r="I190" s="109" t="str">
        <f t="shared" si="122"/>
        <v xml:space="preserve"> </v>
      </c>
      <c r="J190" s="109" t="str">
        <f t="shared" si="123"/>
        <v xml:space="preserve"> </v>
      </c>
      <c r="K190" s="109" t="str">
        <f t="shared" si="124"/>
        <v xml:space="preserve"> </v>
      </c>
      <c r="W190" s="141" t="str">
        <f t="shared" si="125"/>
        <v xml:space="preserve"> </v>
      </c>
      <c r="X190" s="137" t="str">
        <f t="shared" si="106"/>
        <v xml:space="preserve"> </v>
      </c>
      <c r="Y190" s="137" t="str">
        <f t="shared" si="107"/>
        <v xml:space="preserve"> </v>
      </c>
      <c r="Z190" s="137" t="str">
        <f t="shared" si="108"/>
        <v xml:space="preserve"> </v>
      </c>
      <c r="AA190" s="138" t="str">
        <f t="shared" si="109"/>
        <v xml:space="preserve"> </v>
      </c>
      <c r="AB190" s="144" t="str">
        <f t="shared" si="110"/>
        <v xml:space="preserve"> </v>
      </c>
      <c r="AC190" s="139" t="e">
        <f t="shared" si="111"/>
        <v>#N/A</v>
      </c>
      <c r="AD190" s="139" t="e">
        <f t="shared" si="112"/>
        <v>#N/A</v>
      </c>
      <c r="AE190" s="140" t="str">
        <f>IF(ISBLANK($G190)," ",IF($D190="Z",#REF!,IF($G190=2,0,IF($G190=1,IF($AB190&gt;$AD190,#REF!,0),IF($AB190&lt;$AC190,#REF!,#REF!)))))</f>
        <v xml:space="preserve"> </v>
      </c>
      <c r="AF190" s="140" t="str">
        <f>IF(ISBLANK($G190)," ",IF($D190="Z",#REF!+#REF!,IF($G190=2,#REF!+#REF!,IF($G190=1,IF($AB190&gt;$AD190,#REF!+#REF!,#REF!+#REF!),IF($AB190&lt;$AC190,#REF!+#REF!,#REF!+#REF!)))))</f>
        <v xml:space="preserve"> </v>
      </c>
      <c r="AG190" s="125">
        <f t="shared" si="145"/>
        <v>0</v>
      </c>
      <c r="AH190" s="126">
        <f t="shared" si="146"/>
        <v>0</v>
      </c>
      <c r="AI190" s="126">
        <f t="shared" si="147"/>
        <v>0</v>
      </c>
      <c r="AJ190" s="126">
        <f t="shared" si="148"/>
        <v>0</v>
      </c>
      <c r="AK190" s="126">
        <f t="shared" si="149"/>
        <v>0</v>
      </c>
      <c r="AL190" s="126">
        <f t="shared" si="150"/>
        <v>4</v>
      </c>
      <c r="AM190" s="125">
        <f t="shared" si="126"/>
        <v>23</v>
      </c>
      <c r="AN190" s="125">
        <f t="shared" si="113"/>
        <v>0</v>
      </c>
      <c r="AO190" s="125">
        <f t="shared" si="114"/>
        <v>0</v>
      </c>
      <c r="AP190" s="125">
        <f t="shared" si="127"/>
        <v>1</v>
      </c>
      <c r="AQ190" s="127">
        <f t="shared" si="115"/>
        <v>810</v>
      </c>
      <c r="AR190" s="127">
        <f t="shared" si="116"/>
        <v>0</v>
      </c>
      <c r="AS190" s="125">
        <f t="shared" si="128"/>
        <v>0</v>
      </c>
      <c r="AT190" s="128">
        <f t="shared" si="117"/>
        <v>0</v>
      </c>
      <c r="AU190" s="128">
        <f t="shared" si="118"/>
        <v>0</v>
      </c>
      <c r="AV190" s="128">
        <f t="shared" si="129"/>
        <v>0</v>
      </c>
      <c r="AW190" s="128">
        <f t="shared" si="119"/>
        <v>0</v>
      </c>
      <c r="AX190" s="146">
        <f t="shared" si="120"/>
        <v>0</v>
      </c>
      <c r="AY190" s="147">
        <f t="shared" si="130"/>
        <v>0</v>
      </c>
      <c r="AZ190" s="146">
        <f t="shared" si="121"/>
        <v>0</v>
      </c>
      <c r="BA190" s="129">
        <f t="shared" si="131"/>
        <v>0</v>
      </c>
      <c r="BB190" s="129">
        <f t="shared" si="132"/>
        <v>0</v>
      </c>
      <c r="BC190" s="129">
        <f t="shared" si="133"/>
        <v>0</v>
      </c>
      <c r="BD190" s="130">
        <f t="shared" si="134"/>
        <v>0</v>
      </c>
      <c r="BE190" s="130">
        <f t="shared" si="135"/>
        <v>0</v>
      </c>
      <c r="BF190" s="130">
        <f t="shared" si="136"/>
        <v>0</v>
      </c>
      <c r="BG190" s="149" t="b">
        <f t="shared" si="137"/>
        <v>0</v>
      </c>
      <c r="BH190" s="130" t="b">
        <f t="shared" si="138"/>
        <v>0</v>
      </c>
      <c r="BI190" s="130" t="str">
        <f t="shared" si="139"/>
        <v/>
      </c>
      <c r="BJ190" s="130" t="str">
        <f t="shared" si="140"/>
        <v/>
      </c>
      <c r="BK190" s="130">
        <f t="shared" si="141"/>
        <v>0</v>
      </c>
      <c r="BL190" s="130" t="str">
        <f t="shared" si="142"/>
        <v/>
      </c>
      <c r="BM190" s="130" t="str">
        <f t="shared" si="154"/>
        <v/>
      </c>
      <c r="BN190" s="130" t="str">
        <f t="shared" si="155"/>
        <v/>
      </c>
      <c r="BO190" s="130">
        <f t="shared" si="151"/>
        <v>0</v>
      </c>
      <c r="BP190" s="130">
        <f t="shared" si="152"/>
        <v>0</v>
      </c>
      <c r="BQ190" s="130">
        <f t="shared" si="153"/>
        <v>0</v>
      </c>
      <c r="BR190" s="130">
        <f t="shared" si="143"/>
        <v>0</v>
      </c>
      <c r="BS190" s="130" t="str">
        <f t="shared" si="144"/>
        <v>N</v>
      </c>
    </row>
    <row r="191" spans="1:71" ht="18" customHeight="1">
      <c r="A191" s="407"/>
      <c r="B191" s="116"/>
      <c r="C191" s="117"/>
      <c r="D191" s="118"/>
      <c r="E191" s="118"/>
      <c r="F191" s="115"/>
      <c r="G191" s="115"/>
      <c r="H191" s="119"/>
      <c r="I191" s="109" t="str">
        <f t="shared" si="122"/>
        <v xml:space="preserve"> </v>
      </c>
      <c r="J191" s="109" t="str">
        <f t="shared" si="123"/>
        <v xml:space="preserve"> </v>
      </c>
      <c r="K191" s="109" t="str">
        <f t="shared" si="124"/>
        <v xml:space="preserve"> </v>
      </c>
      <c r="W191" s="141" t="str">
        <f t="shared" si="125"/>
        <v xml:space="preserve"> </v>
      </c>
      <c r="X191" s="137" t="str">
        <f t="shared" si="106"/>
        <v xml:space="preserve"> </v>
      </c>
      <c r="Y191" s="137" t="str">
        <f t="shared" si="107"/>
        <v xml:space="preserve"> </v>
      </c>
      <c r="Z191" s="137" t="str">
        <f t="shared" si="108"/>
        <v xml:space="preserve"> </v>
      </c>
      <c r="AA191" s="138" t="str">
        <f t="shared" si="109"/>
        <v xml:space="preserve"> </v>
      </c>
      <c r="AB191" s="144" t="str">
        <f t="shared" si="110"/>
        <v xml:space="preserve"> </v>
      </c>
      <c r="AC191" s="139" t="e">
        <f t="shared" si="111"/>
        <v>#N/A</v>
      </c>
      <c r="AD191" s="139" t="e">
        <f t="shared" si="112"/>
        <v>#N/A</v>
      </c>
      <c r="AE191" s="140" t="str">
        <f>IF(ISBLANK($G191)," ",IF($D191="Z",#REF!,IF($G191=2,0,IF($G191=1,IF($AB191&gt;$AD191,#REF!,0),IF($AB191&lt;$AC191,#REF!,#REF!)))))</f>
        <v xml:space="preserve"> </v>
      </c>
      <c r="AF191" s="140" t="str">
        <f>IF(ISBLANK($G191)," ",IF($D191="Z",#REF!+#REF!,IF($G191=2,#REF!+#REF!,IF($G191=1,IF($AB191&gt;$AD191,#REF!+#REF!,#REF!+#REF!),IF($AB191&lt;$AC191,#REF!+#REF!,#REF!+#REF!)))))</f>
        <v xml:space="preserve"> </v>
      </c>
      <c r="AG191" s="125">
        <f t="shared" si="145"/>
        <v>0</v>
      </c>
      <c r="AH191" s="126">
        <f t="shared" si="146"/>
        <v>0</v>
      </c>
      <c r="AI191" s="126">
        <f t="shared" si="147"/>
        <v>0</v>
      </c>
      <c r="AJ191" s="126">
        <f t="shared" si="148"/>
        <v>0</v>
      </c>
      <c r="AK191" s="126">
        <f t="shared" si="149"/>
        <v>0</v>
      </c>
      <c r="AL191" s="126">
        <f t="shared" si="150"/>
        <v>4</v>
      </c>
      <c r="AM191" s="125">
        <f t="shared" si="126"/>
        <v>23</v>
      </c>
      <c r="AN191" s="125">
        <f t="shared" si="113"/>
        <v>0</v>
      </c>
      <c r="AO191" s="125">
        <f t="shared" si="114"/>
        <v>0</v>
      </c>
      <c r="AP191" s="125">
        <f t="shared" si="127"/>
        <v>1</v>
      </c>
      <c r="AQ191" s="127">
        <f t="shared" si="115"/>
        <v>810</v>
      </c>
      <c r="AR191" s="127">
        <f t="shared" si="116"/>
        <v>0</v>
      </c>
      <c r="AS191" s="125">
        <f t="shared" si="128"/>
        <v>0</v>
      </c>
      <c r="AT191" s="128">
        <f t="shared" si="117"/>
        <v>0</v>
      </c>
      <c r="AU191" s="128">
        <f t="shared" si="118"/>
        <v>0</v>
      </c>
      <c r="AV191" s="128">
        <f t="shared" si="129"/>
        <v>0</v>
      </c>
      <c r="AW191" s="128">
        <f t="shared" si="119"/>
        <v>0</v>
      </c>
      <c r="AX191" s="146">
        <f t="shared" si="120"/>
        <v>0</v>
      </c>
      <c r="AY191" s="147">
        <f t="shared" si="130"/>
        <v>0</v>
      </c>
      <c r="AZ191" s="146">
        <f t="shared" si="121"/>
        <v>0</v>
      </c>
      <c r="BA191" s="129">
        <f t="shared" si="131"/>
        <v>0</v>
      </c>
      <c r="BB191" s="129">
        <f t="shared" si="132"/>
        <v>0</v>
      </c>
      <c r="BC191" s="129">
        <f t="shared" si="133"/>
        <v>0</v>
      </c>
      <c r="BD191" s="130">
        <f t="shared" si="134"/>
        <v>0</v>
      </c>
      <c r="BE191" s="130">
        <f t="shared" si="135"/>
        <v>0</v>
      </c>
      <c r="BF191" s="130">
        <f t="shared" si="136"/>
        <v>0</v>
      </c>
      <c r="BG191" s="149" t="b">
        <f t="shared" si="137"/>
        <v>0</v>
      </c>
      <c r="BH191" s="130" t="b">
        <f t="shared" si="138"/>
        <v>0</v>
      </c>
      <c r="BI191" s="130" t="str">
        <f t="shared" si="139"/>
        <v/>
      </c>
      <c r="BJ191" s="130" t="str">
        <f t="shared" si="140"/>
        <v/>
      </c>
      <c r="BK191" s="130">
        <f t="shared" si="141"/>
        <v>0</v>
      </c>
      <c r="BL191" s="130" t="str">
        <f t="shared" si="142"/>
        <v/>
      </c>
      <c r="BM191" s="130" t="str">
        <f t="shared" si="154"/>
        <v/>
      </c>
      <c r="BN191" s="130" t="str">
        <f t="shared" si="155"/>
        <v/>
      </c>
      <c r="BO191" s="130">
        <f t="shared" si="151"/>
        <v>0</v>
      </c>
      <c r="BP191" s="130">
        <f t="shared" si="152"/>
        <v>0</v>
      </c>
      <c r="BQ191" s="130">
        <f t="shared" si="153"/>
        <v>0</v>
      </c>
      <c r="BR191" s="130">
        <f t="shared" si="143"/>
        <v>0</v>
      </c>
      <c r="BS191" s="130" t="str">
        <f t="shared" si="144"/>
        <v>N</v>
      </c>
    </row>
    <row r="192" spans="1:71" ht="18" customHeight="1">
      <c r="A192" s="407"/>
      <c r="B192" s="116"/>
      <c r="C192" s="117"/>
      <c r="D192" s="118"/>
      <c r="E192" s="118"/>
      <c r="F192" s="115"/>
      <c r="G192" s="115"/>
      <c r="H192" s="119"/>
      <c r="I192" s="109" t="str">
        <f t="shared" si="122"/>
        <v xml:space="preserve"> </v>
      </c>
      <c r="J192" s="109" t="str">
        <f t="shared" si="123"/>
        <v xml:space="preserve"> </v>
      </c>
      <c r="K192" s="109" t="str">
        <f t="shared" si="124"/>
        <v xml:space="preserve"> </v>
      </c>
      <c r="W192" s="141" t="str">
        <f t="shared" si="125"/>
        <v xml:space="preserve"> </v>
      </c>
      <c r="X192" s="137" t="str">
        <f t="shared" si="106"/>
        <v xml:space="preserve"> </v>
      </c>
      <c r="Y192" s="137" t="str">
        <f t="shared" si="107"/>
        <v xml:space="preserve"> </v>
      </c>
      <c r="Z192" s="137" t="str">
        <f t="shared" si="108"/>
        <v xml:space="preserve"> </v>
      </c>
      <c r="AA192" s="138" t="str">
        <f t="shared" si="109"/>
        <v xml:space="preserve"> </v>
      </c>
      <c r="AB192" s="144" t="str">
        <f t="shared" si="110"/>
        <v xml:space="preserve"> </v>
      </c>
      <c r="AC192" s="139" t="e">
        <f t="shared" si="111"/>
        <v>#N/A</v>
      </c>
      <c r="AD192" s="139" t="e">
        <f t="shared" si="112"/>
        <v>#N/A</v>
      </c>
      <c r="AE192" s="140" t="str">
        <f>IF(ISBLANK($G192)," ",IF($D192="Z",#REF!,IF($G192=2,0,IF($G192=1,IF($AB192&gt;$AD192,#REF!,0),IF($AB192&lt;$AC192,#REF!,#REF!)))))</f>
        <v xml:space="preserve"> </v>
      </c>
      <c r="AF192" s="140" t="str">
        <f>IF(ISBLANK($G192)," ",IF($D192="Z",#REF!+#REF!,IF($G192=2,#REF!+#REF!,IF($G192=1,IF($AB192&gt;$AD192,#REF!+#REF!,#REF!+#REF!),IF($AB192&lt;$AC192,#REF!+#REF!,#REF!+#REF!)))))</f>
        <v xml:space="preserve"> </v>
      </c>
      <c r="AG192" s="125">
        <f t="shared" si="145"/>
        <v>0</v>
      </c>
      <c r="AH192" s="126">
        <f t="shared" si="146"/>
        <v>0</v>
      </c>
      <c r="AI192" s="126">
        <f t="shared" si="147"/>
        <v>0</v>
      </c>
      <c r="AJ192" s="126">
        <f t="shared" si="148"/>
        <v>0</v>
      </c>
      <c r="AK192" s="126">
        <f t="shared" si="149"/>
        <v>0</v>
      </c>
      <c r="AL192" s="126">
        <f t="shared" si="150"/>
        <v>4</v>
      </c>
      <c r="AM192" s="125">
        <f t="shared" si="126"/>
        <v>23</v>
      </c>
      <c r="AN192" s="125">
        <f t="shared" si="113"/>
        <v>0</v>
      </c>
      <c r="AO192" s="125">
        <f t="shared" si="114"/>
        <v>0</v>
      </c>
      <c r="AP192" s="125">
        <f t="shared" si="127"/>
        <v>1</v>
      </c>
      <c r="AQ192" s="127">
        <f t="shared" si="115"/>
        <v>810</v>
      </c>
      <c r="AR192" s="127">
        <f t="shared" si="116"/>
        <v>0</v>
      </c>
      <c r="AS192" s="125">
        <f t="shared" si="128"/>
        <v>0</v>
      </c>
      <c r="AT192" s="128">
        <f t="shared" si="117"/>
        <v>0</v>
      </c>
      <c r="AU192" s="128">
        <f t="shared" si="118"/>
        <v>0</v>
      </c>
      <c r="AV192" s="128">
        <f t="shared" si="129"/>
        <v>0</v>
      </c>
      <c r="AW192" s="128">
        <f t="shared" si="119"/>
        <v>0</v>
      </c>
      <c r="AX192" s="146">
        <f t="shared" si="120"/>
        <v>0</v>
      </c>
      <c r="AY192" s="147">
        <f t="shared" si="130"/>
        <v>0</v>
      </c>
      <c r="AZ192" s="146">
        <f t="shared" si="121"/>
        <v>0</v>
      </c>
      <c r="BA192" s="129">
        <f t="shared" si="131"/>
        <v>0</v>
      </c>
      <c r="BB192" s="129">
        <f t="shared" si="132"/>
        <v>0</v>
      </c>
      <c r="BC192" s="129">
        <f t="shared" si="133"/>
        <v>0</v>
      </c>
      <c r="BD192" s="130">
        <f t="shared" si="134"/>
        <v>0</v>
      </c>
      <c r="BE192" s="130">
        <f t="shared" si="135"/>
        <v>0</v>
      </c>
      <c r="BF192" s="130">
        <f t="shared" si="136"/>
        <v>0</v>
      </c>
      <c r="BG192" s="149" t="b">
        <f t="shared" si="137"/>
        <v>0</v>
      </c>
      <c r="BH192" s="130" t="b">
        <f t="shared" si="138"/>
        <v>0</v>
      </c>
      <c r="BI192" s="130" t="str">
        <f t="shared" si="139"/>
        <v/>
      </c>
      <c r="BJ192" s="130" t="str">
        <f t="shared" si="140"/>
        <v/>
      </c>
      <c r="BK192" s="130">
        <f t="shared" si="141"/>
        <v>0</v>
      </c>
      <c r="BL192" s="130" t="str">
        <f t="shared" si="142"/>
        <v/>
      </c>
      <c r="BM192" s="130" t="str">
        <f t="shared" si="154"/>
        <v/>
      </c>
      <c r="BN192" s="130" t="str">
        <f t="shared" si="155"/>
        <v/>
      </c>
      <c r="BO192" s="130">
        <f t="shared" si="151"/>
        <v>0</v>
      </c>
      <c r="BP192" s="130">
        <f t="shared" si="152"/>
        <v>0</v>
      </c>
      <c r="BQ192" s="130">
        <f t="shared" si="153"/>
        <v>0</v>
      </c>
      <c r="BR192" s="130">
        <f t="shared" si="143"/>
        <v>0</v>
      </c>
      <c r="BS192" s="130" t="str">
        <f t="shared" si="144"/>
        <v>N</v>
      </c>
    </row>
    <row r="193" spans="1:71" ht="18" customHeight="1">
      <c r="A193" s="407"/>
      <c r="B193" s="116"/>
      <c r="C193" s="117"/>
      <c r="D193" s="118"/>
      <c r="E193" s="118"/>
      <c r="F193" s="115"/>
      <c r="G193" s="115"/>
      <c r="H193" s="119"/>
      <c r="I193" s="109" t="str">
        <f t="shared" si="122"/>
        <v xml:space="preserve"> </v>
      </c>
      <c r="J193" s="109" t="str">
        <f t="shared" si="123"/>
        <v xml:space="preserve"> </v>
      </c>
      <c r="K193" s="109" t="str">
        <f t="shared" si="124"/>
        <v xml:space="preserve"> </v>
      </c>
      <c r="W193" s="141" t="str">
        <f t="shared" si="125"/>
        <v xml:space="preserve"> </v>
      </c>
      <c r="X193" s="137" t="str">
        <f t="shared" si="106"/>
        <v xml:space="preserve"> </v>
      </c>
      <c r="Y193" s="137" t="str">
        <f t="shared" si="107"/>
        <v xml:space="preserve"> </v>
      </c>
      <c r="Z193" s="137" t="str">
        <f t="shared" si="108"/>
        <v xml:space="preserve"> </v>
      </c>
      <c r="AA193" s="138" t="str">
        <f t="shared" si="109"/>
        <v xml:space="preserve"> </v>
      </c>
      <c r="AB193" s="144" t="str">
        <f t="shared" si="110"/>
        <v xml:space="preserve"> </v>
      </c>
      <c r="AC193" s="139" t="e">
        <f t="shared" si="111"/>
        <v>#N/A</v>
      </c>
      <c r="AD193" s="139" t="e">
        <f t="shared" si="112"/>
        <v>#N/A</v>
      </c>
      <c r="AE193" s="140" t="str">
        <f>IF(ISBLANK($G193)," ",IF($D193="Z",#REF!,IF($G193=2,0,IF($G193=1,IF($AB193&gt;$AD193,#REF!,0),IF($AB193&lt;$AC193,#REF!,#REF!)))))</f>
        <v xml:space="preserve"> </v>
      </c>
      <c r="AF193" s="140" t="str">
        <f>IF(ISBLANK($G193)," ",IF($D193="Z",#REF!+#REF!,IF($G193=2,#REF!+#REF!,IF($G193=1,IF($AB193&gt;$AD193,#REF!+#REF!,#REF!+#REF!),IF($AB193&lt;$AC193,#REF!+#REF!,#REF!+#REF!)))))</f>
        <v xml:space="preserve"> </v>
      </c>
      <c r="AG193" s="125">
        <f t="shared" si="145"/>
        <v>0</v>
      </c>
      <c r="AH193" s="126">
        <f t="shared" si="146"/>
        <v>0</v>
      </c>
      <c r="AI193" s="126">
        <f t="shared" si="147"/>
        <v>0</v>
      </c>
      <c r="AJ193" s="126">
        <f t="shared" si="148"/>
        <v>0</v>
      </c>
      <c r="AK193" s="126">
        <f t="shared" si="149"/>
        <v>0</v>
      </c>
      <c r="AL193" s="126">
        <f t="shared" si="150"/>
        <v>4</v>
      </c>
      <c r="AM193" s="125">
        <f t="shared" si="126"/>
        <v>23</v>
      </c>
      <c r="AN193" s="125">
        <f t="shared" si="113"/>
        <v>0</v>
      </c>
      <c r="AO193" s="125">
        <f t="shared" si="114"/>
        <v>0</v>
      </c>
      <c r="AP193" s="125">
        <f t="shared" si="127"/>
        <v>1</v>
      </c>
      <c r="AQ193" s="127">
        <f t="shared" si="115"/>
        <v>810</v>
      </c>
      <c r="AR193" s="127">
        <f t="shared" si="116"/>
        <v>0</v>
      </c>
      <c r="AS193" s="125">
        <f t="shared" si="128"/>
        <v>0</v>
      </c>
      <c r="AT193" s="128">
        <f t="shared" si="117"/>
        <v>0</v>
      </c>
      <c r="AU193" s="128">
        <f t="shared" si="118"/>
        <v>0</v>
      </c>
      <c r="AV193" s="128">
        <f t="shared" si="129"/>
        <v>0</v>
      </c>
      <c r="AW193" s="128">
        <f t="shared" si="119"/>
        <v>0</v>
      </c>
      <c r="AX193" s="146">
        <f t="shared" si="120"/>
        <v>0</v>
      </c>
      <c r="AY193" s="147">
        <f t="shared" si="130"/>
        <v>0</v>
      </c>
      <c r="AZ193" s="146">
        <f t="shared" si="121"/>
        <v>0</v>
      </c>
      <c r="BA193" s="129">
        <f t="shared" si="131"/>
        <v>0</v>
      </c>
      <c r="BB193" s="129">
        <f t="shared" si="132"/>
        <v>0</v>
      </c>
      <c r="BC193" s="129">
        <f t="shared" si="133"/>
        <v>0</v>
      </c>
      <c r="BD193" s="130">
        <f t="shared" si="134"/>
        <v>0</v>
      </c>
      <c r="BE193" s="130">
        <f t="shared" si="135"/>
        <v>0</v>
      </c>
      <c r="BF193" s="130">
        <f t="shared" si="136"/>
        <v>0</v>
      </c>
      <c r="BG193" s="149" t="b">
        <f t="shared" si="137"/>
        <v>0</v>
      </c>
      <c r="BH193" s="130" t="b">
        <f t="shared" si="138"/>
        <v>0</v>
      </c>
      <c r="BI193" s="130" t="str">
        <f t="shared" si="139"/>
        <v/>
      </c>
      <c r="BJ193" s="130" t="str">
        <f t="shared" si="140"/>
        <v/>
      </c>
      <c r="BK193" s="130">
        <f t="shared" si="141"/>
        <v>0</v>
      </c>
      <c r="BL193" s="130" t="str">
        <f t="shared" si="142"/>
        <v/>
      </c>
      <c r="BM193" s="130" t="str">
        <f t="shared" si="154"/>
        <v/>
      </c>
      <c r="BN193" s="130" t="str">
        <f t="shared" si="155"/>
        <v/>
      </c>
      <c r="BO193" s="130">
        <f t="shared" si="151"/>
        <v>0</v>
      </c>
      <c r="BP193" s="130">
        <f t="shared" si="152"/>
        <v>0</v>
      </c>
      <c r="BQ193" s="130">
        <f t="shared" si="153"/>
        <v>0</v>
      </c>
      <c r="BR193" s="130">
        <f t="shared" si="143"/>
        <v>0</v>
      </c>
      <c r="BS193" s="130" t="str">
        <f t="shared" si="144"/>
        <v>N</v>
      </c>
    </row>
    <row r="194" spans="1:71" ht="18" customHeight="1">
      <c r="A194" s="407"/>
      <c r="B194" s="116"/>
      <c r="C194" s="117"/>
      <c r="D194" s="118"/>
      <c r="E194" s="118"/>
      <c r="F194" s="115"/>
      <c r="G194" s="115"/>
      <c r="H194" s="119"/>
      <c r="I194" s="109" t="str">
        <f t="shared" si="122"/>
        <v xml:space="preserve"> </v>
      </c>
      <c r="J194" s="109" t="str">
        <f t="shared" si="123"/>
        <v xml:space="preserve"> </v>
      </c>
      <c r="K194" s="109" t="str">
        <f t="shared" si="124"/>
        <v xml:space="preserve"> </v>
      </c>
      <c r="W194" s="141" t="str">
        <f t="shared" si="125"/>
        <v xml:space="preserve"> </v>
      </c>
      <c r="X194" s="137" t="str">
        <f t="shared" si="106"/>
        <v xml:space="preserve"> </v>
      </c>
      <c r="Y194" s="137" t="str">
        <f t="shared" si="107"/>
        <v xml:space="preserve"> </v>
      </c>
      <c r="Z194" s="137" t="str">
        <f t="shared" si="108"/>
        <v xml:space="preserve"> </v>
      </c>
      <c r="AA194" s="138" t="str">
        <f t="shared" si="109"/>
        <v xml:space="preserve"> </v>
      </c>
      <c r="AB194" s="144" t="str">
        <f t="shared" si="110"/>
        <v xml:space="preserve"> </v>
      </c>
      <c r="AC194" s="139" t="e">
        <f t="shared" si="111"/>
        <v>#N/A</v>
      </c>
      <c r="AD194" s="139" t="e">
        <f t="shared" si="112"/>
        <v>#N/A</v>
      </c>
      <c r="AE194" s="140" t="str">
        <f>IF(ISBLANK($G194)," ",IF($D194="Z",#REF!,IF($G194=2,0,IF($G194=1,IF($AB194&gt;$AD194,#REF!,0),IF($AB194&lt;$AC194,#REF!,#REF!)))))</f>
        <v xml:space="preserve"> </v>
      </c>
      <c r="AF194" s="140" t="str">
        <f>IF(ISBLANK($G194)," ",IF($D194="Z",#REF!+#REF!,IF($G194=2,#REF!+#REF!,IF($G194=1,IF($AB194&gt;$AD194,#REF!+#REF!,#REF!+#REF!),IF($AB194&lt;$AC194,#REF!+#REF!,#REF!+#REF!)))))</f>
        <v xml:space="preserve"> </v>
      </c>
      <c r="AG194" s="125">
        <f t="shared" si="145"/>
        <v>0</v>
      </c>
      <c r="AH194" s="126">
        <f t="shared" si="146"/>
        <v>0</v>
      </c>
      <c r="AI194" s="126">
        <f t="shared" si="147"/>
        <v>0</v>
      </c>
      <c r="AJ194" s="126">
        <f t="shared" si="148"/>
        <v>0</v>
      </c>
      <c r="AK194" s="126">
        <f t="shared" si="149"/>
        <v>0</v>
      </c>
      <c r="AL194" s="126">
        <f t="shared" si="150"/>
        <v>4</v>
      </c>
      <c r="AM194" s="125">
        <f t="shared" si="126"/>
        <v>23</v>
      </c>
      <c r="AN194" s="125">
        <f t="shared" si="113"/>
        <v>0</v>
      </c>
      <c r="AO194" s="125">
        <f t="shared" si="114"/>
        <v>0</v>
      </c>
      <c r="AP194" s="125">
        <f t="shared" si="127"/>
        <v>1</v>
      </c>
      <c r="AQ194" s="127">
        <f t="shared" si="115"/>
        <v>810</v>
      </c>
      <c r="AR194" s="127">
        <f t="shared" si="116"/>
        <v>0</v>
      </c>
      <c r="AS194" s="125">
        <f t="shared" si="128"/>
        <v>0</v>
      </c>
      <c r="AT194" s="128">
        <f t="shared" si="117"/>
        <v>0</v>
      </c>
      <c r="AU194" s="128">
        <f t="shared" si="118"/>
        <v>0</v>
      </c>
      <c r="AV194" s="128">
        <f t="shared" si="129"/>
        <v>0</v>
      </c>
      <c r="AW194" s="128">
        <f t="shared" si="119"/>
        <v>0</v>
      </c>
      <c r="AX194" s="146">
        <f t="shared" si="120"/>
        <v>0</v>
      </c>
      <c r="AY194" s="147">
        <f t="shared" si="130"/>
        <v>0</v>
      </c>
      <c r="AZ194" s="146">
        <f t="shared" si="121"/>
        <v>0</v>
      </c>
      <c r="BA194" s="129">
        <f t="shared" si="131"/>
        <v>0</v>
      </c>
      <c r="BB194" s="129">
        <f t="shared" si="132"/>
        <v>0</v>
      </c>
      <c r="BC194" s="129">
        <f t="shared" si="133"/>
        <v>0</v>
      </c>
      <c r="BD194" s="130">
        <f t="shared" si="134"/>
        <v>0</v>
      </c>
      <c r="BE194" s="130">
        <f t="shared" si="135"/>
        <v>0</v>
      </c>
      <c r="BF194" s="130">
        <f t="shared" si="136"/>
        <v>0</v>
      </c>
      <c r="BG194" s="149" t="b">
        <f t="shared" si="137"/>
        <v>0</v>
      </c>
      <c r="BH194" s="130" t="b">
        <f t="shared" si="138"/>
        <v>0</v>
      </c>
      <c r="BI194" s="130" t="str">
        <f t="shared" si="139"/>
        <v/>
      </c>
      <c r="BJ194" s="130" t="str">
        <f t="shared" si="140"/>
        <v/>
      </c>
      <c r="BK194" s="130">
        <f t="shared" si="141"/>
        <v>0</v>
      </c>
      <c r="BL194" s="130" t="str">
        <f t="shared" si="142"/>
        <v/>
      </c>
      <c r="BM194" s="130" t="str">
        <f t="shared" si="154"/>
        <v/>
      </c>
      <c r="BN194" s="130" t="str">
        <f t="shared" si="155"/>
        <v/>
      </c>
      <c r="BO194" s="130">
        <f t="shared" si="151"/>
        <v>0</v>
      </c>
      <c r="BP194" s="130">
        <f t="shared" si="152"/>
        <v>0</v>
      </c>
      <c r="BQ194" s="130">
        <f t="shared" si="153"/>
        <v>0</v>
      </c>
      <c r="BR194" s="130">
        <f t="shared" si="143"/>
        <v>0</v>
      </c>
      <c r="BS194" s="130" t="str">
        <f t="shared" si="144"/>
        <v>N</v>
      </c>
    </row>
    <row r="195" spans="1:71" ht="18" customHeight="1">
      <c r="A195" s="407"/>
      <c r="B195" s="116"/>
      <c r="C195" s="117"/>
      <c r="D195" s="118"/>
      <c r="E195" s="118"/>
      <c r="F195" s="115"/>
      <c r="G195" s="115"/>
      <c r="H195" s="119"/>
      <c r="I195" s="109" t="str">
        <f t="shared" si="122"/>
        <v xml:space="preserve"> </v>
      </c>
      <c r="J195" s="109" t="str">
        <f t="shared" si="123"/>
        <v xml:space="preserve"> </v>
      </c>
      <c r="K195" s="109" t="str">
        <f t="shared" si="124"/>
        <v xml:space="preserve"> </v>
      </c>
      <c r="W195" s="141" t="str">
        <f t="shared" si="125"/>
        <v xml:space="preserve"> </v>
      </c>
      <c r="X195" s="137" t="str">
        <f t="shared" si="106"/>
        <v xml:space="preserve"> </v>
      </c>
      <c r="Y195" s="137" t="str">
        <f t="shared" si="107"/>
        <v xml:space="preserve"> </v>
      </c>
      <c r="Z195" s="137" t="str">
        <f t="shared" si="108"/>
        <v xml:space="preserve"> </v>
      </c>
      <c r="AA195" s="138" t="str">
        <f t="shared" si="109"/>
        <v xml:space="preserve"> </v>
      </c>
      <c r="AB195" s="144" t="str">
        <f t="shared" si="110"/>
        <v xml:space="preserve"> </v>
      </c>
      <c r="AC195" s="139" t="e">
        <f t="shared" si="111"/>
        <v>#N/A</v>
      </c>
      <c r="AD195" s="139" t="e">
        <f t="shared" si="112"/>
        <v>#N/A</v>
      </c>
      <c r="AE195" s="140" t="str">
        <f>IF(ISBLANK($G195)," ",IF($D195="Z",#REF!,IF($G195=2,0,IF($G195=1,IF($AB195&gt;$AD195,#REF!,0),IF($AB195&lt;$AC195,#REF!,#REF!)))))</f>
        <v xml:space="preserve"> </v>
      </c>
      <c r="AF195" s="140" t="str">
        <f>IF(ISBLANK($G195)," ",IF($D195="Z",#REF!+#REF!,IF($G195=2,#REF!+#REF!,IF($G195=1,IF($AB195&gt;$AD195,#REF!+#REF!,#REF!+#REF!),IF($AB195&lt;$AC195,#REF!+#REF!,#REF!+#REF!)))))</f>
        <v xml:space="preserve"> </v>
      </c>
      <c r="AG195" s="125">
        <f t="shared" si="145"/>
        <v>0</v>
      </c>
      <c r="AH195" s="126">
        <f t="shared" si="146"/>
        <v>0</v>
      </c>
      <c r="AI195" s="126">
        <f t="shared" si="147"/>
        <v>0</v>
      </c>
      <c r="AJ195" s="126">
        <f t="shared" si="148"/>
        <v>0</v>
      </c>
      <c r="AK195" s="126">
        <f t="shared" si="149"/>
        <v>0</v>
      </c>
      <c r="AL195" s="126">
        <f t="shared" si="150"/>
        <v>4</v>
      </c>
      <c r="AM195" s="125">
        <f t="shared" si="126"/>
        <v>23</v>
      </c>
      <c r="AN195" s="125">
        <f t="shared" si="113"/>
        <v>0</v>
      </c>
      <c r="AO195" s="125">
        <f t="shared" si="114"/>
        <v>0</v>
      </c>
      <c r="AP195" s="125">
        <f t="shared" si="127"/>
        <v>1</v>
      </c>
      <c r="AQ195" s="127">
        <f t="shared" si="115"/>
        <v>810</v>
      </c>
      <c r="AR195" s="127">
        <f t="shared" si="116"/>
        <v>0</v>
      </c>
      <c r="AS195" s="125">
        <f t="shared" si="128"/>
        <v>0</v>
      </c>
      <c r="AT195" s="128">
        <f t="shared" si="117"/>
        <v>0</v>
      </c>
      <c r="AU195" s="128">
        <f t="shared" si="118"/>
        <v>0</v>
      </c>
      <c r="AV195" s="128">
        <f t="shared" si="129"/>
        <v>0</v>
      </c>
      <c r="AW195" s="128">
        <f t="shared" si="119"/>
        <v>0</v>
      </c>
      <c r="AX195" s="146">
        <f t="shared" si="120"/>
        <v>0</v>
      </c>
      <c r="AY195" s="147">
        <f t="shared" si="130"/>
        <v>0</v>
      </c>
      <c r="AZ195" s="146">
        <f t="shared" si="121"/>
        <v>0</v>
      </c>
      <c r="BA195" s="129">
        <f t="shared" si="131"/>
        <v>0</v>
      </c>
      <c r="BB195" s="129">
        <f t="shared" si="132"/>
        <v>0</v>
      </c>
      <c r="BC195" s="129">
        <f t="shared" si="133"/>
        <v>0</v>
      </c>
      <c r="BD195" s="130">
        <f t="shared" si="134"/>
        <v>0</v>
      </c>
      <c r="BE195" s="130">
        <f t="shared" si="135"/>
        <v>0</v>
      </c>
      <c r="BF195" s="130">
        <f t="shared" si="136"/>
        <v>0</v>
      </c>
      <c r="BG195" s="149" t="b">
        <f t="shared" si="137"/>
        <v>0</v>
      </c>
      <c r="BH195" s="130" t="b">
        <f t="shared" si="138"/>
        <v>0</v>
      </c>
      <c r="BI195" s="130" t="str">
        <f t="shared" si="139"/>
        <v/>
      </c>
      <c r="BJ195" s="130" t="str">
        <f t="shared" si="140"/>
        <v/>
      </c>
      <c r="BK195" s="130">
        <f t="shared" si="141"/>
        <v>0</v>
      </c>
      <c r="BL195" s="130" t="str">
        <f t="shared" si="142"/>
        <v/>
      </c>
      <c r="BM195" s="130" t="str">
        <f t="shared" si="154"/>
        <v/>
      </c>
      <c r="BN195" s="130" t="str">
        <f t="shared" si="155"/>
        <v/>
      </c>
      <c r="BO195" s="130">
        <f t="shared" si="151"/>
        <v>0</v>
      </c>
      <c r="BP195" s="130">
        <f t="shared" si="152"/>
        <v>0</v>
      </c>
      <c r="BQ195" s="130">
        <f t="shared" si="153"/>
        <v>0</v>
      </c>
      <c r="BR195" s="130">
        <f t="shared" si="143"/>
        <v>0</v>
      </c>
      <c r="BS195" s="130" t="str">
        <f t="shared" si="144"/>
        <v>N</v>
      </c>
    </row>
    <row r="196" spans="1:71" ht="18" customHeight="1">
      <c r="A196" s="407"/>
      <c r="B196" s="116"/>
      <c r="C196" s="117"/>
      <c r="D196" s="118"/>
      <c r="E196" s="118"/>
      <c r="F196" s="115"/>
      <c r="G196" s="115"/>
      <c r="H196" s="119"/>
      <c r="I196" s="109" t="str">
        <f t="shared" si="122"/>
        <v xml:space="preserve"> </v>
      </c>
      <c r="J196" s="109" t="str">
        <f t="shared" si="123"/>
        <v xml:space="preserve"> </v>
      </c>
      <c r="K196" s="109" t="str">
        <f t="shared" si="124"/>
        <v xml:space="preserve"> </v>
      </c>
      <c r="W196" s="141" t="str">
        <f t="shared" si="125"/>
        <v xml:space="preserve"> </v>
      </c>
      <c r="X196" s="137" t="str">
        <f t="shared" si="106"/>
        <v xml:space="preserve"> </v>
      </c>
      <c r="Y196" s="137" t="str">
        <f t="shared" si="107"/>
        <v xml:space="preserve"> </v>
      </c>
      <c r="Z196" s="137" t="str">
        <f t="shared" si="108"/>
        <v xml:space="preserve"> </v>
      </c>
      <c r="AA196" s="138" t="str">
        <f t="shared" si="109"/>
        <v xml:space="preserve"> </v>
      </c>
      <c r="AB196" s="144" t="str">
        <f t="shared" si="110"/>
        <v xml:space="preserve"> </v>
      </c>
      <c r="AC196" s="139" t="e">
        <f t="shared" si="111"/>
        <v>#N/A</v>
      </c>
      <c r="AD196" s="139" t="e">
        <f t="shared" si="112"/>
        <v>#N/A</v>
      </c>
      <c r="AE196" s="140" t="str">
        <f>IF(ISBLANK($G196)," ",IF($D196="Z",#REF!,IF($G196=2,0,IF($G196=1,IF($AB196&gt;$AD196,#REF!,0),IF($AB196&lt;$AC196,#REF!,#REF!)))))</f>
        <v xml:space="preserve"> </v>
      </c>
      <c r="AF196" s="140" t="str">
        <f>IF(ISBLANK($G196)," ",IF($D196="Z",#REF!+#REF!,IF($G196=2,#REF!+#REF!,IF($G196=1,IF($AB196&gt;$AD196,#REF!+#REF!,#REF!+#REF!),IF($AB196&lt;$AC196,#REF!+#REF!,#REF!+#REF!)))))</f>
        <v xml:space="preserve"> </v>
      </c>
      <c r="AG196" s="125">
        <f t="shared" si="145"/>
        <v>0</v>
      </c>
      <c r="AH196" s="126">
        <f t="shared" si="146"/>
        <v>0</v>
      </c>
      <c r="AI196" s="126">
        <f t="shared" si="147"/>
        <v>0</v>
      </c>
      <c r="AJ196" s="126">
        <f t="shared" si="148"/>
        <v>0</v>
      </c>
      <c r="AK196" s="126">
        <f t="shared" si="149"/>
        <v>0</v>
      </c>
      <c r="AL196" s="126">
        <f t="shared" si="150"/>
        <v>4</v>
      </c>
      <c r="AM196" s="125">
        <f t="shared" si="126"/>
        <v>23</v>
      </c>
      <c r="AN196" s="125">
        <f t="shared" si="113"/>
        <v>0</v>
      </c>
      <c r="AO196" s="125">
        <f t="shared" si="114"/>
        <v>0</v>
      </c>
      <c r="AP196" s="125">
        <f t="shared" si="127"/>
        <v>1</v>
      </c>
      <c r="AQ196" s="127">
        <f t="shared" si="115"/>
        <v>810</v>
      </c>
      <c r="AR196" s="127">
        <f t="shared" si="116"/>
        <v>0</v>
      </c>
      <c r="AS196" s="125">
        <f t="shared" si="128"/>
        <v>0</v>
      </c>
      <c r="AT196" s="128">
        <f t="shared" si="117"/>
        <v>0</v>
      </c>
      <c r="AU196" s="128">
        <f t="shared" si="118"/>
        <v>0</v>
      </c>
      <c r="AV196" s="128">
        <f t="shared" si="129"/>
        <v>0</v>
      </c>
      <c r="AW196" s="128">
        <f t="shared" si="119"/>
        <v>0</v>
      </c>
      <c r="AX196" s="146">
        <f t="shared" si="120"/>
        <v>0</v>
      </c>
      <c r="AY196" s="147">
        <f t="shared" si="130"/>
        <v>0</v>
      </c>
      <c r="AZ196" s="146">
        <f t="shared" si="121"/>
        <v>0</v>
      </c>
      <c r="BA196" s="129">
        <f t="shared" si="131"/>
        <v>0</v>
      </c>
      <c r="BB196" s="129">
        <f t="shared" si="132"/>
        <v>0</v>
      </c>
      <c r="BC196" s="129">
        <f t="shared" si="133"/>
        <v>0</v>
      </c>
      <c r="BD196" s="130">
        <f t="shared" si="134"/>
        <v>0</v>
      </c>
      <c r="BE196" s="130">
        <f t="shared" si="135"/>
        <v>0</v>
      </c>
      <c r="BF196" s="130">
        <f t="shared" si="136"/>
        <v>0</v>
      </c>
      <c r="BG196" s="149" t="b">
        <f t="shared" si="137"/>
        <v>0</v>
      </c>
      <c r="BH196" s="130" t="b">
        <f t="shared" si="138"/>
        <v>0</v>
      </c>
      <c r="BI196" s="130" t="str">
        <f t="shared" si="139"/>
        <v/>
      </c>
      <c r="BJ196" s="130" t="str">
        <f t="shared" si="140"/>
        <v/>
      </c>
      <c r="BK196" s="130">
        <f t="shared" si="141"/>
        <v>0</v>
      </c>
      <c r="BL196" s="130" t="str">
        <f t="shared" si="142"/>
        <v/>
      </c>
      <c r="BM196" s="130" t="str">
        <f t="shared" si="154"/>
        <v/>
      </c>
      <c r="BN196" s="130" t="str">
        <f t="shared" si="155"/>
        <v/>
      </c>
      <c r="BO196" s="130">
        <f t="shared" si="151"/>
        <v>0</v>
      </c>
      <c r="BP196" s="130">
        <f t="shared" si="152"/>
        <v>0</v>
      </c>
      <c r="BQ196" s="130">
        <f t="shared" si="153"/>
        <v>0</v>
      </c>
      <c r="BR196" s="130">
        <f t="shared" si="143"/>
        <v>0</v>
      </c>
      <c r="BS196" s="130" t="str">
        <f t="shared" si="144"/>
        <v>N</v>
      </c>
    </row>
    <row r="197" spans="1:71" ht="18" customHeight="1">
      <c r="A197" s="407"/>
      <c r="B197" s="116"/>
      <c r="C197" s="117"/>
      <c r="D197" s="118"/>
      <c r="E197" s="118"/>
      <c r="F197" s="115"/>
      <c r="G197" s="115"/>
      <c r="H197" s="119"/>
      <c r="I197" s="109" t="str">
        <f t="shared" si="122"/>
        <v xml:space="preserve"> </v>
      </c>
      <c r="J197" s="109" t="str">
        <f t="shared" si="123"/>
        <v xml:space="preserve"> </v>
      </c>
      <c r="K197" s="109" t="str">
        <f t="shared" si="124"/>
        <v xml:space="preserve"> </v>
      </c>
      <c r="W197" s="141" t="str">
        <f t="shared" si="125"/>
        <v xml:space="preserve"> </v>
      </c>
      <c r="X197" s="137" t="str">
        <f t="shared" si="106"/>
        <v xml:space="preserve"> </v>
      </c>
      <c r="Y197" s="137" t="str">
        <f t="shared" si="107"/>
        <v xml:space="preserve"> </v>
      </c>
      <c r="Z197" s="137" t="str">
        <f t="shared" si="108"/>
        <v xml:space="preserve"> </v>
      </c>
      <c r="AA197" s="138" t="str">
        <f t="shared" si="109"/>
        <v xml:space="preserve"> </v>
      </c>
      <c r="AB197" s="144" t="str">
        <f t="shared" si="110"/>
        <v xml:space="preserve"> </v>
      </c>
      <c r="AC197" s="139" t="e">
        <f t="shared" si="111"/>
        <v>#N/A</v>
      </c>
      <c r="AD197" s="139" t="e">
        <f t="shared" si="112"/>
        <v>#N/A</v>
      </c>
      <c r="AE197" s="140" t="str">
        <f>IF(ISBLANK($G197)," ",IF($D197="Z",#REF!,IF($G197=2,0,IF($G197=1,IF($AB197&gt;$AD197,#REF!,0),IF($AB197&lt;$AC197,#REF!,#REF!)))))</f>
        <v xml:space="preserve"> </v>
      </c>
      <c r="AF197" s="140" t="str">
        <f>IF(ISBLANK($G197)," ",IF($D197="Z",#REF!+#REF!,IF($G197=2,#REF!+#REF!,IF($G197=1,IF($AB197&gt;$AD197,#REF!+#REF!,#REF!+#REF!),IF($AB197&lt;$AC197,#REF!+#REF!,#REF!+#REF!)))))</f>
        <v xml:space="preserve"> </v>
      </c>
      <c r="AG197" s="125">
        <f t="shared" si="145"/>
        <v>0</v>
      </c>
      <c r="AH197" s="126">
        <f t="shared" si="146"/>
        <v>0</v>
      </c>
      <c r="AI197" s="126">
        <f t="shared" si="147"/>
        <v>0</v>
      </c>
      <c r="AJ197" s="126">
        <f t="shared" si="148"/>
        <v>0</v>
      </c>
      <c r="AK197" s="126">
        <f t="shared" si="149"/>
        <v>0</v>
      </c>
      <c r="AL197" s="126">
        <f t="shared" si="150"/>
        <v>4</v>
      </c>
      <c r="AM197" s="125">
        <f t="shared" si="126"/>
        <v>23</v>
      </c>
      <c r="AN197" s="125">
        <f t="shared" si="113"/>
        <v>0</v>
      </c>
      <c r="AO197" s="125">
        <f t="shared" si="114"/>
        <v>0</v>
      </c>
      <c r="AP197" s="125">
        <f t="shared" si="127"/>
        <v>1</v>
      </c>
      <c r="AQ197" s="127">
        <f t="shared" si="115"/>
        <v>810</v>
      </c>
      <c r="AR197" s="127">
        <f t="shared" si="116"/>
        <v>0</v>
      </c>
      <c r="AS197" s="125">
        <f t="shared" si="128"/>
        <v>0</v>
      </c>
      <c r="AT197" s="128">
        <f t="shared" si="117"/>
        <v>0</v>
      </c>
      <c r="AU197" s="128">
        <f t="shared" si="118"/>
        <v>0</v>
      </c>
      <c r="AV197" s="128">
        <f t="shared" si="129"/>
        <v>0</v>
      </c>
      <c r="AW197" s="128">
        <f t="shared" si="119"/>
        <v>0</v>
      </c>
      <c r="AX197" s="146">
        <f t="shared" si="120"/>
        <v>0</v>
      </c>
      <c r="AY197" s="147">
        <f t="shared" si="130"/>
        <v>0</v>
      </c>
      <c r="AZ197" s="146">
        <f t="shared" si="121"/>
        <v>0</v>
      </c>
      <c r="BA197" s="129">
        <f t="shared" si="131"/>
        <v>0</v>
      </c>
      <c r="BB197" s="129">
        <f t="shared" si="132"/>
        <v>0</v>
      </c>
      <c r="BC197" s="129">
        <f t="shared" si="133"/>
        <v>0</v>
      </c>
      <c r="BD197" s="130">
        <f t="shared" si="134"/>
        <v>0</v>
      </c>
      <c r="BE197" s="130">
        <f t="shared" si="135"/>
        <v>0</v>
      </c>
      <c r="BF197" s="130">
        <f t="shared" si="136"/>
        <v>0</v>
      </c>
      <c r="BG197" s="149" t="b">
        <f t="shared" si="137"/>
        <v>0</v>
      </c>
      <c r="BH197" s="130" t="b">
        <f t="shared" si="138"/>
        <v>0</v>
      </c>
      <c r="BI197" s="130" t="str">
        <f t="shared" si="139"/>
        <v/>
      </c>
      <c r="BJ197" s="130" t="str">
        <f t="shared" si="140"/>
        <v/>
      </c>
      <c r="BK197" s="130">
        <f t="shared" si="141"/>
        <v>0</v>
      </c>
      <c r="BL197" s="130" t="str">
        <f t="shared" si="142"/>
        <v/>
      </c>
      <c r="BM197" s="130" t="str">
        <f t="shared" si="154"/>
        <v/>
      </c>
      <c r="BN197" s="130" t="str">
        <f t="shared" si="155"/>
        <v/>
      </c>
      <c r="BO197" s="130">
        <f t="shared" si="151"/>
        <v>0</v>
      </c>
      <c r="BP197" s="130">
        <f t="shared" si="152"/>
        <v>0</v>
      </c>
      <c r="BQ197" s="130">
        <f t="shared" si="153"/>
        <v>0</v>
      </c>
      <c r="BR197" s="130">
        <f t="shared" si="143"/>
        <v>0</v>
      </c>
      <c r="BS197" s="130" t="str">
        <f t="shared" si="144"/>
        <v>N</v>
      </c>
    </row>
    <row r="198" spans="1:71" ht="18" customHeight="1">
      <c r="A198" s="407"/>
      <c r="B198" s="116"/>
      <c r="C198" s="117"/>
      <c r="D198" s="118"/>
      <c r="E198" s="118"/>
      <c r="F198" s="115"/>
      <c r="G198" s="115"/>
      <c r="H198" s="119"/>
      <c r="I198" s="109" t="str">
        <f t="shared" si="122"/>
        <v xml:space="preserve"> </v>
      </c>
      <c r="J198" s="109" t="str">
        <f t="shared" si="123"/>
        <v xml:space="preserve"> </v>
      </c>
      <c r="K198" s="109" t="str">
        <f t="shared" si="124"/>
        <v xml:space="preserve"> </v>
      </c>
      <c r="W198" s="141" t="str">
        <f t="shared" si="125"/>
        <v xml:space="preserve"> </v>
      </c>
      <c r="X198" s="137" t="str">
        <f t="shared" si="106"/>
        <v xml:space="preserve"> </v>
      </c>
      <c r="Y198" s="137" t="str">
        <f t="shared" si="107"/>
        <v xml:space="preserve"> </v>
      </c>
      <c r="Z198" s="137" t="str">
        <f t="shared" si="108"/>
        <v xml:space="preserve"> </v>
      </c>
      <c r="AA198" s="138" t="str">
        <f t="shared" si="109"/>
        <v xml:space="preserve"> </v>
      </c>
      <c r="AB198" s="144" t="str">
        <f t="shared" si="110"/>
        <v xml:space="preserve"> </v>
      </c>
      <c r="AC198" s="139" t="e">
        <f t="shared" si="111"/>
        <v>#N/A</v>
      </c>
      <c r="AD198" s="139" t="e">
        <f t="shared" si="112"/>
        <v>#N/A</v>
      </c>
      <c r="AE198" s="140" t="str">
        <f>IF(ISBLANK($G198)," ",IF($D198="Z",#REF!,IF($G198=2,0,IF($G198=1,IF($AB198&gt;$AD198,#REF!,0),IF($AB198&lt;$AC198,#REF!,#REF!)))))</f>
        <v xml:space="preserve"> </v>
      </c>
      <c r="AF198" s="140" t="str">
        <f>IF(ISBLANK($G198)," ",IF($D198="Z",#REF!+#REF!,IF($G198=2,#REF!+#REF!,IF($G198=1,IF($AB198&gt;$AD198,#REF!+#REF!,#REF!+#REF!),IF($AB198&lt;$AC198,#REF!+#REF!,#REF!+#REF!)))))</f>
        <v xml:space="preserve"> </v>
      </c>
      <c r="AG198" s="125">
        <f t="shared" si="145"/>
        <v>0</v>
      </c>
      <c r="AH198" s="126">
        <f t="shared" si="146"/>
        <v>0</v>
      </c>
      <c r="AI198" s="126">
        <f t="shared" si="147"/>
        <v>0</v>
      </c>
      <c r="AJ198" s="126">
        <f t="shared" si="148"/>
        <v>0</v>
      </c>
      <c r="AK198" s="126">
        <f t="shared" si="149"/>
        <v>0</v>
      </c>
      <c r="AL198" s="126">
        <f t="shared" si="150"/>
        <v>4</v>
      </c>
      <c r="AM198" s="125">
        <f t="shared" si="126"/>
        <v>23</v>
      </c>
      <c r="AN198" s="125">
        <f t="shared" si="113"/>
        <v>0</v>
      </c>
      <c r="AO198" s="125">
        <f t="shared" si="114"/>
        <v>0</v>
      </c>
      <c r="AP198" s="125">
        <f t="shared" si="127"/>
        <v>1</v>
      </c>
      <c r="AQ198" s="127">
        <f t="shared" si="115"/>
        <v>810</v>
      </c>
      <c r="AR198" s="127">
        <f t="shared" si="116"/>
        <v>0</v>
      </c>
      <c r="AS198" s="125">
        <f t="shared" si="128"/>
        <v>0</v>
      </c>
      <c r="AT198" s="128">
        <f t="shared" si="117"/>
        <v>0</v>
      </c>
      <c r="AU198" s="128">
        <f t="shared" si="118"/>
        <v>0</v>
      </c>
      <c r="AV198" s="128">
        <f t="shared" si="129"/>
        <v>0</v>
      </c>
      <c r="AW198" s="128">
        <f t="shared" si="119"/>
        <v>0</v>
      </c>
      <c r="AX198" s="146">
        <f t="shared" si="120"/>
        <v>0</v>
      </c>
      <c r="AY198" s="147">
        <f t="shared" si="130"/>
        <v>0</v>
      </c>
      <c r="AZ198" s="146">
        <f t="shared" si="121"/>
        <v>0</v>
      </c>
      <c r="BA198" s="129">
        <f t="shared" si="131"/>
        <v>0</v>
      </c>
      <c r="BB198" s="129">
        <f t="shared" si="132"/>
        <v>0</v>
      </c>
      <c r="BC198" s="129">
        <f t="shared" si="133"/>
        <v>0</v>
      </c>
      <c r="BD198" s="130">
        <f t="shared" si="134"/>
        <v>0</v>
      </c>
      <c r="BE198" s="130">
        <f t="shared" si="135"/>
        <v>0</v>
      </c>
      <c r="BF198" s="130">
        <f t="shared" si="136"/>
        <v>0</v>
      </c>
      <c r="BG198" s="149" t="b">
        <f t="shared" si="137"/>
        <v>0</v>
      </c>
      <c r="BH198" s="130" t="b">
        <f t="shared" si="138"/>
        <v>0</v>
      </c>
      <c r="BI198" s="130" t="str">
        <f t="shared" si="139"/>
        <v/>
      </c>
      <c r="BJ198" s="130" t="str">
        <f t="shared" si="140"/>
        <v/>
      </c>
      <c r="BK198" s="130">
        <f t="shared" si="141"/>
        <v>0</v>
      </c>
      <c r="BL198" s="130" t="str">
        <f t="shared" si="142"/>
        <v/>
      </c>
      <c r="BM198" s="130" t="str">
        <f t="shared" si="154"/>
        <v/>
      </c>
      <c r="BN198" s="130" t="str">
        <f t="shared" si="155"/>
        <v/>
      </c>
      <c r="BO198" s="130">
        <f t="shared" si="151"/>
        <v>0</v>
      </c>
      <c r="BP198" s="130">
        <f t="shared" si="152"/>
        <v>0</v>
      </c>
      <c r="BQ198" s="130">
        <f t="shared" si="153"/>
        <v>0</v>
      </c>
      <c r="BR198" s="130">
        <f t="shared" si="143"/>
        <v>0</v>
      </c>
      <c r="BS198" s="130" t="str">
        <f t="shared" si="144"/>
        <v>N</v>
      </c>
    </row>
    <row r="199" spans="1:71" ht="18" customHeight="1">
      <c r="A199" s="407"/>
      <c r="B199" s="116"/>
      <c r="C199" s="117"/>
      <c r="D199" s="118"/>
      <c r="E199" s="118"/>
      <c r="F199" s="115"/>
      <c r="G199" s="115"/>
      <c r="H199" s="119"/>
      <c r="I199" s="109" t="str">
        <f t="shared" si="122"/>
        <v xml:space="preserve"> </v>
      </c>
      <c r="J199" s="109" t="str">
        <f t="shared" si="123"/>
        <v xml:space="preserve"> </v>
      </c>
      <c r="K199" s="109" t="str">
        <f t="shared" si="124"/>
        <v xml:space="preserve"> </v>
      </c>
      <c r="W199" s="141" t="str">
        <f t="shared" si="125"/>
        <v xml:space="preserve"> </v>
      </c>
      <c r="X199" s="137" t="str">
        <f t="shared" si="106"/>
        <v xml:space="preserve"> </v>
      </c>
      <c r="Y199" s="137" t="str">
        <f t="shared" si="107"/>
        <v xml:space="preserve"> </v>
      </c>
      <c r="Z199" s="137" t="str">
        <f t="shared" si="108"/>
        <v xml:space="preserve"> </v>
      </c>
      <c r="AA199" s="138" t="str">
        <f t="shared" si="109"/>
        <v xml:space="preserve"> </v>
      </c>
      <c r="AB199" s="144" t="str">
        <f t="shared" si="110"/>
        <v xml:space="preserve"> </v>
      </c>
      <c r="AC199" s="139" t="e">
        <f t="shared" si="111"/>
        <v>#N/A</v>
      </c>
      <c r="AD199" s="139" t="e">
        <f t="shared" si="112"/>
        <v>#N/A</v>
      </c>
      <c r="AE199" s="140" t="str">
        <f>IF(ISBLANK($G199)," ",IF($D199="Z",#REF!,IF($G199=2,0,IF($G199=1,IF($AB199&gt;$AD199,#REF!,0),IF($AB199&lt;$AC199,#REF!,#REF!)))))</f>
        <v xml:space="preserve"> </v>
      </c>
      <c r="AF199" s="140" t="str">
        <f>IF(ISBLANK($G199)," ",IF($D199="Z",#REF!+#REF!,IF($G199=2,#REF!+#REF!,IF($G199=1,IF($AB199&gt;$AD199,#REF!+#REF!,#REF!+#REF!),IF($AB199&lt;$AC199,#REF!+#REF!,#REF!+#REF!)))))</f>
        <v xml:space="preserve"> </v>
      </c>
      <c r="AG199" s="125">
        <f t="shared" si="145"/>
        <v>0</v>
      </c>
      <c r="AH199" s="126">
        <f t="shared" si="146"/>
        <v>0</v>
      </c>
      <c r="AI199" s="126">
        <f t="shared" si="147"/>
        <v>0</v>
      </c>
      <c r="AJ199" s="126">
        <f t="shared" si="148"/>
        <v>0</v>
      </c>
      <c r="AK199" s="126">
        <f t="shared" si="149"/>
        <v>0</v>
      </c>
      <c r="AL199" s="126">
        <f t="shared" si="150"/>
        <v>4</v>
      </c>
      <c r="AM199" s="125">
        <f t="shared" si="126"/>
        <v>23</v>
      </c>
      <c r="AN199" s="125">
        <f t="shared" si="113"/>
        <v>0</v>
      </c>
      <c r="AO199" s="125">
        <f t="shared" si="114"/>
        <v>0</v>
      </c>
      <c r="AP199" s="125">
        <f t="shared" si="127"/>
        <v>1</v>
      </c>
      <c r="AQ199" s="127">
        <f t="shared" si="115"/>
        <v>810</v>
      </c>
      <c r="AR199" s="127">
        <f t="shared" si="116"/>
        <v>0</v>
      </c>
      <c r="AS199" s="125">
        <f t="shared" si="128"/>
        <v>0</v>
      </c>
      <c r="AT199" s="128">
        <f t="shared" si="117"/>
        <v>0</v>
      </c>
      <c r="AU199" s="128">
        <f t="shared" si="118"/>
        <v>0</v>
      </c>
      <c r="AV199" s="128">
        <f t="shared" si="129"/>
        <v>0</v>
      </c>
      <c r="AW199" s="128">
        <f t="shared" si="119"/>
        <v>0</v>
      </c>
      <c r="AX199" s="146">
        <f t="shared" si="120"/>
        <v>0</v>
      </c>
      <c r="AY199" s="147">
        <f t="shared" si="130"/>
        <v>0</v>
      </c>
      <c r="AZ199" s="146">
        <f t="shared" si="121"/>
        <v>0</v>
      </c>
      <c r="BA199" s="129">
        <f t="shared" si="131"/>
        <v>0</v>
      </c>
      <c r="BB199" s="129">
        <f t="shared" si="132"/>
        <v>0</v>
      </c>
      <c r="BC199" s="129">
        <f t="shared" si="133"/>
        <v>0</v>
      </c>
      <c r="BD199" s="130">
        <f t="shared" si="134"/>
        <v>0</v>
      </c>
      <c r="BE199" s="130">
        <f t="shared" si="135"/>
        <v>0</v>
      </c>
      <c r="BF199" s="130">
        <f t="shared" si="136"/>
        <v>0</v>
      </c>
      <c r="BG199" s="149" t="b">
        <f t="shared" si="137"/>
        <v>0</v>
      </c>
      <c r="BH199" s="130" t="b">
        <f t="shared" si="138"/>
        <v>0</v>
      </c>
      <c r="BI199" s="130" t="str">
        <f t="shared" si="139"/>
        <v/>
      </c>
      <c r="BJ199" s="130" t="str">
        <f t="shared" si="140"/>
        <v/>
      </c>
      <c r="BK199" s="130">
        <f t="shared" si="141"/>
        <v>0</v>
      </c>
      <c r="BL199" s="130" t="str">
        <f t="shared" si="142"/>
        <v/>
      </c>
      <c r="BM199" s="130" t="str">
        <f t="shared" si="154"/>
        <v/>
      </c>
      <c r="BN199" s="130" t="str">
        <f t="shared" si="155"/>
        <v/>
      </c>
      <c r="BO199" s="130">
        <f t="shared" si="151"/>
        <v>0</v>
      </c>
      <c r="BP199" s="130">
        <f t="shared" si="152"/>
        <v>0</v>
      </c>
      <c r="BQ199" s="130">
        <f t="shared" si="153"/>
        <v>0</v>
      </c>
      <c r="BR199" s="130">
        <f t="shared" si="143"/>
        <v>0</v>
      </c>
      <c r="BS199" s="130" t="str">
        <f t="shared" si="144"/>
        <v>N</v>
      </c>
    </row>
    <row r="200" spans="1:71" ht="18" customHeight="1">
      <c r="A200" s="407"/>
      <c r="B200" s="116"/>
      <c r="C200" s="117"/>
      <c r="D200" s="118"/>
      <c r="E200" s="118"/>
      <c r="F200" s="115"/>
      <c r="G200" s="115"/>
      <c r="H200" s="119"/>
      <c r="I200" s="109" t="str">
        <f t="shared" si="122"/>
        <v xml:space="preserve"> </v>
      </c>
      <c r="J200" s="109" t="str">
        <f t="shared" si="123"/>
        <v xml:space="preserve"> </v>
      </c>
      <c r="K200" s="109" t="str">
        <f t="shared" si="124"/>
        <v xml:space="preserve"> </v>
      </c>
      <c r="W200" s="141" t="str">
        <f t="shared" si="125"/>
        <v xml:space="preserve"> </v>
      </c>
      <c r="X200" s="137" t="str">
        <f t="shared" si="106"/>
        <v xml:space="preserve"> </v>
      </c>
      <c r="Y200" s="137" t="str">
        <f t="shared" si="107"/>
        <v xml:space="preserve"> </v>
      </c>
      <c r="Z200" s="137" t="str">
        <f t="shared" si="108"/>
        <v xml:space="preserve"> </v>
      </c>
      <c r="AA200" s="138" t="str">
        <f t="shared" si="109"/>
        <v xml:space="preserve"> </v>
      </c>
      <c r="AB200" s="144" t="str">
        <f t="shared" si="110"/>
        <v xml:space="preserve"> </v>
      </c>
      <c r="AC200" s="139" t="e">
        <f t="shared" si="111"/>
        <v>#N/A</v>
      </c>
      <c r="AD200" s="139" t="e">
        <f t="shared" si="112"/>
        <v>#N/A</v>
      </c>
      <c r="AE200" s="140" t="str">
        <f>IF(ISBLANK($G200)," ",IF($D200="Z",#REF!,IF($G200=2,0,IF($G200=1,IF($AB200&gt;$AD200,#REF!,0),IF($AB200&lt;$AC200,#REF!,#REF!)))))</f>
        <v xml:space="preserve"> </v>
      </c>
      <c r="AF200" s="140" t="str">
        <f>IF(ISBLANK($G200)," ",IF($D200="Z",#REF!+#REF!,IF($G200=2,#REF!+#REF!,IF($G200=1,IF($AB200&gt;$AD200,#REF!+#REF!,#REF!+#REF!),IF($AB200&lt;$AC200,#REF!+#REF!,#REF!+#REF!)))))</f>
        <v xml:space="preserve"> </v>
      </c>
      <c r="AG200" s="125">
        <f t="shared" si="145"/>
        <v>0</v>
      </c>
      <c r="AH200" s="126">
        <f t="shared" si="146"/>
        <v>0</v>
      </c>
      <c r="AI200" s="126">
        <f t="shared" si="147"/>
        <v>0</v>
      </c>
      <c r="AJ200" s="126">
        <f t="shared" si="148"/>
        <v>0</v>
      </c>
      <c r="AK200" s="126">
        <f t="shared" si="149"/>
        <v>0</v>
      </c>
      <c r="AL200" s="126">
        <f t="shared" si="150"/>
        <v>4</v>
      </c>
      <c r="AM200" s="125">
        <f t="shared" si="126"/>
        <v>23</v>
      </c>
      <c r="AN200" s="125">
        <f t="shared" si="113"/>
        <v>0</v>
      </c>
      <c r="AO200" s="125">
        <f t="shared" si="114"/>
        <v>0</v>
      </c>
      <c r="AP200" s="125">
        <f t="shared" si="127"/>
        <v>1</v>
      </c>
      <c r="AQ200" s="127">
        <f t="shared" si="115"/>
        <v>810</v>
      </c>
      <c r="AR200" s="127">
        <f t="shared" si="116"/>
        <v>0</v>
      </c>
      <c r="AS200" s="125">
        <f t="shared" si="128"/>
        <v>0</v>
      </c>
      <c r="AT200" s="128">
        <f t="shared" si="117"/>
        <v>0</v>
      </c>
      <c r="AU200" s="128">
        <f t="shared" si="118"/>
        <v>0</v>
      </c>
      <c r="AV200" s="128">
        <f t="shared" si="129"/>
        <v>0</v>
      </c>
      <c r="AW200" s="128">
        <f t="shared" si="119"/>
        <v>0</v>
      </c>
      <c r="AX200" s="146">
        <f t="shared" si="120"/>
        <v>0</v>
      </c>
      <c r="AY200" s="147">
        <f t="shared" si="130"/>
        <v>0</v>
      </c>
      <c r="AZ200" s="146">
        <f t="shared" si="121"/>
        <v>0</v>
      </c>
      <c r="BA200" s="129">
        <f t="shared" si="131"/>
        <v>0</v>
      </c>
      <c r="BB200" s="129">
        <f t="shared" si="132"/>
        <v>0</v>
      </c>
      <c r="BC200" s="129">
        <f t="shared" si="133"/>
        <v>0</v>
      </c>
      <c r="BD200" s="130">
        <f t="shared" si="134"/>
        <v>0</v>
      </c>
      <c r="BE200" s="130">
        <f t="shared" si="135"/>
        <v>0</v>
      </c>
      <c r="BF200" s="130">
        <f t="shared" si="136"/>
        <v>0</v>
      </c>
      <c r="BG200" s="149" t="b">
        <f t="shared" si="137"/>
        <v>0</v>
      </c>
      <c r="BH200" s="130" t="b">
        <f t="shared" si="138"/>
        <v>0</v>
      </c>
      <c r="BI200" s="130" t="str">
        <f t="shared" si="139"/>
        <v/>
      </c>
      <c r="BJ200" s="130" t="str">
        <f t="shared" si="140"/>
        <v/>
      </c>
      <c r="BK200" s="130">
        <f t="shared" si="141"/>
        <v>0</v>
      </c>
      <c r="BL200" s="130" t="str">
        <f t="shared" si="142"/>
        <v/>
      </c>
      <c r="BM200" s="130" t="str">
        <f t="shared" si="154"/>
        <v/>
      </c>
      <c r="BN200" s="130" t="str">
        <f t="shared" si="155"/>
        <v/>
      </c>
      <c r="BO200" s="130">
        <f t="shared" si="151"/>
        <v>0</v>
      </c>
      <c r="BP200" s="130">
        <f t="shared" si="152"/>
        <v>0</v>
      </c>
      <c r="BQ200" s="130">
        <f t="shared" si="153"/>
        <v>0</v>
      </c>
      <c r="BR200" s="130">
        <f t="shared" si="143"/>
        <v>0</v>
      </c>
      <c r="BS200" s="130" t="str">
        <f t="shared" si="144"/>
        <v>N</v>
      </c>
    </row>
    <row r="201" spans="1:71" ht="18" customHeight="1">
      <c r="A201" s="407"/>
      <c r="B201" s="116"/>
      <c r="C201" s="117"/>
      <c r="D201" s="118"/>
      <c r="E201" s="118"/>
      <c r="F201" s="115"/>
      <c r="G201" s="115"/>
      <c r="H201" s="119"/>
      <c r="I201" s="109" t="str">
        <f t="shared" si="122"/>
        <v xml:space="preserve"> </v>
      </c>
      <c r="J201" s="109" t="str">
        <f t="shared" si="123"/>
        <v xml:space="preserve"> </v>
      </c>
      <c r="K201" s="109" t="str">
        <f t="shared" si="124"/>
        <v xml:space="preserve"> </v>
      </c>
      <c r="W201" s="141" t="str">
        <f t="shared" si="125"/>
        <v xml:space="preserve"> </v>
      </c>
      <c r="X201" s="137" t="str">
        <f t="shared" si="106"/>
        <v xml:space="preserve"> </v>
      </c>
      <c r="Y201" s="137" t="str">
        <f t="shared" si="107"/>
        <v xml:space="preserve"> </v>
      </c>
      <c r="Z201" s="137" t="str">
        <f t="shared" si="108"/>
        <v xml:space="preserve"> </v>
      </c>
      <c r="AA201" s="138" t="str">
        <f t="shared" si="109"/>
        <v xml:space="preserve"> </v>
      </c>
      <c r="AB201" s="144" t="str">
        <f t="shared" si="110"/>
        <v xml:space="preserve"> </v>
      </c>
      <c r="AC201" s="139" t="e">
        <f t="shared" si="111"/>
        <v>#N/A</v>
      </c>
      <c r="AD201" s="139" t="e">
        <f t="shared" si="112"/>
        <v>#N/A</v>
      </c>
      <c r="AE201" s="140" t="str">
        <f>IF(ISBLANK($G201)," ",IF($D201="Z",#REF!,IF($G201=2,0,IF($G201=1,IF($AB201&gt;$AD201,#REF!,0),IF($AB201&lt;$AC201,#REF!,#REF!)))))</f>
        <v xml:space="preserve"> </v>
      </c>
      <c r="AF201" s="140" t="str">
        <f>IF(ISBLANK($G201)," ",IF($D201="Z",#REF!+#REF!,IF($G201=2,#REF!+#REF!,IF($G201=1,IF($AB201&gt;$AD201,#REF!+#REF!,#REF!+#REF!),IF($AB201&lt;$AC201,#REF!+#REF!,#REF!+#REF!)))))</f>
        <v xml:space="preserve"> </v>
      </c>
      <c r="AG201" s="125">
        <f t="shared" si="145"/>
        <v>0</v>
      </c>
      <c r="AH201" s="126">
        <f t="shared" si="146"/>
        <v>0</v>
      </c>
      <c r="AI201" s="126">
        <f t="shared" si="147"/>
        <v>0</v>
      </c>
      <c r="AJ201" s="126">
        <f t="shared" si="148"/>
        <v>0</v>
      </c>
      <c r="AK201" s="126">
        <f t="shared" si="149"/>
        <v>0</v>
      </c>
      <c r="AL201" s="126">
        <f t="shared" si="150"/>
        <v>4</v>
      </c>
      <c r="AM201" s="125">
        <f t="shared" si="126"/>
        <v>23</v>
      </c>
      <c r="AN201" s="125">
        <f t="shared" si="113"/>
        <v>0</v>
      </c>
      <c r="AO201" s="125">
        <f t="shared" si="114"/>
        <v>0</v>
      </c>
      <c r="AP201" s="125">
        <f t="shared" si="127"/>
        <v>1</v>
      </c>
      <c r="AQ201" s="127">
        <f t="shared" si="115"/>
        <v>810</v>
      </c>
      <c r="AR201" s="127">
        <f t="shared" si="116"/>
        <v>0</v>
      </c>
      <c r="AS201" s="125">
        <f t="shared" si="128"/>
        <v>0</v>
      </c>
      <c r="AT201" s="128">
        <f t="shared" si="117"/>
        <v>0</v>
      </c>
      <c r="AU201" s="128">
        <f t="shared" si="118"/>
        <v>0</v>
      </c>
      <c r="AV201" s="128">
        <f t="shared" si="129"/>
        <v>0</v>
      </c>
      <c r="AW201" s="128">
        <f t="shared" si="119"/>
        <v>0</v>
      </c>
      <c r="AX201" s="146">
        <f t="shared" si="120"/>
        <v>0</v>
      </c>
      <c r="AY201" s="147">
        <f t="shared" si="130"/>
        <v>0</v>
      </c>
      <c r="AZ201" s="146">
        <f t="shared" si="121"/>
        <v>0</v>
      </c>
      <c r="BA201" s="129">
        <f t="shared" si="131"/>
        <v>0</v>
      </c>
      <c r="BB201" s="129">
        <f t="shared" si="132"/>
        <v>0</v>
      </c>
      <c r="BC201" s="129">
        <f t="shared" si="133"/>
        <v>0</v>
      </c>
      <c r="BD201" s="130">
        <f t="shared" si="134"/>
        <v>0</v>
      </c>
      <c r="BE201" s="130">
        <f t="shared" si="135"/>
        <v>0</v>
      </c>
      <c r="BF201" s="130">
        <f t="shared" si="136"/>
        <v>0</v>
      </c>
      <c r="BG201" s="149" t="b">
        <f t="shared" si="137"/>
        <v>0</v>
      </c>
      <c r="BH201" s="130" t="b">
        <f t="shared" si="138"/>
        <v>0</v>
      </c>
      <c r="BI201" s="130" t="str">
        <f t="shared" si="139"/>
        <v/>
      </c>
      <c r="BJ201" s="130" t="str">
        <f t="shared" si="140"/>
        <v/>
      </c>
      <c r="BK201" s="130">
        <f t="shared" si="141"/>
        <v>0</v>
      </c>
      <c r="BL201" s="130" t="str">
        <f t="shared" si="142"/>
        <v/>
      </c>
      <c r="BM201" s="130" t="str">
        <f t="shared" si="154"/>
        <v/>
      </c>
      <c r="BN201" s="130" t="str">
        <f t="shared" si="155"/>
        <v/>
      </c>
      <c r="BO201" s="130">
        <f t="shared" si="151"/>
        <v>0</v>
      </c>
      <c r="BP201" s="130">
        <f t="shared" si="152"/>
        <v>0</v>
      </c>
      <c r="BQ201" s="130">
        <f t="shared" si="153"/>
        <v>0</v>
      </c>
      <c r="BR201" s="130">
        <f t="shared" si="143"/>
        <v>0</v>
      </c>
      <c r="BS201" s="130" t="str">
        <f t="shared" si="144"/>
        <v>N</v>
      </c>
    </row>
    <row r="202" spans="1:71" ht="18" customHeight="1">
      <c r="A202" s="407"/>
      <c r="B202" s="116"/>
      <c r="C202" s="117"/>
      <c r="D202" s="118"/>
      <c r="E202" s="118"/>
      <c r="F202" s="115"/>
      <c r="G202" s="115"/>
      <c r="H202" s="119"/>
      <c r="I202" s="109" t="str">
        <f t="shared" si="122"/>
        <v xml:space="preserve"> </v>
      </c>
      <c r="J202" s="109" t="str">
        <f t="shared" si="123"/>
        <v xml:space="preserve"> </v>
      </c>
      <c r="K202" s="109" t="str">
        <f t="shared" si="124"/>
        <v xml:space="preserve"> </v>
      </c>
      <c r="W202" s="141" t="str">
        <f t="shared" si="125"/>
        <v xml:space="preserve"> </v>
      </c>
      <c r="X202" s="137" t="str">
        <f t="shared" si="106"/>
        <v xml:space="preserve"> </v>
      </c>
      <c r="Y202" s="137" t="str">
        <f t="shared" si="107"/>
        <v xml:space="preserve"> </v>
      </c>
      <c r="Z202" s="137" t="str">
        <f t="shared" si="108"/>
        <v xml:space="preserve"> </v>
      </c>
      <c r="AA202" s="138" t="str">
        <f t="shared" si="109"/>
        <v xml:space="preserve"> </v>
      </c>
      <c r="AB202" s="144" t="str">
        <f t="shared" si="110"/>
        <v xml:space="preserve"> </v>
      </c>
      <c r="AC202" s="139" t="e">
        <f t="shared" si="111"/>
        <v>#N/A</v>
      </c>
      <c r="AD202" s="139" t="e">
        <f t="shared" si="112"/>
        <v>#N/A</v>
      </c>
      <c r="AE202" s="140" t="str">
        <f>IF(ISBLANK($G202)," ",IF($D202="Z",#REF!,IF($G202=2,0,IF($G202=1,IF($AB202&gt;$AD202,#REF!,0),IF($AB202&lt;$AC202,#REF!,#REF!)))))</f>
        <v xml:space="preserve"> </v>
      </c>
      <c r="AF202" s="140" t="str">
        <f>IF(ISBLANK($G202)," ",IF($D202="Z",#REF!+#REF!,IF($G202=2,#REF!+#REF!,IF($G202=1,IF($AB202&gt;$AD202,#REF!+#REF!,#REF!+#REF!),IF($AB202&lt;$AC202,#REF!+#REF!,#REF!+#REF!)))))</f>
        <v xml:space="preserve"> </v>
      </c>
      <c r="AG202" s="125">
        <f t="shared" si="145"/>
        <v>0</v>
      </c>
      <c r="AH202" s="126">
        <f t="shared" si="146"/>
        <v>0</v>
      </c>
      <c r="AI202" s="126">
        <f t="shared" si="147"/>
        <v>0</v>
      </c>
      <c r="AJ202" s="126">
        <f t="shared" si="148"/>
        <v>0</v>
      </c>
      <c r="AK202" s="126">
        <f t="shared" si="149"/>
        <v>0</v>
      </c>
      <c r="AL202" s="126">
        <f t="shared" si="150"/>
        <v>4</v>
      </c>
      <c r="AM202" s="125">
        <f t="shared" si="126"/>
        <v>23</v>
      </c>
      <c r="AN202" s="125">
        <f t="shared" si="113"/>
        <v>0</v>
      </c>
      <c r="AO202" s="125">
        <f t="shared" si="114"/>
        <v>0</v>
      </c>
      <c r="AP202" s="125">
        <f t="shared" si="127"/>
        <v>1</v>
      </c>
      <c r="AQ202" s="127">
        <f t="shared" si="115"/>
        <v>810</v>
      </c>
      <c r="AR202" s="127">
        <f t="shared" si="116"/>
        <v>0</v>
      </c>
      <c r="AS202" s="125">
        <f t="shared" si="128"/>
        <v>0</v>
      </c>
      <c r="AT202" s="128">
        <f t="shared" si="117"/>
        <v>0</v>
      </c>
      <c r="AU202" s="128">
        <f t="shared" si="118"/>
        <v>0</v>
      </c>
      <c r="AV202" s="128">
        <f t="shared" si="129"/>
        <v>0</v>
      </c>
      <c r="AW202" s="128">
        <f t="shared" si="119"/>
        <v>0</v>
      </c>
      <c r="AX202" s="146">
        <f t="shared" si="120"/>
        <v>0</v>
      </c>
      <c r="AY202" s="147">
        <f t="shared" si="130"/>
        <v>0</v>
      </c>
      <c r="AZ202" s="146">
        <f t="shared" si="121"/>
        <v>0</v>
      </c>
      <c r="BA202" s="129">
        <f t="shared" si="131"/>
        <v>0</v>
      </c>
      <c r="BB202" s="129">
        <f t="shared" si="132"/>
        <v>0</v>
      </c>
      <c r="BC202" s="129">
        <f t="shared" si="133"/>
        <v>0</v>
      </c>
      <c r="BD202" s="130">
        <f t="shared" si="134"/>
        <v>0</v>
      </c>
      <c r="BE202" s="130">
        <f t="shared" si="135"/>
        <v>0</v>
      </c>
      <c r="BF202" s="130">
        <f t="shared" si="136"/>
        <v>0</v>
      </c>
      <c r="BG202" s="149" t="b">
        <f t="shared" si="137"/>
        <v>0</v>
      </c>
      <c r="BH202" s="130" t="b">
        <f t="shared" si="138"/>
        <v>0</v>
      </c>
      <c r="BI202" s="130" t="str">
        <f t="shared" si="139"/>
        <v/>
      </c>
      <c r="BJ202" s="130" t="str">
        <f t="shared" si="140"/>
        <v/>
      </c>
      <c r="BK202" s="130">
        <f t="shared" si="141"/>
        <v>0</v>
      </c>
      <c r="BL202" s="130" t="str">
        <f t="shared" si="142"/>
        <v/>
      </c>
      <c r="BM202" s="130" t="str">
        <f t="shared" si="154"/>
        <v/>
      </c>
      <c r="BN202" s="130" t="str">
        <f t="shared" si="155"/>
        <v/>
      </c>
      <c r="BO202" s="130">
        <f t="shared" si="151"/>
        <v>0</v>
      </c>
      <c r="BP202" s="130">
        <f t="shared" si="152"/>
        <v>0</v>
      </c>
      <c r="BQ202" s="130">
        <f t="shared" si="153"/>
        <v>0</v>
      </c>
      <c r="BR202" s="130">
        <f t="shared" si="143"/>
        <v>0</v>
      </c>
      <c r="BS202" s="130" t="str">
        <f t="shared" si="144"/>
        <v>N</v>
      </c>
    </row>
    <row r="203" spans="1:71" ht="18" customHeight="1">
      <c r="A203" s="407"/>
      <c r="B203" s="116"/>
      <c r="C203" s="117"/>
      <c r="D203" s="118"/>
      <c r="E203" s="118"/>
      <c r="F203" s="115"/>
      <c r="G203" s="115"/>
      <c r="H203" s="119"/>
      <c r="I203" s="109" t="str">
        <f t="shared" si="122"/>
        <v xml:space="preserve"> </v>
      </c>
      <c r="J203" s="109" t="str">
        <f t="shared" si="123"/>
        <v xml:space="preserve"> </v>
      </c>
      <c r="K203" s="109" t="str">
        <f t="shared" si="124"/>
        <v xml:space="preserve"> </v>
      </c>
      <c r="W203" s="141" t="str">
        <f t="shared" si="125"/>
        <v xml:space="preserve"> </v>
      </c>
      <c r="X203" s="137" t="str">
        <f t="shared" si="106"/>
        <v xml:space="preserve"> </v>
      </c>
      <c r="Y203" s="137" t="str">
        <f t="shared" si="107"/>
        <v xml:space="preserve"> </v>
      </c>
      <c r="Z203" s="137" t="str">
        <f t="shared" si="108"/>
        <v xml:space="preserve"> </v>
      </c>
      <c r="AA203" s="138" t="str">
        <f t="shared" si="109"/>
        <v xml:space="preserve"> </v>
      </c>
      <c r="AB203" s="144" t="str">
        <f t="shared" si="110"/>
        <v xml:space="preserve"> </v>
      </c>
      <c r="AC203" s="139" t="e">
        <f t="shared" si="111"/>
        <v>#N/A</v>
      </c>
      <c r="AD203" s="139" t="e">
        <f t="shared" si="112"/>
        <v>#N/A</v>
      </c>
      <c r="AE203" s="140" t="str">
        <f>IF(ISBLANK($G203)," ",IF($D203="Z",#REF!,IF($G203=2,0,IF($G203=1,IF($AB203&gt;$AD203,#REF!,0),IF($AB203&lt;$AC203,#REF!,#REF!)))))</f>
        <v xml:space="preserve"> </v>
      </c>
      <c r="AF203" s="140" t="str">
        <f>IF(ISBLANK($G203)," ",IF($D203="Z",#REF!+#REF!,IF($G203=2,#REF!+#REF!,IF($G203=1,IF($AB203&gt;$AD203,#REF!+#REF!,#REF!+#REF!),IF($AB203&lt;$AC203,#REF!+#REF!,#REF!+#REF!)))))</f>
        <v xml:space="preserve"> </v>
      </c>
      <c r="AG203" s="125">
        <f t="shared" si="145"/>
        <v>0</v>
      </c>
      <c r="AH203" s="126">
        <f t="shared" si="146"/>
        <v>0</v>
      </c>
      <c r="AI203" s="126">
        <f t="shared" si="147"/>
        <v>0</v>
      </c>
      <c r="AJ203" s="126">
        <f t="shared" si="148"/>
        <v>0</v>
      </c>
      <c r="AK203" s="126">
        <f t="shared" si="149"/>
        <v>0</v>
      </c>
      <c r="AL203" s="126">
        <f t="shared" si="150"/>
        <v>4</v>
      </c>
      <c r="AM203" s="125">
        <f t="shared" si="126"/>
        <v>23</v>
      </c>
      <c r="AN203" s="125">
        <f t="shared" si="113"/>
        <v>0</v>
      </c>
      <c r="AO203" s="125">
        <f t="shared" si="114"/>
        <v>0</v>
      </c>
      <c r="AP203" s="125">
        <f t="shared" si="127"/>
        <v>1</v>
      </c>
      <c r="AQ203" s="127">
        <f t="shared" si="115"/>
        <v>810</v>
      </c>
      <c r="AR203" s="127">
        <f t="shared" si="116"/>
        <v>0</v>
      </c>
      <c r="AS203" s="125">
        <f t="shared" si="128"/>
        <v>0</v>
      </c>
      <c r="AT203" s="128">
        <f t="shared" si="117"/>
        <v>0</v>
      </c>
      <c r="AU203" s="128">
        <f t="shared" si="118"/>
        <v>0</v>
      </c>
      <c r="AV203" s="128">
        <f t="shared" si="129"/>
        <v>0</v>
      </c>
      <c r="AW203" s="128">
        <f t="shared" si="119"/>
        <v>0</v>
      </c>
      <c r="AX203" s="146">
        <f t="shared" si="120"/>
        <v>0</v>
      </c>
      <c r="AY203" s="147">
        <f t="shared" si="130"/>
        <v>0</v>
      </c>
      <c r="AZ203" s="146">
        <f t="shared" si="121"/>
        <v>0</v>
      </c>
      <c r="BA203" s="129">
        <f t="shared" si="131"/>
        <v>0</v>
      </c>
      <c r="BB203" s="129">
        <f t="shared" si="132"/>
        <v>0</v>
      </c>
      <c r="BC203" s="129">
        <f t="shared" si="133"/>
        <v>0</v>
      </c>
      <c r="BD203" s="130">
        <f t="shared" si="134"/>
        <v>0</v>
      </c>
      <c r="BE203" s="130">
        <f t="shared" si="135"/>
        <v>0</v>
      </c>
      <c r="BF203" s="130">
        <f t="shared" si="136"/>
        <v>0</v>
      </c>
      <c r="BG203" s="149" t="b">
        <f t="shared" si="137"/>
        <v>0</v>
      </c>
      <c r="BH203" s="130" t="b">
        <f t="shared" si="138"/>
        <v>0</v>
      </c>
      <c r="BI203" s="130" t="str">
        <f t="shared" si="139"/>
        <v/>
      </c>
      <c r="BJ203" s="130" t="str">
        <f t="shared" si="140"/>
        <v/>
      </c>
      <c r="BK203" s="130">
        <f t="shared" si="141"/>
        <v>0</v>
      </c>
      <c r="BL203" s="130" t="str">
        <f t="shared" si="142"/>
        <v/>
      </c>
      <c r="BM203" s="130" t="str">
        <f t="shared" si="154"/>
        <v/>
      </c>
      <c r="BN203" s="130" t="str">
        <f t="shared" si="155"/>
        <v/>
      </c>
      <c r="BO203" s="130">
        <f t="shared" si="151"/>
        <v>0</v>
      </c>
      <c r="BP203" s="130">
        <f t="shared" si="152"/>
        <v>0</v>
      </c>
      <c r="BQ203" s="130">
        <f t="shared" si="153"/>
        <v>0</v>
      </c>
      <c r="BR203" s="130">
        <f t="shared" si="143"/>
        <v>0</v>
      </c>
      <c r="BS203" s="130" t="str">
        <f t="shared" si="144"/>
        <v>N</v>
      </c>
    </row>
    <row r="204" spans="1:71" ht="18" customHeight="1">
      <c r="A204" s="407"/>
      <c r="B204" s="116"/>
      <c r="C204" s="117"/>
      <c r="D204" s="118"/>
      <c r="E204" s="118"/>
      <c r="F204" s="115"/>
      <c r="G204" s="115"/>
      <c r="H204" s="119"/>
      <c r="I204" s="109" t="str">
        <f t="shared" si="122"/>
        <v xml:space="preserve"> </v>
      </c>
      <c r="J204" s="109" t="str">
        <f t="shared" si="123"/>
        <v xml:space="preserve"> </v>
      </c>
      <c r="K204" s="109" t="str">
        <f t="shared" si="124"/>
        <v xml:space="preserve"> </v>
      </c>
      <c r="W204" s="141" t="str">
        <f t="shared" si="125"/>
        <v xml:space="preserve"> </v>
      </c>
      <c r="X204" s="137" t="str">
        <f t="shared" si="106"/>
        <v xml:space="preserve"> </v>
      </c>
      <c r="Y204" s="137" t="str">
        <f t="shared" si="107"/>
        <v xml:space="preserve"> </v>
      </c>
      <c r="Z204" s="137" t="str">
        <f t="shared" si="108"/>
        <v xml:space="preserve"> </v>
      </c>
      <c r="AA204" s="138" t="str">
        <f t="shared" si="109"/>
        <v xml:space="preserve"> </v>
      </c>
      <c r="AB204" s="144" t="str">
        <f t="shared" si="110"/>
        <v xml:space="preserve"> </v>
      </c>
      <c r="AC204" s="139" t="e">
        <f t="shared" si="111"/>
        <v>#N/A</v>
      </c>
      <c r="AD204" s="139" t="e">
        <f t="shared" si="112"/>
        <v>#N/A</v>
      </c>
      <c r="AE204" s="140" t="str">
        <f>IF(ISBLANK($G204)," ",IF($D204="Z",#REF!,IF($G204=2,0,IF($G204=1,IF($AB204&gt;$AD204,#REF!,0),IF($AB204&lt;$AC204,#REF!,#REF!)))))</f>
        <v xml:space="preserve"> </v>
      </c>
      <c r="AF204" s="140" t="str">
        <f>IF(ISBLANK($G204)," ",IF($D204="Z",#REF!+#REF!,IF($G204=2,#REF!+#REF!,IF($G204=1,IF($AB204&gt;$AD204,#REF!+#REF!,#REF!+#REF!),IF($AB204&lt;$AC204,#REF!+#REF!,#REF!+#REF!)))))</f>
        <v xml:space="preserve"> </v>
      </c>
      <c r="AG204" s="125">
        <f t="shared" si="145"/>
        <v>0</v>
      </c>
      <c r="AH204" s="126">
        <f t="shared" si="146"/>
        <v>0</v>
      </c>
      <c r="AI204" s="126">
        <f t="shared" si="147"/>
        <v>0</v>
      </c>
      <c r="AJ204" s="126">
        <f t="shared" si="148"/>
        <v>0</v>
      </c>
      <c r="AK204" s="126">
        <f t="shared" si="149"/>
        <v>0</v>
      </c>
      <c r="AL204" s="126">
        <f t="shared" si="150"/>
        <v>4</v>
      </c>
      <c r="AM204" s="125">
        <f t="shared" si="126"/>
        <v>23</v>
      </c>
      <c r="AN204" s="125">
        <f t="shared" si="113"/>
        <v>0</v>
      </c>
      <c r="AO204" s="125">
        <f t="shared" si="114"/>
        <v>0</v>
      </c>
      <c r="AP204" s="125">
        <f t="shared" si="127"/>
        <v>1</v>
      </c>
      <c r="AQ204" s="127">
        <f t="shared" si="115"/>
        <v>810</v>
      </c>
      <c r="AR204" s="127">
        <f t="shared" si="116"/>
        <v>0</v>
      </c>
      <c r="AS204" s="125">
        <f t="shared" si="128"/>
        <v>0</v>
      </c>
      <c r="AT204" s="128">
        <f t="shared" si="117"/>
        <v>0</v>
      </c>
      <c r="AU204" s="128">
        <f t="shared" si="118"/>
        <v>0</v>
      </c>
      <c r="AV204" s="128">
        <f t="shared" si="129"/>
        <v>0</v>
      </c>
      <c r="AW204" s="128">
        <f t="shared" si="119"/>
        <v>0</v>
      </c>
      <c r="AX204" s="146">
        <f t="shared" si="120"/>
        <v>0</v>
      </c>
      <c r="AY204" s="147">
        <f t="shared" si="130"/>
        <v>0</v>
      </c>
      <c r="AZ204" s="146">
        <f t="shared" si="121"/>
        <v>0</v>
      </c>
      <c r="BA204" s="129">
        <f t="shared" si="131"/>
        <v>0</v>
      </c>
      <c r="BB204" s="129">
        <f t="shared" si="132"/>
        <v>0</v>
      </c>
      <c r="BC204" s="129">
        <f t="shared" si="133"/>
        <v>0</v>
      </c>
      <c r="BD204" s="130">
        <f t="shared" si="134"/>
        <v>0</v>
      </c>
      <c r="BE204" s="130">
        <f t="shared" si="135"/>
        <v>0</v>
      </c>
      <c r="BF204" s="130">
        <f t="shared" si="136"/>
        <v>0</v>
      </c>
      <c r="BG204" s="149" t="b">
        <f t="shared" si="137"/>
        <v>0</v>
      </c>
      <c r="BH204" s="130" t="b">
        <f t="shared" si="138"/>
        <v>0</v>
      </c>
      <c r="BI204" s="130" t="str">
        <f t="shared" si="139"/>
        <v/>
      </c>
      <c r="BJ204" s="130" t="str">
        <f t="shared" si="140"/>
        <v/>
      </c>
      <c r="BK204" s="130">
        <f t="shared" si="141"/>
        <v>0</v>
      </c>
      <c r="BL204" s="130" t="str">
        <f t="shared" si="142"/>
        <v/>
      </c>
      <c r="BM204" s="130" t="str">
        <f t="shared" si="154"/>
        <v/>
      </c>
      <c r="BN204" s="130" t="str">
        <f t="shared" si="155"/>
        <v/>
      </c>
      <c r="BO204" s="130">
        <f t="shared" si="151"/>
        <v>0</v>
      </c>
      <c r="BP204" s="130">
        <f t="shared" si="152"/>
        <v>0</v>
      </c>
      <c r="BQ204" s="130">
        <f t="shared" si="153"/>
        <v>0</v>
      </c>
      <c r="BR204" s="130">
        <f t="shared" si="143"/>
        <v>0</v>
      </c>
      <c r="BS204" s="130" t="str">
        <f t="shared" si="144"/>
        <v>N</v>
      </c>
    </row>
    <row r="205" spans="1:71" ht="18" customHeight="1">
      <c r="A205" s="407"/>
      <c r="B205" s="116"/>
      <c r="C205" s="117"/>
      <c r="D205" s="118"/>
      <c r="E205" s="118"/>
      <c r="F205" s="115"/>
      <c r="G205" s="115"/>
      <c r="H205" s="119"/>
      <c r="I205" s="109" t="str">
        <f t="shared" si="122"/>
        <v xml:space="preserve"> </v>
      </c>
      <c r="J205" s="109" t="str">
        <f t="shared" si="123"/>
        <v xml:space="preserve"> </v>
      </c>
      <c r="K205" s="109" t="str">
        <f t="shared" si="124"/>
        <v xml:space="preserve"> </v>
      </c>
      <c r="W205" s="141" t="str">
        <f t="shared" si="125"/>
        <v xml:space="preserve"> </v>
      </c>
      <c r="X205" s="137" t="str">
        <f t="shared" si="106"/>
        <v xml:space="preserve"> </v>
      </c>
      <c r="Y205" s="137" t="str">
        <f t="shared" si="107"/>
        <v xml:space="preserve"> </v>
      </c>
      <c r="Z205" s="137" t="str">
        <f t="shared" si="108"/>
        <v xml:space="preserve"> </v>
      </c>
      <c r="AA205" s="138" t="str">
        <f t="shared" si="109"/>
        <v xml:space="preserve"> </v>
      </c>
      <c r="AB205" s="144" t="str">
        <f t="shared" si="110"/>
        <v xml:space="preserve"> </v>
      </c>
      <c r="AC205" s="139" t="e">
        <f t="shared" si="111"/>
        <v>#N/A</v>
      </c>
      <c r="AD205" s="139" t="e">
        <f t="shared" si="112"/>
        <v>#N/A</v>
      </c>
      <c r="AE205" s="140" t="str">
        <f>IF(ISBLANK($G205)," ",IF($D205="Z",#REF!,IF($G205=2,0,IF($G205=1,IF($AB205&gt;$AD205,#REF!,0),IF($AB205&lt;$AC205,#REF!,#REF!)))))</f>
        <v xml:space="preserve"> </v>
      </c>
      <c r="AF205" s="140" t="str">
        <f>IF(ISBLANK($G205)," ",IF($D205="Z",#REF!+#REF!,IF($G205=2,#REF!+#REF!,IF($G205=1,IF($AB205&gt;$AD205,#REF!+#REF!,#REF!+#REF!),IF($AB205&lt;$AC205,#REF!+#REF!,#REF!+#REF!)))))</f>
        <v xml:space="preserve"> </v>
      </c>
      <c r="AG205" s="125">
        <f t="shared" si="145"/>
        <v>0</v>
      </c>
      <c r="AH205" s="126">
        <f t="shared" si="146"/>
        <v>0</v>
      </c>
      <c r="AI205" s="126">
        <f t="shared" si="147"/>
        <v>0</v>
      </c>
      <c r="AJ205" s="126">
        <f t="shared" si="148"/>
        <v>0</v>
      </c>
      <c r="AK205" s="126">
        <f t="shared" si="149"/>
        <v>0</v>
      </c>
      <c r="AL205" s="126">
        <f t="shared" si="150"/>
        <v>4</v>
      </c>
      <c r="AM205" s="125">
        <f t="shared" si="126"/>
        <v>23</v>
      </c>
      <c r="AN205" s="125">
        <f t="shared" si="113"/>
        <v>0</v>
      </c>
      <c r="AO205" s="125">
        <f t="shared" si="114"/>
        <v>0</v>
      </c>
      <c r="AP205" s="125">
        <f t="shared" si="127"/>
        <v>1</v>
      </c>
      <c r="AQ205" s="127">
        <f t="shared" si="115"/>
        <v>810</v>
      </c>
      <c r="AR205" s="127">
        <f t="shared" si="116"/>
        <v>0</v>
      </c>
      <c r="AS205" s="125">
        <f t="shared" si="128"/>
        <v>0</v>
      </c>
      <c r="AT205" s="128">
        <f t="shared" si="117"/>
        <v>0</v>
      </c>
      <c r="AU205" s="128">
        <f t="shared" si="118"/>
        <v>0</v>
      </c>
      <c r="AV205" s="128">
        <f t="shared" si="129"/>
        <v>0</v>
      </c>
      <c r="AW205" s="128">
        <f t="shared" si="119"/>
        <v>0</v>
      </c>
      <c r="AX205" s="146">
        <f t="shared" si="120"/>
        <v>0</v>
      </c>
      <c r="AY205" s="147">
        <f t="shared" si="130"/>
        <v>0</v>
      </c>
      <c r="AZ205" s="146">
        <f t="shared" si="121"/>
        <v>0</v>
      </c>
      <c r="BA205" s="129">
        <f t="shared" si="131"/>
        <v>0</v>
      </c>
      <c r="BB205" s="129">
        <f t="shared" si="132"/>
        <v>0</v>
      </c>
      <c r="BC205" s="129">
        <f t="shared" si="133"/>
        <v>0</v>
      </c>
      <c r="BD205" s="130">
        <f t="shared" si="134"/>
        <v>0</v>
      </c>
      <c r="BE205" s="130">
        <f t="shared" si="135"/>
        <v>0</v>
      </c>
      <c r="BF205" s="130">
        <f t="shared" si="136"/>
        <v>0</v>
      </c>
      <c r="BG205" s="149" t="b">
        <f t="shared" si="137"/>
        <v>0</v>
      </c>
      <c r="BH205" s="130" t="b">
        <f t="shared" si="138"/>
        <v>0</v>
      </c>
      <c r="BI205" s="130" t="str">
        <f t="shared" si="139"/>
        <v/>
      </c>
      <c r="BJ205" s="130" t="str">
        <f t="shared" si="140"/>
        <v/>
      </c>
      <c r="BK205" s="130">
        <f t="shared" si="141"/>
        <v>0</v>
      </c>
      <c r="BL205" s="130" t="str">
        <f t="shared" si="142"/>
        <v/>
      </c>
      <c r="BM205" s="130" t="str">
        <f t="shared" si="154"/>
        <v/>
      </c>
      <c r="BN205" s="130" t="str">
        <f t="shared" si="155"/>
        <v/>
      </c>
      <c r="BO205" s="130">
        <f t="shared" si="151"/>
        <v>0</v>
      </c>
      <c r="BP205" s="130">
        <f t="shared" si="152"/>
        <v>0</v>
      </c>
      <c r="BQ205" s="130">
        <f t="shared" si="153"/>
        <v>0</v>
      </c>
      <c r="BR205" s="130">
        <f t="shared" si="143"/>
        <v>0</v>
      </c>
      <c r="BS205" s="130" t="str">
        <f t="shared" si="144"/>
        <v>N</v>
      </c>
    </row>
    <row r="206" spans="1:71" ht="18" customHeight="1">
      <c r="A206" s="407"/>
      <c r="B206" s="116"/>
      <c r="C206" s="117"/>
      <c r="D206" s="118"/>
      <c r="E206" s="118"/>
      <c r="F206" s="115"/>
      <c r="G206" s="115"/>
      <c r="H206" s="119"/>
      <c r="I206" s="109" t="str">
        <f t="shared" si="122"/>
        <v xml:space="preserve"> </v>
      </c>
      <c r="J206" s="109" t="str">
        <f t="shared" si="123"/>
        <v xml:space="preserve"> </v>
      </c>
      <c r="K206" s="109" t="str">
        <f t="shared" si="124"/>
        <v xml:space="preserve"> </v>
      </c>
      <c r="W206" s="141" t="str">
        <f t="shared" si="125"/>
        <v xml:space="preserve"> </v>
      </c>
      <c r="X206" s="137" t="str">
        <f t="shared" si="106"/>
        <v xml:space="preserve"> </v>
      </c>
      <c r="Y206" s="137" t="str">
        <f t="shared" si="107"/>
        <v xml:space="preserve"> </v>
      </c>
      <c r="Z206" s="137" t="str">
        <f t="shared" si="108"/>
        <v xml:space="preserve"> </v>
      </c>
      <c r="AA206" s="138" t="str">
        <f t="shared" si="109"/>
        <v xml:space="preserve"> </v>
      </c>
      <c r="AB206" s="144" t="str">
        <f t="shared" si="110"/>
        <v xml:space="preserve"> </v>
      </c>
      <c r="AC206" s="139" t="e">
        <f t="shared" si="111"/>
        <v>#N/A</v>
      </c>
      <c r="AD206" s="139" t="e">
        <f t="shared" si="112"/>
        <v>#N/A</v>
      </c>
      <c r="AE206" s="140" t="str">
        <f>IF(ISBLANK($G206)," ",IF($D206="Z",#REF!,IF($G206=2,0,IF($G206=1,IF($AB206&gt;$AD206,#REF!,0),IF($AB206&lt;$AC206,#REF!,#REF!)))))</f>
        <v xml:space="preserve"> </v>
      </c>
      <c r="AF206" s="140" t="str">
        <f>IF(ISBLANK($G206)," ",IF($D206="Z",#REF!+#REF!,IF($G206=2,#REF!+#REF!,IF($G206=1,IF($AB206&gt;$AD206,#REF!+#REF!,#REF!+#REF!),IF($AB206&lt;$AC206,#REF!+#REF!,#REF!+#REF!)))))</f>
        <v xml:space="preserve"> </v>
      </c>
      <c r="AG206" s="125">
        <f t="shared" si="145"/>
        <v>0</v>
      </c>
      <c r="AH206" s="126">
        <f t="shared" si="146"/>
        <v>0</v>
      </c>
      <c r="AI206" s="126">
        <f t="shared" si="147"/>
        <v>0</v>
      </c>
      <c r="AJ206" s="126">
        <f t="shared" si="148"/>
        <v>0</v>
      </c>
      <c r="AK206" s="126">
        <f t="shared" si="149"/>
        <v>0</v>
      </c>
      <c r="AL206" s="126">
        <f t="shared" si="150"/>
        <v>4</v>
      </c>
      <c r="AM206" s="125">
        <f t="shared" si="126"/>
        <v>23</v>
      </c>
      <c r="AN206" s="125">
        <f t="shared" si="113"/>
        <v>0</v>
      </c>
      <c r="AO206" s="125">
        <f t="shared" si="114"/>
        <v>0</v>
      </c>
      <c r="AP206" s="125">
        <f t="shared" si="127"/>
        <v>1</v>
      </c>
      <c r="AQ206" s="127">
        <f t="shared" si="115"/>
        <v>810</v>
      </c>
      <c r="AR206" s="127">
        <f t="shared" si="116"/>
        <v>0</v>
      </c>
      <c r="AS206" s="125">
        <f t="shared" si="128"/>
        <v>0</v>
      </c>
      <c r="AT206" s="128">
        <f t="shared" si="117"/>
        <v>0</v>
      </c>
      <c r="AU206" s="128">
        <f t="shared" si="118"/>
        <v>0</v>
      </c>
      <c r="AV206" s="128">
        <f t="shared" si="129"/>
        <v>0</v>
      </c>
      <c r="AW206" s="128">
        <f t="shared" si="119"/>
        <v>0</v>
      </c>
      <c r="AX206" s="146">
        <f t="shared" si="120"/>
        <v>0</v>
      </c>
      <c r="AY206" s="147">
        <f t="shared" si="130"/>
        <v>0</v>
      </c>
      <c r="AZ206" s="146">
        <f t="shared" si="121"/>
        <v>0</v>
      </c>
      <c r="BA206" s="129">
        <f t="shared" si="131"/>
        <v>0</v>
      </c>
      <c r="BB206" s="129">
        <f t="shared" si="132"/>
        <v>0</v>
      </c>
      <c r="BC206" s="129">
        <f t="shared" si="133"/>
        <v>0</v>
      </c>
      <c r="BD206" s="130">
        <f t="shared" si="134"/>
        <v>0</v>
      </c>
      <c r="BE206" s="130">
        <f t="shared" si="135"/>
        <v>0</v>
      </c>
      <c r="BF206" s="130">
        <f t="shared" si="136"/>
        <v>0</v>
      </c>
      <c r="BG206" s="149" t="b">
        <f t="shared" si="137"/>
        <v>0</v>
      </c>
      <c r="BH206" s="130" t="b">
        <f t="shared" si="138"/>
        <v>0</v>
      </c>
      <c r="BI206" s="130" t="str">
        <f t="shared" si="139"/>
        <v/>
      </c>
      <c r="BJ206" s="130" t="str">
        <f t="shared" si="140"/>
        <v/>
      </c>
      <c r="BK206" s="130">
        <f t="shared" si="141"/>
        <v>0</v>
      </c>
      <c r="BL206" s="130" t="str">
        <f t="shared" si="142"/>
        <v/>
      </c>
      <c r="BM206" s="130" t="str">
        <f t="shared" si="154"/>
        <v/>
      </c>
      <c r="BN206" s="130" t="str">
        <f t="shared" si="155"/>
        <v/>
      </c>
      <c r="BO206" s="130">
        <f t="shared" si="151"/>
        <v>0</v>
      </c>
      <c r="BP206" s="130">
        <f t="shared" si="152"/>
        <v>0</v>
      </c>
      <c r="BQ206" s="130">
        <f t="shared" si="153"/>
        <v>0</v>
      </c>
      <c r="BR206" s="130">
        <f t="shared" si="143"/>
        <v>0</v>
      </c>
      <c r="BS206" s="130" t="str">
        <f t="shared" si="144"/>
        <v>N</v>
      </c>
    </row>
    <row r="207" spans="1:71" ht="18" customHeight="1">
      <c r="A207" s="407"/>
      <c r="B207" s="116"/>
      <c r="C207" s="117"/>
      <c r="D207" s="118"/>
      <c r="E207" s="118"/>
      <c r="F207" s="115"/>
      <c r="G207" s="115"/>
      <c r="H207" s="119"/>
      <c r="I207" s="109" t="str">
        <f t="shared" si="122"/>
        <v xml:space="preserve"> </v>
      </c>
      <c r="J207" s="109" t="str">
        <f t="shared" si="123"/>
        <v xml:space="preserve"> </v>
      </c>
      <c r="K207" s="109" t="str">
        <f t="shared" si="124"/>
        <v xml:space="preserve"> </v>
      </c>
      <c r="W207" s="141" t="str">
        <f t="shared" si="125"/>
        <v xml:space="preserve"> </v>
      </c>
      <c r="X207" s="137" t="str">
        <f t="shared" si="106"/>
        <v xml:space="preserve"> </v>
      </c>
      <c r="Y207" s="137" t="str">
        <f t="shared" si="107"/>
        <v xml:space="preserve"> </v>
      </c>
      <c r="Z207" s="137" t="str">
        <f t="shared" si="108"/>
        <v xml:space="preserve"> </v>
      </c>
      <c r="AA207" s="138" t="str">
        <f t="shared" si="109"/>
        <v xml:space="preserve"> </v>
      </c>
      <c r="AB207" s="144" t="str">
        <f t="shared" si="110"/>
        <v xml:space="preserve"> </v>
      </c>
      <c r="AC207" s="139" t="e">
        <f t="shared" si="111"/>
        <v>#N/A</v>
      </c>
      <c r="AD207" s="139" t="e">
        <f t="shared" si="112"/>
        <v>#N/A</v>
      </c>
      <c r="AE207" s="140" t="str">
        <f>IF(ISBLANK($G207)," ",IF($D207="Z",#REF!,IF($G207=2,0,IF($G207=1,IF($AB207&gt;$AD207,#REF!,0),IF($AB207&lt;$AC207,#REF!,#REF!)))))</f>
        <v xml:space="preserve"> </v>
      </c>
      <c r="AF207" s="140" t="str">
        <f>IF(ISBLANK($G207)," ",IF($D207="Z",#REF!+#REF!,IF($G207=2,#REF!+#REF!,IF($G207=1,IF($AB207&gt;$AD207,#REF!+#REF!,#REF!+#REF!),IF($AB207&lt;$AC207,#REF!+#REF!,#REF!+#REF!)))))</f>
        <v xml:space="preserve"> </v>
      </c>
      <c r="AG207" s="125">
        <f t="shared" si="145"/>
        <v>0</v>
      </c>
      <c r="AH207" s="126">
        <f t="shared" si="146"/>
        <v>0</v>
      </c>
      <c r="AI207" s="126">
        <f t="shared" si="147"/>
        <v>0</v>
      </c>
      <c r="AJ207" s="126">
        <f t="shared" si="148"/>
        <v>0</v>
      </c>
      <c r="AK207" s="126">
        <f t="shared" si="149"/>
        <v>0</v>
      </c>
      <c r="AL207" s="126">
        <f t="shared" si="150"/>
        <v>4</v>
      </c>
      <c r="AM207" s="125">
        <f t="shared" si="126"/>
        <v>23</v>
      </c>
      <c r="AN207" s="125">
        <f t="shared" si="113"/>
        <v>0</v>
      </c>
      <c r="AO207" s="125">
        <f t="shared" si="114"/>
        <v>0</v>
      </c>
      <c r="AP207" s="125">
        <f t="shared" si="127"/>
        <v>1</v>
      </c>
      <c r="AQ207" s="127">
        <f t="shared" si="115"/>
        <v>810</v>
      </c>
      <c r="AR207" s="127">
        <f t="shared" si="116"/>
        <v>0</v>
      </c>
      <c r="AS207" s="125">
        <f t="shared" si="128"/>
        <v>0</v>
      </c>
      <c r="AT207" s="128">
        <f t="shared" si="117"/>
        <v>0</v>
      </c>
      <c r="AU207" s="128">
        <f t="shared" si="118"/>
        <v>0</v>
      </c>
      <c r="AV207" s="128">
        <f t="shared" si="129"/>
        <v>0</v>
      </c>
      <c r="AW207" s="128">
        <f t="shared" si="119"/>
        <v>0</v>
      </c>
      <c r="AX207" s="146">
        <f t="shared" si="120"/>
        <v>0</v>
      </c>
      <c r="AY207" s="147">
        <f t="shared" si="130"/>
        <v>0</v>
      </c>
      <c r="AZ207" s="146">
        <f t="shared" si="121"/>
        <v>0</v>
      </c>
      <c r="BA207" s="129">
        <f t="shared" si="131"/>
        <v>0</v>
      </c>
      <c r="BB207" s="129">
        <f t="shared" si="132"/>
        <v>0</v>
      </c>
      <c r="BC207" s="129">
        <f t="shared" si="133"/>
        <v>0</v>
      </c>
      <c r="BD207" s="130">
        <f t="shared" si="134"/>
        <v>0</v>
      </c>
      <c r="BE207" s="130">
        <f t="shared" si="135"/>
        <v>0</v>
      </c>
      <c r="BF207" s="130">
        <f t="shared" si="136"/>
        <v>0</v>
      </c>
      <c r="BG207" s="149" t="b">
        <f t="shared" si="137"/>
        <v>0</v>
      </c>
      <c r="BH207" s="130" t="b">
        <f t="shared" si="138"/>
        <v>0</v>
      </c>
      <c r="BI207" s="130" t="str">
        <f t="shared" si="139"/>
        <v/>
      </c>
      <c r="BJ207" s="130" t="str">
        <f t="shared" si="140"/>
        <v/>
      </c>
      <c r="BK207" s="130">
        <f t="shared" si="141"/>
        <v>0</v>
      </c>
      <c r="BL207" s="130" t="str">
        <f t="shared" si="142"/>
        <v/>
      </c>
      <c r="BM207" s="130" t="str">
        <f t="shared" si="154"/>
        <v/>
      </c>
      <c r="BN207" s="130" t="str">
        <f t="shared" si="155"/>
        <v/>
      </c>
      <c r="BO207" s="130">
        <f t="shared" si="151"/>
        <v>0</v>
      </c>
      <c r="BP207" s="130">
        <f t="shared" si="152"/>
        <v>0</v>
      </c>
      <c r="BQ207" s="130">
        <f t="shared" si="153"/>
        <v>0</v>
      </c>
      <c r="BR207" s="130">
        <f t="shared" si="143"/>
        <v>0</v>
      </c>
      <c r="BS207" s="130" t="str">
        <f t="shared" si="144"/>
        <v>N</v>
      </c>
    </row>
    <row r="208" spans="1:71" ht="18" customHeight="1">
      <c r="A208" s="407"/>
      <c r="B208" s="116"/>
      <c r="C208" s="117"/>
      <c r="D208" s="118"/>
      <c r="E208" s="118"/>
      <c r="F208" s="115"/>
      <c r="G208" s="115"/>
      <c r="H208" s="119"/>
      <c r="I208" s="109" t="str">
        <f t="shared" si="122"/>
        <v xml:space="preserve"> </v>
      </c>
      <c r="J208" s="109" t="str">
        <f t="shared" si="123"/>
        <v xml:space="preserve"> </v>
      </c>
      <c r="K208" s="109" t="str">
        <f t="shared" si="124"/>
        <v xml:space="preserve"> </v>
      </c>
      <c r="W208" s="141" t="str">
        <f t="shared" si="125"/>
        <v xml:space="preserve"> </v>
      </c>
      <c r="X208" s="137" t="str">
        <f t="shared" ref="X208:X271" si="156">IF(ISBLANK(A208)," ",MOD(SUM((LEFT(A208,1)*8)+(MID(A208,2,1)*7)+(MID(A208,3,1)*6)+(MID(A208,4,1)*5)+(MID(A208,5,1)*4)+(MID(A208,6,1)*3)+(MID(A208,7,1)*2)),11))</f>
        <v xml:space="preserve"> </v>
      </c>
      <c r="Y208" s="137" t="str">
        <f t="shared" ref="Y208:Y271" si="157">IF(ISBLANK(A208)," ",IF(A208&lt;10000000+OR(A208&gt;99999999),"X",IF(X208=0,0,IF(X208=1,"X",11-X208))))</f>
        <v xml:space="preserve"> </v>
      </c>
      <c r="Z208" s="137" t="str">
        <f t="shared" ref="Z208:Z271" si="158">IF(ISBLANK(A208)," ",IF(ISERROR(VLOOKUP(A208,InvalidNINum,1,FALSE)),SUM(CONCATENATE(LEFT(A208,7),Y208)),VLOOKUP(A208,InvalidNINum,1,FALSE)))</f>
        <v xml:space="preserve"> </v>
      </c>
      <c r="AA208" s="138" t="str">
        <f t="shared" ref="AA208:AA271" si="159">IF(ISBLANK($F208)," ",IF(AND($E208="M",$F208=$C$10),"M","W"))</f>
        <v xml:space="preserve"> </v>
      </c>
      <c r="AB208" s="144" t="str">
        <f t="shared" ref="AB208:AB271" si="160">IF(ISBLANK($H208)," ",IF($E208="M",IF($F208=$C$10,IF($H208&gt;$C$12,$C$12,ROUNDDOWN($H208,0)),IF($H208&gt;($F208*$C$11),$F208*$C$11,ROUNDDOWN($H208,0))),IF($H208&gt;($F208*$C$11),$F208*$C$11,ROUNDDOWN($H208,0))))</f>
        <v xml:space="preserve"> </v>
      </c>
      <c r="AC208" s="139" t="e">
        <f t="shared" ref="AC208:AC271" si="161">IF($AA208="M",(VLOOKUP($C$6,$V$16:$AF$20,14)*52)/12,VLOOKUP($C$6,$V$16:$AF$20,14)*$F208)</f>
        <v>#N/A</v>
      </c>
      <c r="AD208" s="139" t="e">
        <f t="shared" ref="AD208:AD271" si="162">IF($AA208="M",(VLOOKUP($C$6,$V$16:$AF$20,15)*52)/12,VLOOKUP($C$6,$V$16:$AF$20,15)*$F208)</f>
        <v>#N/A</v>
      </c>
      <c r="AE208" s="140" t="str">
        <f>IF(ISBLANK($G208)," ",IF($D208="Z",#REF!,IF($G208=2,0,IF($G208=1,IF($AB208&gt;$AD208,#REF!,0),IF($AB208&lt;$AC208,#REF!,#REF!)))))</f>
        <v xml:space="preserve"> </v>
      </c>
      <c r="AF208" s="140" t="str">
        <f>IF(ISBLANK($G208)," ",IF($D208="Z",#REF!+#REF!,IF($G208=2,#REF!+#REF!,IF($G208=1,IF($AB208&gt;$AD208,#REF!+#REF!,#REF!+#REF!),IF($AB208&lt;$AC208,#REF!+#REF!,#REF!+#REF!)))))</f>
        <v xml:space="preserve"> </v>
      </c>
      <c r="AG208" s="125">
        <f t="shared" si="145"/>
        <v>0</v>
      </c>
      <c r="AH208" s="126">
        <f t="shared" si="146"/>
        <v>0</v>
      </c>
      <c r="AI208" s="126">
        <f t="shared" si="147"/>
        <v>0</v>
      </c>
      <c r="AJ208" s="126">
        <f t="shared" si="148"/>
        <v>0</v>
      </c>
      <c r="AK208" s="126">
        <f t="shared" si="149"/>
        <v>0</v>
      </c>
      <c r="AL208" s="126">
        <f t="shared" si="150"/>
        <v>4</v>
      </c>
      <c r="AM208" s="125">
        <f t="shared" si="126"/>
        <v>23</v>
      </c>
      <c r="AN208" s="125">
        <f t="shared" ref="AN208:AN271" si="163">IF(AM208&gt;Lower_Age_Limit,0,1)</f>
        <v>0</v>
      </c>
      <c r="AO208" s="125">
        <f t="shared" ref="AO208:AO271" si="164">IF(NOT(G208="R"),0,IF(AM208&gt;=RetirementAge,0,1))</f>
        <v>0</v>
      </c>
      <c r="AP208" s="125">
        <f t="shared" si="127"/>
        <v>1</v>
      </c>
      <c r="AQ208" s="127">
        <f t="shared" ref="AQ208:AQ271" si="165">+HLOOKUP($AH$10,WeeklyIWCeiling,AP208+1)</f>
        <v>810</v>
      </c>
      <c r="AR208" s="127">
        <f t="shared" ref="AR208:AR271" si="166">IF(AA208="M",HLOOKUP($AH$10,MonthlyIWCeiling,AP208+1),HLOOKUP($AH$10,WeeklyIWCeiling,AP208+1)*F208)</f>
        <v>0</v>
      </c>
      <c r="AS208" s="125">
        <f t="shared" si="128"/>
        <v>0</v>
      </c>
      <c r="AT208" s="128">
        <f t="shared" ref="AT208:AT271" si="167">IF(E208="M",IF(H208&lt;=AR208,0,1),IF(AS208&lt;=AQ208,0,1))</f>
        <v>0</v>
      </c>
      <c r="AU208" s="128">
        <f t="shared" ref="AU208:AU271" si="168">IF(F208&gt;$C$10,1,0)</f>
        <v>0</v>
      </c>
      <c r="AV208" s="128">
        <f t="shared" si="129"/>
        <v>0</v>
      </c>
      <c r="AW208" s="128">
        <f t="shared" ref="AW208:AW271" si="169">+IF(OR(AND(E208="M",AV208&lt;60),AND(E208="W",AS208&lt;60)),1,0)</f>
        <v>0</v>
      </c>
      <c r="AX208" s="146">
        <f t="shared" ref="AX208:AX271" si="170">IF(OR(ISBLANK(A208),ISBLANK(B208),ISBLANK(C208),ISBLANK(D208),ISBLANK(E208)),0,IF(AND(F208&gt;0,F208&lt;6,H208&gt;0),IF(AW208=1,HLOOKUP($AH$10,EeContRatesU60,AP208+1,TRUE),HLOOKUP($AH$10,EeContRatesO60,AP208+1,TRUE))))</f>
        <v>0</v>
      </c>
      <c r="AY208" s="147">
        <f t="shared" si="130"/>
        <v>0</v>
      </c>
      <c r="AZ208" s="146">
        <f t="shared" ref="AZ208:AZ271" si="171">IF(OR(ISBLANK(A208),ISBLANK(B208),ISBLANK(C208),ISBLANK(D208),ISBLANK(E208)),0,IF(AND(F208&gt;0,F208&lt;6,H208&gt;0),IF(AW208=1,HLOOKUP($AH$10,TotalContRatesU60,AP208+1,TRUE),HLOOKUP($AH$10,TotalContRatesO60,AP208+1,TRUE))))</f>
        <v>0</v>
      </c>
      <c r="BA208" s="129">
        <f t="shared" si="131"/>
        <v>0</v>
      </c>
      <c r="BB208" s="129">
        <f t="shared" si="132"/>
        <v>0</v>
      </c>
      <c r="BC208" s="129">
        <f t="shared" si="133"/>
        <v>0</v>
      </c>
      <c r="BD208" s="130">
        <f t="shared" si="134"/>
        <v>0</v>
      </c>
      <c r="BE208" s="130">
        <f t="shared" si="135"/>
        <v>0</v>
      </c>
      <c r="BF208" s="130">
        <f t="shared" si="136"/>
        <v>0</v>
      </c>
      <c r="BG208" s="149" t="b">
        <f t="shared" si="137"/>
        <v>0</v>
      </c>
      <c r="BH208" s="130" t="b">
        <f t="shared" si="138"/>
        <v>0</v>
      </c>
      <c r="BI208" s="130" t="str">
        <f t="shared" si="139"/>
        <v/>
      </c>
      <c r="BJ208" s="130" t="str">
        <f t="shared" si="140"/>
        <v/>
      </c>
      <c r="BK208" s="130">
        <f t="shared" si="141"/>
        <v>0</v>
      </c>
      <c r="BL208" s="130" t="str">
        <f t="shared" si="142"/>
        <v/>
      </c>
      <c r="BM208" s="130" t="str">
        <f t="shared" si="154"/>
        <v/>
      </c>
      <c r="BN208" s="130" t="str">
        <f t="shared" si="155"/>
        <v/>
      </c>
      <c r="BO208" s="130">
        <f t="shared" si="151"/>
        <v>0</v>
      </c>
      <c r="BP208" s="130">
        <f t="shared" si="152"/>
        <v>0</v>
      </c>
      <c r="BQ208" s="130">
        <f t="shared" si="153"/>
        <v>0</v>
      </c>
      <c r="BR208" s="130">
        <f t="shared" si="143"/>
        <v>0</v>
      </c>
      <c r="BS208" s="130" t="str">
        <f t="shared" si="144"/>
        <v>N</v>
      </c>
    </row>
    <row r="209" spans="1:71" ht="18" customHeight="1">
      <c r="A209" s="407"/>
      <c r="B209" s="116"/>
      <c r="C209" s="117"/>
      <c r="D209" s="118"/>
      <c r="E209" s="118"/>
      <c r="F209" s="115"/>
      <c r="G209" s="115"/>
      <c r="H209" s="119"/>
      <c r="I209" s="109" t="str">
        <f t="shared" ref="I209:I272" si="172">IF(ISBLANK($H209)," ",BO209)</f>
        <v xml:space="preserve"> </v>
      </c>
      <c r="J209" s="109" t="str">
        <f t="shared" ref="J209:J272" si="173">IF(ISBLANK($H209)," ",BP209)</f>
        <v xml:space="preserve"> </v>
      </c>
      <c r="K209" s="109" t="str">
        <f t="shared" ref="K209:K272" si="174">IF((ISBLANK($H209))," ",BQ209)</f>
        <v xml:space="preserve"> </v>
      </c>
      <c r="W209" s="141" t="str">
        <f t="shared" ref="W209:W272" si="175">IF(ISBLANK($A209)," ",A209)</f>
        <v xml:space="preserve"> </v>
      </c>
      <c r="X209" s="137" t="str">
        <f t="shared" si="156"/>
        <v xml:space="preserve"> </v>
      </c>
      <c r="Y209" s="137" t="str">
        <f t="shared" si="157"/>
        <v xml:space="preserve"> </v>
      </c>
      <c r="Z209" s="137" t="str">
        <f t="shared" si="158"/>
        <v xml:space="preserve"> </v>
      </c>
      <c r="AA209" s="138" t="str">
        <f t="shared" si="159"/>
        <v xml:space="preserve"> </v>
      </c>
      <c r="AB209" s="144" t="str">
        <f t="shared" si="160"/>
        <v xml:space="preserve"> </v>
      </c>
      <c r="AC209" s="139" t="e">
        <f t="shared" si="161"/>
        <v>#N/A</v>
      </c>
      <c r="AD209" s="139" t="e">
        <f t="shared" si="162"/>
        <v>#N/A</v>
      </c>
      <c r="AE209" s="140" t="str">
        <f>IF(ISBLANK($G209)," ",IF($D209="Z",#REF!,IF($G209=2,0,IF($G209=1,IF($AB209&gt;$AD209,#REF!,0),IF($AB209&lt;$AC209,#REF!,#REF!)))))</f>
        <v xml:space="preserve"> </v>
      </c>
      <c r="AF209" s="140" t="str">
        <f>IF(ISBLANK($G209)," ",IF($D209="Z",#REF!+#REF!,IF($G209=2,#REF!+#REF!,IF($G209=1,IF($AB209&gt;$AD209,#REF!+#REF!,#REF!+#REF!),IF($AB209&lt;$AC209,#REF!+#REF!,#REF!+#REF!)))))</f>
        <v xml:space="preserve"> </v>
      </c>
      <c r="AG209" s="125">
        <f t="shared" si="145"/>
        <v>0</v>
      </c>
      <c r="AH209" s="126">
        <f t="shared" si="146"/>
        <v>0</v>
      </c>
      <c r="AI209" s="126">
        <f t="shared" si="147"/>
        <v>0</v>
      </c>
      <c r="AJ209" s="126">
        <f t="shared" si="148"/>
        <v>0</v>
      </c>
      <c r="AK209" s="126">
        <f t="shared" si="149"/>
        <v>0</v>
      </c>
      <c r="AL209" s="126">
        <f t="shared" si="150"/>
        <v>4</v>
      </c>
      <c r="AM209" s="125">
        <f t="shared" ref="AM209:AM272" si="176">IF(INT((($AH$11-(1900+AI209))*48 +($AH$12-AL209))/48)&gt;90,INT((($AH$11-(2000+AI209))*48 +($AH$12-AL209))/48),INT((($AH$11-(1900+AI209))*48 +($AH$12-AL209))/48))</f>
        <v>23</v>
      </c>
      <c r="AN209" s="125">
        <f t="shared" si="163"/>
        <v>0</v>
      </c>
      <c r="AO209" s="125">
        <f t="shared" si="164"/>
        <v>0</v>
      </c>
      <c r="AP209" s="125">
        <f t="shared" ref="AP209:AP272" si="177">IF(AND($D209="Z",$AL$10&lt;=$AH$10,$AH$10&lt;$AL$11,$AL$12&lt;AM209,AM209&lt;=$AL$13),7,IF(AM209&gt;=70,IF($G209="R",6,5),IF($G209="R",IF(AM209&gt;=65,4,2),IF($AM209&gt;=65,3,1))))</f>
        <v>1</v>
      </c>
      <c r="AQ209" s="127">
        <f t="shared" si="165"/>
        <v>810</v>
      </c>
      <c r="AR209" s="127">
        <f t="shared" si="166"/>
        <v>0</v>
      </c>
      <c r="AS209" s="125">
        <f t="shared" ref="AS209:AS272" si="178">IF(AND(F209&gt;0,H209&gt;0),H209/F209,0)</f>
        <v>0</v>
      </c>
      <c r="AT209" s="128">
        <f t="shared" si="167"/>
        <v>0</v>
      </c>
      <c r="AU209" s="128">
        <f t="shared" si="168"/>
        <v>0</v>
      </c>
      <c r="AV209" s="128">
        <f t="shared" ref="AV209:AV272" si="179">+AR209*12/52</f>
        <v>0</v>
      </c>
      <c r="AW209" s="128">
        <f t="shared" si="169"/>
        <v>0</v>
      </c>
      <c r="AX209" s="146">
        <f t="shared" si="170"/>
        <v>0</v>
      </c>
      <c r="AY209" s="147">
        <f t="shared" ref="AY209:AY272" si="180">+AZ209-AX209</f>
        <v>0</v>
      </c>
      <c r="AZ209" s="146">
        <f t="shared" si="171"/>
        <v>0</v>
      </c>
      <c r="BA209" s="129">
        <f t="shared" ref="BA209:BA272" si="181">IF(OR(ISBLANK(A209),ISBLANK(B209),ISBLANK(C209),ISBLANK(D209),ISBLANK(E209)),0,IF(AND(F209&gt;0,F209&lt;6,H209&gt;0),ROUND(H209*AX209,2)))</f>
        <v>0</v>
      </c>
      <c r="BB209" s="129">
        <f t="shared" ref="BB209:BB272" si="182">IF(OR(ISBLANK(A209),ISBLANK(B209),ISBLANK(C209),ISBLANK(D209),ISBLANK(E209)),0,IF(AND(F209&gt;0,F209&lt;6,H209&gt;0),ROUND(H209*AY209,2)))</f>
        <v>0</v>
      </c>
      <c r="BC209" s="129">
        <f t="shared" ref="BC209:BC272" si="183">+BA209+BB209</f>
        <v>0</v>
      </c>
      <c r="BD209" s="130">
        <f t="shared" ref="BD209:BD272" si="184">IF(AND(AND(F209&gt;0,H209&gt;0,ISTEXT(D209),ISTEXT(E209)),ISBLANK(A209)),"Input NI#",IF(AND(F209&gt;0,H209&gt;0,ISTEXT(D209),ISTEXT(E209),OR(ISBLANK(B209),ISBLANK(C209))),"Input name",IF(AND(A209&gt;0,OR(AK209=0,AK209=9)),"Check NI#",IF(AT209=0,BA209,"Check wages"))))</f>
        <v>0</v>
      </c>
      <c r="BE209" s="130">
        <f t="shared" ref="BE209:BE272" si="185">IF(ISTEXT(BD209),BD209,BB209)</f>
        <v>0</v>
      </c>
      <c r="BF209" s="130">
        <f t="shared" ref="BF209:BF272" si="186">IF(ISTEXT(BD209),BD209,BC209)</f>
        <v>0</v>
      </c>
      <c r="BG209" s="149" t="b">
        <f t="shared" ref="BG209:BG272" si="187">IF(AND(OR(ISTEXT(B209),ISTEXT(C209),ISTEXT(D209),ISTEXT(E209),F209&gt;0,H209&gt;0),ISBLANK(A209)),1,IF(A209&gt;0,IF(ISBLANK(B209),1,IF(ISBLANK(C209),1,IF(ISBLANK(D209),1,IF(ISBLANK(E209),1,IF(F209=0,1,IF(H209=0,1," "))))))))</f>
        <v>0</v>
      </c>
      <c r="BH209" s="130" t="b">
        <f t="shared" ref="BH209:BH272" si="188">IF(AND(OR(ISTEXT(B209),ISTEXT(C209),ISTEXT(D209),ISTEXT(E209),F209&gt;0,H209&gt;0),ISBLANK(A209)),"Input "&amp;A$15,IF(A209&gt;0,IF(ISBLANK(B209),"Input "&amp;B$15,IF(ISBLANK(C209),"Input "&amp;C$15,IF(ISBLANK(D209),"Enter "&amp;D$15,IF(ISBLANK(E209),"Select "&amp;E$15,IF(F209=0,"Input "&amp;F$15,IF(H209=0,"Input "&amp;H$15," "))))))))</f>
        <v>0</v>
      </c>
      <c r="BI209" s="130" t="str">
        <f t="shared" ref="BI209:BI272" si="189">IF(OR(AT209=1,AU209=1,AN209=1,AO209=1),1,"")</f>
        <v/>
      </c>
      <c r="BJ209" s="130" t="str">
        <f t="shared" ref="BJ209:BJ272" si="190">IF(AT209=1,"Check wages",IF(AU209=1,"Check number of weeks",IF(AN209=1,"Registrant under age 16",IF(AO209=1,"Ineligible for Retirement",""))))</f>
        <v/>
      </c>
      <c r="BK209" s="130">
        <f t="shared" ref="BK209:BK272" si="191">IF(AND($D209="Z",OR($AL$10&gt;$AH$10,$AH$10&gt;$AL$11,$AL$12&gt;AM209,AM209&gt;$AL$13)),1,0)</f>
        <v>0</v>
      </c>
      <c r="BL209" s="130" t="str">
        <f t="shared" ref="BL209:BL272" si="192">IF(BK209=1,"Change Cont. type to 'P'","")</f>
        <v/>
      </c>
      <c r="BM209" s="130" t="str">
        <f t="shared" si="154"/>
        <v/>
      </c>
      <c r="BN209" s="130" t="str">
        <f t="shared" si="155"/>
        <v/>
      </c>
      <c r="BO209" s="130">
        <f t="shared" si="151"/>
        <v>0</v>
      </c>
      <c r="BP209" s="130">
        <f t="shared" si="152"/>
        <v>0</v>
      </c>
      <c r="BQ209" s="130">
        <f t="shared" si="153"/>
        <v>0</v>
      </c>
      <c r="BR209" s="130">
        <f t="shared" ref="BR209:BR272" si="193">IF(OR(BG209=1,BI209=1,BK209=1,BM209=1),1,0)</f>
        <v>0</v>
      </c>
      <c r="BS209" s="130" t="str">
        <f t="shared" ref="BS209:BS272" si="194">IF(OR(ISBLANK(A209),BR209=1),"N","Y")</f>
        <v>N</v>
      </c>
    </row>
    <row r="210" spans="1:71" ht="18" customHeight="1">
      <c r="A210" s="407"/>
      <c r="B210" s="116"/>
      <c r="C210" s="117"/>
      <c r="D210" s="118"/>
      <c r="E210" s="118"/>
      <c r="F210" s="115"/>
      <c r="G210" s="115"/>
      <c r="H210" s="119"/>
      <c r="I210" s="109" t="str">
        <f t="shared" si="172"/>
        <v xml:space="preserve"> </v>
      </c>
      <c r="J210" s="109" t="str">
        <f t="shared" si="173"/>
        <v xml:space="preserve"> </v>
      </c>
      <c r="K210" s="109" t="str">
        <f t="shared" si="174"/>
        <v xml:space="preserve"> </v>
      </c>
      <c r="W210" s="141" t="str">
        <f t="shared" si="175"/>
        <v xml:space="preserve"> </v>
      </c>
      <c r="X210" s="137" t="str">
        <f t="shared" si="156"/>
        <v xml:space="preserve"> </v>
      </c>
      <c r="Y210" s="137" t="str">
        <f t="shared" si="157"/>
        <v xml:space="preserve"> </v>
      </c>
      <c r="Z210" s="137" t="str">
        <f t="shared" si="158"/>
        <v xml:space="preserve"> </v>
      </c>
      <c r="AA210" s="138" t="str">
        <f t="shared" si="159"/>
        <v xml:space="preserve"> </v>
      </c>
      <c r="AB210" s="144" t="str">
        <f t="shared" si="160"/>
        <v xml:space="preserve"> </v>
      </c>
      <c r="AC210" s="139" t="e">
        <f t="shared" si="161"/>
        <v>#N/A</v>
      </c>
      <c r="AD210" s="139" t="e">
        <f t="shared" si="162"/>
        <v>#N/A</v>
      </c>
      <c r="AE210" s="140" t="str">
        <f>IF(ISBLANK($G210)," ",IF($D210="Z",#REF!,IF($G210=2,0,IF($G210=1,IF($AB210&gt;$AD210,#REF!,0),IF($AB210&lt;$AC210,#REF!,#REF!)))))</f>
        <v xml:space="preserve"> </v>
      </c>
      <c r="AF210" s="140" t="str">
        <f>IF(ISBLANK($G210)," ",IF($D210="Z",#REF!+#REF!,IF($G210=2,#REF!+#REF!,IF($G210=1,IF($AB210&gt;$AD210,#REF!+#REF!,#REF!+#REF!),IF($AB210&lt;$AC210,#REF!+#REF!,#REF!+#REF!)))))</f>
        <v xml:space="preserve"> </v>
      </c>
      <c r="AG210" s="125">
        <f t="shared" ref="AG210:AG273" si="195">INT(A210/10)</f>
        <v>0</v>
      </c>
      <c r="AH210" s="126">
        <f t="shared" ref="AH210:AH273" si="196">INT(A210/1000)</f>
        <v>0</v>
      </c>
      <c r="AI210" s="126">
        <f t="shared" ref="AI210:AI273" si="197">AG210-AH210*100</f>
        <v>0</v>
      </c>
      <c r="AJ210" s="126">
        <f t="shared" ref="AJ210:AJ273" si="198">INT(AH210/10)</f>
        <v>0</v>
      </c>
      <c r="AK210" s="126">
        <f t="shared" ref="AK210:AK273" si="199">AH210-10*AJ210</f>
        <v>0</v>
      </c>
      <c r="AL210" s="126">
        <f t="shared" ref="AL210:AL273" si="200">IF(MOD(AH210-AJ210*10,4)=0,4,MOD(AH210-AJ210*10,4))</f>
        <v>4</v>
      </c>
      <c r="AM210" s="125">
        <f t="shared" si="176"/>
        <v>23</v>
      </c>
      <c r="AN210" s="125">
        <f t="shared" si="163"/>
        <v>0</v>
      </c>
      <c r="AO210" s="125">
        <f t="shared" si="164"/>
        <v>0</v>
      </c>
      <c r="AP210" s="125">
        <f t="shared" si="177"/>
        <v>1</v>
      </c>
      <c r="AQ210" s="127">
        <f t="shared" si="165"/>
        <v>810</v>
      </c>
      <c r="AR210" s="127">
        <f t="shared" si="166"/>
        <v>0</v>
      </c>
      <c r="AS210" s="125">
        <f t="shared" si="178"/>
        <v>0</v>
      </c>
      <c r="AT210" s="128">
        <f t="shared" si="167"/>
        <v>0</v>
      </c>
      <c r="AU210" s="128">
        <f t="shared" si="168"/>
        <v>0</v>
      </c>
      <c r="AV210" s="128">
        <f t="shared" si="179"/>
        <v>0</v>
      </c>
      <c r="AW210" s="128">
        <f t="shared" si="169"/>
        <v>0</v>
      </c>
      <c r="AX210" s="146">
        <f t="shared" si="170"/>
        <v>0</v>
      </c>
      <c r="AY210" s="147">
        <f t="shared" si="180"/>
        <v>0</v>
      </c>
      <c r="AZ210" s="146">
        <f t="shared" si="171"/>
        <v>0</v>
      </c>
      <c r="BA210" s="129">
        <f t="shared" si="181"/>
        <v>0</v>
      </c>
      <c r="BB210" s="129">
        <f t="shared" si="182"/>
        <v>0</v>
      </c>
      <c r="BC210" s="129">
        <f t="shared" si="183"/>
        <v>0</v>
      </c>
      <c r="BD210" s="130">
        <f t="shared" si="184"/>
        <v>0</v>
      </c>
      <c r="BE210" s="130">
        <f t="shared" si="185"/>
        <v>0</v>
      </c>
      <c r="BF210" s="130">
        <f t="shared" si="186"/>
        <v>0</v>
      </c>
      <c r="BG210" s="149" t="b">
        <f t="shared" si="187"/>
        <v>0</v>
      </c>
      <c r="BH210" s="130" t="b">
        <f t="shared" si="188"/>
        <v>0</v>
      </c>
      <c r="BI210" s="130" t="str">
        <f t="shared" si="189"/>
        <v/>
      </c>
      <c r="BJ210" s="130" t="str">
        <f t="shared" si="190"/>
        <v/>
      </c>
      <c r="BK210" s="130">
        <f t="shared" si="191"/>
        <v>0</v>
      </c>
      <c r="BL210" s="130" t="str">
        <f t="shared" si="192"/>
        <v/>
      </c>
      <c r="BM210" s="130" t="str">
        <f t="shared" si="154"/>
        <v/>
      </c>
      <c r="BN210" s="130" t="str">
        <f t="shared" si="155"/>
        <v/>
      </c>
      <c r="BO210" s="130">
        <f t="shared" ref="BO210:BO273" si="201">IF($BG210=1,$BH210,IF($BI210=1,$BJ210,IF($BK210=1,$BL210,IF($BM210=1,$BN210,BA210))))</f>
        <v>0</v>
      </c>
      <c r="BP210" s="130">
        <f t="shared" ref="BP210:BP273" si="202">IF($BG210=1,$BH210,IF($BI210=1,$BJ210,IF($BK210=1,$BL210,IF($BM210=1,$BN210,BB210))))</f>
        <v>0</v>
      </c>
      <c r="BQ210" s="130">
        <f t="shared" ref="BQ210:BQ273" si="203">IF($BG210=1,$BH210,IF($BI210=1,$BJ210,IF($BK210=1,$BL210,IF($BM210=1,$BN210,BC210))))</f>
        <v>0</v>
      </c>
      <c r="BR210" s="130">
        <f t="shared" si="193"/>
        <v>0</v>
      </c>
      <c r="BS210" s="130" t="str">
        <f t="shared" si="194"/>
        <v>N</v>
      </c>
    </row>
    <row r="211" spans="1:71" ht="18" customHeight="1">
      <c r="A211" s="407"/>
      <c r="B211" s="116"/>
      <c r="C211" s="117"/>
      <c r="D211" s="118"/>
      <c r="E211" s="118"/>
      <c r="F211" s="115"/>
      <c r="G211" s="115"/>
      <c r="H211" s="119"/>
      <c r="I211" s="109" t="str">
        <f t="shared" si="172"/>
        <v xml:space="preserve"> </v>
      </c>
      <c r="J211" s="109" t="str">
        <f t="shared" si="173"/>
        <v xml:space="preserve"> </v>
      </c>
      <c r="K211" s="109" t="str">
        <f t="shared" si="174"/>
        <v xml:space="preserve"> </v>
      </c>
      <c r="W211" s="141" t="str">
        <f t="shared" si="175"/>
        <v xml:space="preserve"> </v>
      </c>
      <c r="X211" s="137" t="str">
        <f t="shared" si="156"/>
        <v xml:space="preserve"> </v>
      </c>
      <c r="Y211" s="137" t="str">
        <f t="shared" si="157"/>
        <v xml:space="preserve"> </v>
      </c>
      <c r="Z211" s="137" t="str">
        <f t="shared" si="158"/>
        <v xml:space="preserve"> </v>
      </c>
      <c r="AA211" s="138" t="str">
        <f t="shared" si="159"/>
        <v xml:space="preserve"> </v>
      </c>
      <c r="AB211" s="144" t="str">
        <f t="shared" si="160"/>
        <v xml:space="preserve"> </v>
      </c>
      <c r="AC211" s="139" t="e">
        <f t="shared" si="161"/>
        <v>#N/A</v>
      </c>
      <c r="AD211" s="139" t="e">
        <f t="shared" si="162"/>
        <v>#N/A</v>
      </c>
      <c r="AE211" s="140" t="str">
        <f>IF(ISBLANK($G211)," ",IF($D211="Z",#REF!,IF($G211=2,0,IF($G211=1,IF($AB211&gt;$AD211,#REF!,0),IF($AB211&lt;$AC211,#REF!,#REF!)))))</f>
        <v xml:space="preserve"> </v>
      </c>
      <c r="AF211" s="140" t="str">
        <f>IF(ISBLANK($G211)," ",IF($D211="Z",#REF!+#REF!,IF($G211=2,#REF!+#REF!,IF($G211=1,IF($AB211&gt;$AD211,#REF!+#REF!,#REF!+#REF!),IF($AB211&lt;$AC211,#REF!+#REF!,#REF!+#REF!)))))</f>
        <v xml:space="preserve"> </v>
      </c>
      <c r="AG211" s="125">
        <f t="shared" si="195"/>
        <v>0</v>
      </c>
      <c r="AH211" s="126">
        <f t="shared" si="196"/>
        <v>0</v>
      </c>
      <c r="AI211" s="126">
        <f t="shared" si="197"/>
        <v>0</v>
      </c>
      <c r="AJ211" s="126">
        <f t="shared" si="198"/>
        <v>0</v>
      </c>
      <c r="AK211" s="126">
        <f t="shared" si="199"/>
        <v>0</v>
      </c>
      <c r="AL211" s="126">
        <f t="shared" si="200"/>
        <v>4</v>
      </c>
      <c r="AM211" s="125">
        <f t="shared" si="176"/>
        <v>23</v>
      </c>
      <c r="AN211" s="125">
        <f t="shared" si="163"/>
        <v>0</v>
      </c>
      <c r="AO211" s="125">
        <f t="shared" si="164"/>
        <v>0</v>
      </c>
      <c r="AP211" s="125">
        <f t="shared" si="177"/>
        <v>1</v>
      </c>
      <c r="AQ211" s="127">
        <f t="shared" si="165"/>
        <v>810</v>
      </c>
      <c r="AR211" s="127">
        <f t="shared" si="166"/>
        <v>0</v>
      </c>
      <c r="AS211" s="125">
        <f t="shared" si="178"/>
        <v>0</v>
      </c>
      <c r="AT211" s="128">
        <f t="shared" si="167"/>
        <v>0</v>
      </c>
      <c r="AU211" s="128">
        <f t="shared" si="168"/>
        <v>0</v>
      </c>
      <c r="AV211" s="128">
        <f t="shared" si="179"/>
        <v>0</v>
      </c>
      <c r="AW211" s="128">
        <f t="shared" si="169"/>
        <v>0</v>
      </c>
      <c r="AX211" s="146">
        <f t="shared" si="170"/>
        <v>0</v>
      </c>
      <c r="AY211" s="147">
        <f t="shared" si="180"/>
        <v>0</v>
      </c>
      <c r="AZ211" s="146">
        <f t="shared" si="171"/>
        <v>0</v>
      </c>
      <c r="BA211" s="129">
        <f t="shared" si="181"/>
        <v>0</v>
      </c>
      <c r="BB211" s="129">
        <f t="shared" si="182"/>
        <v>0</v>
      </c>
      <c r="BC211" s="129">
        <f t="shared" si="183"/>
        <v>0</v>
      </c>
      <c r="BD211" s="130">
        <f t="shared" si="184"/>
        <v>0</v>
      </c>
      <c r="BE211" s="130">
        <f t="shared" si="185"/>
        <v>0</v>
      </c>
      <c r="BF211" s="130">
        <f t="shared" si="186"/>
        <v>0</v>
      </c>
      <c r="BG211" s="149" t="b">
        <f t="shared" si="187"/>
        <v>0</v>
      </c>
      <c r="BH211" s="130" t="b">
        <f t="shared" si="188"/>
        <v>0</v>
      </c>
      <c r="BI211" s="130" t="str">
        <f t="shared" si="189"/>
        <v/>
      </c>
      <c r="BJ211" s="130" t="str">
        <f t="shared" si="190"/>
        <v/>
      </c>
      <c r="BK211" s="130">
        <f t="shared" si="191"/>
        <v>0</v>
      </c>
      <c r="BL211" s="130" t="str">
        <f t="shared" si="192"/>
        <v/>
      </c>
      <c r="BM211" s="130" t="str">
        <f t="shared" ref="BM211:BM274" si="204">IF(ISERROR(Z211),1,IF(NOT(W211=Z211),1,""))</f>
        <v/>
      </c>
      <c r="BN211" s="130" t="str">
        <f t="shared" ref="BN211:BN274" si="205">IF(BM211=1,"Check Employee NI#","")</f>
        <v/>
      </c>
      <c r="BO211" s="130">
        <f t="shared" si="201"/>
        <v>0</v>
      </c>
      <c r="BP211" s="130">
        <f t="shared" si="202"/>
        <v>0</v>
      </c>
      <c r="BQ211" s="130">
        <f t="shared" si="203"/>
        <v>0</v>
      </c>
      <c r="BR211" s="130">
        <f t="shared" si="193"/>
        <v>0</v>
      </c>
      <c r="BS211" s="130" t="str">
        <f t="shared" si="194"/>
        <v>N</v>
      </c>
    </row>
    <row r="212" spans="1:71" ht="18" customHeight="1">
      <c r="A212" s="407"/>
      <c r="B212" s="116"/>
      <c r="C212" s="117"/>
      <c r="D212" s="118"/>
      <c r="E212" s="118"/>
      <c r="F212" s="115"/>
      <c r="G212" s="115"/>
      <c r="H212" s="119"/>
      <c r="I212" s="109" t="str">
        <f t="shared" si="172"/>
        <v xml:space="preserve"> </v>
      </c>
      <c r="J212" s="109" t="str">
        <f t="shared" si="173"/>
        <v xml:space="preserve"> </v>
      </c>
      <c r="K212" s="109" t="str">
        <f t="shared" si="174"/>
        <v xml:space="preserve"> </v>
      </c>
      <c r="W212" s="141" t="str">
        <f t="shared" si="175"/>
        <v xml:space="preserve"> </v>
      </c>
      <c r="X212" s="137" t="str">
        <f t="shared" si="156"/>
        <v xml:space="preserve"> </v>
      </c>
      <c r="Y212" s="137" t="str">
        <f t="shared" si="157"/>
        <v xml:space="preserve"> </v>
      </c>
      <c r="Z212" s="137" t="str">
        <f t="shared" si="158"/>
        <v xml:space="preserve"> </v>
      </c>
      <c r="AA212" s="138" t="str">
        <f t="shared" si="159"/>
        <v xml:space="preserve"> </v>
      </c>
      <c r="AB212" s="144" t="str">
        <f t="shared" si="160"/>
        <v xml:space="preserve"> </v>
      </c>
      <c r="AC212" s="139" t="e">
        <f t="shared" si="161"/>
        <v>#N/A</v>
      </c>
      <c r="AD212" s="139" t="e">
        <f t="shared" si="162"/>
        <v>#N/A</v>
      </c>
      <c r="AE212" s="140" t="str">
        <f>IF(ISBLANK($G212)," ",IF($D212="Z",#REF!,IF($G212=2,0,IF($G212=1,IF($AB212&gt;$AD212,#REF!,0),IF($AB212&lt;$AC212,#REF!,#REF!)))))</f>
        <v xml:space="preserve"> </v>
      </c>
      <c r="AF212" s="140" t="str">
        <f>IF(ISBLANK($G212)," ",IF($D212="Z",#REF!+#REF!,IF($G212=2,#REF!+#REF!,IF($G212=1,IF($AB212&gt;$AD212,#REF!+#REF!,#REF!+#REF!),IF($AB212&lt;$AC212,#REF!+#REF!,#REF!+#REF!)))))</f>
        <v xml:space="preserve"> </v>
      </c>
      <c r="AG212" s="125">
        <f t="shared" si="195"/>
        <v>0</v>
      </c>
      <c r="AH212" s="126">
        <f t="shared" si="196"/>
        <v>0</v>
      </c>
      <c r="AI212" s="126">
        <f t="shared" si="197"/>
        <v>0</v>
      </c>
      <c r="AJ212" s="126">
        <f t="shared" si="198"/>
        <v>0</v>
      </c>
      <c r="AK212" s="126">
        <f t="shared" si="199"/>
        <v>0</v>
      </c>
      <c r="AL212" s="126">
        <f t="shared" si="200"/>
        <v>4</v>
      </c>
      <c r="AM212" s="125">
        <f t="shared" si="176"/>
        <v>23</v>
      </c>
      <c r="AN212" s="125">
        <f t="shared" si="163"/>
        <v>0</v>
      </c>
      <c r="AO212" s="125">
        <f t="shared" si="164"/>
        <v>0</v>
      </c>
      <c r="AP212" s="125">
        <f t="shared" si="177"/>
        <v>1</v>
      </c>
      <c r="AQ212" s="127">
        <f t="shared" si="165"/>
        <v>810</v>
      </c>
      <c r="AR212" s="127">
        <f t="shared" si="166"/>
        <v>0</v>
      </c>
      <c r="AS212" s="125">
        <f t="shared" si="178"/>
        <v>0</v>
      </c>
      <c r="AT212" s="128">
        <f t="shared" si="167"/>
        <v>0</v>
      </c>
      <c r="AU212" s="128">
        <f t="shared" si="168"/>
        <v>0</v>
      </c>
      <c r="AV212" s="128">
        <f t="shared" si="179"/>
        <v>0</v>
      </c>
      <c r="AW212" s="128">
        <f t="shared" si="169"/>
        <v>0</v>
      </c>
      <c r="AX212" s="146">
        <f t="shared" si="170"/>
        <v>0</v>
      </c>
      <c r="AY212" s="147">
        <f t="shared" si="180"/>
        <v>0</v>
      </c>
      <c r="AZ212" s="146">
        <f t="shared" si="171"/>
        <v>0</v>
      </c>
      <c r="BA212" s="129">
        <f t="shared" si="181"/>
        <v>0</v>
      </c>
      <c r="BB212" s="129">
        <f t="shared" si="182"/>
        <v>0</v>
      </c>
      <c r="BC212" s="129">
        <f t="shared" si="183"/>
        <v>0</v>
      </c>
      <c r="BD212" s="130">
        <f t="shared" si="184"/>
        <v>0</v>
      </c>
      <c r="BE212" s="130">
        <f t="shared" si="185"/>
        <v>0</v>
      </c>
      <c r="BF212" s="130">
        <f t="shared" si="186"/>
        <v>0</v>
      </c>
      <c r="BG212" s="149" t="b">
        <f t="shared" si="187"/>
        <v>0</v>
      </c>
      <c r="BH212" s="130" t="b">
        <f t="shared" si="188"/>
        <v>0</v>
      </c>
      <c r="BI212" s="130" t="str">
        <f t="shared" si="189"/>
        <v/>
      </c>
      <c r="BJ212" s="130" t="str">
        <f t="shared" si="190"/>
        <v/>
      </c>
      <c r="BK212" s="130">
        <f t="shared" si="191"/>
        <v>0</v>
      </c>
      <c r="BL212" s="130" t="str">
        <f t="shared" si="192"/>
        <v/>
      </c>
      <c r="BM212" s="130" t="str">
        <f t="shared" si="204"/>
        <v/>
      </c>
      <c r="BN212" s="130" t="str">
        <f t="shared" si="205"/>
        <v/>
      </c>
      <c r="BO212" s="130">
        <f t="shared" si="201"/>
        <v>0</v>
      </c>
      <c r="BP212" s="130">
        <f t="shared" si="202"/>
        <v>0</v>
      </c>
      <c r="BQ212" s="130">
        <f t="shared" si="203"/>
        <v>0</v>
      </c>
      <c r="BR212" s="130">
        <f t="shared" si="193"/>
        <v>0</v>
      </c>
      <c r="BS212" s="130" t="str">
        <f t="shared" si="194"/>
        <v>N</v>
      </c>
    </row>
    <row r="213" spans="1:71" ht="18" customHeight="1">
      <c r="A213" s="407"/>
      <c r="B213" s="116"/>
      <c r="C213" s="117"/>
      <c r="D213" s="118"/>
      <c r="E213" s="118"/>
      <c r="F213" s="115"/>
      <c r="G213" s="115"/>
      <c r="H213" s="119"/>
      <c r="I213" s="109" t="str">
        <f t="shared" si="172"/>
        <v xml:space="preserve"> </v>
      </c>
      <c r="J213" s="109" t="str">
        <f t="shared" si="173"/>
        <v xml:space="preserve"> </v>
      </c>
      <c r="K213" s="109" t="str">
        <f t="shared" si="174"/>
        <v xml:space="preserve"> </v>
      </c>
      <c r="W213" s="141" t="str">
        <f t="shared" si="175"/>
        <v xml:space="preserve"> </v>
      </c>
      <c r="X213" s="137" t="str">
        <f t="shared" si="156"/>
        <v xml:space="preserve"> </v>
      </c>
      <c r="Y213" s="137" t="str">
        <f t="shared" si="157"/>
        <v xml:space="preserve"> </v>
      </c>
      <c r="Z213" s="137" t="str">
        <f t="shared" si="158"/>
        <v xml:space="preserve"> </v>
      </c>
      <c r="AA213" s="138" t="str">
        <f t="shared" si="159"/>
        <v xml:space="preserve"> </v>
      </c>
      <c r="AB213" s="144" t="str">
        <f t="shared" si="160"/>
        <v xml:space="preserve"> </v>
      </c>
      <c r="AC213" s="139" t="e">
        <f t="shared" si="161"/>
        <v>#N/A</v>
      </c>
      <c r="AD213" s="139" t="e">
        <f t="shared" si="162"/>
        <v>#N/A</v>
      </c>
      <c r="AE213" s="140" t="str">
        <f>IF(ISBLANK($G213)," ",IF($D213="Z",#REF!,IF($G213=2,0,IF($G213=1,IF($AB213&gt;$AD213,#REF!,0),IF($AB213&lt;$AC213,#REF!,#REF!)))))</f>
        <v xml:space="preserve"> </v>
      </c>
      <c r="AF213" s="140" t="str">
        <f>IF(ISBLANK($G213)," ",IF($D213="Z",#REF!+#REF!,IF($G213=2,#REF!+#REF!,IF($G213=1,IF($AB213&gt;$AD213,#REF!+#REF!,#REF!+#REF!),IF($AB213&lt;$AC213,#REF!+#REF!,#REF!+#REF!)))))</f>
        <v xml:space="preserve"> </v>
      </c>
      <c r="AG213" s="125">
        <f t="shared" si="195"/>
        <v>0</v>
      </c>
      <c r="AH213" s="126">
        <f t="shared" si="196"/>
        <v>0</v>
      </c>
      <c r="AI213" s="126">
        <f t="shared" si="197"/>
        <v>0</v>
      </c>
      <c r="AJ213" s="126">
        <f t="shared" si="198"/>
        <v>0</v>
      </c>
      <c r="AK213" s="126">
        <f t="shared" si="199"/>
        <v>0</v>
      </c>
      <c r="AL213" s="126">
        <f t="shared" si="200"/>
        <v>4</v>
      </c>
      <c r="AM213" s="125">
        <f t="shared" si="176"/>
        <v>23</v>
      </c>
      <c r="AN213" s="125">
        <f t="shared" si="163"/>
        <v>0</v>
      </c>
      <c r="AO213" s="125">
        <f t="shared" si="164"/>
        <v>0</v>
      </c>
      <c r="AP213" s="125">
        <f t="shared" si="177"/>
        <v>1</v>
      </c>
      <c r="AQ213" s="127">
        <f t="shared" si="165"/>
        <v>810</v>
      </c>
      <c r="AR213" s="127">
        <f t="shared" si="166"/>
        <v>0</v>
      </c>
      <c r="AS213" s="125">
        <f t="shared" si="178"/>
        <v>0</v>
      </c>
      <c r="AT213" s="128">
        <f t="shared" si="167"/>
        <v>0</v>
      </c>
      <c r="AU213" s="128">
        <f t="shared" si="168"/>
        <v>0</v>
      </c>
      <c r="AV213" s="128">
        <f t="shared" si="179"/>
        <v>0</v>
      </c>
      <c r="AW213" s="128">
        <f t="shared" si="169"/>
        <v>0</v>
      </c>
      <c r="AX213" s="146">
        <f t="shared" si="170"/>
        <v>0</v>
      </c>
      <c r="AY213" s="147">
        <f t="shared" si="180"/>
        <v>0</v>
      </c>
      <c r="AZ213" s="146">
        <f t="shared" si="171"/>
        <v>0</v>
      </c>
      <c r="BA213" s="129">
        <f t="shared" si="181"/>
        <v>0</v>
      </c>
      <c r="BB213" s="129">
        <f t="shared" si="182"/>
        <v>0</v>
      </c>
      <c r="BC213" s="129">
        <f t="shared" si="183"/>
        <v>0</v>
      </c>
      <c r="BD213" s="130">
        <f t="shared" si="184"/>
        <v>0</v>
      </c>
      <c r="BE213" s="130">
        <f t="shared" si="185"/>
        <v>0</v>
      </c>
      <c r="BF213" s="130">
        <f t="shared" si="186"/>
        <v>0</v>
      </c>
      <c r="BG213" s="149" t="b">
        <f t="shared" si="187"/>
        <v>0</v>
      </c>
      <c r="BH213" s="130" t="b">
        <f t="shared" si="188"/>
        <v>0</v>
      </c>
      <c r="BI213" s="130" t="str">
        <f t="shared" si="189"/>
        <v/>
      </c>
      <c r="BJ213" s="130" t="str">
        <f t="shared" si="190"/>
        <v/>
      </c>
      <c r="BK213" s="130">
        <f t="shared" si="191"/>
        <v>0</v>
      </c>
      <c r="BL213" s="130" t="str">
        <f t="shared" si="192"/>
        <v/>
      </c>
      <c r="BM213" s="130" t="str">
        <f t="shared" si="204"/>
        <v/>
      </c>
      <c r="BN213" s="130" t="str">
        <f t="shared" si="205"/>
        <v/>
      </c>
      <c r="BO213" s="130">
        <f t="shared" si="201"/>
        <v>0</v>
      </c>
      <c r="BP213" s="130">
        <f t="shared" si="202"/>
        <v>0</v>
      </c>
      <c r="BQ213" s="130">
        <f t="shared" si="203"/>
        <v>0</v>
      </c>
      <c r="BR213" s="130">
        <f t="shared" si="193"/>
        <v>0</v>
      </c>
      <c r="BS213" s="130" t="str">
        <f t="shared" si="194"/>
        <v>N</v>
      </c>
    </row>
    <row r="214" spans="1:71" ht="18" customHeight="1">
      <c r="A214" s="407"/>
      <c r="B214" s="116"/>
      <c r="C214" s="117"/>
      <c r="D214" s="118"/>
      <c r="E214" s="118"/>
      <c r="F214" s="115"/>
      <c r="G214" s="115"/>
      <c r="H214" s="119"/>
      <c r="I214" s="109" t="str">
        <f t="shared" si="172"/>
        <v xml:space="preserve"> </v>
      </c>
      <c r="J214" s="109" t="str">
        <f t="shared" si="173"/>
        <v xml:space="preserve"> </v>
      </c>
      <c r="K214" s="109" t="str">
        <f t="shared" si="174"/>
        <v xml:space="preserve"> </v>
      </c>
      <c r="W214" s="141" t="str">
        <f t="shared" si="175"/>
        <v xml:space="preserve"> </v>
      </c>
      <c r="X214" s="137" t="str">
        <f t="shared" si="156"/>
        <v xml:space="preserve"> </v>
      </c>
      <c r="Y214" s="137" t="str">
        <f t="shared" si="157"/>
        <v xml:space="preserve"> </v>
      </c>
      <c r="Z214" s="137" t="str">
        <f t="shared" si="158"/>
        <v xml:space="preserve"> </v>
      </c>
      <c r="AA214" s="138" t="str">
        <f t="shared" si="159"/>
        <v xml:space="preserve"> </v>
      </c>
      <c r="AB214" s="144" t="str">
        <f t="shared" si="160"/>
        <v xml:space="preserve"> </v>
      </c>
      <c r="AC214" s="139" t="e">
        <f t="shared" si="161"/>
        <v>#N/A</v>
      </c>
      <c r="AD214" s="139" t="e">
        <f t="shared" si="162"/>
        <v>#N/A</v>
      </c>
      <c r="AE214" s="140" t="str">
        <f>IF(ISBLANK($G214)," ",IF($D214="Z",#REF!,IF($G214=2,0,IF($G214=1,IF($AB214&gt;$AD214,#REF!,0),IF($AB214&lt;$AC214,#REF!,#REF!)))))</f>
        <v xml:space="preserve"> </v>
      </c>
      <c r="AF214" s="140" t="str">
        <f>IF(ISBLANK($G214)," ",IF($D214="Z",#REF!+#REF!,IF($G214=2,#REF!+#REF!,IF($G214=1,IF($AB214&gt;$AD214,#REF!+#REF!,#REF!+#REF!),IF($AB214&lt;$AC214,#REF!+#REF!,#REF!+#REF!)))))</f>
        <v xml:space="preserve"> </v>
      </c>
      <c r="AG214" s="125">
        <f t="shared" si="195"/>
        <v>0</v>
      </c>
      <c r="AH214" s="126">
        <f t="shared" si="196"/>
        <v>0</v>
      </c>
      <c r="AI214" s="126">
        <f t="shared" si="197"/>
        <v>0</v>
      </c>
      <c r="AJ214" s="126">
        <f t="shared" si="198"/>
        <v>0</v>
      </c>
      <c r="AK214" s="126">
        <f t="shared" si="199"/>
        <v>0</v>
      </c>
      <c r="AL214" s="126">
        <f t="shared" si="200"/>
        <v>4</v>
      </c>
      <c r="AM214" s="125">
        <f t="shared" si="176"/>
        <v>23</v>
      </c>
      <c r="AN214" s="125">
        <f t="shared" si="163"/>
        <v>0</v>
      </c>
      <c r="AO214" s="125">
        <f t="shared" si="164"/>
        <v>0</v>
      </c>
      <c r="AP214" s="125">
        <f t="shared" si="177"/>
        <v>1</v>
      </c>
      <c r="AQ214" s="127">
        <f t="shared" si="165"/>
        <v>810</v>
      </c>
      <c r="AR214" s="127">
        <f t="shared" si="166"/>
        <v>0</v>
      </c>
      <c r="AS214" s="125">
        <f t="shared" si="178"/>
        <v>0</v>
      </c>
      <c r="AT214" s="128">
        <f t="shared" si="167"/>
        <v>0</v>
      </c>
      <c r="AU214" s="128">
        <f t="shared" si="168"/>
        <v>0</v>
      </c>
      <c r="AV214" s="128">
        <f t="shared" si="179"/>
        <v>0</v>
      </c>
      <c r="AW214" s="128">
        <f t="shared" si="169"/>
        <v>0</v>
      </c>
      <c r="AX214" s="146">
        <f t="shared" si="170"/>
        <v>0</v>
      </c>
      <c r="AY214" s="147">
        <f t="shared" si="180"/>
        <v>0</v>
      </c>
      <c r="AZ214" s="146">
        <f t="shared" si="171"/>
        <v>0</v>
      </c>
      <c r="BA214" s="129">
        <f t="shared" si="181"/>
        <v>0</v>
      </c>
      <c r="BB214" s="129">
        <f t="shared" si="182"/>
        <v>0</v>
      </c>
      <c r="BC214" s="129">
        <f t="shared" si="183"/>
        <v>0</v>
      </c>
      <c r="BD214" s="130">
        <f t="shared" si="184"/>
        <v>0</v>
      </c>
      <c r="BE214" s="130">
        <f t="shared" si="185"/>
        <v>0</v>
      </c>
      <c r="BF214" s="130">
        <f t="shared" si="186"/>
        <v>0</v>
      </c>
      <c r="BG214" s="149" t="b">
        <f t="shared" si="187"/>
        <v>0</v>
      </c>
      <c r="BH214" s="130" t="b">
        <f t="shared" si="188"/>
        <v>0</v>
      </c>
      <c r="BI214" s="130" t="str">
        <f t="shared" si="189"/>
        <v/>
      </c>
      <c r="BJ214" s="130" t="str">
        <f t="shared" si="190"/>
        <v/>
      </c>
      <c r="BK214" s="130">
        <f t="shared" si="191"/>
        <v>0</v>
      </c>
      <c r="BL214" s="130" t="str">
        <f t="shared" si="192"/>
        <v/>
      </c>
      <c r="BM214" s="130" t="str">
        <f t="shared" si="204"/>
        <v/>
      </c>
      <c r="BN214" s="130" t="str">
        <f t="shared" si="205"/>
        <v/>
      </c>
      <c r="BO214" s="130">
        <f t="shared" si="201"/>
        <v>0</v>
      </c>
      <c r="BP214" s="130">
        <f t="shared" si="202"/>
        <v>0</v>
      </c>
      <c r="BQ214" s="130">
        <f t="shared" si="203"/>
        <v>0</v>
      </c>
      <c r="BR214" s="130">
        <f t="shared" si="193"/>
        <v>0</v>
      </c>
      <c r="BS214" s="130" t="str">
        <f t="shared" si="194"/>
        <v>N</v>
      </c>
    </row>
    <row r="215" spans="1:71" ht="18" customHeight="1">
      <c r="A215" s="407"/>
      <c r="B215" s="116"/>
      <c r="C215" s="117"/>
      <c r="D215" s="118"/>
      <c r="E215" s="118"/>
      <c r="F215" s="115"/>
      <c r="G215" s="115"/>
      <c r="H215" s="119"/>
      <c r="I215" s="109" t="str">
        <f t="shared" si="172"/>
        <v xml:space="preserve"> </v>
      </c>
      <c r="J215" s="109" t="str">
        <f t="shared" si="173"/>
        <v xml:space="preserve"> </v>
      </c>
      <c r="K215" s="109" t="str">
        <f t="shared" si="174"/>
        <v xml:space="preserve"> </v>
      </c>
      <c r="W215" s="141" t="str">
        <f t="shared" si="175"/>
        <v xml:space="preserve"> </v>
      </c>
      <c r="X215" s="137" t="str">
        <f t="shared" si="156"/>
        <v xml:space="preserve"> </v>
      </c>
      <c r="Y215" s="137" t="str">
        <f t="shared" si="157"/>
        <v xml:space="preserve"> </v>
      </c>
      <c r="Z215" s="137" t="str">
        <f t="shared" si="158"/>
        <v xml:space="preserve"> </v>
      </c>
      <c r="AA215" s="138" t="str">
        <f t="shared" si="159"/>
        <v xml:space="preserve"> </v>
      </c>
      <c r="AB215" s="144" t="str">
        <f t="shared" si="160"/>
        <v xml:space="preserve"> </v>
      </c>
      <c r="AC215" s="139" t="e">
        <f t="shared" si="161"/>
        <v>#N/A</v>
      </c>
      <c r="AD215" s="139" t="e">
        <f t="shared" si="162"/>
        <v>#N/A</v>
      </c>
      <c r="AE215" s="140" t="str">
        <f>IF(ISBLANK($G215)," ",IF($D215="Z",#REF!,IF($G215=2,0,IF($G215=1,IF($AB215&gt;$AD215,#REF!,0),IF($AB215&lt;$AC215,#REF!,#REF!)))))</f>
        <v xml:space="preserve"> </v>
      </c>
      <c r="AF215" s="140" t="str">
        <f>IF(ISBLANK($G215)," ",IF($D215="Z",#REF!+#REF!,IF($G215=2,#REF!+#REF!,IF($G215=1,IF($AB215&gt;$AD215,#REF!+#REF!,#REF!+#REF!),IF($AB215&lt;$AC215,#REF!+#REF!,#REF!+#REF!)))))</f>
        <v xml:space="preserve"> </v>
      </c>
      <c r="AG215" s="125">
        <f t="shared" si="195"/>
        <v>0</v>
      </c>
      <c r="AH215" s="126">
        <f t="shared" si="196"/>
        <v>0</v>
      </c>
      <c r="AI215" s="126">
        <f t="shared" si="197"/>
        <v>0</v>
      </c>
      <c r="AJ215" s="126">
        <f t="shared" si="198"/>
        <v>0</v>
      </c>
      <c r="AK215" s="126">
        <f t="shared" si="199"/>
        <v>0</v>
      </c>
      <c r="AL215" s="126">
        <f t="shared" si="200"/>
        <v>4</v>
      </c>
      <c r="AM215" s="125">
        <f t="shared" si="176"/>
        <v>23</v>
      </c>
      <c r="AN215" s="125">
        <f t="shared" si="163"/>
        <v>0</v>
      </c>
      <c r="AO215" s="125">
        <f t="shared" si="164"/>
        <v>0</v>
      </c>
      <c r="AP215" s="125">
        <f t="shared" si="177"/>
        <v>1</v>
      </c>
      <c r="AQ215" s="127">
        <f t="shared" si="165"/>
        <v>810</v>
      </c>
      <c r="AR215" s="127">
        <f t="shared" si="166"/>
        <v>0</v>
      </c>
      <c r="AS215" s="125">
        <f t="shared" si="178"/>
        <v>0</v>
      </c>
      <c r="AT215" s="128">
        <f t="shared" si="167"/>
        <v>0</v>
      </c>
      <c r="AU215" s="128">
        <f t="shared" si="168"/>
        <v>0</v>
      </c>
      <c r="AV215" s="128">
        <f t="shared" si="179"/>
        <v>0</v>
      </c>
      <c r="AW215" s="128">
        <f t="shared" si="169"/>
        <v>0</v>
      </c>
      <c r="AX215" s="146">
        <f t="shared" si="170"/>
        <v>0</v>
      </c>
      <c r="AY215" s="147">
        <f t="shared" si="180"/>
        <v>0</v>
      </c>
      <c r="AZ215" s="146">
        <f t="shared" si="171"/>
        <v>0</v>
      </c>
      <c r="BA215" s="129">
        <f t="shared" si="181"/>
        <v>0</v>
      </c>
      <c r="BB215" s="129">
        <f t="shared" si="182"/>
        <v>0</v>
      </c>
      <c r="BC215" s="129">
        <f t="shared" si="183"/>
        <v>0</v>
      </c>
      <c r="BD215" s="130">
        <f t="shared" si="184"/>
        <v>0</v>
      </c>
      <c r="BE215" s="130">
        <f t="shared" si="185"/>
        <v>0</v>
      </c>
      <c r="BF215" s="130">
        <f t="shared" si="186"/>
        <v>0</v>
      </c>
      <c r="BG215" s="149" t="b">
        <f t="shared" si="187"/>
        <v>0</v>
      </c>
      <c r="BH215" s="130" t="b">
        <f t="shared" si="188"/>
        <v>0</v>
      </c>
      <c r="BI215" s="130" t="str">
        <f t="shared" si="189"/>
        <v/>
      </c>
      <c r="BJ215" s="130" t="str">
        <f t="shared" si="190"/>
        <v/>
      </c>
      <c r="BK215" s="130">
        <f t="shared" si="191"/>
        <v>0</v>
      </c>
      <c r="BL215" s="130" t="str">
        <f t="shared" si="192"/>
        <v/>
      </c>
      <c r="BM215" s="130" t="str">
        <f t="shared" si="204"/>
        <v/>
      </c>
      <c r="BN215" s="130" t="str">
        <f t="shared" si="205"/>
        <v/>
      </c>
      <c r="BO215" s="130">
        <f t="shared" si="201"/>
        <v>0</v>
      </c>
      <c r="BP215" s="130">
        <f t="shared" si="202"/>
        <v>0</v>
      </c>
      <c r="BQ215" s="130">
        <f t="shared" si="203"/>
        <v>0</v>
      </c>
      <c r="BR215" s="130">
        <f t="shared" si="193"/>
        <v>0</v>
      </c>
      <c r="BS215" s="130" t="str">
        <f t="shared" si="194"/>
        <v>N</v>
      </c>
    </row>
    <row r="216" spans="1:71" ht="18" customHeight="1">
      <c r="A216" s="407"/>
      <c r="B216" s="116"/>
      <c r="C216" s="117"/>
      <c r="D216" s="118"/>
      <c r="E216" s="118"/>
      <c r="F216" s="115"/>
      <c r="G216" s="115"/>
      <c r="H216" s="119"/>
      <c r="I216" s="109" t="str">
        <f t="shared" si="172"/>
        <v xml:space="preserve"> </v>
      </c>
      <c r="J216" s="109" t="str">
        <f t="shared" si="173"/>
        <v xml:space="preserve"> </v>
      </c>
      <c r="K216" s="109" t="str">
        <f t="shared" si="174"/>
        <v xml:space="preserve"> </v>
      </c>
      <c r="W216" s="141" t="str">
        <f t="shared" si="175"/>
        <v xml:space="preserve"> </v>
      </c>
      <c r="X216" s="137" t="str">
        <f t="shared" si="156"/>
        <v xml:space="preserve"> </v>
      </c>
      <c r="Y216" s="137" t="str">
        <f t="shared" si="157"/>
        <v xml:space="preserve"> </v>
      </c>
      <c r="Z216" s="137" t="str">
        <f t="shared" si="158"/>
        <v xml:space="preserve"> </v>
      </c>
      <c r="AA216" s="138" t="str">
        <f t="shared" si="159"/>
        <v xml:space="preserve"> </v>
      </c>
      <c r="AB216" s="144" t="str">
        <f t="shared" si="160"/>
        <v xml:space="preserve"> </v>
      </c>
      <c r="AC216" s="139" t="e">
        <f t="shared" si="161"/>
        <v>#N/A</v>
      </c>
      <c r="AD216" s="139" t="e">
        <f t="shared" si="162"/>
        <v>#N/A</v>
      </c>
      <c r="AE216" s="140" t="str">
        <f>IF(ISBLANK($G216)," ",IF($D216="Z",#REF!,IF($G216=2,0,IF($G216=1,IF($AB216&gt;$AD216,#REF!,0),IF($AB216&lt;$AC216,#REF!,#REF!)))))</f>
        <v xml:space="preserve"> </v>
      </c>
      <c r="AF216" s="140" t="str">
        <f>IF(ISBLANK($G216)," ",IF($D216="Z",#REF!+#REF!,IF($G216=2,#REF!+#REF!,IF($G216=1,IF($AB216&gt;$AD216,#REF!+#REF!,#REF!+#REF!),IF($AB216&lt;$AC216,#REF!+#REF!,#REF!+#REF!)))))</f>
        <v xml:space="preserve"> </v>
      </c>
      <c r="AG216" s="125">
        <f t="shared" si="195"/>
        <v>0</v>
      </c>
      <c r="AH216" s="126">
        <f t="shared" si="196"/>
        <v>0</v>
      </c>
      <c r="AI216" s="126">
        <f t="shared" si="197"/>
        <v>0</v>
      </c>
      <c r="AJ216" s="126">
        <f t="shared" si="198"/>
        <v>0</v>
      </c>
      <c r="AK216" s="126">
        <f t="shared" si="199"/>
        <v>0</v>
      </c>
      <c r="AL216" s="126">
        <f t="shared" si="200"/>
        <v>4</v>
      </c>
      <c r="AM216" s="125">
        <f t="shared" si="176"/>
        <v>23</v>
      </c>
      <c r="AN216" s="125">
        <f t="shared" si="163"/>
        <v>0</v>
      </c>
      <c r="AO216" s="125">
        <f t="shared" si="164"/>
        <v>0</v>
      </c>
      <c r="AP216" s="125">
        <f t="shared" si="177"/>
        <v>1</v>
      </c>
      <c r="AQ216" s="127">
        <f t="shared" si="165"/>
        <v>810</v>
      </c>
      <c r="AR216" s="127">
        <f t="shared" si="166"/>
        <v>0</v>
      </c>
      <c r="AS216" s="125">
        <f t="shared" si="178"/>
        <v>0</v>
      </c>
      <c r="AT216" s="128">
        <f t="shared" si="167"/>
        <v>0</v>
      </c>
      <c r="AU216" s="128">
        <f t="shared" si="168"/>
        <v>0</v>
      </c>
      <c r="AV216" s="128">
        <f t="shared" si="179"/>
        <v>0</v>
      </c>
      <c r="AW216" s="128">
        <f t="shared" si="169"/>
        <v>0</v>
      </c>
      <c r="AX216" s="146">
        <f t="shared" si="170"/>
        <v>0</v>
      </c>
      <c r="AY216" s="147">
        <f t="shared" si="180"/>
        <v>0</v>
      </c>
      <c r="AZ216" s="146">
        <f t="shared" si="171"/>
        <v>0</v>
      </c>
      <c r="BA216" s="129">
        <f t="shared" si="181"/>
        <v>0</v>
      </c>
      <c r="BB216" s="129">
        <f t="shared" si="182"/>
        <v>0</v>
      </c>
      <c r="BC216" s="129">
        <f t="shared" si="183"/>
        <v>0</v>
      </c>
      <c r="BD216" s="130">
        <f t="shared" si="184"/>
        <v>0</v>
      </c>
      <c r="BE216" s="130">
        <f t="shared" si="185"/>
        <v>0</v>
      </c>
      <c r="BF216" s="130">
        <f t="shared" si="186"/>
        <v>0</v>
      </c>
      <c r="BG216" s="149" t="b">
        <f t="shared" si="187"/>
        <v>0</v>
      </c>
      <c r="BH216" s="130" t="b">
        <f t="shared" si="188"/>
        <v>0</v>
      </c>
      <c r="BI216" s="130" t="str">
        <f t="shared" si="189"/>
        <v/>
      </c>
      <c r="BJ216" s="130" t="str">
        <f t="shared" si="190"/>
        <v/>
      </c>
      <c r="BK216" s="130">
        <f t="shared" si="191"/>
        <v>0</v>
      </c>
      <c r="BL216" s="130" t="str">
        <f t="shared" si="192"/>
        <v/>
      </c>
      <c r="BM216" s="130" t="str">
        <f t="shared" si="204"/>
        <v/>
      </c>
      <c r="BN216" s="130" t="str">
        <f t="shared" si="205"/>
        <v/>
      </c>
      <c r="BO216" s="130">
        <f t="shared" si="201"/>
        <v>0</v>
      </c>
      <c r="BP216" s="130">
        <f t="shared" si="202"/>
        <v>0</v>
      </c>
      <c r="BQ216" s="130">
        <f t="shared" si="203"/>
        <v>0</v>
      </c>
      <c r="BR216" s="130">
        <f t="shared" si="193"/>
        <v>0</v>
      </c>
      <c r="BS216" s="130" t="str">
        <f t="shared" si="194"/>
        <v>N</v>
      </c>
    </row>
    <row r="217" spans="1:71" ht="18" customHeight="1">
      <c r="A217" s="407"/>
      <c r="B217" s="116"/>
      <c r="C217" s="117"/>
      <c r="D217" s="118"/>
      <c r="E217" s="118"/>
      <c r="F217" s="115"/>
      <c r="G217" s="115"/>
      <c r="H217" s="119"/>
      <c r="I217" s="109" t="str">
        <f t="shared" si="172"/>
        <v xml:space="preserve"> </v>
      </c>
      <c r="J217" s="109" t="str">
        <f t="shared" si="173"/>
        <v xml:space="preserve"> </v>
      </c>
      <c r="K217" s="109" t="str">
        <f t="shared" si="174"/>
        <v xml:space="preserve"> </v>
      </c>
      <c r="W217" s="141" t="str">
        <f t="shared" si="175"/>
        <v xml:space="preserve"> </v>
      </c>
      <c r="X217" s="137" t="str">
        <f t="shared" si="156"/>
        <v xml:space="preserve"> </v>
      </c>
      <c r="Y217" s="137" t="str">
        <f t="shared" si="157"/>
        <v xml:space="preserve"> </v>
      </c>
      <c r="Z217" s="137" t="str">
        <f t="shared" si="158"/>
        <v xml:space="preserve"> </v>
      </c>
      <c r="AA217" s="138" t="str">
        <f t="shared" si="159"/>
        <v xml:space="preserve"> </v>
      </c>
      <c r="AB217" s="144" t="str">
        <f t="shared" si="160"/>
        <v xml:space="preserve"> </v>
      </c>
      <c r="AC217" s="139" t="e">
        <f t="shared" si="161"/>
        <v>#N/A</v>
      </c>
      <c r="AD217" s="139" t="e">
        <f t="shared" si="162"/>
        <v>#N/A</v>
      </c>
      <c r="AE217" s="140" t="str">
        <f>IF(ISBLANK($G217)," ",IF($D217="Z",#REF!,IF($G217=2,0,IF($G217=1,IF($AB217&gt;$AD217,#REF!,0),IF($AB217&lt;$AC217,#REF!,#REF!)))))</f>
        <v xml:space="preserve"> </v>
      </c>
      <c r="AF217" s="140" t="str">
        <f>IF(ISBLANK($G217)," ",IF($D217="Z",#REF!+#REF!,IF($G217=2,#REF!+#REF!,IF($G217=1,IF($AB217&gt;$AD217,#REF!+#REF!,#REF!+#REF!),IF($AB217&lt;$AC217,#REF!+#REF!,#REF!+#REF!)))))</f>
        <v xml:space="preserve"> </v>
      </c>
      <c r="AG217" s="125">
        <f t="shared" si="195"/>
        <v>0</v>
      </c>
      <c r="AH217" s="126">
        <f t="shared" si="196"/>
        <v>0</v>
      </c>
      <c r="AI217" s="126">
        <f t="shared" si="197"/>
        <v>0</v>
      </c>
      <c r="AJ217" s="126">
        <f t="shared" si="198"/>
        <v>0</v>
      </c>
      <c r="AK217" s="126">
        <f t="shared" si="199"/>
        <v>0</v>
      </c>
      <c r="AL217" s="126">
        <f t="shared" si="200"/>
        <v>4</v>
      </c>
      <c r="AM217" s="125">
        <f t="shared" si="176"/>
        <v>23</v>
      </c>
      <c r="AN217" s="125">
        <f t="shared" si="163"/>
        <v>0</v>
      </c>
      <c r="AO217" s="125">
        <f t="shared" si="164"/>
        <v>0</v>
      </c>
      <c r="AP217" s="125">
        <f t="shared" si="177"/>
        <v>1</v>
      </c>
      <c r="AQ217" s="127">
        <f t="shared" si="165"/>
        <v>810</v>
      </c>
      <c r="AR217" s="127">
        <f t="shared" si="166"/>
        <v>0</v>
      </c>
      <c r="AS217" s="125">
        <f t="shared" si="178"/>
        <v>0</v>
      </c>
      <c r="AT217" s="128">
        <f t="shared" si="167"/>
        <v>0</v>
      </c>
      <c r="AU217" s="128">
        <f t="shared" si="168"/>
        <v>0</v>
      </c>
      <c r="AV217" s="128">
        <f t="shared" si="179"/>
        <v>0</v>
      </c>
      <c r="AW217" s="128">
        <f t="shared" si="169"/>
        <v>0</v>
      </c>
      <c r="AX217" s="146">
        <f t="shared" si="170"/>
        <v>0</v>
      </c>
      <c r="AY217" s="147">
        <f t="shared" si="180"/>
        <v>0</v>
      </c>
      <c r="AZ217" s="146">
        <f t="shared" si="171"/>
        <v>0</v>
      </c>
      <c r="BA217" s="129">
        <f t="shared" si="181"/>
        <v>0</v>
      </c>
      <c r="BB217" s="129">
        <f t="shared" si="182"/>
        <v>0</v>
      </c>
      <c r="BC217" s="129">
        <f t="shared" si="183"/>
        <v>0</v>
      </c>
      <c r="BD217" s="130">
        <f t="shared" si="184"/>
        <v>0</v>
      </c>
      <c r="BE217" s="130">
        <f t="shared" si="185"/>
        <v>0</v>
      </c>
      <c r="BF217" s="130">
        <f t="shared" si="186"/>
        <v>0</v>
      </c>
      <c r="BG217" s="149" t="b">
        <f t="shared" si="187"/>
        <v>0</v>
      </c>
      <c r="BH217" s="130" t="b">
        <f t="shared" si="188"/>
        <v>0</v>
      </c>
      <c r="BI217" s="130" t="str">
        <f t="shared" si="189"/>
        <v/>
      </c>
      <c r="BJ217" s="130" t="str">
        <f t="shared" si="190"/>
        <v/>
      </c>
      <c r="BK217" s="130">
        <f t="shared" si="191"/>
        <v>0</v>
      </c>
      <c r="BL217" s="130" t="str">
        <f t="shared" si="192"/>
        <v/>
      </c>
      <c r="BM217" s="130" t="str">
        <f t="shared" si="204"/>
        <v/>
      </c>
      <c r="BN217" s="130" t="str">
        <f t="shared" si="205"/>
        <v/>
      </c>
      <c r="BO217" s="130">
        <f t="shared" si="201"/>
        <v>0</v>
      </c>
      <c r="BP217" s="130">
        <f t="shared" si="202"/>
        <v>0</v>
      </c>
      <c r="BQ217" s="130">
        <f t="shared" si="203"/>
        <v>0</v>
      </c>
      <c r="BR217" s="130">
        <f t="shared" si="193"/>
        <v>0</v>
      </c>
      <c r="BS217" s="130" t="str">
        <f t="shared" si="194"/>
        <v>N</v>
      </c>
    </row>
    <row r="218" spans="1:71" ht="18" customHeight="1">
      <c r="A218" s="407"/>
      <c r="B218" s="116"/>
      <c r="C218" s="117"/>
      <c r="D218" s="118"/>
      <c r="E218" s="118"/>
      <c r="F218" s="115"/>
      <c r="G218" s="115"/>
      <c r="H218" s="119"/>
      <c r="I218" s="109" t="str">
        <f t="shared" si="172"/>
        <v xml:space="preserve"> </v>
      </c>
      <c r="J218" s="109" t="str">
        <f t="shared" si="173"/>
        <v xml:space="preserve"> </v>
      </c>
      <c r="K218" s="109" t="str">
        <f t="shared" si="174"/>
        <v xml:space="preserve"> </v>
      </c>
      <c r="W218" s="141" t="str">
        <f t="shared" si="175"/>
        <v xml:space="preserve"> </v>
      </c>
      <c r="X218" s="137" t="str">
        <f t="shared" si="156"/>
        <v xml:space="preserve"> </v>
      </c>
      <c r="Y218" s="137" t="str">
        <f t="shared" si="157"/>
        <v xml:space="preserve"> </v>
      </c>
      <c r="Z218" s="137" t="str">
        <f t="shared" si="158"/>
        <v xml:space="preserve"> </v>
      </c>
      <c r="AA218" s="138" t="str">
        <f t="shared" si="159"/>
        <v xml:space="preserve"> </v>
      </c>
      <c r="AB218" s="144" t="str">
        <f t="shared" si="160"/>
        <v xml:space="preserve"> </v>
      </c>
      <c r="AC218" s="139" t="e">
        <f t="shared" si="161"/>
        <v>#N/A</v>
      </c>
      <c r="AD218" s="139" t="e">
        <f t="shared" si="162"/>
        <v>#N/A</v>
      </c>
      <c r="AE218" s="140" t="str">
        <f>IF(ISBLANK($G218)," ",IF($D218="Z",#REF!,IF($G218=2,0,IF($G218=1,IF($AB218&gt;$AD218,#REF!,0),IF($AB218&lt;$AC218,#REF!,#REF!)))))</f>
        <v xml:space="preserve"> </v>
      </c>
      <c r="AF218" s="140" t="str">
        <f>IF(ISBLANK($G218)," ",IF($D218="Z",#REF!+#REF!,IF($G218=2,#REF!+#REF!,IF($G218=1,IF($AB218&gt;$AD218,#REF!+#REF!,#REF!+#REF!),IF($AB218&lt;$AC218,#REF!+#REF!,#REF!+#REF!)))))</f>
        <v xml:space="preserve"> </v>
      </c>
      <c r="AG218" s="125">
        <f t="shared" si="195"/>
        <v>0</v>
      </c>
      <c r="AH218" s="126">
        <f t="shared" si="196"/>
        <v>0</v>
      </c>
      <c r="AI218" s="126">
        <f t="shared" si="197"/>
        <v>0</v>
      </c>
      <c r="AJ218" s="126">
        <f t="shared" si="198"/>
        <v>0</v>
      </c>
      <c r="AK218" s="126">
        <f t="shared" si="199"/>
        <v>0</v>
      </c>
      <c r="AL218" s="126">
        <f t="shared" si="200"/>
        <v>4</v>
      </c>
      <c r="AM218" s="125">
        <f t="shared" si="176"/>
        <v>23</v>
      </c>
      <c r="AN218" s="125">
        <f t="shared" si="163"/>
        <v>0</v>
      </c>
      <c r="AO218" s="125">
        <f t="shared" si="164"/>
        <v>0</v>
      </c>
      <c r="AP218" s="125">
        <f t="shared" si="177"/>
        <v>1</v>
      </c>
      <c r="AQ218" s="127">
        <f t="shared" si="165"/>
        <v>810</v>
      </c>
      <c r="AR218" s="127">
        <f t="shared" si="166"/>
        <v>0</v>
      </c>
      <c r="AS218" s="125">
        <f t="shared" si="178"/>
        <v>0</v>
      </c>
      <c r="AT218" s="128">
        <f t="shared" si="167"/>
        <v>0</v>
      </c>
      <c r="AU218" s="128">
        <f t="shared" si="168"/>
        <v>0</v>
      </c>
      <c r="AV218" s="128">
        <f t="shared" si="179"/>
        <v>0</v>
      </c>
      <c r="AW218" s="128">
        <f t="shared" si="169"/>
        <v>0</v>
      </c>
      <c r="AX218" s="146">
        <f t="shared" si="170"/>
        <v>0</v>
      </c>
      <c r="AY218" s="147">
        <f t="shared" si="180"/>
        <v>0</v>
      </c>
      <c r="AZ218" s="146">
        <f t="shared" si="171"/>
        <v>0</v>
      </c>
      <c r="BA218" s="129">
        <f t="shared" si="181"/>
        <v>0</v>
      </c>
      <c r="BB218" s="129">
        <f t="shared" si="182"/>
        <v>0</v>
      </c>
      <c r="BC218" s="129">
        <f t="shared" si="183"/>
        <v>0</v>
      </c>
      <c r="BD218" s="130">
        <f t="shared" si="184"/>
        <v>0</v>
      </c>
      <c r="BE218" s="130">
        <f t="shared" si="185"/>
        <v>0</v>
      </c>
      <c r="BF218" s="130">
        <f t="shared" si="186"/>
        <v>0</v>
      </c>
      <c r="BG218" s="149" t="b">
        <f t="shared" si="187"/>
        <v>0</v>
      </c>
      <c r="BH218" s="130" t="b">
        <f t="shared" si="188"/>
        <v>0</v>
      </c>
      <c r="BI218" s="130" t="str">
        <f t="shared" si="189"/>
        <v/>
      </c>
      <c r="BJ218" s="130" t="str">
        <f t="shared" si="190"/>
        <v/>
      </c>
      <c r="BK218" s="130">
        <f t="shared" si="191"/>
        <v>0</v>
      </c>
      <c r="BL218" s="130" t="str">
        <f t="shared" si="192"/>
        <v/>
      </c>
      <c r="BM218" s="130" t="str">
        <f t="shared" si="204"/>
        <v/>
      </c>
      <c r="BN218" s="130" t="str">
        <f t="shared" si="205"/>
        <v/>
      </c>
      <c r="BO218" s="130">
        <f t="shared" si="201"/>
        <v>0</v>
      </c>
      <c r="BP218" s="130">
        <f t="shared" si="202"/>
        <v>0</v>
      </c>
      <c r="BQ218" s="130">
        <f t="shared" si="203"/>
        <v>0</v>
      </c>
      <c r="BR218" s="130">
        <f t="shared" si="193"/>
        <v>0</v>
      </c>
      <c r="BS218" s="130" t="str">
        <f t="shared" si="194"/>
        <v>N</v>
      </c>
    </row>
    <row r="219" spans="1:71" ht="18" customHeight="1">
      <c r="A219" s="407"/>
      <c r="B219" s="116"/>
      <c r="C219" s="117"/>
      <c r="D219" s="118"/>
      <c r="E219" s="118"/>
      <c r="F219" s="115"/>
      <c r="G219" s="115"/>
      <c r="H219" s="119"/>
      <c r="I219" s="109" t="str">
        <f t="shared" si="172"/>
        <v xml:space="preserve"> </v>
      </c>
      <c r="J219" s="109" t="str">
        <f t="shared" si="173"/>
        <v xml:space="preserve"> </v>
      </c>
      <c r="K219" s="109" t="str">
        <f t="shared" si="174"/>
        <v xml:space="preserve"> </v>
      </c>
      <c r="W219" s="141" t="str">
        <f t="shared" si="175"/>
        <v xml:space="preserve"> </v>
      </c>
      <c r="X219" s="137" t="str">
        <f t="shared" si="156"/>
        <v xml:space="preserve"> </v>
      </c>
      <c r="Y219" s="137" t="str">
        <f t="shared" si="157"/>
        <v xml:space="preserve"> </v>
      </c>
      <c r="Z219" s="137" t="str">
        <f t="shared" si="158"/>
        <v xml:space="preserve"> </v>
      </c>
      <c r="AA219" s="138" t="str">
        <f t="shared" si="159"/>
        <v xml:space="preserve"> </v>
      </c>
      <c r="AB219" s="144" t="str">
        <f t="shared" si="160"/>
        <v xml:space="preserve"> </v>
      </c>
      <c r="AC219" s="139" t="e">
        <f t="shared" si="161"/>
        <v>#N/A</v>
      </c>
      <c r="AD219" s="139" t="e">
        <f t="shared" si="162"/>
        <v>#N/A</v>
      </c>
      <c r="AE219" s="140" t="str">
        <f>IF(ISBLANK($G219)," ",IF($D219="Z",#REF!,IF($G219=2,0,IF($G219=1,IF($AB219&gt;$AD219,#REF!,0),IF($AB219&lt;$AC219,#REF!,#REF!)))))</f>
        <v xml:space="preserve"> </v>
      </c>
      <c r="AF219" s="140" t="str">
        <f>IF(ISBLANK($G219)," ",IF($D219="Z",#REF!+#REF!,IF($G219=2,#REF!+#REF!,IF($G219=1,IF($AB219&gt;$AD219,#REF!+#REF!,#REF!+#REF!),IF($AB219&lt;$AC219,#REF!+#REF!,#REF!+#REF!)))))</f>
        <v xml:space="preserve"> </v>
      </c>
      <c r="AG219" s="125">
        <f t="shared" si="195"/>
        <v>0</v>
      </c>
      <c r="AH219" s="126">
        <f t="shared" si="196"/>
        <v>0</v>
      </c>
      <c r="AI219" s="126">
        <f t="shared" si="197"/>
        <v>0</v>
      </c>
      <c r="AJ219" s="126">
        <f t="shared" si="198"/>
        <v>0</v>
      </c>
      <c r="AK219" s="126">
        <f t="shared" si="199"/>
        <v>0</v>
      </c>
      <c r="AL219" s="126">
        <f t="shared" si="200"/>
        <v>4</v>
      </c>
      <c r="AM219" s="125">
        <f t="shared" si="176"/>
        <v>23</v>
      </c>
      <c r="AN219" s="125">
        <f t="shared" si="163"/>
        <v>0</v>
      </c>
      <c r="AO219" s="125">
        <f t="shared" si="164"/>
        <v>0</v>
      </c>
      <c r="AP219" s="125">
        <f t="shared" si="177"/>
        <v>1</v>
      </c>
      <c r="AQ219" s="127">
        <f t="shared" si="165"/>
        <v>810</v>
      </c>
      <c r="AR219" s="127">
        <f t="shared" si="166"/>
        <v>0</v>
      </c>
      <c r="AS219" s="125">
        <f t="shared" si="178"/>
        <v>0</v>
      </c>
      <c r="AT219" s="128">
        <f t="shared" si="167"/>
        <v>0</v>
      </c>
      <c r="AU219" s="128">
        <f t="shared" si="168"/>
        <v>0</v>
      </c>
      <c r="AV219" s="128">
        <f t="shared" si="179"/>
        <v>0</v>
      </c>
      <c r="AW219" s="128">
        <f t="shared" si="169"/>
        <v>0</v>
      </c>
      <c r="AX219" s="146">
        <f t="shared" si="170"/>
        <v>0</v>
      </c>
      <c r="AY219" s="147">
        <f t="shared" si="180"/>
        <v>0</v>
      </c>
      <c r="AZ219" s="146">
        <f t="shared" si="171"/>
        <v>0</v>
      </c>
      <c r="BA219" s="129">
        <f t="shared" si="181"/>
        <v>0</v>
      </c>
      <c r="BB219" s="129">
        <f t="shared" si="182"/>
        <v>0</v>
      </c>
      <c r="BC219" s="129">
        <f t="shared" si="183"/>
        <v>0</v>
      </c>
      <c r="BD219" s="130">
        <f t="shared" si="184"/>
        <v>0</v>
      </c>
      <c r="BE219" s="130">
        <f t="shared" si="185"/>
        <v>0</v>
      </c>
      <c r="BF219" s="130">
        <f t="shared" si="186"/>
        <v>0</v>
      </c>
      <c r="BG219" s="149" t="b">
        <f t="shared" si="187"/>
        <v>0</v>
      </c>
      <c r="BH219" s="130" t="b">
        <f t="shared" si="188"/>
        <v>0</v>
      </c>
      <c r="BI219" s="130" t="str">
        <f t="shared" si="189"/>
        <v/>
      </c>
      <c r="BJ219" s="130" t="str">
        <f t="shared" si="190"/>
        <v/>
      </c>
      <c r="BK219" s="130">
        <f t="shared" si="191"/>
        <v>0</v>
      </c>
      <c r="BL219" s="130" t="str">
        <f t="shared" si="192"/>
        <v/>
      </c>
      <c r="BM219" s="130" t="str">
        <f t="shared" si="204"/>
        <v/>
      </c>
      <c r="BN219" s="130" t="str">
        <f t="shared" si="205"/>
        <v/>
      </c>
      <c r="BO219" s="130">
        <f t="shared" si="201"/>
        <v>0</v>
      </c>
      <c r="BP219" s="130">
        <f t="shared" si="202"/>
        <v>0</v>
      </c>
      <c r="BQ219" s="130">
        <f t="shared" si="203"/>
        <v>0</v>
      </c>
      <c r="BR219" s="130">
        <f t="shared" si="193"/>
        <v>0</v>
      </c>
      <c r="BS219" s="130" t="str">
        <f t="shared" si="194"/>
        <v>N</v>
      </c>
    </row>
    <row r="220" spans="1:71" ht="18" customHeight="1">
      <c r="A220" s="407"/>
      <c r="B220" s="116"/>
      <c r="C220" s="117"/>
      <c r="D220" s="118"/>
      <c r="E220" s="118"/>
      <c r="F220" s="115"/>
      <c r="G220" s="115"/>
      <c r="H220" s="119"/>
      <c r="I220" s="109" t="str">
        <f t="shared" si="172"/>
        <v xml:space="preserve"> </v>
      </c>
      <c r="J220" s="109" t="str">
        <f t="shared" si="173"/>
        <v xml:space="preserve"> </v>
      </c>
      <c r="K220" s="109" t="str">
        <f t="shared" si="174"/>
        <v xml:space="preserve"> </v>
      </c>
      <c r="W220" s="141" t="str">
        <f t="shared" si="175"/>
        <v xml:space="preserve"> </v>
      </c>
      <c r="X220" s="137" t="str">
        <f t="shared" si="156"/>
        <v xml:space="preserve"> </v>
      </c>
      <c r="Y220" s="137" t="str">
        <f t="shared" si="157"/>
        <v xml:space="preserve"> </v>
      </c>
      <c r="Z220" s="137" t="str">
        <f t="shared" si="158"/>
        <v xml:space="preserve"> </v>
      </c>
      <c r="AA220" s="138" t="str">
        <f t="shared" si="159"/>
        <v xml:space="preserve"> </v>
      </c>
      <c r="AB220" s="144" t="str">
        <f t="shared" si="160"/>
        <v xml:space="preserve"> </v>
      </c>
      <c r="AC220" s="139" t="e">
        <f t="shared" si="161"/>
        <v>#N/A</v>
      </c>
      <c r="AD220" s="139" t="e">
        <f t="shared" si="162"/>
        <v>#N/A</v>
      </c>
      <c r="AE220" s="140" t="str">
        <f>IF(ISBLANK($G220)," ",IF($D220="Z",#REF!,IF($G220=2,0,IF($G220=1,IF($AB220&gt;$AD220,#REF!,0),IF($AB220&lt;$AC220,#REF!,#REF!)))))</f>
        <v xml:space="preserve"> </v>
      </c>
      <c r="AF220" s="140" t="str">
        <f>IF(ISBLANK($G220)," ",IF($D220="Z",#REF!+#REF!,IF($G220=2,#REF!+#REF!,IF($G220=1,IF($AB220&gt;$AD220,#REF!+#REF!,#REF!+#REF!),IF($AB220&lt;$AC220,#REF!+#REF!,#REF!+#REF!)))))</f>
        <v xml:space="preserve"> </v>
      </c>
      <c r="AG220" s="125">
        <f t="shared" si="195"/>
        <v>0</v>
      </c>
      <c r="AH220" s="126">
        <f t="shared" si="196"/>
        <v>0</v>
      </c>
      <c r="AI220" s="126">
        <f t="shared" si="197"/>
        <v>0</v>
      </c>
      <c r="AJ220" s="126">
        <f t="shared" si="198"/>
        <v>0</v>
      </c>
      <c r="AK220" s="126">
        <f t="shared" si="199"/>
        <v>0</v>
      </c>
      <c r="AL220" s="126">
        <f t="shared" si="200"/>
        <v>4</v>
      </c>
      <c r="AM220" s="125">
        <f t="shared" si="176"/>
        <v>23</v>
      </c>
      <c r="AN220" s="125">
        <f t="shared" si="163"/>
        <v>0</v>
      </c>
      <c r="AO220" s="125">
        <f t="shared" si="164"/>
        <v>0</v>
      </c>
      <c r="AP220" s="125">
        <f t="shared" si="177"/>
        <v>1</v>
      </c>
      <c r="AQ220" s="127">
        <f t="shared" si="165"/>
        <v>810</v>
      </c>
      <c r="AR220" s="127">
        <f t="shared" si="166"/>
        <v>0</v>
      </c>
      <c r="AS220" s="125">
        <f t="shared" si="178"/>
        <v>0</v>
      </c>
      <c r="AT220" s="128">
        <f t="shared" si="167"/>
        <v>0</v>
      </c>
      <c r="AU220" s="128">
        <f t="shared" si="168"/>
        <v>0</v>
      </c>
      <c r="AV220" s="128">
        <f t="shared" si="179"/>
        <v>0</v>
      </c>
      <c r="AW220" s="128">
        <f t="shared" si="169"/>
        <v>0</v>
      </c>
      <c r="AX220" s="146">
        <f t="shared" si="170"/>
        <v>0</v>
      </c>
      <c r="AY220" s="147">
        <f t="shared" si="180"/>
        <v>0</v>
      </c>
      <c r="AZ220" s="146">
        <f t="shared" si="171"/>
        <v>0</v>
      </c>
      <c r="BA220" s="129">
        <f t="shared" si="181"/>
        <v>0</v>
      </c>
      <c r="BB220" s="129">
        <f t="shared" si="182"/>
        <v>0</v>
      </c>
      <c r="BC220" s="129">
        <f t="shared" si="183"/>
        <v>0</v>
      </c>
      <c r="BD220" s="130">
        <f t="shared" si="184"/>
        <v>0</v>
      </c>
      <c r="BE220" s="130">
        <f t="shared" si="185"/>
        <v>0</v>
      </c>
      <c r="BF220" s="130">
        <f t="shared" si="186"/>
        <v>0</v>
      </c>
      <c r="BG220" s="149" t="b">
        <f t="shared" si="187"/>
        <v>0</v>
      </c>
      <c r="BH220" s="130" t="b">
        <f t="shared" si="188"/>
        <v>0</v>
      </c>
      <c r="BI220" s="130" t="str">
        <f t="shared" si="189"/>
        <v/>
      </c>
      <c r="BJ220" s="130" t="str">
        <f t="shared" si="190"/>
        <v/>
      </c>
      <c r="BK220" s="130">
        <f t="shared" si="191"/>
        <v>0</v>
      </c>
      <c r="BL220" s="130" t="str">
        <f t="shared" si="192"/>
        <v/>
      </c>
      <c r="BM220" s="130" t="str">
        <f t="shared" si="204"/>
        <v/>
      </c>
      <c r="BN220" s="130" t="str">
        <f t="shared" si="205"/>
        <v/>
      </c>
      <c r="BO220" s="130">
        <f t="shared" si="201"/>
        <v>0</v>
      </c>
      <c r="BP220" s="130">
        <f t="shared" si="202"/>
        <v>0</v>
      </c>
      <c r="BQ220" s="130">
        <f t="shared" si="203"/>
        <v>0</v>
      </c>
      <c r="BR220" s="130">
        <f t="shared" si="193"/>
        <v>0</v>
      </c>
      <c r="BS220" s="130" t="str">
        <f t="shared" si="194"/>
        <v>N</v>
      </c>
    </row>
    <row r="221" spans="1:71" ht="18" customHeight="1">
      <c r="A221" s="407"/>
      <c r="B221" s="116"/>
      <c r="C221" s="117"/>
      <c r="D221" s="118"/>
      <c r="E221" s="118"/>
      <c r="F221" s="115"/>
      <c r="G221" s="115"/>
      <c r="H221" s="119"/>
      <c r="I221" s="109" t="str">
        <f t="shared" si="172"/>
        <v xml:space="preserve"> </v>
      </c>
      <c r="J221" s="109" t="str">
        <f t="shared" si="173"/>
        <v xml:space="preserve"> </v>
      </c>
      <c r="K221" s="109" t="str">
        <f t="shared" si="174"/>
        <v xml:space="preserve"> </v>
      </c>
      <c r="W221" s="141" t="str">
        <f t="shared" si="175"/>
        <v xml:space="preserve"> </v>
      </c>
      <c r="X221" s="137" t="str">
        <f t="shared" si="156"/>
        <v xml:space="preserve"> </v>
      </c>
      <c r="Y221" s="137" t="str">
        <f t="shared" si="157"/>
        <v xml:space="preserve"> </v>
      </c>
      <c r="Z221" s="137" t="str">
        <f t="shared" si="158"/>
        <v xml:space="preserve"> </v>
      </c>
      <c r="AA221" s="138" t="str">
        <f t="shared" si="159"/>
        <v xml:space="preserve"> </v>
      </c>
      <c r="AB221" s="144" t="str">
        <f t="shared" si="160"/>
        <v xml:space="preserve"> </v>
      </c>
      <c r="AC221" s="139" t="e">
        <f t="shared" si="161"/>
        <v>#N/A</v>
      </c>
      <c r="AD221" s="139" t="e">
        <f t="shared" si="162"/>
        <v>#N/A</v>
      </c>
      <c r="AE221" s="140" t="str">
        <f>IF(ISBLANK($G221)," ",IF($D221="Z",#REF!,IF($G221=2,0,IF($G221=1,IF($AB221&gt;$AD221,#REF!,0),IF($AB221&lt;$AC221,#REF!,#REF!)))))</f>
        <v xml:space="preserve"> </v>
      </c>
      <c r="AF221" s="140" t="str">
        <f>IF(ISBLANK($G221)," ",IF($D221="Z",#REF!+#REF!,IF($G221=2,#REF!+#REF!,IF($G221=1,IF($AB221&gt;$AD221,#REF!+#REF!,#REF!+#REF!),IF($AB221&lt;$AC221,#REF!+#REF!,#REF!+#REF!)))))</f>
        <v xml:space="preserve"> </v>
      </c>
      <c r="AG221" s="125">
        <f t="shared" si="195"/>
        <v>0</v>
      </c>
      <c r="AH221" s="126">
        <f t="shared" si="196"/>
        <v>0</v>
      </c>
      <c r="AI221" s="126">
        <f t="shared" si="197"/>
        <v>0</v>
      </c>
      <c r="AJ221" s="126">
        <f t="shared" si="198"/>
        <v>0</v>
      </c>
      <c r="AK221" s="126">
        <f t="shared" si="199"/>
        <v>0</v>
      </c>
      <c r="AL221" s="126">
        <f t="shared" si="200"/>
        <v>4</v>
      </c>
      <c r="AM221" s="125">
        <f t="shared" si="176"/>
        <v>23</v>
      </c>
      <c r="AN221" s="125">
        <f t="shared" si="163"/>
        <v>0</v>
      </c>
      <c r="AO221" s="125">
        <f t="shared" si="164"/>
        <v>0</v>
      </c>
      <c r="AP221" s="125">
        <f t="shared" si="177"/>
        <v>1</v>
      </c>
      <c r="AQ221" s="127">
        <f t="shared" si="165"/>
        <v>810</v>
      </c>
      <c r="AR221" s="127">
        <f t="shared" si="166"/>
        <v>0</v>
      </c>
      <c r="AS221" s="125">
        <f t="shared" si="178"/>
        <v>0</v>
      </c>
      <c r="AT221" s="128">
        <f t="shared" si="167"/>
        <v>0</v>
      </c>
      <c r="AU221" s="128">
        <f t="shared" si="168"/>
        <v>0</v>
      </c>
      <c r="AV221" s="128">
        <f t="shared" si="179"/>
        <v>0</v>
      </c>
      <c r="AW221" s="128">
        <f t="shared" si="169"/>
        <v>0</v>
      </c>
      <c r="AX221" s="146">
        <f t="shared" si="170"/>
        <v>0</v>
      </c>
      <c r="AY221" s="147">
        <f t="shared" si="180"/>
        <v>0</v>
      </c>
      <c r="AZ221" s="146">
        <f t="shared" si="171"/>
        <v>0</v>
      </c>
      <c r="BA221" s="129">
        <f t="shared" si="181"/>
        <v>0</v>
      </c>
      <c r="BB221" s="129">
        <f t="shared" si="182"/>
        <v>0</v>
      </c>
      <c r="BC221" s="129">
        <f t="shared" si="183"/>
        <v>0</v>
      </c>
      <c r="BD221" s="130">
        <f t="shared" si="184"/>
        <v>0</v>
      </c>
      <c r="BE221" s="130">
        <f t="shared" si="185"/>
        <v>0</v>
      </c>
      <c r="BF221" s="130">
        <f t="shared" si="186"/>
        <v>0</v>
      </c>
      <c r="BG221" s="149" t="b">
        <f t="shared" si="187"/>
        <v>0</v>
      </c>
      <c r="BH221" s="130" t="b">
        <f t="shared" si="188"/>
        <v>0</v>
      </c>
      <c r="BI221" s="130" t="str">
        <f t="shared" si="189"/>
        <v/>
      </c>
      <c r="BJ221" s="130" t="str">
        <f t="shared" si="190"/>
        <v/>
      </c>
      <c r="BK221" s="130">
        <f t="shared" si="191"/>
        <v>0</v>
      </c>
      <c r="BL221" s="130" t="str">
        <f t="shared" si="192"/>
        <v/>
      </c>
      <c r="BM221" s="130" t="str">
        <f t="shared" si="204"/>
        <v/>
      </c>
      <c r="BN221" s="130" t="str">
        <f t="shared" si="205"/>
        <v/>
      </c>
      <c r="BO221" s="130">
        <f t="shared" si="201"/>
        <v>0</v>
      </c>
      <c r="BP221" s="130">
        <f t="shared" si="202"/>
        <v>0</v>
      </c>
      <c r="BQ221" s="130">
        <f t="shared" si="203"/>
        <v>0</v>
      </c>
      <c r="BR221" s="130">
        <f t="shared" si="193"/>
        <v>0</v>
      </c>
      <c r="BS221" s="130" t="str">
        <f t="shared" si="194"/>
        <v>N</v>
      </c>
    </row>
    <row r="222" spans="1:71" ht="18" customHeight="1">
      <c r="A222" s="407"/>
      <c r="B222" s="116"/>
      <c r="C222" s="117"/>
      <c r="D222" s="118"/>
      <c r="E222" s="118"/>
      <c r="F222" s="115"/>
      <c r="G222" s="115"/>
      <c r="H222" s="119"/>
      <c r="I222" s="109" t="str">
        <f t="shared" si="172"/>
        <v xml:space="preserve"> </v>
      </c>
      <c r="J222" s="109" t="str">
        <f t="shared" si="173"/>
        <v xml:space="preserve"> </v>
      </c>
      <c r="K222" s="109" t="str">
        <f t="shared" si="174"/>
        <v xml:space="preserve"> </v>
      </c>
      <c r="W222" s="141" t="str">
        <f t="shared" si="175"/>
        <v xml:space="preserve"> </v>
      </c>
      <c r="X222" s="137" t="str">
        <f t="shared" si="156"/>
        <v xml:space="preserve"> </v>
      </c>
      <c r="Y222" s="137" t="str">
        <f t="shared" si="157"/>
        <v xml:space="preserve"> </v>
      </c>
      <c r="Z222" s="137" t="str">
        <f t="shared" si="158"/>
        <v xml:space="preserve"> </v>
      </c>
      <c r="AA222" s="138" t="str">
        <f t="shared" si="159"/>
        <v xml:space="preserve"> </v>
      </c>
      <c r="AB222" s="144" t="str">
        <f t="shared" si="160"/>
        <v xml:space="preserve"> </v>
      </c>
      <c r="AC222" s="139" t="e">
        <f t="shared" si="161"/>
        <v>#N/A</v>
      </c>
      <c r="AD222" s="139" t="e">
        <f t="shared" si="162"/>
        <v>#N/A</v>
      </c>
      <c r="AE222" s="140" t="str">
        <f>IF(ISBLANK($G222)," ",IF($D222="Z",#REF!,IF($G222=2,0,IF($G222=1,IF($AB222&gt;$AD222,#REF!,0),IF($AB222&lt;$AC222,#REF!,#REF!)))))</f>
        <v xml:space="preserve"> </v>
      </c>
      <c r="AF222" s="140" t="str">
        <f>IF(ISBLANK($G222)," ",IF($D222="Z",#REF!+#REF!,IF($G222=2,#REF!+#REF!,IF($G222=1,IF($AB222&gt;$AD222,#REF!+#REF!,#REF!+#REF!),IF($AB222&lt;$AC222,#REF!+#REF!,#REF!+#REF!)))))</f>
        <v xml:space="preserve"> </v>
      </c>
      <c r="AG222" s="125">
        <f t="shared" si="195"/>
        <v>0</v>
      </c>
      <c r="AH222" s="126">
        <f t="shared" si="196"/>
        <v>0</v>
      </c>
      <c r="AI222" s="126">
        <f t="shared" si="197"/>
        <v>0</v>
      </c>
      <c r="AJ222" s="126">
        <f t="shared" si="198"/>
        <v>0</v>
      </c>
      <c r="AK222" s="126">
        <f t="shared" si="199"/>
        <v>0</v>
      </c>
      <c r="AL222" s="126">
        <f t="shared" si="200"/>
        <v>4</v>
      </c>
      <c r="AM222" s="125">
        <f t="shared" si="176"/>
        <v>23</v>
      </c>
      <c r="AN222" s="125">
        <f t="shared" si="163"/>
        <v>0</v>
      </c>
      <c r="AO222" s="125">
        <f t="shared" si="164"/>
        <v>0</v>
      </c>
      <c r="AP222" s="125">
        <f t="shared" si="177"/>
        <v>1</v>
      </c>
      <c r="AQ222" s="127">
        <f t="shared" si="165"/>
        <v>810</v>
      </c>
      <c r="AR222" s="127">
        <f t="shared" si="166"/>
        <v>0</v>
      </c>
      <c r="AS222" s="125">
        <f t="shared" si="178"/>
        <v>0</v>
      </c>
      <c r="AT222" s="128">
        <f t="shared" si="167"/>
        <v>0</v>
      </c>
      <c r="AU222" s="128">
        <f t="shared" si="168"/>
        <v>0</v>
      </c>
      <c r="AV222" s="128">
        <f t="shared" si="179"/>
        <v>0</v>
      </c>
      <c r="AW222" s="128">
        <f t="shared" si="169"/>
        <v>0</v>
      </c>
      <c r="AX222" s="146">
        <f t="shared" si="170"/>
        <v>0</v>
      </c>
      <c r="AY222" s="147">
        <f t="shared" si="180"/>
        <v>0</v>
      </c>
      <c r="AZ222" s="146">
        <f t="shared" si="171"/>
        <v>0</v>
      </c>
      <c r="BA222" s="129">
        <f t="shared" si="181"/>
        <v>0</v>
      </c>
      <c r="BB222" s="129">
        <f t="shared" si="182"/>
        <v>0</v>
      </c>
      <c r="BC222" s="129">
        <f t="shared" si="183"/>
        <v>0</v>
      </c>
      <c r="BD222" s="130">
        <f t="shared" si="184"/>
        <v>0</v>
      </c>
      <c r="BE222" s="130">
        <f t="shared" si="185"/>
        <v>0</v>
      </c>
      <c r="BF222" s="130">
        <f t="shared" si="186"/>
        <v>0</v>
      </c>
      <c r="BG222" s="149" t="b">
        <f t="shared" si="187"/>
        <v>0</v>
      </c>
      <c r="BH222" s="130" t="b">
        <f t="shared" si="188"/>
        <v>0</v>
      </c>
      <c r="BI222" s="130" t="str">
        <f t="shared" si="189"/>
        <v/>
      </c>
      <c r="BJ222" s="130" t="str">
        <f t="shared" si="190"/>
        <v/>
      </c>
      <c r="BK222" s="130">
        <f t="shared" si="191"/>
        <v>0</v>
      </c>
      <c r="BL222" s="130" t="str">
        <f t="shared" si="192"/>
        <v/>
      </c>
      <c r="BM222" s="130" t="str">
        <f t="shared" si="204"/>
        <v/>
      </c>
      <c r="BN222" s="130" t="str">
        <f t="shared" si="205"/>
        <v/>
      </c>
      <c r="BO222" s="130">
        <f t="shared" si="201"/>
        <v>0</v>
      </c>
      <c r="BP222" s="130">
        <f t="shared" si="202"/>
        <v>0</v>
      </c>
      <c r="BQ222" s="130">
        <f t="shared" si="203"/>
        <v>0</v>
      </c>
      <c r="BR222" s="130">
        <f t="shared" si="193"/>
        <v>0</v>
      </c>
      <c r="BS222" s="130" t="str">
        <f t="shared" si="194"/>
        <v>N</v>
      </c>
    </row>
    <row r="223" spans="1:71" ht="18" customHeight="1">
      <c r="A223" s="407"/>
      <c r="B223" s="116"/>
      <c r="C223" s="117"/>
      <c r="D223" s="118"/>
      <c r="E223" s="118"/>
      <c r="F223" s="115"/>
      <c r="G223" s="115"/>
      <c r="H223" s="119"/>
      <c r="I223" s="109" t="str">
        <f t="shared" si="172"/>
        <v xml:space="preserve"> </v>
      </c>
      <c r="J223" s="109" t="str">
        <f t="shared" si="173"/>
        <v xml:space="preserve"> </v>
      </c>
      <c r="K223" s="109" t="str">
        <f t="shared" si="174"/>
        <v xml:space="preserve"> </v>
      </c>
      <c r="W223" s="141" t="str">
        <f t="shared" si="175"/>
        <v xml:space="preserve"> </v>
      </c>
      <c r="X223" s="137" t="str">
        <f t="shared" si="156"/>
        <v xml:space="preserve"> </v>
      </c>
      <c r="Y223" s="137" t="str">
        <f t="shared" si="157"/>
        <v xml:space="preserve"> </v>
      </c>
      <c r="Z223" s="137" t="str">
        <f t="shared" si="158"/>
        <v xml:space="preserve"> </v>
      </c>
      <c r="AA223" s="138" t="str">
        <f t="shared" si="159"/>
        <v xml:space="preserve"> </v>
      </c>
      <c r="AB223" s="144" t="str">
        <f t="shared" si="160"/>
        <v xml:space="preserve"> </v>
      </c>
      <c r="AC223" s="139" t="e">
        <f t="shared" si="161"/>
        <v>#N/A</v>
      </c>
      <c r="AD223" s="139" t="e">
        <f t="shared" si="162"/>
        <v>#N/A</v>
      </c>
      <c r="AE223" s="140" t="str">
        <f>IF(ISBLANK($G223)," ",IF($D223="Z",#REF!,IF($G223=2,0,IF($G223=1,IF($AB223&gt;$AD223,#REF!,0),IF($AB223&lt;$AC223,#REF!,#REF!)))))</f>
        <v xml:space="preserve"> </v>
      </c>
      <c r="AF223" s="140" t="str">
        <f>IF(ISBLANK($G223)," ",IF($D223="Z",#REF!+#REF!,IF($G223=2,#REF!+#REF!,IF($G223=1,IF($AB223&gt;$AD223,#REF!+#REF!,#REF!+#REF!),IF($AB223&lt;$AC223,#REF!+#REF!,#REF!+#REF!)))))</f>
        <v xml:space="preserve"> </v>
      </c>
      <c r="AG223" s="125">
        <f t="shared" si="195"/>
        <v>0</v>
      </c>
      <c r="AH223" s="126">
        <f t="shared" si="196"/>
        <v>0</v>
      </c>
      <c r="AI223" s="126">
        <f t="shared" si="197"/>
        <v>0</v>
      </c>
      <c r="AJ223" s="126">
        <f t="shared" si="198"/>
        <v>0</v>
      </c>
      <c r="AK223" s="126">
        <f t="shared" si="199"/>
        <v>0</v>
      </c>
      <c r="AL223" s="126">
        <f t="shared" si="200"/>
        <v>4</v>
      </c>
      <c r="AM223" s="125">
        <f t="shared" si="176"/>
        <v>23</v>
      </c>
      <c r="AN223" s="125">
        <f t="shared" si="163"/>
        <v>0</v>
      </c>
      <c r="AO223" s="125">
        <f t="shared" si="164"/>
        <v>0</v>
      </c>
      <c r="AP223" s="125">
        <f t="shared" si="177"/>
        <v>1</v>
      </c>
      <c r="AQ223" s="127">
        <f t="shared" si="165"/>
        <v>810</v>
      </c>
      <c r="AR223" s="127">
        <f t="shared" si="166"/>
        <v>0</v>
      </c>
      <c r="AS223" s="125">
        <f t="shared" si="178"/>
        <v>0</v>
      </c>
      <c r="AT223" s="128">
        <f t="shared" si="167"/>
        <v>0</v>
      </c>
      <c r="AU223" s="128">
        <f t="shared" si="168"/>
        <v>0</v>
      </c>
      <c r="AV223" s="128">
        <f t="shared" si="179"/>
        <v>0</v>
      </c>
      <c r="AW223" s="128">
        <f t="shared" si="169"/>
        <v>0</v>
      </c>
      <c r="AX223" s="146">
        <f t="shared" si="170"/>
        <v>0</v>
      </c>
      <c r="AY223" s="147">
        <f t="shared" si="180"/>
        <v>0</v>
      </c>
      <c r="AZ223" s="146">
        <f t="shared" si="171"/>
        <v>0</v>
      </c>
      <c r="BA223" s="129">
        <f t="shared" si="181"/>
        <v>0</v>
      </c>
      <c r="BB223" s="129">
        <f t="shared" si="182"/>
        <v>0</v>
      </c>
      <c r="BC223" s="129">
        <f t="shared" si="183"/>
        <v>0</v>
      </c>
      <c r="BD223" s="130">
        <f t="shared" si="184"/>
        <v>0</v>
      </c>
      <c r="BE223" s="130">
        <f t="shared" si="185"/>
        <v>0</v>
      </c>
      <c r="BF223" s="130">
        <f t="shared" si="186"/>
        <v>0</v>
      </c>
      <c r="BG223" s="149" t="b">
        <f t="shared" si="187"/>
        <v>0</v>
      </c>
      <c r="BH223" s="130" t="b">
        <f t="shared" si="188"/>
        <v>0</v>
      </c>
      <c r="BI223" s="130" t="str">
        <f t="shared" si="189"/>
        <v/>
      </c>
      <c r="BJ223" s="130" t="str">
        <f t="shared" si="190"/>
        <v/>
      </c>
      <c r="BK223" s="130">
        <f t="shared" si="191"/>
        <v>0</v>
      </c>
      <c r="BL223" s="130" t="str">
        <f t="shared" si="192"/>
        <v/>
      </c>
      <c r="BM223" s="130" t="str">
        <f t="shared" si="204"/>
        <v/>
      </c>
      <c r="BN223" s="130" t="str">
        <f t="shared" si="205"/>
        <v/>
      </c>
      <c r="BO223" s="130">
        <f t="shared" si="201"/>
        <v>0</v>
      </c>
      <c r="BP223" s="130">
        <f t="shared" si="202"/>
        <v>0</v>
      </c>
      <c r="BQ223" s="130">
        <f t="shared" si="203"/>
        <v>0</v>
      </c>
      <c r="BR223" s="130">
        <f t="shared" si="193"/>
        <v>0</v>
      </c>
      <c r="BS223" s="130" t="str">
        <f t="shared" si="194"/>
        <v>N</v>
      </c>
    </row>
    <row r="224" spans="1:71" ht="18" customHeight="1">
      <c r="A224" s="407"/>
      <c r="B224" s="116"/>
      <c r="C224" s="117"/>
      <c r="D224" s="118"/>
      <c r="E224" s="118"/>
      <c r="F224" s="115"/>
      <c r="G224" s="115"/>
      <c r="H224" s="119"/>
      <c r="I224" s="109" t="str">
        <f t="shared" si="172"/>
        <v xml:space="preserve"> </v>
      </c>
      <c r="J224" s="109" t="str">
        <f t="shared" si="173"/>
        <v xml:space="preserve"> </v>
      </c>
      <c r="K224" s="109" t="str">
        <f t="shared" si="174"/>
        <v xml:space="preserve"> </v>
      </c>
      <c r="W224" s="141" t="str">
        <f t="shared" si="175"/>
        <v xml:space="preserve"> </v>
      </c>
      <c r="X224" s="137" t="str">
        <f t="shared" si="156"/>
        <v xml:space="preserve"> </v>
      </c>
      <c r="Y224" s="137" t="str">
        <f t="shared" si="157"/>
        <v xml:space="preserve"> </v>
      </c>
      <c r="Z224" s="137" t="str">
        <f t="shared" si="158"/>
        <v xml:space="preserve"> </v>
      </c>
      <c r="AA224" s="138" t="str">
        <f t="shared" si="159"/>
        <v xml:space="preserve"> </v>
      </c>
      <c r="AB224" s="144" t="str">
        <f t="shared" si="160"/>
        <v xml:space="preserve"> </v>
      </c>
      <c r="AC224" s="139" t="e">
        <f t="shared" si="161"/>
        <v>#N/A</v>
      </c>
      <c r="AD224" s="139" t="e">
        <f t="shared" si="162"/>
        <v>#N/A</v>
      </c>
      <c r="AE224" s="140" t="str">
        <f>IF(ISBLANK($G224)," ",IF($D224="Z",#REF!,IF($G224=2,0,IF($G224=1,IF($AB224&gt;$AD224,#REF!,0),IF($AB224&lt;$AC224,#REF!,#REF!)))))</f>
        <v xml:space="preserve"> </v>
      </c>
      <c r="AF224" s="140" t="str">
        <f>IF(ISBLANK($G224)," ",IF($D224="Z",#REF!+#REF!,IF($G224=2,#REF!+#REF!,IF($G224=1,IF($AB224&gt;$AD224,#REF!+#REF!,#REF!+#REF!),IF($AB224&lt;$AC224,#REF!+#REF!,#REF!+#REF!)))))</f>
        <v xml:space="preserve"> </v>
      </c>
      <c r="AG224" s="125">
        <f t="shared" si="195"/>
        <v>0</v>
      </c>
      <c r="AH224" s="126">
        <f t="shared" si="196"/>
        <v>0</v>
      </c>
      <c r="AI224" s="126">
        <f t="shared" si="197"/>
        <v>0</v>
      </c>
      <c r="AJ224" s="126">
        <f t="shared" si="198"/>
        <v>0</v>
      </c>
      <c r="AK224" s="126">
        <f t="shared" si="199"/>
        <v>0</v>
      </c>
      <c r="AL224" s="126">
        <f t="shared" si="200"/>
        <v>4</v>
      </c>
      <c r="AM224" s="125">
        <f t="shared" si="176"/>
        <v>23</v>
      </c>
      <c r="AN224" s="125">
        <f t="shared" si="163"/>
        <v>0</v>
      </c>
      <c r="AO224" s="125">
        <f t="shared" si="164"/>
        <v>0</v>
      </c>
      <c r="AP224" s="125">
        <f t="shared" si="177"/>
        <v>1</v>
      </c>
      <c r="AQ224" s="127">
        <f t="shared" si="165"/>
        <v>810</v>
      </c>
      <c r="AR224" s="127">
        <f t="shared" si="166"/>
        <v>0</v>
      </c>
      <c r="AS224" s="125">
        <f t="shared" si="178"/>
        <v>0</v>
      </c>
      <c r="AT224" s="128">
        <f t="shared" si="167"/>
        <v>0</v>
      </c>
      <c r="AU224" s="128">
        <f t="shared" si="168"/>
        <v>0</v>
      </c>
      <c r="AV224" s="128">
        <f t="shared" si="179"/>
        <v>0</v>
      </c>
      <c r="AW224" s="128">
        <f t="shared" si="169"/>
        <v>0</v>
      </c>
      <c r="AX224" s="146">
        <f t="shared" si="170"/>
        <v>0</v>
      </c>
      <c r="AY224" s="147">
        <f t="shared" si="180"/>
        <v>0</v>
      </c>
      <c r="AZ224" s="146">
        <f t="shared" si="171"/>
        <v>0</v>
      </c>
      <c r="BA224" s="129">
        <f t="shared" si="181"/>
        <v>0</v>
      </c>
      <c r="BB224" s="129">
        <f t="shared" si="182"/>
        <v>0</v>
      </c>
      <c r="BC224" s="129">
        <f t="shared" si="183"/>
        <v>0</v>
      </c>
      <c r="BD224" s="130">
        <f t="shared" si="184"/>
        <v>0</v>
      </c>
      <c r="BE224" s="130">
        <f t="shared" si="185"/>
        <v>0</v>
      </c>
      <c r="BF224" s="130">
        <f t="shared" si="186"/>
        <v>0</v>
      </c>
      <c r="BG224" s="149" t="b">
        <f t="shared" si="187"/>
        <v>0</v>
      </c>
      <c r="BH224" s="130" t="b">
        <f t="shared" si="188"/>
        <v>0</v>
      </c>
      <c r="BI224" s="130" t="str">
        <f t="shared" si="189"/>
        <v/>
      </c>
      <c r="BJ224" s="130" t="str">
        <f t="shared" si="190"/>
        <v/>
      </c>
      <c r="BK224" s="130">
        <f t="shared" si="191"/>
        <v>0</v>
      </c>
      <c r="BL224" s="130" t="str">
        <f t="shared" si="192"/>
        <v/>
      </c>
      <c r="BM224" s="130" t="str">
        <f t="shared" si="204"/>
        <v/>
      </c>
      <c r="BN224" s="130" t="str">
        <f t="shared" si="205"/>
        <v/>
      </c>
      <c r="BO224" s="130">
        <f t="shared" si="201"/>
        <v>0</v>
      </c>
      <c r="BP224" s="130">
        <f t="shared" si="202"/>
        <v>0</v>
      </c>
      <c r="BQ224" s="130">
        <f t="shared" si="203"/>
        <v>0</v>
      </c>
      <c r="BR224" s="130">
        <f t="shared" si="193"/>
        <v>0</v>
      </c>
      <c r="BS224" s="130" t="str">
        <f t="shared" si="194"/>
        <v>N</v>
      </c>
    </row>
    <row r="225" spans="1:71" ht="18" customHeight="1">
      <c r="A225" s="407"/>
      <c r="B225" s="116"/>
      <c r="C225" s="117"/>
      <c r="D225" s="118"/>
      <c r="E225" s="118"/>
      <c r="F225" s="115"/>
      <c r="G225" s="115"/>
      <c r="H225" s="119"/>
      <c r="I225" s="109" t="str">
        <f t="shared" si="172"/>
        <v xml:space="preserve"> </v>
      </c>
      <c r="J225" s="109" t="str">
        <f t="shared" si="173"/>
        <v xml:space="preserve"> </v>
      </c>
      <c r="K225" s="109" t="str">
        <f t="shared" si="174"/>
        <v xml:space="preserve"> </v>
      </c>
      <c r="W225" s="141" t="str">
        <f t="shared" si="175"/>
        <v xml:space="preserve"> </v>
      </c>
      <c r="X225" s="137" t="str">
        <f t="shared" si="156"/>
        <v xml:space="preserve"> </v>
      </c>
      <c r="Y225" s="137" t="str">
        <f t="shared" si="157"/>
        <v xml:space="preserve"> </v>
      </c>
      <c r="Z225" s="137" t="str">
        <f t="shared" si="158"/>
        <v xml:space="preserve"> </v>
      </c>
      <c r="AA225" s="138" t="str">
        <f t="shared" si="159"/>
        <v xml:space="preserve"> </v>
      </c>
      <c r="AB225" s="144" t="str">
        <f t="shared" si="160"/>
        <v xml:space="preserve"> </v>
      </c>
      <c r="AC225" s="139" t="e">
        <f t="shared" si="161"/>
        <v>#N/A</v>
      </c>
      <c r="AD225" s="139" t="e">
        <f t="shared" si="162"/>
        <v>#N/A</v>
      </c>
      <c r="AE225" s="140" t="str">
        <f>IF(ISBLANK($G225)," ",IF($D225="Z",#REF!,IF($G225=2,0,IF($G225=1,IF($AB225&gt;$AD225,#REF!,0),IF($AB225&lt;$AC225,#REF!,#REF!)))))</f>
        <v xml:space="preserve"> </v>
      </c>
      <c r="AF225" s="140" t="str">
        <f>IF(ISBLANK($G225)," ",IF($D225="Z",#REF!+#REF!,IF($G225=2,#REF!+#REF!,IF($G225=1,IF($AB225&gt;$AD225,#REF!+#REF!,#REF!+#REF!),IF($AB225&lt;$AC225,#REF!+#REF!,#REF!+#REF!)))))</f>
        <v xml:space="preserve"> </v>
      </c>
      <c r="AG225" s="125">
        <f t="shared" si="195"/>
        <v>0</v>
      </c>
      <c r="AH225" s="126">
        <f t="shared" si="196"/>
        <v>0</v>
      </c>
      <c r="AI225" s="126">
        <f t="shared" si="197"/>
        <v>0</v>
      </c>
      <c r="AJ225" s="126">
        <f t="shared" si="198"/>
        <v>0</v>
      </c>
      <c r="AK225" s="126">
        <f t="shared" si="199"/>
        <v>0</v>
      </c>
      <c r="AL225" s="126">
        <f t="shared" si="200"/>
        <v>4</v>
      </c>
      <c r="AM225" s="125">
        <f t="shared" si="176"/>
        <v>23</v>
      </c>
      <c r="AN225" s="125">
        <f t="shared" si="163"/>
        <v>0</v>
      </c>
      <c r="AO225" s="125">
        <f t="shared" si="164"/>
        <v>0</v>
      </c>
      <c r="AP225" s="125">
        <f t="shared" si="177"/>
        <v>1</v>
      </c>
      <c r="AQ225" s="127">
        <f t="shared" si="165"/>
        <v>810</v>
      </c>
      <c r="AR225" s="127">
        <f t="shared" si="166"/>
        <v>0</v>
      </c>
      <c r="AS225" s="125">
        <f t="shared" si="178"/>
        <v>0</v>
      </c>
      <c r="AT225" s="128">
        <f t="shared" si="167"/>
        <v>0</v>
      </c>
      <c r="AU225" s="128">
        <f t="shared" si="168"/>
        <v>0</v>
      </c>
      <c r="AV225" s="128">
        <f t="shared" si="179"/>
        <v>0</v>
      </c>
      <c r="AW225" s="128">
        <f t="shared" si="169"/>
        <v>0</v>
      </c>
      <c r="AX225" s="146">
        <f t="shared" si="170"/>
        <v>0</v>
      </c>
      <c r="AY225" s="147">
        <f t="shared" si="180"/>
        <v>0</v>
      </c>
      <c r="AZ225" s="146">
        <f t="shared" si="171"/>
        <v>0</v>
      </c>
      <c r="BA225" s="129">
        <f t="shared" si="181"/>
        <v>0</v>
      </c>
      <c r="BB225" s="129">
        <f t="shared" si="182"/>
        <v>0</v>
      </c>
      <c r="BC225" s="129">
        <f t="shared" si="183"/>
        <v>0</v>
      </c>
      <c r="BD225" s="130">
        <f t="shared" si="184"/>
        <v>0</v>
      </c>
      <c r="BE225" s="130">
        <f t="shared" si="185"/>
        <v>0</v>
      </c>
      <c r="BF225" s="130">
        <f t="shared" si="186"/>
        <v>0</v>
      </c>
      <c r="BG225" s="149" t="b">
        <f t="shared" si="187"/>
        <v>0</v>
      </c>
      <c r="BH225" s="130" t="b">
        <f t="shared" si="188"/>
        <v>0</v>
      </c>
      <c r="BI225" s="130" t="str">
        <f t="shared" si="189"/>
        <v/>
      </c>
      <c r="BJ225" s="130" t="str">
        <f t="shared" si="190"/>
        <v/>
      </c>
      <c r="BK225" s="130">
        <f t="shared" si="191"/>
        <v>0</v>
      </c>
      <c r="BL225" s="130" t="str">
        <f t="shared" si="192"/>
        <v/>
      </c>
      <c r="BM225" s="130" t="str">
        <f t="shared" si="204"/>
        <v/>
      </c>
      <c r="BN225" s="130" t="str">
        <f t="shared" si="205"/>
        <v/>
      </c>
      <c r="BO225" s="130">
        <f t="shared" si="201"/>
        <v>0</v>
      </c>
      <c r="BP225" s="130">
        <f t="shared" si="202"/>
        <v>0</v>
      </c>
      <c r="BQ225" s="130">
        <f t="shared" si="203"/>
        <v>0</v>
      </c>
      <c r="BR225" s="130">
        <f t="shared" si="193"/>
        <v>0</v>
      </c>
      <c r="BS225" s="130" t="str">
        <f t="shared" si="194"/>
        <v>N</v>
      </c>
    </row>
    <row r="226" spans="1:71" ht="18" customHeight="1">
      <c r="A226" s="407"/>
      <c r="B226" s="116"/>
      <c r="C226" s="117"/>
      <c r="D226" s="118"/>
      <c r="E226" s="118"/>
      <c r="F226" s="115"/>
      <c r="G226" s="115"/>
      <c r="H226" s="119"/>
      <c r="I226" s="109" t="str">
        <f t="shared" si="172"/>
        <v xml:space="preserve"> </v>
      </c>
      <c r="J226" s="109" t="str">
        <f t="shared" si="173"/>
        <v xml:space="preserve"> </v>
      </c>
      <c r="K226" s="109" t="str">
        <f t="shared" si="174"/>
        <v xml:space="preserve"> </v>
      </c>
      <c r="W226" s="141" t="str">
        <f t="shared" si="175"/>
        <v xml:space="preserve"> </v>
      </c>
      <c r="X226" s="137" t="str">
        <f t="shared" si="156"/>
        <v xml:space="preserve"> </v>
      </c>
      <c r="Y226" s="137" t="str">
        <f t="shared" si="157"/>
        <v xml:space="preserve"> </v>
      </c>
      <c r="Z226" s="137" t="str">
        <f t="shared" si="158"/>
        <v xml:space="preserve"> </v>
      </c>
      <c r="AA226" s="138" t="str">
        <f t="shared" si="159"/>
        <v xml:space="preserve"> </v>
      </c>
      <c r="AB226" s="144" t="str">
        <f t="shared" si="160"/>
        <v xml:space="preserve"> </v>
      </c>
      <c r="AC226" s="139" t="e">
        <f t="shared" si="161"/>
        <v>#N/A</v>
      </c>
      <c r="AD226" s="139" t="e">
        <f t="shared" si="162"/>
        <v>#N/A</v>
      </c>
      <c r="AE226" s="140" t="str">
        <f>IF(ISBLANK($G226)," ",IF($D226="Z",#REF!,IF($G226=2,0,IF($G226=1,IF($AB226&gt;$AD226,#REF!,0),IF($AB226&lt;$AC226,#REF!,#REF!)))))</f>
        <v xml:space="preserve"> </v>
      </c>
      <c r="AF226" s="140" t="str">
        <f>IF(ISBLANK($G226)," ",IF($D226="Z",#REF!+#REF!,IF($G226=2,#REF!+#REF!,IF($G226=1,IF($AB226&gt;$AD226,#REF!+#REF!,#REF!+#REF!),IF($AB226&lt;$AC226,#REF!+#REF!,#REF!+#REF!)))))</f>
        <v xml:space="preserve"> </v>
      </c>
      <c r="AG226" s="125">
        <f t="shared" si="195"/>
        <v>0</v>
      </c>
      <c r="AH226" s="126">
        <f t="shared" si="196"/>
        <v>0</v>
      </c>
      <c r="AI226" s="126">
        <f t="shared" si="197"/>
        <v>0</v>
      </c>
      <c r="AJ226" s="126">
        <f t="shared" si="198"/>
        <v>0</v>
      </c>
      <c r="AK226" s="126">
        <f t="shared" si="199"/>
        <v>0</v>
      </c>
      <c r="AL226" s="126">
        <f t="shared" si="200"/>
        <v>4</v>
      </c>
      <c r="AM226" s="125">
        <f t="shared" si="176"/>
        <v>23</v>
      </c>
      <c r="AN226" s="125">
        <f t="shared" si="163"/>
        <v>0</v>
      </c>
      <c r="AO226" s="125">
        <f t="shared" si="164"/>
        <v>0</v>
      </c>
      <c r="AP226" s="125">
        <f t="shared" si="177"/>
        <v>1</v>
      </c>
      <c r="AQ226" s="127">
        <f t="shared" si="165"/>
        <v>810</v>
      </c>
      <c r="AR226" s="127">
        <f t="shared" si="166"/>
        <v>0</v>
      </c>
      <c r="AS226" s="125">
        <f t="shared" si="178"/>
        <v>0</v>
      </c>
      <c r="AT226" s="128">
        <f t="shared" si="167"/>
        <v>0</v>
      </c>
      <c r="AU226" s="128">
        <f t="shared" si="168"/>
        <v>0</v>
      </c>
      <c r="AV226" s="128">
        <f t="shared" si="179"/>
        <v>0</v>
      </c>
      <c r="AW226" s="128">
        <f t="shared" si="169"/>
        <v>0</v>
      </c>
      <c r="AX226" s="146">
        <f t="shared" si="170"/>
        <v>0</v>
      </c>
      <c r="AY226" s="147">
        <f t="shared" si="180"/>
        <v>0</v>
      </c>
      <c r="AZ226" s="146">
        <f t="shared" si="171"/>
        <v>0</v>
      </c>
      <c r="BA226" s="129">
        <f t="shared" si="181"/>
        <v>0</v>
      </c>
      <c r="BB226" s="129">
        <f t="shared" si="182"/>
        <v>0</v>
      </c>
      <c r="BC226" s="129">
        <f t="shared" si="183"/>
        <v>0</v>
      </c>
      <c r="BD226" s="130">
        <f t="shared" si="184"/>
        <v>0</v>
      </c>
      <c r="BE226" s="130">
        <f t="shared" si="185"/>
        <v>0</v>
      </c>
      <c r="BF226" s="130">
        <f t="shared" si="186"/>
        <v>0</v>
      </c>
      <c r="BG226" s="149" t="b">
        <f t="shared" si="187"/>
        <v>0</v>
      </c>
      <c r="BH226" s="130" t="b">
        <f t="shared" si="188"/>
        <v>0</v>
      </c>
      <c r="BI226" s="130" t="str">
        <f t="shared" si="189"/>
        <v/>
      </c>
      <c r="BJ226" s="130" t="str">
        <f t="shared" si="190"/>
        <v/>
      </c>
      <c r="BK226" s="130">
        <f t="shared" si="191"/>
        <v>0</v>
      </c>
      <c r="BL226" s="130" t="str">
        <f t="shared" si="192"/>
        <v/>
      </c>
      <c r="BM226" s="130" t="str">
        <f t="shared" si="204"/>
        <v/>
      </c>
      <c r="BN226" s="130" t="str">
        <f t="shared" si="205"/>
        <v/>
      </c>
      <c r="BO226" s="130">
        <f t="shared" si="201"/>
        <v>0</v>
      </c>
      <c r="BP226" s="130">
        <f t="shared" si="202"/>
        <v>0</v>
      </c>
      <c r="BQ226" s="130">
        <f t="shared" si="203"/>
        <v>0</v>
      </c>
      <c r="BR226" s="130">
        <f t="shared" si="193"/>
        <v>0</v>
      </c>
      <c r="BS226" s="130" t="str">
        <f t="shared" si="194"/>
        <v>N</v>
      </c>
    </row>
    <row r="227" spans="1:71" ht="18" customHeight="1">
      <c r="A227" s="407"/>
      <c r="B227" s="116"/>
      <c r="C227" s="117"/>
      <c r="D227" s="118"/>
      <c r="E227" s="118"/>
      <c r="F227" s="115"/>
      <c r="G227" s="115"/>
      <c r="H227" s="119"/>
      <c r="I227" s="109" t="str">
        <f t="shared" si="172"/>
        <v xml:space="preserve"> </v>
      </c>
      <c r="J227" s="109" t="str">
        <f t="shared" si="173"/>
        <v xml:space="preserve"> </v>
      </c>
      <c r="K227" s="109" t="str">
        <f t="shared" si="174"/>
        <v xml:space="preserve"> </v>
      </c>
      <c r="W227" s="141" t="str">
        <f t="shared" si="175"/>
        <v xml:space="preserve"> </v>
      </c>
      <c r="X227" s="137" t="str">
        <f t="shared" si="156"/>
        <v xml:space="preserve"> </v>
      </c>
      <c r="Y227" s="137" t="str">
        <f t="shared" si="157"/>
        <v xml:space="preserve"> </v>
      </c>
      <c r="Z227" s="137" t="str">
        <f t="shared" si="158"/>
        <v xml:space="preserve"> </v>
      </c>
      <c r="AA227" s="138" t="str">
        <f t="shared" si="159"/>
        <v xml:space="preserve"> </v>
      </c>
      <c r="AB227" s="144" t="str">
        <f t="shared" si="160"/>
        <v xml:space="preserve"> </v>
      </c>
      <c r="AC227" s="139" t="e">
        <f t="shared" si="161"/>
        <v>#N/A</v>
      </c>
      <c r="AD227" s="139" t="e">
        <f t="shared" si="162"/>
        <v>#N/A</v>
      </c>
      <c r="AE227" s="140" t="str">
        <f>IF(ISBLANK($G227)," ",IF($D227="Z",#REF!,IF($G227=2,0,IF($G227=1,IF($AB227&gt;$AD227,#REF!,0),IF($AB227&lt;$AC227,#REF!,#REF!)))))</f>
        <v xml:space="preserve"> </v>
      </c>
      <c r="AF227" s="140" t="str">
        <f>IF(ISBLANK($G227)," ",IF($D227="Z",#REF!+#REF!,IF($G227=2,#REF!+#REF!,IF($G227=1,IF($AB227&gt;$AD227,#REF!+#REF!,#REF!+#REF!),IF($AB227&lt;$AC227,#REF!+#REF!,#REF!+#REF!)))))</f>
        <v xml:space="preserve"> </v>
      </c>
      <c r="AG227" s="125">
        <f t="shared" si="195"/>
        <v>0</v>
      </c>
      <c r="AH227" s="126">
        <f t="shared" si="196"/>
        <v>0</v>
      </c>
      <c r="AI227" s="126">
        <f t="shared" si="197"/>
        <v>0</v>
      </c>
      <c r="AJ227" s="126">
        <f t="shared" si="198"/>
        <v>0</v>
      </c>
      <c r="AK227" s="126">
        <f t="shared" si="199"/>
        <v>0</v>
      </c>
      <c r="AL227" s="126">
        <f t="shared" si="200"/>
        <v>4</v>
      </c>
      <c r="AM227" s="125">
        <f t="shared" si="176"/>
        <v>23</v>
      </c>
      <c r="AN227" s="125">
        <f t="shared" si="163"/>
        <v>0</v>
      </c>
      <c r="AO227" s="125">
        <f t="shared" si="164"/>
        <v>0</v>
      </c>
      <c r="AP227" s="125">
        <f t="shared" si="177"/>
        <v>1</v>
      </c>
      <c r="AQ227" s="127">
        <f t="shared" si="165"/>
        <v>810</v>
      </c>
      <c r="AR227" s="127">
        <f t="shared" si="166"/>
        <v>0</v>
      </c>
      <c r="AS227" s="125">
        <f t="shared" si="178"/>
        <v>0</v>
      </c>
      <c r="AT227" s="128">
        <f t="shared" si="167"/>
        <v>0</v>
      </c>
      <c r="AU227" s="128">
        <f t="shared" si="168"/>
        <v>0</v>
      </c>
      <c r="AV227" s="128">
        <f t="shared" si="179"/>
        <v>0</v>
      </c>
      <c r="AW227" s="128">
        <f t="shared" si="169"/>
        <v>0</v>
      </c>
      <c r="AX227" s="146">
        <f t="shared" si="170"/>
        <v>0</v>
      </c>
      <c r="AY227" s="147">
        <f t="shared" si="180"/>
        <v>0</v>
      </c>
      <c r="AZ227" s="146">
        <f t="shared" si="171"/>
        <v>0</v>
      </c>
      <c r="BA227" s="129">
        <f t="shared" si="181"/>
        <v>0</v>
      </c>
      <c r="BB227" s="129">
        <f t="shared" si="182"/>
        <v>0</v>
      </c>
      <c r="BC227" s="129">
        <f t="shared" si="183"/>
        <v>0</v>
      </c>
      <c r="BD227" s="130">
        <f t="shared" si="184"/>
        <v>0</v>
      </c>
      <c r="BE227" s="130">
        <f t="shared" si="185"/>
        <v>0</v>
      </c>
      <c r="BF227" s="130">
        <f t="shared" si="186"/>
        <v>0</v>
      </c>
      <c r="BG227" s="149" t="b">
        <f t="shared" si="187"/>
        <v>0</v>
      </c>
      <c r="BH227" s="130" t="b">
        <f t="shared" si="188"/>
        <v>0</v>
      </c>
      <c r="BI227" s="130" t="str">
        <f t="shared" si="189"/>
        <v/>
      </c>
      <c r="BJ227" s="130" t="str">
        <f t="shared" si="190"/>
        <v/>
      </c>
      <c r="BK227" s="130">
        <f t="shared" si="191"/>
        <v>0</v>
      </c>
      <c r="BL227" s="130" t="str">
        <f t="shared" si="192"/>
        <v/>
      </c>
      <c r="BM227" s="130" t="str">
        <f t="shared" si="204"/>
        <v/>
      </c>
      <c r="BN227" s="130" t="str">
        <f t="shared" si="205"/>
        <v/>
      </c>
      <c r="BO227" s="130">
        <f t="shared" si="201"/>
        <v>0</v>
      </c>
      <c r="BP227" s="130">
        <f t="shared" si="202"/>
        <v>0</v>
      </c>
      <c r="BQ227" s="130">
        <f t="shared" si="203"/>
        <v>0</v>
      </c>
      <c r="BR227" s="130">
        <f t="shared" si="193"/>
        <v>0</v>
      </c>
      <c r="BS227" s="130" t="str">
        <f t="shared" si="194"/>
        <v>N</v>
      </c>
    </row>
    <row r="228" spans="1:71" ht="18" customHeight="1">
      <c r="A228" s="407"/>
      <c r="B228" s="116"/>
      <c r="C228" s="117"/>
      <c r="D228" s="118"/>
      <c r="E228" s="118"/>
      <c r="F228" s="115"/>
      <c r="G228" s="115"/>
      <c r="H228" s="119"/>
      <c r="I228" s="109" t="str">
        <f t="shared" si="172"/>
        <v xml:space="preserve"> </v>
      </c>
      <c r="J228" s="109" t="str">
        <f t="shared" si="173"/>
        <v xml:space="preserve"> </v>
      </c>
      <c r="K228" s="109" t="str">
        <f t="shared" si="174"/>
        <v xml:space="preserve"> </v>
      </c>
      <c r="W228" s="141" t="str">
        <f t="shared" si="175"/>
        <v xml:space="preserve"> </v>
      </c>
      <c r="X228" s="137" t="str">
        <f t="shared" si="156"/>
        <v xml:space="preserve"> </v>
      </c>
      <c r="Y228" s="137" t="str">
        <f t="shared" si="157"/>
        <v xml:space="preserve"> </v>
      </c>
      <c r="Z228" s="137" t="str">
        <f t="shared" si="158"/>
        <v xml:space="preserve"> </v>
      </c>
      <c r="AA228" s="138" t="str">
        <f t="shared" si="159"/>
        <v xml:space="preserve"> </v>
      </c>
      <c r="AB228" s="144" t="str">
        <f t="shared" si="160"/>
        <v xml:space="preserve"> </v>
      </c>
      <c r="AC228" s="139" t="e">
        <f t="shared" si="161"/>
        <v>#N/A</v>
      </c>
      <c r="AD228" s="139" t="e">
        <f t="shared" si="162"/>
        <v>#N/A</v>
      </c>
      <c r="AE228" s="140" t="str">
        <f>IF(ISBLANK($G228)," ",IF($D228="Z",#REF!,IF($G228=2,0,IF($G228=1,IF($AB228&gt;$AD228,#REF!,0),IF($AB228&lt;$AC228,#REF!,#REF!)))))</f>
        <v xml:space="preserve"> </v>
      </c>
      <c r="AF228" s="140" t="str">
        <f>IF(ISBLANK($G228)," ",IF($D228="Z",#REF!+#REF!,IF($G228=2,#REF!+#REF!,IF($G228=1,IF($AB228&gt;$AD228,#REF!+#REF!,#REF!+#REF!),IF($AB228&lt;$AC228,#REF!+#REF!,#REF!+#REF!)))))</f>
        <v xml:space="preserve"> </v>
      </c>
      <c r="AG228" s="125">
        <f t="shared" si="195"/>
        <v>0</v>
      </c>
      <c r="AH228" s="126">
        <f t="shared" si="196"/>
        <v>0</v>
      </c>
      <c r="AI228" s="126">
        <f t="shared" si="197"/>
        <v>0</v>
      </c>
      <c r="AJ228" s="126">
        <f t="shared" si="198"/>
        <v>0</v>
      </c>
      <c r="AK228" s="126">
        <f t="shared" si="199"/>
        <v>0</v>
      </c>
      <c r="AL228" s="126">
        <f t="shared" si="200"/>
        <v>4</v>
      </c>
      <c r="AM228" s="125">
        <f t="shared" si="176"/>
        <v>23</v>
      </c>
      <c r="AN228" s="125">
        <f t="shared" si="163"/>
        <v>0</v>
      </c>
      <c r="AO228" s="125">
        <f t="shared" si="164"/>
        <v>0</v>
      </c>
      <c r="AP228" s="125">
        <f t="shared" si="177"/>
        <v>1</v>
      </c>
      <c r="AQ228" s="127">
        <f t="shared" si="165"/>
        <v>810</v>
      </c>
      <c r="AR228" s="127">
        <f t="shared" si="166"/>
        <v>0</v>
      </c>
      <c r="AS228" s="125">
        <f t="shared" si="178"/>
        <v>0</v>
      </c>
      <c r="AT228" s="128">
        <f t="shared" si="167"/>
        <v>0</v>
      </c>
      <c r="AU228" s="128">
        <f t="shared" si="168"/>
        <v>0</v>
      </c>
      <c r="AV228" s="128">
        <f t="shared" si="179"/>
        <v>0</v>
      </c>
      <c r="AW228" s="128">
        <f t="shared" si="169"/>
        <v>0</v>
      </c>
      <c r="AX228" s="146">
        <f t="shared" si="170"/>
        <v>0</v>
      </c>
      <c r="AY228" s="147">
        <f t="shared" si="180"/>
        <v>0</v>
      </c>
      <c r="AZ228" s="146">
        <f t="shared" si="171"/>
        <v>0</v>
      </c>
      <c r="BA228" s="129">
        <f t="shared" si="181"/>
        <v>0</v>
      </c>
      <c r="BB228" s="129">
        <f t="shared" si="182"/>
        <v>0</v>
      </c>
      <c r="BC228" s="129">
        <f t="shared" si="183"/>
        <v>0</v>
      </c>
      <c r="BD228" s="130">
        <f t="shared" si="184"/>
        <v>0</v>
      </c>
      <c r="BE228" s="130">
        <f t="shared" si="185"/>
        <v>0</v>
      </c>
      <c r="BF228" s="130">
        <f t="shared" si="186"/>
        <v>0</v>
      </c>
      <c r="BG228" s="149" t="b">
        <f t="shared" si="187"/>
        <v>0</v>
      </c>
      <c r="BH228" s="130" t="b">
        <f t="shared" si="188"/>
        <v>0</v>
      </c>
      <c r="BI228" s="130" t="str">
        <f t="shared" si="189"/>
        <v/>
      </c>
      <c r="BJ228" s="130" t="str">
        <f t="shared" si="190"/>
        <v/>
      </c>
      <c r="BK228" s="130">
        <f t="shared" si="191"/>
        <v>0</v>
      </c>
      <c r="BL228" s="130" t="str">
        <f t="shared" si="192"/>
        <v/>
      </c>
      <c r="BM228" s="130" t="str">
        <f t="shared" si="204"/>
        <v/>
      </c>
      <c r="BN228" s="130" t="str">
        <f t="shared" si="205"/>
        <v/>
      </c>
      <c r="BO228" s="130">
        <f t="shared" si="201"/>
        <v>0</v>
      </c>
      <c r="BP228" s="130">
        <f t="shared" si="202"/>
        <v>0</v>
      </c>
      <c r="BQ228" s="130">
        <f t="shared" si="203"/>
        <v>0</v>
      </c>
      <c r="BR228" s="130">
        <f t="shared" si="193"/>
        <v>0</v>
      </c>
      <c r="BS228" s="130" t="str">
        <f t="shared" si="194"/>
        <v>N</v>
      </c>
    </row>
    <row r="229" spans="1:71" ht="18" customHeight="1">
      <c r="A229" s="407"/>
      <c r="B229" s="116"/>
      <c r="C229" s="117"/>
      <c r="D229" s="118"/>
      <c r="E229" s="118"/>
      <c r="F229" s="115"/>
      <c r="G229" s="115"/>
      <c r="H229" s="119"/>
      <c r="I229" s="109" t="str">
        <f t="shared" si="172"/>
        <v xml:space="preserve"> </v>
      </c>
      <c r="J229" s="109" t="str">
        <f t="shared" si="173"/>
        <v xml:space="preserve"> </v>
      </c>
      <c r="K229" s="109" t="str">
        <f t="shared" si="174"/>
        <v xml:space="preserve"> </v>
      </c>
      <c r="W229" s="141" t="str">
        <f t="shared" si="175"/>
        <v xml:space="preserve"> </v>
      </c>
      <c r="X229" s="137" t="str">
        <f t="shared" si="156"/>
        <v xml:space="preserve"> </v>
      </c>
      <c r="Y229" s="137" t="str">
        <f t="shared" si="157"/>
        <v xml:space="preserve"> </v>
      </c>
      <c r="Z229" s="137" t="str">
        <f t="shared" si="158"/>
        <v xml:space="preserve"> </v>
      </c>
      <c r="AA229" s="138" t="str">
        <f t="shared" si="159"/>
        <v xml:space="preserve"> </v>
      </c>
      <c r="AB229" s="144" t="str">
        <f t="shared" si="160"/>
        <v xml:space="preserve"> </v>
      </c>
      <c r="AC229" s="139" t="e">
        <f t="shared" si="161"/>
        <v>#N/A</v>
      </c>
      <c r="AD229" s="139" t="e">
        <f t="shared" si="162"/>
        <v>#N/A</v>
      </c>
      <c r="AE229" s="140" t="str">
        <f>IF(ISBLANK($G229)," ",IF($D229="Z",#REF!,IF($G229=2,0,IF($G229=1,IF($AB229&gt;$AD229,#REF!,0),IF($AB229&lt;$AC229,#REF!,#REF!)))))</f>
        <v xml:space="preserve"> </v>
      </c>
      <c r="AF229" s="140" t="str">
        <f>IF(ISBLANK($G229)," ",IF($D229="Z",#REF!+#REF!,IF($G229=2,#REF!+#REF!,IF($G229=1,IF($AB229&gt;$AD229,#REF!+#REF!,#REF!+#REF!),IF($AB229&lt;$AC229,#REF!+#REF!,#REF!+#REF!)))))</f>
        <v xml:space="preserve"> </v>
      </c>
      <c r="AG229" s="125">
        <f t="shared" si="195"/>
        <v>0</v>
      </c>
      <c r="AH229" s="126">
        <f t="shared" si="196"/>
        <v>0</v>
      </c>
      <c r="AI229" s="126">
        <f t="shared" si="197"/>
        <v>0</v>
      </c>
      <c r="AJ229" s="126">
        <f t="shared" si="198"/>
        <v>0</v>
      </c>
      <c r="AK229" s="126">
        <f t="shared" si="199"/>
        <v>0</v>
      </c>
      <c r="AL229" s="126">
        <f t="shared" si="200"/>
        <v>4</v>
      </c>
      <c r="AM229" s="125">
        <f t="shared" si="176"/>
        <v>23</v>
      </c>
      <c r="AN229" s="125">
        <f t="shared" si="163"/>
        <v>0</v>
      </c>
      <c r="AO229" s="125">
        <f t="shared" si="164"/>
        <v>0</v>
      </c>
      <c r="AP229" s="125">
        <f t="shared" si="177"/>
        <v>1</v>
      </c>
      <c r="AQ229" s="127">
        <f t="shared" si="165"/>
        <v>810</v>
      </c>
      <c r="AR229" s="127">
        <f t="shared" si="166"/>
        <v>0</v>
      </c>
      <c r="AS229" s="125">
        <f t="shared" si="178"/>
        <v>0</v>
      </c>
      <c r="AT229" s="128">
        <f t="shared" si="167"/>
        <v>0</v>
      </c>
      <c r="AU229" s="128">
        <f t="shared" si="168"/>
        <v>0</v>
      </c>
      <c r="AV229" s="128">
        <f t="shared" si="179"/>
        <v>0</v>
      </c>
      <c r="AW229" s="128">
        <f t="shared" si="169"/>
        <v>0</v>
      </c>
      <c r="AX229" s="146">
        <f t="shared" si="170"/>
        <v>0</v>
      </c>
      <c r="AY229" s="147">
        <f t="shared" si="180"/>
        <v>0</v>
      </c>
      <c r="AZ229" s="146">
        <f t="shared" si="171"/>
        <v>0</v>
      </c>
      <c r="BA229" s="129">
        <f t="shared" si="181"/>
        <v>0</v>
      </c>
      <c r="BB229" s="129">
        <f t="shared" si="182"/>
        <v>0</v>
      </c>
      <c r="BC229" s="129">
        <f t="shared" si="183"/>
        <v>0</v>
      </c>
      <c r="BD229" s="130">
        <f t="shared" si="184"/>
        <v>0</v>
      </c>
      <c r="BE229" s="130">
        <f t="shared" si="185"/>
        <v>0</v>
      </c>
      <c r="BF229" s="130">
        <f t="shared" si="186"/>
        <v>0</v>
      </c>
      <c r="BG229" s="149" t="b">
        <f t="shared" si="187"/>
        <v>0</v>
      </c>
      <c r="BH229" s="130" t="b">
        <f t="shared" si="188"/>
        <v>0</v>
      </c>
      <c r="BI229" s="130" t="str">
        <f t="shared" si="189"/>
        <v/>
      </c>
      <c r="BJ229" s="130" t="str">
        <f t="shared" si="190"/>
        <v/>
      </c>
      <c r="BK229" s="130">
        <f t="shared" si="191"/>
        <v>0</v>
      </c>
      <c r="BL229" s="130" t="str">
        <f t="shared" si="192"/>
        <v/>
      </c>
      <c r="BM229" s="130" t="str">
        <f t="shared" si="204"/>
        <v/>
      </c>
      <c r="BN229" s="130" t="str">
        <f t="shared" si="205"/>
        <v/>
      </c>
      <c r="BO229" s="130">
        <f t="shared" si="201"/>
        <v>0</v>
      </c>
      <c r="BP229" s="130">
        <f t="shared" si="202"/>
        <v>0</v>
      </c>
      <c r="BQ229" s="130">
        <f t="shared" si="203"/>
        <v>0</v>
      </c>
      <c r="BR229" s="130">
        <f t="shared" si="193"/>
        <v>0</v>
      </c>
      <c r="BS229" s="130" t="str">
        <f t="shared" si="194"/>
        <v>N</v>
      </c>
    </row>
    <row r="230" spans="1:71" ht="18" customHeight="1">
      <c r="A230" s="407"/>
      <c r="B230" s="116"/>
      <c r="C230" s="117"/>
      <c r="D230" s="118"/>
      <c r="E230" s="118"/>
      <c r="F230" s="115"/>
      <c r="G230" s="115"/>
      <c r="H230" s="119"/>
      <c r="I230" s="109" t="str">
        <f t="shared" si="172"/>
        <v xml:space="preserve"> </v>
      </c>
      <c r="J230" s="109" t="str">
        <f t="shared" si="173"/>
        <v xml:space="preserve"> </v>
      </c>
      <c r="K230" s="109" t="str">
        <f t="shared" si="174"/>
        <v xml:space="preserve"> </v>
      </c>
      <c r="W230" s="141" t="str">
        <f t="shared" si="175"/>
        <v xml:space="preserve"> </v>
      </c>
      <c r="X230" s="137" t="str">
        <f t="shared" si="156"/>
        <v xml:space="preserve"> </v>
      </c>
      <c r="Y230" s="137" t="str">
        <f t="shared" si="157"/>
        <v xml:space="preserve"> </v>
      </c>
      <c r="Z230" s="137" t="str">
        <f t="shared" si="158"/>
        <v xml:space="preserve"> </v>
      </c>
      <c r="AA230" s="138" t="str">
        <f t="shared" si="159"/>
        <v xml:space="preserve"> </v>
      </c>
      <c r="AB230" s="144" t="str">
        <f t="shared" si="160"/>
        <v xml:space="preserve"> </v>
      </c>
      <c r="AC230" s="139" t="e">
        <f t="shared" si="161"/>
        <v>#N/A</v>
      </c>
      <c r="AD230" s="139" t="e">
        <f t="shared" si="162"/>
        <v>#N/A</v>
      </c>
      <c r="AE230" s="140" t="str">
        <f>IF(ISBLANK($G230)," ",IF($D230="Z",#REF!,IF($G230=2,0,IF($G230=1,IF($AB230&gt;$AD230,#REF!,0),IF($AB230&lt;$AC230,#REF!,#REF!)))))</f>
        <v xml:space="preserve"> </v>
      </c>
      <c r="AF230" s="140" t="str">
        <f>IF(ISBLANK($G230)," ",IF($D230="Z",#REF!+#REF!,IF($G230=2,#REF!+#REF!,IF($G230=1,IF($AB230&gt;$AD230,#REF!+#REF!,#REF!+#REF!),IF($AB230&lt;$AC230,#REF!+#REF!,#REF!+#REF!)))))</f>
        <v xml:space="preserve"> </v>
      </c>
      <c r="AG230" s="125">
        <f t="shared" si="195"/>
        <v>0</v>
      </c>
      <c r="AH230" s="126">
        <f t="shared" si="196"/>
        <v>0</v>
      </c>
      <c r="AI230" s="126">
        <f t="shared" si="197"/>
        <v>0</v>
      </c>
      <c r="AJ230" s="126">
        <f t="shared" si="198"/>
        <v>0</v>
      </c>
      <c r="AK230" s="126">
        <f t="shared" si="199"/>
        <v>0</v>
      </c>
      <c r="AL230" s="126">
        <f t="shared" si="200"/>
        <v>4</v>
      </c>
      <c r="AM230" s="125">
        <f t="shared" si="176"/>
        <v>23</v>
      </c>
      <c r="AN230" s="125">
        <f t="shared" si="163"/>
        <v>0</v>
      </c>
      <c r="AO230" s="125">
        <f t="shared" si="164"/>
        <v>0</v>
      </c>
      <c r="AP230" s="125">
        <f t="shared" si="177"/>
        <v>1</v>
      </c>
      <c r="AQ230" s="127">
        <f t="shared" si="165"/>
        <v>810</v>
      </c>
      <c r="AR230" s="127">
        <f t="shared" si="166"/>
        <v>0</v>
      </c>
      <c r="AS230" s="125">
        <f t="shared" si="178"/>
        <v>0</v>
      </c>
      <c r="AT230" s="128">
        <f t="shared" si="167"/>
        <v>0</v>
      </c>
      <c r="AU230" s="128">
        <f t="shared" si="168"/>
        <v>0</v>
      </c>
      <c r="AV230" s="128">
        <f t="shared" si="179"/>
        <v>0</v>
      </c>
      <c r="AW230" s="128">
        <f t="shared" si="169"/>
        <v>0</v>
      </c>
      <c r="AX230" s="146">
        <f t="shared" si="170"/>
        <v>0</v>
      </c>
      <c r="AY230" s="147">
        <f t="shared" si="180"/>
        <v>0</v>
      </c>
      <c r="AZ230" s="146">
        <f t="shared" si="171"/>
        <v>0</v>
      </c>
      <c r="BA230" s="129">
        <f t="shared" si="181"/>
        <v>0</v>
      </c>
      <c r="BB230" s="129">
        <f t="shared" si="182"/>
        <v>0</v>
      </c>
      <c r="BC230" s="129">
        <f t="shared" si="183"/>
        <v>0</v>
      </c>
      <c r="BD230" s="130">
        <f t="shared" si="184"/>
        <v>0</v>
      </c>
      <c r="BE230" s="130">
        <f t="shared" si="185"/>
        <v>0</v>
      </c>
      <c r="BF230" s="130">
        <f t="shared" si="186"/>
        <v>0</v>
      </c>
      <c r="BG230" s="149" t="b">
        <f t="shared" si="187"/>
        <v>0</v>
      </c>
      <c r="BH230" s="130" t="b">
        <f t="shared" si="188"/>
        <v>0</v>
      </c>
      <c r="BI230" s="130" t="str">
        <f t="shared" si="189"/>
        <v/>
      </c>
      <c r="BJ230" s="130" t="str">
        <f t="shared" si="190"/>
        <v/>
      </c>
      <c r="BK230" s="130">
        <f t="shared" si="191"/>
        <v>0</v>
      </c>
      <c r="BL230" s="130" t="str">
        <f t="shared" si="192"/>
        <v/>
      </c>
      <c r="BM230" s="130" t="str">
        <f t="shared" si="204"/>
        <v/>
      </c>
      <c r="BN230" s="130" t="str">
        <f t="shared" si="205"/>
        <v/>
      </c>
      <c r="BO230" s="130">
        <f t="shared" si="201"/>
        <v>0</v>
      </c>
      <c r="BP230" s="130">
        <f t="shared" si="202"/>
        <v>0</v>
      </c>
      <c r="BQ230" s="130">
        <f t="shared" si="203"/>
        <v>0</v>
      </c>
      <c r="BR230" s="130">
        <f t="shared" si="193"/>
        <v>0</v>
      </c>
      <c r="BS230" s="130" t="str">
        <f t="shared" si="194"/>
        <v>N</v>
      </c>
    </row>
    <row r="231" spans="1:71" ht="18" customHeight="1">
      <c r="A231" s="407"/>
      <c r="B231" s="116"/>
      <c r="C231" s="117"/>
      <c r="D231" s="118"/>
      <c r="E231" s="118"/>
      <c r="F231" s="115"/>
      <c r="G231" s="115"/>
      <c r="H231" s="119"/>
      <c r="I231" s="109" t="str">
        <f t="shared" si="172"/>
        <v xml:space="preserve"> </v>
      </c>
      <c r="J231" s="109" t="str">
        <f t="shared" si="173"/>
        <v xml:space="preserve"> </v>
      </c>
      <c r="K231" s="109" t="str">
        <f t="shared" si="174"/>
        <v xml:space="preserve"> </v>
      </c>
      <c r="W231" s="141" t="str">
        <f t="shared" si="175"/>
        <v xml:space="preserve"> </v>
      </c>
      <c r="X231" s="137" t="str">
        <f t="shared" si="156"/>
        <v xml:space="preserve"> </v>
      </c>
      <c r="Y231" s="137" t="str">
        <f t="shared" si="157"/>
        <v xml:space="preserve"> </v>
      </c>
      <c r="Z231" s="137" t="str">
        <f t="shared" si="158"/>
        <v xml:space="preserve"> </v>
      </c>
      <c r="AA231" s="138" t="str">
        <f t="shared" si="159"/>
        <v xml:space="preserve"> </v>
      </c>
      <c r="AB231" s="144" t="str">
        <f t="shared" si="160"/>
        <v xml:space="preserve"> </v>
      </c>
      <c r="AC231" s="139" t="e">
        <f t="shared" si="161"/>
        <v>#N/A</v>
      </c>
      <c r="AD231" s="139" t="e">
        <f t="shared" si="162"/>
        <v>#N/A</v>
      </c>
      <c r="AE231" s="140" t="str">
        <f>IF(ISBLANK($G231)," ",IF($D231="Z",#REF!,IF($G231=2,0,IF($G231=1,IF($AB231&gt;$AD231,#REF!,0),IF($AB231&lt;$AC231,#REF!,#REF!)))))</f>
        <v xml:space="preserve"> </v>
      </c>
      <c r="AF231" s="140" t="str">
        <f>IF(ISBLANK($G231)," ",IF($D231="Z",#REF!+#REF!,IF($G231=2,#REF!+#REF!,IF($G231=1,IF($AB231&gt;$AD231,#REF!+#REF!,#REF!+#REF!),IF($AB231&lt;$AC231,#REF!+#REF!,#REF!+#REF!)))))</f>
        <v xml:space="preserve"> </v>
      </c>
      <c r="AG231" s="125">
        <f t="shared" si="195"/>
        <v>0</v>
      </c>
      <c r="AH231" s="126">
        <f t="shared" si="196"/>
        <v>0</v>
      </c>
      <c r="AI231" s="126">
        <f t="shared" si="197"/>
        <v>0</v>
      </c>
      <c r="AJ231" s="126">
        <f t="shared" si="198"/>
        <v>0</v>
      </c>
      <c r="AK231" s="126">
        <f t="shared" si="199"/>
        <v>0</v>
      </c>
      <c r="AL231" s="126">
        <f t="shared" si="200"/>
        <v>4</v>
      </c>
      <c r="AM231" s="125">
        <f t="shared" si="176"/>
        <v>23</v>
      </c>
      <c r="AN231" s="125">
        <f t="shared" si="163"/>
        <v>0</v>
      </c>
      <c r="AO231" s="125">
        <f t="shared" si="164"/>
        <v>0</v>
      </c>
      <c r="AP231" s="125">
        <f t="shared" si="177"/>
        <v>1</v>
      </c>
      <c r="AQ231" s="127">
        <f t="shared" si="165"/>
        <v>810</v>
      </c>
      <c r="AR231" s="127">
        <f t="shared" si="166"/>
        <v>0</v>
      </c>
      <c r="AS231" s="125">
        <f t="shared" si="178"/>
        <v>0</v>
      </c>
      <c r="AT231" s="128">
        <f t="shared" si="167"/>
        <v>0</v>
      </c>
      <c r="AU231" s="128">
        <f t="shared" si="168"/>
        <v>0</v>
      </c>
      <c r="AV231" s="128">
        <f t="shared" si="179"/>
        <v>0</v>
      </c>
      <c r="AW231" s="128">
        <f t="shared" si="169"/>
        <v>0</v>
      </c>
      <c r="AX231" s="146">
        <f t="shared" si="170"/>
        <v>0</v>
      </c>
      <c r="AY231" s="147">
        <f t="shared" si="180"/>
        <v>0</v>
      </c>
      <c r="AZ231" s="146">
        <f t="shared" si="171"/>
        <v>0</v>
      </c>
      <c r="BA231" s="129">
        <f t="shared" si="181"/>
        <v>0</v>
      </c>
      <c r="BB231" s="129">
        <f t="shared" si="182"/>
        <v>0</v>
      </c>
      <c r="BC231" s="129">
        <f t="shared" si="183"/>
        <v>0</v>
      </c>
      <c r="BD231" s="130">
        <f t="shared" si="184"/>
        <v>0</v>
      </c>
      <c r="BE231" s="130">
        <f t="shared" si="185"/>
        <v>0</v>
      </c>
      <c r="BF231" s="130">
        <f t="shared" si="186"/>
        <v>0</v>
      </c>
      <c r="BG231" s="149" t="b">
        <f t="shared" si="187"/>
        <v>0</v>
      </c>
      <c r="BH231" s="130" t="b">
        <f t="shared" si="188"/>
        <v>0</v>
      </c>
      <c r="BI231" s="130" t="str">
        <f t="shared" si="189"/>
        <v/>
      </c>
      <c r="BJ231" s="130" t="str">
        <f t="shared" si="190"/>
        <v/>
      </c>
      <c r="BK231" s="130">
        <f t="shared" si="191"/>
        <v>0</v>
      </c>
      <c r="BL231" s="130" t="str">
        <f t="shared" si="192"/>
        <v/>
      </c>
      <c r="BM231" s="130" t="str">
        <f t="shared" si="204"/>
        <v/>
      </c>
      <c r="BN231" s="130" t="str">
        <f t="shared" si="205"/>
        <v/>
      </c>
      <c r="BO231" s="130">
        <f t="shared" si="201"/>
        <v>0</v>
      </c>
      <c r="BP231" s="130">
        <f t="shared" si="202"/>
        <v>0</v>
      </c>
      <c r="BQ231" s="130">
        <f t="shared" si="203"/>
        <v>0</v>
      </c>
      <c r="BR231" s="130">
        <f t="shared" si="193"/>
        <v>0</v>
      </c>
      <c r="BS231" s="130" t="str">
        <f t="shared" si="194"/>
        <v>N</v>
      </c>
    </row>
    <row r="232" spans="1:71" ht="18" customHeight="1">
      <c r="A232" s="407"/>
      <c r="B232" s="116"/>
      <c r="C232" s="117"/>
      <c r="D232" s="118"/>
      <c r="E232" s="118"/>
      <c r="F232" s="115"/>
      <c r="G232" s="115"/>
      <c r="H232" s="119"/>
      <c r="I232" s="109" t="str">
        <f t="shared" si="172"/>
        <v xml:space="preserve"> </v>
      </c>
      <c r="J232" s="109" t="str">
        <f t="shared" si="173"/>
        <v xml:space="preserve"> </v>
      </c>
      <c r="K232" s="109" t="str">
        <f t="shared" si="174"/>
        <v xml:space="preserve"> </v>
      </c>
      <c r="W232" s="141" t="str">
        <f t="shared" si="175"/>
        <v xml:space="preserve"> </v>
      </c>
      <c r="X232" s="137" t="str">
        <f t="shared" si="156"/>
        <v xml:space="preserve"> </v>
      </c>
      <c r="Y232" s="137" t="str">
        <f t="shared" si="157"/>
        <v xml:space="preserve"> </v>
      </c>
      <c r="Z232" s="137" t="str">
        <f t="shared" si="158"/>
        <v xml:space="preserve"> </v>
      </c>
      <c r="AA232" s="138" t="str">
        <f t="shared" si="159"/>
        <v xml:space="preserve"> </v>
      </c>
      <c r="AB232" s="144" t="str">
        <f t="shared" si="160"/>
        <v xml:space="preserve"> </v>
      </c>
      <c r="AC232" s="139" t="e">
        <f t="shared" si="161"/>
        <v>#N/A</v>
      </c>
      <c r="AD232" s="139" t="e">
        <f t="shared" si="162"/>
        <v>#N/A</v>
      </c>
      <c r="AE232" s="140" t="str">
        <f>IF(ISBLANK($G232)," ",IF($D232="Z",#REF!,IF($G232=2,0,IF($G232=1,IF($AB232&gt;$AD232,#REF!,0),IF($AB232&lt;$AC232,#REF!,#REF!)))))</f>
        <v xml:space="preserve"> </v>
      </c>
      <c r="AF232" s="140" t="str">
        <f>IF(ISBLANK($G232)," ",IF($D232="Z",#REF!+#REF!,IF($G232=2,#REF!+#REF!,IF($G232=1,IF($AB232&gt;$AD232,#REF!+#REF!,#REF!+#REF!),IF($AB232&lt;$AC232,#REF!+#REF!,#REF!+#REF!)))))</f>
        <v xml:space="preserve"> </v>
      </c>
      <c r="AG232" s="125">
        <f t="shared" si="195"/>
        <v>0</v>
      </c>
      <c r="AH232" s="126">
        <f t="shared" si="196"/>
        <v>0</v>
      </c>
      <c r="AI232" s="126">
        <f t="shared" si="197"/>
        <v>0</v>
      </c>
      <c r="AJ232" s="126">
        <f t="shared" si="198"/>
        <v>0</v>
      </c>
      <c r="AK232" s="126">
        <f t="shared" si="199"/>
        <v>0</v>
      </c>
      <c r="AL232" s="126">
        <f t="shared" si="200"/>
        <v>4</v>
      </c>
      <c r="AM232" s="125">
        <f t="shared" si="176"/>
        <v>23</v>
      </c>
      <c r="AN232" s="125">
        <f t="shared" si="163"/>
        <v>0</v>
      </c>
      <c r="AO232" s="125">
        <f t="shared" si="164"/>
        <v>0</v>
      </c>
      <c r="AP232" s="125">
        <f t="shared" si="177"/>
        <v>1</v>
      </c>
      <c r="AQ232" s="127">
        <f t="shared" si="165"/>
        <v>810</v>
      </c>
      <c r="AR232" s="127">
        <f t="shared" si="166"/>
        <v>0</v>
      </c>
      <c r="AS232" s="125">
        <f t="shared" si="178"/>
        <v>0</v>
      </c>
      <c r="AT232" s="128">
        <f t="shared" si="167"/>
        <v>0</v>
      </c>
      <c r="AU232" s="128">
        <f t="shared" si="168"/>
        <v>0</v>
      </c>
      <c r="AV232" s="128">
        <f t="shared" si="179"/>
        <v>0</v>
      </c>
      <c r="AW232" s="128">
        <f t="shared" si="169"/>
        <v>0</v>
      </c>
      <c r="AX232" s="146">
        <f t="shared" si="170"/>
        <v>0</v>
      </c>
      <c r="AY232" s="147">
        <f t="shared" si="180"/>
        <v>0</v>
      </c>
      <c r="AZ232" s="146">
        <f t="shared" si="171"/>
        <v>0</v>
      </c>
      <c r="BA232" s="129">
        <f t="shared" si="181"/>
        <v>0</v>
      </c>
      <c r="BB232" s="129">
        <f t="shared" si="182"/>
        <v>0</v>
      </c>
      <c r="BC232" s="129">
        <f t="shared" si="183"/>
        <v>0</v>
      </c>
      <c r="BD232" s="130">
        <f t="shared" si="184"/>
        <v>0</v>
      </c>
      <c r="BE232" s="130">
        <f t="shared" si="185"/>
        <v>0</v>
      </c>
      <c r="BF232" s="130">
        <f t="shared" si="186"/>
        <v>0</v>
      </c>
      <c r="BG232" s="149" t="b">
        <f t="shared" si="187"/>
        <v>0</v>
      </c>
      <c r="BH232" s="130" t="b">
        <f t="shared" si="188"/>
        <v>0</v>
      </c>
      <c r="BI232" s="130" t="str">
        <f t="shared" si="189"/>
        <v/>
      </c>
      <c r="BJ232" s="130" t="str">
        <f t="shared" si="190"/>
        <v/>
      </c>
      <c r="BK232" s="130">
        <f t="shared" si="191"/>
        <v>0</v>
      </c>
      <c r="BL232" s="130" t="str">
        <f t="shared" si="192"/>
        <v/>
      </c>
      <c r="BM232" s="130" t="str">
        <f t="shared" si="204"/>
        <v/>
      </c>
      <c r="BN232" s="130" t="str">
        <f t="shared" si="205"/>
        <v/>
      </c>
      <c r="BO232" s="130">
        <f t="shared" si="201"/>
        <v>0</v>
      </c>
      <c r="BP232" s="130">
        <f t="shared" si="202"/>
        <v>0</v>
      </c>
      <c r="BQ232" s="130">
        <f t="shared" si="203"/>
        <v>0</v>
      </c>
      <c r="BR232" s="130">
        <f t="shared" si="193"/>
        <v>0</v>
      </c>
      <c r="BS232" s="130" t="str">
        <f t="shared" si="194"/>
        <v>N</v>
      </c>
    </row>
    <row r="233" spans="1:71" ht="18" customHeight="1">
      <c r="A233" s="407"/>
      <c r="B233" s="116"/>
      <c r="C233" s="117"/>
      <c r="D233" s="118"/>
      <c r="E233" s="118"/>
      <c r="F233" s="115"/>
      <c r="G233" s="115"/>
      <c r="H233" s="119"/>
      <c r="I233" s="109" t="str">
        <f t="shared" si="172"/>
        <v xml:space="preserve"> </v>
      </c>
      <c r="J233" s="109" t="str">
        <f t="shared" si="173"/>
        <v xml:space="preserve"> </v>
      </c>
      <c r="K233" s="109" t="str">
        <f t="shared" si="174"/>
        <v xml:space="preserve"> </v>
      </c>
      <c r="W233" s="141" t="str">
        <f t="shared" si="175"/>
        <v xml:space="preserve"> </v>
      </c>
      <c r="X233" s="137" t="str">
        <f t="shared" si="156"/>
        <v xml:space="preserve"> </v>
      </c>
      <c r="Y233" s="137" t="str">
        <f t="shared" si="157"/>
        <v xml:space="preserve"> </v>
      </c>
      <c r="Z233" s="137" t="str">
        <f t="shared" si="158"/>
        <v xml:space="preserve"> </v>
      </c>
      <c r="AA233" s="138" t="str">
        <f t="shared" si="159"/>
        <v xml:space="preserve"> </v>
      </c>
      <c r="AB233" s="144" t="str">
        <f t="shared" si="160"/>
        <v xml:space="preserve"> </v>
      </c>
      <c r="AC233" s="139" t="e">
        <f t="shared" si="161"/>
        <v>#N/A</v>
      </c>
      <c r="AD233" s="139" t="e">
        <f t="shared" si="162"/>
        <v>#N/A</v>
      </c>
      <c r="AE233" s="140" t="str">
        <f>IF(ISBLANK($G233)," ",IF($D233="Z",#REF!,IF($G233=2,0,IF($G233=1,IF($AB233&gt;$AD233,#REF!,0),IF($AB233&lt;$AC233,#REF!,#REF!)))))</f>
        <v xml:space="preserve"> </v>
      </c>
      <c r="AF233" s="140" t="str">
        <f>IF(ISBLANK($G233)," ",IF($D233="Z",#REF!+#REF!,IF($G233=2,#REF!+#REF!,IF($G233=1,IF($AB233&gt;$AD233,#REF!+#REF!,#REF!+#REF!),IF($AB233&lt;$AC233,#REF!+#REF!,#REF!+#REF!)))))</f>
        <v xml:space="preserve"> </v>
      </c>
      <c r="AG233" s="125">
        <f t="shared" si="195"/>
        <v>0</v>
      </c>
      <c r="AH233" s="126">
        <f t="shared" si="196"/>
        <v>0</v>
      </c>
      <c r="AI233" s="126">
        <f t="shared" si="197"/>
        <v>0</v>
      </c>
      <c r="AJ233" s="126">
        <f t="shared" si="198"/>
        <v>0</v>
      </c>
      <c r="AK233" s="126">
        <f t="shared" si="199"/>
        <v>0</v>
      </c>
      <c r="AL233" s="126">
        <f t="shared" si="200"/>
        <v>4</v>
      </c>
      <c r="AM233" s="125">
        <f t="shared" si="176"/>
        <v>23</v>
      </c>
      <c r="AN233" s="125">
        <f t="shared" si="163"/>
        <v>0</v>
      </c>
      <c r="AO233" s="125">
        <f t="shared" si="164"/>
        <v>0</v>
      </c>
      <c r="AP233" s="125">
        <f t="shared" si="177"/>
        <v>1</v>
      </c>
      <c r="AQ233" s="127">
        <f t="shared" si="165"/>
        <v>810</v>
      </c>
      <c r="AR233" s="127">
        <f t="shared" si="166"/>
        <v>0</v>
      </c>
      <c r="AS233" s="125">
        <f t="shared" si="178"/>
        <v>0</v>
      </c>
      <c r="AT233" s="128">
        <f t="shared" si="167"/>
        <v>0</v>
      </c>
      <c r="AU233" s="128">
        <f t="shared" si="168"/>
        <v>0</v>
      </c>
      <c r="AV233" s="128">
        <f t="shared" si="179"/>
        <v>0</v>
      </c>
      <c r="AW233" s="128">
        <f t="shared" si="169"/>
        <v>0</v>
      </c>
      <c r="AX233" s="146">
        <f t="shared" si="170"/>
        <v>0</v>
      </c>
      <c r="AY233" s="147">
        <f t="shared" si="180"/>
        <v>0</v>
      </c>
      <c r="AZ233" s="146">
        <f t="shared" si="171"/>
        <v>0</v>
      </c>
      <c r="BA233" s="129">
        <f t="shared" si="181"/>
        <v>0</v>
      </c>
      <c r="BB233" s="129">
        <f t="shared" si="182"/>
        <v>0</v>
      </c>
      <c r="BC233" s="129">
        <f t="shared" si="183"/>
        <v>0</v>
      </c>
      <c r="BD233" s="130">
        <f t="shared" si="184"/>
        <v>0</v>
      </c>
      <c r="BE233" s="130">
        <f t="shared" si="185"/>
        <v>0</v>
      </c>
      <c r="BF233" s="130">
        <f t="shared" si="186"/>
        <v>0</v>
      </c>
      <c r="BG233" s="149" t="b">
        <f t="shared" si="187"/>
        <v>0</v>
      </c>
      <c r="BH233" s="130" t="b">
        <f t="shared" si="188"/>
        <v>0</v>
      </c>
      <c r="BI233" s="130" t="str">
        <f t="shared" si="189"/>
        <v/>
      </c>
      <c r="BJ233" s="130" t="str">
        <f t="shared" si="190"/>
        <v/>
      </c>
      <c r="BK233" s="130">
        <f t="shared" si="191"/>
        <v>0</v>
      </c>
      <c r="BL233" s="130" t="str">
        <f t="shared" si="192"/>
        <v/>
      </c>
      <c r="BM233" s="130" t="str">
        <f t="shared" si="204"/>
        <v/>
      </c>
      <c r="BN233" s="130" t="str">
        <f t="shared" si="205"/>
        <v/>
      </c>
      <c r="BO233" s="130">
        <f t="shared" si="201"/>
        <v>0</v>
      </c>
      <c r="BP233" s="130">
        <f t="shared" si="202"/>
        <v>0</v>
      </c>
      <c r="BQ233" s="130">
        <f t="shared" si="203"/>
        <v>0</v>
      </c>
      <c r="BR233" s="130">
        <f t="shared" si="193"/>
        <v>0</v>
      </c>
      <c r="BS233" s="130" t="str">
        <f t="shared" si="194"/>
        <v>N</v>
      </c>
    </row>
    <row r="234" spans="1:71" ht="18" customHeight="1">
      <c r="A234" s="407"/>
      <c r="B234" s="116"/>
      <c r="C234" s="117"/>
      <c r="D234" s="118"/>
      <c r="E234" s="118"/>
      <c r="F234" s="115"/>
      <c r="G234" s="115"/>
      <c r="H234" s="119"/>
      <c r="I234" s="109" t="str">
        <f t="shared" si="172"/>
        <v xml:space="preserve"> </v>
      </c>
      <c r="J234" s="109" t="str">
        <f t="shared" si="173"/>
        <v xml:space="preserve"> </v>
      </c>
      <c r="K234" s="109" t="str">
        <f t="shared" si="174"/>
        <v xml:space="preserve"> </v>
      </c>
      <c r="W234" s="141" t="str">
        <f t="shared" si="175"/>
        <v xml:space="preserve"> </v>
      </c>
      <c r="X234" s="137" t="str">
        <f t="shared" si="156"/>
        <v xml:space="preserve"> </v>
      </c>
      <c r="Y234" s="137" t="str">
        <f t="shared" si="157"/>
        <v xml:space="preserve"> </v>
      </c>
      <c r="Z234" s="137" t="str">
        <f t="shared" si="158"/>
        <v xml:space="preserve"> </v>
      </c>
      <c r="AA234" s="138" t="str">
        <f t="shared" si="159"/>
        <v xml:space="preserve"> </v>
      </c>
      <c r="AB234" s="144" t="str">
        <f t="shared" si="160"/>
        <v xml:space="preserve"> </v>
      </c>
      <c r="AC234" s="139" t="e">
        <f t="shared" si="161"/>
        <v>#N/A</v>
      </c>
      <c r="AD234" s="139" t="e">
        <f t="shared" si="162"/>
        <v>#N/A</v>
      </c>
      <c r="AE234" s="140" t="str">
        <f>IF(ISBLANK($G234)," ",IF($D234="Z",#REF!,IF($G234=2,0,IF($G234=1,IF($AB234&gt;$AD234,#REF!,0),IF($AB234&lt;$AC234,#REF!,#REF!)))))</f>
        <v xml:space="preserve"> </v>
      </c>
      <c r="AF234" s="140" t="str">
        <f>IF(ISBLANK($G234)," ",IF($D234="Z",#REF!+#REF!,IF($G234=2,#REF!+#REF!,IF($G234=1,IF($AB234&gt;$AD234,#REF!+#REF!,#REF!+#REF!),IF($AB234&lt;$AC234,#REF!+#REF!,#REF!+#REF!)))))</f>
        <v xml:space="preserve"> </v>
      </c>
      <c r="AG234" s="125">
        <f t="shared" si="195"/>
        <v>0</v>
      </c>
      <c r="AH234" s="126">
        <f t="shared" si="196"/>
        <v>0</v>
      </c>
      <c r="AI234" s="126">
        <f t="shared" si="197"/>
        <v>0</v>
      </c>
      <c r="AJ234" s="126">
        <f t="shared" si="198"/>
        <v>0</v>
      </c>
      <c r="AK234" s="126">
        <f t="shared" si="199"/>
        <v>0</v>
      </c>
      <c r="AL234" s="126">
        <f t="shared" si="200"/>
        <v>4</v>
      </c>
      <c r="AM234" s="125">
        <f t="shared" si="176"/>
        <v>23</v>
      </c>
      <c r="AN234" s="125">
        <f t="shared" si="163"/>
        <v>0</v>
      </c>
      <c r="AO234" s="125">
        <f t="shared" si="164"/>
        <v>0</v>
      </c>
      <c r="AP234" s="125">
        <f t="shared" si="177"/>
        <v>1</v>
      </c>
      <c r="AQ234" s="127">
        <f t="shared" si="165"/>
        <v>810</v>
      </c>
      <c r="AR234" s="127">
        <f t="shared" si="166"/>
        <v>0</v>
      </c>
      <c r="AS234" s="125">
        <f t="shared" si="178"/>
        <v>0</v>
      </c>
      <c r="AT234" s="128">
        <f t="shared" si="167"/>
        <v>0</v>
      </c>
      <c r="AU234" s="128">
        <f t="shared" si="168"/>
        <v>0</v>
      </c>
      <c r="AV234" s="128">
        <f t="shared" si="179"/>
        <v>0</v>
      </c>
      <c r="AW234" s="128">
        <f t="shared" si="169"/>
        <v>0</v>
      </c>
      <c r="AX234" s="146">
        <f t="shared" si="170"/>
        <v>0</v>
      </c>
      <c r="AY234" s="147">
        <f t="shared" si="180"/>
        <v>0</v>
      </c>
      <c r="AZ234" s="146">
        <f t="shared" si="171"/>
        <v>0</v>
      </c>
      <c r="BA234" s="129">
        <f t="shared" si="181"/>
        <v>0</v>
      </c>
      <c r="BB234" s="129">
        <f t="shared" si="182"/>
        <v>0</v>
      </c>
      <c r="BC234" s="129">
        <f t="shared" si="183"/>
        <v>0</v>
      </c>
      <c r="BD234" s="130">
        <f t="shared" si="184"/>
        <v>0</v>
      </c>
      <c r="BE234" s="130">
        <f t="shared" si="185"/>
        <v>0</v>
      </c>
      <c r="BF234" s="130">
        <f t="shared" si="186"/>
        <v>0</v>
      </c>
      <c r="BG234" s="149" t="b">
        <f t="shared" si="187"/>
        <v>0</v>
      </c>
      <c r="BH234" s="130" t="b">
        <f t="shared" si="188"/>
        <v>0</v>
      </c>
      <c r="BI234" s="130" t="str">
        <f t="shared" si="189"/>
        <v/>
      </c>
      <c r="BJ234" s="130" t="str">
        <f t="shared" si="190"/>
        <v/>
      </c>
      <c r="BK234" s="130">
        <f t="shared" si="191"/>
        <v>0</v>
      </c>
      <c r="BL234" s="130" t="str">
        <f t="shared" si="192"/>
        <v/>
      </c>
      <c r="BM234" s="130" t="str">
        <f t="shared" si="204"/>
        <v/>
      </c>
      <c r="BN234" s="130" t="str">
        <f t="shared" si="205"/>
        <v/>
      </c>
      <c r="BO234" s="130">
        <f t="shared" si="201"/>
        <v>0</v>
      </c>
      <c r="BP234" s="130">
        <f t="shared" si="202"/>
        <v>0</v>
      </c>
      <c r="BQ234" s="130">
        <f t="shared" si="203"/>
        <v>0</v>
      </c>
      <c r="BR234" s="130">
        <f t="shared" si="193"/>
        <v>0</v>
      </c>
      <c r="BS234" s="130" t="str">
        <f t="shared" si="194"/>
        <v>N</v>
      </c>
    </row>
    <row r="235" spans="1:71" ht="18" customHeight="1">
      <c r="A235" s="407"/>
      <c r="B235" s="116"/>
      <c r="C235" s="117"/>
      <c r="D235" s="118"/>
      <c r="E235" s="118"/>
      <c r="F235" s="115"/>
      <c r="G235" s="115"/>
      <c r="H235" s="119"/>
      <c r="I235" s="109" t="str">
        <f t="shared" si="172"/>
        <v xml:space="preserve"> </v>
      </c>
      <c r="J235" s="109" t="str">
        <f t="shared" si="173"/>
        <v xml:space="preserve"> </v>
      </c>
      <c r="K235" s="109" t="str">
        <f t="shared" si="174"/>
        <v xml:space="preserve"> </v>
      </c>
      <c r="W235" s="141" t="str">
        <f t="shared" si="175"/>
        <v xml:space="preserve"> </v>
      </c>
      <c r="X235" s="137" t="str">
        <f t="shared" si="156"/>
        <v xml:space="preserve"> </v>
      </c>
      <c r="Y235" s="137" t="str">
        <f t="shared" si="157"/>
        <v xml:space="preserve"> </v>
      </c>
      <c r="Z235" s="137" t="str">
        <f t="shared" si="158"/>
        <v xml:space="preserve"> </v>
      </c>
      <c r="AA235" s="138" t="str">
        <f t="shared" si="159"/>
        <v xml:space="preserve"> </v>
      </c>
      <c r="AB235" s="144" t="str">
        <f t="shared" si="160"/>
        <v xml:space="preserve"> </v>
      </c>
      <c r="AC235" s="139" t="e">
        <f t="shared" si="161"/>
        <v>#N/A</v>
      </c>
      <c r="AD235" s="139" t="e">
        <f t="shared" si="162"/>
        <v>#N/A</v>
      </c>
      <c r="AE235" s="140" t="str">
        <f>IF(ISBLANK($G235)," ",IF($D235="Z",#REF!,IF($G235=2,0,IF($G235=1,IF($AB235&gt;$AD235,#REF!,0),IF($AB235&lt;$AC235,#REF!,#REF!)))))</f>
        <v xml:space="preserve"> </v>
      </c>
      <c r="AF235" s="140" t="str">
        <f>IF(ISBLANK($G235)," ",IF($D235="Z",#REF!+#REF!,IF($G235=2,#REF!+#REF!,IF($G235=1,IF($AB235&gt;$AD235,#REF!+#REF!,#REF!+#REF!),IF($AB235&lt;$AC235,#REF!+#REF!,#REF!+#REF!)))))</f>
        <v xml:space="preserve"> </v>
      </c>
      <c r="AG235" s="125">
        <f t="shared" si="195"/>
        <v>0</v>
      </c>
      <c r="AH235" s="126">
        <f t="shared" si="196"/>
        <v>0</v>
      </c>
      <c r="AI235" s="126">
        <f t="shared" si="197"/>
        <v>0</v>
      </c>
      <c r="AJ235" s="126">
        <f t="shared" si="198"/>
        <v>0</v>
      </c>
      <c r="AK235" s="126">
        <f t="shared" si="199"/>
        <v>0</v>
      </c>
      <c r="AL235" s="126">
        <f t="shared" si="200"/>
        <v>4</v>
      </c>
      <c r="AM235" s="125">
        <f t="shared" si="176"/>
        <v>23</v>
      </c>
      <c r="AN235" s="125">
        <f t="shared" si="163"/>
        <v>0</v>
      </c>
      <c r="AO235" s="125">
        <f t="shared" si="164"/>
        <v>0</v>
      </c>
      <c r="AP235" s="125">
        <f t="shared" si="177"/>
        <v>1</v>
      </c>
      <c r="AQ235" s="127">
        <f t="shared" si="165"/>
        <v>810</v>
      </c>
      <c r="AR235" s="127">
        <f t="shared" si="166"/>
        <v>0</v>
      </c>
      <c r="AS235" s="125">
        <f t="shared" si="178"/>
        <v>0</v>
      </c>
      <c r="AT235" s="128">
        <f t="shared" si="167"/>
        <v>0</v>
      </c>
      <c r="AU235" s="128">
        <f t="shared" si="168"/>
        <v>0</v>
      </c>
      <c r="AV235" s="128">
        <f t="shared" si="179"/>
        <v>0</v>
      </c>
      <c r="AW235" s="128">
        <f t="shared" si="169"/>
        <v>0</v>
      </c>
      <c r="AX235" s="146">
        <f t="shared" si="170"/>
        <v>0</v>
      </c>
      <c r="AY235" s="147">
        <f t="shared" si="180"/>
        <v>0</v>
      </c>
      <c r="AZ235" s="146">
        <f t="shared" si="171"/>
        <v>0</v>
      </c>
      <c r="BA235" s="129">
        <f t="shared" si="181"/>
        <v>0</v>
      </c>
      <c r="BB235" s="129">
        <f t="shared" si="182"/>
        <v>0</v>
      </c>
      <c r="BC235" s="129">
        <f t="shared" si="183"/>
        <v>0</v>
      </c>
      <c r="BD235" s="130">
        <f t="shared" si="184"/>
        <v>0</v>
      </c>
      <c r="BE235" s="130">
        <f t="shared" si="185"/>
        <v>0</v>
      </c>
      <c r="BF235" s="130">
        <f t="shared" si="186"/>
        <v>0</v>
      </c>
      <c r="BG235" s="149" t="b">
        <f t="shared" si="187"/>
        <v>0</v>
      </c>
      <c r="BH235" s="130" t="b">
        <f t="shared" si="188"/>
        <v>0</v>
      </c>
      <c r="BI235" s="130" t="str">
        <f t="shared" si="189"/>
        <v/>
      </c>
      <c r="BJ235" s="130" t="str">
        <f t="shared" si="190"/>
        <v/>
      </c>
      <c r="BK235" s="130">
        <f t="shared" si="191"/>
        <v>0</v>
      </c>
      <c r="BL235" s="130" t="str">
        <f t="shared" si="192"/>
        <v/>
      </c>
      <c r="BM235" s="130" t="str">
        <f t="shared" si="204"/>
        <v/>
      </c>
      <c r="BN235" s="130" t="str">
        <f t="shared" si="205"/>
        <v/>
      </c>
      <c r="BO235" s="130">
        <f t="shared" si="201"/>
        <v>0</v>
      </c>
      <c r="BP235" s="130">
        <f t="shared" si="202"/>
        <v>0</v>
      </c>
      <c r="BQ235" s="130">
        <f t="shared" si="203"/>
        <v>0</v>
      </c>
      <c r="BR235" s="130">
        <f t="shared" si="193"/>
        <v>0</v>
      </c>
      <c r="BS235" s="130" t="str">
        <f t="shared" si="194"/>
        <v>N</v>
      </c>
    </row>
    <row r="236" spans="1:71" ht="18" customHeight="1">
      <c r="A236" s="407"/>
      <c r="B236" s="116"/>
      <c r="C236" s="117"/>
      <c r="D236" s="118"/>
      <c r="E236" s="118"/>
      <c r="F236" s="115"/>
      <c r="G236" s="115"/>
      <c r="H236" s="119"/>
      <c r="I236" s="109" t="str">
        <f t="shared" si="172"/>
        <v xml:space="preserve"> </v>
      </c>
      <c r="J236" s="109" t="str">
        <f t="shared" si="173"/>
        <v xml:space="preserve"> </v>
      </c>
      <c r="K236" s="109" t="str">
        <f t="shared" si="174"/>
        <v xml:space="preserve"> </v>
      </c>
      <c r="W236" s="141" t="str">
        <f t="shared" si="175"/>
        <v xml:space="preserve"> </v>
      </c>
      <c r="X236" s="137" t="str">
        <f t="shared" si="156"/>
        <v xml:space="preserve"> </v>
      </c>
      <c r="Y236" s="137" t="str">
        <f t="shared" si="157"/>
        <v xml:space="preserve"> </v>
      </c>
      <c r="Z236" s="137" t="str">
        <f t="shared" si="158"/>
        <v xml:space="preserve"> </v>
      </c>
      <c r="AA236" s="138" t="str">
        <f t="shared" si="159"/>
        <v xml:space="preserve"> </v>
      </c>
      <c r="AB236" s="144" t="str">
        <f t="shared" si="160"/>
        <v xml:space="preserve"> </v>
      </c>
      <c r="AC236" s="139" t="e">
        <f t="shared" si="161"/>
        <v>#N/A</v>
      </c>
      <c r="AD236" s="139" t="e">
        <f t="shared" si="162"/>
        <v>#N/A</v>
      </c>
      <c r="AE236" s="140" t="str">
        <f>IF(ISBLANK($G236)," ",IF($D236="Z",#REF!,IF($G236=2,0,IF($G236=1,IF($AB236&gt;$AD236,#REF!,0),IF($AB236&lt;$AC236,#REF!,#REF!)))))</f>
        <v xml:space="preserve"> </v>
      </c>
      <c r="AF236" s="140" t="str">
        <f>IF(ISBLANK($G236)," ",IF($D236="Z",#REF!+#REF!,IF($G236=2,#REF!+#REF!,IF($G236=1,IF($AB236&gt;$AD236,#REF!+#REF!,#REF!+#REF!),IF($AB236&lt;$AC236,#REF!+#REF!,#REF!+#REF!)))))</f>
        <v xml:space="preserve"> </v>
      </c>
      <c r="AG236" s="125">
        <f t="shared" si="195"/>
        <v>0</v>
      </c>
      <c r="AH236" s="126">
        <f t="shared" si="196"/>
        <v>0</v>
      </c>
      <c r="AI236" s="126">
        <f t="shared" si="197"/>
        <v>0</v>
      </c>
      <c r="AJ236" s="126">
        <f t="shared" si="198"/>
        <v>0</v>
      </c>
      <c r="AK236" s="126">
        <f t="shared" si="199"/>
        <v>0</v>
      </c>
      <c r="AL236" s="126">
        <f t="shared" si="200"/>
        <v>4</v>
      </c>
      <c r="AM236" s="125">
        <f t="shared" si="176"/>
        <v>23</v>
      </c>
      <c r="AN236" s="125">
        <f t="shared" si="163"/>
        <v>0</v>
      </c>
      <c r="AO236" s="125">
        <f t="shared" si="164"/>
        <v>0</v>
      </c>
      <c r="AP236" s="125">
        <f t="shared" si="177"/>
        <v>1</v>
      </c>
      <c r="AQ236" s="127">
        <f t="shared" si="165"/>
        <v>810</v>
      </c>
      <c r="AR236" s="127">
        <f t="shared" si="166"/>
        <v>0</v>
      </c>
      <c r="AS236" s="125">
        <f t="shared" si="178"/>
        <v>0</v>
      </c>
      <c r="AT236" s="128">
        <f t="shared" si="167"/>
        <v>0</v>
      </c>
      <c r="AU236" s="128">
        <f t="shared" si="168"/>
        <v>0</v>
      </c>
      <c r="AV236" s="128">
        <f t="shared" si="179"/>
        <v>0</v>
      </c>
      <c r="AW236" s="128">
        <f t="shared" si="169"/>
        <v>0</v>
      </c>
      <c r="AX236" s="146">
        <f t="shared" si="170"/>
        <v>0</v>
      </c>
      <c r="AY236" s="147">
        <f t="shared" si="180"/>
        <v>0</v>
      </c>
      <c r="AZ236" s="146">
        <f t="shared" si="171"/>
        <v>0</v>
      </c>
      <c r="BA236" s="129">
        <f t="shared" si="181"/>
        <v>0</v>
      </c>
      <c r="BB236" s="129">
        <f t="shared" si="182"/>
        <v>0</v>
      </c>
      <c r="BC236" s="129">
        <f t="shared" si="183"/>
        <v>0</v>
      </c>
      <c r="BD236" s="130">
        <f t="shared" si="184"/>
        <v>0</v>
      </c>
      <c r="BE236" s="130">
        <f t="shared" si="185"/>
        <v>0</v>
      </c>
      <c r="BF236" s="130">
        <f t="shared" si="186"/>
        <v>0</v>
      </c>
      <c r="BG236" s="149" t="b">
        <f t="shared" si="187"/>
        <v>0</v>
      </c>
      <c r="BH236" s="130" t="b">
        <f t="shared" si="188"/>
        <v>0</v>
      </c>
      <c r="BI236" s="130" t="str">
        <f t="shared" si="189"/>
        <v/>
      </c>
      <c r="BJ236" s="130" t="str">
        <f t="shared" si="190"/>
        <v/>
      </c>
      <c r="BK236" s="130">
        <f t="shared" si="191"/>
        <v>0</v>
      </c>
      <c r="BL236" s="130" t="str">
        <f t="shared" si="192"/>
        <v/>
      </c>
      <c r="BM236" s="130" t="str">
        <f t="shared" si="204"/>
        <v/>
      </c>
      <c r="BN236" s="130" t="str">
        <f t="shared" si="205"/>
        <v/>
      </c>
      <c r="BO236" s="130">
        <f t="shared" si="201"/>
        <v>0</v>
      </c>
      <c r="BP236" s="130">
        <f t="shared" si="202"/>
        <v>0</v>
      </c>
      <c r="BQ236" s="130">
        <f t="shared" si="203"/>
        <v>0</v>
      </c>
      <c r="BR236" s="130">
        <f t="shared" si="193"/>
        <v>0</v>
      </c>
      <c r="BS236" s="130" t="str">
        <f t="shared" si="194"/>
        <v>N</v>
      </c>
    </row>
    <row r="237" spans="1:71" ht="18" customHeight="1">
      <c r="A237" s="407"/>
      <c r="B237" s="116"/>
      <c r="C237" s="117"/>
      <c r="D237" s="118"/>
      <c r="E237" s="118"/>
      <c r="F237" s="115"/>
      <c r="G237" s="115"/>
      <c r="H237" s="119"/>
      <c r="I237" s="109" t="str">
        <f t="shared" si="172"/>
        <v xml:space="preserve"> </v>
      </c>
      <c r="J237" s="109" t="str">
        <f t="shared" si="173"/>
        <v xml:space="preserve"> </v>
      </c>
      <c r="K237" s="109" t="str">
        <f t="shared" si="174"/>
        <v xml:space="preserve"> </v>
      </c>
      <c r="W237" s="141" t="str">
        <f t="shared" si="175"/>
        <v xml:space="preserve"> </v>
      </c>
      <c r="X237" s="137" t="str">
        <f t="shared" si="156"/>
        <v xml:space="preserve"> </v>
      </c>
      <c r="Y237" s="137" t="str">
        <f t="shared" si="157"/>
        <v xml:space="preserve"> </v>
      </c>
      <c r="Z237" s="137" t="str">
        <f t="shared" si="158"/>
        <v xml:space="preserve"> </v>
      </c>
      <c r="AA237" s="138" t="str">
        <f t="shared" si="159"/>
        <v xml:space="preserve"> </v>
      </c>
      <c r="AB237" s="144" t="str">
        <f t="shared" si="160"/>
        <v xml:space="preserve"> </v>
      </c>
      <c r="AC237" s="139" t="e">
        <f t="shared" si="161"/>
        <v>#N/A</v>
      </c>
      <c r="AD237" s="139" t="e">
        <f t="shared" si="162"/>
        <v>#N/A</v>
      </c>
      <c r="AE237" s="140" t="str">
        <f>IF(ISBLANK($G237)," ",IF($D237="Z",#REF!,IF($G237=2,0,IF($G237=1,IF($AB237&gt;$AD237,#REF!,0),IF($AB237&lt;$AC237,#REF!,#REF!)))))</f>
        <v xml:space="preserve"> </v>
      </c>
      <c r="AF237" s="140" t="str">
        <f>IF(ISBLANK($G237)," ",IF($D237="Z",#REF!+#REF!,IF($G237=2,#REF!+#REF!,IF($G237=1,IF($AB237&gt;$AD237,#REF!+#REF!,#REF!+#REF!),IF($AB237&lt;$AC237,#REF!+#REF!,#REF!+#REF!)))))</f>
        <v xml:space="preserve"> </v>
      </c>
      <c r="AG237" s="125">
        <f t="shared" si="195"/>
        <v>0</v>
      </c>
      <c r="AH237" s="126">
        <f t="shared" si="196"/>
        <v>0</v>
      </c>
      <c r="AI237" s="126">
        <f t="shared" si="197"/>
        <v>0</v>
      </c>
      <c r="AJ237" s="126">
        <f t="shared" si="198"/>
        <v>0</v>
      </c>
      <c r="AK237" s="126">
        <f t="shared" si="199"/>
        <v>0</v>
      </c>
      <c r="AL237" s="126">
        <f t="shared" si="200"/>
        <v>4</v>
      </c>
      <c r="AM237" s="125">
        <f t="shared" si="176"/>
        <v>23</v>
      </c>
      <c r="AN237" s="125">
        <f t="shared" si="163"/>
        <v>0</v>
      </c>
      <c r="AO237" s="125">
        <f t="shared" si="164"/>
        <v>0</v>
      </c>
      <c r="AP237" s="125">
        <f t="shared" si="177"/>
        <v>1</v>
      </c>
      <c r="AQ237" s="127">
        <f t="shared" si="165"/>
        <v>810</v>
      </c>
      <c r="AR237" s="127">
        <f t="shared" si="166"/>
        <v>0</v>
      </c>
      <c r="AS237" s="125">
        <f t="shared" si="178"/>
        <v>0</v>
      </c>
      <c r="AT237" s="128">
        <f t="shared" si="167"/>
        <v>0</v>
      </c>
      <c r="AU237" s="128">
        <f t="shared" si="168"/>
        <v>0</v>
      </c>
      <c r="AV237" s="128">
        <f t="shared" si="179"/>
        <v>0</v>
      </c>
      <c r="AW237" s="128">
        <f t="shared" si="169"/>
        <v>0</v>
      </c>
      <c r="AX237" s="146">
        <f t="shared" si="170"/>
        <v>0</v>
      </c>
      <c r="AY237" s="147">
        <f t="shared" si="180"/>
        <v>0</v>
      </c>
      <c r="AZ237" s="146">
        <f t="shared" si="171"/>
        <v>0</v>
      </c>
      <c r="BA237" s="129">
        <f t="shared" si="181"/>
        <v>0</v>
      </c>
      <c r="BB237" s="129">
        <f t="shared" si="182"/>
        <v>0</v>
      </c>
      <c r="BC237" s="129">
        <f t="shared" si="183"/>
        <v>0</v>
      </c>
      <c r="BD237" s="130">
        <f t="shared" si="184"/>
        <v>0</v>
      </c>
      <c r="BE237" s="130">
        <f t="shared" si="185"/>
        <v>0</v>
      </c>
      <c r="BF237" s="130">
        <f t="shared" si="186"/>
        <v>0</v>
      </c>
      <c r="BG237" s="149" t="b">
        <f t="shared" si="187"/>
        <v>0</v>
      </c>
      <c r="BH237" s="130" t="b">
        <f t="shared" si="188"/>
        <v>0</v>
      </c>
      <c r="BI237" s="130" t="str">
        <f t="shared" si="189"/>
        <v/>
      </c>
      <c r="BJ237" s="130" t="str">
        <f t="shared" si="190"/>
        <v/>
      </c>
      <c r="BK237" s="130">
        <f t="shared" si="191"/>
        <v>0</v>
      </c>
      <c r="BL237" s="130" t="str">
        <f t="shared" si="192"/>
        <v/>
      </c>
      <c r="BM237" s="130" t="str">
        <f t="shared" si="204"/>
        <v/>
      </c>
      <c r="BN237" s="130" t="str">
        <f t="shared" si="205"/>
        <v/>
      </c>
      <c r="BO237" s="130">
        <f t="shared" si="201"/>
        <v>0</v>
      </c>
      <c r="BP237" s="130">
        <f t="shared" si="202"/>
        <v>0</v>
      </c>
      <c r="BQ237" s="130">
        <f t="shared" si="203"/>
        <v>0</v>
      </c>
      <c r="BR237" s="130">
        <f t="shared" si="193"/>
        <v>0</v>
      </c>
      <c r="BS237" s="130" t="str">
        <f t="shared" si="194"/>
        <v>N</v>
      </c>
    </row>
    <row r="238" spans="1:71" ht="18" customHeight="1">
      <c r="A238" s="407"/>
      <c r="B238" s="116"/>
      <c r="C238" s="117"/>
      <c r="D238" s="118"/>
      <c r="E238" s="118"/>
      <c r="F238" s="115"/>
      <c r="G238" s="115"/>
      <c r="H238" s="119"/>
      <c r="I238" s="109" t="str">
        <f t="shared" si="172"/>
        <v xml:space="preserve"> </v>
      </c>
      <c r="J238" s="109" t="str">
        <f t="shared" si="173"/>
        <v xml:space="preserve"> </v>
      </c>
      <c r="K238" s="109" t="str">
        <f t="shared" si="174"/>
        <v xml:space="preserve"> </v>
      </c>
      <c r="W238" s="141" t="str">
        <f t="shared" si="175"/>
        <v xml:space="preserve"> </v>
      </c>
      <c r="X238" s="137" t="str">
        <f t="shared" si="156"/>
        <v xml:space="preserve"> </v>
      </c>
      <c r="Y238" s="137" t="str">
        <f t="shared" si="157"/>
        <v xml:space="preserve"> </v>
      </c>
      <c r="Z238" s="137" t="str">
        <f t="shared" si="158"/>
        <v xml:space="preserve"> </v>
      </c>
      <c r="AA238" s="138" t="str">
        <f t="shared" si="159"/>
        <v xml:space="preserve"> </v>
      </c>
      <c r="AB238" s="144" t="str">
        <f t="shared" si="160"/>
        <v xml:space="preserve"> </v>
      </c>
      <c r="AC238" s="139" t="e">
        <f t="shared" si="161"/>
        <v>#N/A</v>
      </c>
      <c r="AD238" s="139" t="e">
        <f t="shared" si="162"/>
        <v>#N/A</v>
      </c>
      <c r="AE238" s="140" t="str">
        <f>IF(ISBLANK($G238)," ",IF($D238="Z",#REF!,IF($G238=2,0,IF($G238=1,IF($AB238&gt;$AD238,#REF!,0),IF($AB238&lt;$AC238,#REF!,#REF!)))))</f>
        <v xml:space="preserve"> </v>
      </c>
      <c r="AF238" s="140" t="str">
        <f>IF(ISBLANK($G238)," ",IF($D238="Z",#REF!+#REF!,IF($G238=2,#REF!+#REF!,IF($G238=1,IF($AB238&gt;$AD238,#REF!+#REF!,#REF!+#REF!),IF($AB238&lt;$AC238,#REF!+#REF!,#REF!+#REF!)))))</f>
        <v xml:space="preserve"> </v>
      </c>
      <c r="AG238" s="125">
        <f t="shared" si="195"/>
        <v>0</v>
      </c>
      <c r="AH238" s="126">
        <f t="shared" si="196"/>
        <v>0</v>
      </c>
      <c r="AI238" s="126">
        <f t="shared" si="197"/>
        <v>0</v>
      </c>
      <c r="AJ238" s="126">
        <f t="shared" si="198"/>
        <v>0</v>
      </c>
      <c r="AK238" s="126">
        <f t="shared" si="199"/>
        <v>0</v>
      </c>
      <c r="AL238" s="126">
        <f t="shared" si="200"/>
        <v>4</v>
      </c>
      <c r="AM238" s="125">
        <f t="shared" si="176"/>
        <v>23</v>
      </c>
      <c r="AN238" s="125">
        <f t="shared" si="163"/>
        <v>0</v>
      </c>
      <c r="AO238" s="125">
        <f t="shared" si="164"/>
        <v>0</v>
      </c>
      <c r="AP238" s="125">
        <f t="shared" si="177"/>
        <v>1</v>
      </c>
      <c r="AQ238" s="127">
        <f t="shared" si="165"/>
        <v>810</v>
      </c>
      <c r="AR238" s="127">
        <f t="shared" si="166"/>
        <v>0</v>
      </c>
      <c r="AS238" s="125">
        <f t="shared" si="178"/>
        <v>0</v>
      </c>
      <c r="AT238" s="128">
        <f t="shared" si="167"/>
        <v>0</v>
      </c>
      <c r="AU238" s="128">
        <f t="shared" si="168"/>
        <v>0</v>
      </c>
      <c r="AV238" s="128">
        <f t="shared" si="179"/>
        <v>0</v>
      </c>
      <c r="AW238" s="128">
        <f t="shared" si="169"/>
        <v>0</v>
      </c>
      <c r="AX238" s="146">
        <f t="shared" si="170"/>
        <v>0</v>
      </c>
      <c r="AY238" s="147">
        <f t="shared" si="180"/>
        <v>0</v>
      </c>
      <c r="AZ238" s="146">
        <f t="shared" si="171"/>
        <v>0</v>
      </c>
      <c r="BA238" s="129">
        <f t="shared" si="181"/>
        <v>0</v>
      </c>
      <c r="BB238" s="129">
        <f t="shared" si="182"/>
        <v>0</v>
      </c>
      <c r="BC238" s="129">
        <f t="shared" si="183"/>
        <v>0</v>
      </c>
      <c r="BD238" s="130">
        <f t="shared" si="184"/>
        <v>0</v>
      </c>
      <c r="BE238" s="130">
        <f t="shared" si="185"/>
        <v>0</v>
      </c>
      <c r="BF238" s="130">
        <f t="shared" si="186"/>
        <v>0</v>
      </c>
      <c r="BG238" s="149" t="b">
        <f t="shared" si="187"/>
        <v>0</v>
      </c>
      <c r="BH238" s="130" t="b">
        <f t="shared" si="188"/>
        <v>0</v>
      </c>
      <c r="BI238" s="130" t="str">
        <f t="shared" si="189"/>
        <v/>
      </c>
      <c r="BJ238" s="130" t="str">
        <f t="shared" si="190"/>
        <v/>
      </c>
      <c r="BK238" s="130">
        <f t="shared" si="191"/>
        <v>0</v>
      </c>
      <c r="BL238" s="130" t="str">
        <f t="shared" si="192"/>
        <v/>
      </c>
      <c r="BM238" s="130" t="str">
        <f t="shared" si="204"/>
        <v/>
      </c>
      <c r="BN238" s="130" t="str">
        <f t="shared" si="205"/>
        <v/>
      </c>
      <c r="BO238" s="130">
        <f t="shared" si="201"/>
        <v>0</v>
      </c>
      <c r="BP238" s="130">
        <f t="shared" si="202"/>
        <v>0</v>
      </c>
      <c r="BQ238" s="130">
        <f t="shared" si="203"/>
        <v>0</v>
      </c>
      <c r="BR238" s="130">
        <f t="shared" si="193"/>
        <v>0</v>
      </c>
      <c r="BS238" s="130" t="str">
        <f t="shared" si="194"/>
        <v>N</v>
      </c>
    </row>
    <row r="239" spans="1:71" ht="18" customHeight="1">
      <c r="A239" s="407"/>
      <c r="B239" s="116"/>
      <c r="C239" s="117"/>
      <c r="D239" s="118"/>
      <c r="E239" s="118"/>
      <c r="F239" s="115"/>
      <c r="G239" s="115"/>
      <c r="H239" s="119"/>
      <c r="I239" s="109" t="str">
        <f t="shared" si="172"/>
        <v xml:space="preserve"> </v>
      </c>
      <c r="J239" s="109" t="str">
        <f t="shared" si="173"/>
        <v xml:space="preserve"> </v>
      </c>
      <c r="K239" s="109" t="str">
        <f t="shared" si="174"/>
        <v xml:space="preserve"> </v>
      </c>
      <c r="W239" s="141" t="str">
        <f t="shared" si="175"/>
        <v xml:space="preserve"> </v>
      </c>
      <c r="X239" s="137" t="str">
        <f t="shared" si="156"/>
        <v xml:space="preserve"> </v>
      </c>
      <c r="Y239" s="137" t="str">
        <f t="shared" si="157"/>
        <v xml:space="preserve"> </v>
      </c>
      <c r="Z239" s="137" t="str">
        <f t="shared" si="158"/>
        <v xml:space="preserve"> </v>
      </c>
      <c r="AA239" s="138" t="str">
        <f t="shared" si="159"/>
        <v xml:space="preserve"> </v>
      </c>
      <c r="AB239" s="144" t="str">
        <f t="shared" si="160"/>
        <v xml:space="preserve"> </v>
      </c>
      <c r="AC239" s="139" t="e">
        <f t="shared" si="161"/>
        <v>#N/A</v>
      </c>
      <c r="AD239" s="139" t="e">
        <f t="shared" si="162"/>
        <v>#N/A</v>
      </c>
      <c r="AE239" s="140" t="str">
        <f>IF(ISBLANK($G239)," ",IF($D239="Z",#REF!,IF($G239=2,0,IF($G239=1,IF($AB239&gt;$AD239,#REF!,0),IF($AB239&lt;$AC239,#REF!,#REF!)))))</f>
        <v xml:space="preserve"> </v>
      </c>
      <c r="AF239" s="140" t="str">
        <f>IF(ISBLANK($G239)," ",IF($D239="Z",#REF!+#REF!,IF($G239=2,#REF!+#REF!,IF($G239=1,IF($AB239&gt;$AD239,#REF!+#REF!,#REF!+#REF!),IF($AB239&lt;$AC239,#REF!+#REF!,#REF!+#REF!)))))</f>
        <v xml:space="preserve"> </v>
      </c>
      <c r="AG239" s="125">
        <f t="shared" si="195"/>
        <v>0</v>
      </c>
      <c r="AH239" s="126">
        <f t="shared" si="196"/>
        <v>0</v>
      </c>
      <c r="AI239" s="126">
        <f t="shared" si="197"/>
        <v>0</v>
      </c>
      <c r="AJ239" s="126">
        <f t="shared" si="198"/>
        <v>0</v>
      </c>
      <c r="AK239" s="126">
        <f t="shared" si="199"/>
        <v>0</v>
      </c>
      <c r="AL239" s="126">
        <f t="shared" si="200"/>
        <v>4</v>
      </c>
      <c r="AM239" s="125">
        <f t="shared" si="176"/>
        <v>23</v>
      </c>
      <c r="AN239" s="125">
        <f t="shared" si="163"/>
        <v>0</v>
      </c>
      <c r="AO239" s="125">
        <f t="shared" si="164"/>
        <v>0</v>
      </c>
      <c r="AP239" s="125">
        <f t="shared" si="177"/>
        <v>1</v>
      </c>
      <c r="AQ239" s="127">
        <f t="shared" si="165"/>
        <v>810</v>
      </c>
      <c r="AR239" s="127">
        <f t="shared" si="166"/>
        <v>0</v>
      </c>
      <c r="AS239" s="125">
        <f t="shared" si="178"/>
        <v>0</v>
      </c>
      <c r="AT239" s="128">
        <f t="shared" si="167"/>
        <v>0</v>
      </c>
      <c r="AU239" s="128">
        <f t="shared" si="168"/>
        <v>0</v>
      </c>
      <c r="AV239" s="128">
        <f t="shared" si="179"/>
        <v>0</v>
      </c>
      <c r="AW239" s="128">
        <f t="shared" si="169"/>
        <v>0</v>
      </c>
      <c r="AX239" s="146">
        <f t="shared" si="170"/>
        <v>0</v>
      </c>
      <c r="AY239" s="147">
        <f t="shared" si="180"/>
        <v>0</v>
      </c>
      <c r="AZ239" s="146">
        <f t="shared" si="171"/>
        <v>0</v>
      </c>
      <c r="BA239" s="129">
        <f t="shared" si="181"/>
        <v>0</v>
      </c>
      <c r="BB239" s="129">
        <f t="shared" si="182"/>
        <v>0</v>
      </c>
      <c r="BC239" s="129">
        <f t="shared" si="183"/>
        <v>0</v>
      </c>
      <c r="BD239" s="130">
        <f t="shared" si="184"/>
        <v>0</v>
      </c>
      <c r="BE239" s="130">
        <f t="shared" si="185"/>
        <v>0</v>
      </c>
      <c r="BF239" s="130">
        <f t="shared" si="186"/>
        <v>0</v>
      </c>
      <c r="BG239" s="149" t="b">
        <f t="shared" si="187"/>
        <v>0</v>
      </c>
      <c r="BH239" s="130" t="b">
        <f t="shared" si="188"/>
        <v>0</v>
      </c>
      <c r="BI239" s="130" t="str">
        <f t="shared" si="189"/>
        <v/>
      </c>
      <c r="BJ239" s="130" t="str">
        <f t="shared" si="190"/>
        <v/>
      </c>
      <c r="BK239" s="130">
        <f t="shared" si="191"/>
        <v>0</v>
      </c>
      <c r="BL239" s="130" t="str">
        <f t="shared" si="192"/>
        <v/>
      </c>
      <c r="BM239" s="130" t="str">
        <f t="shared" si="204"/>
        <v/>
      </c>
      <c r="BN239" s="130" t="str">
        <f t="shared" si="205"/>
        <v/>
      </c>
      <c r="BO239" s="130">
        <f t="shared" si="201"/>
        <v>0</v>
      </c>
      <c r="BP239" s="130">
        <f t="shared" si="202"/>
        <v>0</v>
      </c>
      <c r="BQ239" s="130">
        <f t="shared" si="203"/>
        <v>0</v>
      </c>
      <c r="BR239" s="130">
        <f t="shared" si="193"/>
        <v>0</v>
      </c>
      <c r="BS239" s="130" t="str">
        <f t="shared" si="194"/>
        <v>N</v>
      </c>
    </row>
    <row r="240" spans="1:71" ht="18" customHeight="1">
      <c r="A240" s="407"/>
      <c r="B240" s="116"/>
      <c r="C240" s="117"/>
      <c r="D240" s="118"/>
      <c r="E240" s="118"/>
      <c r="F240" s="115"/>
      <c r="G240" s="115"/>
      <c r="H240" s="119"/>
      <c r="I240" s="109" t="str">
        <f t="shared" si="172"/>
        <v xml:space="preserve"> </v>
      </c>
      <c r="J240" s="109" t="str">
        <f t="shared" si="173"/>
        <v xml:space="preserve"> </v>
      </c>
      <c r="K240" s="109" t="str">
        <f t="shared" si="174"/>
        <v xml:space="preserve"> </v>
      </c>
      <c r="W240" s="141" t="str">
        <f t="shared" si="175"/>
        <v xml:space="preserve"> </v>
      </c>
      <c r="X240" s="137" t="str">
        <f t="shared" si="156"/>
        <v xml:space="preserve"> </v>
      </c>
      <c r="Y240" s="137" t="str">
        <f t="shared" si="157"/>
        <v xml:space="preserve"> </v>
      </c>
      <c r="Z240" s="137" t="str">
        <f t="shared" si="158"/>
        <v xml:space="preserve"> </v>
      </c>
      <c r="AA240" s="138" t="str">
        <f t="shared" si="159"/>
        <v xml:space="preserve"> </v>
      </c>
      <c r="AB240" s="144" t="str">
        <f t="shared" si="160"/>
        <v xml:space="preserve"> </v>
      </c>
      <c r="AC240" s="139" t="e">
        <f t="shared" si="161"/>
        <v>#N/A</v>
      </c>
      <c r="AD240" s="139" t="e">
        <f t="shared" si="162"/>
        <v>#N/A</v>
      </c>
      <c r="AE240" s="140" t="str">
        <f>IF(ISBLANK($G240)," ",IF($D240="Z",#REF!,IF($G240=2,0,IF($G240=1,IF($AB240&gt;$AD240,#REF!,0),IF($AB240&lt;$AC240,#REF!,#REF!)))))</f>
        <v xml:space="preserve"> </v>
      </c>
      <c r="AF240" s="140" t="str">
        <f>IF(ISBLANK($G240)," ",IF($D240="Z",#REF!+#REF!,IF($G240=2,#REF!+#REF!,IF($G240=1,IF($AB240&gt;$AD240,#REF!+#REF!,#REF!+#REF!),IF($AB240&lt;$AC240,#REF!+#REF!,#REF!+#REF!)))))</f>
        <v xml:space="preserve"> </v>
      </c>
      <c r="AG240" s="125">
        <f t="shared" si="195"/>
        <v>0</v>
      </c>
      <c r="AH240" s="126">
        <f t="shared" si="196"/>
        <v>0</v>
      </c>
      <c r="AI240" s="126">
        <f t="shared" si="197"/>
        <v>0</v>
      </c>
      <c r="AJ240" s="126">
        <f t="shared" si="198"/>
        <v>0</v>
      </c>
      <c r="AK240" s="126">
        <f t="shared" si="199"/>
        <v>0</v>
      </c>
      <c r="AL240" s="126">
        <f t="shared" si="200"/>
        <v>4</v>
      </c>
      <c r="AM240" s="125">
        <f t="shared" si="176"/>
        <v>23</v>
      </c>
      <c r="AN240" s="125">
        <f t="shared" si="163"/>
        <v>0</v>
      </c>
      <c r="AO240" s="125">
        <f t="shared" si="164"/>
        <v>0</v>
      </c>
      <c r="AP240" s="125">
        <f t="shared" si="177"/>
        <v>1</v>
      </c>
      <c r="AQ240" s="127">
        <f t="shared" si="165"/>
        <v>810</v>
      </c>
      <c r="AR240" s="127">
        <f t="shared" si="166"/>
        <v>0</v>
      </c>
      <c r="AS240" s="125">
        <f t="shared" si="178"/>
        <v>0</v>
      </c>
      <c r="AT240" s="128">
        <f t="shared" si="167"/>
        <v>0</v>
      </c>
      <c r="AU240" s="128">
        <f t="shared" si="168"/>
        <v>0</v>
      </c>
      <c r="AV240" s="128">
        <f t="shared" si="179"/>
        <v>0</v>
      </c>
      <c r="AW240" s="128">
        <f t="shared" si="169"/>
        <v>0</v>
      </c>
      <c r="AX240" s="146">
        <f t="shared" si="170"/>
        <v>0</v>
      </c>
      <c r="AY240" s="147">
        <f t="shared" si="180"/>
        <v>0</v>
      </c>
      <c r="AZ240" s="146">
        <f t="shared" si="171"/>
        <v>0</v>
      </c>
      <c r="BA240" s="129">
        <f t="shared" si="181"/>
        <v>0</v>
      </c>
      <c r="BB240" s="129">
        <f t="shared" si="182"/>
        <v>0</v>
      </c>
      <c r="BC240" s="129">
        <f t="shared" si="183"/>
        <v>0</v>
      </c>
      <c r="BD240" s="130">
        <f t="shared" si="184"/>
        <v>0</v>
      </c>
      <c r="BE240" s="130">
        <f t="shared" si="185"/>
        <v>0</v>
      </c>
      <c r="BF240" s="130">
        <f t="shared" si="186"/>
        <v>0</v>
      </c>
      <c r="BG240" s="149" t="b">
        <f t="shared" si="187"/>
        <v>0</v>
      </c>
      <c r="BH240" s="130" t="b">
        <f t="shared" si="188"/>
        <v>0</v>
      </c>
      <c r="BI240" s="130" t="str">
        <f t="shared" si="189"/>
        <v/>
      </c>
      <c r="BJ240" s="130" t="str">
        <f t="shared" si="190"/>
        <v/>
      </c>
      <c r="BK240" s="130">
        <f t="shared" si="191"/>
        <v>0</v>
      </c>
      <c r="BL240" s="130" t="str">
        <f t="shared" si="192"/>
        <v/>
      </c>
      <c r="BM240" s="130" t="str">
        <f t="shared" si="204"/>
        <v/>
      </c>
      <c r="BN240" s="130" t="str">
        <f t="shared" si="205"/>
        <v/>
      </c>
      <c r="BO240" s="130">
        <f t="shared" si="201"/>
        <v>0</v>
      </c>
      <c r="BP240" s="130">
        <f t="shared" si="202"/>
        <v>0</v>
      </c>
      <c r="BQ240" s="130">
        <f t="shared" si="203"/>
        <v>0</v>
      </c>
      <c r="BR240" s="130">
        <f t="shared" si="193"/>
        <v>0</v>
      </c>
      <c r="BS240" s="130" t="str">
        <f t="shared" si="194"/>
        <v>N</v>
      </c>
    </row>
    <row r="241" spans="1:71" ht="18" customHeight="1">
      <c r="A241" s="407"/>
      <c r="B241" s="116"/>
      <c r="C241" s="117"/>
      <c r="D241" s="118"/>
      <c r="E241" s="118"/>
      <c r="F241" s="115"/>
      <c r="G241" s="115"/>
      <c r="H241" s="119"/>
      <c r="I241" s="109" t="str">
        <f t="shared" si="172"/>
        <v xml:space="preserve"> </v>
      </c>
      <c r="J241" s="109" t="str">
        <f t="shared" si="173"/>
        <v xml:space="preserve"> </v>
      </c>
      <c r="K241" s="109" t="str">
        <f t="shared" si="174"/>
        <v xml:space="preserve"> </v>
      </c>
      <c r="W241" s="141" t="str">
        <f t="shared" si="175"/>
        <v xml:space="preserve"> </v>
      </c>
      <c r="X241" s="137" t="str">
        <f t="shared" si="156"/>
        <v xml:space="preserve"> </v>
      </c>
      <c r="Y241" s="137" t="str">
        <f t="shared" si="157"/>
        <v xml:space="preserve"> </v>
      </c>
      <c r="Z241" s="137" t="str">
        <f t="shared" si="158"/>
        <v xml:space="preserve"> </v>
      </c>
      <c r="AA241" s="138" t="str">
        <f t="shared" si="159"/>
        <v xml:space="preserve"> </v>
      </c>
      <c r="AB241" s="144" t="str">
        <f t="shared" si="160"/>
        <v xml:space="preserve"> </v>
      </c>
      <c r="AC241" s="139" t="e">
        <f t="shared" si="161"/>
        <v>#N/A</v>
      </c>
      <c r="AD241" s="139" t="e">
        <f t="shared" si="162"/>
        <v>#N/A</v>
      </c>
      <c r="AE241" s="140" t="str">
        <f>IF(ISBLANK($G241)," ",IF($D241="Z",#REF!,IF($G241=2,0,IF($G241=1,IF($AB241&gt;$AD241,#REF!,0),IF($AB241&lt;$AC241,#REF!,#REF!)))))</f>
        <v xml:space="preserve"> </v>
      </c>
      <c r="AF241" s="140" t="str">
        <f>IF(ISBLANK($G241)," ",IF($D241="Z",#REF!+#REF!,IF($G241=2,#REF!+#REF!,IF($G241=1,IF($AB241&gt;$AD241,#REF!+#REF!,#REF!+#REF!),IF($AB241&lt;$AC241,#REF!+#REF!,#REF!+#REF!)))))</f>
        <v xml:space="preserve"> </v>
      </c>
      <c r="AG241" s="125">
        <f t="shared" si="195"/>
        <v>0</v>
      </c>
      <c r="AH241" s="126">
        <f t="shared" si="196"/>
        <v>0</v>
      </c>
      <c r="AI241" s="126">
        <f t="shared" si="197"/>
        <v>0</v>
      </c>
      <c r="AJ241" s="126">
        <f t="shared" si="198"/>
        <v>0</v>
      </c>
      <c r="AK241" s="126">
        <f t="shared" si="199"/>
        <v>0</v>
      </c>
      <c r="AL241" s="126">
        <f t="shared" si="200"/>
        <v>4</v>
      </c>
      <c r="AM241" s="125">
        <f t="shared" si="176"/>
        <v>23</v>
      </c>
      <c r="AN241" s="125">
        <f t="shared" si="163"/>
        <v>0</v>
      </c>
      <c r="AO241" s="125">
        <f t="shared" si="164"/>
        <v>0</v>
      </c>
      <c r="AP241" s="125">
        <f t="shared" si="177"/>
        <v>1</v>
      </c>
      <c r="AQ241" s="127">
        <f t="shared" si="165"/>
        <v>810</v>
      </c>
      <c r="AR241" s="127">
        <f t="shared" si="166"/>
        <v>0</v>
      </c>
      <c r="AS241" s="125">
        <f t="shared" si="178"/>
        <v>0</v>
      </c>
      <c r="AT241" s="128">
        <f t="shared" si="167"/>
        <v>0</v>
      </c>
      <c r="AU241" s="128">
        <f t="shared" si="168"/>
        <v>0</v>
      </c>
      <c r="AV241" s="128">
        <f t="shared" si="179"/>
        <v>0</v>
      </c>
      <c r="AW241" s="128">
        <f t="shared" si="169"/>
        <v>0</v>
      </c>
      <c r="AX241" s="146">
        <f t="shared" si="170"/>
        <v>0</v>
      </c>
      <c r="AY241" s="147">
        <f t="shared" si="180"/>
        <v>0</v>
      </c>
      <c r="AZ241" s="146">
        <f t="shared" si="171"/>
        <v>0</v>
      </c>
      <c r="BA241" s="129">
        <f t="shared" si="181"/>
        <v>0</v>
      </c>
      <c r="BB241" s="129">
        <f t="shared" si="182"/>
        <v>0</v>
      </c>
      <c r="BC241" s="129">
        <f t="shared" si="183"/>
        <v>0</v>
      </c>
      <c r="BD241" s="130">
        <f t="shared" si="184"/>
        <v>0</v>
      </c>
      <c r="BE241" s="130">
        <f t="shared" si="185"/>
        <v>0</v>
      </c>
      <c r="BF241" s="130">
        <f t="shared" si="186"/>
        <v>0</v>
      </c>
      <c r="BG241" s="149" t="b">
        <f t="shared" si="187"/>
        <v>0</v>
      </c>
      <c r="BH241" s="130" t="b">
        <f t="shared" si="188"/>
        <v>0</v>
      </c>
      <c r="BI241" s="130" t="str">
        <f t="shared" si="189"/>
        <v/>
      </c>
      <c r="BJ241" s="130" t="str">
        <f t="shared" si="190"/>
        <v/>
      </c>
      <c r="BK241" s="130">
        <f t="shared" si="191"/>
        <v>0</v>
      </c>
      <c r="BL241" s="130" t="str">
        <f t="shared" si="192"/>
        <v/>
      </c>
      <c r="BM241" s="130" t="str">
        <f t="shared" si="204"/>
        <v/>
      </c>
      <c r="BN241" s="130" t="str">
        <f t="shared" si="205"/>
        <v/>
      </c>
      <c r="BO241" s="130">
        <f t="shared" si="201"/>
        <v>0</v>
      </c>
      <c r="BP241" s="130">
        <f t="shared" si="202"/>
        <v>0</v>
      </c>
      <c r="BQ241" s="130">
        <f t="shared" si="203"/>
        <v>0</v>
      </c>
      <c r="BR241" s="130">
        <f t="shared" si="193"/>
        <v>0</v>
      </c>
      <c r="BS241" s="130" t="str">
        <f t="shared" si="194"/>
        <v>N</v>
      </c>
    </row>
    <row r="242" spans="1:71" ht="18" customHeight="1">
      <c r="A242" s="407"/>
      <c r="B242" s="116"/>
      <c r="C242" s="117"/>
      <c r="D242" s="118"/>
      <c r="E242" s="118"/>
      <c r="F242" s="115"/>
      <c r="G242" s="115"/>
      <c r="H242" s="119"/>
      <c r="I242" s="109" t="str">
        <f t="shared" si="172"/>
        <v xml:space="preserve"> </v>
      </c>
      <c r="J242" s="109" t="str">
        <f t="shared" si="173"/>
        <v xml:space="preserve"> </v>
      </c>
      <c r="K242" s="109" t="str">
        <f t="shared" si="174"/>
        <v xml:space="preserve"> </v>
      </c>
      <c r="W242" s="141" t="str">
        <f t="shared" si="175"/>
        <v xml:space="preserve"> </v>
      </c>
      <c r="X242" s="137" t="str">
        <f t="shared" si="156"/>
        <v xml:space="preserve"> </v>
      </c>
      <c r="Y242" s="137" t="str">
        <f t="shared" si="157"/>
        <v xml:space="preserve"> </v>
      </c>
      <c r="Z242" s="137" t="str">
        <f t="shared" si="158"/>
        <v xml:space="preserve"> </v>
      </c>
      <c r="AA242" s="138" t="str">
        <f t="shared" si="159"/>
        <v xml:space="preserve"> </v>
      </c>
      <c r="AB242" s="144" t="str">
        <f t="shared" si="160"/>
        <v xml:space="preserve"> </v>
      </c>
      <c r="AC242" s="139" t="e">
        <f t="shared" si="161"/>
        <v>#N/A</v>
      </c>
      <c r="AD242" s="139" t="e">
        <f t="shared" si="162"/>
        <v>#N/A</v>
      </c>
      <c r="AE242" s="140" t="str">
        <f>IF(ISBLANK($G242)," ",IF($D242="Z",#REF!,IF($G242=2,0,IF($G242=1,IF($AB242&gt;$AD242,#REF!,0),IF($AB242&lt;$AC242,#REF!,#REF!)))))</f>
        <v xml:space="preserve"> </v>
      </c>
      <c r="AF242" s="140" t="str">
        <f>IF(ISBLANK($G242)," ",IF($D242="Z",#REF!+#REF!,IF($G242=2,#REF!+#REF!,IF($G242=1,IF($AB242&gt;$AD242,#REF!+#REF!,#REF!+#REF!),IF($AB242&lt;$AC242,#REF!+#REF!,#REF!+#REF!)))))</f>
        <v xml:space="preserve"> </v>
      </c>
      <c r="AG242" s="125">
        <f t="shared" si="195"/>
        <v>0</v>
      </c>
      <c r="AH242" s="126">
        <f t="shared" si="196"/>
        <v>0</v>
      </c>
      <c r="AI242" s="126">
        <f t="shared" si="197"/>
        <v>0</v>
      </c>
      <c r="AJ242" s="126">
        <f t="shared" si="198"/>
        <v>0</v>
      </c>
      <c r="AK242" s="126">
        <f t="shared" si="199"/>
        <v>0</v>
      </c>
      <c r="AL242" s="126">
        <f t="shared" si="200"/>
        <v>4</v>
      </c>
      <c r="AM242" s="125">
        <f t="shared" si="176"/>
        <v>23</v>
      </c>
      <c r="AN242" s="125">
        <f t="shared" si="163"/>
        <v>0</v>
      </c>
      <c r="AO242" s="125">
        <f t="shared" si="164"/>
        <v>0</v>
      </c>
      <c r="AP242" s="125">
        <f t="shared" si="177"/>
        <v>1</v>
      </c>
      <c r="AQ242" s="127">
        <f t="shared" si="165"/>
        <v>810</v>
      </c>
      <c r="AR242" s="127">
        <f t="shared" si="166"/>
        <v>0</v>
      </c>
      <c r="AS242" s="125">
        <f t="shared" si="178"/>
        <v>0</v>
      </c>
      <c r="AT242" s="128">
        <f t="shared" si="167"/>
        <v>0</v>
      </c>
      <c r="AU242" s="128">
        <f t="shared" si="168"/>
        <v>0</v>
      </c>
      <c r="AV242" s="128">
        <f t="shared" si="179"/>
        <v>0</v>
      </c>
      <c r="AW242" s="128">
        <f t="shared" si="169"/>
        <v>0</v>
      </c>
      <c r="AX242" s="146">
        <f t="shared" si="170"/>
        <v>0</v>
      </c>
      <c r="AY242" s="147">
        <f t="shared" si="180"/>
        <v>0</v>
      </c>
      <c r="AZ242" s="146">
        <f t="shared" si="171"/>
        <v>0</v>
      </c>
      <c r="BA242" s="129">
        <f t="shared" si="181"/>
        <v>0</v>
      </c>
      <c r="BB242" s="129">
        <f t="shared" si="182"/>
        <v>0</v>
      </c>
      <c r="BC242" s="129">
        <f t="shared" si="183"/>
        <v>0</v>
      </c>
      <c r="BD242" s="130">
        <f t="shared" si="184"/>
        <v>0</v>
      </c>
      <c r="BE242" s="130">
        <f t="shared" si="185"/>
        <v>0</v>
      </c>
      <c r="BF242" s="130">
        <f t="shared" si="186"/>
        <v>0</v>
      </c>
      <c r="BG242" s="149" t="b">
        <f t="shared" si="187"/>
        <v>0</v>
      </c>
      <c r="BH242" s="130" t="b">
        <f t="shared" si="188"/>
        <v>0</v>
      </c>
      <c r="BI242" s="130" t="str">
        <f t="shared" si="189"/>
        <v/>
      </c>
      <c r="BJ242" s="130" t="str">
        <f t="shared" si="190"/>
        <v/>
      </c>
      <c r="BK242" s="130">
        <f t="shared" si="191"/>
        <v>0</v>
      </c>
      <c r="BL242" s="130" t="str">
        <f t="shared" si="192"/>
        <v/>
      </c>
      <c r="BM242" s="130" t="str">
        <f t="shared" si="204"/>
        <v/>
      </c>
      <c r="BN242" s="130" t="str">
        <f t="shared" si="205"/>
        <v/>
      </c>
      <c r="BO242" s="130">
        <f t="shared" si="201"/>
        <v>0</v>
      </c>
      <c r="BP242" s="130">
        <f t="shared" si="202"/>
        <v>0</v>
      </c>
      <c r="BQ242" s="130">
        <f t="shared" si="203"/>
        <v>0</v>
      </c>
      <c r="BR242" s="130">
        <f t="shared" si="193"/>
        <v>0</v>
      </c>
      <c r="BS242" s="130" t="str">
        <f t="shared" si="194"/>
        <v>N</v>
      </c>
    </row>
    <row r="243" spans="1:71" ht="18" customHeight="1">
      <c r="A243" s="407"/>
      <c r="B243" s="116"/>
      <c r="C243" s="117"/>
      <c r="D243" s="118"/>
      <c r="E243" s="118"/>
      <c r="F243" s="115"/>
      <c r="G243" s="115"/>
      <c r="H243" s="119"/>
      <c r="I243" s="109" t="str">
        <f t="shared" si="172"/>
        <v xml:space="preserve"> </v>
      </c>
      <c r="J243" s="109" t="str">
        <f t="shared" si="173"/>
        <v xml:space="preserve"> </v>
      </c>
      <c r="K243" s="109" t="str">
        <f t="shared" si="174"/>
        <v xml:space="preserve"> </v>
      </c>
      <c r="W243" s="141" t="str">
        <f t="shared" si="175"/>
        <v xml:space="preserve"> </v>
      </c>
      <c r="X243" s="137" t="str">
        <f t="shared" si="156"/>
        <v xml:space="preserve"> </v>
      </c>
      <c r="Y243" s="137" t="str">
        <f t="shared" si="157"/>
        <v xml:space="preserve"> </v>
      </c>
      <c r="Z243" s="137" t="str">
        <f t="shared" si="158"/>
        <v xml:space="preserve"> </v>
      </c>
      <c r="AA243" s="138" t="str">
        <f t="shared" si="159"/>
        <v xml:space="preserve"> </v>
      </c>
      <c r="AB243" s="144" t="str">
        <f t="shared" si="160"/>
        <v xml:space="preserve"> </v>
      </c>
      <c r="AC243" s="139" t="e">
        <f t="shared" si="161"/>
        <v>#N/A</v>
      </c>
      <c r="AD243" s="139" t="e">
        <f t="shared" si="162"/>
        <v>#N/A</v>
      </c>
      <c r="AE243" s="140" t="str">
        <f>IF(ISBLANK($G243)," ",IF($D243="Z",#REF!,IF($G243=2,0,IF($G243=1,IF($AB243&gt;$AD243,#REF!,0),IF($AB243&lt;$AC243,#REF!,#REF!)))))</f>
        <v xml:space="preserve"> </v>
      </c>
      <c r="AF243" s="140" t="str">
        <f>IF(ISBLANK($G243)," ",IF($D243="Z",#REF!+#REF!,IF($G243=2,#REF!+#REF!,IF($G243=1,IF($AB243&gt;$AD243,#REF!+#REF!,#REF!+#REF!),IF($AB243&lt;$AC243,#REF!+#REF!,#REF!+#REF!)))))</f>
        <v xml:space="preserve"> </v>
      </c>
      <c r="AG243" s="125">
        <f t="shared" si="195"/>
        <v>0</v>
      </c>
      <c r="AH243" s="126">
        <f t="shared" si="196"/>
        <v>0</v>
      </c>
      <c r="AI243" s="126">
        <f t="shared" si="197"/>
        <v>0</v>
      </c>
      <c r="AJ243" s="126">
        <f t="shared" si="198"/>
        <v>0</v>
      </c>
      <c r="AK243" s="126">
        <f t="shared" si="199"/>
        <v>0</v>
      </c>
      <c r="AL243" s="126">
        <f t="shared" si="200"/>
        <v>4</v>
      </c>
      <c r="AM243" s="125">
        <f t="shared" si="176"/>
        <v>23</v>
      </c>
      <c r="AN243" s="125">
        <f t="shared" si="163"/>
        <v>0</v>
      </c>
      <c r="AO243" s="125">
        <f t="shared" si="164"/>
        <v>0</v>
      </c>
      <c r="AP243" s="125">
        <f t="shared" si="177"/>
        <v>1</v>
      </c>
      <c r="AQ243" s="127">
        <f t="shared" si="165"/>
        <v>810</v>
      </c>
      <c r="AR243" s="127">
        <f t="shared" si="166"/>
        <v>0</v>
      </c>
      <c r="AS243" s="125">
        <f t="shared" si="178"/>
        <v>0</v>
      </c>
      <c r="AT243" s="128">
        <f t="shared" si="167"/>
        <v>0</v>
      </c>
      <c r="AU243" s="128">
        <f t="shared" si="168"/>
        <v>0</v>
      </c>
      <c r="AV243" s="128">
        <f t="shared" si="179"/>
        <v>0</v>
      </c>
      <c r="AW243" s="128">
        <f t="shared" si="169"/>
        <v>0</v>
      </c>
      <c r="AX243" s="146">
        <f t="shared" si="170"/>
        <v>0</v>
      </c>
      <c r="AY243" s="147">
        <f t="shared" si="180"/>
        <v>0</v>
      </c>
      <c r="AZ243" s="146">
        <f t="shared" si="171"/>
        <v>0</v>
      </c>
      <c r="BA243" s="129">
        <f t="shared" si="181"/>
        <v>0</v>
      </c>
      <c r="BB243" s="129">
        <f t="shared" si="182"/>
        <v>0</v>
      </c>
      <c r="BC243" s="129">
        <f t="shared" si="183"/>
        <v>0</v>
      </c>
      <c r="BD243" s="130">
        <f t="shared" si="184"/>
        <v>0</v>
      </c>
      <c r="BE243" s="130">
        <f t="shared" si="185"/>
        <v>0</v>
      </c>
      <c r="BF243" s="130">
        <f t="shared" si="186"/>
        <v>0</v>
      </c>
      <c r="BG243" s="149" t="b">
        <f t="shared" si="187"/>
        <v>0</v>
      </c>
      <c r="BH243" s="130" t="b">
        <f t="shared" si="188"/>
        <v>0</v>
      </c>
      <c r="BI243" s="130" t="str">
        <f t="shared" si="189"/>
        <v/>
      </c>
      <c r="BJ243" s="130" t="str">
        <f t="shared" si="190"/>
        <v/>
      </c>
      <c r="BK243" s="130">
        <f t="shared" si="191"/>
        <v>0</v>
      </c>
      <c r="BL243" s="130" t="str">
        <f t="shared" si="192"/>
        <v/>
      </c>
      <c r="BM243" s="130" t="str">
        <f t="shared" si="204"/>
        <v/>
      </c>
      <c r="BN243" s="130" t="str">
        <f t="shared" si="205"/>
        <v/>
      </c>
      <c r="BO243" s="130">
        <f t="shared" si="201"/>
        <v>0</v>
      </c>
      <c r="BP243" s="130">
        <f t="shared" si="202"/>
        <v>0</v>
      </c>
      <c r="BQ243" s="130">
        <f t="shared" si="203"/>
        <v>0</v>
      </c>
      <c r="BR243" s="130">
        <f t="shared" si="193"/>
        <v>0</v>
      </c>
      <c r="BS243" s="130" t="str">
        <f t="shared" si="194"/>
        <v>N</v>
      </c>
    </row>
    <row r="244" spans="1:71" ht="18" customHeight="1">
      <c r="A244" s="407"/>
      <c r="B244" s="116"/>
      <c r="C244" s="117"/>
      <c r="D244" s="118"/>
      <c r="E244" s="118"/>
      <c r="F244" s="115"/>
      <c r="G244" s="115"/>
      <c r="H244" s="119"/>
      <c r="I244" s="109" t="str">
        <f t="shared" si="172"/>
        <v xml:space="preserve"> </v>
      </c>
      <c r="J244" s="109" t="str">
        <f t="shared" si="173"/>
        <v xml:space="preserve"> </v>
      </c>
      <c r="K244" s="109" t="str">
        <f t="shared" si="174"/>
        <v xml:space="preserve"> </v>
      </c>
      <c r="W244" s="141" t="str">
        <f t="shared" si="175"/>
        <v xml:space="preserve"> </v>
      </c>
      <c r="X244" s="137" t="str">
        <f t="shared" si="156"/>
        <v xml:space="preserve"> </v>
      </c>
      <c r="Y244" s="137" t="str">
        <f t="shared" si="157"/>
        <v xml:space="preserve"> </v>
      </c>
      <c r="Z244" s="137" t="str">
        <f t="shared" si="158"/>
        <v xml:space="preserve"> </v>
      </c>
      <c r="AA244" s="138" t="str">
        <f t="shared" si="159"/>
        <v xml:space="preserve"> </v>
      </c>
      <c r="AB244" s="144" t="str">
        <f t="shared" si="160"/>
        <v xml:space="preserve"> </v>
      </c>
      <c r="AC244" s="139" t="e">
        <f t="shared" si="161"/>
        <v>#N/A</v>
      </c>
      <c r="AD244" s="139" t="e">
        <f t="shared" si="162"/>
        <v>#N/A</v>
      </c>
      <c r="AE244" s="140" t="str">
        <f>IF(ISBLANK($G244)," ",IF($D244="Z",#REF!,IF($G244=2,0,IF($G244=1,IF($AB244&gt;$AD244,#REF!,0),IF($AB244&lt;$AC244,#REF!,#REF!)))))</f>
        <v xml:space="preserve"> </v>
      </c>
      <c r="AF244" s="140" t="str">
        <f>IF(ISBLANK($G244)," ",IF($D244="Z",#REF!+#REF!,IF($G244=2,#REF!+#REF!,IF($G244=1,IF($AB244&gt;$AD244,#REF!+#REF!,#REF!+#REF!),IF($AB244&lt;$AC244,#REF!+#REF!,#REF!+#REF!)))))</f>
        <v xml:space="preserve"> </v>
      </c>
      <c r="AG244" s="125">
        <f t="shared" si="195"/>
        <v>0</v>
      </c>
      <c r="AH244" s="126">
        <f t="shared" si="196"/>
        <v>0</v>
      </c>
      <c r="AI244" s="126">
        <f t="shared" si="197"/>
        <v>0</v>
      </c>
      <c r="AJ244" s="126">
        <f t="shared" si="198"/>
        <v>0</v>
      </c>
      <c r="AK244" s="126">
        <f t="shared" si="199"/>
        <v>0</v>
      </c>
      <c r="AL244" s="126">
        <f t="shared" si="200"/>
        <v>4</v>
      </c>
      <c r="AM244" s="125">
        <f t="shared" si="176"/>
        <v>23</v>
      </c>
      <c r="AN244" s="125">
        <f t="shared" si="163"/>
        <v>0</v>
      </c>
      <c r="AO244" s="125">
        <f t="shared" si="164"/>
        <v>0</v>
      </c>
      <c r="AP244" s="125">
        <f t="shared" si="177"/>
        <v>1</v>
      </c>
      <c r="AQ244" s="127">
        <f t="shared" si="165"/>
        <v>810</v>
      </c>
      <c r="AR244" s="127">
        <f t="shared" si="166"/>
        <v>0</v>
      </c>
      <c r="AS244" s="125">
        <f t="shared" si="178"/>
        <v>0</v>
      </c>
      <c r="AT244" s="128">
        <f t="shared" si="167"/>
        <v>0</v>
      </c>
      <c r="AU244" s="128">
        <f t="shared" si="168"/>
        <v>0</v>
      </c>
      <c r="AV244" s="128">
        <f t="shared" si="179"/>
        <v>0</v>
      </c>
      <c r="AW244" s="128">
        <f t="shared" si="169"/>
        <v>0</v>
      </c>
      <c r="AX244" s="146">
        <f t="shared" si="170"/>
        <v>0</v>
      </c>
      <c r="AY244" s="147">
        <f t="shared" si="180"/>
        <v>0</v>
      </c>
      <c r="AZ244" s="146">
        <f t="shared" si="171"/>
        <v>0</v>
      </c>
      <c r="BA244" s="129">
        <f t="shared" si="181"/>
        <v>0</v>
      </c>
      <c r="BB244" s="129">
        <f t="shared" si="182"/>
        <v>0</v>
      </c>
      <c r="BC244" s="129">
        <f t="shared" si="183"/>
        <v>0</v>
      </c>
      <c r="BD244" s="130">
        <f t="shared" si="184"/>
        <v>0</v>
      </c>
      <c r="BE244" s="130">
        <f t="shared" si="185"/>
        <v>0</v>
      </c>
      <c r="BF244" s="130">
        <f t="shared" si="186"/>
        <v>0</v>
      </c>
      <c r="BG244" s="149" t="b">
        <f t="shared" si="187"/>
        <v>0</v>
      </c>
      <c r="BH244" s="130" t="b">
        <f t="shared" si="188"/>
        <v>0</v>
      </c>
      <c r="BI244" s="130" t="str">
        <f t="shared" si="189"/>
        <v/>
      </c>
      <c r="BJ244" s="130" t="str">
        <f t="shared" si="190"/>
        <v/>
      </c>
      <c r="BK244" s="130">
        <f t="shared" si="191"/>
        <v>0</v>
      </c>
      <c r="BL244" s="130" t="str">
        <f t="shared" si="192"/>
        <v/>
      </c>
      <c r="BM244" s="130" t="str">
        <f t="shared" si="204"/>
        <v/>
      </c>
      <c r="BN244" s="130" t="str">
        <f t="shared" si="205"/>
        <v/>
      </c>
      <c r="BO244" s="130">
        <f t="shared" si="201"/>
        <v>0</v>
      </c>
      <c r="BP244" s="130">
        <f t="shared" si="202"/>
        <v>0</v>
      </c>
      <c r="BQ244" s="130">
        <f t="shared" si="203"/>
        <v>0</v>
      </c>
      <c r="BR244" s="130">
        <f t="shared" si="193"/>
        <v>0</v>
      </c>
      <c r="BS244" s="130" t="str">
        <f t="shared" si="194"/>
        <v>N</v>
      </c>
    </row>
    <row r="245" spans="1:71" ht="18" customHeight="1">
      <c r="A245" s="407"/>
      <c r="B245" s="116"/>
      <c r="C245" s="117"/>
      <c r="D245" s="118"/>
      <c r="E245" s="118"/>
      <c r="F245" s="115"/>
      <c r="G245" s="115"/>
      <c r="H245" s="119"/>
      <c r="I245" s="109" t="str">
        <f t="shared" si="172"/>
        <v xml:space="preserve"> </v>
      </c>
      <c r="J245" s="109" t="str">
        <f t="shared" si="173"/>
        <v xml:space="preserve"> </v>
      </c>
      <c r="K245" s="109" t="str">
        <f t="shared" si="174"/>
        <v xml:space="preserve"> </v>
      </c>
      <c r="W245" s="141" t="str">
        <f t="shared" si="175"/>
        <v xml:space="preserve"> </v>
      </c>
      <c r="X245" s="137" t="str">
        <f t="shared" si="156"/>
        <v xml:space="preserve"> </v>
      </c>
      <c r="Y245" s="137" t="str">
        <f t="shared" si="157"/>
        <v xml:space="preserve"> </v>
      </c>
      <c r="Z245" s="137" t="str">
        <f t="shared" si="158"/>
        <v xml:space="preserve"> </v>
      </c>
      <c r="AA245" s="138" t="str">
        <f t="shared" si="159"/>
        <v xml:space="preserve"> </v>
      </c>
      <c r="AB245" s="144" t="str">
        <f t="shared" si="160"/>
        <v xml:space="preserve"> </v>
      </c>
      <c r="AC245" s="139" t="e">
        <f t="shared" si="161"/>
        <v>#N/A</v>
      </c>
      <c r="AD245" s="139" t="e">
        <f t="shared" si="162"/>
        <v>#N/A</v>
      </c>
      <c r="AE245" s="140" t="str">
        <f>IF(ISBLANK($G245)," ",IF($D245="Z",#REF!,IF($G245=2,0,IF($G245=1,IF($AB245&gt;$AD245,#REF!,0),IF($AB245&lt;$AC245,#REF!,#REF!)))))</f>
        <v xml:space="preserve"> </v>
      </c>
      <c r="AF245" s="140" t="str">
        <f>IF(ISBLANK($G245)," ",IF($D245="Z",#REF!+#REF!,IF($G245=2,#REF!+#REF!,IF($G245=1,IF($AB245&gt;$AD245,#REF!+#REF!,#REF!+#REF!),IF($AB245&lt;$AC245,#REF!+#REF!,#REF!+#REF!)))))</f>
        <v xml:space="preserve"> </v>
      </c>
      <c r="AG245" s="125">
        <f t="shared" si="195"/>
        <v>0</v>
      </c>
      <c r="AH245" s="126">
        <f t="shared" si="196"/>
        <v>0</v>
      </c>
      <c r="AI245" s="126">
        <f t="shared" si="197"/>
        <v>0</v>
      </c>
      <c r="AJ245" s="126">
        <f t="shared" si="198"/>
        <v>0</v>
      </c>
      <c r="AK245" s="126">
        <f t="shared" si="199"/>
        <v>0</v>
      </c>
      <c r="AL245" s="126">
        <f t="shared" si="200"/>
        <v>4</v>
      </c>
      <c r="AM245" s="125">
        <f t="shared" si="176"/>
        <v>23</v>
      </c>
      <c r="AN245" s="125">
        <f t="shared" si="163"/>
        <v>0</v>
      </c>
      <c r="AO245" s="125">
        <f t="shared" si="164"/>
        <v>0</v>
      </c>
      <c r="AP245" s="125">
        <f t="shared" si="177"/>
        <v>1</v>
      </c>
      <c r="AQ245" s="127">
        <f t="shared" si="165"/>
        <v>810</v>
      </c>
      <c r="AR245" s="127">
        <f t="shared" si="166"/>
        <v>0</v>
      </c>
      <c r="AS245" s="125">
        <f t="shared" si="178"/>
        <v>0</v>
      </c>
      <c r="AT245" s="128">
        <f t="shared" si="167"/>
        <v>0</v>
      </c>
      <c r="AU245" s="128">
        <f t="shared" si="168"/>
        <v>0</v>
      </c>
      <c r="AV245" s="128">
        <f t="shared" si="179"/>
        <v>0</v>
      </c>
      <c r="AW245" s="128">
        <f t="shared" si="169"/>
        <v>0</v>
      </c>
      <c r="AX245" s="146">
        <f t="shared" si="170"/>
        <v>0</v>
      </c>
      <c r="AY245" s="147">
        <f t="shared" si="180"/>
        <v>0</v>
      </c>
      <c r="AZ245" s="146">
        <f t="shared" si="171"/>
        <v>0</v>
      </c>
      <c r="BA245" s="129">
        <f t="shared" si="181"/>
        <v>0</v>
      </c>
      <c r="BB245" s="129">
        <f t="shared" si="182"/>
        <v>0</v>
      </c>
      <c r="BC245" s="129">
        <f t="shared" si="183"/>
        <v>0</v>
      </c>
      <c r="BD245" s="130">
        <f t="shared" si="184"/>
        <v>0</v>
      </c>
      <c r="BE245" s="130">
        <f t="shared" si="185"/>
        <v>0</v>
      </c>
      <c r="BF245" s="130">
        <f t="shared" si="186"/>
        <v>0</v>
      </c>
      <c r="BG245" s="149" t="b">
        <f t="shared" si="187"/>
        <v>0</v>
      </c>
      <c r="BH245" s="130" t="b">
        <f t="shared" si="188"/>
        <v>0</v>
      </c>
      <c r="BI245" s="130" t="str">
        <f t="shared" si="189"/>
        <v/>
      </c>
      <c r="BJ245" s="130" t="str">
        <f t="shared" si="190"/>
        <v/>
      </c>
      <c r="BK245" s="130">
        <f t="shared" si="191"/>
        <v>0</v>
      </c>
      <c r="BL245" s="130" t="str">
        <f t="shared" si="192"/>
        <v/>
      </c>
      <c r="BM245" s="130" t="str">
        <f t="shared" si="204"/>
        <v/>
      </c>
      <c r="BN245" s="130" t="str">
        <f t="shared" si="205"/>
        <v/>
      </c>
      <c r="BO245" s="130">
        <f t="shared" si="201"/>
        <v>0</v>
      </c>
      <c r="BP245" s="130">
        <f t="shared" si="202"/>
        <v>0</v>
      </c>
      <c r="BQ245" s="130">
        <f t="shared" si="203"/>
        <v>0</v>
      </c>
      <c r="BR245" s="130">
        <f t="shared" si="193"/>
        <v>0</v>
      </c>
      <c r="BS245" s="130" t="str">
        <f t="shared" si="194"/>
        <v>N</v>
      </c>
    </row>
    <row r="246" spans="1:71" ht="18" customHeight="1">
      <c r="A246" s="407"/>
      <c r="B246" s="116"/>
      <c r="C246" s="117"/>
      <c r="D246" s="118"/>
      <c r="E246" s="118"/>
      <c r="F246" s="115"/>
      <c r="G246" s="115"/>
      <c r="H246" s="119"/>
      <c r="I246" s="109" t="str">
        <f t="shared" si="172"/>
        <v xml:space="preserve"> </v>
      </c>
      <c r="J246" s="109" t="str">
        <f t="shared" si="173"/>
        <v xml:space="preserve"> </v>
      </c>
      <c r="K246" s="109" t="str">
        <f t="shared" si="174"/>
        <v xml:space="preserve"> </v>
      </c>
      <c r="W246" s="141" t="str">
        <f t="shared" si="175"/>
        <v xml:space="preserve"> </v>
      </c>
      <c r="X246" s="137" t="str">
        <f t="shared" si="156"/>
        <v xml:space="preserve"> </v>
      </c>
      <c r="Y246" s="137" t="str">
        <f t="shared" si="157"/>
        <v xml:space="preserve"> </v>
      </c>
      <c r="Z246" s="137" t="str">
        <f t="shared" si="158"/>
        <v xml:space="preserve"> </v>
      </c>
      <c r="AA246" s="138" t="str">
        <f t="shared" si="159"/>
        <v xml:space="preserve"> </v>
      </c>
      <c r="AB246" s="144" t="str">
        <f t="shared" si="160"/>
        <v xml:space="preserve"> </v>
      </c>
      <c r="AC246" s="139" t="e">
        <f t="shared" si="161"/>
        <v>#N/A</v>
      </c>
      <c r="AD246" s="139" t="e">
        <f t="shared" si="162"/>
        <v>#N/A</v>
      </c>
      <c r="AE246" s="140" t="str">
        <f>IF(ISBLANK($G246)," ",IF($D246="Z",#REF!,IF($G246=2,0,IF($G246=1,IF($AB246&gt;$AD246,#REF!,0),IF($AB246&lt;$AC246,#REF!,#REF!)))))</f>
        <v xml:space="preserve"> </v>
      </c>
      <c r="AF246" s="140" t="str">
        <f>IF(ISBLANK($G246)," ",IF($D246="Z",#REF!+#REF!,IF($G246=2,#REF!+#REF!,IF($G246=1,IF($AB246&gt;$AD246,#REF!+#REF!,#REF!+#REF!),IF($AB246&lt;$AC246,#REF!+#REF!,#REF!+#REF!)))))</f>
        <v xml:space="preserve"> </v>
      </c>
      <c r="AG246" s="125">
        <f t="shared" si="195"/>
        <v>0</v>
      </c>
      <c r="AH246" s="126">
        <f t="shared" si="196"/>
        <v>0</v>
      </c>
      <c r="AI246" s="126">
        <f t="shared" si="197"/>
        <v>0</v>
      </c>
      <c r="AJ246" s="126">
        <f t="shared" si="198"/>
        <v>0</v>
      </c>
      <c r="AK246" s="126">
        <f t="shared" si="199"/>
        <v>0</v>
      </c>
      <c r="AL246" s="126">
        <f t="shared" si="200"/>
        <v>4</v>
      </c>
      <c r="AM246" s="125">
        <f t="shared" si="176"/>
        <v>23</v>
      </c>
      <c r="AN246" s="125">
        <f t="shared" si="163"/>
        <v>0</v>
      </c>
      <c r="AO246" s="125">
        <f t="shared" si="164"/>
        <v>0</v>
      </c>
      <c r="AP246" s="125">
        <f t="shared" si="177"/>
        <v>1</v>
      </c>
      <c r="AQ246" s="127">
        <f t="shared" si="165"/>
        <v>810</v>
      </c>
      <c r="AR246" s="127">
        <f t="shared" si="166"/>
        <v>0</v>
      </c>
      <c r="AS246" s="125">
        <f t="shared" si="178"/>
        <v>0</v>
      </c>
      <c r="AT246" s="128">
        <f t="shared" si="167"/>
        <v>0</v>
      </c>
      <c r="AU246" s="128">
        <f t="shared" si="168"/>
        <v>0</v>
      </c>
      <c r="AV246" s="128">
        <f t="shared" si="179"/>
        <v>0</v>
      </c>
      <c r="AW246" s="128">
        <f t="shared" si="169"/>
        <v>0</v>
      </c>
      <c r="AX246" s="146">
        <f t="shared" si="170"/>
        <v>0</v>
      </c>
      <c r="AY246" s="147">
        <f t="shared" si="180"/>
        <v>0</v>
      </c>
      <c r="AZ246" s="146">
        <f t="shared" si="171"/>
        <v>0</v>
      </c>
      <c r="BA246" s="129">
        <f t="shared" si="181"/>
        <v>0</v>
      </c>
      <c r="BB246" s="129">
        <f t="shared" si="182"/>
        <v>0</v>
      </c>
      <c r="BC246" s="129">
        <f t="shared" si="183"/>
        <v>0</v>
      </c>
      <c r="BD246" s="130">
        <f t="shared" si="184"/>
        <v>0</v>
      </c>
      <c r="BE246" s="130">
        <f t="shared" si="185"/>
        <v>0</v>
      </c>
      <c r="BF246" s="130">
        <f t="shared" si="186"/>
        <v>0</v>
      </c>
      <c r="BG246" s="149" t="b">
        <f t="shared" si="187"/>
        <v>0</v>
      </c>
      <c r="BH246" s="130" t="b">
        <f t="shared" si="188"/>
        <v>0</v>
      </c>
      <c r="BI246" s="130" t="str">
        <f t="shared" si="189"/>
        <v/>
      </c>
      <c r="BJ246" s="130" t="str">
        <f t="shared" si="190"/>
        <v/>
      </c>
      <c r="BK246" s="130">
        <f t="shared" si="191"/>
        <v>0</v>
      </c>
      <c r="BL246" s="130" t="str">
        <f t="shared" si="192"/>
        <v/>
      </c>
      <c r="BM246" s="130" t="str">
        <f t="shared" si="204"/>
        <v/>
      </c>
      <c r="BN246" s="130" t="str">
        <f t="shared" si="205"/>
        <v/>
      </c>
      <c r="BO246" s="130">
        <f t="shared" si="201"/>
        <v>0</v>
      </c>
      <c r="BP246" s="130">
        <f t="shared" si="202"/>
        <v>0</v>
      </c>
      <c r="BQ246" s="130">
        <f t="shared" si="203"/>
        <v>0</v>
      </c>
      <c r="BR246" s="130">
        <f t="shared" si="193"/>
        <v>0</v>
      </c>
      <c r="BS246" s="130" t="str">
        <f t="shared" si="194"/>
        <v>N</v>
      </c>
    </row>
    <row r="247" spans="1:71" ht="18" customHeight="1">
      <c r="A247" s="407"/>
      <c r="B247" s="116"/>
      <c r="C247" s="117"/>
      <c r="D247" s="118"/>
      <c r="E247" s="118"/>
      <c r="F247" s="115"/>
      <c r="G247" s="115"/>
      <c r="H247" s="119"/>
      <c r="I247" s="109" t="str">
        <f t="shared" si="172"/>
        <v xml:space="preserve"> </v>
      </c>
      <c r="J247" s="109" t="str">
        <f t="shared" si="173"/>
        <v xml:space="preserve"> </v>
      </c>
      <c r="K247" s="109" t="str">
        <f t="shared" si="174"/>
        <v xml:space="preserve"> </v>
      </c>
      <c r="W247" s="141" t="str">
        <f t="shared" si="175"/>
        <v xml:space="preserve"> </v>
      </c>
      <c r="X247" s="137" t="str">
        <f t="shared" si="156"/>
        <v xml:space="preserve"> </v>
      </c>
      <c r="Y247" s="137" t="str">
        <f t="shared" si="157"/>
        <v xml:space="preserve"> </v>
      </c>
      <c r="Z247" s="137" t="str">
        <f t="shared" si="158"/>
        <v xml:space="preserve"> </v>
      </c>
      <c r="AA247" s="138" t="str">
        <f t="shared" si="159"/>
        <v xml:space="preserve"> </v>
      </c>
      <c r="AB247" s="144" t="str">
        <f t="shared" si="160"/>
        <v xml:space="preserve"> </v>
      </c>
      <c r="AC247" s="139" t="e">
        <f t="shared" si="161"/>
        <v>#N/A</v>
      </c>
      <c r="AD247" s="139" t="e">
        <f t="shared" si="162"/>
        <v>#N/A</v>
      </c>
      <c r="AE247" s="140" t="str">
        <f>IF(ISBLANK($G247)," ",IF($D247="Z",#REF!,IF($G247=2,0,IF($G247=1,IF($AB247&gt;$AD247,#REF!,0),IF($AB247&lt;$AC247,#REF!,#REF!)))))</f>
        <v xml:space="preserve"> </v>
      </c>
      <c r="AF247" s="140" t="str">
        <f>IF(ISBLANK($G247)," ",IF($D247="Z",#REF!+#REF!,IF($G247=2,#REF!+#REF!,IF($G247=1,IF($AB247&gt;$AD247,#REF!+#REF!,#REF!+#REF!),IF($AB247&lt;$AC247,#REF!+#REF!,#REF!+#REF!)))))</f>
        <v xml:space="preserve"> </v>
      </c>
      <c r="AG247" s="125">
        <f t="shared" si="195"/>
        <v>0</v>
      </c>
      <c r="AH247" s="126">
        <f t="shared" si="196"/>
        <v>0</v>
      </c>
      <c r="AI247" s="126">
        <f t="shared" si="197"/>
        <v>0</v>
      </c>
      <c r="AJ247" s="126">
        <f t="shared" si="198"/>
        <v>0</v>
      </c>
      <c r="AK247" s="126">
        <f t="shared" si="199"/>
        <v>0</v>
      </c>
      <c r="AL247" s="126">
        <f t="shared" si="200"/>
        <v>4</v>
      </c>
      <c r="AM247" s="125">
        <f t="shared" si="176"/>
        <v>23</v>
      </c>
      <c r="AN247" s="125">
        <f t="shared" si="163"/>
        <v>0</v>
      </c>
      <c r="AO247" s="125">
        <f t="shared" si="164"/>
        <v>0</v>
      </c>
      <c r="AP247" s="125">
        <f t="shared" si="177"/>
        <v>1</v>
      </c>
      <c r="AQ247" s="127">
        <f t="shared" si="165"/>
        <v>810</v>
      </c>
      <c r="AR247" s="127">
        <f t="shared" si="166"/>
        <v>0</v>
      </c>
      <c r="AS247" s="125">
        <f t="shared" si="178"/>
        <v>0</v>
      </c>
      <c r="AT247" s="128">
        <f t="shared" si="167"/>
        <v>0</v>
      </c>
      <c r="AU247" s="128">
        <f t="shared" si="168"/>
        <v>0</v>
      </c>
      <c r="AV247" s="128">
        <f t="shared" si="179"/>
        <v>0</v>
      </c>
      <c r="AW247" s="128">
        <f t="shared" si="169"/>
        <v>0</v>
      </c>
      <c r="AX247" s="146">
        <f t="shared" si="170"/>
        <v>0</v>
      </c>
      <c r="AY247" s="147">
        <f t="shared" si="180"/>
        <v>0</v>
      </c>
      <c r="AZ247" s="146">
        <f t="shared" si="171"/>
        <v>0</v>
      </c>
      <c r="BA247" s="129">
        <f t="shared" si="181"/>
        <v>0</v>
      </c>
      <c r="BB247" s="129">
        <f t="shared" si="182"/>
        <v>0</v>
      </c>
      <c r="BC247" s="129">
        <f t="shared" si="183"/>
        <v>0</v>
      </c>
      <c r="BD247" s="130">
        <f t="shared" si="184"/>
        <v>0</v>
      </c>
      <c r="BE247" s="130">
        <f t="shared" si="185"/>
        <v>0</v>
      </c>
      <c r="BF247" s="130">
        <f t="shared" si="186"/>
        <v>0</v>
      </c>
      <c r="BG247" s="149" t="b">
        <f t="shared" si="187"/>
        <v>0</v>
      </c>
      <c r="BH247" s="130" t="b">
        <f t="shared" si="188"/>
        <v>0</v>
      </c>
      <c r="BI247" s="130" t="str">
        <f t="shared" si="189"/>
        <v/>
      </c>
      <c r="BJ247" s="130" t="str">
        <f t="shared" si="190"/>
        <v/>
      </c>
      <c r="BK247" s="130">
        <f t="shared" si="191"/>
        <v>0</v>
      </c>
      <c r="BL247" s="130" t="str">
        <f t="shared" si="192"/>
        <v/>
      </c>
      <c r="BM247" s="130" t="str">
        <f t="shared" si="204"/>
        <v/>
      </c>
      <c r="BN247" s="130" t="str">
        <f t="shared" si="205"/>
        <v/>
      </c>
      <c r="BO247" s="130">
        <f t="shared" si="201"/>
        <v>0</v>
      </c>
      <c r="BP247" s="130">
        <f t="shared" si="202"/>
        <v>0</v>
      </c>
      <c r="BQ247" s="130">
        <f t="shared" si="203"/>
        <v>0</v>
      </c>
      <c r="BR247" s="130">
        <f t="shared" si="193"/>
        <v>0</v>
      </c>
      <c r="BS247" s="130" t="str">
        <f t="shared" si="194"/>
        <v>N</v>
      </c>
    </row>
    <row r="248" spans="1:71" ht="18" customHeight="1">
      <c r="A248" s="407"/>
      <c r="B248" s="116"/>
      <c r="C248" s="117"/>
      <c r="D248" s="118"/>
      <c r="E248" s="118"/>
      <c r="F248" s="115"/>
      <c r="G248" s="115"/>
      <c r="H248" s="119"/>
      <c r="I248" s="109" t="str">
        <f t="shared" si="172"/>
        <v xml:space="preserve"> </v>
      </c>
      <c r="J248" s="109" t="str">
        <f t="shared" si="173"/>
        <v xml:space="preserve"> </v>
      </c>
      <c r="K248" s="109" t="str">
        <f t="shared" si="174"/>
        <v xml:space="preserve"> </v>
      </c>
      <c r="W248" s="141" t="str">
        <f t="shared" si="175"/>
        <v xml:space="preserve"> </v>
      </c>
      <c r="X248" s="137" t="str">
        <f t="shared" si="156"/>
        <v xml:space="preserve"> </v>
      </c>
      <c r="Y248" s="137" t="str">
        <f t="shared" si="157"/>
        <v xml:space="preserve"> </v>
      </c>
      <c r="Z248" s="137" t="str">
        <f t="shared" si="158"/>
        <v xml:space="preserve"> </v>
      </c>
      <c r="AA248" s="138" t="str">
        <f t="shared" si="159"/>
        <v xml:space="preserve"> </v>
      </c>
      <c r="AB248" s="144" t="str">
        <f t="shared" si="160"/>
        <v xml:space="preserve"> </v>
      </c>
      <c r="AC248" s="139" t="e">
        <f t="shared" si="161"/>
        <v>#N/A</v>
      </c>
      <c r="AD248" s="139" t="e">
        <f t="shared" si="162"/>
        <v>#N/A</v>
      </c>
      <c r="AE248" s="140" t="str">
        <f>IF(ISBLANK($G248)," ",IF($D248="Z",#REF!,IF($G248=2,0,IF($G248=1,IF($AB248&gt;$AD248,#REF!,0),IF($AB248&lt;$AC248,#REF!,#REF!)))))</f>
        <v xml:space="preserve"> </v>
      </c>
      <c r="AF248" s="140" t="str">
        <f>IF(ISBLANK($G248)," ",IF($D248="Z",#REF!+#REF!,IF($G248=2,#REF!+#REF!,IF($G248=1,IF($AB248&gt;$AD248,#REF!+#REF!,#REF!+#REF!),IF($AB248&lt;$AC248,#REF!+#REF!,#REF!+#REF!)))))</f>
        <v xml:space="preserve"> </v>
      </c>
      <c r="AG248" s="125">
        <f t="shared" si="195"/>
        <v>0</v>
      </c>
      <c r="AH248" s="126">
        <f t="shared" si="196"/>
        <v>0</v>
      </c>
      <c r="AI248" s="126">
        <f t="shared" si="197"/>
        <v>0</v>
      </c>
      <c r="AJ248" s="126">
        <f t="shared" si="198"/>
        <v>0</v>
      </c>
      <c r="AK248" s="126">
        <f t="shared" si="199"/>
        <v>0</v>
      </c>
      <c r="AL248" s="126">
        <f t="shared" si="200"/>
        <v>4</v>
      </c>
      <c r="AM248" s="125">
        <f t="shared" si="176"/>
        <v>23</v>
      </c>
      <c r="AN248" s="125">
        <f t="shared" si="163"/>
        <v>0</v>
      </c>
      <c r="AO248" s="125">
        <f t="shared" si="164"/>
        <v>0</v>
      </c>
      <c r="AP248" s="125">
        <f t="shared" si="177"/>
        <v>1</v>
      </c>
      <c r="AQ248" s="127">
        <f t="shared" si="165"/>
        <v>810</v>
      </c>
      <c r="AR248" s="127">
        <f t="shared" si="166"/>
        <v>0</v>
      </c>
      <c r="AS248" s="125">
        <f t="shared" si="178"/>
        <v>0</v>
      </c>
      <c r="AT248" s="128">
        <f t="shared" si="167"/>
        <v>0</v>
      </c>
      <c r="AU248" s="128">
        <f t="shared" si="168"/>
        <v>0</v>
      </c>
      <c r="AV248" s="128">
        <f t="shared" si="179"/>
        <v>0</v>
      </c>
      <c r="AW248" s="128">
        <f t="shared" si="169"/>
        <v>0</v>
      </c>
      <c r="AX248" s="146">
        <f t="shared" si="170"/>
        <v>0</v>
      </c>
      <c r="AY248" s="147">
        <f t="shared" si="180"/>
        <v>0</v>
      </c>
      <c r="AZ248" s="146">
        <f t="shared" si="171"/>
        <v>0</v>
      </c>
      <c r="BA248" s="129">
        <f t="shared" si="181"/>
        <v>0</v>
      </c>
      <c r="BB248" s="129">
        <f t="shared" si="182"/>
        <v>0</v>
      </c>
      <c r="BC248" s="129">
        <f t="shared" si="183"/>
        <v>0</v>
      </c>
      <c r="BD248" s="130">
        <f t="shared" si="184"/>
        <v>0</v>
      </c>
      <c r="BE248" s="130">
        <f t="shared" si="185"/>
        <v>0</v>
      </c>
      <c r="BF248" s="130">
        <f t="shared" si="186"/>
        <v>0</v>
      </c>
      <c r="BG248" s="149" t="b">
        <f t="shared" si="187"/>
        <v>0</v>
      </c>
      <c r="BH248" s="130" t="b">
        <f t="shared" si="188"/>
        <v>0</v>
      </c>
      <c r="BI248" s="130" t="str">
        <f t="shared" si="189"/>
        <v/>
      </c>
      <c r="BJ248" s="130" t="str">
        <f t="shared" si="190"/>
        <v/>
      </c>
      <c r="BK248" s="130">
        <f t="shared" si="191"/>
        <v>0</v>
      </c>
      <c r="BL248" s="130" t="str">
        <f t="shared" si="192"/>
        <v/>
      </c>
      <c r="BM248" s="130" t="str">
        <f t="shared" si="204"/>
        <v/>
      </c>
      <c r="BN248" s="130" t="str">
        <f t="shared" si="205"/>
        <v/>
      </c>
      <c r="BO248" s="130">
        <f t="shared" si="201"/>
        <v>0</v>
      </c>
      <c r="BP248" s="130">
        <f t="shared" si="202"/>
        <v>0</v>
      </c>
      <c r="BQ248" s="130">
        <f t="shared" si="203"/>
        <v>0</v>
      </c>
      <c r="BR248" s="130">
        <f t="shared" si="193"/>
        <v>0</v>
      </c>
      <c r="BS248" s="130" t="str">
        <f t="shared" si="194"/>
        <v>N</v>
      </c>
    </row>
    <row r="249" spans="1:71" ht="18" customHeight="1">
      <c r="A249" s="407"/>
      <c r="B249" s="116"/>
      <c r="C249" s="117"/>
      <c r="D249" s="118"/>
      <c r="E249" s="118"/>
      <c r="F249" s="115"/>
      <c r="G249" s="115"/>
      <c r="H249" s="119"/>
      <c r="I249" s="109" t="str">
        <f t="shared" si="172"/>
        <v xml:space="preserve"> </v>
      </c>
      <c r="J249" s="109" t="str">
        <f t="shared" si="173"/>
        <v xml:space="preserve"> </v>
      </c>
      <c r="K249" s="109" t="str">
        <f t="shared" si="174"/>
        <v xml:space="preserve"> </v>
      </c>
      <c r="W249" s="141" t="str">
        <f t="shared" si="175"/>
        <v xml:space="preserve"> </v>
      </c>
      <c r="X249" s="137" t="str">
        <f t="shared" si="156"/>
        <v xml:space="preserve"> </v>
      </c>
      <c r="Y249" s="137" t="str">
        <f t="shared" si="157"/>
        <v xml:space="preserve"> </v>
      </c>
      <c r="Z249" s="137" t="str">
        <f t="shared" si="158"/>
        <v xml:space="preserve"> </v>
      </c>
      <c r="AA249" s="138" t="str">
        <f t="shared" si="159"/>
        <v xml:space="preserve"> </v>
      </c>
      <c r="AB249" s="144" t="str">
        <f t="shared" si="160"/>
        <v xml:space="preserve"> </v>
      </c>
      <c r="AC249" s="139" t="e">
        <f t="shared" si="161"/>
        <v>#N/A</v>
      </c>
      <c r="AD249" s="139" t="e">
        <f t="shared" si="162"/>
        <v>#N/A</v>
      </c>
      <c r="AE249" s="140" t="str">
        <f>IF(ISBLANK($G249)," ",IF($D249="Z",#REF!,IF($G249=2,0,IF($G249=1,IF($AB249&gt;$AD249,#REF!,0),IF($AB249&lt;$AC249,#REF!,#REF!)))))</f>
        <v xml:space="preserve"> </v>
      </c>
      <c r="AF249" s="140" t="str">
        <f>IF(ISBLANK($G249)," ",IF($D249="Z",#REF!+#REF!,IF($G249=2,#REF!+#REF!,IF($G249=1,IF($AB249&gt;$AD249,#REF!+#REF!,#REF!+#REF!),IF($AB249&lt;$AC249,#REF!+#REF!,#REF!+#REF!)))))</f>
        <v xml:space="preserve"> </v>
      </c>
      <c r="AG249" s="125">
        <f t="shared" si="195"/>
        <v>0</v>
      </c>
      <c r="AH249" s="126">
        <f t="shared" si="196"/>
        <v>0</v>
      </c>
      <c r="AI249" s="126">
        <f t="shared" si="197"/>
        <v>0</v>
      </c>
      <c r="AJ249" s="126">
        <f t="shared" si="198"/>
        <v>0</v>
      </c>
      <c r="AK249" s="126">
        <f t="shared" si="199"/>
        <v>0</v>
      </c>
      <c r="AL249" s="126">
        <f t="shared" si="200"/>
        <v>4</v>
      </c>
      <c r="AM249" s="125">
        <f t="shared" si="176"/>
        <v>23</v>
      </c>
      <c r="AN249" s="125">
        <f t="shared" si="163"/>
        <v>0</v>
      </c>
      <c r="AO249" s="125">
        <f t="shared" si="164"/>
        <v>0</v>
      </c>
      <c r="AP249" s="125">
        <f t="shared" si="177"/>
        <v>1</v>
      </c>
      <c r="AQ249" s="127">
        <f t="shared" si="165"/>
        <v>810</v>
      </c>
      <c r="AR249" s="127">
        <f t="shared" si="166"/>
        <v>0</v>
      </c>
      <c r="AS249" s="125">
        <f t="shared" si="178"/>
        <v>0</v>
      </c>
      <c r="AT249" s="128">
        <f t="shared" si="167"/>
        <v>0</v>
      </c>
      <c r="AU249" s="128">
        <f t="shared" si="168"/>
        <v>0</v>
      </c>
      <c r="AV249" s="128">
        <f t="shared" si="179"/>
        <v>0</v>
      </c>
      <c r="AW249" s="128">
        <f t="shared" si="169"/>
        <v>0</v>
      </c>
      <c r="AX249" s="146">
        <f t="shared" si="170"/>
        <v>0</v>
      </c>
      <c r="AY249" s="147">
        <f t="shared" si="180"/>
        <v>0</v>
      </c>
      <c r="AZ249" s="146">
        <f t="shared" si="171"/>
        <v>0</v>
      </c>
      <c r="BA249" s="129">
        <f t="shared" si="181"/>
        <v>0</v>
      </c>
      <c r="BB249" s="129">
        <f t="shared" si="182"/>
        <v>0</v>
      </c>
      <c r="BC249" s="129">
        <f t="shared" si="183"/>
        <v>0</v>
      </c>
      <c r="BD249" s="130">
        <f t="shared" si="184"/>
        <v>0</v>
      </c>
      <c r="BE249" s="130">
        <f t="shared" si="185"/>
        <v>0</v>
      </c>
      <c r="BF249" s="130">
        <f t="shared" si="186"/>
        <v>0</v>
      </c>
      <c r="BG249" s="149" t="b">
        <f t="shared" si="187"/>
        <v>0</v>
      </c>
      <c r="BH249" s="130" t="b">
        <f t="shared" si="188"/>
        <v>0</v>
      </c>
      <c r="BI249" s="130" t="str">
        <f t="shared" si="189"/>
        <v/>
      </c>
      <c r="BJ249" s="130" t="str">
        <f t="shared" si="190"/>
        <v/>
      </c>
      <c r="BK249" s="130">
        <f t="shared" si="191"/>
        <v>0</v>
      </c>
      <c r="BL249" s="130" t="str">
        <f t="shared" si="192"/>
        <v/>
      </c>
      <c r="BM249" s="130" t="str">
        <f t="shared" si="204"/>
        <v/>
      </c>
      <c r="BN249" s="130" t="str">
        <f t="shared" si="205"/>
        <v/>
      </c>
      <c r="BO249" s="130">
        <f t="shared" si="201"/>
        <v>0</v>
      </c>
      <c r="BP249" s="130">
        <f t="shared" si="202"/>
        <v>0</v>
      </c>
      <c r="BQ249" s="130">
        <f t="shared" si="203"/>
        <v>0</v>
      </c>
      <c r="BR249" s="130">
        <f t="shared" si="193"/>
        <v>0</v>
      </c>
      <c r="BS249" s="130" t="str">
        <f t="shared" si="194"/>
        <v>N</v>
      </c>
    </row>
    <row r="250" spans="1:71" ht="18" customHeight="1">
      <c r="A250" s="407"/>
      <c r="B250" s="117"/>
      <c r="C250" s="117"/>
      <c r="D250" s="118"/>
      <c r="E250" s="118"/>
      <c r="F250" s="115"/>
      <c r="G250" s="115"/>
      <c r="H250" s="119"/>
      <c r="I250" s="109" t="str">
        <f t="shared" si="172"/>
        <v xml:space="preserve"> </v>
      </c>
      <c r="J250" s="109" t="str">
        <f t="shared" si="173"/>
        <v xml:space="preserve"> </v>
      </c>
      <c r="K250" s="109" t="str">
        <f t="shared" si="174"/>
        <v xml:space="preserve"> </v>
      </c>
      <c r="W250" s="141" t="str">
        <f t="shared" si="175"/>
        <v xml:space="preserve"> </v>
      </c>
      <c r="X250" s="137" t="str">
        <f t="shared" si="156"/>
        <v xml:space="preserve"> </v>
      </c>
      <c r="Y250" s="137" t="str">
        <f t="shared" si="157"/>
        <v xml:space="preserve"> </v>
      </c>
      <c r="Z250" s="137" t="str">
        <f t="shared" si="158"/>
        <v xml:space="preserve"> </v>
      </c>
      <c r="AA250" s="138" t="str">
        <f t="shared" si="159"/>
        <v xml:space="preserve"> </v>
      </c>
      <c r="AB250" s="144" t="str">
        <f t="shared" si="160"/>
        <v xml:space="preserve"> </v>
      </c>
      <c r="AC250" s="139" t="e">
        <f t="shared" si="161"/>
        <v>#N/A</v>
      </c>
      <c r="AD250" s="139" t="e">
        <f t="shared" si="162"/>
        <v>#N/A</v>
      </c>
      <c r="AE250" s="140" t="str">
        <f>IF(ISBLANK($G250)," ",IF($D250="Z",#REF!,IF($G250=2,0,IF($G250=1,IF($AB250&gt;$AD250,#REF!,0),IF($AB250&lt;$AC250,#REF!,#REF!)))))</f>
        <v xml:space="preserve"> </v>
      </c>
      <c r="AF250" s="140" t="str">
        <f>IF(ISBLANK($G250)," ",IF($D250="Z",#REF!+#REF!,IF($G250=2,#REF!+#REF!,IF($G250=1,IF($AB250&gt;$AD250,#REF!+#REF!,#REF!+#REF!),IF($AB250&lt;$AC250,#REF!+#REF!,#REF!+#REF!)))))</f>
        <v xml:space="preserve"> </v>
      </c>
      <c r="AG250" s="125">
        <f t="shared" si="195"/>
        <v>0</v>
      </c>
      <c r="AH250" s="126">
        <f t="shared" si="196"/>
        <v>0</v>
      </c>
      <c r="AI250" s="126">
        <f t="shared" si="197"/>
        <v>0</v>
      </c>
      <c r="AJ250" s="126">
        <f t="shared" si="198"/>
        <v>0</v>
      </c>
      <c r="AK250" s="126">
        <f t="shared" si="199"/>
        <v>0</v>
      </c>
      <c r="AL250" s="126">
        <f t="shared" si="200"/>
        <v>4</v>
      </c>
      <c r="AM250" s="125">
        <f t="shared" si="176"/>
        <v>23</v>
      </c>
      <c r="AN250" s="125">
        <f t="shared" si="163"/>
        <v>0</v>
      </c>
      <c r="AO250" s="125">
        <f t="shared" si="164"/>
        <v>0</v>
      </c>
      <c r="AP250" s="125">
        <f t="shared" si="177"/>
        <v>1</v>
      </c>
      <c r="AQ250" s="127">
        <f t="shared" si="165"/>
        <v>810</v>
      </c>
      <c r="AR250" s="127">
        <f t="shared" si="166"/>
        <v>0</v>
      </c>
      <c r="AS250" s="125">
        <f t="shared" si="178"/>
        <v>0</v>
      </c>
      <c r="AT250" s="128">
        <f t="shared" si="167"/>
        <v>0</v>
      </c>
      <c r="AU250" s="128">
        <f t="shared" si="168"/>
        <v>0</v>
      </c>
      <c r="AV250" s="128">
        <f t="shared" si="179"/>
        <v>0</v>
      </c>
      <c r="AW250" s="128">
        <f t="shared" si="169"/>
        <v>0</v>
      </c>
      <c r="AX250" s="146">
        <f t="shared" si="170"/>
        <v>0</v>
      </c>
      <c r="AY250" s="147">
        <f t="shared" si="180"/>
        <v>0</v>
      </c>
      <c r="AZ250" s="146">
        <f t="shared" si="171"/>
        <v>0</v>
      </c>
      <c r="BA250" s="129">
        <f t="shared" si="181"/>
        <v>0</v>
      </c>
      <c r="BB250" s="129">
        <f t="shared" si="182"/>
        <v>0</v>
      </c>
      <c r="BC250" s="129">
        <f t="shared" si="183"/>
        <v>0</v>
      </c>
      <c r="BD250" s="130">
        <f t="shared" si="184"/>
        <v>0</v>
      </c>
      <c r="BE250" s="130">
        <f t="shared" si="185"/>
        <v>0</v>
      </c>
      <c r="BF250" s="130">
        <f t="shared" si="186"/>
        <v>0</v>
      </c>
      <c r="BG250" s="149" t="b">
        <f t="shared" si="187"/>
        <v>0</v>
      </c>
      <c r="BH250" s="130" t="b">
        <f t="shared" si="188"/>
        <v>0</v>
      </c>
      <c r="BI250" s="130" t="str">
        <f t="shared" si="189"/>
        <v/>
      </c>
      <c r="BJ250" s="130" t="str">
        <f t="shared" si="190"/>
        <v/>
      </c>
      <c r="BK250" s="130">
        <f t="shared" si="191"/>
        <v>0</v>
      </c>
      <c r="BL250" s="130" t="str">
        <f t="shared" si="192"/>
        <v/>
      </c>
      <c r="BM250" s="130" t="str">
        <f t="shared" si="204"/>
        <v/>
      </c>
      <c r="BN250" s="130" t="str">
        <f t="shared" si="205"/>
        <v/>
      </c>
      <c r="BO250" s="130">
        <f t="shared" si="201"/>
        <v>0</v>
      </c>
      <c r="BP250" s="130">
        <f t="shared" si="202"/>
        <v>0</v>
      </c>
      <c r="BQ250" s="130">
        <f t="shared" si="203"/>
        <v>0</v>
      </c>
      <c r="BR250" s="130">
        <f t="shared" si="193"/>
        <v>0</v>
      </c>
      <c r="BS250" s="130" t="str">
        <f t="shared" si="194"/>
        <v>N</v>
      </c>
    </row>
    <row r="251" spans="1:71" ht="18" customHeight="1">
      <c r="A251" s="407"/>
      <c r="B251" s="117"/>
      <c r="C251" s="117"/>
      <c r="D251" s="118"/>
      <c r="E251" s="118"/>
      <c r="F251" s="115"/>
      <c r="G251" s="115"/>
      <c r="H251" s="119"/>
      <c r="I251" s="109" t="str">
        <f t="shared" si="172"/>
        <v xml:space="preserve"> </v>
      </c>
      <c r="J251" s="109" t="str">
        <f t="shared" si="173"/>
        <v xml:space="preserve"> </v>
      </c>
      <c r="K251" s="109" t="str">
        <f t="shared" si="174"/>
        <v xml:space="preserve"> </v>
      </c>
      <c r="W251" s="141" t="str">
        <f t="shared" si="175"/>
        <v xml:space="preserve"> </v>
      </c>
      <c r="X251" s="137" t="str">
        <f t="shared" si="156"/>
        <v xml:space="preserve"> </v>
      </c>
      <c r="Y251" s="137" t="str">
        <f t="shared" si="157"/>
        <v xml:space="preserve"> </v>
      </c>
      <c r="Z251" s="137" t="str">
        <f t="shared" si="158"/>
        <v xml:space="preserve"> </v>
      </c>
      <c r="AA251" s="138" t="str">
        <f t="shared" si="159"/>
        <v xml:space="preserve"> </v>
      </c>
      <c r="AB251" s="144" t="str">
        <f t="shared" si="160"/>
        <v xml:space="preserve"> </v>
      </c>
      <c r="AC251" s="139" t="e">
        <f t="shared" si="161"/>
        <v>#N/A</v>
      </c>
      <c r="AD251" s="139" t="e">
        <f t="shared" si="162"/>
        <v>#N/A</v>
      </c>
      <c r="AE251" s="140" t="str">
        <f>IF(ISBLANK($G251)," ",IF($D251="Z",#REF!,IF($G251=2,0,IF($G251=1,IF($AB251&gt;$AD251,#REF!,0),IF($AB251&lt;$AC251,#REF!,#REF!)))))</f>
        <v xml:space="preserve"> </v>
      </c>
      <c r="AF251" s="140" t="str">
        <f>IF(ISBLANK($G251)," ",IF($D251="Z",#REF!+#REF!,IF($G251=2,#REF!+#REF!,IF($G251=1,IF($AB251&gt;$AD251,#REF!+#REF!,#REF!+#REF!),IF($AB251&lt;$AC251,#REF!+#REF!,#REF!+#REF!)))))</f>
        <v xml:space="preserve"> </v>
      </c>
      <c r="AG251" s="125">
        <f t="shared" si="195"/>
        <v>0</v>
      </c>
      <c r="AH251" s="126">
        <f t="shared" si="196"/>
        <v>0</v>
      </c>
      <c r="AI251" s="126">
        <f t="shared" si="197"/>
        <v>0</v>
      </c>
      <c r="AJ251" s="126">
        <f t="shared" si="198"/>
        <v>0</v>
      </c>
      <c r="AK251" s="126">
        <f t="shared" si="199"/>
        <v>0</v>
      </c>
      <c r="AL251" s="126">
        <f t="shared" si="200"/>
        <v>4</v>
      </c>
      <c r="AM251" s="125">
        <f t="shared" si="176"/>
        <v>23</v>
      </c>
      <c r="AN251" s="125">
        <f t="shared" si="163"/>
        <v>0</v>
      </c>
      <c r="AO251" s="125">
        <f t="shared" si="164"/>
        <v>0</v>
      </c>
      <c r="AP251" s="125">
        <f t="shared" si="177"/>
        <v>1</v>
      </c>
      <c r="AQ251" s="127">
        <f t="shared" si="165"/>
        <v>810</v>
      </c>
      <c r="AR251" s="127">
        <f t="shared" si="166"/>
        <v>0</v>
      </c>
      <c r="AS251" s="125">
        <f t="shared" si="178"/>
        <v>0</v>
      </c>
      <c r="AT251" s="128">
        <f t="shared" si="167"/>
        <v>0</v>
      </c>
      <c r="AU251" s="128">
        <f t="shared" si="168"/>
        <v>0</v>
      </c>
      <c r="AV251" s="128">
        <f t="shared" si="179"/>
        <v>0</v>
      </c>
      <c r="AW251" s="128">
        <f t="shared" si="169"/>
        <v>0</v>
      </c>
      <c r="AX251" s="146">
        <f t="shared" si="170"/>
        <v>0</v>
      </c>
      <c r="AY251" s="147">
        <f t="shared" si="180"/>
        <v>0</v>
      </c>
      <c r="AZ251" s="146">
        <f t="shared" si="171"/>
        <v>0</v>
      </c>
      <c r="BA251" s="129">
        <f t="shared" si="181"/>
        <v>0</v>
      </c>
      <c r="BB251" s="129">
        <f t="shared" si="182"/>
        <v>0</v>
      </c>
      <c r="BC251" s="129">
        <f t="shared" si="183"/>
        <v>0</v>
      </c>
      <c r="BD251" s="130">
        <f t="shared" si="184"/>
        <v>0</v>
      </c>
      <c r="BE251" s="130">
        <f t="shared" si="185"/>
        <v>0</v>
      </c>
      <c r="BF251" s="130">
        <f t="shared" si="186"/>
        <v>0</v>
      </c>
      <c r="BG251" s="149" t="b">
        <f t="shared" si="187"/>
        <v>0</v>
      </c>
      <c r="BH251" s="130" t="b">
        <f t="shared" si="188"/>
        <v>0</v>
      </c>
      <c r="BI251" s="130" t="str">
        <f t="shared" si="189"/>
        <v/>
      </c>
      <c r="BJ251" s="130" t="str">
        <f t="shared" si="190"/>
        <v/>
      </c>
      <c r="BK251" s="130">
        <f t="shared" si="191"/>
        <v>0</v>
      </c>
      <c r="BL251" s="130" t="str">
        <f t="shared" si="192"/>
        <v/>
      </c>
      <c r="BM251" s="130" t="str">
        <f t="shared" si="204"/>
        <v/>
      </c>
      <c r="BN251" s="130" t="str">
        <f t="shared" si="205"/>
        <v/>
      </c>
      <c r="BO251" s="130">
        <f t="shared" si="201"/>
        <v>0</v>
      </c>
      <c r="BP251" s="130">
        <f t="shared" si="202"/>
        <v>0</v>
      </c>
      <c r="BQ251" s="130">
        <f t="shared" si="203"/>
        <v>0</v>
      </c>
      <c r="BR251" s="130">
        <f t="shared" si="193"/>
        <v>0</v>
      </c>
      <c r="BS251" s="130" t="str">
        <f t="shared" si="194"/>
        <v>N</v>
      </c>
    </row>
    <row r="252" spans="1:71" ht="18" customHeight="1">
      <c r="A252" s="407"/>
      <c r="B252" s="117"/>
      <c r="C252" s="117"/>
      <c r="D252" s="118"/>
      <c r="E252" s="118"/>
      <c r="F252" s="115"/>
      <c r="G252" s="115"/>
      <c r="H252" s="119"/>
      <c r="I252" s="109" t="str">
        <f t="shared" si="172"/>
        <v xml:space="preserve"> </v>
      </c>
      <c r="J252" s="109" t="str">
        <f t="shared" si="173"/>
        <v xml:space="preserve"> </v>
      </c>
      <c r="K252" s="109" t="str">
        <f t="shared" si="174"/>
        <v xml:space="preserve"> </v>
      </c>
      <c r="W252" s="141" t="str">
        <f t="shared" si="175"/>
        <v xml:space="preserve"> </v>
      </c>
      <c r="X252" s="137" t="str">
        <f t="shared" si="156"/>
        <v xml:space="preserve"> </v>
      </c>
      <c r="Y252" s="137" t="str">
        <f t="shared" si="157"/>
        <v xml:space="preserve"> </v>
      </c>
      <c r="Z252" s="137" t="str">
        <f t="shared" si="158"/>
        <v xml:space="preserve"> </v>
      </c>
      <c r="AA252" s="138" t="str">
        <f t="shared" si="159"/>
        <v xml:space="preserve"> </v>
      </c>
      <c r="AB252" s="144" t="str">
        <f t="shared" si="160"/>
        <v xml:space="preserve"> </v>
      </c>
      <c r="AC252" s="139" t="e">
        <f t="shared" si="161"/>
        <v>#N/A</v>
      </c>
      <c r="AD252" s="139" t="e">
        <f t="shared" si="162"/>
        <v>#N/A</v>
      </c>
      <c r="AE252" s="140" t="str">
        <f>IF(ISBLANK($G252)," ",IF($D252="Z",#REF!,IF($G252=2,0,IF($G252=1,IF($AB252&gt;$AD252,#REF!,0),IF($AB252&lt;$AC252,#REF!,#REF!)))))</f>
        <v xml:space="preserve"> </v>
      </c>
      <c r="AF252" s="140" t="str">
        <f>IF(ISBLANK($G252)," ",IF($D252="Z",#REF!+#REF!,IF($G252=2,#REF!+#REF!,IF($G252=1,IF($AB252&gt;$AD252,#REF!+#REF!,#REF!+#REF!),IF($AB252&lt;$AC252,#REF!+#REF!,#REF!+#REF!)))))</f>
        <v xml:space="preserve"> </v>
      </c>
      <c r="AG252" s="125">
        <f t="shared" si="195"/>
        <v>0</v>
      </c>
      <c r="AH252" s="126">
        <f t="shared" si="196"/>
        <v>0</v>
      </c>
      <c r="AI252" s="126">
        <f t="shared" si="197"/>
        <v>0</v>
      </c>
      <c r="AJ252" s="126">
        <f t="shared" si="198"/>
        <v>0</v>
      </c>
      <c r="AK252" s="126">
        <f t="shared" si="199"/>
        <v>0</v>
      </c>
      <c r="AL252" s="126">
        <f t="shared" si="200"/>
        <v>4</v>
      </c>
      <c r="AM252" s="125">
        <f t="shared" si="176"/>
        <v>23</v>
      </c>
      <c r="AN252" s="125">
        <f t="shared" si="163"/>
        <v>0</v>
      </c>
      <c r="AO252" s="125">
        <f t="shared" si="164"/>
        <v>0</v>
      </c>
      <c r="AP252" s="125">
        <f t="shared" si="177"/>
        <v>1</v>
      </c>
      <c r="AQ252" s="127">
        <f t="shared" si="165"/>
        <v>810</v>
      </c>
      <c r="AR252" s="127">
        <f t="shared" si="166"/>
        <v>0</v>
      </c>
      <c r="AS252" s="125">
        <f t="shared" si="178"/>
        <v>0</v>
      </c>
      <c r="AT252" s="128">
        <f t="shared" si="167"/>
        <v>0</v>
      </c>
      <c r="AU252" s="128">
        <f t="shared" si="168"/>
        <v>0</v>
      </c>
      <c r="AV252" s="128">
        <f t="shared" si="179"/>
        <v>0</v>
      </c>
      <c r="AW252" s="128">
        <f t="shared" si="169"/>
        <v>0</v>
      </c>
      <c r="AX252" s="146">
        <f t="shared" si="170"/>
        <v>0</v>
      </c>
      <c r="AY252" s="147">
        <f t="shared" si="180"/>
        <v>0</v>
      </c>
      <c r="AZ252" s="146">
        <f t="shared" si="171"/>
        <v>0</v>
      </c>
      <c r="BA252" s="129">
        <f t="shared" si="181"/>
        <v>0</v>
      </c>
      <c r="BB252" s="129">
        <f t="shared" si="182"/>
        <v>0</v>
      </c>
      <c r="BC252" s="129">
        <f t="shared" si="183"/>
        <v>0</v>
      </c>
      <c r="BD252" s="130">
        <f t="shared" si="184"/>
        <v>0</v>
      </c>
      <c r="BE252" s="130">
        <f t="shared" si="185"/>
        <v>0</v>
      </c>
      <c r="BF252" s="130">
        <f t="shared" si="186"/>
        <v>0</v>
      </c>
      <c r="BG252" s="149" t="b">
        <f t="shared" si="187"/>
        <v>0</v>
      </c>
      <c r="BH252" s="130" t="b">
        <f t="shared" si="188"/>
        <v>0</v>
      </c>
      <c r="BI252" s="130" t="str">
        <f t="shared" si="189"/>
        <v/>
      </c>
      <c r="BJ252" s="130" t="str">
        <f t="shared" si="190"/>
        <v/>
      </c>
      <c r="BK252" s="130">
        <f t="shared" si="191"/>
        <v>0</v>
      </c>
      <c r="BL252" s="130" t="str">
        <f t="shared" si="192"/>
        <v/>
      </c>
      <c r="BM252" s="130" t="str">
        <f t="shared" si="204"/>
        <v/>
      </c>
      <c r="BN252" s="130" t="str">
        <f t="shared" si="205"/>
        <v/>
      </c>
      <c r="BO252" s="130">
        <f t="shared" si="201"/>
        <v>0</v>
      </c>
      <c r="BP252" s="130">
        <f t="shared" si="202"/>
        <v>0</v>
      </c>
      <c r="BQ252" s="130">
        <f t="shared" si="203"/>
        <v>0</v>
      </c>
      <c r="BR252" s="130">
        <f t="shared" si="193"/>
        <v>0</v>
      </c>
      <c r="BS252" s="130" t="str">
        <f t="shared" si="194"/>
        <v>N</v>
      </c>
    </row>
    <row r="253" spans="1:71" ht="18" customHeight="1">
      <c r="A253" s="407"/>
      <c r="B253" s="117"/>
      <c r="C253" s="117"/>
      <c r="D253" s="118"/>
      <c r="E253" s="118"/>
      <c r="F253" s="115"/>
      <c r="G253" s="115"/>
      <c r="H253" s="119"/>
      <c r="I253" s="109" t="str">
        <f t="shared" si="172"/>
        <v xml:space="preserve"> </v>
      </c>
      <c r="J253" s="109" t="str">
        <f t="shared" si="173"/>
        <v xml:space="preserve"> </v>
      </c>
      <c r="K253" s="109" t="str">
        <f t="shared" si="174"/>
        <v xml:space="preserve"> </v>
      </c>
      <c r="W253" s="141" t="str">
        <f t="shared" si="175"/>
        <v xml:space="preserve"> </v>
      </c>
      <c r="X253" s="137" t="str">
        <f t="shared" si="156"/>
        <v xml:space="preserve"> </v>
      </c>
      <c r="Y253" s="137" t="str">
        <f t="shared" si="157"/>
        <v xml:space="preserve"> </v>
      </c>
      <c r="Z253" s="137" t="str">
        <f t="shared" si="158"/>
        <v xml:space="preserve"> </v>
      </c>
      <c r="AA253" s="138" t="str">
        <f t="shared" si="159"/>
        <v xml:space="preserve"> </v>
      </c>
      <c r="AB253" s="144" t="str">
        <f t="shared" si="160"/>
        <v xml:space="preserve"> </v>
      </c>
      <c r="AC253" s="139" t="e">
        <f t="shared" si="161"/>
        <v>#N/A</v>
      </c>
      <c r="AD253" s="139" t="e">
        <f t="shared" si="162"/>
        <v>#N/A</v>
      </c>
      <c r="AE253" s="140" t="str">
        <f>IF(ISBLANK($G253)," ",IF($D253="Z",#REF!,IF($G253=2,0,IF($G253=1,IF($AB253&gt;$AD253,#REF!,0),IF($AB253&lt;$AC253,#REF!,#REF!)))))</f>
        <v xml:space="preserve"> </v>
      </c>
      <c r="AF253" s="140" t="str">
        <f>IF(ISBLANK($G253)," ",IF($D253="Z",#REF!+#REF!,IF($G253=2,#REF!+#REF!,IF($G253=1,IF($AB253&gt;$AD253,#REF!+#REF!,#REF!+#REF!),IF($AB253&lt;$AC253,#REF!+#REF!,#REF!+#REF!)))))</f>
        <v xml:space="preserve"> </v>
      </c>
      <c r="AG253" s="125">
        <f t="shared" si="195"/>
        <v>0</v>
      </c>
      <c r="AH253" s="126">
        <f t="shared" si="196"/>
        <v>0</v>
      </c>
      <c r="AI253" s="126">
        <f t="shared" si="197"/>
        <v>0</v>
      </c>
      <c r="AJ253" s="126">
        <f t="shared" si="198"/>
        <v>0</v>
      </c>
      <c r="AK253" s="126">
        <f t="shared" si="199"/>
        <v>0</v>
      </c>
      <c r="AL253" s="126">
        <f t="shared" si="200"/>
        <v>4</v>
      </c>
      <c r="AM253" s="125">
        <f t="shared" si="176"/>
        <v>23</v>
      </c>
      <c r="AN253" s="125">
        <f t="shared" si="163"/>
        <v>0</v>
      </c>
      <c r="AO253" s="125">
        <f t="shared" si="164"/>
        <v>0</v>
      </c>
      <c r="AP253" s="125">
        <f t="shared" si="177"/>
        <v>1</v>
      </c>
      <c r="AQ253" s="127">
        <f t="shared" si="165"/>
        <v>810</v>
      </c>
      <c r="AR253" s="127">
        <f t="shared" si="166"/>
        <v>0</v>
      </c>
      <c r="AS253" s="125">
        <f t="shared" si="178"/>
        <v>0</v>
      </c>
      <c r="AT253" s="128">
        <f t="shared" si="167"/>
        <v>0</v>
      </c>
      <c r="AU253" s="128">
        <f t="shared" si="168"/>
        <v>0</v>
      </c>
      <c r="AV253" s="128">
        <f t="shared" si="179"/>
        <v>0</v>
      </c>
      <c r="AW253" s="128">
        <f t="shared" si="169"/>
        <v>0</v>
      </c>
      <c r="AX253" s="146">
        <f t="shared" si="170"/>
        <v>0</v>
      </c>
      <c r="AY253" s="147">
        <f t="shared" si="180"/>
        <v>0</v>
      </c>
      <c r="AZ253" s="146">
        <f t="shared" si="171"/>
        <v>0</v>
      </c>
      <c r="BA253" s="129">
        <f t="shared" si="181"/>
        <v>0</v>
      </c>
      <c r="BB253" s="129">
        <f t="shared" si="182"/>
        <v>0</v>
      </c>
      <c r="BC253" s="129">
        <f t="shared" si="183"/>
        <v>0</v>
      </c>
      <c r="BD253" s="130">
        <f t="shared" si="184"/>
        <v>0</v>
      </c>
      <c r="BE253" s="130">
        <f t="shared" si="185"/>
        <v>0</v>
      </c>
      <c r="BF253" s="130">
        <f t="shared" si="186"/>
        <v>0</v>
      </c>
      <c r="BG253" s="149" t="b">
        <f t="shared" si="187"/>
        <v>0</v>
      </c>
      <c r="BH253" s="130" t="b">
        <f t="shared" si="188"/>
        <v>0</v>
      </c>
      <c r="BI253" s="130" t="str">
        <f t="shared" si="189"/>
        <v/>
      </c>
      <c r="BJ253" s="130" t="str">
        <f t="shared" si="190"/>
        <v/>
      </c>
      <c r="BK253" s="130">
        <f t="shared" si="191"/>
        <v>0</v>
      </c>
      <c r="BL253" s="130" t="str">
        <f t="shared" si="192"/>
        <v/>
      </c>
      <c r="BM253" s="130" t="str">
        <f t="shared" si="204"/>
        <v/>
      </c>
      <c r="BN253" s="130" t="str">
        <f t="shared" si="205"/>
        <v/>
      </c>
      <c r="BO253" s="130">
        <f t="shared" si="201"/>
        <v>0</v>
      </c>
      <c r="BP253" s="130">
        <f t="shared" si="202"/>
        <v>0</v>
      </c>
      <c r="BQ253" s="130">
        <f t="shared" si="203"/>
        <v>0</v>
      </c>
      <c r="BR253" s="130">
        <f t="shared" si="193"/>
        <v>0</v>
      </c>
      <c r="BS253" s="130" t="str">
        <f t="shared" si="194"/>
        <v>N</v>
      </c>
    </row>
    <row r="254" spans="1:71" ht="18" customHeight="1">
      <c r="A254" s="407"/>
      <c r="B254" s="117"/>
      <c r="C254" s="117"/>
      <c r="D254" s="118"/>
      <c r="E254" s="118"/>
      <c r="F254" s="115"/>
      <c r="G254" s="115"/>
      <c r="H254" s="119"/>
      <c r="I254" s="109" t="str">
        <f t="shared" si="172"/>
        <v xml:space="preserve"> </v>
      </c>
      <c r="J254" s="109" t="str">
        <f t="shared" si="173"/>
        <v xml:space="preserve"> </v>
      </c>
      <c r="K254" s="109" t="str">
        <f t="shared" si="174"/>
        <v xml:space="preserve"> </v>
      </c>
      <c r="W254" s="141" t="str">
        <f t="shared" si="175"/>
        <v xml:space="preserve"> </v>
      </c>
      <c r="X254" s="137" t="str">
        <f t="shared" si="156"/>
        <v xml:space="preserve"> </v>
      </c>
      <c r="Y254" s="137" t="str">
        <f t="shared" si="157"/>
        <v xml:space="preserve"> </v>
      </c>
      <c r="Z254" s="137" t="str">
        <f t="shared" si="158"/>
        <v xml:space="preserve"> </v>
      </c>
      <c r="AA254" s="138" t="str">
        <f t="shared" si="159"/>
        <v xml:space="preserve"> </v>
      </c>
      <c r="AB254" s="144" t="str">
        <f t="shared" si="160"/>
        <v xml:space="preserve"> </v>
      </c>
      <c r="AC254" s="139" t="e">
        <f t="shared" si="161"/>
        <v>#N/A</v>
      </c>
      <c r="AD254" s="139" t="e">
        <f t="shared" si="162"/>
        <v>#N/A</v>
      </c>
      <c r="AE254" s="140" t="str">
        <f>IF(ISBLANK($G254)," ",IF($D254="Z",#REF!,IF($G254=2,0,IF($G254=1,IF($AB254&gt;$AD254,#REF!,0),IF($AB254&lt;$AC254,#REF!,#REF!)))))</f>
        <v xml:space="preserve"> </v>
      </c>
      <c r="AF254" s="140" t="str">
        <f>IF(ISBLANK($G254)," ",IF($D254="Z",#REF!+#REF!,IF($G254=2,#REF!+#REF!,IF($G254=1,IF($AB254&gt;$AD254,#REF!+#REF!,#REF!+#REF!),IF($AB254&lt;$AC254,#REF!+#REF!,#REF!+#REF!)))))</f>
        <v xml:space="preserve"> </v>
      </c>
      <c r="AG254" s="125">
        <f t="shared" si="195"/>
        <v>0</v>
      </c>
      <c r="AH254" s="126">
        <f t="shared" si="196"/>
        <v>0</v>
      </c>
      <c r="AI254" s="126">
        <f t="shared" si="197"/>
        <v>0</v>
      </c>
      <c r="AJ254" s="126">
        <f t="shared" si="198"/>
        <v>0</v>
      </c>
      <c r="AK254" s="126">
        <f t="shared" si="199"/>
        <v>0</v>
      </c>
      <c r="AL254" s="126">
        <f t="shared" si="200"/>
        <v>4</v>
      </c>
      <c r="AM254" s="125">
        <f t="shared" si="176"/>
        <v>23</v>
      </c>
      <c r="AN254" s="125">
        <f t="shared" si="163"/>
        <v>0</v>
      </c>
      <c r="AO254" s="125">
        <f t="shared" si="164"/>
        <v>0</v>
      </c>
      <c r="AP254" s="125">
        <f t="shared" si="177"/>
        <v>1</v>
      </c>
      <c r="AQ254" s="127">
        <f t="shared" si="165"/>
        <v>810</v>
      </c>
      <c r="AR254" s="127">
        <f t="shared" si="166"/>
        <v>0</v>
      </c>
      <c r="AS254" s="125">
        <f t="shared" si="178"/>
        <v>0</v>
      </c>
      <c r="AT254" s="128">
        <f t="shared" si="167"/>
        <v>0</v>
      </c>
      <c r="AU254" s="128">
        <f t="shared" si="168"/>
        <v>0</v>
      </c>
      <c r="AV254" s="128">
        <f t="shared" si="179"/>
        <v>0</v>
      </c>
      <c r="AW254" s="128">
        <f t="shared" si="169"/>
        <v>0</v>
      </c>
      <c r="AX254" s="146">
        <f t="shared" si="170"/>
        <v>0</v>
      </c>
      <c r="AY254" s="147">
        <f t="shared" si="180"/>
        <v>0</v>
      </c>
      <c r="AZ254" s="146">
        <f t="shared" si="171"/>
        <v>0</v>
      </c>
      <c r="BA254" s="129">
        <f t="shared" si="181"/>
        <v>0</v>
      </c>
      <c r="BB254" s="129">
        <f t="shared" si="182"/>
        <v>0</v>
      </c>
      <c r="BC254" s="129">
        <f t="shared" si="183"/>
        <v>0</v>
      </c>
      <c r="BD254" s="130">
        <f t="shared" si="184"/>
        <v>0</v>
      </c>
      <c r="BE254" s="130">
        <f t="shared" si="185"/>
        <v>0</v>
      </c>
      <c r="BF254" s="130">
        <f t="shared" si="186"/>
        <v>0</v>
      </c>
      <c r="BG254" s="149" t="b">
        <f t="shared" si="187"/>
        <v>0</v>
      </c>
      <c r="BH254" s="130" t="b">
        <f t="shared" si="188"/>
        <v>0</v>
      </c>
      <c r="BI254" s="130" t="str">
        <f t="shared" si="189"/>
        <v/>
      </c>
      <c r="BJ254" s="130" t="str">
        <f t="shared" si="190"/>
        <v/>
      </c>
      <c r="BK254" s="130">
        <f t="shared" si="191"/>
        <v>0</v>
      </c>
      <c r="BL254" s="130" t="str">
        <f t="shared" si="192"/>
        <v/>
      </c>
      <c r="BM254" s="130" t="str">
        <f t="shared" si="204"/>
        <v/>
      </c>
      <c r="BN254" s="130" t="str">
        <f t="shared" si="205"/>
        <v/>
      </c>
      <c r="BO254" s="130">
        <f t="shared" si="201"/>
        <v>0</v>
      </c>
      <c r="BP254" s="130">
        <f t="shared" si="202"/>
        <v>0</v>
      </c>
      <c r="BQ254" s="130">
        <f t="shared" si="203"/>
        <v>0</v>
      </c>
      <c r="BR254" s="130">
        <f t="shared" si="193"/>
        <v>0</v>
      </c>
      <c r="BS254" s="130" t="str">
        <f t="shared" si="194"/>
        <v>N</v>
      </c>
    </row>
    <row r="255" spans="1:71" ht="18" customHeight="1">
      <c r="A255" s="407"/>
      <c r="B255" s="117"/>
      <c r="C255" s="117"/>
      <c r="D255" s="118"/>
      <c r="E255" s="118"/>
      <c r="F255" s="115"/>
      <c r="G255" s="115"/>
      <c r="H255" s="119"/>
      <c r="I255" s="109" t="str">
        <f t="shared" si="172"/>
        <v xml:space="preserve"> </v>
      </c>
      <c r="J255" s="109" t="str">
        <f t="shared" si="173"/>
        <v xml:space="preserve"> </v>
      </c>
      <c r="K255" s="109" t="str">
        <f t="shared" si="174"/>
        <v xml:space="preserve"> </v>
      </c>
      <c r="W255" s="141" t="str">
        <f t="shared" si="175"/>
        <v xml:space="preserve"> </v>
      </c>
      <c r="X255" s="137" t="str">
        <f t="shared" si="156"/>
        <v xml:space="preserve"> </v>
      </c>
      <c r="Y255" s="137" t="str">
        <f t="shared" si="157"/>
        <v xml:space="preserve"> </v>
      </c>
      <c r="Z255" s="137" t="str">
        <f t="shared" si="158"/>
        <v xml:space="preserve"> </v>
      </c>
      <c r="AA255" s="138" t="str">
        <f t="shared" si="159"/>
        <v xml:space="preserve"> </v>
      </c>
      <c r="AB255" s="144" t="str">
        <f t="shared" si="160"/>
        <v xml:space="preserve"> </v>
      </c>
      <c r="AC255" s="139" t="e">
        <f t="shared" si="161"/>
        <v>#N/A</v>
      </c>
      <c r="AD255" s="139" t="e">
        <f t="shared" si="162"/>
        <v>#N/A</v>
      </c>
      <c r="AE255" s="140" t="str">
        <f>IF(ISBLANK($G255)," ",IF($D255="Z",#REF!,IF($G255=2,0,IF($G255=1,IF($AB255&gt;$AD255,#REF!,0),IF($AB255&lt;$AC255,#REF!,#REF!)))))</f>
        <v xml:space="preserve"> </v>
      </c>
      <c r="AF255" s="140" t="str">
        <f>IF(ISBLANK($G255)," ",IF($D255="Z",#REF!+#REF!,IF($G255=2,#REF!+#REF!,IF($G255=1,IF($AB255&gt;$AD255,#REF!+#REF!,#REF!+#REF!),IF($AB255&lt;$AC255,#REF!+#REF!,#REF!+#REF!)))))</f>
        <v xml:space="preserve"> </v>
      </c>
      <c r="AG255" s="125">
        <f t="shared" si="195"/>
        <v>0</v>
      </c>
      <c r="AH255" s="126">
        <f t="shared" si="196"/>
        <v>0</v>
      </c>
      <c r="AI255" s="126">
        <f t="shared" si="197"/>
        <v>0</v>
      </c>
      <c r="AJ255" s="126">
        <f t="shared" si="198"/>
        <v>0</v>
      </c>
      <c r="AK255" s="126">
        <f t="shared" si="199"/>
        <v>0</v>
      </c>
      <c r="AL255" s="126">
        <f t="shared" si="200"/>
        <v>4</v>
      </c>
      <c r="AM255" s="125">
        <f t="shared" si="176"/>
        <v>23</v>
      </c>
      <c r="AN255" s="125">
        <f t="shared" si="163"/>
        <v>0</v>
      </c>
      <c r="AO255" s="125">
        <f t="shared" si="164"/>
        <v>0</v>
      </c>
      <c r="AP255" s="125">
        <f t="shared" si="177"/>
        <v>1</v>
      </c>
      <c r="AQ255" s="127">
        <f t="shared" si="165"/>
        <v>810</v>
      </c>
      <c r="AR255" s="127">
        <f t="shared" si="166"/>
        <v>0</v>
      </c>
      <c r="AS255" s="125">
        <f t="shared" si="178"/>
        <v>0</v>
      </c>
      <c r="AT255" s="128">
        <f t="shared" si="167"/>
        <v>0</v>
      </c>
      <c r="AU255" s="128">
        <f t="shared" si="168"/>
        <v>0</v>
      </c>
      <c r="AV255" s="128">
        <f t="shared" si="179"/>
        <v>0</v>
      </c>
      <c r="AW255" s="128">
        <f t="shared" si="169"/>
        <v>0</v>
      </c>
      <c r="AX255" s="146">
        <f t="shared" si="170"/>
        <v>0</v>
      </c>
      <c r="AY255" s="147">
        <f t="shared" si="180"/>
        <v>0</v>
      </c>
      <c r="AZ255" s="146">
        <f t="shared" si="171"/>
        <v>0</v>
      </c>
      <c r="BA255" s="129">
        <f t="shared" si="181"/>
        <v>0</v>
      </c>
      <c r="BB255" s="129">
        <f t="shared" si="182"/>
        <v>0</v>
      </c>
      <c r="BC255" s="129">
        <f t="shared" si="183"/>
        <v>0</v>
      </c>
      <c r="BD255" s="130">
        <f t="shared" si="184"/>
        <v>0</v>
      </c>
      <c r="BE255" s="130">
        <f t="shared" si="185"/>
        <v>0</v>
      </c>
      <c r="BF255" s="130">
        <f t="shared" si="186"/>
        <v>0</v>
      </c>
      <c r="BG255" s="149" t="b">
        <f t="shared" si="187"/>
        <v>0</v>
      </c>
      <c r="BH255" s="130" t="b">
        <f t="shared" si="188"/>
        <v>0</v>
      </c>
      <c r="BI255" s="130" t="str">
        <f t="shared" si="189"/>
        <v/>
      </c>
      <c r="BJ255" s="130" t="str">
        <f t="shared" si="190"/>
        <v/>
      </c>
      <c r="BK255" s="130">
        <f t="shared" si="191"/>
        <v>0</v>
      </c>
      <c r="BL255" s="130" t="str">
        <f t="shared" si="192"/>
        <v/>
      </c>
      <c r="BM255" s="130" t="str">
        <f t="shared" si="204"/>
        <v/>
      </c>
      <c r="BN255" s="130" t="str">
        <f t="shared" si="205"/>
        <v/>
      </c>
      <c r="BO255" s="130">
        <f t="shared" si="201"/>
        <v>0</v>
      </c>
      <c r="BP255" s="130">
        <f t="shared" si="202"/>
        <v>0</v>
      </c>
      <c r="BQ255" s="130">
        <f t="shared" si="203"/>
        <v>0</v>
      </c>
      <c r="BR255" s="130">
        <f t="shared" si="193"/>
        <v>0</v>
      </c>
      <c r="BS255" s="130" t="str">
        <f t="shared" si="194"/>
        <v>N</v>
      </c>
    </row>
    <row r="256" spans="1:71" ht="18" customHeight="1">
      <c r="A256" s="407"/>
      <c r="B256" s="117"/>
      <c r="C256" s="117"/>
      <c r="D256" s="118"/>
      <c r="E256" s="118"/>
      <c r="F256" s="115"/>
      <c r="G256" s="115"/>
      <c r="H256" s="119"/>
      <c r="I256" s="109" t="str">
        <f t="shared" si="172"/>
        <v xml:space="preserve"> </v>
      </c>
      <c r="J256" s="109" t="str">
        <f t="shared" si="173"/>
        <v xml:space="preserve"> </v>
      </c>
      <c r="K256" s="109" t="str">
        <f t="shared" si="174"/>
        <v xml:space="preserve"> </v>
      </c>
      <c r="W256" s="141" t="str">
        <f t="shared" si="175"/>
        <v xml:space="preserve"> </v>
      </c>
      <c r="X256" s="137" t="str">
        <f t="shared" si="156"/>
        <v xml:space="preserve"> </v>
      </c>
      <c r="Y256" s="137" t="str">
        <f t="shared" si="157"/>
        <v xml:space="preserve"> </v>
      </c>
      <c r="Z256" s="137" t="str">
        <f t="shared" si="158"/>
        <v xml:space="preserve"> </v>
      </c>
      <c r="AA256" s="138" t="str">
        <f t="shared" si="159"/>
        <v xml:space="preserve"> </v>
      </c>
      <c r="AB256" s="144" t="str">
        <f t="shared" si="160"/>
        <v xml:space="preserve"> </v>
      </c>
      <c r="AC256" s="139" t="e">
        <f t="shared" si="161"/>
        <v>#N/A</v>
      </c>
      <c r="AD256" s="139" t="e">
        <f t="shared" si="162"/>
        <v>#N/A</v>
      </c>
      <c r="AE256" s="140" t="str">
        <f>IF(ISBLANK($G256)," ",IF($D256="Z",#REF!,IF($G256=2,0,IF($G256=1,IF($AB256&gt;$AD256,#REF!,0),IF($AB256&lt;$AC256,#REF!,#REF!)))))</f>
        <v xml:space="preserve"> </v>
      </c>
      <c r="AF256" s="140" t="str">
        <f>IF(ISBLANK($G256)," ",IF($D256="Z",#REF!+#REF!,IF($G256=2,#REF!+#REF!,IF($G256=1,IF($AB256&gt;$AD256,#REF!+#REF!,#REF!+#REF!),IF($AB256&lt;$AC256,#REF!+#REF!,#REF!+#REF!)))))</f>
        <v xml:space="preserve"> </v>
      </c>
      <c r="AG256" s="125">
        <f t="shared" si="195"/>
        <v>0</v>
      </c>
      <c r="AH256" s="126">
        <f t="shared" si="196"/>
        <v>0</v>
      </c>
      <c r="AI256" s="126">
        <f t="shared" si="197"/>
        <v>0</v>
      </c>
      <c r="AJ256" s="126">
        <f t="shared" si="198"/>
        <v>0</v>
      </c>
      <c r="AK256" s="126">
        <f t="shared" si="199"/>
        <v>0</v>
      </c>
      <c r="AL256" s="126">
        <f t="shared" si="200"/>
        <v>4</v>
      </c>
      <c r="AM256" s="125">
        <f t="shared" si="176"/>
        <v>23</v>
      </c>
      <c r="AN256" s="125">
        <f t="shared" si="163"/>
        <v>0</v>
      </c>
      <c r="AO256" s="125">
        <f t="shared" si="164"/>
        <v>0</v>
      </c>
      <c r="AP256" s="125">
        <f t="shared" si="177"/>
        <v>1</v>
      </c>
      <c r="AQ256" s="127">
        <f t="shared" si="165"/>
        <v>810</v>
      </c>
      <c r="AR256" s="127">
        <f t="shared" si="166"/>
        <v>0</v>
      </c>
      <c r="AS256" s="125">
        <f t="shared" si="178"/>
        <v>0</v>
      </c>
      <c r="AT256" s="128">
        <f t="shared" si="167"/>
        <v>0</v>
      </c>
      <c r="AU256" s="128">
        <f t="shared" si="168"/>
        <v>0</v>
      </c>
      <c r="AV256" s="128">
        <f t="shared" si="179"/>
        <v>0</v>
      </c>
      <c r="AW256" s="128">
        <f t="shared" si="169"/>
        <v>0</v>
      </c>
      <c r="AX256" s="146">
        <f t="shared" si="170"/>
        <v>0</v>
      </c>
      <c r="AY256" s="147">
        <f t="shared" si="180"/>
        <v>0</v>
      </c>
      <c r="AZ256" s="146">
        <f t="shared" si="171"/>
        <v>0</v>
      </c>
      <c r="BA256" s="129">
        <f t="shared" si="181"/>
        <v>0</v>
      </c>
      <c r="BB256" s="129">
        <f t="shared" si="182"/>
        <v>0</v>
      </c>
      <c r="BC256" s="129">
        <f t="shared" si="183"/>
        <v>0</v>
      </c>
      <c r="BD256" s="130">
        <f t="shared" si="184"/>
        <v>0</v>
      </c>
      <c r="BE256" s="130">
        <f t="shared" si="185"/>
        <v>0</v>
      </c>
      <c r="BF256" s="130">
        <f t="shared" si="186"/>
        <v>0</v>
      </c>
      <c r="BG256" s="149" t="b">
        <f t="shared" si="187"/>
        <v>0</v>
      </c>
      <c r="BH256" s="130" t="b">
        <f t="shared" si="188"/>
        <v>0</v>
      </c>
      <c r="BI256" s="130" t="str">
        <f t="shared" si="189"/>
        <v/>
      </c>
      <c r="BJ256" s="130" t="str">
        <f t="shared" si="190"/>
        <v/>
      </c>
      <c r="BK256" s="130">
        <f t="shared" si="191"/>
        <v>0</v>
      </c>
      <c r="BL256" s="130" t="str">
        <f t="shared" si="192"/>
        <v/>
      </c>
      <c r="BM256" s="130" t="str">
        <f t="shared" si="204"/>
        <v/>
      </c>
      <c r="BN256" s="130" t="str">
        <f t="shared" si="205"/>
        <v/>
      </c>
      <c r="BO256" s="130">
        <f t="shared" si="201"/>
        <v>0</v>
      </c>
      <c r="BP256" s="130">
        <f t="shared" si="202"/>
        <v>0</v>
      </c>
      <c r="BQ256" s="130">
        <f t="shared" si="203"/>
        <v>0</v>
      </c>
      <c r="BR256" s="130">
        <f t="shared" si="193"/>
        <v>0</v>
      </c>
      <c r="BS256" s="130" t="str">
        <f t="shared" si="194"/>
        <v>N</v>
      </c>
    </row>
    <row r="257" spans="1:71" ht="18" customHeight="1">
      <c r="A257" s="407"/>
      <c r="B257" s="117"/>
      <c r="C257" s="117"/>
      <c r="D257" s="118"/>
      <c r="E257" s="118"/>
      <c r="F257" s="115"/>
      <c r="G257" s="115"/>
      <c r="H257" s="119"/>
      <c r="I257" s="109" t="str">
        <f t="shared" si="172"/>
        <v xml:space="preserve"> </v>
      </c>
      <c r="J257" s="109" t="str">
        <f t="shared" si="173"/>
        <v xml:space="preserve"> </v>
      </c>
      <c r="K257" s="109" t="str">
        <f t="shared" si="174"/>
        <v xml:space="preserve"> </v>
      </c>
      <c r="W257" s="141" t="str">
        <f t="shared" si="175"/>
        <v xml:space="preserve"> </v>
      </c>
      <c r="X257" s="137" t="str">
        <f t="shared" si="156"/>
        <v xml:space="preserve"> </v>
      </c>
      <c r="Y257" s="137" t="str">
        <f t="shared" si="157"/>
        <v xml:space="preserve"> </v>
      </c>
      <c r="Z257" s="137" t="str">
        <f t="shared" si="158"/>
        <v xml:space="preserve"> </v>
      </c>
      <c r="AA257" s="138" t="str">
        <f t="shared" si="159"/>
        <v xml:space="preserve"> </v>
      </c>
      <c r="AB257" s="144" t="str">
        <f t="shared" si="160"/>
        <v xml:space="preserve"> </v>
      </c>
      <c r="AC257" s="139" t="e">
        <f t="shared" si="161"/>
        <v>#N/A</v>
      </c>
      <c r="AD257" s="139" t="e">
        <f t="shared" si="162"/>
        <v>#N/A</v>
      </c>
      <c r="AE257" s="140" t="str">
        <f>IF(ISBLANK($G257)," ",IF($D257="Z",#REF!,IF($G257=2,0,IF($G257=1,IF($AB257&gt;$AD257,#REF!,0),IF($AB257&lt;$AC257,#REF!,#REF!)))))</f>
        <v xml:space="preserve"> </v>
      </c>
      <c r="AF257" s="140" t="str">
        <f>IF(ISBLANK($G257)," ",IF($D257="Z",#REF!+#REF!,IF($G257=2,#REF!+#REF!,IF($G257=1,IF($AB257&gt;$AD257,#REF!+#REF!,#REF!+#REF!),IF($AB257&lt;$AC257,#REF!+#REF!,#REF!+#REF!)))))</f>
        <v xml:space="preserve"> </v>
      </c>
      <c r="AG257" s="125">
        <f t="shared" si="195"/>
        <v>0</v>
      </c>
      <c r="AH257" s="126">
        <f t="shared" si="196"/>
        <v>0</v>
      </c>
      <c r="AI257" s="126">
        <f t="shared" si="197"/>
        <v>0</v>
      </c>
      <c r="AJ257" s="126">
        <f t="shared" si="198"/>
        <v>0</v>
      </c>
      <c r="AK257" s="126">
        <f t="shared" si="199"/>
        <v>0</v>
      </c>
      <c r="AL257" s="126">
        <f t="shared" si="200"/>
        <v>4</v>
      </c>
      <c r="AM257" s="125">
        <f t="shared" si="176"/>
        <v>23</v>
      </c>
      <c r="AN257" s="125">
        <f t="shared" si="163"/>
        <v>0</v>
      </c>
      <c r="AO257" s="125">
        <f t="shared" si="164"/>
        <v>0</v>
      </c>
      <c r="AP257" s="125">
        <f t="shared" si="177"/>
        <v>1</v>
      </c>
      <c r="AQ257" s="127">
        <f t="shared" si="165"/>
        <v>810</v>
      </c>
      <c r="AR257" s="127">
        <f t="shared" si="166"/>
        <v>0</v>
      </c>
      <c r="AS257" s="125">
        <f t="shared" si="178"/>
        <v>0</v>
      </c>
      <c r="AT257" s="128">
        <f t="shared" si="167"/>
        <v>0</v>
      </c>
      <c r="AU257" s="128">
        <f t="shared" si="168"/>
        <v>0</v>
      </c>
      <c r="AV257" s="128">
        <f t="shared" si="179"/>
        <v>0</v>
      </c>
      <c r="AW257" s="128">
        <f t="shared" si="169"/>
        <v>0</v>
      </c>
      <c r="AX257" s="146">
        <f t="shared" si="170"/>
        <v>0</v>
      </c>
      <c r="AY257" s="147">
        <f t="shared" si="180"/>
        <v>0</v>
      </c>
      <c r="AZ257" s="146">
        <f t="shared" si="171"/>
        <v>0</v>
      </c>
      <c r="BA257" s="129">
        <f t="shared" si="181"/>
        <v>0</v>
      </c>
      <c r="BB257" s="129">
        <f t="shared" si="182"/>
        <v>0</v>
      </c>
      <c r="BC257" s="129">
        <f t="shared" si="183"/>
        <v>0</v>
      </c>
      <c r="BD257" s="130">
        <f t="shared" si="184"/>
        <v>0</v>
      </c>
      <c r="BE257" s="130">
        <f t="shared" si="185"/>
        <v>0</v>
      </c>
      <c r="BF257" s="130">
        <f t="shared" si="186"/>
        <v>0</v>
      </c>
      <c r="BG257" s="149" t="b">
        <f t="shared" si="187"/>
        <v>0</v>
      </c>
      <c r="BH257" s="130" t="b">
        <f t="shared" si="188"/>
        <v>0</v>
      </c>
      <c r="BI257" s="130" t="str">
        <f t="shared" si="189"/>
        <v/>
      </c>
      <c r="BJ257" s="130" t="str">
        <f t="shared" si="190"/>
        <v/>
      </c>
      <c r="BK257" s="130">
        <f t="shared" si="191"/>
        <v>0</v>
      </c>
      <c r="BL257" s="130" t="str">
        <f t="shared" si="192"/>
        <v/>
      </c>
      <c r="BM257" s="130" t="str">
        <f t="shared" si="204"/>
        <v/>
      </c>
      <c r="BN257" s="130" t="str">
        <f t="shared" si="205"/>
        <v/>
      </c>
      <c r="BO257" s="130">
        <f t="shared" si="201"/>
        <v>0</v>
      </c>
      <c r="BP257" s="130">
        <f t="shared" si="202"/>
        <v>0</v>
      </c>
      <c r="BQ257" s="130">
        <f t="shared" si="203"/>
        <v>0</v>
      </c>
      <c r="BR257" s="130">
        <f t="shared" si="193"/>
        <v>0</v>
      </c>
      <c r="BS257" s="130" t="str">
        <f t="shared" si="194"/>
        <v>N</v>
      </c>
    </row>
    <row r="258" spans="1:71" ht="18" customHeight="1">
      <c r="A258" s="407"/>
      <c r="B258" s="117"/>
      <c r="C258" s="117"/>
      <c r="D258" s="118"/>
      <c r="E258" s="118"/>
      <c r="F258" s="115"/>
      <c r="G258" s="115"/>
      <c r="H258" s="119"/>
      <c r="I258" s="109" t="str">
        <f t="shared" si="172"/>
        <v xml:space="preserve"> </v>
      </c>
      <c r="J258" s="109" t="str">
        <f t="shared" si="173"/>
        <v xml:space="preserve"> </v>
      </c>
      <c r="K258" s="109" t="str">
        <f t="shared" si="174"/>
        <v xml:space="preserve"> </v>
      </c>
      <c r="W258" s="141" t="str">
        <f t="shared" si="175"/>
        <v xml:space="preserve"> </v>
      </c>
      <c r="X258" s="137" t="str">
        <f t="shared" si="156"/>
        <v xml:space="preserve"> </v>
      </c>
      <c r="Y258" s="137" t="str">
        <f t="shared" si="157"/>
        <v xml:space="preserve"> </v>
      </c>
      <c r="Z258" s="137" t="str">
        <f t="shared" si="158"/>
        <v xml:space="preserve"> </v>
      </c>
      <c r="AA258" s="138" t="str">
        <f t="shared" si="159"/>
        <v xml:space="preserve"> </v>
      </c>
      <c r="AB258" s="144" t="str">
        <f t="shared" si="160"/>
        <v xml:space="preserve"> </v>
      </c>
      <c r="AC258" s="139" t="e">
        <f t="shared" si="161"/>
        <v>#N/A</v>
      </c>
      <c r="AD258" s="139" t="e">
        <f t="shared" si="162"/>
        <v>#N/A</v>
      </c>
      <c r="AE258" s="140" t="str">
        <f>IF(ISBLANK($G258)," ",IF($D258="Z",#REF!,IF($G258=2,0,IF($G258=1,IF($AB258&gt;$AD258,#REF!,0),IF($AB258&lt;$AC258,#REF!,#REF!)))))</f>
        <v xml:space="preserve"> </v>
      </c>
      <c r="AF258" s="140" t="str">
        <f>IF(ISBLANK($G258)," ",IF($D258="Z",#REF!+#REF!,IF($G258=2,#REF!+#REF!,IF($G258=1,IF($AB258&gt;$AD258,#REF!+#REF!,#REF!+#REF!),IF($AB258&lt;$AC258,#REF!+#REF!,#REF!+#REF!)))))</f>
        <v xml:space="preserve"> </v>
      </c>
      <c r="AG258" s="125">
        <f t="shared" si="195"/>
        <v>0</v>
      </c>
      <c r="AH258" s="126">
        <f t="shared" si="196"/>
        <v>0</v>
      </c>
      <c r="AI258" s="126">
        <f t="shared" si="197"/>
        <v>0</v>
      </c>
      <c r="AJ258" s="126">
        <f t="shared" si="198"/>
        <v>0</v>
      </c>
      <c r="AK258" s="126">
        <f t="shared" si="199"/>
        <v>0</v>
      </c>
      <c r="AL258" s="126">
        <f t="shared" si="200"/>
        <v>4</v>
      </c>
      <c r="AM258" s="125">
        <f t="shared" si="176"/>
        <v>23</v>
      </c>
      <c r="AN258" s="125">
        <f t="shared" si="163"/>
        <v>0</v>
      </c>
      <c r="AO258" s="125">
        <f t="shared" si="164"/>
        <v>0</v>
      </c>
      <c r="AP258" s="125">
        <f t="shared" si="177"/>
        <v>1</v>
      </c>
      <c r="AQ258" s="127">
        <f t="shared" si="165"/>
        <v>810</v>
      </c>
      <c r="AR258" s="127">
        <f t="shared" si="166"/>
        <v>0</v>
      </c>
      <c r="AS258" s="125">
        <f t="shared" si="178"/>
        <v>0</v>
      </c>
      <c r="AT258" s="128">
        <f t="shared" si="167"/>
        <v>0</v>
      </c>
      <c r="AU258" s="128">
        <f t="shared" si="168"/>
        <v>0</v>
      </c>
      <c r="AV258" s="128">
        <f t="shared" si="179"/>
        <v>0</v>
      </c>
      <c r="AW258" s="128">
        <f t="shared" si="169"/>
        <v>0</v>
      </c>
      <c r="AX258" s="146">
        <f t="shared" si="170"/>
        <v>0</v>
      </c>
      <c r="AY258" s="147">
        <f t="shared" si="180"/>
        <v>0</v>
      </c>
      <c r="AZ258" s="146">
        <f t="shared" si="171"/>
        <v>0</v>
      </c>
      <c r="BA258" s="129">
        <f t="shared" si="181"/>
        <v>0</v>
      </c>
      <c r="BB258" s="129">
        <f t="shared" si="182"/>
        <v>0</v>
      </c>
      <c r="BC258" s="129">
        <f t="shared" si="183"/>
        <v>0</v>
      </c>
      <c r="BD258" s="130">
        <f t="shared" si="184"/>
        <v>0</v>
      </c>
      <c r="BE258" s="130">
        <f t="shared" si="185"/>
        <v>0</v>
      </c>
      <c r="BF258" s="130">
        <f t="shared" si="186"/>
        <v>0</v>
      </c>
      <c r="BG258" s="149" t="b">
        <f t="shared" si="187"/>
        <v>0</v>
      </c>
      <c r="BH258" s="130" t="b">
        <f t="shared" si="188"/>
        <v>0</v>
      </c>
      <c r="BI258" s="130" t="str">
        <f t="shared" si="189"/>
        <v/>
      </c>
      <c r="BJ258" s="130" t="str">
        <f t="shared" si="190"/>
        <v/>
      </c>
      <c r="BK258" s="130">
        <f t="shared" si="191"/>
        <v>0</v>
      </c>
      <c r="BL258" s="130" t="str">
        <f t="shared" si="192"/>
        <v/>
      </c>
      <c r="BM258" s="130" t="str">
        <f t="shared" si="204"/>
        <v/>
      </c>
      <c r="BN258" s="130" t="str">
        <f t="shared" si="205"/>
        <v/>
      </c>
      <c r="BO258" s="130">
        <f t="shared" si="201"/>
        <v>0</v>
      </c>
      <c r="BP258" s="130">
        <f t="shared" si="202"/>
        <v>0</v>
      </c>
      <c r="BQ258" s="130">
        <f t="shared" si="203"/>
        <v>0</v>
      </c>
      <c r="BR258" s="130">
        <f t="shared" si="193"/>
        <v>0</v>
      </c>
      <c r="BS258" s="130" t="str">
        <f t="shared" si="194"/>
        <v>N</v>
      </c>
    </row>
    <row r="259" spans="1:71" ht="18" customHeight="1">
      <c r="A259" s="407"/>
      <c r="B259" s="117"/>
      <c r="C259" s="117"/>
      <c r="D259" s="118"/>
      <c r="E259" s="118"/>
      <c r="F259" s="115"/>
      <c r="G259" s="115"/>
      <c r="H259" s="119"/>
      <c r="I259" s="109" t="str">
        <f t="shared" si="172"/>
        <v xml:space="preserve"> </v>
      </c>
      <c r="J259" s="109" t="str">
        <f t="shared" si="173"/>
        <v xml:space="preserve"> </v>
      </c>
      <c r="K259" s="109" t="str">
        <f t="shared" si="174"/>
        <v xml:space="preserve"> </v>
      </c>
      <c r="W259" s="141" t="str">
        <f t="shared" si="175"/>
        <v xml:space="preserve"> </v>
      </c>
      <c r="X259" s="137" t="str">
        <f t="shared" si="156"/>
        <v xml:space="preserve"> </v>
      </c>
      <c r="Y259" s="137" t="str">
        <f t="shared" si="157"/>
        <v xml:space="preserve"> </v>
      </c>
      <c r="Z259" s="137" t="str">
        <f t="shared" si="158"/>
        <v xml:space="preserve"> </v>
      </c>
      <c r="AA259" s="138" t="str">
        <f t="shared" si="159"/>
        <v xml:space="preserve"> </v>
      </c>
      <c r="AB259" s="144" t="str">
        <f t="shared" si="160"/>
        <v xml:space="preserve"> </v>
      </c>
      <c r="AC259" s="139" t="e">
        <f t="shared" si="161"/>
        <v>#N/A</v>
      </c>
      <c r="AD259" s="139" t="e">
        <f t="shared" si="162"/>
        <v>#N/A</v>
      </c>
      <c r="AE259" s="140" t="str">
        <f>IF(ISBLANK($G259)," ",IF($D259="Z",#REF!,IF($G259=2,0,IF($G259=1,IF($AB259&gt;$AD259,#REF!,0),IF($AB259&lt;$AC259,#REF!,#REF!)))))</f>
        <v xml:space="preserve"> </v>
      </c>
      <c r="AF259" s="140" t="str">
        <f>IF(ISBLANK($G259)," ",IF($D259="Z",#REF!+#REF!,IF($G259=2,#REF!+#REF!,IF($G259=1,IF($AB259&gt;$AD259,#REF!+#REF!,#REF!+#REF!),IF($AB259&lt;$AC259,#REF!+#REF!,#REF!+#REF!)))))</f>
        <v xml:space="preserve"> </v>
      </c>
      <c r="AG259" s="125">
        <f t="shared" si="195"/>
        <v>0</v>
      </c>
      <c r="AH259" s="126">
        <f t="shared" si="196"/>
        <v>0</v>
      </c>
      <c r="AI259" s="126">
        <f t="shared" si="197"/>
        <v>0</v>
      </c>
      <c r="AJ259" s="126">
        <f t="shared" si="198"/>
        <v>0</v>
      </c>
      <c r="AK259" s="126">
        <f t="shared" si="199"/>
        <v>0</v>
      </c>
      <c r="AL259" s="126">
        <f t="shared" si="200"/>
        <v>4</v>
      </c>
      <c r="AM259" s="125">
        <f t="shared" si="176"/>
        <v>23</v>
      </c>
      <c r="AN259" s="125">
        <f t="shared" si="163"/>
        <v>0</v>
      </c>
      <c r="AO259" s="125">
        <f t="shared" si="164"/>
        <v>0</v>
      </c>
      <c r="AP259" s="125">
        <f t="shared" si="177"/>
        <v>1</v>
      </c>
      <c r="AQ259" s="127">
        <f t="shared" si="165"/>
        <v>810</v>
      </c>
      <c r="AR259" s="127">
        <f t="shared" si="166"/>
        <v>0</v>
      </c>
      <c r="AS259" s="125">
        <f t="shared" si="178"/>
        <v>0</v>
      </c>
      <c r="AT259" s="128">
        <f t="shared" si="167"/>
        <v>0</v>
      </c>
      <c r="AU259" s="128">
        <f t="shared" si="168"/>
        <v>0</v>
      </c>
      <c r="AV259" s="128">
        <f t="shared" si="179"/>
        <v>0</v>
      </c>
      <c r="AW259" s="128">
        <f t="shared" si="169"/>
        <v>0</v>
      </c>
      <c r="AX259" s="146">
        <f t="shared" si="170"/>
        <v>0</v>
      </c>
      <c r="AY259" s="147">
        <f t="shared" si="180"/>
        <v>0</v>
      </c>
      <c r="AZ259" s="146">
        <f t="shared" si="171"/>
        <v>0</v>
      </c>
      <c r="BA259" s="129">
        <f t="shared" si="181"/>
        <v>0</v>
      </c>
      <c r="BB259" s="129">
        <f t="shared" si="182"/>
        <v>0</v>
      </c>
      <c r="BC259" s="129">
        <f t="shared" si="183"/>
        <v>0</v>
      </c>
      <c r="BD259" s="130">
        <f t="shared" si="184"/>
        <v>0</v>
      </c>
      <c r="BE259" s="130">
        <f t="shared" si="185"/>
        <v>0</v>
      </c>
      <c r="BF259" s="130">
        <f t="shared" si="186"/>
        <v>0</v>
      </c>
      <c r="BG259" s="149" t="b">
        <f t="shared" si="187"/>
        <v>0</v>
      </c>
      <c r="BH259" s="130" t="b">
        <f t="shared" si="188"/>
        <v>0</v>
      </c>
      <c r="BI259" s="130" t="str">
        <f t="shared" si="189"/>
        <v/>
      </c>
      <c r="BJ259" s="130" t="str">
        <f t="shared" si="190"/>
        <v/>
      </c>
      <c r="BK259" s="130">
        <f t="shared" si="191"/>
        <v>0</v>
      </c>
      <c r="BL259" s="130" t="str">
        <f t="shared" si="192"/>
        <v/>
      </c>
      <c r="BM259" s="130" t="str">
        <f t="shared" si="204"/>
        <v/>
      </c>
      <c r="BN259" s="130" t="str">
        <f t="shared" si="205"/>
        <v/>
      </c>
      <c r="BO259" s="130">
        <f t="shared" si="201"/>
        <v>0</v>
      </c>
      <c r="BP259" s="130">
        <f t="shared" si="202"/>
        <v>0</v>
      </c>
      <c r="BQ259" s="130">
        <f t="shared" si="203"/>
        <v>0</v>
      </c>
      <c r="BR259" s="130">
        <f t="shared" si="193"/>
        <v>0</v>
      </c>
      <c r="BS259" s="130" t="str">
        <f t="shared" si="194"/>
        <v>N</v>
      </c>
    </row>
    <row r="260" spans="1:71" ht="18" customHeight="1">
      <c r="A260" s="407"/>
      <c r="B260" s="117"/>
      <c r="C260" s="117"/>
      <c r="D260" s="118"/>
      <c r="E260" s="118"/>
      <c r="F260" s="115"/>
      <c r="G260" s="115"/>
      <c r="H260" s="119"/>
      <c r="I260" s="109" t="str">
        <f t="shared" si="172"/>
        <v xml:space="preserve"> </v>
      </c>
      <c r="J260" s="109" t="str">
        <f t="shared" si="173"/>
        <v xml:space="preserve"> </v>
      </c>
      <c r="K260" s="109" t="str">
        <f t="shared" si="174"/>
        <v xml:space="preserve"> </v>
      </c>
      <c r="W260" s="141" t="str">
        <f t="shared" si="175"/>
        <v xml:space="preserve"> </v>
      </c>
      <c r="X260" s="137" t="str">
        <f t="shared" si="156"/>
        <v xml:space="preserve"> </v>
      </c>
      <c r="Y260" s="137" t="str">
        <f t="shared" si="157"/>
        <v xml:space="preserve"> </v>
      </c>
      <c r="Z260" s="137" t="str">
        <f t="shared" si="158"/>
        <v xml:space="preserve"> </v>
      </c>
      <c r="AA260" s="138" t="str">
        <f t="shared" si="159"/>
        <v xml:space="preserve"> </v>
      </c>
      <c r="AB260" s="144" t="str">
        <f t="shared" si="160"/>
        <v xml:space="preserve"> </v>
      </c>
      <c r="AC260" s="139" t="e">
        <f t="shared" si="161"/>
        <v>#N/A</v>
      </c>
      <c r="AD260" s="139" t="e">
        <f t="shared" si="162"/>
        <v>#N/A</v>
      </c>
      <c r="AE260" s="140" t="str">
        <f>IF(ISBLANK($G260)," ",IF($D260="Z",#REF!,IF($G260=2,0,IF($G260=1,IF($AB260&gt;$AD260,#REF!,0),IF($AB260&lt;$AC260,#REF!,#REF!)))))</f>
        <v xml:space="preserve"> </v>
      </c>
      <c r="AF260" s="140" t="str">
        <f>IF(ISBLANK($G260)," ",IF($D260="Z",#REF!+#REF!,IF($G260=2,#REF!+#REF!,IF($G260=1,IF($AB260&gt;$AD260,#REF!+#REF!,#REF!+#REF!),IF($AB260&lt;$AC260,#REF!+#REF!,#REF!+#REF!)))))</f>
        <v xml:space="preserve"> </v>
      </c>
      <c r="AG260" s="125">
        <f t="shared" si="195"/>
        <v>0</v>
      </c>
      <c r="AH260" s="126">
        <f t="shared" si="196"/>
        <v>0</v>
      </c>
      <c r="AI260" s="126">
        <f t="shared" si="197"/>
        <v>0</v>
      </c>
      <c r="AJ260" s="126">
        <f t="shared" si="198"/>
        <v>0</v>
      </c>
      <c r="AK260" s="126">
        <f t="shared" si="199"/>
        <v>0</v>
      </c>
      <c r="AL260" s="126">
        <f t="shared" si="200"/>
        <v>4</v>
      </c>
      <c r="AM260" s="125">
        <f t="shared" si="176"/>
        <v>23</v>
      </c>
      <c r="AN260" s="125">
        <f t="shared" si="163"/>
        <v>0</v>
      </c>
      <c r="AO260" s="125">
        <f t="shared" si="164"/>
        <v>0</v>
      </c>
      <c r="AP260" s="125">
        <f t="shared" si="177"/>
        <v>1</v>
      </c>
      <c r="AQ260" s="127">
        <f t="shared" si="165"/>
        <v>810</v>
      </c>
      <c r="AR260" s="127">
        <f t="shared" si="166"/>
        <v>0</v>
      </c>
      <c r="AS260" s="125">
        <f t="shared" si="178"/>
        <v>0</v>
      </c>
      <c r="AT260" s="128">
        <f t="shared" si="167"/>
        <v>0</v>
      </c>
      <c r="AU260" s="128">
        <f t="shared" si="168"/>
        <v>0</v>
      </c>
      <c r="AV260" s="128">
        <f t="shared" si="179"/>
        <v>0</v>
      </c>
      <c r="AW260" s="128">
        <f t="shared" si="169"/>
        <v>0</v>
      </c>
      <c r="AX260" s="146">
        <f t="shared" si="170"/>
        <v>0</v>
      </c>
      <c r="AY260" s="147">
        <f t="shared" si="180"/>
        <v>0</v>
      </c>
      <c r="AZ260" s="146">
        <f t="shared" si="171"/>
        <v>0</v>
      </c>
      <c r="BA260" s="129">
        <f t="shared" si="181"/>
        <v>0</v>
      </c>
      <c r="BB260" s="129">
        <f t="shared" si="182"/>
        <v>0</v>
      </c>
      <c r="BC260" s="129">
        <f t="shared" si="183"/>
        <v>0</v>
      </c>
      <c r="BD260" s="130">
        <f t="shared" si="184"/>
        <v>0</v>
      </c>
      <c r="BE260" s="130">
        <f t="shared" si="185"/>
        <v>0</v>
      </c>
      <c r="BF260" s="130">
        <f t="shared" si="186"/>
        <v>0</v>
      </c>
      <c r="BG260" s="149" t="b">
        <f t="shared" si="187"/>
        <v>0</v>
      </c>
      <c r="BH260" s="130" t="b">
        <f t="shared" si="188"/>
        <v>0</v>
      </c>
      <c r="BI260" s="130" t="str">
        <f t="shared" si="189"/>
        <v/>
      </c>
      <c r="BJ260" s="130" t="str">
        <f t="shared" si="190"/>
        <v/>
      </c>
      <c r="BK260" s="130">
        <f t="shared" si="191"/>
        <v>0</v>
      </c>
      <c r="BL260" s="130" t="str">
        <f t="shared" si="192"/>
        <v/>
      </c>
      <c r="BM260" s="130" t="str">
        <f t="shared" si="204"/>
        <v/>
      </c>
      <c r="BN260" s="130" t="str">
        <f t="shared" si="205"/>
        <v/>
      </c>
      <c r="BO260" s="130">
        <f t="shared" si="201"/>
        <v>0</v>
      </c>
      <c r="BP260" s="130">
        <f t="shared" si="202"/>
        <v>0</v>
      </c>
      <c r="BQ260" s="130">
        <f t="shared" si="203"/>
        <v>0</v>
      </c>
      <c r="BR260" s="130">
        <f t="shared" si="193"/>
        <v>0</v>
      </c>
      <c r="BS260" s="130" t="str">
        <f t="shared" si="194"/>
        <v>N</v>
      </c>
    </row>
    <row r="261" spans="1:71" ht="18" customHeight="1">
      <c r="A261" s="407"/>
      <c r="B261" s="117"/>
      <c r="C261" s="117"/>
      <c r="D261" s="118"/>
      <c r="E261" s="118"/>
      <c r="F261" s="115"/>
      <c r="G261" s="115"/>
      <c r="H261" s="119"/>
      <c r="I261" s="109" t="str">
        <f t="shared" si="172"/>
        <v xml:space="preserve"> </v>
      </c>
      <c r="J261" s="109" t="str">
        <f t="shared" si="173"/>
        <v xml:space="preserve"> </v>
      </c>
      <c r="K261" s="109" t="str">
        <f t="shared" si="174"/>
        <v xml:space="preserve"> </v>
      </c>
      <c r="W261" s="141" t="str">
        <f t="shared" si="175"/>
        <v xml:space="preserve"> </v>
      </c>
      <c r="X261" s="137" t="str">
        <f t="shared" si="156"/>
        <v xml:space="preserve"> </v>
      </c>
      <c r="Y261" s="137" t="str">
        <f t="shared" si="157"/>
        <v xml:space="preserve"> </v>
      </c>
      <c r="Z261" s="137" t="str">
        <f t="shared" si="158"/>
        <v xml:space="preserve"> </v>
      </c>
      <c r="AA261" s="138" t="str">
        <f t="shared" si="159"/>
        <v xml:space="preserve"> </v>
      </c>
      <c r="AB261" s="144" t="str">
        <f t="shared" si="160"/>
        <v xml:space="preserve"> </v>
      </c>
      <c r="AC261" s="139" t="e">
        <f t="shared" si="161"/>
        <v>#N/A</v>
      </c>
      <c r="AD261" s="139" t="e">
        <f t="shared" si="162"/>
        <v>#N/A</v>
      </c>
      <c r="AE261" s="140" t="str">
        <f>IF(ISBLANK($G261)," ",IF($D261="Z",#REF!,IF($G261=2,0,IF($G261=1,IF($AB261&gt;$AD261,#REF!,0),IF($AB261&lt;$AC261,#REF!,#REF!)))))</f>
        <v xml:space="preserve"> </v>
      </c>
      <c r="AF261" s="140" t="str">
        <f>IF(ISBLANK($G261)," ",IF($D261="Z",#REF!+#REF!,IF($G261=2,#REF!+#REF!,IF($G261=1,IF($AB261&gt;$AD261,#REF!+#REF!,#REF!+#REF!),IF($AB261&lt;$AC261,#REF!+#REF!,#REF!+#REF!)))))</f>
        <v xml:space="preserve"> </v>
      </c>
      <c r="AG261" s="125">
        <f t="shared" si="195"/>
        <v>0</v>
      </c>
      <c r="AH261" s="126">
        <f t="shared" si="196"/>
        <v>0</v>
      </c>
      <c r="AI261" s="126">
        <f t="shared" si="197"/>
        <v>0</v>
      </c>
      <c r="AJ261" s="126">
        <f t="shared" si="198"/>
        <v>0</v>
      </c>
      <c r="AK261" s="126">
        <f t="shared" si="199"/>
        <v>0</v>
      </c>
      <c r="AL261" s="126">
        <f t="shared" si="200"/>
        <v>4</v>
      </c>
      <c r="AM261" s="125">
        <f t="shared" si="176"/>
        <v>23</v>
      </c>
      <c r="AN261" s="125">
        <f t="shared" si="163"/>
        <v>0</v>
      </c>
      <c r="AO261" s="125">
        <f t="shared" si="164"/>
        <v>0</v>
      </c>
      <c r="AP261" s="125">
        <f t="shared" si="177"/>
        <v>1</v>
      </c>
      <c r="AQ261" s="127">
        <f t="shared" si="165"/>
        <v>810</v>
      </c>
      <c r="AR261" s="127">
        <f t="shared" si="166"/>
        <v>0</v>
      </c>
      <c r="AS261" s="125">
        <f t="shared" si="178"/>
        <v>0</v>
      </c>
      <c r="AT261" s="128">
        <f t="shared" si="167"/>
        <v>0</v>
      </c>
      <c r="AU261" s="128">
        <f t="shared" si="168"/>
        <v>0</v>
      </c>
      <c r="AV261" s="128">
        <f t="shared" si="179"/>
        <v>0</v>
      </c>
      <c r="AW261" s="128">
        <f t="shared" si="169"/>
        <v>0</v>
      </c>
      <c r="AX261" s="146">
        <f t="shared" si="170"/>
        <v>0</v>
      </c>
      <c r="AY261" s="147">
        <f t="shared" si="180"/>
        <v>0</v>
      </c>
      <c r="AZ261" s="146">
        <f t="shared" si="171"/>
        <v>0</v>
      </c>
      <c r="BA261" s="129">
        <f t="shared" si="181"/>
        <v>0</v>
      </c>
      <c r="BB261" s="129">
        <f t="shared" si="182"/>
        <v>0</v>
      </c>
      <c r="BC261" s="129">
        <f t="shared" si="183"/>
        <v>0</v>
      </c>
      <c r="BD261" s="130">
        <f t="shared" si="184"/>
        <v>0</v>
      </c>
      <c r="BE261" s="130">
        <f t="shared" si="185"/>
        <v>0</v>
      </c>
      <c r="BF261" s="130">
        <f t="shared" si="186"/>
        <v>0</v>
      </c>
      <c r="BG261" s="149" t="b">
        <f t="shared" si="187"/>
        <v>0</v>
      </c>
      <c r="BH261" s="130" t="b">
        <f t="shared" si="188"/>
        <v>0</v>
      </c>
      <c r="BI261" s="130" t="str">
        <f t="shared" si="189"/>
        <v/>
      </c>
      <c r="BJ261" s="130" t="str">
        <f t="shared" si="190"/>
        <v/>
      </c>
      <c r="BK261" s="130">
        <f t="shared" si="191"/>
        <v>0</v>
      </c>
      <c r="BL261" s="130" t="str">
        <f t="shared" si="192"/>
        <v/>
      </c>
      <c r="BM261" s="130" t="str">
        <f t="shared" si="204"/>
        <v/>
      </c>
      <c r="BN261" s="130" t="str">
        <f t="shared" si="205"/>
        <v/>
      </c>
      <c r="BO261" s="130">
        <f t="shared" si="201"/>
        <v>0</v>
      </c>
      <c r="BP261" s="130">
        <f t="shared" si="202"/>
        <v>0</v>
      </c>
      <c r="BQ261" s="130">
        <f t="shared" si="203"/>
        <v>0</v>
      </c>
      <c r="BR261" s="130">
        <f t="shared" si="193"/>
        <v>0</v>
      </c>
      <c r="BS261" s="130" t="str">
        <f t="shared" si="194"/>
        <v>N</v>
      </c>
    </row>
    <row r="262" spans="1:71" ht="18" customHeight="1">
      <c r="A262" s="407"/>
      <c r="B262" s="117"/>
      <c r="C262" s="117"/>
      <c r="D262" s="118"/>
      <c r="E262" s="118"/>
      <c r="F262" s="115"/>
      <c r="G262" s="115"/>
      <c r="H262" s="119"/>
      <c r="I262" s="109" t="str">
        <f t="shared" si="172"/>
        <v xml:space="preserve"> </v>
      </c>
      <c r="J262" s="109" t="str">
        <f t="shared" si="173"/>
        <v xml:space="preserve"> </v>
      </c>
      <c r="K262" s="109" t="str">
        <f t="shared" si="174"/>
        <v xml:space="preserve"> </v>
      </c>
      <c r="W262" s="141" t="str">
        <f t="shared" si="175"/>
        <v xml:space="preserve"> </v>
      </c>
      <c r="X262" s="137" t="str">
        <f t="shared" si="156"/>
        <v xml:space="preserve"> </v>
      </c>
      <c r="Y262" s="137" t="str">
        <f t="shared" si="157"/>
        <v xml:space="preserve"> </v>
      </c>
      <c r="Z262" s="137" t="str">
        <f t="shared" si="158"/>
        <v xml:space="preserve"> </v>
      </c>
      <c r="AA262" s="138" t="str">
        <f t="shared" si="159"/>
        <v xml:space="preserve"> </v>
      </c>
      <c r="AB262" s="144" t="str">
        <f t="shared" si="160"/>
        <v xml:space="preserve"> </v>
      </c>
      <c r="AC262" s="139" t="e">
        <f t="shared" si="161"/>
        <v>#N/A</v>
      </c>
      <c r="AD262" s="139" t="e">
        <f t="shared" si="162"/>
        <v>#N/A</v>
      </c>
      <c r="AE262" s="140" t="str">
        <f>IF(ISBLANK($G262)," ",IF($D262="Z",#REF!,IF($G262=2,0,IF($G262=1,IF($AB262&gt;$AD262,#REF!,0),IF($AB262&lt;$AC262,#REF!,#REF!)))))</f>
        <v xml:space="preserve"> </v>
      </c>
      <c r="AF262" s="140" t="str">
        <f>IF(ISBLANK($G262)," ",IF($D262="Z",#REF!+#REF!,IF($G262=2,#REF!+#REF!,IF($G262=1,IF($AB262&gt;$AD262,#REF!+#REF!,#REF!+#REF!),IF($AB262&lt;$AC262,#REF!+#REF!,#REF!+#REF!)))))</f>
        <v xml:space="preserve"> </v>
      </c>
      <c r="AG262" s="125">
        <f t="shared" si="195"/>
        <v>0</v>
      </c>
      <c r="AH262" s="126">
        <f t="shared" si="196"/>
        <v>0</v>
      </c>
      <c r="AI262" s="126">
        <f t="shared" si="197"/>
        <v>0</v>
      </c>
      <c r="AJ262" s="126">
        <f t="shared" si="198"/>
        <v>0</v>
      </c>
      <c r="AK262" s="126">
        <f t="shared" si="199"/>
        <v>0</v>
      </c>
      <c r="AL262" s="126">
        <f t="shared" si="200"/>
        <v>4</v>
      </c>
      <c r="AM262" s="125">
        <f t="shared" si="176"/>
        <v>23</v>
      </c>
      <c r="AN262" s="125">
        <f t="shared" si="163"/>
        <v>0</v>
      </c>
      <c r="AO262" s="125">
        <f t="shared" si="164"/>
        <v>0</v>
      </c>
      <c r="AP262" s="125">
        <f t="shared" si="177"/>
        <v>1</v>
      </c>
      <c r="AQ262" s="127">
        <f t="shared" si="165"/>
        <v>810</v>
      </c>
      <c r="AR262" s="127">
        <f t="shared" si="166"/>
        <v>0</v>
      </c>
      <c r="AS262" s="125">
        <f t="shared" si="178"/>
        <v>0</v>
      </c>
      <c r="AT262" s="128">
        <f t="shared" si="167"/>
        <v>0</v>
      </c>
      <c r="AU262" s="128">
        <f t="shared" si="168"/>
        <v>0</v>
      </c>
      <c r="AV262" s="128">
        <f t="shared" si="179"/>
        <v>0</v>
      </c>
      <c r="AW262" s="128">
        <f t="shared" si="169"/>
        <v>0</v>
      </c>
      <c r="AX262" s="146">
        <f t="shared" si="170"/>
        <v>0</v>
      </c>
      <c r="AY262" s="147">
        <f t="shared" si="180"/>
        <v>0</v>
      </c>
      <c r="AZ262" s="146">
        <f t="shared" si="171"/>
        <v>0</v>
      </c>
      <c r="BA262" s="129">
        <f t="shared" si="181"/>
        <v>0</v>
      </c>
      <c r="BB262" s="129">
        <f t="shared" si="182"/>
        <v>0</v>
      </c>
      <c r="BC262" s="129">
        <f t="shared" si="183"/>
        <v>0</v>
      </c>
      <c r="BD262" s="130">
        <f t="shared" si="184"/>
        <v>0</v>
      </c>
      <c r="BE262" s="130">
        <f t="shared" si="185"/>
        <v>0</v>
      </c>
      <c r="BF262" s="130">
        <f t="shared" si="186"/>
        <v>0</v>
      </c>
      <c r="BG262" s="149" t="b">
        <f t="shared" si="187"/>
        <v>0</v>
      </c>
      <c r="BH262" s="130" t="b">
        <f t="shared" si="188"/>
        <v>0</v>
      </c>
      <c r="BI262" s="130" t="str">
        <f t="shared" si="189"/>
        <v/>
      </c>
      <c r="BJ262" s="130" t="str">
        <f t="shared" si="190"/>
        <v/>
      </c>
      <c r="BK262" s="130">
        <f t="shared" si="191"/>
        <v>0</v>
      </c>
      <c r="BL262" s="130" t="str">
        <f t="shared" si="192"/>
        <v/>
      </c>
      <c r="BM262" s="130" t="str">
        <f t="shared" si="204"/>
        <v/>
      </c>
      <c r="BN262" s="130" t="str">
        <f t="shared" si="205"/>
        <v/>
      </c>
      <c r="BO262" s="130">
        <f t="shared" si="201"/>
        <v>0</v>
      </c>
      <c r="BP262" s="130">
        <f t="shared" si="202"/>
        <v>0</v>
      </c>
      <c r="BQ262" s="130">
        <f t="shared" si="203"/>
        <v>0</v>
      </c>
      <c r="BR262" s="130">
        <f t="shared" si="193"/>
        <v>0</v>
      </c>
      <c r="BS262" s="130" t="str">
        <f t="shared" si="194"/>
        <v>N</v>
      </c>
    </row>
    <row r="263" spans="1:71" ht="18" customHeight="1">
      <c r="A263" s="407"/>
      <c r="B263" s="117"/>
      <c r="C263" s="117"/>
      <c r="D263" s="118"/>
      <c r="E263" s="118"/>
      <c r="F263" s="115"/>
      <c r="G263" s="115"/>
      <c r="H263" s="119"/>
      <c r="I263" s="109" t="str">
        <f t="shared" si="172"/>
        <v xml:space="preserve"> </v>
      </c>
      <c r="J263" s="109" t="str">
        <f t="shared" si="173"/>
        <v xml:space="preserve"> </v>
      </c>
      <c r="K263" s="109" t="str">
        <f t="shared" si="174"/>
        <v xml:space="preserve"> </v>
      </c>
      <c r="W263" s="141" t="str">
        <f t="shared" si="175"/>
        <v xml:space="preserve"> </v>
      </c>
      <c r="X263" s="137" t="str">
        <f t="shared" si="156"/>
        <v xml:space="preserve"> </v>
      </c>
      <c r="Y263" s="137" t="str">
        <f t="shared" si="157"/>
        <v xml:space="preserve"> </v>
      </c>
      <c r="Z263" s="137" t="str">
        <f t="shared" si="158"/>
        <v xml:space="preserve"> </v>
      </c>
      <c r="AA263" s="138" t="str">
        <f t="shared" si="159"/>
        <v xml:space="preserve"> </v>
      </c>
      <c r="AB263" s="144" t="str">
        <f t="shared" si="160"/>
        <v xml:space="preserve"> </v>
      </c>
      <c r="AC263" s="139" t="e">
        <f t="shared" si="161"/>
        <v>#N/A</v>
      </c>
      <c r="AD263" s="139" t="e">
        <f t="shared" si="162"/>
        <v>#N/A</v>
      </c>
      <c r="AE263" s="140" t="str">
        <f>IF(ISBLANK($G263)," ",IF($D263="Z",#REF!,IF($G263=2,0,IF($G263=1,IF($AB263&gt;$AD263,#REF!,0),IF($AB263&lt;$AC263,#REF!,#REF!)))))</f>
        <v xml:space="preserve"> </v>
      </c>
      <c r="AF263" s="140" t="str">
        <f>IF(ISBLANK($G263)," ",IF($D263="Z",#REF!+#REF!,IF($G263=2,#REF!+#REF!,IF($G263=1,IF($AB263&gt;$AD263,#REF!+#REF!,#REF!+#REF!),IF($AB263&lt;$AC263,#REF!+#REF!,#REF!+#REF!)))))</f>
        <v xml:space="preserve"> </v>
      </c>
      <c r="AG263" s="125">
        <f t="shared" si="195"/>
        <v>0</v>
      </c>
      <c r="AH263" s="126">
        <f t="shared" si="196"/>
        <v>0</v>
      </c>
      <c r="AI263" s="126">
        <f t="shared" si="197"/>
        <v>0</v>
      </c>
      <c r="AJ263" s="126">
        <f t="shared" si="198"/>
        <v>0</v>
      </c>
      <c r="AK263" s="126">
        <f t="shared" si="199"/>
        <v>0</v>
      </c>
      <c r="AL263" s="126">
        <f t="shared" si="200"/>
        <v>4</v>
      </c>
      <c r="AM263" s="125">
        <f t="shared" si="176"/>
        <v>23</v>
      </c>
      <c r="AN263" s="125">
        <f t="shared" si="163"/>
        <v>0</v>
      </c>
      <c r="AO263" s="125">
        <f t="shared" si="164"/>
        <v>0</v>
      </c>
      <c r="AP263" s="125">
        <f t="shared" si="177"/>
        <v>1</v>
      </c>
      <c r="AQ263" s="127">
        <f t="shared" si="165"/>
        <v>810</v>
      </c>
      <c r="AR263" s="127">
        <f t="shared" si="166"/>
        <v>0</v>
      </c>
      <c r="AS263" s="125">
        <f t="shared" si="178"/>
        <v>0</v>
      </c>
      <c r="AT263" s="128">
        <f t="shared" si="167"/>
        <v>0</v>
      </c>
      <c r="AU263" s="128">
        <f t="shared" si="168"/>
        <v>0</v>
      </c>
      <c r="AV263" s="128">
        <f t="shared" si="179"/>
        <v>0</v>
      </c>
      <c r="AW263" s="128">
        <f t="shared" si="169"/>
        <v>0</v>
      </c>
      <c r="AX263" s="146">
        <f t="shared" si="170"/>
        <v>0</v>
      </c>
      <c r="AY263" s="147">
        <f t="shared" si="180"/>
        <v>0</v>
      </c>
      <c r="AZ263" s="146">
        <f t="shared" si="171"/>
        <v>0</v>
      </c>
      <c r="BA263" s="129">
        <f t="shared" si="181"/>
        <v>0</v>
      </c>
      <c r="BB263" s="129">
        <f t="shared" si="182"/>
        <v>0</v>
      </c>
      <c r="BC263" s="129">
        <f t="shared" si="183"/>
        <v>0</v>
      </c>
      <c r="BD263" s="130">
        <f t="shared" si="184"/>
        <v>0</v>
      </c>
      <c r="BE263" s="130">
        <f t="shared" si="185"/>
        <v>0</v>
      </c>
      <c r="BF263" s="130">
        <f t="shared" si="186"/>
        <v>0</v>
      </c>
      <c r="BG263" s="149" t="b">
        <f t="shared" si="187"/>
        <v>0</v>
      </c>
      <c r="BH263" s="130" t="b">
        <f t="shared" si="188"/>
        <v>0</v>
      </c>
      <c r="BI263" s="130" t="str">
        <f t="shared" si="189"/>
        <v/>
      </c>
      <c r="BJ263" s="130" t="str">
        <f t="shared" si="190"/>
        <v/>
      </c>
      <c r="BK263" s="130">
        <f t="shared" si="191"/>
        <v>0</v>
      </c>
      <c r="BL263" s="130" t="str">
        <f t="shared" si="192"/>
        <v/>
      </c>
      <c r="BM263" s="130" t="str">
        <f t="shared" si="204"/>
        <v/>
      </c>
      <c r="BN263" s="130" t="str">
        <f t="shared" si="205"/>
        <v/>
      </c>
      <c r="BO263" s="130">
        <f t="shared" si="201"/>
        <v>0</v>
      </c>
      <c r="BP263" s="130">
        <f t="shared" si="202"/>
        <v>0</v>
      </c>
      <c r="BQ263" s="130">
        <f t="shared" si="203"/>
        <v>0</v>
      </c>
      <c r="BR263" s="130">
        <f t="shared" si="193"/>
        <v>0</v>
      </c>
      <c r="BS263" s="130" t="str">
        <f t="shared" si="194"/>
        <v>N</v>
      </c>
    </row>
    <row r="264" spans="1:71" ht="18" customHeight="1">
      <c r="A264" s="407"/>
      <c r="B264" s="117"/>
      <c r="C264" s="117"/>
      <c r="D264" s="118"/>
      <c r="E264" s="118"/>
      <c r="F264" s="115"/>
      <c r="G264" s="115"/>
      <c r="H264" s="119"/>
      <c r="I264" s="109" t="str">
        <f t="shared" si="172"/>
        <v xml:space="preserve"> </v>
      </c>
      <c r="J264" s="109" t="str">
        <f t="shared" si="173"/>
        <v xml:space="preserve"> </v>
      </c>
      <c r="K264" s="109" t="str">
        <f t="shared" si="174"/>
        <v xml:space="preserve"> </v>
      </c>
      <c r="W264" s="141" t="str">
        <f t="shared" si="175"/>
        <v xml:space="preserve"> </v>
      </c>
      <c r="X264" s="137" t="str">
        <f t="shared" si="156"/>
        <v xml:space="preserve"> </v>
      </c>
      <c r="Y264" s="137" t="str">
        <f t="shared" si="157"/>
        <v xml:space="preserve"> </v>
      </c>
      <c r="Z264" s="137" t="str">
        <f t="shared" si="158"/>
        <v xml:space="preserve"> </v>
      </c>
      <c r="AA264" s="138" t="str">
        <f t="shared" si="159"/>
        <v xml:space="preserve"> </v>
      </c>
      <c r="AB264" s="144" t="str">
        <f t="shared" si="160"/>
        <v xml:space="preserve"> </v>
      </c>
      <c r="AC264" s="139" t="e">
        <f t="shared" si="161"/>
        <v>#N/A</v>
      </c>
      <c r="AD264" s="139" t="e">
        <f t="shared" si="162"/>
        <v>#N/A</v>
      </c>
      <c r="AE264" s="140" t="str">
        <f>IF(ISBLANK($G264)," ",IF($D264="Z",#REF!,IF($G264=2,0,IF($G264=1,IF($AB264&gt;$AD264,#REF!,0),IF($AB264&lt;$AC264,#REF!,#REF!)))))</f>
        <v xml:space="preserve"> </v>
      </c>
      <c r="AF264" s="140" t="str">
        <f>IF(ISBLANK($G264)," ",IF($D264="Z",#REF!+#REF!,IF($G264=2,#REF!+#REF!,IF($G264=1,IF($AB264&gt;$AD264,#REF!+#REF!,#REF!+#REF!),IF($AB264&lt;$AC264,#REF!+#REF!,#REF!+#REF!)))))</f>
        <v xml:space="preserve"> </v>
      </c>
      <c r="AG264" s="125">
        <f t="shared" si="195"/>
        <v>0</v>
      </c>
      <c r="AH264" s="126">
        <f t="shared" si="196"/>
        <v>0</v>
      </c>
      <c r="AI264" s="126">
        <f t="shared" si="197"/>
        <v>0</v>
      </c>
      <c r="AJ264" s="126">
        <f t="shared" si="198"/>
        <v>0</v>
      </c>
      <c r="AK264" s="126">
        <f t="shared" si="199"/>
        <v>0</v>
      </c>
      <c r="AL264" s="126">
        <f t="shared" si="200"/>
        <v>4</v>
      </c>
      <c r="AM264" s="125">
        <f t="shared" si="176"/>
        <v>23</v>
      </c>
      <c r="AN264" s="125">
        <f t="shared" si="163"/>
        <v>0</v>
      </c>
      <c r="AO264" s="125">
        <f t="shared" si="164"/>
        <v>0</v>
      </c>
      <c r="AP264" s="125">
        <f t="shared" si="177"/>
        <v>1</v>
      </c>
      <c r="AQ264" s="127">
        <f t="shared" si="165"/>
        <v>810</v>
      </c>
      <c r="AR264" s="127">
        <f t="shared" si="166"/>
        <v>0</v>
      </c>
      <c r="AS264" s="125">
        <f t="shared" si="178"/>
        <v>0</v>
      </c>
      <c r="AT264" s="128">
        <f t="shared" si="167"/>
        <v>0</v>
      </c>
      <c r="AU264" s="128">
        <f t="shared" si="168"/>
        <v>0</v>
      </c>
      <c r="AV264" s="128">
        <f t="shared" si="179"/>
        <v>0</v>
      </c>
      <c r="AW264" s="128">
        <f t="shared" si="169"/>
        <v>0</v>
      </c>
      <c r="AX264" s="146">
        <f t="shared" si="170"/>
        <v>0</v>
      </c>
      <c r="AY264" s="147">
        <f t="shared" si="180"/>
        <v>0</v>
      </c>
      <c r="AZ264" s="146">
        <f t="shared" si="171"/>
        <v>0</v>
      </c>
      <c r="BA264" s="129">
        <f t="shared" si="181"/>
        <v>0</v>
      </c>
      <c r="BB264" s="129">
        <f t="shared" si="182"/>
        <v>0</v>
      </c>
      <c r="BC264" s="129">
        <f t="shared" si="183"/>
        <v>0</v>
      </c>
      <c r="BD264" s="130">
        <f t="shared" si="184"/>
        <v>0</v>
      </c>
      <c r="BE264" s="130">
        <f t="shared" si="185"/>
        <v>0</v>
      </c>
      <c r="BF264" s="130">
        <f t="shared" si="186"/>
        <v>0</v>
      </c>
      <c r="BG264" s="149" t="b">
        <f t="shared" si="187"/>
        <v>0</v>
      </c>
      <c r="BH264" s="130" t="b">
        <f t="shared" si="188"/>
        <v>0</v>
      </c>
      <c r="BI264" s="130" t="str">
        <f t="shared" si="189"/>
        <v/>
      </c>
      <c r="BJ264" s="130" t="str">
        <f t="shared" si="190"/>
        <v/>
      </c>
      <c r="BK264" s="130">
        <f t="shared" si="191"/>
        <v>0</v>
      </c>
      <c r="BL264" s="130" t="str">
        <f t="shared" si="192"/>
        <v/>
      </c>
      <c r="BM264" s="130" t="str">
        <f t="shared" si="204"/>
        <v/>
      </c>
      <c r="BN264" s="130" t="str">
        <f t="shared" si="205"/>
        <v/>
      </c>
      <c r="BO264" s="130">
        <f t="shared" si="201"/>
        <v>0</v>
      </c>
      <c r="BP264" s="130">
        <f t="shared" si="202"/>
        <v>0</v>
      </c>
      <c r="BQ264" s="130">
        <f t="shared" si="203"/>
        <v>0</v>
      </c>
      <c r="BR264" s="130">
        <f t="shared" si="193"/>
        <v>0</v>
      </c>
      <c r="BS264" s="130" t="str">
        <f t="shared" si="194"/>
        <v>N</v>
      </c>
    </row>
    <row r="265" spans="1:71" ht="18" customHeight="1">
      <c r="A265" s="407"/>
      <c r="B265" s="117"/>
      <c r="C265" s="117"/>
      <c r="D265" s="118"/>
      <c r="E265" s="118"/>
      <c r="F265" s="115"/>
      <c r="G265" s="115"/>
      <c r="H265" s="119"/>
      <c r="I265" s="109" t="str">
        <f t="shared" si="172"/>
        <v xml:space="preserve"> </v>
      </c>
      <c r="J265" s="109" t="str">
        <f t="shared" si="173"/>
        <v xml:space="preserve"> </v>
      </c>
      <c r="K265" s="109" t="str">
        <f t="shared" si="174"/>
        <v xml:space="preserve"> </v>
      </c>
      <c r="W265" s="141" t="str">
        <f t="shared" si="175"/>
        <v xml:space="preserve"> </v>
      </c>
      <c r="X265" s="137" t="str">
        <f t="shared" si="156"/>
        <v xml:space="preserve"> </v>
      </c>
      <c r="Y265" s="137" t="str">
        <f t="shared" si="157"/>
        <v xml:space="preserve"> </v>
      </c>
      <c r="Z265" s="137" t="str">
        <f t="shared" si="158"/>
        <v xml:space="preserve"> </v>
      </c>
      <c r="AA265" s="138" t="str">
        <f t="shared" si="159"/>
        <v xml:space="preserve"> </v>
      </c>
      <c r="AB265" s="144" t="str">
        <f t="shared" si="160"/>
        <v xml:space="preserve"> </v>
      </c>
      <c r="AC265" s="139" t="e">
        <f t="shared" si="161"/>
        <v>#N/A</v>
      </c>
      <c r="AD265" s="139" t="e">
        <f t="shared" si="162"/>
        <v>#N/A</v>
      </c>
      <c r="AE265" s="140" t="str">
        <f>IF(ISBLANK($G265)," ",IF($D265="Z",#REF!,IF($G265=2,0,IF($G265=1,IF($AB265&gt;$AD265,#REF!,0),IF($AB265&lt;$AC265,#REF!,#REF!)))))</f>
        <v xml:space="preserve"> </v>
      </c>
      <c r="AF265" s="140" t="str">
        <f>IF(ISBLANK($G265)," ",IF($D265="Z",#REF!+#REF!,IF($G265=2,#REF!+#REF!,IF($G265=1,IF($AB265&gt;$AD265,#REF!+#REF!,#REF!+#REF!),IF($AB265&lt;$AC265,#REF!+#REF!,#REF!+#REF!)))))</f>
        <v xml:space="preserve"> </v>
      </c>
      <c r="AG265" s="125">
        <f t="shared" si="195"/>
        <v>0</v>
      </c>
      <c r="AH265" s="126">
        <f t="shared" si="196"/>
        <v>0</v>
      </c>
      <c r="AI265" s="126">
        <f t="shared" si="197"/>
        <v>0</v>
      </c>
      <c r="AJ265" s="126">
        <f t="shared" si="198"/>
        <v>0</v>
      </c>
      <c r="AK265" s="126">
        <f t="shared" si="199"/>
        <v>0</v>
      </c>
      <c r="AL265" s="126">
        <f t="shared" si="200"/>
        <v>4</v>
      </c>
      <c r="AM265" s="125">
        <f t="shared" si="176"/>
        <v>23</v>
      </c>
      <c r="AN265" s="125">
        <f t="shared" si="163"/>
        <v>0</v>
      </c>
      <c r="AO265" s="125">
        <f t="shared" si="164"/>
        <v>0</v>
      </c>
      <c r="AP265" s="125">
        <f t="shared" si="177"/>
        <v>1</v>
      </c>
      <c r="AQ265" s="127">
        <f t="shared" si="165"/>
        <v>810</v>
      </c>
      <c r="AR265" s="127">
        <f t="shared" si="166"/>
        <v>0</v>
      </c>
      <c r="AS265" s="125">
        <f t="shared" si="178"/>
        <v>0</v>
      </c>
      <c r="AT265" s="128">
        <f t="shared" si="167"/>
        <v>0</v>
      </c>
      <c r="AU265" s="128">
        <f t="shared" si="168"/>
        <v>0</v>
      </c>
      <c r="AV265" s="128">
        <f t="shared" si="179"/>
        <v>0</v>
      </c>
      <c r="AW265" s="128">
        <f t="shared" si="169"/>
        <v>0</v>
      </c>
      <c r="AX265" s="146">
        <f t="shared" si="170"/>
        <v>0</v>
      </c>
      <c r="AY265" s="147">
        <f t="shared" si="180"/>
        <v>0</v>
      </c>
      <c r="AZ265" s="146">
        <f t="shared" si="171"/>
        <v>0</v>
      </c>
      <c r="BA265" s="129">
        <f t="shared" si="181"/>
        <v>0</v>
      </c>
      <c r="BB265" s="129">
        <f t="shared" si="182"/>
        <v>0</v>
      </c>
      <c r="BC265" s="129">
        <f t="shared" si="183"/>
        <v>0</v>
      </c>
      <c r="BD265" s="130">
        <f t="shared" si="184"/>
        <v>0</v>
      </c>
      <c r="BE265" s="130">
        <f t="shared" si="185"/>
        <v>0</v>
      </c>
      <c r="BF265" s="130">
        <f t="shared" si="186"/>
        <v>0</v>
      </c>
      <c r="BG265" s="149" t="b">
        <f t="shared" si="187"/>
        <v>0</v>
      </c>
      <c r="BH265" s="130" t="b">
        <f t="shared" si="188"/>
        <v>0</v>
      </c>
      <c r="BI265" s="130" t="str">
        <f t="shared" si="189"/>
        <v/>
      </c>
      <c r="BJ265" s="130" t="str">
        <f t="shared" si="190"/>
        <v/>
      </c>
      <c r="BK265" s="130">
        <f t="shared" si="191"/>
        <v>0</v>
      </c>
      <c r="BL265" s="130" t="str">
        <f t="shared" si="192"/>
        <v/>
      </c>
      <c r="BM265" s="130" t="str">
        <f t="shared" si="204"/>
        <v/>
      </c>
      <c r="BN265" s="130" t="str">
        <f t="shared" si="205"/>
        <v/>
      </c>
      <c r="BO265" s="130">
        <f t="shared" si="201"/>
        <v>0</v>
      </c>
      <c r="BP265" s="130">
        <f t="shared" si="202"/>
        <v>0</v>
      </c>
      <c r="BQ265" s="130">
        <f t="shared" si="203"/>
        <v>0</v>
      </c>
      <c r="BR265" s="130">
        <f t="shared" si="193"/>
        <v>0</v>
      </c>
      <c r="BS265" s="130" t="str">
        <f t="shared" si="194"/>
        <v>N</v>
      </c>
    </row>
    <row r="266" spans="1:71" ht="18" customHeight="1">
      <c r="A266" s="407"/>
      <c r="B266" s="117"/>
      <c r="C266" s="117"/>
      <c r="D266" s="118"/>
      <c r="E266" s="118"/>
      <c r="F266" s="115"/>
      <c r="G266" s="115"/>
      <c r="H266" s="119"/>
      <c r="I266" s="109" t="str">
        <f t="shared" si="172"/>
        <v xml:space="preserve"> </v>
      </c>
      <c r="J266" s="109" t="str">
        <f t="shared" si="173"/>
        <v xml:space="preserve"> </v>
      </c>
      <c r="K266" s="109" t="str">
        <f t="shared" si="174"/>
        <v xml:space="preserve"> </v>
      </c>
      <c r="W266" s="141" t="str">
        <f t="shared" si="175"/>
        <v xml:space="preserve"> </v>
      </c>
      <c r="X266" s="137" t="str">
        <f t="shared" si="156"/>
        <v xml:space="preserve"> </v>
      </c>
      <c r="Y266" s="137" t="str">
        <f t="shared" si="157"/>
        <v xml:space="preserve"> </v>
      </c>
      <c r="Z266" s="137" t="str">
        <f t="shared" si="158"/>
        <v xml:space="preserve"> </v>
      </c>
      <c r="AA266" s="138" t="str">
        <f t="shared" si="159"/>
        <v xml:space="preserve"> </v>
      </c>
      <c r="AB266" s="144" t="str">
        <f t="shared" si="160"/>
        <v xml:space="preserve"> </v>
      </c>
      <c r="AC266" s="139" t="e">
        <f t="shared" si="161"/>
        <v>#N/A</v>
      </c>
      <c r="AD266" s="139" t="e">
        <f t="shared" si="162"/>
        <v>#N/A</v>
      </c>
      <c r="AE266" s="140" t="str">
        <f>IF(ISBLANK($G266)," ",IF($D266="Z",#REF!,IF($G266=2,0,IF($G266=1,IF($AB266&gt;$AD266,#REF!,0),IF($AB266&lt;$AC266,#REF!,#REF!)))))</f>
        <v xml:space="preserve"> </v>
      </c>
      <c r="AF266" s="140" t="str">
        <f>IF(ISBLANK($G266)," ",IF($D266="Z",#REF!+#REF!,IF($G266=2,#REF!+#REF!,IF($G266=1,IF($AB266&gt;$AD266,#REF!+#REF!,#REF!+#REF!),IF($AB266&lt;$AC266,#REF!+#REF!,#REF!+#REF!)))))</f>
        <v xml:space="preserve"> </v>
      </c>
      <c r="AG266" s="125">
        <f t="shared" si="195"/>
        <v>0</v>
      </c>
      <c r="AH266" s="126">
        <f t="shared" si="196"/>
        <v>0</v>
      </c>
      <c r="AI266" s="126">
        <f t="shared" si="197"/>
        <v>0</v>
      </c>
      <c r="AJ266" s="126">
        <f t="shared" si="198"/>
        <v>0</v>
      </c>
      <c r="AK266" s="126">
        <f t="shared" si="199"/>
        <v>0</v>
      </c>
      <c r="AL266" s="126">
        <f t="shared" si="200"/>
        <v>4</v>
      </c>
      <c r="AM266" s="125">
        <f t="shared" si="176"/>
        <v>23</v>
      </c>
      <c r="AN266" s="125">
        <f t="shared" si="163"/>
        <v>0</v>
      </c>
      <c r="AO266" s="125">
        <f t="shared" si="164"/>
        <v>0</v>
      </c>
      <c r="AP266" s="125">
        <f t="shared" si="177"/>
        <v>1</v>
      </c>
      <c r="AQ266" s="127">
        <f t="shared" si="165"/>
        <v>810</v>
      </c>
      <c r="AR266" s="127">
        <f t="shared" si="166"/>
        <v>0</v>
      </c>
      <c r="AS266" s="125">
        <f t="shared" si="178"/>
        <v>0</v>
      </c>
      <c r="AT266" s="128">
        <f t="shared" si="167"/>
        <v>0</v>
      </c>
      <c r="AU266" s="128">
        <f t="shared" si="168"/>
        <v>0</v>
      </c>
      <c r="AV266" s="128">
        <f t="shared" si="179"/>
        <v>0</v>
      </c>
      <c r="AW266" s="128">
        <f t="shared" si="169"/>
        <v>0</v>
      </c>
      <c r="AX266" s="146">
        <f t="shared" si="170"/>
        <v>0</v>
      </c>
      <c r="AY266" s="147">
        <f t="shared" si="180"/>
        <v>0</v>
      </c>
      <c r="AZ266" s="146">
        <f t="shared" si="171"/>
        <v>0</v>
      </c>
      <c r="BA266" s="129">
        <f t="shared" si="181"/>
        <v>0</v>
      </c>
      <c r="BB266" s="129">
        <f t="shared" si="182"/>
        <v>0</v>
      </c>
      <c r="BC266" s="129">
        <f t="shared" si="183"/>
        <v>0</v>
      </c>
      <c r="BD266" s="130">
        <f t="shared" si="184"/>
        <v>0</v>
      </c>
      <c r="BE266" s="130">
        <f t="shared" si="185"/>
        <v>0</v>
      </c>
      <c r="BF266" s="130">
        <f t="shared" si="186"/>
        <v>0</v>
      </c>
      <c r="BG266" s="149" t="b">
        <f t="shared" si="187"/>
        <v>0</v>
      </c>
      <c r="BH266" s="130" t="b">
        <f t="shared" si="188"/>
        <v>0</v>
      </c>
      <c r="BI266" s="130" t="str">
        <f t="shared" si="189"/>
        <v/>
      </c>
      <c r="BJ266" s="130" t="str">
        <f t="shared" si="190"/>
        <v/>
      </c>
      <c r="BK266" s="130">
        <f t="shared" si="191"/>
        <v>0</v>
      </c>
      <c r="BL266" s="130" t="str">
        <f t="shared" si="192"/>
        <v/>
      </c>
      <c r="BM266" s="130" t="str">
        <f t="shared" si="204"/>
        <v/>
      </c>
      <c r="BN266" s="130" t="str">
        <f t="shared" si="205"/>
        <v/>
      </c>
      <c r="BO266" s="130">
        <f t="shared" si="201"/>
        <v>0</v>
      </c>
      <c r="BP266" s="130">
        <f t="shared" si="202"/>
        <v>0</v>
      </c>
      <c r="BQ266" s="130">
        <f t="shared" si="203"/>
        <v>0</v>
      </c>
      <c r="BR266" s="130">
        <f t="shared" si="193"/>
        <v>0</v>
      </c>
      <c r="BS266" s="130" t="str">
        <f t="shared" si="194"/>
        <v>N</v>
      </c>
    </row>
    <row r="267" spans="1:71" ht="18" customHeight="1">
      <c r="A267" s="407"/>
      <c r="B267" s="117"/>
      <c r="C267" s="117"/>
      <c r="D267" s="118"/>
      <c r="E267" s="118"/>
      <c r="F267" s="115"/>
      <c r="G267" s="115"/>
      <c r="H267" s="119"/>
      <c r="I267" s="109" t="str">
        <f t="shared" si="172"/>
        <v xml:space="preserve"> </v>
      </c>
      <c r="J267" s="109" t="str">
        <f t="shared" si="173"/>
        <v xml:space="preserve"> </v>
      </c>
      <c r="K267" s="109" t="str">
        <f t="shared" si="174"/>
        <v xml:space="preserve"> </v>
      </c>
      <c r="W267" s="141" t="str">
        <f t="shared" si="175"/>
        <v xml:space="preserve"> </v>
      </c>
      <c r="X267" s="137" t="str">
        <f t="shared" si="156"/>
        <v xml:space="preserve"> </v>
      </c>
      <c r="Y267" s="137" t="str">
        <f t="shared" si="157"/>
        <v xml:space="preserve"> </v>
      </c>
      <c r="Z267" s="137" t="str">
        <f t="shared" si="158"/>
        <v xml:space="preserve"> </v>
      </c>
      <c r="AA267" s="138" t="str">
        <f t="shared" si="159"/>
        <v xml:space="preserve"> </v>
      </c>
      <c r="AB267" s="144" t="str">
        <f t="shared" si="160"/>
        <v xml:space="preserve"> </v>
      </c>
      <c r="AC267" s="139" t="e">
        <f t="shared" si="161"/>
        <v>#N/A</v>
      </c>
      <c r="AD267" s="139" t="e">
        <f t="shared" si="162"/>
        <v>#N/A</v>
      </c>
      <c r="AE267" s="140" t="str">
        <f>IF(ISBLANK($G267)," ",IF($D267="Z",#REF!,IF($G267=2,0,IF($G267=1,IF($AB267&gt;$AD267,#REF!,0),IF($AB267&lt;$AC267,#REF!,#REF!)))))</f>
        <v xml:space="preserve"> </v>
      </c>
      <c r="AF267" s="140" t="str">
        <f>IF(ISBLANK($G267)," ",IF($D267="Z",#REF!+#REF!,IF($G267=2,#REF!+#REF!,IF($G267=1,IF($AB267&gt;$AD267,#REF!+#REF!,#REF!+#REF!),IF($AB267&lt;$AC267,#REF!+#REF!,#REF!+#REF!)))))</f>
        <v xml:space="preserve"> </v>
      </c>
      <c r="AG267" s="125">
        <f t="shared" si="195"/>
        <v>0</v>
      </c>
      <c r="AH267" s="126">
        <f t="shared" si="196"/>
        <v>0</v>
      </c>
      <c r="AI267" s="126">
        <f t="shared" si="197"/>
        <v>0</v>
      </c>
      <c r="AJ267" s="126">
        <f t="shared" si="198"/>
        <v>0</v>
      </c>
      <c r="AK267" s="126">
        <f t="shared" si="199"/>
        <v>0</v>
      </c>
      <c r="AL267" s="126">
        <f t="shared" si="200"/>
        <v>4</v>
      </c>
      <c r="AM267" s="125">
        <f t="shared" si="176"/>
        <v>23</v>
      </c>
      <c r="AN267" s="125">
        <f t="shared" si="163"/>
        <v>0</v>
      </c>
      <c r="AO267" s="125">
        <f t="shared" si="164"/>
        <v>0</v>
      </c>
      <c r="AP267" s="125">
        <f t="shared" si="177"/>
        <v>1</v>
      </c>
      <c r="AQ267" s="127">
        <f t="shared" si="165"/>
        <v>810</v>
      </c>
      <c r="AR267" s="127">
        <f t="shared" si="166"/>
        <v>0</v>
      </c>
      <c r="AS267" s="125">
        <f t="shared" si="178"/>
        <v>0</v>
      </c>
      <c r="AT267" s="128">
        <f t="shared" si="167"/>
        <v>0</v>
      </c>
      <c r="AU267" s="128">
        <f t="shared" si="168"/>
        <v>0</v>
      </c>
      <c r="AV267" s="128">
        <f t="shared" si="179"/>
        <v>0</v>
      </c>
      <c r="AW267" s="128">
        <f t="shared" si="169"/>
        <v>0</v>
      </c>
      <c r="AX267" s="146">
        <f t="shared" si="170"/>
        <v>0</v>
      </c>
      <c r="AY267" s="147">
        <f t="shared" si="180"/>
        <v>0</v>
      </c>
      <c r="AZ267" s="146">
        <f t="shared" si="171"/>
        <v>0</v>
      </c>
      <c r="BA267" s="129">
        <f t="shared" si="181"/>
        <v>0</v>
      </c>
      <c r="BB267" s="129">
        <f t="shared" si="182"/>
        <v>0</v>
      </c>
      <c r="BC267" s="129">
        <f t="shared" si="183"/>
        <v>0</v>
      </c>
      <c r="BD267" s="130">
        <f t="shared" si="184"/>
        <v>0</v>
      </c>
      <c r="BE267" s="130">
        <f t="shared" si="185"/>
        <v>0</v>
      </c>
      <c r="BF267" s="130">
        <f t="shared" si="186"/>
        <v>0</v>
      </c>
      <c r="BG267" s="149" t="b">
        <f t="shared" si="187"/>
        <v>0</v>
      </c>
      <c r="BH267" s="130" t="b">
        <f t="shared" si="188"/>
        <v>0</v>
      </c>
      <c r="BI267" s="130" t="str">
        <f t="shared" si="189"/>
        <v/>
      </c>
      <c r="BJ267" s="130" t="str">
        <f t="shared" si="190"/>
        <v/>
      </c>
      <c r="BK267" s="130">
        <f t="shared" si="191"/>
        <v>0</v>
      </c>
      <c r="BL267" s="130" t="str">
        <f t="shared" si="192"/>
        <v/>
      </c>
      <c r="BM267" s="130" t="str">
        <f t="shared" si="204"/>
        <v/>
      </c>
      <c r="BN267" s="130" t="str">
        <f t="shared" si="205"/>
        <v/>
      </c>
      <c r="BO267" s="130">
        <f t="shared" si="201"/>
        <v>0</v>
      </c>
      <c r="BP267" s="130">
        <f t="shared" si="202"/>
        <v>0</v>
      </c>
      <c r="BQ267" s="130">
        <f t="shared" si="203"/>
        <v>0</v>
      </c>
      <c r="BR267" s="130">
        <f t="shared" si="193"/>
        <v>0</v>
      </c>
      <c r="BS267" s="130" t="str">
        <f t="shared" si="194"/>
        <v>N</v>
      </c>
    </row>
    <row r="268" spans="1:71" ht="18" customHeight="1">
      <c r="A268" s="407"/>
      <c r="B268" s="117"/>
      <c r="C268" s="117"/>
      <c r="D268" s="118"/>
      <c r="E268" s="118"/>
      <c r="F268" s="115"/>
      <c r="G268" s="115"/>
      <c r="H268" s="119"/>
      <c r="I268" s="109" t="str">
        <f t="shared" si="172"/>
        <v xml:space="preserve"> </v>
      </c>
      <c r="J268" s="109" t="str">
        <f t="shared" si="173"/>
        <v xml:space="preserve"> </v>
      </c>
      <c r="K268" s="109" t="str">
        <f t="shared" si="174"/>
        <v xml:space="preserve"> </v>
      </c>
      <c r="W268" s="141" t="str">
        <f t="shared" si="175"/>
        <v xml:space="preserve"> </v>
      </c>
      <c r="X268" s="137" t="str">
        <f t="shared" si="156"/>
        <v xml:space="preserve"> </v>
      </c>
      <c r="Y268" s="137" t="str">
        <f t="shared" si="157"/>
        <v xml:space="preserve"> </v>
      </c>
      <c r="Z268" s="137" t="str">
        <f t="shared" si="158"/>
        <v xml:space="preserve"> </v>
      </c>
      <c r="AA268" s="138" t="str">
        <f t="shared" si="159"/>
        <v xml:space="preserve"> </v>
      </c>
      <c r="AB268" s="144" t="str">
        <f t="shared" si="160"/>
        <v xml:space="preserve"> </v>
      </c>
      <c r="AC268" s="139" t="e">
        <f t="shared" si="161"/>
        <v>#N/A</v>
      </c>
      <c r="AD268" s="139" t="e">
        <f t="shared" si="162"/>
        <v>#N/A</v>
      </c>
      <c r="AE268" s="140" t="str">
        <f>IF(ISBLANK($G268)," ",IF($D268="Z",#REF!,IF($G268=2,0,IF($G268=1,IF($AB268&gt;$AD268,#REF!,0),IF($AB268&lt;$AC268,#REF!,#REF!)))))</f>
        <v xml:space="preserve"> </v>
      </c>
      <c r="AF268" s="140" t="str">
        <f>IF(ISBLANK($G268)," ",IF($D268="Z",#REF!+#REF!,IF($G268=2,#REF!+#REF!,IF($G268=1,IF($AB268&gt;$AD268,#REF!+#REF!,#REF!+#REF!),IF($AB268&lt;$AC268,#REF!+#REF!,#REF!+#REF!)))))</f>
        <v xml:space="preserve"> </v>
      </c>
      <c r="AG268" s="125">
        <f t="shared" si="195"/>
        <v>0</v>
      </c>
      <c r="AH268" s="126">
        <f t="shared" si="196"/>
        <v>0</v>
      </c>
      <c r="AI268" s="126">
        <f t="shared" si="197"/>
        <v>0</v>
      </c>
      <c r="AJ268" s="126">
        <f t="shared" si="198"/>
        <v>0</v>
      </c>
      <c r="AK268" s="126">
        <f t="shared" si="199"/>
        <v>0</v>
      </c>
      <c r="AL268" s="126">
        <f t="shared" si="200"/>
        <v>4</v>
      </c>
      <c r="AM268" s="125">
        <f t="shared" si="176"/>
        <v>23</v>
      </c>
      <c r="AN268" s="125">
        <f t="shared" si="163"/>
        <v>0</v>
      </c>
      <c r="AO268" s="125">
        <f t="shared" si="164"/>
        <v>0</v>
      </c>
      <c r="AP268" s="125">
        <f t="shared" si="177"/>
        <v>1</v>
      </c>
      <c r="AQ268" s="127">
        <f t="shared" si="165"/>
        <v>810</v>
      </c>
      <c r="AR268" s="127">
        <f t="shared" si="166"/>
        <v>0</v>
      </c>
      <c r="AS268" s="125">
        <f t="shared" si="178"/>
        <v>0</v>
      </c>
      <c r="AT268" s="128">
        <f t="shared" si="167"/>
        <v>0</v>
      </c>
      <c r="AU268" s="128">
        <f t="shared" si="168"/>
        <v>0</v>
      </c>
      <c r="AV268" s="128">
        <f t="shared" si="179"/>
        <v>0</v>
      </c>
      <c r="AW268" s="128">
        <f t="shared" si="169"/>
        <v>0</v>
      </c>
      <c r="AX268" s="146">
        <f t="shared" si="170"/>
        <v>0</v>
      </c>
      <c r="AY268" s="147">
        <f t="shared" si="180"/>
        <v>0</v>
      </c>
      <c r="AZ268" s="146">
        <f t="shared" si="171"/>
        <v>0</v>
      </c>
      <c r="BA268" s="129">
        <f t="shared" si="181"/>
        <v>0</v>
      </c>
      <c r="BB268" s="129">
        <f t="shared" si="182"/>
        <v>0</v>
      </c>
      <c r="BC268" s="129">
        <f t="shared" si="183"/>
        <v>0</v>
      </c>
      <c r="BD268" s="130">
        <f t="shared" si="184"/>
        <v>0</v>
      </c>
      <c r="BE268" s="130">
        <f t="shared" si="185"/>
        <v>0</v>
      </c>
      <c r="BF268" s="130">
        <f t="shared" si="186"/>
        <v>0</v>
      </c>
      <c r="BG268" s="149" t="b">
        <f t="shared" si="187"/>
        <v>0</v>
      </c>
      <c r="BH268" s="130" t="b">
        <f t="shared" si="188"/>
        <v>0</v>
      </c>
      <c r="BI268" s="130" t="str">
        <f t="shared" si="189"/>
        <v/>
      </c>
      <c r="BJ268" s="130" t="str">
        <f t="shared" si="190"/>
        <v/>
      </c>
      <c r="BK268" s="130">
        <f t="shared" si="191"/>
        <v>0</v>
      </c>
      <c r="BL268" s="130" t="str">
        <f t="shared" si="192"/>
        <v/>
      </c>
      <c r="BM268" s="130" t="str">
        <f t="shared" si="204"/>
        <v/>
      </c>
      <c r="BN268" s="130" t="str">
        <f t="shared" si="205"/>
        <v/>
      </c>
      <c r="BO268" s="130">
        <f t="shared" si="201"/>
        <v>0</v>
      </c>
      <c r="BP268" s="130">
        <f t="shared" si="202"/>
        <v>0</v>
      </c>
      <c r="BQ268" s="130">
        <f t="shared" si="203"/>
        <v>0</v>
      </c>
      <c r="BR268" s="130">
        <f t="shared" si="193"/>
        <v>0</v>
      </c>
      <c r="BS268" s="130" t="str">
        <f t="shared" si="194"/>
        <v>N</v>
      </c>
    </row>
    <row r="269" spans="1:71" ht="18" customHeight="1">
      <c r="A269" s="407"/>
      <c r="B269" s="117"/>
      <c r="C269" s="117"/>
      <c r="D269" s="118"/>
      <c r="E269" s="118"/>
      <c r="F269" s="115"/>
      <c r="G269" s="115"/>
      <c r="H269" s="119"/>
      <c r="I269" s="109" t="str">
        <f t="shared" si="172"/>
        <v xml:space="preserve"> </v>
      </c>
      <c r="J269" s="109" t="str">
        <f t="shared" si="173"/>
        <v xml:space="preserve"> </v>
      </c>
      <c r="K269" s="109" t="str">
        <f t="shared" si="174"/>
        <v xml:space="preserve"> </v>
      </c>
      <c r="W269" s="141" t="str">
        <f t="shared" si="175"/>
        <v xml:space="preserve"> </v>
      </c>
      <c r="X269" s="137" t="str">
        <f t="shared" si="156"/>
        <v xml:space="preserve"> </v>
      </c>
      <c r="Y269" s="137" t="str">
        <f t="shared" si="157"/>
        <v xml:space="preserve"> </v>
      </c>
      <c r="Z269" s="137" t="str">
        <f t="shared" si="158"/>
        <v xml:space="preserve"> </v>
      </c>
      <c r="AA269" s="138" t="str">
        <f t="shared" si="159"/>
        <v xml:space="preserve"> </v>
      </c>
      <c r="AB269" s="144" t="str">
        <f t="shared" si="160"/>
        <v xml:space="preserve"> </v>
      </c>
      <c r="AC269" s="139" t="e">
        <f t="shared" si="161"/>
        <v>#N/A</v>
      </c>
      <c r="AD269" s="139" t="e">
        <f t="shared" si="162"/>
        <v>#N/A</v>
      </c>
      <c r="AE269" s="140" t="str">
        <f>IF(ISBLANK($G269)," ",IF($D269="Z",#REF!,IF($G269=2,0,IF($G269=1,IF($AB269&gt;$AD269,#REF!,0),IF($AB269&lt;$AC269,#REF!,#REF!)))))</f>
        <v xml:space="preserve"> </v>
      </c>
      <c r="AF269" s="140" t="str">
        <f>IF(ISBLANK($G269)," ",IF($D269="Z",#REF!+#REF!,IF($G269=2,#REF!+#REF!,IF($G269=1,IF($AB269&gt;$AD269,#REF!+#REF!,#REF!+#REF!),IF($AB269&lt;$AC269,#REF!+#REF!,#REF!+#REF!)))))</f>
        <v xml:space="preserve"> </v>
      </c>
      <c r="AG269" s="125">
        <f t="shared" si="195"/>
        <v>0</v>
      </c>
      <c r="AH269" s="126">
        <f t="shared" si="196"/>
        <v>0</v>
      </c>
      <c r="AI269" s="126">
        <f t="shared" si="197"/>
        <v>0</v>
      </c>
      <c r="AJ269" s="126">
        <f t="shared" si="198"/>
        <v>0</v>
      </c>
      <c r="AK269" s="126">
        <f t="shared" si="199"/>
        <v>0</v>
      </c>
      <c r="AL269" s="126">
        <f t="shared" si="200"/>
        <v>4</v>
      </c>
      <c r="AM269" s="125">
        <f t="shared" si="176"/>
        <v>23</v>
      </c>
      <c r="AN269" s="125">
        <f t="shared" si="163"/>
        <v>0</v>
      </c>
      <c r="AO269" s="125">
        <f t="shared" si="164"/>
        <v>0</v>
      </c>
      <c r="AP269" s="125">
        <f t="shared" si="177"/>
        <v>1</v>
      </c>
      <c r="AQ269" s="127">
        <f t="shared" si="165"/>
        <v>810</v>
      </c>
      <c r="AR269" s="127">
        <f t="shared" si="166"/>
        <v>0</v>
      </c>
      <c r="AS269" s="125">
        <f t="shared" si="178"/>
        <v>0</v>
      </c>
      <c r="AT269" s="128">
        <f t="shared" si="167"/>
        <v>0</v>
      </c>
      <c r="AU269" s="128">
        <f t="shared" si="168"/>
        <v>0</v>
      </c>
      <c r="AV269" s="128">
        <f t="shared" si="179"/>
        <v>0</v>
      </c>
      <c r="AW269" s="128">
        <f t="shared" si="169"/>
        <v>0</v>
      </c>
      <c r="AX269" s="146">
        <f t="shared" si="170"/>
        <v>0</v>
      </c>
      <c r="AY269" s="147">
        <f t="shared" si="180"/>
        <v>0</v>
      </c>
      <c r="AZ269" s="146">
        <f t="shared" si="171"/>
        <v>0</v>
      </c>
      <c r="BA269" s="129">
        <f t="shared" si="181"/>
        <v>0</v>
      </c>
      <c r="BB269" s="129">
        <f t="shared" si="182"/>
        <v>0</v>
      </c>
      <c r="BC269" s="129">
        <f t="shared" si="183"/>
        <v>0</v>
      </c>
      <c r="BD269" s="130">
        <f t="shared" si="184"/>
        <v>0</v>
      </c>
      <c r="BE269" s="130">
        <f t="shared" si="185"/>
        <v>0</v>
      </c>
      <c r="BF269" s="130">
        <f t="shared" si="186"/>
        <v>0</v>
      </c>
      <c r="BG269" s="149" t="b">
        <f t="shared" si="187"/>
        <v>0</v>
      </c>
      <c r="BH269" s="130" t="b">
        <f t="shared" si="188"/>
        <v>0</v>
      </c>
      <c r="BI269" s="130" t="str">
        <f t="shared" si="189"/>
        <v/>
      </c>
      <c r="BJ269" s="130" t="str">
        <f t="shared" si="190"/>
        <v/>
      </c>
      <c r="BK269" s="130">
        <f t="shared" si="191"/>
        <v>0</v>
      </c>
      <c r="BL269" s="130" t="str">
        <f t="shared" si="192"/>
        <v/>
      </c>
      <c r="BM269" s="130" t="str">
        <f t="shared" si="204"/>
        <v/>
      </c>
      <c r="BN269" s="130" t="str">
        <f t="shared" si="205"/>
        <v/>
      </c>
      <c r="BO269" s="130">
        <f t="shared" si="201"/>
        <v>0</v>
      </c>
      <c r="BP269" s="130">
        <f t="shared" si="202"/>
        <v>0</v>
      </c>
      <c r="BQ269" s="130">
        <f t="shared" si="203"/>
        <v>0</v>
      </c>
      <c r="BR269" s="130">
        <f t="shared" si="193"/>
        <v>0</v>
      </c>
      <c r="BS269" s="130" t="str">
        <f t="shared" si="194"/>
        <v>N</v>
      </c>
    </row>
    <row r="270" spans="1:71" ht="18" customHeight="1">
      <c r="A270" s="407"/>
      <c r="B270" s="117"/>
      <c r="C270" s="117"/>
      <c r="D270" s="118"/>
      <c r="E270" s="118"/>
      <c r="F270" s="115"/>
      <c r="G270" s="115"/>
      <c r="H270" s="119"/>
      <c r="I270" s="109" t="str">
        <f t="shared" si="172"/>
        <v xml:space="preserve"> </v>
      </c>
      <c r="J270" s="109" t="str">
        <f t="shared" si="173"/>
        <v xml:space="preserve"> </v>
      </c>
      <c r="K270" s="109" t="str">
        <f t="shared" si="174"/>
        <v xml:space="preserve"> </v>
      </c>
      <c r="W270" s="141" t="str">
        <f t="shared" si="175"/>
        <v xml:space="preserve"> </v>
      </c>
      <c r="X270" s="137" t="str">
        <f t="shared" si="156"/>
        <v xml:space="preserve"> </v>
      </c>
      <c r="Y270" s="137" t="str">
        <f t="shared" si="157"/>
        <v xml:space="preserve"> </v>
      </c>
      <c r="Z270" s="137" t="str">
        <f t="shared" si="158"/>
        <v xml:space="preserve"> </v>
      </c>
      <c r="AA270" s="138" t="str">
        <f t="shared" si="159"/>
        <v xml:space="preserve"> </v>
      </c>
      <c r="AB270" s="144" t="str">
        <f t="shared" si="160"/>
        <v xml:space="preserve"> </v>
      </c>
      <c r="AC270" s="139" t="e">
        <f t="shared" si="161"/>
        <v>#N/A</v>
      </c>
      <c r="AD270" s="139" t="e">
        <f t="shared" si="162"/>
        <v>#N/A</v>
      </c>
      <c r="AE270" s="140" t="str">
        <f>IF(ISBLANK($G270)," ",IF($D270="Z",#REF!,IF($G270=2,0,IF($G270=1,IF($AB270&gt;$AD270,#REF!,0),IF($AB270&lt;$AC270,#REF!,#REF!)))))</f>
        <v xml:space="preserve"> </v>
      </c>
      <c r="AF270" s="140" t="str">
        <f>IF(ISBLANK($G270)," ",IF($D270="Z",#REF!+#REF!,IF($G270=2,#REF!+#REF!,IF($G270=1,IF($AB270&gt;$AD270,#REF!+#REF!,#REF!+#REF!),IF($AB270&lt;$AC270,#REF!+#REF!,#REF!+#REF!)))))</f>
        <v xml:space="preserve"> </v>
      </c>
      <c r="AG270" s="125">
        <f t="shared" si="195"/>
        <v>0</v>
      </c>
      <c r="AH270" s="126">
        <f t="shared" si="196"/>
        <v>0</v>
      </c>
      <c r="AI270" s="126">
        <f t="shared" si="197"/>
        <v>0</v>
      </c>
      <c r="AJ270" s="126">
        <f t="shared" si="198"/>
        <v>0</v>
      </c>
      <c r="AK270" s="126">
        <f t="shared" si="199"/>
        <v>0</v>
      </c>
      <c r="AL270" s="126">
        <f t="shared" si="200"/>
        <v>4</v>
      </c>
      <c r="AM270" s="125">
        <f t="shared" si="176"/>
        <v>23</v>
      </c>
      <c r="AN270" s="125">
        <f t="shared" si="163"/>
        <v>0</v>
      </c>
      <c r="AO270" s="125">
        <f t="shared" si="164"/>
        <v>0</v>
      </c>
      <c r="AP270" s="125">
        <f t="shared" si="177"/>
        <v>1</v>
      </c>
      <c r="AQ270" s="127">
        <f t="shared" si="165"/>
        <v>810</v>
      </c>
      <c r="AR270" s="127">
        <f t="shared" si="166"/>
        <v>0</v>
      </c>
      <c r="AS270" s="125">
        <f t="shared" si="178"/>
        <v>0</v>
      </c>
      <c r="AT270" s="128">
        <f t="shared" si="167"/>
        <v>0</v>
      </c>
      <c r="AU270" s="128">
        <f t="shared" si="168"/>
        <v>0</v>
      </c>
      <c r="AV270" s="128">
        <f t="shared" si="179"/>
        <v>0</v>
      </c>
      <c r="AW270" s="128">
        <f t="shared" si="169"/>
        <v>0</v>
      </c>
      <c r="AX270" s="146">
        <f t="shared" si="170"/>
        <v>0</v>
      </c>
      <c r="AY270" s="147">
        <f t="shared" si="180"/>
        <v>0</v>
      </c>
      <c r="AZ270" s="146">
        <f t="shared" si="171"/>
        <v>0</v>
      </c>
      <c r="BA270" s="129">
        <f t="shared" si="181"/>
        <v>0</v>
      </c>
      <c r="BB270" s="129">
        <f t="shared" si="182"/>
        <v>0</v>
      </c>
      <c r="BC270" s="129">
        <f t="shared" si="183"/>
        <v>0</v>
      </c>
      <c r="BD270" s="130">
        <f t="shared" si="184"/>
        <v>0</v>
      </c>
      <c r="BE270" s="130">
        <f t="shared" si="185"/>
        <v>0</v>
      </c>
      <c r="BF270" s="130">
        <f t="shared" si="186"/>
        <v>0</v>
      </c>
      <c r="BG270" s="149" t="b">
        <f t="shared" si="187"/>
        <v>0</v>
      </c>
      <c r="BH270" s="130" t="b">
        <f t="shared" si="188"/>
        <v>0</v>
      </c>
      <c r="BI270" s="130" t="str">
        <f t="shared" si="189"/>
        <v/>
      </c>
      <c r="BJ270" s="130" t="str">
        <f t="shared" si="190"/>
        <v/>
      </c>
      <c r="BK270" s="130">
        <f t="shared" si="191"/>
        <v>0</v>
      </c>
      <c r="BL270" s="130" t="str">
        <f t="shared" si="192"/>
        <v/>
      </c>
      <c r="BM270" s="130" t="str">
        <f t="shared" si="204"/>
        <v/>
      </c>
      <c r="BN270" s="130" t="str">
        <f t="shared" si="205"/>
        <v/>
      </c>
      <c r="BO270" s="130">
        <f t="shared" si="201"/>
        <v>0</v>
      </c>
      <c r="BP270" s="130">
        <f t="shared" si="202"/>
        <v>0</v>
      </c>
      <c r="BQ270" s="130">
        <f t="shared" si="203"/>
        <v>0</v>
      </c>
      <c r="BR270" s="130">
        <f t="shared" si="193"/>
        <v>0</v>
      </c>
      <c r="BS270" s="130" t="str">
        <f t="shared" si="194"/>
        <v>N</v>
      </c>
    </row>
    <row r="271" spans="1:71" ht="18" customHeight="1">
      <c r="A271" s="407"/>
      <c r="B271" s="117"/>
      <c r="C271" s="117"/>
      <c r="D271" s="118"/>
      <c r="E271" s="118"/>
      <c r="F271" s="115"/>
      <c r="G271" s="115"/>
      <c r="H271" s="119"/>
      <c r="I271" s="109" t="str">
        <f t="shared" si="172"/>
        <v xml:space="preserve"> </v>
      </c>
      <c r="J271" s="109" t="str">
        <f t="shared" si="173"/>
        <v xml:space="preserve"> </v>
      </c>
      <c r="K271" s="109" t="str">
        <f t="shared" si="174"/>
        <v xml:space="preserve"> </v>
      </c>
      <c r="W271" s="141" t="str">
        <f t="shared" si="175"/>
        <v xml:space="preserve"> </v>
      </c>
      <c r="X271" s="137" t="str">
        <f t="shared" si="156"/>
        <v xml:space="preserve"> </v>
      </c>
      <c r="Y271" s="137" t="str">
        <f t="shared" si="157"/>
        <v xml:space="preserve"> </v>
      </c>
      <c r="Z271" s="137" t="str">
        <f t="shared" si="158"/>
        <v xml:space="preserve"> </v>
      </c>
      <c r="AA271" s="138" t="str">
        <f t="shared" si="159"/>
        <v xml:space="preserve"> </v>
      </c>
      <c r="AB271" s="144" t="str">
        <f t="shared" si="160"/>
        <v xml:space="preserve"> </v>
      </c>
      <c r="AC271" s="139" t="e">
        <f t="shared" si="161"/>
        <v>#N/A</v>
      </c>
      <c r="AD271" s="139" t="e">
        <f t="shared" si="162"/>
        <v>#N/A</v>
      </c>
      <c r="AE271" s="140" t="str">
        <f>IF(ISBLANK($G271)," ",IF($D271="Z",#REF!,IF($G271=2,0,IF($G271=1,IF($AB271&gt;$AD271,#REF!,0),IF($AB271&lt;$AC271,#REF!,#REF!)))))</f>
        <v xml:space="preserve"> </v>
      </c>
      <c r="AF271" s="140" t="str">
        <f>IF(ISBLANK($G271)," ",IF($D271="Z",#REF!+#REF!,IF($G271=2,#REF!+#REF!,IF($G271=1,IF($AB271&gt;$AD271,#REF!+#REF!,#REF!+#REF!),IF($AB271&lt;$AC271,#REF!+#REF!,#REF!+#REF!)))))</f>
        <v xml:space="preserve"> </v>
      </c>
      <c r="AG271" s="125">
        <f t="shared" si="195"/>
        <v>0</v>
      </c>
      <c r="AH271" s="126">
        <f t="shared" si="196"/>
        <v>0</v>
      </c>
      <c r="AI271" s="126">
        <f t="shared" si="197"/>
        <v>0</v>
      </c>
      <c r="AJ271" s="126">
        <f t="shared" si="198"/>
        <v>0</v>
      </c>
      <c r="AK271" s="126">
        <f t="shared" si="199"/>
        <v>0</v>
      </c>
      <c r="AL271" s="126">
        <f t="shared" si="200"/>
        <v>4</v>
      </c>
      <c r="AM271" s="125">
        <f t="shared" si="176"/>
        <v>23</v>
      </c>
      <c r="AN271" s="125">
        <f t="shared" si="163"/>
        <v>0</v>
      </c>
      <c r="AO271" s="125">
        <f t="shared" si="164"/>
        <v>0</v>
      </c>
      <c r="AP271" s="125">
        <f t="shared" si="177"/>
        <v>1</v>
      </c>
      <c r="AQ271" s="127">
        <f t="shared" si="165"/>
        <v>810</v>
      </c>
      <c r="AR271" s="127">
        <f t="shared" si="166"/>
        <v>0</v>
      </c>
      <c r="AS271" s="125">
        <f t="shared" si="178"/>
        <v>0</v>
      </c>
      <c r="AT271" s="128">
        <f t="shared" si="167"/>
        <v>0</v>
      </c>
      <c r="AU271" s="128">
        <f t="shared" si="168"/>
        <v>0</v>
      </c>
      <c r="AV271" s="128">
        <f t="shared" si="179"/>
        <v>0</v>
      </c>
      <c r="AW271" s="128">
        <f t="shared" si="169"/>
        <v>0</v>
      </c>
      <c r="AX271" s="146">
        <f t="shared" si="170"/>
        <v>0</v>
      </c>
      <c r="AY271" s="147">
        <f t="shared" si="180"/>
        <v>0</v>
      </c>
      <c r="AZ271" s="146">
        <f t="shared" si="171"/>
        <v>0</v>
      </c>
      <c r="BA271" s="129">
        <f t="shared" si="181"/>
        <v>0</v>
      </c>
      <c r="BB271" s="129">
        <f t="shared" si="182"/>
        <v>0</v>
      </c>
      <c r="BC271" s="129">
        <f t="shared" si="183"/>
        <v>0</v>
      </c>
      <c r="BD271" s="130">
        <f t="shared" si="184"/>
        <v>0</v>
      </c>
      <c r="BE271" s="130">
        <f t="shared" si="185"/>
        <v>0</v>
      </c>
      <c r="BF271" s="130">
        <f t="shared" si="186"/>
        <v>0</v>
      </c>
      <c r="BG271" s="149" t="b">
        <f t="shared" si="187"/>
        <v>0</v>
      </c>
      <c r="BH271" s="130" t="b">
        <f t="shared" si="188"/>
        <v>0</v>
      </c>
      <c r="BI271" s="130" t="str">
        <f t="shared" si="189"/>
        <v/>
      </c>
      <c r="BJ271" s="130" t="str">
        <f t="shared" si="190"/>
        <v/>
      </c>
      <c r="BK271" s="130">
        <f t="shared" si="191"/>
        <v>0</v>
      </c>
      <c r="BL271" s="130" t="str">
        <f t="shared" si="192"/>
        <v/>
      </c>
      <c r="BM271" s="130" t="str">
        <f t="shared" si="204"/>
        <v/>
      </c>
      <c r="BN271" s="130" t="str">
        <f t="shared" si="205"/>
        <v/>
      </c>
      <c r="BO271" s="130">
        <f t="shared" si="201"/>
        <v>0</v>
      </c>
      <c r="BP271" s="130">
        <f t="shared" si="202"/>
        <v>0</v>
      </c>
      <c r="BQ271" s="130">
        <f t="shared" si="203"/>
        <v>0</v>
      </c>
      <c r="BR271" s="130">
        <f t="shared" si="193"/>
        <v>0</v>
      </c>
      <c r="BS271" s="130" t="str">
        <f t="shared" si="194"/>
        <v>N</v>
      </c>
    </row>
    <row r="272" spans="1:71" ht="18" customHeight="1">
      <c r="A272" s="407"/>
      <c r="B272" s="117"/>
      <c r="C272" s="117"/>
      <c r="D272" s="118"/>
      <c r="E272" s="118"/>
      <c r="F272" s="115"/>
      <c r="G272" s="115"/>
      <c r="H272" s="119"/>
      <c r="I272" s="109" t="str">
        <f t="shared" si="172"/>
        <v xml:space="preserve"> </v>
      </c>
      <c r="J272" s="109" t="str">
        <f t="shared" si="173"/>
        <v xml:space="preserve"> </v>
      </c>
      <c r="K272" s="109" t="str">
        <f t="shared" si="174"/>
        <v xml:space="preserve"> </v>
      </c>
      <c r="W272" s="141" t="str">
        <f t="shared" si="175"/>
        <v xml:space="preserve"> </v>
      </c>
      <c r="X272" s="137" t="str">
        <f t="shared" ref="X272:X335" si="206">IF(ISBLANK(A272)," ",MOD(SUM((LEFT(A272,1)*8)+(MID(A272,2,1)*7)+(MID(A272,3,1)*6)+(MID(A272,4,1)*5)+(MID(A272,5,1)*4)+(MID(A272,6,1)*3)+(MID(A272,7,1)*2)),11))</f>
        <v xml:space="preserve"> </v>
      </c>
      <c r="Y272" s="137" t="str">
        <f t="shared" ref="Y272:Y335" si="207">IF(ISBLANK(A272)," ",IF(A272&lt;10000000+OR(A272&gt;99999999),"X",IF(X272=0,0,IF(X272=1,"X",11-X272))))</f>
        <v xml:space="preserve"> </v>
      </c>
      <c r="Z272" s="137" t="str">
        <f t="shared" ref="Z272:Z335" si="208">IF(ISBLANK(A272)," ",IF(ISERROR(VLOOKUP(A272,InvalidNINum,1,FALSE)),SUM(CONCATENATE(LEFT(A272,7),Y272)),VLOOKUP(A272,InvalidNINum,1,FALSE)))</f>
        <v xml:space="preserve"> </v>
      </c>
      <c r="AA272" s="138" t="str">
        <f t="shared" ref="AA272:AA335" si="209">IF(ISBLANK($F272)," ",IF(AND($E272="M",$F272=$C$10),"M","W"))</f>
        <v xml:space="preserve"> </v>
      </c>
      <c r="AB272" s="144" t="str">
        <f t="shared" ref="AB272:AB335" si="210">IF(ISBLANK($H272)," ",IF($E272="M",IF($F272=$C$10,IF($H272&gt;$C$12,$C$12,ROUNDDOWN($H272,0)),IF($H272&gt;($F272*$C$11),$F272*$C$11,ROUNDDOWN($H272,0))),IF($H272&gt;($F272*$C$11),$F272*$C$11,ROUNDDOWN($H272,0))))</f>
        <v xml:space="preserve"> </v>
      </c>
      <c r="AC272" s="139" t="e">
        <f t="shared" ref="AC272:AC335" si="211">IF($AA272="M",(VLOOKUP($C$6,$V$16:$AF$20,14)*52)/12,VLOOKUP($C$6,$V$16:$AF$20,14)*$F272)</f>
        <v>#N/A</v>
      </c>
      <c r="AD272" s="139" t="e">
        <f t="shared" ref="AD272:AD335" si="212">IF($AA272="M",(VLOOKUP($C$6,$V$16:$AF$20,15)*52)/12,VLOOKUP($C$6,$V$16:$AF$20,15)*$F272)</f>
        <v>#N/A</v>
      </c>
      <c r="AE272" s="140" t="str">
        <f>IF(ISBLANK($G272)," ",IF($D272="Z",#REF!,IF($G272=2,0,IF($G272=1,IF($AB272&gt;$AD272,#REF!,0),IF($AB272&lt;$AC272,#REF!,#REF!)))))</f>
        <v xml:space="preserve"> </v>
      </c>
      <c r="AF272" s="140" t="str">
        <f>IF(ISBLANK($G272)," ",IF($D272="Z",#REF!+#REF!,IF($G272=2,#REF!+#REF!,IF($G272=1,IF($AB272&gt;$AD272,#REF!+#REF!,#REF!+#REF!),IF($AB272&lt;$AC272,#REF!+#REF!,#REF!+#REF!)))))</f>
        <v xml:space="preserve"> </v>
      </c>
      <c r="AG272" s="125">
        <f t="shared" si="195"/>
        <v>0</v>
      </c>
      <c r="AH272" s="126">
        <f t="shared" si="196"/>
        <v>0</v>
      </c>
      <c r="AI272" s="126">
        <f t="shared" si="197"/>
        <v>0</v>
      </c>
      <c r="AJ272" s="126">
        <f t="shared" si="198"/>
        <v>0</v>
      </c>
      <c r="AK272" s="126">
        <f t="shared" si="199"/>
        <v>0</v>
      </c>
      <c r="AL272" s="126">
        <f t="shared" si="200"/>
        <v>4</v>
      </c>
      <c r="AM272" s="125">
        <f t="shared" si="176"/>
        <v>23</v>
      </c>
      <c r="AN272" s="125">
        <f t="shared" ref="AN272:AN335" si="213">IF(AM272&gt;Lower_Age_Limit,0,1)</f>
        <v>0</v>
      </c>
      <c r="AO272" s="125">
        <f t="shared" ref="AO272:AO335" si="214">IF(NOT(G272="R"),0,IF(AM272&gt;=RetirementAge,0,1))</f>
        <v>0</v>
      </c>
      <c r="AP272" s="125">
        <f t="shared" si="177"/>
        <v>1</v>
      </c>
      <c r="AQ272" s="127">
        <f t="shared" ref="AQ272:AQ335" si="215">+HLOOKUP($AH$10,WeeklyIWCeiling,AP272+1)</f>
        <v>810</v>
      </c>
      <c r="AR272" s="127">
        <f t="shared" ref="AR272:AR335" si="216">IF(AA272="M",HLOOKUP($AH$10,MonthlyIWCeiling,AP272+1),HLOOKUP($AH$10,WeeklyIWCeiling,AP272+1)*F272)</f>
        <v>0</v>
      </c>
      <c r="AS272" s="125">
        <f t="shared" si="178"/>
        <v>0</v>
      </c>
      <c r="AT272" s="128">
        <f t="shared" ref="AT272:AT335" si="217">IF(E272="M",IF(H272&lt;=AR272,0,1),IF(AS272&lt;=AQ272,0,1))</f>
        <v>0</v>
      </c>
      <c r="AU272" s="128">
        <f t="shared" ref="AU272:AU335" si="218">IF(F272&gt;$C$10,1,0)</f>
        <v>0</v>
      </c>
      <c r="AV272" s="128">
        <f t="shared" si="179"/>
        <v>0</v>
      </c>
      <c r="AW272" s="128">
        <f t="shared" ref="AW272:AW335" si="219">+IF(OR(AND(E272="M",AV272&lt;60),AND(E272="W",AS272&lt;60)),1,0)</f>
        <v>0</v>
      </c>
      <c r="AX272" s="146">
        <f t="shared" ref="AX272:AX335" si="220">IF(OR(ISBLANK(A272),ISBLANK(B272),ISBLANK(C272),ISBLANK(D272),ISBLANK(E272)),0,IF(AND(F272&gt;0,F272&lt;6,H272&gt;0),IF(AW272=1,HLOOKUP($AH$10,EeContRatesU60,AP272+1,TRUE),HLOOKUP($AH$10,EeContRatesO60,AP272+1,TRUE))))</f>
        <v>0</v>
      </c>
      <c r="AY272" s="147">
        <f t="shared" si="180"/>
        <v>0</v>
      </c>
      <c r="AZ272" s="146">
        <f t="shared" ref="AZ272:AZ335" si="221">IF(OR(ISBLANK(A272),ISBLANK(B272),ISBLANK(C272),ISBLANK(D272),ISBLANK(E272)),0,IF(AND(F272&gt;0,F272&lt;6,H272&gt;0),IF(AW272=1,HLOOKUP($AH$10,TotalContRatesU60,AP272+1,TRUE),HLOOKUP($AH$10,TotalContRatesO60,AP272+1,TRUE))))</f>
        <v>0</v>
      </c>
      <c r="BA272" s="129">
        <f t="shared" si="181"/>
        <v>0</v>
      </c>
      <c r="BB272" s="129">
        <f t="shared" si="182"/>
        <v>0</v>
      </c>
      <c r="BC272" s="129">
        <f t="shared" si="183"/>
        <v>0</v>
      </c>
      <c r="BD272" s="130">
        <f t="shared" si="184"/>
        <v>0</v>
      </c>
      <c r="BE272" s="130">
        <f t="shared" si="185"/>
        <v>0</v>
      </c>
      <c r="BF272" s="130">
        <f t="shared" si="186"/>
        <v>0</v>
      </c>
      <c r="BG272" s="149" t="b">
        <f t="shared" si="187"/>
        <v>0</v>
      </c>
      <c r="BH272" s="130" t="b">
        <f t="shared" si="188"/>
        <v>0</v>
      </c>
      <c r="BI272" s="130" t="str">
        <f t="shared" si="189"/>
        <v/>
      </c>
      <c r="BJ272" s="130" t="str">
        <f t="shared" si="190"/>
        <v/>
      </c>
      <c r="BK272" s="130">
        <f t="shared" si="191"/>
        <v>0</v>
      </c>
      <c r="BL272" s="130" t="str">
        <f t="shared" si="192"/>
        <v/>
      </c>
      <c r="BM272" s="130" t="str">
        <f t="shared" si="204"/>
        <v/>
      </c>
      <c r="BN272" s="130" t="str">
        <f t="shared" si="205"/>
        <v/>
      </c>
      <c r="BO272" s="130">
        <f t="shared" si="201"/>
        <v>0</v>
      </c>
      <c r="BP272" s="130">
        <f t="shared" si="202"/>
        <v>0</v>
      </c>
      <c r="BQ272" s="130">
        <f t="shared" si="203"/>
        <v>0</v>
      </c>
      <c r="BR272" s="130">
        <f t="shared" si="193"/>
        <v>0</v>
      </c>
      <c r="BS272" s="130" t="str">
        <f t="shared" si="194"/>
        <v>N</v>
      </c>
    </row>
    <row r="273" spans="1:71" ht="18" customHeight="1">
      <c r="A273" s="407"/>
      <c r="B273" s="117"/>
      <c r="C273" s="117"/>
      <c r="D273" s="118"/>
      <c r="E273" s="118"/>
      <c r="F273" s="115"/>
      <c r="G273" s="115"/>
      <c r="H273" s="119"/>
      <c r="I273" s="109" t="str">
        <f t="shared" ref="I273:I336" si="222">IF(ISBLANK($H273)," ",BO273)</f>
        <v xml:space="preserve"> </v>
      </c>
      <c r="J273" s="109" t="str">
        <f t="shared" ref="J273:J336" si="223">IF(ISBLANK($H273)," ",BP273)</f>
        <v xml:space="preserve"> </v>
      </c>
      <c r="K273" s="109" t="str">
        <f t="shared" ref="K273:K336" si="224">IF((ISBLANK($H273))," ",BQ273)</f>
        <v xml:space="preserve"> </v>
      </c>
      <c r="W273" s="141" t="str">
        <f t="shared" ref="W273:W336" si="225">IF(ISBLANK($A273)," ",A273)</f>
        <v xml:space="preserve"> </v>
      </c>
      <c r="X273" s="137" t="str">
        <f t="shared" si="206"/>
        <v xml:space="preserve"> </v>
      </c>
      <c r="Y273" s="137" t="str">
        <f t="shared" si="207"/>
        <v xml:space="preserve"> </v>
      </c>
      <c r="Z273" s="137" t="str">
        <f t="shared" si="208"/>
        <v xml:space="preserve"> </v>
      </c>
      <c r="AA273" s="138" t="str">
        <f t="shared" si="209"/>
        <v xml:space="preserve"> </v>
      </c>
      <c r="AB273" s="144" t="str">
        <f t="shared" si="210"/>
        <v xml:space="preserve"> </v>
      </c>
      <c r="AC273" s="139" t="e">
        <f t="shared" si="211"/>
        <v>#N/A</v>
      </c>
      <c r="AD273" s="139" t="e">
        <f t="shared" si="212"/>
        <v>#N/A</v>
      </c>
      <c r="AE273" s="140" t="str">
        <f>IF(ISBLANK($G273)," ",IF($D273="Z",#REF!,IF($G273=2,0,IF($G273=1,IF($AB273&gt;$AD273,#REF!,0),IF($AB273&lt;$AC273,#REF!,#REF!)))))</f>
        <v xml:space="preserve"> </v>
      </c>
      <c r="AF273" s="140" t="str">
        <f>IF(ISBLANK($G273)," ",IF($D273="Z",#REF!+#REF!,IF($G273=2,#REF!+#REF!,IF($G273=1,IF($AB273&gt;$AD273,#REF!+#REF!,#REF!+#REF!),IF($AB273&lt;$AC273,#REF!+#REF!,#REF!+#REF!)))))</f>
        <v xml:space="preserve"> </v>
      </c>
      <c r="AG273" s="125">
        <f t="shared" si="195"/>
        <v>0</v>
      </c>
      <c r="AH273" s="126">
        <f t="shared" si="196"/>
        <v>0</v>
      </c>
      <c r="AI273" s="126">
        <f t="shared" si="197"/>
        <v>0</v>
      </c>
      <c r="AJ273" s="126">
        <f t="shared" si="198"/>
        <v>0</v>
      </c>
      <c r="AK273" s="126">
        <f t="shared" si="199"/>
        <v>0</v>
      </c>
      <c r="AL273" s="126">
        <f t="shared" si="200"/>
        <v>4</v>
      </c>
      <c r="AM273" s="125">
        <f t="shared" ref="AM273:AM336" si="226">IF(INT((($AH$11-(1900+AI273))*48 +($AH$12-AL273))/48)&gt;90,INT((($AH$11-(2000+AI273))*48 +($AH$12-AL273))/48),INT((($AH$11-(1900+AI273))*48 +($AH$12-AL273))/48))</f>
        <v>23</v>
      </c>
      <c r="AN273" s="125">
        <f t="shared" si="213"/>
        <v>0</v>
      </c>
      <c r="AO273" s="125">
        <f t="shared" si="214"/>
        <v>0</v>
      </c>
      <c r="AP273" s="125">
        <f t="shared" ref="AP273:AP336" si="227">IF(AND($D273="Z",$AL$10&lt;=$AH$10,$AH$10&lt;$AL$11,$AL$12&lt;AM273,AM273&lt;=$AL$13),7,IF(AM273&gt;=70,IF($G273="R",6,5),IF($G273="R",IF(AM273&gt;=65,4,2),IF($AM273&gt;=65,3,1))))</f>
        <v>1</v>
      </c>
      <c r="AQ273" s="127">
        <f t="shared" si="215"/>
        <v>810</v>
      </c>
      <c r="AR273" s="127">
        <f t="shared" si="216"/>
        <v>0</v>
      </c>
      <c r="AS273" s="125">
        <f t="shared" ref="AS273:AS336" si="228">IF(AND(F273&gt;0,H273&gt;0),H273/F273,0)</f>
        <v>0</v>
      </c>
      <c r="AT273" s="128">
        <f t="shared" si="217"/>
        <v>0</v>
      </c>
      <c r="AU273" s="128">
        <f t="shared" si="218"/>
        <v>0</v>
      </c>
      <c r="AV273" s="128">
        <f t="shared" ref="AV273:AV336" si="229">+AR273*12/52</f>
        <v>0</v>
      </c>
      <c r="AW273" s="128">
        <f t="shared" si="219"/>
        <v>0</v>
      </c>
      <c r="AX273" s="146">
        <f t="shared" si="220"/>
        <v>0</v>
      </c>
      <c r="AY273" s="147">
        <f t="shared" ref="AY273:AY336" si="230">+AZ273-AX273</f>
        <v>0</v>
      </c>
      <c r="AZ273" s="146">
        <f t="shared" si="221"/>
        <v>0</v>
      </c>
      <c r="BA273" s="129">
        <f t="shared" ref="BA273:BA336" si="231">IF(OR(ISBLANK(A273),ISBLANK(B273),ISBLANK(C273),ISBLANK(D273),ISBLANK(E273)),0,IF(AND(F273&gt;0,F273&lt;6,H273&gt;0),ROUND(H273*AX273,2)))</f>
        <v>0</v>
      </c>
      <c r="BB273" s="129">
        <f t="shared" ref="BB273:BB336" si="232">IF(OR(ISBLANK(A273),ISBLANK(B273),ISBLANK(C273),ISBLANK(D273),ISBLANK(E273)),0,IF(AND(F273&gt;0,F273&lt;6,H273&gt;0),ROUND(H273*AY273,2)))</f>
        <v>0</v>
      </c>
      <c r="BC273" s="129">
        <f t="shared" ref="BC273:BC336" si="233">+BA273+BB273</f>
        <v>0</v>
      </c>
      <c r="BD273" s="130">
        <f t="shared" ref="BD273:BD336" si="234">IF(AND(AND(F273&gt;0,H273&gt;0,ISTEXT(D273),ISTEXT(E273)),ISBLANK(A273)),"Input NI#",IF(AND(F273&gt;0,H273&gt;0,ISTEXT(D273),ISTEXT(E273),OR(ISBLANK(B273),ISBLANK(C273))),"Input name",IF(AND(A273&gt;0,OR(AK273=0,AK273=9)),"Check NI#",IF(AT273=0,BA273,"Check wages"))))</f>
        <v>0</v>
      </c>
      <c r="BE273" s="130">
        <f t="shared" ref="BE273:BE336" si="235">IF(ISTEXT(BD273),BD273,BB273)</f>
        <v>0</v>
      </c>
      <c r="BF273" s="130">
        <f t="shared" ref="BF273:BF336" si="236">IF(ISTEXT(BD273),BD273,BC273)</f>
        <v>0</v>
      </c>
      <c r="BG273" s="149" t="b">
        <f t="shared" ref="BG273:BG336" si="237">IF(AND(OR(ISTEXT(B273),ISTEXT(C273),ISTEXT(D273),ISTEXT(E273),F273&gt;0,H273&gt;0),ISBLANK(A273)),1,IF(A273&gt;0,IF(ISBLANK(B273),1,IF(ISBLANK(C273),1,IF(ISBLANK(D273),1,IF(ISBLANK(E273),1,IF(F273=0,1,IF(H273=0,1," "))))))))</f>
        <v>0</v>
      </c>
      <c r="BH273" s="130" t="b">
        <f t="shared" ref="BH273:BH336" si="238">IF(AND(OR(ISTEXT(B273),ISTEXT(C273),ISTEXT(D273),ISTEXT(E273),F273&gt;0,H273&gt;0),ISBLANK(A273)),"Input "&amp;A$15,IF(A273&gt;0,IF(ISBLANK(B273),"Input "&amp;B$15,IF(ISBLANK(C273),"Input "&amp;C$15,IF(ISBLANK(D273),"Enter "&amp;D$15,IF(ISBLANK(E273),"Select "&amp;E$15,IF(F273=0,"Input "&amp;F$15,IF(H273=0,"Input "&amp;H$15," "))))))))</f>
        <v>0</v>
      </c>
      <c r="BI273" s="130" t="str">
        <f t="shared" ref="BI273:BI336" si="239">IF(OR(AT273=1,AU273=1,AN273=1,AO273=1),1,"")</f>
        <v/>
      </c>
      <c r="BJ273" s="130" t="str">
        <f t="shared" ref="BJ273:BJ336" si="240">IF(AT273=1,"Check wages",IF(AU273=1,"Check number of weeks",IF(AN273=1,"Registrant under age 16",IF(AO273=1,"Ineligible for Retirement",""))))</f>
        <v/>
      </c>
      <c r="BK273" s="130">
        <f t="shared" ref="BK273:BK336" si="241">IF(AND($D273="Z",OR($AL$10&gt;$AH$10,$AH$10&gt;$AL$11,$AL$12&gt;AM273,AM273&gt;$AL$13)),1,0)</f>
        <v>0</v>
      </c>
      <c r="BL273" s="130" t="str">
        <f t="shared" ref="BL273:BL336" si="242">IF(BK273=1,"Change Cont. type to 'P'","")</f>
        <v/>
      </c>
      <c r="BM273" s="130" t="str">
        <f t="shared" si="204"/>
        <v/>
      </c>
      <c r="BN273" s="130" t="str">
        <f t="shared" si="205"/>
        <v/>
      </c>
      <c r="BO273" s="130">
        <f t="shared" si="201"/>
        <v>0</v>
      </c>
      <c r="BP273" s="130">
        <f t="shared" si="202"/>
        <v>0</v>
      </c>
      <c r="BQ273" s="130">
        <f t="shared" si="203"/>
        <v>0</v>
      </c>
      <c r="BR273" s="130">
        <f t="shared" ref="BR273:BR336" si="243">IF(OR(BG273=1,BI273=1,BK273=1,BM273=1),1,0)</f>
        <v>0</v>
      </c>
      <c r="BS273" s="130" t="str">
        <f t="shared" ref="BS273:BS336" si="244">IF(OR(ISBLANK(A273),BR273=1),"N","Y")</f>
        <v>N</v>
      </c>
    </row>
    <row r="274" spans="1:71" ht="18" customHeight="1">
      <c r="A274" s="407"/>
      <c r="B274" s="117"/>
      <c r="C274" s="117"/>
      <c r="D274" s="118"/>
      <c r="E274" s="118"/>
      <c r="F274" s="115"/>
      <c r="G274" s="115"/>
      <c r="H274" s="119"/>
      <c r="I274" s="109" t="str">
        <f t="shared" si="222"/>
        <v xml:space="preserve"> </v>
      </c>
      <c r="J274" s="109" t="str">
        <f t="shared" si="223"/>
        <v xml:space="preserve"> </v>
      </c>
      <c r="K274" s="109" t="str">
        <f t="shared" si="224"/>
        <v xml:space="preserve"> </v>
      </c>
      <c r="W274" s="141" t="str">
        <f t="shared" si="225"/>
        <v xml:space="preserve"> </v>
      </c>
      <c r="X274" s="137" t="str">
        <f t="shared" si="206"/>
        <v xml:space="preserve"> </v>
      </c>
      <c r="Y274" s="137" t="str">
        <f t="shared" si="207"/>
        <v xml:space="preserve"> </v>
      </c>
      <c r="Z274" s="137" t="str">
        <f t="shared" si="208"/>
        <v xml:space="preserve"> </v>
      </c>
      <c r="AA274" s="138" t="str">
        <f t="shared" si="209"/>
        <v xml:space="preserve"> </v>
      </c>
      <c r="AB274" s="144" t="str">
        <f t="shared" si="210"/>
        <v xml:space="preserve"> </v>
      </c>
      <c r="AC274" s="139" t="e">
        <f t="shared" si="211"/>
        <v>#N/A</v>
      </c>
      <c r="AD274" s="139" t="e">
        <f t="shared" si="212"/>
        <v>#N/A</v>
      </c>
      <c r="AE274" s="140" t="str">
        <f>IF(ISBLANK($G274)," ",IF($D274="Z",#REF!,IF($G274=2,0,IF($G274=1,IF($AB274&gt;$AD274,#REF!,0),IF($AB274&lt;$AC274,#REF!,#REF!)))))</f>
        <v xml:space="preserve"> </v>
      </c>
      <c r="AF274" s="140" t="str">
        <f>IF(ISBLANK($G274)," ",IF($D274="Z",#REF!+#REF!,IF($G274=2,#REF!+#REF!,IF($G274=1,IF($AB274&gt;$AD274,#REF!+#REF!,#REF!+#REF!),IF($AB274&lt;$AC274,#REF!+#REF!,#REF!+#REF!)))))</f>
        <v xml:space="preserve"> </v>
      </c>
      <c r="AG274" s="125">
        <f t="shared" ref="AG274:AG337" si="245">INT(A274/10)</f>
        <v>0</v>
      </c>
      <c r="AH274" s="126">
        <f t="shared" ref="AH274:AH337" si="246">INT(A274/1000)</f>
        <v>0</v>
      </c>
      <c r="AI274" s="126">
        <f t="shared" ref="AI274:AI337" si="247">AG274-AH274*100</f>
        <v>0</v>
      </c>
      <c r="AJ274" s="126">
        <f t="shared" ref="AJ274:AJ337" si="248">INT(AH274/10)</f>
        <v>0</v>
      </c>
      <c r="AK274" s="126">
        <f t="shared" ref="AK274:AK337" si="249">AH274-10*AJ274</f>
        <v>0</v>
      </c>
      <c r="AL274" s="126">
        <f t="shared" ref="AL274:AL337" si="250">IF(MOD(AH274-AJ274*10,4)=0,4,MOD(AH274-AJ274*10,4))</f>
        <v>4</v>
      </c>
      <c r="AM274" s="125">
        <f t="shared" si="226"/>
        <v>23</v>
      </c>
      <c r="AN274" s="125">
        <f t="shared" si="213"/>
        <v>0</v>
      </c>
      <c r="AO274" s="125">
        <f t="shared" si="214"/>
        <v>0</v>
      </c>
      <c r="AP274" s="125">
        <f t="shared" si="227"/>
        <v>1</v>
      </c>
      <c r="AQ274" s="127">
        <f t="shared" si="215"/>
        <v>810</v>
      </c>
      <c r="AR274" s="127">
        <f t="shared" si="216"/>
        <v>0</v>
      </c>
      <c r="AS274" s="125">
        <f t="shared" si="228"/>
        <v>0</v>
      </c>
      <c r="AT274" s="128">
        <f t="shared" si="217"/>
        <v>0</v>
      </c>
      <c r="AU274" s="128">
        <f t="shared" si="218"/>
        <v>0</v>
      </c>
      <c r="AV274" s="128">
        <f t="shared" si="229"/>
        <v>0</v>
      </c>
      <c r="AW274" s="128">
        <f t="shared" si="219"/>
        <v>0</v>
      </c>
      <c r="AX274" s="146">
        <f t="shared" si="220"/>
        <v>0</v>
      </c>
      <c r="AY274" s="147">
        <f t="shared" si="230"/>
        <v>0</v>
      </c>
      <c r="AZ274" s="146">
        <f t="shared" si="221"/>
        <v>0</v>
      </c>
      <c r="BA274" s="129">
        <f t="shared" si="231"/>
        <v>0</v>
      </c>
      <c r="BB274" s="129">
        <f t="shared" si="232"/>
        <v>0</v>
      </c>
      <c r="BC274" s="129">
        <f t="shared" si="233"/>
        <v>0</v>
      </c>
      <c r="BD274" s="130">
        <f t="shared" si="234"/>
        <v>0</v>
      </c>
      <c r="BE274" s="130">
        <f t="shared" si="235"/>
        <v>0</v>
      </c>
      <c r="BF274" s="130">
        <f t="shared" si="236"/>
        <v>0</v>
      </c>
      <c r="BG274" s="149" t="b">
        <f t="shared" si="237"/>
        <v>0</v>
      </c>
      <c r="BH274" s="130" t="b">
        <f t="shared" si="238"/>
        <v>0</v>
      </c>
      <c r="BI274" s="130" t="str">
        <f t="shared" si="239"/>
        <v/>
      </c>
      <c r="BJ274" s="130" t="str">
        <f t="shared" si="240"/>
        <v/>
      </c>
      <c r="BK274" s="130">
        <f t="shared" si="241"/>
        <v>0</v>
      </c>
      <c r="BL274" s="130" t="str">
        <f t="shared" si="242"/>
        <v/>
      </c>
      <c r="BM274" s="130" t="str">
        <f t="shared" si="204"/>
        <v/>
      </c>
      <c r="BN274" s="130" t="str">
        <f t="shared" si="205"/>
        <v/>
      </c>
      <c r="BO274" s="130">
        <f t="shared" ref="BO274:BO337" si="251">IF($BG274=1,$BH274,IF($BI274=1,$BJ274,IF($BK274=1,$BL274,IF($BM274=1,$BN274,BA274))))</f>
        <v>0</v>
      </c>
      <c r="BP274" s="130">
        <f t="shared" ref="BP274:BP337" si="252">IF($BG274=1,$BH274,IF($BI274=1,$BJ274,IF($BK274=1,$BL274,IF($BM274=1,$BN274,BB274))))</f>
        <v>0</v>
      </c>
      <c r="BQ274" s="130">
        <f t="shared" ref="BQ274:BQ337" si="253">IF($BG274=1,$BH274,IF($BI274=1,$BJ274,IF($BK274=1,$BL274,IF($BM274=1,$BN274,BC274))))</f>
        <v>0</v>
      </c>
      <c r="BR274" s="130">
        <f t="shared" si="243"/>
        <v>0</v>
      </c>
      <c r="BS274" s="130" t="str">
        <f t="shared" si="244"/>
        <v>N</v>
      </c>
    </row>
    <row r="275" spans="1:71" ht="18" customHeight="1">
      <c r="A275" s="407"/>
      <c r="B275" s="117"/>
      <c r="C275" s="117"/>
      <c r="D275" s="118"/>
      <c r="E275" s="118"/>
      <c r="F275" s="115"/>
      <c r="G275" s="115"/>
      <c r="H275" s="119"/>
      <c r="I275" s="109" t="str">
        <f t="shared" si="222"/>
        <v xml:space="preserve"> </v>
      </c>
      <c r="J275" s="109" t="str">
        <f t="shared" si="223"/>
        <v xml:space="preserve"> </v>
      </c>
      <c r="K275" s="109" t="str">
        <f t="shared" si="224"/>
        <v xml:space="preserve"> </v>
      </c>
      <c r="W275" s="141" t="str">
        <f t="shared" si="225"/>
        <v xml:space="preserve"> </v>
      </c>
      <c r="X275" s="137" t="str">
        <f t="shared" si="206"/>
        <v xml:space="preserve"> </v>
      </c>
      <c r="Y275" s="137" t="str">
        <f t="shared" si="207"/>
        <v xml:space="preserve"> </v>
      </c>
      <c r="Z275" s="137" t="str">
        <f t="shared" si="208"/>
        <v xml:space="preserve"> </v>
      </c>
      <c r="AA275" s="138" t="str">
        <f t="shared" si="209"/>
        <v xml:space="preserve"> </v>
      </c>
      <c r="AB275" s="144" t="str">
        <f t="shared" si="210"/>
        <v xml:space="preserve"> </v>
      </c>
      <c r="AC275" s="139" t="e">
        <f t="shared" si="211"/>
        <v>#N/A</v>
      </c>
      <c r="AD275" s="139" t="e">
        <f t="shared" si="212"/>
        <v>#N/A</v>
      </c>
      <c r="AE275" s="140" t="str">
        <f>IF(ISBLANK($G275)," ",IF($D275="Z",#REF!,IF($G275=2,0,IF($G275=1,IF($AB275&gt;$AD275,#REF!,0),IF($AB275&lt;$AC275,#REF!,#REF!)))))</f>
        <v xml:space="preserve"> </v>
      </c>
      <c r="AF275" s="140" t="str">
        <f>IF(ISBLANK($G275)," ",IF($D275="Z",#REF!+#REF!,IF($G275=2,#REF!+#REF!,IF($G275=1,IF($AB275&gt;$AD275,#REF!+#REF!,#REF!+#REF!),IF($AB275&lt;$AC275,#REF!+#REF!,#REF!+#REF!)))))</f>
        <v xml:space="preserve"> </v>
      </c>
      <c r="AG275" s="125">
        <f t="shared" si="245"/>
        <v>0</v>
      </c>
      <c r="AH275" s="126">
        <f t="shared" si="246"/>
        <v>0</v>
      </c>
      <c r="AI275" s="126">
        <f t="shared" si="247"/>
        <v>0</v>
      </c>
      <c r="AJ275" s="126">
        <f t="shared" si="248"/>
        <v>0</v>
      </c>
      <c r="AK275" s="126">
        <f t="shared" si="249"/>
        <v>0</v>
      </c>
      <c r="AL275" s="126">
        <f t="shared" si="250"/>
        <v>4</v>
      </c>
      <c r="AM275" s="125">
        <f t="shared" si="226"/>
        <v>23</v>
      </c>
      <c r="AN275" s="125">
        <f t="shared" si="213"/>
        <v>0</v>
      </c>
      <c r="AO275" s="125">
        <f t="shared" si="214"/>
        <v>0</v>
      </c>
      <c r="AP275" s="125">
        <f t="shared" si="227"/>
        <v>1</v>
      </c>
      <c r="AQ275" s="127">
        <f t="shared" si="215"/>
        <v>810</v>
      </c>
      <c r="AR275" s="127">
        <f t="shared" si="216"/>
        <v>0</v>
      </c>
      <c r="AS275" s="125">
        <f t="shared" si="228"/>
        <v>0</v>
      </c>
      <c r="AT275" s="128">
        <f t="shared" si="217"/>
        <v>0</v>
      </c>
      <c r="AU275" s="128">
        <f t="shared" si="218"/>
        <v>0</v>
      </c>
      <c r="AV275" s="128">
        <f t="shared" si="229"/>
        <v>0</v>
      </c>
      <c r="AW275" s="128">
        <f t="shared" si="219"/>
        <v>0</v>
      </c>
      <c r="AX275" s="146">
        <f t="shared" si="220"/>
        <v>0</v>
      </c>
      <c r="AY275" s="147">
        <f t="shared" si="230"/>
        <v>0</v>
      </c>
      <c r="AZ275" s="146">
        <f t="shared" si="221"/>
        <v>0</v>
      </c>
      <c r="BA275" s="129">
        <f t="shared" si="231"/>
        <v>0</v>
      </c>
      <c r="BB275" s="129">
        <f t="shared" si="232"/>
        <v>0</v>
      </c>
      <c r="BC275" s="129">
        <f t="shared" si="233"/>
        <v>0</v>
      </c>
      <c r="BD275" s="130">
        <f t="shared" si="234"/>
        <v>0</v>
      </c>
      <c r="BE275" s="130">
        <f t="shared" si="235"/>
        <v>0</v>
      </c>
      <c r="BF275" s="130">
        <f t="shared" si="236"/>
        <v>0</v>
      </c>
      <c r="BG275" s="149" t="b">
        <f t="shared" si="237"/>
        <v>0</v>
      </c>
      <c r="BH275" s="130" t="b">
        <f t="shared" si="238"/>
        <v>0</v>
      </c>
      <c r="BI275" s="130" t="str">
        <f t="shared" si="239"/>
        <v/>
      </c>
      <c r="BJ275" s="130" t="str">
        <f t="shared" si="240"/>
        <v/>
      </c>
      <c r="BK275" s="130">
        <f t="shared" si="241"/>
        <v>0</v>
      </c>
      <c r="BL275" s="130" t="str">
        <f t="shared" si="242"/>
        <v/>
      </c>
      <c r="BM275" s="130" t="str">
        <f t="shared" ref="BM275:BM338" si="254">IF(ISERROR(Z275),1,IF(NOT(W275=Z275),1,""))</f>
        <v/>
      </c>
      <c r="BN275" s="130" t="str">
        <f t="shared" ref="BN275:BN338" si="255">IF(BM275=1,"Check Employee NI#","")</f>
        <v/>
      </c>
      <c r="BO275" s="130">
        <f t="shared" si="251"/>
        <v>0</v>
      </c>
      <c r="BP275" s="130">
        <f t="shared" si="252"/>
        <v>0</v>
      </c>
      <c r="BQ275" s="130">
        <f t="shared" si="253"/>
        <v>0</v>
      </c>
      <c r="BR275" s="130">
        <f t="shared" si="243"/>
        <v>0</v>
      </c>
      <c r="BS275" s="130" t="str">
        <f t="shared" si="244"/>
        <v>N</v>
      </c>
    </row>
    <row r="276" spans="1:71" ht="18" customHeight="1">
      <c r="A276" s="407"/>
      <c r="B276" s="117"/>
      <c r="C276" s="117"/>
      <c r="D276" s="118"/>
      <c r="E276" s="118"/>
      <c r="F276" s="115"/>
      <c r="G276" s="115"/>
      <c r="H276" s="119"/>
      <c r="I276" s="109" t="str">
        <f t="shared" si="222"/>
        <v xml:space="preserve"> </v>
      </c>
      <c r="J276" s="109" t="str">
        <f t="shared" si="223"/>
        <v xml:space="preserve"> </v>
      </c>
      <c r="K276" s="109" t="str">
        <f t="shared" si="224"/>
        <v xml:space="preserve"> </v>
      </c>
      <c r="W276" s="141" t="str">
        <f t="shared" si="225"/>
        <v xml:space="preserve"> </v>
      </c>
      <c r="X276" s="137" t="str">
        <f t="shared" si="206"/>
        <v xml:space="preserve"> </v>
      </c>
      <c r="Y276" s="137" t="str">
        <f t="shared" si="207"/>
        <v xml:space="preserve"> </v>
      </c>
      <c r="Z276" s="137" t="str">
        <f t="shared" si="208"/>
        <v xml:space="preserve"> </v>
      </c>
      <c r="AA276" s="138" t="str">
        <f t="shared" si="209"/>
        <v xml:space="preserve"> </v>
      </c>
      <c r="AB276" s="144" t="str">
        <f t="shared" si="210"/>
        <v xml:space="preserve"> </v>
      </c>
      <c r="AC276" s="139" t="e">
        <f t="shared" si="211"/>
        <v>#N/A</v>
      </c>
      <c r="AD276" s="139" t="e">
        <f t="shared" si="212"/>
        <v>#N/A</v>
      </c>
      <c r="AE276" s="140" t="str">
        <f>IF(ISBLANK($G276)," ",IF($D276="Z",#REF!,IF($G276=2,0,IF($G276=1,IF($AB276&gt;$AD276,#REF!,0),IF($AB276&lt;$AC276,#REF!,#REF!)))))</f>
        <v xml:space="preserve"> </v>
      </c>
      <c r="AF276" s="140" t="str">
        <f>IF(ISBLANK($G276)," ",IF($D276="Z",#REF!+#REF!,IF($G276=2,#REF!+#REF!,IF($G276=1,IF($AB276&gt;$AD276,#REF!+#REF!,#REF!+#REF!),IF($AB276&lt;$AC276,#REF!+#REF!,#REF!+#REF!)))))</f>
        <v xml:space="preserve"> </v>
      </c>
      <c r="AG276" s="125">
        <f t="shared" si="245"/>
        <v>0</v>
      </c>
      <c r="AH276" s="126">
        <f t="shared" si="246"/>
        <v>0</v>
      </c>
      <c r="AI276" s="126">
        <f t="shared" si="247"/>
        <v>0</v>
      </c>
      <c r="AJ276" s="126">
        <f t="shared" si="248"/>
        <v>0</v>
      </c>
      <c r="AK276" s="126">
        <f t="shared" si="249"/>
        <v>0</v>
      </c>
      <c r="AL276" s="126">
        <f t="shared" si="250"/>
        <v>4</v>
      </c>
      <c r="AM276" s="125">
        <f t="shared" si="226"/>
        <v>23</v>
      </c>
      <c r="AN276" s="125">
        <f t="shared" si="213"/>
        <v>0</v>
      </c>
      <c r="AO276" s="125">
        <f t="shared" si="214"/>
        <v>0</v>
      </c>
      <c r="AP276" s="125">
        <f t="shared" si="227"/>
        <v>1</v>
      </c>
      <c r="AQ276" s="127">
        <f t="shared" si="215"/>
        <v>810</v>
      </c>
      <c r="AR276" s="127">
        <f t="shared" si="216"/>
        <v>0</v>
      </c>
      <c r="AS276" s="125">
        <f t="shared" si="228"/>
        <v>0</v>
      </c>
      <c r="AT276" s="128">
        <f t="shared" si="217"/>
        <v>0</v>
      </c>
      <c r="AU276" s="128">
        <f t="shared" si="218"/>
        <v>0</v>
      </c>
      <c r="AV276" s="128">
        <f t="shared" si="229"/>
        <v>0</v>
      </c>
      <c r="AW276" s="128">
        <f t="shared" si="219"/>
        <v>0</v>
      </c>
      <c r="AX276" s="146">
        <f t="shared" si="220"/>
        <v>0</v>
      </c>
      <c r="AY276" s="147">
        <f t="shared" si="230"/>
        <v>0</v>
      </c>
      <c r="AZ276" s="146">
        <f t="shared" si="221"/>
        <v>0</v>
      </c>
      <c r="BA276" s="129">
        <f t="shared" si="231"/>
        <v>0</v>
      </c>
      <c r="BB276" s="129">
        <f t="shared" si="232"/>
        <v>0</v>
      </c>
      <c r="BC276" s="129">
        <f t="shared" si="233"/>
        <v>0</v>
      </c>
      <c r="BD276" s="130">
        <f t="shared" si="234"/>
        <v>0</v>
      </c>
      <c r="BE276" s="130">
        <f t="shared" si="235"/>
        <v>0</v>
      </c>
      <c r="BF276" s="130">
        <f t="shared" si="236"/>
        <v>0</v>
      </c>
      <c r="BG276" s="149" t="b">
        <f t="shared" si="237"/>
        <v>0</v>
      </c>
      <c r="BH276" s="130" t="b">
        <f t="shared" si="238"/>
        <v>0</v>
      </c>
      <c r="BI276" s="130" t="str">
        <f t="shared" si="239"/>
        <v/>
      </c>
      <c r="BJ276" s="130" t="str">
        <f t="shared" si="240"/>
        <v/>
      </c>
      <c r="BK276" s="130">
        <f t="shared" si="241"/>
        <v>0</v>
      </c>
      <c r="BL276" s="130" t="str">
        <f t="shared" si="242"/>
        <v/>
      </c>
      <c r="BM276" s="130" t="str">
        <f t="shared" si="254"/>
        <v/>
      </c>
      <c r="BN276" s="130" t="str">
        <f t="shared" si="255"/>
        <v/>
      </c>
      <c r="BO276" s="130">
        <f t="shared" si="251"/>
        <v>0</v>
      </c>
      <c r="BP276" s="130">
        <f t="shared" si="252"/>
        <v>0</v>
      </c>
      <c r="BQ276" s="130">
        <f t="shared" si="253"/>
        <v>0</v>
      </c>
      <c r="BR276" s="130">
        <f t="shared" si="243"/>
        <v>0</v>
      </c>
      <c r="BS276" s="130" t="str">
        <f t="shared" si="244"/>
        <v>N</v>
      </c>
    </row>
    <row r="277" spans="1:71" ht="18" customHeight="1">
      <c r="A277" s="407"/>
      <c r="B277" s="117"/>
      <c r="C277" s="117"/>
      <c r="D277" s="118"/>
      <c r="E277" s="118"/>
      <c r="F277" s="115"/>
      <c r="G277" s="115"/>
      <c r="H277" s="119"/>
      <c r="I277" s="109" t="str">
        <f t="shared" si="222"/>
        <v xml:space="preserve"> </v>
      </c>
      <c r="J277" s="109" t="str">
        <f t="shared" si="223"/>
        <v xml:space="preserve"> </v>
      </c>
      <c r="K277" s="109" t="str">
        <f t="shared" si="224"/>
        <v xml:space="preserve"> </v>
      </c>
      <c r="W277" s="141" t="str">
        <f t="shared" si="225"/>
        <v xml:space="preserve"> </v>
      </c>
      <c r="X277" s="137" t="str">
        <f t="shared" si="206"/>
        <v xml:space="preserve"> </v>
      </c>
      <c r="Y277" s="137" t="str">
        <f t="shared" si="207"/>
        <v xml:space="preserve"> </v>
      </c>
      <c r="Z277" s="137" t="str">
        <f t="shared" si="208"/>
        <v xml:space="preserve"> </v>
      </c>
      <c r="AA277" s="138" t="str">
        <f t="shared" si="209"/>
        <v xml:space="preserve"> </v>
      </c>
      <c r="AB277" s="144" t="str">
        <f t="shared" si="210"/>
        <v xml:space="preserve"> </v>
      </c>
      <c r="AC277" s="139" t="e">
        <f t="shared" si="211"/>
        <v>#N/A</v>
      </c>
      <c r="AD277" s="139" t="e">
        <f t="shared" si="212"/>
        <v>#N/A</v>
      </c>
      <c r="AE277" s="140" t="str">
        <f>IF(ISBLANK($G277)," ",IF($D277="Z",#REF!,IF($G277=2,0,IF($G277=1,IF($AB277&gt;$AD277,#REF!,0),IF($AB277&lt;$AC277,#REF!,#REF!)))))</f>
        <v xml:space="preserve"> </v>
      </c>
      <c r="AF277" s="140" t="str">
        <f>IF(ISBLANK($G277)," ",IF($D277="Z",#REF!+#REF!,IF($G277=2,#REF!+#REF!,IF($G277=1,IF($AB277&gt;$AD277,#REF!+#REF!,#REF!+#REF!),IF($AB277&lt;$AC277,#REF!+#REF!,#REF!+#REF!)))))</f>
        <v xml:space="preserve"> </v>
      </c>
      <c r="AG277" s="125">
        <f t="shared" si="245"/>
        <v>0</v>
      </c>
      <c r="AH277" s="126">
        <f t="shared" si="246"/>
        <v>0</v>
      </c>
      <c r="AI277" s="126">
        <f t="shared" si="247"/>
        <v>0</v>
      </c>
      <c r="AJ277" s="126">
        <f t="shared" si="248"/>
        <v>0</v>
      </c>
      <c r="AK277" s="126">
        <f t="shared" si="249"/>
        <v>0</v>
      </c>
      <c r="AL277" s="126">
        <f t="shared" si="250"/>
        <v>4</v>
      </c>
      <c r="AM277" s="125">
        <f t="shared" si="226"/>
        <v>23</v>
      </c>
      <c r="AN277" s="125">
        <f t="shared" si="213"/>
        <v>0</v>
      </c>
      <c r="AO277" s="125">
        <f t="shared" si="214"/>
        <v>0</v>
      </c>
      <c r="AP277" s="125">
        <f t="shared" si="227"/>
        <v>1</v>
      </c>
      <c r="AQ277" s="127">
        <f t="shared" si="215"/>
        <v>810</v>
      </c>
      <c r="AR277" s="127">
        <f t="shared" si="216"/>
        <v>0</v>
      </c>
      <c r="AS277" s="125">
        <f t="shared" si="228"/>
        <v>0</v>
      </c>
      <c r="AT277" s="128">
        <f t="shared" si="217"/>
        <v>0</v>
      </c>
      <c r="AU277" s="128">
        <f t="shared" si="218"/>
        <v>0</v>
      </c>
      <c r="AV277" s="128">
        <f t="shared" si="229"/>
        <v>0</v>
      </c>
      <c r="AW277" s="128">
        <f t="shared" si="219"/>
        <v>0</v>
      </c>
      <c r="AX277" s="146">
        <f t="shared" si="220"/>
        <v>0</v>
      </c>
      <c r="AY277" s="147">
        <f t="shared" si="230"/>
        <v>0</v>
      </c>
      <c r="AZ277" s="146">
        <f t="shared" si="221"/>
        <v>0</v>
      </c>
      <c r="BA277" s="129">
        <f t="shared" si="231"/>
        <v>0</v>
      </c>
      <c r="BB277" s="129">
        <f t="shared" si="232"/>
        <v>0</v>
      </c>
      <c r="BC277" s="129">
        <f t="shared" si="233"/>
        <v>0</v>
      </c>
      <c r="BD277" s="130">
        <f t="shared" si="234"/>
        <v>0</v>
      </c>
      <c r="BE277" s="130">
        <f t="shared" si="235"/>
        <v>0</v>
      </c>
      <c r="BF277" s="130">
        <f t="shared" si="236"/>
        <v>0</v>
      </c>
      <c r="BG277" s="149" t="b">
        <f t="shared" si="237"/>
        <v>0</v>
      </c>
      <c r="BH277" s="130" t="b">
        <f t="shared" si="238"/>
        <v>0</v>
      </c>
      <c r="BI277" s="130" t="str">
        <f t="shared" si="239"/>
        <v/>
      </c>
      <c r="BJ277" s="130" t="str">
        <f t="shared" si="240"/>
        <v/>
      </c>
      <c r="BK277" s="130">
        <f t="shared" si="241"/>
        <v>0</v>
      </c>
      <c r="BL277" s="130" t="str">
        <f t="shared" si="242"/>
        <v/>
      </c>
      <c r="BM277" s="130" t="str">
        <f t="shared" si="254"/>
        <v/>
      </c>
      <c r="BN277" s="130" t="str">
        <f t="shared" si="255"/>
        <v/>
      </c>
      <c r="BO277" s="130">
        <f t="shared" si="251"/>
        <v>0</v>
      </c>
      <c r="BP277" s="130">
        <f t="shared" si="252"/>
        <v>0</v>
      </c>
      <c r="BQ277" s="130">
        <f t="shared" si="253"/>
        <v>0</v>
      </c>
      <c r="BR277" s="130">
        <f t="shared" si="243"/>
        <v>0</v>
      </c>
      <c r="BS277" s="130" t="str">
        <f t="shared" si="244"/>
        <v>N</v>
      </c>
    </row>
    <row r="278" spans="1:71" ht="18" customHeight="1">
      <c r="A278" s="407"/>
      <c r="B278" s="117"/>
      <c r="C278" s="117"/>
      <c r="D278" s="118"/>
      <c r="E278" s="118"/>
      <c r="F278" s="115"/>
      <c r="G278" s="115"/>
      <c r="H278" s="119"/>
      <c r="I278" s="109" t="str">
        <f t="shared" si="222"/>
        <v xml:space="preserve"> </v>
      </c>
      <c r="J278" s="109" t="str">
        <f t="shared" si="223"/>
        <v xml:space="preserve"> </v>
      </c>
      <c r="K278" s="109" t="str">
        <f t="shared" si="224"/>
        <v xml:space="preserve"> </v>
      </c>
      <c r="W278" s="141" t="str">
        <f t="shared" si="225"/>
        <v xml:space="preserve"> </v>
      </c>
      <c r="X278" s="137" t="str">
        <f t="shared" si="206"/>
        <v xml:space="preserve"> </v>
      </c>
      <c r="Y278" s="137" t="str">
        <f t="shared" si="207"/>
        <v xml:space="preserve"> </v>
      </c>
      <c r="Z278" s="137" t="str">
        <f t="shared" si="208"/>
        <v xml:space="preserve"> </v>
      </c>
      <c r="AA278" s="138" t="str">
        <f t="shared" si="209"/>
        <v xml:space="preserve"> </v>
      </c>
      <c r="AB278" s="144" t="str">
        <f t="shared" si="210"/>
        <v xml:space="preserve"> </v>
      </c>
      <c r="AC278" s="139" t="e">
        <f t="shared" si="211"/>
        <v>#N/A</v>
      </c>
      <c r="AD278" s="139" t="e">
        <f t="shared" si="212"/>
        <v>#N/A</v>
      </c>
      <c r="AE278" s="140" t="str">
        <f>IF(ISBLANK($G278)," ",IF($D278="Z",#REF!,IF($G278=2,0,IF($G278=1,IF($AB278&gt;$AD278,#REF!,0),IF($AB278&lt;$AC278,#REF!,#REF!)))))</f>
        <v xml:space="preserve"> </v>
      </c>
      <c r="AF278" s="140" t="str">
        <f>IF(ISBLANK($G278)," ",IF($D278="Z",#REF!+#REF!,IF($G278=2,#REF!+#REF!,IF($G278=1,IF($AB278&gt;$AD278,#REF!+#REF!,#REF!+#REF!),IF($AB278&lt;$AC278,#REF!+#REF!,#REF!+#REF!)))))</f>
        <v xml:space="preserve"> </v>
      </c>
      <c r="AG278" s="125">
        <f t="shared" si="245"/>
        <v>0</v>
      </c>
      <c r="AH278" s="126">
        <f t="shared" si="246"/>
        <v>0</v>
      </c>
      <c r="AI278" s="126">
        <f t="shared" si="247"/>
        <v>0</v>
      </c>
      <c r="AJ278" s="126">
        <f t="shared" si="248"/>
        <v>0</v>
      </c>
      <c r="AK278" s="126">
        <f t="shared" si="249"/>
        <v>0</v>
      </c>
      <c r="AL278" s="126">
        <f t="shared" si="250"/>
        <v>4</v>
      </c>
      <c r="AM278" s="125">
        <f t="shared" si="226"/>
        <v>23</v>
      </c>
      <c r="AN278" s="125">
        <f t="shared" si="213"/>
        <v>0</v>
      </c>
      <c r="AO278" s="125">
        <f t="shared" si="214"/>
        <v>0</v>
      </c>
      <c r="AP278" s="125">
        <f t="shared" si="227"/>
        <v>1</v>
      </c>
      <c r="AQ278" s="127">
        <f t="shared" si="215"/>
        <v>810</v>
      </c>
      <c r="AR278" s="127">
        <f t="shared" si="216"/>
        <v>0</v>
      </c>
      <c r="AS278" s="125">
        <f t="shared" si="228"/>
        <v>0</v>
      </c>
      <c r="AT278" s="128">
        <f t="shared" si="217"/>
        <v>0</v>
      </c>
      <c r="AU278" s="128">
        <f t="shared" si="218"/>
        <v>0</v>
      </c>
      <c r="AV278" s="128">
        <f t="shared" si="229"/>
        <v>0</v>
      </c>
      <c r="AW278" s="128">
        <f t="shared" si="219"/>
        <v>0</v>
      </c>
      <c r="AX278" s="146">
        <f t="shared" si="220"/>
        <v>0</v>
      </c>
      <c r="AY278" s="147">
        <f t="shared" si="230"/>
        <v>0</v>
      </c>
      <c r="AZ278" s="146">
        <f t="shared" si="221"/>
        <v>0</v>
      </c>
      <c r="BA278" s="129">
        <f t="shared" si="231"/>
        <v>0</v>
      </c>
      <c r="BB278" s="129">
        <f t="shared" si="232"/>
        <v>0</v>
      </c>
      <c r="BC278" s="129">
        <f t="shared" si="233"/>
        <v>0</v>
      </c>
      <c r="BD278" s="130">
        <f t="shared" si="234"/>
        <v>0</v>
      </c>
      <c r="BE278" s="130">
        <f t="shared" si="235"/>
        <v>0</v>
      </c>
      <c r="BF278" s="130">
        <f t="shared" si="236"/>
        <v>0</v>
      </c>
      <c r="BG278" s="149" t="b">
        <f t="shared" si="237"/>
        <v>0</v>
      </c>
      <c r="BH278" s="130" t="b">
        <f t="shared" si="238"/>
        <v>0</v>
      </c>
      <c r="BI278" s="130" t="str">
        <f t="shared" si="239"/>
        <v/>
      </c>
      <c r="BJ278" s="130" t="str">
        <f t="shared" si="240"/>
        <v/>
      </c>
      <c r="BK278" s="130">
        <f t="shared" si="241"/>
        <v>0</v>
      </c>
      <c r="BL278" s="130" t="str">
        <f t="shared" si="242"/>
        <v/>
      </c>
      <c r="BM278" s="130" t="str">
        <f t="shared" si="254"/>
        <v/>
      </c>
      <c r="BN278" s="130" t="str">
        <f t="shared" si="255"/>
        <v/>
      </c>
      <c r="BO278" s="130">
        <f t="shared" si="251"/>
        <v>0</v>
      </c>
      <c r="BP278" s="130">
        <f t="shared" si="252"/>
        <v>0</v>
      </c>
      <c r="BQ278" s="130">
        <f t="shared" si="253"/>
        <v>0</v>
      </c>
      <c r="BR278" s="130">
        <f t="shared" si="243"/>
        <v>0</v>
      </c>
      <c r="BS278" s="130" t="str">
        <f t="shared" si="244"/>
        <v>N</v>
      </c>
    </row>
    <row r="279" spans="1:71" ht="18" customHeight="1">
      <c r="A279" s="407"/>
      <c r="B279" s="117"/>
      <c r="C279" s="117"/>
      <c r="D279" s="118"/>
      <c r="E279" s="118"/>
      <c r="F279" s="115"/>
      <c r="G279" s="115"/>
      <c r="H279" s="119"/>
      <c r="I279" s="109" t="str">
        <f t="shared" si="222"/>
        <v xml:space="preserve"> </v>
      </c>
      <c r="J279" s="109" t="str">
        <f t="shared" si="223"/>
        <v xml:space="preserve"> </v>
      </c>
      <c r="K279" s="109" t="str">
        <f t="shared" si="224"/>
        <v xml:space="preserve"> </v>
      </c>
      <c r="W279" s="141" t="str">
        <f t="shared" si="225"/>
        <v xml:space="preserve"> </v>
      </c>
      <c r="X279" s="137" t="str">
        <f t="shared" si="206"/>
        <v xml:space="preserve"> </v>
      </c>
      <c r="Y279" s="137" t="str">
        <f t="shared" si="207"/>
        <v xml:space="preserve"> </v>
      </c>
      <c r="Z279" s="137" t="str">
        <f t="shared" si="208"/>
        <v xml:space="preserve"> </v>
      </c>
      <c r="AA279" s="138" t="str">
        <f t="shared" si="209"/>
        <v xml:space="preserve"> </v>
      </c>
      <c r="AB279" s="144" t="str">
        <f t="shared" si="210"/>
        <v xml:space="preserve"> </v>
      </c>
      <c r="AC279" s="139" t="e">
        <f t="shared" si="211"/>
        <v>#N/A</v>
      </c>
      <c r="AD279" s="139" t="e">
        <f t="shared" si="212"/>
        <v>#N/A</v>
      </c>
      <c r="AE279" s="140" t="str">
        <f>IF(ISBLANK($G279)," ",IF($D279="Z",#REF!,IF($G279=2,0,IF($G279=1,IF($AB279&gt;$AD279,#REF!,0),IF($AB279&lt;$AC279,#REF!,#REF!)))))</f>
        <v xml:space="preserve"> </v>
      </c>
      <c r="AF279" s="140" t="str">
        <f>IF(ISBLANK($G279)," ",IF($D279="Z",#REF!+#REF!,IF($G279=2,#REF!+#REF!,IF($G279=1,IF($AB279&gt;$AD279,#REF!+#REF!,#REF!+#REF!),IF($AB279&lt;$AC279,#REF!+#REF!,#REF!+#REF!)))))</f>
        <v xml:space="preserve"> </v>
      </c>
      <c r="AG279" s="125">
        <f t="shared" si="245"/>
        <v>0</v>
      </c>
      <c r="AH279" s="126">
        <f t="shared" si="246"/>
        <v>0</v>
      </c>
      <c r="AI279" s="126">
        <f t="shared" si="247"/>
        <v>0</v>
      </c>
      <c r="AJ279" s="126">
        <f t="shared" si="248"/>
        <v>0</v>
      </c>
      <c r="AK279" s="126">
        <f t="shared" si="249"/>
        <v>0</v>
      </c>
      <c r="AL279" s="126">
        <f t="shared" si="250"/>
        <v>4</v>
      </c>
      <c r="AM279" s="125">
        <f t="shared" si="226"/>
        <v>23</v>
      </c>
      <c r="AN279" s="125">
        <f t="shared" si="213"/>
        <v>0</v>
      </c>
      <c r="AO279" s="125">
        <f t="shared" si="214"/>
        <v>0</v>
      </c>
      <c r="AP279" s="125">
        <f t="shared" si="227"/>
        <v>1</v>
      </c>
      <c r="AQ279" s="127">
        <f t="shared" si="215"/>
        <v>810</v>
      </c>
      <c r="AR279" s="127">
        <f t="shared" si="216"/>
        <v>0</v>
      </c>
      <c r="AS279" s="125">
        <f t="shared" si="228"/>
        <v>0</v>
      </c>
      <c r="AT279" s="128">
        <f t="shared" si="217"/>
        <v>0</v>
      </c>
      <c r="AU279" s="128">
        <f t="shared" si="218"/>
        <v>0</v>
      </c>
      <c r="AV279" s="128">
        <f t="shared" si="229"/>
        <v>0</v>
      </c>
      <c r="AW279" s="128">
        <f t="shared" si="219"/>
        <v>0</v>
      </c>
      <c r="AX279" s="146">
        <f t="shared" si="220"/>
        <v>0</v>
      </c>
      <c r="AY279" s="147">
        <f t="shared" si="230"/>
        <v>0</v>
      </c>
      <c r="AZ279" s="146">
        <f t="shared" si="221"/>
        <v>0</v>
      </c>
      <c r="BA279" s="129">
        <f t="shared" si="231"/>
        <v>0</v>
      </c>
      <c r="BB279" s="129">
        <f t="shared" si="232"/>
        <v>0</v>
      </c>
      <c r="BC279" s="129">
        <f t="shared" si="233"/>
        <v>0</v>
      </c>
      <c r="BD279" s="130">
        <f t="shared" si="234"/>
        <v>0</v>
      </c>
      <c r="BE279" s="130">
        <f t="shared" si="235"/>
        <v>0</v>
      </c>
      <c r="BF279" s="130">
        <f t="shared" si="236"/>
        <v>0</v>
      </c>
      <c r="BG279" s="149" t="b">
        <f t="shared" si="237"/>
        <v>0</v>
      </c>
      <c r="BH279" s="130" t="b">
        <f t="shared" si="238"/>
        <v>0</v>
      </c>
      <c r="BI279" s="130" t="str">
        <f t="shared" si="239"/>
        <v/>
      </c>
      <c r="BJ279" s="130" t="str">
        <f t="shared" si="240"/>
        <v/>
      </c>
      <c r="BK279" s="130">
        <f t="shared" si="241"/>
        <v>0</v>
      </c>
      <c r="BL279" s="130" t="str">
        <f t="shared" si="242"/>
        <v/>
      </c>
      <c r="BM279" s="130" t="str">
        <f t="shared" si="254"/>
        <v/>
      </c>
      <c r="BN279" s="130" t="str">
        <f t="shared" si="255"/>
        <v/>
      </c>
      <c r="BO279" s="130">
        <f t="shared" si="251"/>
        <v>0</v>
      </c>
      <c r="BP279" s="130">
        <f t="shared" si="252"/>
        <v>0</v>
      </c>
      <c r="BQ279" s="130">
        <f t="shared" si="253"/>
        <v>0</v>
      </c>
      <c r="BR279" s="130">
        <f t="shared" si="243"/>
        <v>0</v>
      </c>
      <c r="BS279" s="130" t="str">
        <f t="shared" si="244"/>
        <v>N</v>
      </c>
    </row>
    <row r="280" spans="1:71" ht="18" customHeight="1">
      <c r="A280" s="407"/>
      <c r="B280" s="117"/>
      <c r="C280" s="117"/>
      <c r="D280" s="118"/>
      <c r="E280" s="118"/>
      <c r="F280" s="115"/>
      <c r="G280" s="115"/>
      <c r="H280" s="119"/>
      <c r="I280" s="109" t="str">
        <f t="shared" si="222"/>
        <v xml:space="preserve"> </v>
      </c>
      <c r="J280" s="109" t="str">
        <f t="shared" si="223"/>
        <v xml:space="preserve"> </v>
      </c>
      <c r="K280" s="109" t="str">
        <f t="shared" si="224"/>
        <v xml:space="preserve"> </v>
      </c>
      <c r="W280" s="141" t="str">
        <f t="shared" si="225"/>
        <v xml:space="preserve"> </v>
      </c>
      <c r="X280" s="137" t="str">
        <f t="shared" si="206"/>
        <v xml:space="preserve"> </v>
      </c>
      <c r="Y280" s="137" t="str">
        <f t="shared" si="207"/>
        <v xml:space="preserve"> </v>
      </c>
      <c r="Z280" s="137" t="str">
        <f t="shared" si="208"/>
        <v xml:space="preserve"> </v>
      </c>
      <c r="AA280" s="138" t="str">
        <f t="shared" si="209"/>
        <v xml:space="preserve"> </v>
      </c>
      <c r="AB280" s="144" t="str">
        <f t="shared" si="210"/>
        <v xml:space="preserve"> </v>
      </c>
      <c r="AC280" s="139" t="e">
        <f t="shared" si="211"/>
        <v>#N/A</v>
      </c>
      <c r="AD280" s="139" t="e">
        <f t="shared" si="212"/>
        <v>#N/A</v>
      </c>
      <c r="AE280" s="140" t="str">
        <f>IF(ISBLANK($G280)," ",IF($D280="Z",#REF!,IF($G280=2,0,IF($G280=1,IF($AB280&gt;$AD280,#REF!,0),IF($AB280&lt;$AC280,#REF!,#REF!)))))</f>
        <v xml:space="preserve"> </v>
      </c>
      <c r="AF280" s="140" t="str">
        <f>IF(ISBLANK($G280)," ",IF($D280="Z",#REF!+#REF!,IF($G280=2,#REF!+#REF!,IF($G280=1,IF($AB280&gt;$AD280,#REF!+#REF!,#REF!+#REF!),IF($AB280&lt;$AC280,#REF!+#REF!,#REF!+#REF!)))))</f>
        <v xml:space="preserve"> </v>
      </c>
      <c r="AG280" s="125">
        <f t="shared" si="245"/>
        <v>0</v>
      </c>
      <c r="AH280" s="126">
        <f t="shared" si="246"/>
        <v>0</v>
      </c>
      <c r="AI280" s="126">
        <f t="shared" si="247"/>
        <v>0</v>
      </c>
      <c r="AJ280" s="126">
        <f t="shared" si="248"/>
        <v>0</v>
      </c>
      <c r="AK280" s="126">
        <f t="shared" si="249"/>
        <v>0</v>
      </c>
      <c r="AL280" s="126">
        <f t="shared" si="250"/>
        <v>4</v>
      </c>
      <c r="AM280" s="125">
        <f t="shared" si="226"/>
        <v>23</v>
      </c>
      <c r="AN280" s="125">
        <f t="shared" si="213"/>
        <v>0</v>
      </c>
      <c r="AO280" s="125">
        <f t="shared" si="214"/>
        <v>0</v>
      </c>
      <c r="AP280" s="125">
        <f t="shared" si="227"/>
        <v>1</v>
      </c>
      <c r="AQ280" s="127">
        <f t="shared" si="215"/>
        <v>810</v>
      </c>
      <c r="AR280" s="127">
        <f t="shared" si="216"/>
        <v>0</v>
      </c>
      <c r="AS280" s="125">
        <f t="shared" si="228"/>
        <v>0</v>
      </c>
      <c r="AT280" s="128">
        <f t="shared" si="217"/>
        <v>0</v>
      </c>
      <c r="AU280" s="128">
        <f t="shared" si="218"/>
        <v>0</v>
      </c>
      <c r="AV280" s="128">
        <f t="shared" si="229"/>
        <v>0</v>
      </c>
      <c r="AW280" s="128">
        <f t="shared" si="219"/>
        <v>0</v>
      </c>
      <c r="AX280" s="146">
        <f t="shared" si="220"/>
        <v>0</v>
      </c>
      <c r="AY280" s="147">
        <f t="shared" si="230"/>
        <v>0</v>
      </c>
      <c r="AZ280" s="146">
        <f t="shared" si="221"/>
        <v>0</v>
      </c>
      <c r="BA280" s="129">
        <f t="shared" si="231"/>
        <v>0</v>
      </c>
      <c r="BB280" s="129">
        <f t="shared" si="232"/>
        <v>0</v>
      </c>
      <c r="BC280" s="129">
        <f t="shared" si="233"/>
        <v>0</v>
      </c>
      <c r="BD280" s="130">
        <f t="shared" si="234"/>
        <v>0</v>
      </c>
      <c r="BE280" s="130">
        <f t="shared" si="235"/>
        <v>0</v>
      </c>
      <c r="BF280" s="130">
        <f t="shared" si="236"/>
        <v>0</v>
      </c>
      <c r="BG280" s="149" t="b">
        <f t="shared" si="237"/>
        <v>0</v>
      </c>
      <c r="BH280" s="130" t="b">
        <f t="shared" si="238"/>
        <v>0</v>
      </c>
      <c r="BI280" s="130" t="str">
        <f t="shared" si="239"/>
        <v/>
      </c>
      <c r="BJ280" s="130" t="str">
        <f t="shared" si="240"/>
        <v/>
      </c>
      <c r="BK280" s="130">
        <f t="shared" si="241"/>
        <v>0</v>
      </c>
      <c r="BL280" s="130" t="str">
        <f t="shared" si="242"/>
        <v/>
      </c>
      <c r="BM280" s="130" t="str">
        <f t="shared" si="254"/>
        <v/>
      </c>
      <c r="BN280" s="130" t="str">
        <f t="shared" si="255"/>
        <v/>
      </c>
      <c r="BO280" s="130">
        <f t="shared" si="251"/>
        <v>0</v>
      </c>
      <c r="BP280" s="130">
        <f t="shared" si="252"/>
        <v>0</v>
      </c>
      <c r="BQ280" s="130">
        <f t="shared" si="253"/>
        <v>0</v>
      </c>
      <c r="BR280" s="130">
        <f t="shared" si="243"/>
        <v>0</v>
      </c>
      <c r="BS280" s="130" t="str">
        <f t="shared" si="244"/>
        <v>N</v>
      </c>
    </row>
    <row r="281" spans="1:71" ht="18" customHeight="1">
      <c r="A281" s="407"/>
      <c r="B281" s="117"/>
      <c r="C281" s="117"/>
      <c r="D281" s="118"/>
      <c r="E281" s="118"/>
      <c r="F281" s="115"/>
      <c r="G281" s="115"/>
      <c r="H281" s="119"/>
      <c r="I281" s="109" t="str">
        <f t="shared" si="222"/>
        <v xml:space="preserve"> </v>
      </c>
      <c r="J281" s="109" t="str">
        <f t="shared" si="223"/>
        <v xml:space="preserve"> </v>
      </c>
      <c r="K281" s="109" t="str">
        <f t="shared" si="224"/>
        <v xml:space="preserve"> </v>
      </c>
      <c r="W281" s="141" t="str">
        <f t="shared" si="225"/>
        <v xml:space="preserve"> </v>
      </c>
      <c r="X281" s="137" t="str">
        <f t="shared" si="206"/>
        <v xml:space="preserve"> </v>
      </c>
      <c r="Y281" s="137" t="str">
        <f t="shared" si="207"/>
        <v xml:space="preserve"> </v>
      </c>
      <c r="Z281" s="137" t="str">
        <f t="shared" si="208"/>
        <v xml:space="preserve"> </v>
      </c>
      <c r="AA281" s="138" t="str">
        <f t="shared" si="209"/>
        <v xml:space="preserve"> </v>
      </c>
      <c r="AB281" s="144" t="str">
        <f t="shared" si="210"/>
        <v xml:space="preserve"> </v>
      </c>
      <c r="AC281" s="139" t="e">
        <f t="shared" si="211"/>
        <v>#N/A</v>
      </c>
      <c r="AD281" s="139" t="e">
        <f t="shared" si="212"/>
        <v>#N/A</v>
      </c>
      <c r="AE281" s="140" t="str">
        <f>IF(ISBLANK($G281)," ",IF($D281="Z",#REF!,IF($G281=2,0,IF($G281=1,IF($AB281&gt;$AD281,#REF!,0),IF($AB281&lt;$AC281,#REF!,#REF!)))))</f>
        <v xml:space="preserve"> </v>
      </c>
      <c r="AF281" s="140" t="str">
        <f>IF(ISBLANK($G281)," ",IF($D281="Z",#REF!+#REF!,IF($G281=2,#REF!+#REF!,IF($G281=1,IF($AB281&gt;$AD281,#REF!+#REF!,#REF!+#REF!),IF($AB281&lt;$AC281,#REF!+#REF!,#REF!+#REF!)))))</f>
        <v xml:space="preserve"> </v>
      </c>
      <c r="AG281" s="125">
        <f t="shared" si="245"/>
        <v>0</v>
      </c>
      <c r="AH281" s="126">
        <f t="shared" si="246"/>
        <v>0</v>
      </c>
      <c r="AI281" s="126">
        <f t="shared" si="247"/>
        <v>0</v>
      </c>
      <c r="AJ281" s="126">
        <f t="shared" si="248"/>
        <v>0</v>
      </c>
      <c r="AK281" s="126">
        <f t="shared" si="249"/>
        <v>0</v>
      </c>
      <c r="AL281" s="126">
        <f t="shared" si="250"/>
        <v>4</v>
      </c>
      <c r="AM281" s="125">
        <f t="shared" si="226"/>
        <v>23</v>
      </c>
      <c r="AN281" s="125">
        <f t="shared" si="213"/>
        <v>0</v>
      </c>
      <c r="AO281" s="125">
        <f t="shared" si="214"/>
        <v>0</v>
      </c>
      <c r="AP281" s="125">
        <f t="shared" si="227"/>
        <v>1</v>
      </c>
      <c r="AQ281" s="127">
        <f t="shared" si="215"/>
        <v>810</v>
      </c>
      <c r="AR281" s="127">
        <f t="shared" si="216"/>
        <v>0</v>
      </c>
      <c r="AS281" s="125">
        <f t="shared" si="228"/>
        <v>0</v>
      </c>
      <c r="AT281" s="128">
        <f t="shared" si="217"/>
        <v>0</v>
      </c>
      <c r="AU281" s="128">
        <f t="shared" si="218"/>
        <v>0</v>
      </c>
      <c r="AV281" s="128">
        <f t="shared" si="229"/>
        <v>0</v>
      </c>
      <c r="AW281" s="128">
        <f t="shared" si="219"/>
        <v>0</v>
      </c>
      <c r="AX281" s="146">
        <f t="shared" si="220"/>
        <v>0</v>
      </c>
      <c r="AY281" s="147">
        <f t="shared" si="230"/>
        <v>0</v>
      </c>
      <c r="AZ281" s="146">
        <f t="shared" si="221"/>
        <v>0</v>
      </c>
      <c r="BA281" s="129">
        <f t="shared" si="231"/>
        <v>0</v>
      </c>
      <c r="BB281" s="129">
        <f t="shared" si="232"/>
        <v>0</v>
      </c>
      <c r="BC281" s="129">
        <f t="shared" si="233"/>
        <v>0</v>
      </c>
      <c r="BD281" s="130">
        <f t="shared" si="234"/>
        <v>0</v>
      </c>
      <c r="BE281" s="130">
        <f t="shared" si="235"/>
        <v>0</v>
      </c>
      <c r="BF281" s="130">
        <f t="shared" si="236"/>
        <v>0</v>
      </c>
      <c r="BG281" s="149" t="b">
        <f t="shared" si="237"/>
        <v>0</v>
      </c>
      <c r="BH281" s="130" t="b">
        <f t="shared" si="238"/>
        <v>0</v>
      </c>
      <c r="BI281" s="130" t="str">
        <f t="shared" si="239"/>
        <v/>
      </c>
      <c r="BJ281" s="130" t="str">
        <f t="shared" si="240"/>
        <v/>
      </c>
      <c r="BK281" s="130">
        <f t="shared" si="241"/>
        <v>0</v>
      </c>
      <c r="BL281" s="130" t="str">
        <f t="shared" si="242"/>
        <v/>
      </c>
      <c r="BM281" s="130" t="str">
        <f t="shared" si="254"/>
        <v/>
      </c>
      <c r="BN281" s="130" t="str">
        <f t="shared" si="255"/>
        <v/>
      </c>
      <c r="BO281" s="130">
        <f t="shared" si="251"/>
        <v>0</v>
      </c>
      <c r="BP281" s="130">
        <f t="shared" si="252"/>
        <v>0</v>
      </c>
      <c r="BQ281" s="130">
        <f t="shared" si="253"/>
        <v>0</v>
      </c>
      <c r="BR281" s="130">
        <f t="shared" si="243"/>
        <v>0</v>
      </c>
      <c r="BS281" s="130" t="str">
        <f t="shared" si="244"/>
        <v>N</v>
      </c>
    </row>
    <row r="282" spans="1:71" ht="18" customHeight="1">
      <c r="A282" s="407"/>
      <c r="B282" s="117"/>
      <c r="C282" s="117"/>
      <c r="D282" s="118"/>
      <c r="E282" s="118"/>
      <c r="F282" s="115"/>
      <c r="G282" s="115"/>
      <c r="H282" s="119"/>
      <c r="I282" s="109" t="str">
        <f t="shared" si="222"/>
        <v xml:space="preserve"> </v>
      </c>
      <c r="J282" s="109" t="str">
        <f t="shared" si="223"/>
        <v xml:space="preserve"> </v>
      </c>
      <c r="K282" s="109" t="str">
        <f t="shared" si="224"/>
        <v xml:space="preserve"> </v>
      </c>
      <c r="W282" s="141" t="str">
        <f t="shared" si="225"/>
        <v xml:space="preserve"> </v>
      </c>
      <c r="X282" s="137" t="str">
        <f t="shared" si="206"/>
        <v xml:space="preserve"> </v>
      </c>
      <c r="Y282" s="137" t="str">
        <f t="shared" si="207"/>
        <v xml:space="preserve"> </v>
      </c>
      <c r="Z282" s="137" t="str">
        <f t="shared" si="208"/>
        <v xml:space="preserve"> </v>
      </c>
      <c r="AA282" s="138" t="str">
        <f t="shared" si="209"/>
        <v xml:space="preserve"> </v>
      </c>
      <c r="AB282" s="144" t="str">
        <f t="shared" si="210"/>
        <v xml:space="preserve"> </v>
      </c>
      <c r="AC282" s="139" t="e">
        <f t="shared" si="211"/>
        <v>#N/A</v>
      </c>
      <c r="AD282" s="139" t="e">
        <f t="shared" si="212"/>
        <v>#N/A</v>
      </c>
      <c r="AE282" s="140" t="str">
        <f>IF(ISBLANK($G282)," ",IF($D282="Z",#REF!,IF($G282=2,0,IF($G282=1,IF($AB282&gt;$AD282,#REF!,0),IF($AB282&lt;$AC282,#REF!,#REF!)))))</f>
        <v xml:space="preserve"> </v>
      </c>
      <c r="AF282" s="140" t="str">
        <f>IF(ISBLANK($G282)," ",IF($D282="Z",#REF!+#REF!,IF($G282=2,#REF!+#REF!,IF($G282=1,IF($AB282&gt;$AD282,#REF!+#REF!,#REF!+#REF!),IF($AB282&lt;$AC282,#REF!+#REF!,#REF!+#REF!)))))</f>
        <v xml:space="preserve"> </v>
      </c>
      <c r="AG282" s="125">
        <f t="shared" si="245"/>
        <v>0</v>
      </c>
      <c r="AH282" s="126">
        <f t="shared" si="246"/>
        <v>0</v>
      </c>
      <c r="AI282" s="126">
        <f t="shared" si="247"/>
        <v>0</v>
      </c>
      <c r="AJ282" s="126">
        <f t="shared" si="248"/>
        <v>0</v>
      </c>
      <c r="AK282" s="126">
        <f t="shared" si="249"/>
        <v>0</v>
      </c>
      <c r="AL282" s="126">
        <f t="shared" si="250"/>
        <v>4</v>
      </c>
      <c r="AM282" s="125">
        <f t="shared" si="226"/>
        <v>23</v>
      </c>
      <c r="AN282" s="125">
        <f t="shared" si="213"/>
        <v>0</v>
      </c>
      <c r="AO282" s="125">
        <f t="shared" si="214"/>
        <v>0</v>
      </c>
      <c r="AP282" s="125">
        <f t="shared" si="227"/>
        <v>1</v>
      </c>
      <c r="AQ282" s="127">
        <f t="shared" si="215"/>
        <v>810</v>
      </c>
      <c r="AR282" s="127">
        <f t="shared" si="216"/>
        <v>0</v>
      </c>
      <c r="AS282" s="125">
        <f t="shared" si="228"/>
        <v>0</v>
      </c>
      <c r="AT282" s="128">
        <f t="shared" si="217"/>
        <v>0</v>
      </c>
      <c r="AU282" s="128">
        <f t="shared" si="218"/>
        <v>0</v>
      </c>
      <c r="AV282" s="128">
        <f t="shared" si="229"/>
        <v>0</v>
      </c>
      <c r="AW282" s="128">
        <f t="shared" si="219"/>
        <v>0</v>
      </c>
      <c r="AX282" s="146">
        <f t="shared" si="220"/>
        <v>0</v>
      </c>
      <c r="AY282" s="147">
        <f t="shared" si="230"/>
        <v>0</v>
      </c>
      <c r="AZ282" s="146">
        <f t="shared" si="221"/>
        <v>0</v>
      </c>
      <c r="BA282" s="129">
        <f t="shared" si="231"/>
        <v>0</v>
      </c>
      <c r="BB282" s="129">
        <f t="shared" si="232"/>
        <v>0</v>
      </c>
      <c r="BC282" s="129">
        <f t="shared" si="233"/>
        <v>0</v>
      </c>
      <c r="BD282" s="130">
        <f t="shared" si="234"/>
        <v>0</v>
      </c>
      <c r="BE282" s="130">
        <f t="shared" si="235"/>
        <v>0</v>
      </c>
      <c r="BF282" s="130">
        <f t="shared" si="236"/>
        <v>0</v>
      </c>
      <c r="BG282" s="149" t="b">
        <f t="shared" si="237"/>
        <v>0</v>
      </c>
      <c r="BH282" s="130" t="b">
        <f t="shared" si="238"/>
        <v>0</v>
      </c>
      <c r="BI282" s="130" t="str">
        <f t="shared" si="239"/>
        <v/>
      </c>
      <c r="BJ282" s="130" t="str">
        <f t="shared" si="240"/>
        <v/>
      </c>
      <c r="BK282" s="130">
        <f t="shared" si="241"/>
        <v>0</v>
      </c>
      <c r="BL282" s="130" t="str">
        <f t="shared" si="242"/>
        <v/>
      </c>
      <c r="BM282" s="130" t="str">
        <f t="shared" si="254"/>
        <v/>
      </c>
      <c r="BN282" s="130" t="str">
        <f t="shared" si="255"/>
        <v/>
      </c>
      <c r="BO282" s="130">
        <f t="shared" si="251"/>
        <v>0</v>
      </c>
      <c r="BP282" s="130">
        <f t="shared" si="252"/>
        <v>0</v>
      </c>
      <c r="BQ282" s="130">
        <f t="shared" si="253"/>
        <v>0</v>
      </c>
      <c r="BR282" s="130">
        <f t="shared" si="243"/>
        <v>0</v>
      </c>
      <c r="BS282" s="130" t="str">
        <f t="shared" si="244"/>
        <v>N</v>
      </c>
    </row>
    <row r="283" spans="1:71" ht="18" customHeight="1">
      <c r="A283" s="407"/>
      <c r="B283" s="117"/>
      <c r="C283" s="117"/>
      <c r="D283" s="118"/>
      <c r="E283" s="118"/>
      <c r="F283" s="115"/>
      <c r="G283" s="115"/>
      <c r="H283" s="119"/>
      <c r="I283" s="109" t="str">
        <f t="shared" si="222"/>
        <v xml:space="preserve"> </v>
      </c>
      <c r="J283" s="109" t="str">
        <f t="shared" si="223"/>
        <v xml:space="preserve"> </v>
      </c>
      <c r="K283" s="109" t="str">
        <f t="shared" si="224"/>
        <v xml:space="preserve"> </v>
      </c>
      <c r="W283" s="141" t="str">
        <f t="shared" si="225"/>
        <v xml:space="preserve"> </v>
      </c>
      <c r="X283" s="137" t="str">
        <f t="shared" si="206"/>
        <v xml:space="preserve"> </v>
      </c>
      <c r="Y283" s="137" t="str">
        <f t="shared" si="207"/>
        <v xml:space="preserve"> </v>
      </c>
      <c r="Z283" s="137" t="str">
        <f t="shared" si="208"/>
        <v xml:space="preserve"> </v>
      </c>
      <c r="AA283" s="138" t="str">
        <f t="shared" si="209"/>
        <v xml:space="preserve"> </v>
      </c>
      <c r="AB283" s="144" t="str">
        <f t="shared" si="210"/>
        <v xml:space="preserve"> </v>
      </c>
      <c r="AC283" s="139" t="e">
        <f t="shared" si="211"/>
        <v>#N/A</v>
      </c>
      <c r="AD283" s="139" t="e">
        <f t="shared" si="212"/>
        <v>#N/A</v>
      </c>
      <c r="AE283" s="140" t="str">
        <f>IF(ISBLANK($G283)," ",IF($D283="Z",#REF!,IF($G283=2,0,IF($G283=1,IF($AB283&gt;$AD283,#REF!,0),IF($AB283&lt;$AC283,#REF!,#REF!)))))</f>
        <v xml:space="preserve"> </v>
      </c>
      <c r="AF283" s="140" t="str">
        <f>IF(ISBLANK($G283)," ",IF($D283="Z",#REF!+#REF!,IF($G283=2,#REF!+#REF!,IF($G283=1,IF($AB283&gt;$AD283,#REF!+#REF!,#REF!+#REF!),IF($AB283&lt;$AC283,#REF!+#REF!,#REF!+#REF!)))))</f>
        <v xml:space="preserve"> </v>
      </c>
      <c r="AG283" s="125">
        <f t="shared" si="245"/>
        <v>0</v>
      </c>
      <c r="AH283" s="126">
        <f t="shared" si="246"/>
        <v>0</v>
      </c>
      <c r="AI283" s="126">
        <f t="shared" si="247"/>
        <v>0</v>
      </c>
      <c r="AJ283" s="126">
        <f t="shared" si="248"/>
        <v>0</v>
      </c>
      <c r="AK283" s="126">
        <f t="shared" si="249"/>
        <v>0</v>
      </c>
      <c r="AL283" s="126">
        <f t="shared" si="250"/>
        <v>4</v>
      </c>
      <c r="AM283" s="125">
        <f t="shared" si="226"/>
        <v>23</v>
      </c>
      <c r="AN283" s="125">
        <f t="shared" si="213"/>
        <v>0</v>
      </c>
      <c r="AO283" s="125">
        <f t="shared" si="214"/>
        <v>0</v>
      </c>
      <c r="AP283" s="125">
        <f t="shared" si="227"/>
        <v>1</v>
      </c>
      <c r="AQ283" s="127">
        <f t="shared" si="215"/>
        <v>810</v>
      </c>
      <c r="AR283" s="127">
        <f t="shared" si="216"/>
        <v>0</v>
      </c>
      <c r="AS283" s="125">
        <f t="shared" si="228"/>
        <v>0</v>
      </c>
      <c r="AT283" s="128">
        <f t="shared" si="217"/>
        <v>0</v>
      </c>
      <c r="AU283" s="128">
        <f t="shared" si="218"/>
        <v>0</v>
      </c>
      <c r="AV283" s="128">
        <f t="shared" si="229"/>
        <v>0</v>
      </c>
      <c r="AW283" s="128">
        <f t="shared" si="219"/>
        <v>0</v>
      </c>
      <c r="AX283" s="146">
        <f t="shared" si="220"/>
        <v>0</v>
      </c>
      <c r="AY283" s="147">
        <f t="shared" si="230"/>
        <v>0</v>
      </c>
      <c r="AZ283" s="146">
        <f t="shared" si="221"/>
        <v>0</v>
      </c>
      <c r="BA283" s="129">
        <f t="shared" si="231"/>
        <v>0</v>
      </c>
      <c r="BB283" s="129">
        <f t="shared" si="232"/>
        <v>0</v>
      </c>
      <c r="BC283" s="129">
        <f t="shared" si="233"/>
        <v>0</v>
      </c>
      <c r="BD283" s="130">
        <f t="shared" si="234"/>
        <v>0</v>
      </c>
      <c r="BE283" s="130">
        <f t="shared" si="235"/>
        <v>0</v>
      </c>
      <c r="BF283" s="130">
        <f t="shared" si="236"/>
        <v>0</v>
      </c>
      <c r="BG283" s="149" t="b">
        <f t="shared" si="237"/>
        <v>0</v>
      </c>
      <c r="BH283" s="130" t="b">
        <f t="shared" si="238"/>
        <v>0</v>
      </c>
      <c r="BI283" s="130" t="str">
        <f t="shared" si="239"/>
        <v/>
      </c>
      <c r="BJ283" s="130" t="str">
        <f t="shared" si="240"/>
        <v/>
      </c>
      <c r="BK283" s="130">
        <f t="shared" si="241"/>
        <v>0</v>
      </c>
      <c r="BL283" s="130" t="str">
        <f t="shared" si="242"/>
        <v/>
      </c>
      <c r="BM283" s="130" t="str">
        <f t="shared" si="254"/>
        <v/>
      </c>
      <c r="BN283" s="130" t="str">
        <f t="shared" si="255"/>
        <v/>
      </c>
      <c r="BO283" s="130">
        <f t="shared" si="251"/>
        <v>0</v>
      </c>
      <c r="BP283" s="130">
        <f t="shared" si="252"/>
        <v>0</v>
      </c>
      <c r="BQ283" s="130">
        <f t="shared" si="253"/>
        <v>0</v>
      </c>
      <c r="BR283" s="130">
        <f t="shared" si="243"/>
        <v>0</v>
      </c>
      <c r="BS283" s="130" t="str">
        <f t="shared" si="244"/>
        <v>N</v>
      </c>
    </row>
    <row r="284" spans="1:71" ht="18" customHeight="1">
      <c r="A284" s="407"/>
      <c r="B284" s="117"/>
      <c r="C284" s="117"/>
      <c r="D284" s="118"/>
      <c r="E284" s="118"/>
      <c r="F284" s="115"/>
      <c r="G284" s="115"/>
      <c r="H284" s="119"/>
      <c r="I284" s="109" t="str">
        <f t="shared" si="222"/>
        <v xml:space="preserve"> </v>
      </c>
      <c r="J284" s="109" t="str">
        <f t="shared" si="223"/>
        <v xml:space="preserve"> </v>
      </c>
      <c r="K284" s="109" t="str">
        <f t="shared" si="224"/>
        <v xml:space="preserve"> </v>
      </c>
      <c r="W284" s="141" t="str">
        <f t="shared" si="225"/>
        <v xml:space="preserve"> </v>
      </c>
      <c r="X284" s="137" t="str">
        <f t="shared" si="206"/>
        <v xml:space="preserve"> </v>
      </c>
      <c r="Y284" s="137" t="str">
        <f t="shared" si="207"/>
        <v xml:space="preserve"> </v>
      </c>
      <c r="Z284" s="137" t="str">
        <f t="shared" si="208"/>
        <v xml:space="preserve"> </v>
      </c>
      <c r="AA284" s="138" t="str">
        <f t="shared" si="209"/>
        <v xml:space="preserve"> </v>
      </c>
      <c r="AB284" s="144" t="str">
        <f t="shared" si="210"/>
        <v xml:space="preserve"> </v>
      </c>
      <c r="AC284" s="139" t="e">
        <f t="shared" si="211"/>
        <v>#N/A</v>
      </c>
      <c r="AD284" s="139" t="e">
        <f t="shared" si="212"/>
        <v>#N/A</v>
      </c>
      <c r="AE284" s="140" t="str">
        <f>IF(ISBLANK($G284)," ",IF($D284="Z",#REF!,IF($G284=2,0,IF($G284=1,IF($AB284&gt;$AD284,#REF!,0),IF($AB284&lt;$AC284,#REF!,#REF!)))))</f>
        <v xml:space="preserve"> </v>
      </c>
      <c r="AF284" s="140" t="str">
        <f>IF(ISBLANK($G284)," ",IF($D284="Z",#REF!+#REF!,IF($G284=2,#REF!+#REF!,IF($G284=1,IF($AB284&gt;$AD284,#REF!+#REF!,#REF!+#REF!),IF($AB284&lt;$AC284,#REF!+#REF!,#REF!+#REF!)))))</f>
        <v xml:space="preserve"> </v>
      </c>
      <c r="AG284" s="125">
        <f t="shared" si="245"/>
        <v>0</v>
      </c>
      <c r="AH284" s="126">
        <f t="shared" si="246"/>
        <v>0</v>
      </c>
      <c r="AI284" s="126">
        <f t="shared" si="247"/>
        <v>0</v>
      </c>
      <c r="AJ284" s="126">
        <f t="shared" si="248"/>
        <v>0</v>
      </c>
      <c r="AK284" s="126">
        <f t="shared" si="249"/>
        <v>0</v>
      </c>
      <c r="AL284" s="126">
        <f t="shared" si="250"/>
        <v>4</v>
      </c>
      <c r="AM284" s="125">
        <f t="shared" si="226"/>
        <v>23</v>
      </c>
      <c r="AN284" s="125">
        <f t="shared" si="213"/>
        <v>0</v>
      </c>
      <c r="AO284" s="125">
        <f t="shared" si="214"/>
        <v>0</v>
      </c>
      <c r="AP284" s="125">
        <f t="shared" si="227"/>
        <v>1</v>
      </c>
      <c r="AQ284" s="127">
        <f t="shared" si="215"/>
        <v>810</v>
      </c>
      <c r="AR284" s="127">
        <f t="shared" si="216"/>
        <v>0</v>
      </c>
      <c r="AS284" s="125">
        <f t="shared" si="228"/>
        <v>0</v>
      </c>
      <c r="AT284" s="128">
        <f t="shared" si="217"/>
        <v>0</v>
      </c>
      <c r="AU284" s="128">
        <f t="shared" si="218"/>
        <v>0</v>
      </c>
      <c r="AV284" s="128">
        <f t="shared" si="229"/>
        <v>0</v>
      </c>
      <c r="AW284" s="128">
        <f t="shared" si="219"/>
        <v>0</v>
      </c>
      <c r="AX284" s="146">
        <f t="shared" si="220"/>
        <v>0</v>
      </c>
      <c r="AY284" s="147">
        <f t="shared" si="230"/>
        <v>0</v>
      </c>
      <c r="AZ284" s="146">
        <f t="shared" si="221"/>
        <v>0</v>
      </c>
      <c r="BA284" s="129">
        <f t="shared" si="231"/>
        <v>0</v>
      </c>
      <c r="BB284" s="129">
        <f t="shared" si="232"/>
        <v>0</v>
      </c>
      <c r="BC284" s="129">
        <f t="shared" si="233"/>
        <v>0</v>
      </c>
      <c r="BD284" s="130">
        <f t="shared" si="234"/>
        <v>0</v>
      </c>
      <c r="BE284" s="130">
        <f t="shared" si="235"/>
        <v>0</v>
      </c>
      <c r="BF284" s="130">
        <f t="shared" si="236"/>
        <v>0</v>
      </c>
      <c r="BG284" s="149" t="b">
        <f t="shared" si="237"/>
        <v>0</v>
      </c>
      <c r="BH284" s="130" t="b">
        <f t="shared" si="238"/>
        <v>0</v>
      </c>
      <c r="BI284" s="130" t="str">
        <f t="shared" si="239"/>
        <v/>
      </c>
      <c r="BJ284" s="130" t="str">
        <f t="shared" si="240"/>
        <v/>
      </c>
      <c r="BK284" s="130">
        <f t="shared" si="241"/>
        <v>0</v>
      </c>
      <c r="BL284" s="130" t="str">
        <f t="shared" si="242"/>
        <v/>
      </c>
      <c r="BM284" s="130" t="str">
        <f t="shared" si="254"/>
        <v/>
      </c>
      <c r="BN284" s="130" t="str">
        <f t="shared" si="255"/>
        <v/>
      </c>
      <c r="BO284" s="130">
        <f t="shared" si="251"/>
        <v>0</v>
      </c>
      <c r="BP284" s="130">
        <f t="shared" si="252"/>
        <v>0</v>
      </c>
      <c r="BQ284" s="130">
        <f t="shared" si="253"/>
        <v>0</v>
      </c>
      <c r="BR284" s="130">
        <f t="shared" si="243"/>
        <v>0</v>
      </c>
      <c r="BS284" s="130" t="str">
        <f t="shared" si="244"/>
        <v>N</v>
      </c>
    </row>
    <row r="285" spans="1:71" ht="18" customHeight="1">
      <c r="A285" s="407"/>
      <c r="B285" s="117"/>
      <c r="C285" s="117"/>
      <c r="D285" s="118"/>
      <c r="E285" s="118"/>
      <c r="F285" s="115"/>
      <c r="G285" s="115"/>
      <c r="H285" s="119"/>
      <c r="I285" s="109" t="str">
        <f t="shared" si="222"/>
        <v xml:space="preserve"> </v>
      </c>
      <c r="J285" s="109" t="str">
        <f t="shared" si="223"/>
        <v xml:space="preserve"> </v>
      </c>
      <c r="K285" s="109" t="str">
        <f t="shared" si="224"/>
        <v xml:space="preserve"> </v>
      </c>
      <c r="W285" s="141" t="str">
        <f t="shared" si="225"/>
        <v xml:space="preserve"> </v>
      </c>
      <c r="X285" s="137" t="str">
        <f t="shared" si="206"/>
        <v xml:space="preserve"> </v>
      </c>
      <c r="Y285" s="137" t="str">
        <f t="shared" si="207"/>
        <v xml:space="preserve"> </v>
      </c>
      <c r="Z285" s="137" t="str">
        <f t="shared" si="208"/>
        <v xml:space="preserve"> </v>
      </c>
      <c r="AA285" s="138" t="str">
        <f t="shared" si="209"/>
        <v xml:space="preserve"> </v>
      </c>
      <c r="AB285" s="144" t="str">
        <f t="shared" si="210"/>
        <v xml:space="preserve"> </v>
      </c>
      <c r="AC285" s="139" t="e">
        <f t="shared" si="211"/>
        <v>#N/A</v>
      </c>
      <c r="AD285" s="139" t="e">
        <f t="shared" si="212"/>
        <v>#N/A</v>
      </c>
      <c r="AE285" s="140" t="str">
        <f>IF(ISBLANK($G285)," ",IF($D285="Z",#REF!,IF($G285=2,0,IF($G285=1,IF($AB285&gt;$AD285,#REF!,0),IF($AB285&lt;$AC285,#REF!,#REF!)))))</f>
        <v xml:space="preserve"> </v>
      </c>
      <c r="AF285" s="140" t="str">
        <f>IF(ISBLANK($G285)," ",IF($D285="Z",#REF!+#REF!,IF($G285=2,#REF!+#REF!,IF($G285=1,IF($AB285&gt;$AD285,#REF!+#REF!,#REF!+#REF!),IF($AB285&lt;$AC285,#REF!+#REF!,#REF!+#REF!)))))</f>
        <v xml:space="preserve"> </v>
      </c>
      <c r="AG285" s="125">
        <f t="shared" si="245"/>
        <v>0</v>
      </c>
      <c r="AH285" s="126">
        <f t="shared" si="246"/>
        <v>0</v>
      </c>
      <c r="AI285" s="126">
        <f t="shared" si="247"/>
        <v>0</v>
      </c>
      <c r="AJ285" s="126">
        <f t="shared" si="248"/>
        <v>0</v>
      </c>
      <c r="AK285" s="126">
        <f t="shared" si="249"/>
        <v>0</v>
      </c>
      <c r="AL285" s="126">
        <f t="shared" si="250"/>
        <v>4</v>
      </c>
      <c r="AM285" s="125">
        <f t="shared" si="226"/>
        <v>23</v>
      </c>
      <c r="AN285" s="125">
        <f t="shared" si="213"/>
        <v>0</v>
      </c>
      <c r="AO285" s="125">
        <f t="shared" si="214"/>
        <v>0</v>
      </c>
      <c r="AP285" s="125">
        <f t="shared" si="227"/>
        <v>1</v>
      </c>
      <c r="AQ285" s="127">
        <f t="shared" si="215"/>
        <v>810</v>
      </c>
      <c r="AR285" s="127">
        <f t="shared" si="216"/>
        <v>0</v>
      </c>
      <c r="AS285" s="125">
        <f t="shared" si="228"/>
        <v>0</v>
      </c>
      <c r="AT285" s="128">
        <f t="shared" si="217"/>
        <v>0</v>
      </c>
      <c r="AU285" s="128">
        <f t="shared" si="218"/>
        <v>0</v>
      </c>
      <c r="AV285" s="128">
        <f t="shared" si="229"/>
        <v>0</v>
      </c>
      <c r="AW285" s="128">
        <f t="shared" si="219"/>
        <v>0</v>
      </c>
      <c r="AX285" s="146">
        <f t="shared" si="220"/>
        <v>0</v>
      </c>
      <c r="AY285" s="147">
        <f t="shared" si="230"/>
        <v>0</v>
      </c>
      <c r="AZ285" s="146">
        <f t="shared" si="221"/>
        <v>0</v>
      </c>
      <c r="BA285" s="129">
        <f t="shared" si="231"/>
        <v>0</v>
      </c>
      <c r="BB285" s="129">
        <f t="shared" si="232"/>
        <v>0</v>
      </c>
      <c r="BC285" s="129">
        <f t="shared" si="233"/>
        <v>0</v>
      </c>
      <c r="BD285" s="130">
        <f t="shared" si="234"/>
        <v>0</v>
      </c>
      <c r="BE285" s="130">
        <f t="shared" si="235"/>
        <v>0</v>
      </c>
      <c r="BF285" s="130">
        <f t="shared" si="236"/>
        <v>0</v>
      </c>
      <c r="BG285" s="149" t="b">
        <f t="shared" si="237"/>
        <v>0</v>
      </c>
      <c r="BH285" s="130" t="b">
        <f t="shared" si="238"/>
        <v>0</v>
      </c>
      <c r="BI285" s="130" t="str">
        <f t="shared" si="239"/>
        <v/>
      </c>
      <c r="BJ285" s="130" t="str">
        <f t="shared" si="240"/>
        <v/>
      </c>
      <c r="BK285" s="130">
        <f t="shared" si="241"/>
        <v>0</v>
      </c>
      <c r="BL285" s="130" t="str">
        <f t="shared" si="242"/>
        <v/>
      </c>
      <c r="BM285" s="130" t="str">
        <f t="shared" si="254"/>
        <v/>
      </c>
      <c r="BN285" s="130" t="str">
        <f t="shared" si="255"/>
        <v/>
      </c>
      <c r="BO285" s="130">
        <f t="shared" si="251"/>
        <v>0</v>
      </c>
      <c r="BP285" s="130">
        <f t="shared" si="252"/>
        <v>0</v>
      </c>
      <c r="BQ285" s="130">
        <f t="shared" si="253"/>
        <v>0</v>
      </c>
      <c r="BR285" s="130">
        <f t="shared" si="243"/>
        <v>0</v>
      </c>
      <c r="BS285" s="130" t="str">
        <f t="shared" si="244"/>
        <v>N</v>
      </c>
    </row>
    <row r="286" spans="1:71" ht="18" customHeight="1">
      <c r="A286" s="407"/>
      <c r="B286" s="117"/>
      <c r="C286" s="117"/>
      <c r="D286" s="118"/>
      <c r="E286" s="118"/>
      <c r="F286" s="115"/>
      <c r="G286" s="115"/>
      <c r="H286" s="119"/>
      <c r="I286" s="109" t="str">
        <f t="shared" si="222"/>
        <v xml:space="preserve"> </v>
      </c>
      <c r="J286" s="109" t="str">
        <f t="shared" si="223"/>
        <v xml:space="preserve"> </v>
      </c>
      <c r="K286" s="109" t="str">
        <f t="shared" si="224"/>
        <v xml:space="preserve"> </v>
      </c>
      <c r="W286" s="141" t="str">
        <f t="shared" si="225"/>
        <v xml:space="preserve"> </v>
      </c>
      <c r="X286" s="137" t="str">
        <f t="shared" si="206"/>
        <v xml:space="preserve"> </v>
      </c>
      <c r="Y286" s="137" t="str">
        <f t="shared" si="207"/>
        <v xml:space="preserve"> </v>
      </c>
      <c r="Z286" s="137" t="str">
        <f t="shared" si="208"/>
        <v xml:space="preserve"> </v>
      </c>
      <c r="AA286" s="138" t="str">
        <f t="shared" si="209"/>
        <v xml:space="preserve"> </v>
      </c>
      <c r="AB286" s="144" t="str">
        <f t="shared" si="210"/>
        <v xml:space="preserve"> </v>
      </c>
      <c r="AC286" s="139" t="e">
        <f t="shared" si="211"/>
        <v>#N/A</v>
      </c>
      <c r="AD286" s="139" t="e">
        <f t="shared" si="212"/>
        <v>#N/A</v>
      </c>
      <c r="AE286" s="140" t="str">
        <f>IF(ISBLANK($G286)," ",IF($D286="Z",#REF!,IF($G286=2,0,IF($G286=1,IF($AB286&gt;$AD286,#REF!,0),IF($AB286&lt;$AC286,#REF!,#REF!)))))</f>
        <v xml:space="preserve"> </v>
      </c>
      <c r="AF286" s="140" t="str">
        <f>IF(ISBLANK($G286)," ",IF($D286="Z",#REF!+#REF!,IF($G286=2,#REF!+#REF!,IF($G286=1,IF($AB286&gt;$AD286,#REF!+#REF!,#REF!+#REF!),IF($AB286&lt;$AC286,#REF!+#REF!,#REF!+#REF!)))))</f>
        <v xml:space="preserve"> </v>
      </c>
      <c r="AG286" s="125">
        <f t="shared" si="245"/>
        <v>0</v>
      </c>
      <c r="AH286" s="126">
        <f t="shared" si="246"/>
        <v>0</v>
      </c>
      <c r="AI286" s="126">
        <f t="shared" si="247"/>
        <v>0</v>
      </c>
      <c r="AJ286" s="126">
        <f t="shared" si="248"/>
        <v>0</v>
      </c>
      <c r="AK286" s="126">
        <f t="shared" si="249"/>
        <v>0</v>
      </c>
      <c r="AL286" s="126">
        <f t="shared" si="250"/>
        <v>4</v>
      </c>
      <c r="AM286" s="125">
        <f t="shared" si="226"/>
        <v>23</v>
      </c>
      <c r="AN286" s="125">
        <f t="shared" si="213"/>
        <v>0</v>
      </c>
      <c r="AO286" s="125">
        <f t="shared" si="214"/>
        <v>0</v>
      </c>
      <c r="AP286" s="125">
        <f t="shared" si="227"/>
        <v>1</v>
      </c>
      <c r="AQ286" s="127">
        <f t="shared" si="215"/>
        <v>810</v>
      </c>
      <c r="AR286" s="127">
        <f t="shared" si="216"/>
        <v>0</v>
      </c>
      <c r="AS286" s="125">
        <f t="shared" si="228"/>
        <v>0</v>
      </c>
      <c r="AT286" s="128">
        <f t="shared" si="217"/>
        <v>0</v>
      </c>
      <c r="AU286" s="128">
        <f t="shared" si="218"/>
        <v>0</v>
      </c>
      <c r="AV286" s="128">
        <f t="shared" si="229"/>
        <v>0</v>
      </c>
      <c r="AW286" s="128">
        <f t="shared" si="219"/>
        <v>0</v>
      </c>
      <c r="AX286" s="146">
        <f t="shared" si="220"/>
        <v>0</v>
      </c>
      <c r="AY286" s="147">
        <f t="shared" si="230"/>
        <v>0</v>
      </c>
      <c r="AZ286" s="146">
        <f t="shared" si="221"/>
        <v>0</v>
      </c>
      <c r="BA286" s="129">
        <f t="shared" si="231"/>
        <v>0</v>
      </c>
      <c r="BB286" s="129">
        <f t="shared" si="232"/>
        <v>0</v>
      </c>
      <c r="BC286" s="129">
        <f t="shared" si="233"/>
        <v>0</v>
      </c>
      <c r="BD286" s="130">
        <f t="shared" si="234"/>
        <v>0</v>
      </c>
      <c r="BE286" s="130">
        <f t="shared" si="235"/>
        <v>0</v>
      </c>
      <c r="BF286" s="130">
        <f t="shared" si="236"/>
        <v>0</v>
      </c>
      <c r="BG286" s="149" t="b">
        <f t="shared" si="237"/>
        <v>0</v>
      </c>
      <c r="BH286" s="130" t="b">
        <f t="shared" si="238"/>
        <v>0</v>
      </c>
      <c r="BI286" s="130" t="str">
        <f t="shared" si="239"/>
        <v/>
      </c>
      <c r="BJ286" s="130" t="str">
        <f t="shared" si="240"/>
        <v/>
      </c>
      <c r="BK286" s="130">
        <f t="shared" si="241"/>
        <v>0</v>
      </c>
      <c r="BL286" s="130" t="str">
        <f t="shared" si="242"/>
        <v/>
      </c>
      <c r="BM286" s="130" t="str">
        <f t="shared" si="254"/>
        <v/>
      </c>
      <c r="BN286" s="130" t="str">
        <f t="shared" si="255"/>
        <v/>
      </c>
      <c r="BO286" s="130">
        <f t="shared" si="251"/>
        <v>0</v>
      </c>
      <c r="BP286" s="130">
        <f t="shared" si="252"/>
        <v>0</v>
      </c>
      <c r="BQ286" s="130">
        <f t="shared" si="253"/>
        <v>0</v>
      </c>
      <c r="BR286" s="130">
        <f t="shared" si="243"/>
        <v>0</v>
      </c>
      <c r="BS286" s="130" t="str">
        <f t="shared" si="244"/>
        <v>N</v>
      </c>
    </row>
    <row r="287" spans="1:71" ht="18" customHeight="1">
      <c r="A287" s="407"/>
      <c r="B287" s="117"/>
      <c r="C287" s="117"/>
      <c r="D287" s="118"/>
      <c r="E287" s="118"/>
      <c r="F287" s="115"/>
      <c r="G287" s="115"/>
      <c r="H287" s="119"/>
      <c r="I287" s="109" t="str">
        <f t="shared" si="222"/>
        <v xml:space="preserve"> </v>
      </c>
      <c r="J287" s="109" t="str">
        <f t="shared" si="223"/>
        <v xml:space="preserve"> </v>
      </c>
      <c r="K287" s="109" t="str">
        <f t="shared" si="224"/>
        <v xml:space="preserve"> </v>
      </c>
      <c r="W287" s="141" t="str">
        <f t="shared" si="225"/>
        <v xml:space="preserve"> </v>
      </c>
      <c r="X287" s="137" t="str">
        <f t="shared" si="206"/>
        <v xml:space="preserve"> </v>
      </c>
      <c r="Y287" s="137" t="str">
        <f t="shared" si="207"/>
        <v xml:space="preserve"> </v>
      </c>
      <c r="Z287" s="137" t="str">
        <f t="shared" si="208"/>
        <v xml:space="preserve"> </v>
      </c>
      <c r="AA287" s="138" t="str">
        <f t="shared" si="209"/>
        <v xml:space="preserve"> </v>
      </c>
      <c r="AB287" s="144" t="str">
        <f t="shared" si="210"/>
        <v xml:space="preserve"> </v>
      </c>
      <c r="AC287" s="139" t="e">
        <f t="shared" si="211"/>
        <v>#N/A</v>
      </c>
      <c r="AD287" s="139" t="e">
        <f t="shared" si="212"/>
        <v>#N/A</v>
      </c>
      <c r="AE287" s="140" t="str">
        <f>IF(ISBLANK($G287)," ",IF($D287="Z",#REF!,IF($G287=2,0,IF($G287=1,IF($AB287&gt;$AD287,#REF!,0),IF($AB287&lt;$AC287,#REF!,#REF!)))))</f>
        <v xml:space="preserve"> </v>
      </c>
      <c r="AF287" s="140" t="str">
        <f>IF(ISBLANK($G287)," ",IF($D287="Z",#REF!+#REF!,IF($G287=2,#REF!+#REF!,IF($G287=1,IF($AB287&gt;$AD287,#REF!+#REF!,#REF!+#REF!),IF($AB287&lt;$AC287,#REF!+#REF!,#REF!+#REF!)))))</f>
        <v xml:space="preserve"> </v>
      </c>
      <c r="AG287" s="125">
        <f t="shared" si="245"/>
        <v>0</v>
      </c>
      <c r="AH287" s="126">
        <f t="shared" si="246"/>
        <v>0</v>
      </c>
      <c r="AI287" s="126">
        <f t="shared" si="247"/>
        <v>0</v>
      </c>
      <c r="AJ287" s="126">
        <f t="shared" si="248"/>
        <v>0</v>
      </c>
      <c r="AK287" s="126">
        <f t="shared" si="249"/>
        <v>0</v>
      </c>
      <c r="AL287" s="126">
        <f t="shared" si="250"/>
        <v>4</v>
      </c>
      <c r="AM287" s="125">
        <f t="shared" si="226"/>
        <v>23</v>
      </c>
      <c r="AN287" s="125">
        <f t="shared" si="213"/>
        <v>0</v>
      </c>
      <c r="AO287" s="125">
        <f t="shared" si="214"/>
        <v>0</v>
      </c>
      <c r="AP287" s="125">
        <f t="shared" si="227"/>
        <v>1</v>
      </c>
      <c r="AQ287" s="127">
        <f t="shared" si="215"/>
        <v>810</v>
      </c>
      <c r="AR287" s="127">
        <f t="shared" si="216"/>
        <v>0</v>
      </c>
      <c r="AS287" s="125">
        <f t="shared" si="228"/>
        <v>0</v>
      </c>
      <c r="AT287" s="128">
        <f t="shared" si="217"/>
        <v>0</v>
      </c>
      <c r="AU287" s="128">
        <f t="shared" si="218"/>
        <v>0</v>
      </c>
      <c r="AV287" s="128">
        <f t="shared" si="229"/>
        <v>0</v>
      </c>
      <c r="AW287" s="128">
        <f t="shared" si="219"/>
        <v>0</v>
      </c>
      <c r="AX287" s="146">
        <f t="shared" si="220"/>
        <v>0</v>
      </c>
      <c r="AY287" s="147">
        <f t="shared" si="230"/>
        <v>0</v>
      </c>
      <c r="AZ287" s="146">
        <f t="shared" si="221"/>
        <v>0</v>
      </c>
      <c r="BA287" s="129">
        <f t="shared" si="231"/>
        <v>0</v>
      </c>
      <c r="BB287" s="129">
        <f t="shared" si="232"/>
        <v>0</v>
      </c>
      <c r="BC287" s="129">
        <f t="shared" si="233"/>
        <v>0</v>
      </c>
      <c r="BD287" s="130">
        <f t="shared" si="234"/>
        <v>0</v>
      </c>
      <c r="BE287" s="130">
        <f t="shared" si="235"/>
        <v>0</v>
      </c>
      <c r="BF287" s="130">
        <f t="shared" si="236"/>
        <v>0</v>
      </c>
      <c r="BG287" s="149" t="b">
        <f t="shared" si="237"/>
        <v>0</v>
      </c>
      <c r="BH287" s="130" t="b">
        <f t="shared" si="238"/>
        <v>0</v>
      </c>
      <c r="BI287" s="130" t="str">
        <f t="shared" si="239"/>
        <v/>
      </c>
      <c r="BJ287" s="130" t="str">
        <f t="shared" si="240"/>
        <v/>
      </c>
      <c r="BK287" s="130">
        <f t="shared" si="241"/>
        <v>0</v>
      </c>
      <c r="BL287" s="130" t="str">
        <f t="shared" si="242"/>
        <v/>
      </c>
      <c r="BM287" s="130" t="str">
        <f t="shared" si="254"/>
        <v/>
      </c>
      <c r="BN287" s="130" t="str">
        <f t="shared" si="255"/>
        <v/>
      </c>
      <c r="BO287" s="130">
        <f t="shared" si="251"/>
        <v>0</v>
      </c>
      <c r="BP287" s="130">
        <f t="shared" si="252"/>
        <v>0</v>
      </c>
      <c r="BQ287" s="130">
        <f t="shared" si="253"/>
        <v>0</v>
      </c>
      <c r="BR287" s="130">
        <f t="shared" si="243"/>
        <v>0</v>
      </c>
      <c r="BS287" s="130" t="str">
        <f t="shared" si="244"/>
        <v>N</v>
      </c>
    </row>
    <row r="288" spans="1:71" ht="18" customHeight="1">
      <c r="A288" s="407"/>
      <c r="B288" s="117"/>
      <c r="C288" s="117"/>
      <c r="D288" s="118"/>
      <c r="E288" s="118"/>
      <c r="F288" s="115"/>
      <c r="G288" s="115"/>
      <c r="H288" s="119"/>
      <c r="I288" s="109" t="str">
        <f t="shared" si="222"/>
        <v xml:space="preserve"> </v>
      </c>
      <c r="J288" s="109" t="str">
        <f t="shared" si="223"/>
        <v xml:space="preserve"> </v>
      </c>
      <c r="K288" s="109" t="str">
        <f t="shared" si="224"/>
        <v xml:space="preserve"> </v>
      </c>
      <c r="W288" s="141" t="str">
        <f t="shared" si="225"/>
        <v xml:space="preserve"> </v>
      </c>
      <c r="X288" s="137" t="str">
        <f t="shared" si="206"/>
        <v xml:space="preserve"> </v>
      </c>
      <c r="Y288" s="137" t="str">
        <f t="shared" si="207"/>
        <v xml:space="preserve"> </v>
      </c>
      <c r="Z288" s="137" t="str">
        <f t="shared" si="208"/>
        <v xml:space="preserve"> </v>
      </c>
      <c r="AA288" s="138" t="str">
        <f t="shared" si="209"/>
        <v xml:space="preserve"> </v>
      </c>
      <c r="AB288" s="144" t="str">
        <f t="shared" si="210"/>
        <v xml:space="preserve"> </v>
      </c>
      <c r="AC288" s="139" t="e">
        <f t="shared" si="211"/>
        <v>#N/A</v>
      </c>
      <c r="AD288" s="139" t="e">
        <f t="shared" si="212"/>
        <v>#N/A</v>
      </c>
      <c r="AE288" s="140" t="str">
        <f>IF(ISBLANK($G288)," ",IF($D288="Z",#REF!,IF($G288=2,0,IF($G288=1,IF($AB288&gt;$AD288,#REF!,0),IF($AB288&lt;$AC288,#REF!,#REF!)))))</f>
        <v xml:space="preserve"> </v>
      </c>
      <c r="AF288" s="140" t="str">
        <f>IF(ISBLANK($G288)," ",IF($D288="Z",#REF!+#REF!,IF($G288=2,#REF!+#REF!,IF($G288=1,IF($AB288&gt;$AD288,#REF!+#REF!,#REF!+#REF!),IF($AB288&lt;$AC288,#REF!+#REF!,#REF!+#REF!)))))</f>
        <v xml:space="preserve"> </v>
      </c>
      <c r="AG288" s="125">
        <f t="shared" si="245"/>
        <v>0</v>
      </c>
      <c r="AH288" s="126">
        <f t="shared" si="246"/>
        <v>0</v>
      </c>
      <c r="AI288" s="126">
        <f t="shared" si="247"/>
        <v>0</v>
      </c>
      <c r="AJ288" s="126">
        <f t="shared" si="248"/>
        <v>0</v>
      </c>
      <c r="AK288" s="126">
        <f t="shared" si="249"/>
        <v>0</v>
      </c>
      <c r="AL288" s="126">
        <f t="shared" si="250"/>
        <v>4</v>
      </c>
      <c r="AM288" s="125">
        <f t="shared" si="226"/>
        <v>23</v>
      </c>
      <c r="AN288" s="125">
        <f t="shared" si="213"/>
        <v>0</v>
      </c>
      <c r="AO288" s="125">
        <f t="shared" si="214"/>
        <v>0</v>
      </c>
      <c r="AP288" s="125">
        <f t="shared" si="227"/>
        <v>1</v>
      </c>
      <c r="AQ288" s="127">
        <f t="shared" si="215"/>
        <v>810</v>
      </c>
      <c r="AR288" s="127">
        <f t="shared" si="216"/>
        <v>0</v>
      </c>
      <c r="AS288" s="125">
        <f t="shared" si="228"/>
        <v>0</v>
      </c>
      <c r="AT288" s="128">
        <f t="shared" si="217"/>
        <v>0</v>
      </c>
      <c r="AU288" s="128">
        <f t="shared" si="218"/>
        <v>0</v>
      </c>
      <c r="AV288" s="128">
        <f t="shared" si="229"/>
        <v>0</v>
      </c>
      <c r="AW288" s="128">
        <f t="shared" si="219"/>
        <v>0</v>
      </c>
      <c r="AX288" s="146">
        <f t="shared" si="220"/>
        <v>0</v>
      </c>
      <c r="AY288" s="147">
        <f t="shared" si="230"/>
        <v>0</v>
      </c>
      <c r="AZ288" s="146">
        <f t="shared" si="221"/>
        <v>0</v>
      </c>
      <c r="BA288" s="129">
        <f t="shared" si="231"/>
        <v>0</v>
      </c>
      <c r="BB288" s="129">
        <f t="shared" si="232"/>
        <v>0</v>
      </c>
      <c r="BC288" s="129">
        <f t="shared" si="233"/>
        <v>0</v>
      </c>
      <c r="BD288" s="130">
        <f t="shared" si="234"/>
        <v>0</v>
      </c>
      <c r="BE288" s="130">
        <f t="shared" si="235"/>
        <v>0</v>
      </c>
      <c r="BF288" s="130">
        <f t="shared" si="236"/>
        <v>0</v>
      </c>
      <c r="BG288" s="149" t="b">
        <f t="shared" si="237"/>
        <v>0</v>
      </c>
      <c r="BH288" s="130" t="b">
        <f t="shared" si="238"/>
        <v>0</v>
      </c>
      <c r="BI288" s="130" t="str">
        <f t="shared" si="239"/>
        <v/>
      </c>
      <c r="BJ288" s="130" t="str">
        <f t="shared" si="240"/>
        <v/>
      </c>
      <c r="BK288" s="130">
        <f t="shared" si="241"/>
        <v>0</v>
      </c>
      <c r="BL288" s="130" t="str">
        <f t="shared" si="242"/>
        <v/>
      </c>
      <c r="BM288" s="130" t="str">
        <f t="shared" si="254"/>
        <v/>
      </c>
      <c r="BN288" s="130" t="str">
        <f t="shared" si="255"/>
        <v/>
      </c>
      <c r="BO288" s="130">
        <f t="shared" si="251"/>
        <v>0</v>
      </c>
      <c r="BP288" s="130">
        <f t="shared" si="252"/>
        <v>0</v>
      </c>
      <c r="BQ288" s="130">
        <f t="shared" si="253"/>
        <v>0</v>
      </c>
      <c r="BR288" s="130">
        <f t="shared" si="243"/>
        <v>0</v>
      </c>
      <c r="BS288" s="130" t="str">
        <f t="shared" si="244"/>
        <v>N</v>
      </c>
    </row>
    <row r="289" spans="1:71" ht="18" customHeight="1">
      <c r="A289" s="407"/>
      <c r="B289" s="117"/>
      <c r="C289" s="117"/>
      <c r="D289" s="118"/>
      <c r="E289" s="118"/>
      <c r="F289" s="115"/>
      <c r="G289" s="115"/>
      <c r="H289" s="119"/>
      <c r="I289" s="109" t="str">
        <f t="shared" si="222"/>
        <v xml:space="preserve"> </v>
      </c>
      <c r="J289" s="109" t="str">
        <f t="shared" si="223"/>
        <v xml:space="preserve"> </v>
      </c>
      <c r="K289" s="109" t="str">
        <f t="shared" si="224"/>
        <v xml:space="preserve"> </v>
      </c>
      <c r="W289" s="141" t="str">
        <f t="shared" si="225"/>
        <v xml:space="preserve"> </v>
      </c>
      <c r="X289" s="137" t="str">
        <f t="shared" si="206"/>
        <v xml:space="preserve"> </v>
      </c>
      <c r="Y289" s="137" t="str">
        <f t="shared" si="207"/>
        <v xml:space="preserve"> </v>
      </c>
      <c r="Z289" s="137" t="str">
        <f t="shared" si="208"/>
        <v xml:space="preserve"> </v>
      </c>
      <c r="AA289" s="138" t="str">
        <f t="shared" si="209"/>
        <v xml:space="preserve"> </v>
      </c>
      <c r="AB289" s="144" t="str">
        <f t="shared" si="210"/>
        <v xml:space="preserve"> </v>
      </c>
      <c r="AC289" s="139" t="e">
        <f t="shared" si="211"/>
        <v>#N/A</v>
      </c>
      <c r="AD289" s="139" t="e">
        <f t="shared" si="212"/>
        <v>#N/A</v>
      </c>
      <c r="AE289" s="140" t="str">
        <f>IF(ISBLANK($G289)," ",IF($D289="Z",#REF!,IF($G289=2,0,IF($G289=1,IF($AB289&gt;$AD289,#REF!,0),IF($AB289&lt;$AC289,#REF!,#REF!)))))</f>
        <v xml:space="preserve"> </v>
      </c>
      <c r="AF289" s="140" t="str">
        <f>IF(ISBLANK($G289)," ",IF($D289="Z",#REF!+#REF!,IF($G289=2,#REF!+#REF!,IF($G289=1,IF($AB289&gt;$AD289,#REF!+#REF!,#REF!+#REF!),IF($AB289&lt;$AC289,#REF!+#REF!,#REF!+#REF!)))))</f>
        <v xml:space="preserve"> </v>
      </c>
      <c r="AG289" s="125">
        <f t="shared" si="245"/>
        <v>0</v>
      </c>
      <c r="AH289" s="126">
        <f t="shared" si="246"/>
        <v>0</v>
      </c>
      <c r="AI289" s="126">
        <f t="shared" si="247"/>
        <v>0</v>
      </c>
      <c r="AJ289" s="126">
        <f t="shared" si="248"/>
        <v>0</v>
      </c>
      <c r="AK289" s="126">
        <f t="shared" si="249"/>
        <v>0</v>
      </c>
      <c r="AL289" s="126">
        <f t="shared" si="250"/>
        <v>4</v>
      </c>
      <c r="AM289" s="125">
        <f t="shared" si="226"/>
        <v>23</v>
      </c>
      <c r="AN289" s="125">
        <f t="shared" si="213"/>
        <v>0</v>
      </c>
      <c r="AO289" s="125">
        <f t="shared" si="214"/>
        <v>0</v>
      </c>
      <c r="AP289" s="125">
        <f t="shared" si="227"/>
        <v>1</v>
      </c>
      <c r="AQ289" s="127">
        <f t="shared" si="215"/>
        <v>810</v>
      </c>
      <c r="AR289" s="127">
        <f t="shared" si="216"/>
        <v>0</v>
      </c>
      <c r="AS289" s="125">
        <f t="shared" si="228"/>
        <v>0</v>
      </c>
      <c r="AT289" s="128">
        <f t="shared" si="217"/>
        <v>0</v>
      </c>
      <c r="AU289" s="128">
        <f t="shared" si="218"/>
        <v>0</v>
      </c>
      <c r="AV289" s="128">
        <f t="shared" si="229"/>
        <v>0</v>
      </c>
      <c r="AW289" s="128">
        <f t="shared" si="219"/>
        <v>0</v>
      </c>
      <c r="AX289" s="146">
        <f t="shared" si="220"/>
        <v>0</v>
      </c>
      <c r="AY289" s="147">
        <f t="shared" si="230"/>
        <v>0</v>
      </c>
      <c r="AZ289" s="146">
        <f t="shared" si="221"/>
        <v>0</v>
      </c>
      <c r="BA289" s="129">
        <f t="shared" si="231"/>
        <v>0</v>
      </c>
      <c r="BB289" s="129">
        <f t="shared" si="232"/>
        <v>0</v>
      </c>
      <c r="BC289" s="129">
        <f t="shared" si="233"/>
        <v>0</v>
      </c>
      <c r="BD289" s="130">
        <f t="shared" si="234"/>
        <v>0</v>
      </c>
      <c r="BE289" s="130">
        <f t="shared" si="235"/>
        <v>0</v>
      </c>
      <c r="BF289" s="130">
        <f t="shared" si="236"/>
        <v>0</v>
      </c>
      <c r="BG289" s="149" t="b">
        <f t="shared" si="237"/>
        <v>0</v>
      </c>
      <c r="BH289" s="130" t="b">
        <f t="shared" si="238"/>
        <v>0</v>
      </c>
      <c r="BI289" s="130" t="str">
        <f t="shared" si="239"/>
        <v/>
      </c>
      <c r="BJ289" s="130" t="str">
        <f t="shared" si="240"/>
        <v/>
      </c>
      <c r="BK289" s="130">
        <f t="shared" si="241"/>
        <v>0</v>
      </c>
      <c r="BL289" s="130" t="str">
        <f t="shared" si="242"/>
        <v/>
      </c>
      <c r="BM289" s="130" t="str">
        <f t="shared" si="254"/>
        <v/>
      </c>
      <c r="BN289" s="130" t="str">
        <f t="shared" si="255"/>
        <v/>
      </c>
      <c r="BO289" s="130">
        <f t="shared" si="251"/>
        <v>0</v>
      </c>
      <c r="BP289" s="130">
        <f t="shared" si="252"/>
        <v>0</v>
      </c>
      <c r="BQ289" s="130">
        <f t="shared" si="253"/>
        <v>0</v>
      </c>
      <c r="BR289" s="130">
        <f t="shared" si="243"/>
        <v>0</v>
      </c>
      <c r="BS289" s="130" t="str">
        <f t="shared" si="244"/>
        <v>N</v>
      </c>
    </row>
    <row r="290" spans="1:71" ht="18" customHeight="1">
      <c r="A290" s="407"/>
      <c r="B290" s="117"/>
      <c r="C290" s="117"/>
      <c r="D290" s="118"/>
      <c r="E290" s="118"/>
      <c r="F290" s="115"/>
      <c r="G290" s="115"/>
      <c r="H290" s="119"/>
      <c r="I290" s="109" t="str">
        <f t="shared" si="222"/>
        <v xml:space="preserve"> </v>
      </c>
      <c r="J290" s="109" t="str">
        <f t="shared" si="223"/>
        <v xml:space="preserve"> </v>
      </c>
      <c r="K290" s="109" t="str">
        <f t="shared" si="224"/>
        <v xml:space="preserve"> </v>
      </c>
      <c r="W290" s="141" t="str">
        <f t="shared" si="225"/>
        <v xml:space="preserve"> </v>
      </c>
      <c r="X290" s="137" t="str">
        <f t="shared" si="206"/>
        <v xml:space="preserve"> </v>
      </c>
      <c r="Y290" s="137" t="str">
        <f t="shared" si="207"/>
        <v xml:space="preserve"> </v>
      </c>
      <c r="Z290" s="137" t="str">
        <f t="shared" si="208"/>
        <v xml:space="preserve"> </v>
      </c>
      <c r="AA290" s="138" t="str">
        <f t="shared" si="209"/>
        <v xml:space="preserve"> </v>
      </c>
      <c r="AB290" s="144" t="str">
        <f t="shared" si="210"/>
        <v xml:space="preserve"> </v>
      </c>
      <c r="AC290" s="139" t="e">
        <f t="shared" si="211"/>
        <v>#N/A</v>
      </c>
      <c r="AD290" s="139" t="e">
        <f t="shared" si="212"/>
        <v>#N/A</v>
      </c>
      <c r="AE290" s="140" t="str">
        <f>IF(ISBLANK($G290)," ",IF($D290="Z",#REF!,IF($G290=2,0,IF($G290=1,IF($AB290&gt;$AD290,#REF!,0),IF($AB290&lt;$AC290,#REF!,#REF!)))))</f>
        <v xml:space="preserve"> </v>
      </c>
      <c r="AF290" s="140" t="str">
        <f>IF(ISBLANK($G290)," ",IF($D290="Z",#REF!+#REF!,IF($G290=2,#REF!+#REF!,IF($G290=1,IF($AB290&gt;$AD290,#REF!+#REF!,#REF!+#REF!),IF($AB290&lt;$AC290,#REF!+#REF!,#REF!+#REF!)))))</f>
        <v xml:space="preserve"> </v>
      </c>
      <c r="AG290" s="125">
        <f t="shared" si="245"/>
        <v>0</v>
      </c>
      <c r="AH290" s="126">
        <f t="shared" si="246"/>
        <v>0</v>
      </c>
      <c r="AI290" s="126">
        <f t="shared" si="247"/>
        <v>0</v>
      </c>
      <c r="AJ290" s="126">
        <f t="shared" si="248"/>
        <v>0</v>
      </c>
      <c r="AK290" s="126">
        <f t="shared" si="249"/>
        <v>0</v>
      </c>
      <c r="AL290" s="126">
        <f t="shared" si="250"/>
        <v>4</v>
      </c>
      <c r="AM290" s="125">
        <f t="shared" si="226"/>
        <v>23</v>
      </c>
      <c r="AN290" s="125">
        <f t="shared" si="213"/>
        <v>0</v>
      </c>
      <c r="AO290" s="125">
        <f t="shared" si="214"/>
        <v>0</v>
      </c>
      <c r="AP290" s="125">
        <f t="shared" si="227"/>
        <v>1</v>
      </c>
      <c r="AQ290" s="127">
        <f t="shared" si="215"/>
        <v>810</v>
      </c>
      <c r="AR290" s="127">
        <f t="shared" si="216"/>
        <v>0</v>
      </c>
      <c r="AS290" s="125">
        <f t="shared" si="228"/>
        <v>0</v>
      </c>
      <c r="AT290" s="128">
        <f t="shared" si="217"/>
        <v>0</v>
      </c>
      <c r="AU290" s="128">
        <f t="shared" si="218"/>
        <v>0</v>
      </c>
      <c r="AV290" s="128">
        <f t="shared" si="229"/>
        <v>0</v>
      </c>
      <c r="AW290" s="128">
        <f t="shared" si="219"/>
        <v>0</v>
      </c>
      <c r="AX290" s="146">
        <f t="shared" si="220"/>
        <v>0</v>
      </c>
      <c r="AY290" s="147">
        <f t="shared" si="230"/>
        <v>0</v>
      </c>
      <c r="AZ290" s="146">
        <f t="shared" si="221"/>
        <v>0</v>
      </c>
      <c r="BA290" s="129">
        <f t="shared" si="231"/>
        <v>0</v>
      </c>
      <c r="BB290" s="129">
        <f t="shared" si="232"/>
        <v>0</v>
      </c>
      <c r="BC290" s="129">
        <f t="shared" si="233"/>
        <v>0</v>
      </c>
      <c r="BD290" s="130">
        <f t="shared" si="234"/>
        <v>0</v>
      </c>
      <c r="BE290" s="130">
        <f t="shared" si="235"/>
        <v>0</v>
      </c>
      <c r="BF290" s="130">
        <f t="shared" si="236"/>
        <v>0</v>
      </c>
      <c r="BG290" s="149" t="b">
        <f t="shared" si="237"/>
        <v>0</v>
      </c>
      <c r="BH290" s="130" t="b">
        <f t="shared" si="238"/>
        <v>0</v>
      </c>
      <c r="BI290" s="130" t="str">
        <f t="shared" si="239"/>
        <v/>
      </c>
      <c r="BJ290" s="130" t="str">
        <f t="shared" si="240"/>
        <v/>
      </c>
      <c r="BK290" s="130">
        <f t="shared" si="241"/>
        <v>0</v>
      </c>
      <c r="BL290" s="130" t="str">
        <f t="shared" si="242"/>
        <v/>
      </c>
      <c r="BM290" s="130" t="str">
        <f t="shared" si="254"/>
        <v/>
      </c>
      <c r="BN290" s="130" t="str">
        <f t="shared" si="255"/>
        <v/>
      </c>
      <c r="BO290" s="130">
        <f t="shared" si="251"/>
        <v>0</v>
      </c>
      <c r="BP290" s="130">
        <f t="shared" si="252"/>
        <v>0</v>
      </c>
      <c r="BQ290" s="130">
        <f t="shared" si="253"/>
        <v>0</v>
      </c>
      <c r="BR290" s="130">
        <f t="shared" si="243"/>
        <v>0</v>
      </c>
      <c r="BS290" s="130" t="str">
        <f t="shared" si="244"/>
        <v>N</v>
      </c>
    </row>
    <row r="291" spans="1:71" ht="18" customHeight="1">
      <c r="A291" s="407"/>
      <c r="B291" s="117"/>
      <c r="C291" s="117"/>
      <c r="D291" s="118"/>
      <c r="E291" s="118"/>
      <c r="F291" s="115"/>
      <c r="G291" s="115"/>
      <c r="H291" s="119"/>
      <c r="I291" s="109" t="str">
        <f t="shared" si="222"/>
        <v xml:space="preserve"> </v>
      </c>
      <c r="J291" s="109" t="str">
        <f t="shared" si="223"/>
        <v xml:space="preserve"> </v>
      </c>
      <c r="K291" s="109" t="str">
        <f t="shared" si="224"/>
        <v xml:space="preserve"> </v>
      </c>
      <c r="W291" s="141" t="str">
        <f t="shared" si="225"/>
        <v xml:space="preserve"> </v>
      </c>
      <c r="X291" s="137" t="str">
        <f t="shared" si="206"/>
        <v xml:space="preserve"> </v>
      </c>
      <c r="Y291" s="137" t="str">
        <f t="shared" si="207"/>
        <v xml:space="preserve"> </v>
      </c>
      <c r="Z291" s="137" t="str">
        <f t="shared" si="208"/>
        <v xml:space="preserve"> </v>
      </c>
      <c r="AA291" s="138" t="str">
        <f t="shared" si="209"/>
        <v xml:space="preserve"> </v>
      </c>
      <c r="AB291" s="144" t="str">
        <f t="shared" si="210"/>
        <v xml:space="preserve"> </v>
      </c>
      <c r="AC291" s="139" t="e">
        <f t="shared" si="211"/>
        <v>#N/A</v>
      </c>
      <c r="AD291" s="139" t="e">
        <f t="shared" si="212"/>
        <v>#N/A</v>
      </c>
      <c r="AE291" s="140" t="str">
        <f>IF(ISBLANK($G291)," ",IF($D291="Z",#REF!,IF($G291=2,0,IF($G291=1,IF($AB291&gt;$AD291,#REF!,0),IF($AB291&lt;$AC291,#REF!,#REF!)))))</f>
        <v xml:space="preserve"> </v>
      </c>
      <c r="AF291" s="140" t="str">
        <f>IF(ISBLANK($G291)," ",IF($D291="Z",#REF!+#REF!,IF($G291=2,#REF!+#REF!,IF($G291=1,IF($AB291&gt;$AD291,#REF!+#REF!,#REF!+#REF!),IF($AB291&lt;$AC291,#REF!+#REF!,#REF!+#REF!)))))</f>
        <v xml:space="preserve"> </v>
      </c>
      <c r="AG291" s="125">
        <f t="shared" si="245"/>
        <v>0</v>
      </c>
      <c r="AH291" s="126">
        <f t="shared" si="246"/>
        <v>0</v>
      </c>
      <c r="AI291" s="126">
        <f t="shared" si="247"/>
        <v>0</v>
      </c>
      <c r="AJ291" s="126">
        <f t="shared" si="248"/>
        <v>0</v>
      </c>
      <c r="AK291" s="126">
        <f t="shared" si="249"/>
        <v>0</v>
      </c>
      <c r="AL291" s="126">
        <f t="shared" si="250"/>
        <v>4</v>
      </c>
      <c r="AM291" s="125">
        <f t="shared" si="226"/>
        <v>23</v>
      </c>
      <c r="AN291" s="125">
        <f t="shared" si="213"/>
        <v>0</v>
      </c>
      <c r="AO291" s="125">
        <f t="shared" si="214"/>
        <v>0</v>
      </c>
      <c r="AP291" s="125">
        <f t="shared" si="227"/>
        <v>1</v>
      </c>
      <c r="AQ291" s="127">
        <f t="shared" si="215"/>
        <v>810</v>
      </c>
      <c r="AR291" s="127">
        <f t="shared" si="216"/>
        <v>0</v>
      </c>
      <c r="AS291" s="125">
        <f t="shared" si="228"/>
        <v>0</v>
      </c>
      <c r="AT291" s="128">
        <f t="shared" si="217"/>
        <v>0</v>
      </c>
      <c r="AU291" s="128">
        <f t="shared" si="218"/>
        <v>0</v>
      </c>
      <c r="AV291" s="128">
        <f t="shared" si="229"/>
        <v>0</v>
      </c>
      <c r="AW291" s="128">
        <f t="shared" si="219"/>
        <v>0</v>
      </c>
      <c r="AX291" s="146">
        <f t="shared" si="220"/>
        <v>0</v>
      </c>
      <c r="AY291" s="147">
        <f t="shared" si="230"/>
        <v>0</v>
      </c>
      <c r="AZ291" s="146">
        <f t="shared" si="221"/>
        <v>0</v>
      </c>
      <c r="BA291" s="129">
        <f t="shared" si="231"/>
        <v>0</v>
      </c>
      <c r="BB291" s="129">
        <f t="shared" si="232"/>
        <v>0</v>
      </c>
      <c r="BC291" s="129">
        <f t="shared" si="233"/>
        <v>0</v>
      </c>
      <c r="BD291" s="130">
        <f t="shared" si="234"/>
        <v>0</v>
      </c>
      <c r="BE291" s="130">
        <f t="shared" si="235"/>
        <v>0</v>
      </c>
      <c r="BF291" s="130">
        <f t="shared" si="236"/>
        <v>0</v>
      </c>
      <c r="BG291" s="149" t="b">
        <f t="shared" si="237"/>
        <v>0</v>
      </c>
      <c r="BH291" s="130" t="b">
        <f t="shared" si="238"/>
        <v>0</v>
      </c>
      <c r="BI291" s="130" t="str">
        <f t="shared" si="239"/>
        <v/>
      </c>
      <c r="BJ291" s="130" t="str">
        <f t="shared" si="240"/>
        <v/>
      </c>
      <c r="BK291" s="130">
        <f t="shared" si="241"/>
        <v>0</v>
      </c>
      <c r="BL291" s="130" t="str">
        <f t="shared" si="242"/>
        <v/>
      </c>
      <c r="BM291" s="130" t="str">
        <f t="shared" si="254"/>
        <v/>
      </c>
      <c r="BN291" s="130" t="str">
        <f t="shared" si="255"/>
        <v/>
      </c>
      <c r="BO291" s="130">
        <f t="shared" si="251"/>
        <v>0</v>
      </c>
      <c r="BP291" s="130">
        <f t="shared" si="252"/>
        <v>0</v>
      </c>
      <c r="BQ291" s="130">
        <f t="shared" si="253"/>
        <v>0</v>
      </c>
      <c r="BR291" s="130">
        <f t="shared" si="243"/>
        <v>0</v>
      </c>
      <c r="BS291" s="130" t="str">
        <f t="shared" si="244"/>
        <v>N</v>
      </c>
    </row>
    <row r="292" spans="1:71" ht="18" customHeight="1">
      <c r="A292" s="407"/>
      <c r="B292" s="117"/>
      <c r="C292" s="117"/>
      <c r="D292" s="118"/>
      <c r="E292" s="118"/>
      <c r="F292" s="115"/>
      <c r="G292" s="115"/>
      <c r="H292" s="119"/>
      <c r="I292" s="109" t="str">
        <f t="shared" si="222"/>
        <v xml:space="preserve"> </v>
      </c>
      <c r="J292" s="109" t="str">
        <f t="shared" si="223"/>
        <v xml:space="preserve"> </v>
      </c>
      <c r="K292" s="109" t="str">
        <f t="shared" si="224"/>
        <v xml:space="preserve"> </v>
      </c>
      <c r="W292" s="141" t="str">
        <f t="shared" si="225"/>
        <v xml:space="preserve"> </v>
      </c>
      <c r="X292" s="137" t="str">
        <f t="shared" si="206"/>
        <v xml:space="preserve"> </v>
      </c>
      <c r="Y292" s="137" t="str">
        <f t="shared" si="207"/>
        <v xml:space="preserve"> </v>
      </c>
      <c r="Z292" s="137" t="str">
        <f t="shared" si="208"/>
        <v xml:space="preserve"> </v>
      </c>
      <c r="AA292" s="138" t="str">
        <f t="shared" si="209"/>
        <v xml:space="preserve"> </v>
      </c>
      <c r="AB292" s="144" t="str">
        <f t="shared" si="210"/>
        <v xml:space="preserve"> </v>
      </c>
      <c r="AC292" s="139" t="e">
        <f t="shared" si="211"/>
        <v>#N/A</v>
      </c>
      <c r="AD292" s="139" t="e">
        <f t="shared" si="212"/>
        <v>#N/A</v>
      </c>
      <c r="AE292" s="140" t="str">
        <f>IF(ISBLANK($G292)," ",IF($D292="Z",#REF!,IF($G292=2,0,IF($G292=1,IF($AB292&gt;$AD292,#REF!,0),IF($AB292&lt;$AC292,#REF!,#REF!)))))</f>
        <v xml:space="preserve"> </v>
      </c>
      <c r="AF292" s="140" t="str">
        <f>IF(ISBLANK($G292)," ",IF($D292="Z",#REF!+#REF!,IF($G292=2,#REF!+#REF!,IF($G292=1,IF($AB292&gt;$AD292,#REF!+#REF!,#REF!+#REF!),IF($AB292&lt;$AC292,#REF!+#REF!,#REF!+#REF!)))))</f>
        <v xml:space="preserve"> </v>
      </c>
      <c r="AG292" s="125">
        <f t="shared" si="245"/>
        <v>0</v>
      </c>
      <c r="AH292" s="126">
        <f t="shared" si="246"/>
        <v>0</v>
      </c>
      <c r="AI292" s="126">
        <f t="shared" si="247"/>
        <v>0</v>
      </c>
      <c r="AJ292" s="126">
        <f t="shared" si="248"/>
        <v>0</v>
      </c>
      <c r="AK292" s="126">
        <f t="shared" si="249"/>
        <v>0</v>
      </c>
      <c r="AL292" s="126">
        <f t="shared" si="250"/>
        <v>4</v>
      </c>
      <c r="AM292" s="125">
        <f t="shared" si="226"/>
        <v>23</v>
      </c>
      <c r="AN292" s="125">
        <f t="shared" si="213"/>
        <v>0</v>
      </c>
      <c r="AO292" s="125">
        <f t="shared" si="214"/>
        <v>0</v>
      </c>
      <c r="AP292" s="125">
        <f t="shared" si="227"/>
        <v>1</v>
      </c>
      <c r="AQ292" s="127">
        <f t="shared" si="215"/>
        <v>810</v>
      </c>
      <c r="AR292" s="127">
        <f t="shared" si="216"/>
        <v>0</v>
      </c>
      <c r="AS292" s="125">
        <f t="shared" si="228"/>
        <v>0</v>
      </c>
      <c r="AT292" s="128">
        <f t="shared" si="217"/>
        <v>0</v>
      </c>
      <c r="AU292" s="128">
        <f t="shared" si="218"/>
        <v>0</v>
      </c>
      <c r="AV292" s="128">
        <f t="shared" si="229"/>
        <v>0</v>
      </c>
      <c r="AW292" s="128">
        <f t="shared" si="219"/>
        <v>0</v>
      </c>
      <c r="AX292" s="146">
        <f t="shared" si="220"/>
        <v>0</v>
      </c>
      <c r="AY292" s="147">
        <f t="shared" si="230"/>
        <v>0</v>
      </c>
      <c r="AZ292" s="146">
        <f t="shared" si="221"/>
        <v>0</v>
      </c>
      <c r="BA292" s="129">
        <f t="shared" si="231"/>
        <v>0</v>
      </c>
      <c r="BB292" s="129">
        <f t="shared" si="232"/>
        <v>0</v>
      </c>
      <c r="BC292" s="129">
        <f t="shared" si="233"/>
        <v>0</v>
      </c>
      <c r="BD292" s="130">
        <f t="shared" si="234"/>
        <v>0</v>
      </c>
      <c r="BE292" s="130">
        <f t="shared" si="235"/>
        <v>0</v>
      </c>
      <c r="BF292" s="130">
        <f t="shared" si="236"/>
        <v>0</v>
      </c>
      <c r="BG292" s="149" t="b">
        <f t="shared" si="237"/>
        <v>0</v>
      </c>
      <c r="BH292" s="130" t="b">
        <f t="shared" si="238"/>
        <v>0</v>
      </c>
      <c r="BI292" s="130" t="str">
        <f t="shared" si="239"/>
        <v/>
      </c>
      <c r="BJ292" s="130" t="str">
        <f t="shared" si="240"/>
        <v/>
      </c>
      <c r="BK292" s="130">
        <f t="shared" si="241"/>
        <v>0</v>
      </c>
      <c r="BL292" s="130" t="str">
        <f t="shared" si="242"/>
        <v/>
      </c>
      <c r="BM292" s="130" t="str">
        <f t="shared" si="254"/>
        <v/>
      </c>
      <c r="BN292" s="130" t="str">
        <f t="shared" si="255"/>
        <v/>
      </c>
      <c r="BO292" s="130">
        <f t="shared" si="251"/>
        <v>0</v>
      </c>
      <c r="BP292" s="130">
        <f t="shared" si="252"/>
        <v>0</v>
      </c>
      <c r="BQ292" s="130">
        <f t="shared" si="253"/>
        <v>0</v>
      </c>
      <c r="BR292" s="130">
        <f t="shared" si="243"/>
        <v>0</v>
      </c>
      <c r="BS292" s="130" t="str">
        <f t="shared" si="244"/>
        <v>N</v>
      </c>
    </row>
    <row r="293" spans="1:71" ht="18" customHeight="1">
      <c r="A293" s="407"/>
      <c r="B293" s="117"/>
      <c r="C293" s="117"/>
      <c r="D293" s="118"/>
      <c r="E293" s="118"/>
      <c r="F293" s="115"/>
      <c r="G293" s="115"/>
      <c r="H293" s="119"/>
      <c r="I293" s="109" t="str">
        <f t="shared" si="222"/>
        <v xml:space="preserve"> </v>
      </c>
      <c r="J293" s="109" t="str">
        <f t="shared" si="223"/>
        <v xml:space="preserve"> </v>
      </c>
      <c r="K293" s="109" t="str">
        <f t="shared" si="224"/>
        <v xml:space="preserve"> </v>
      </c>
      <c r="W293" s="141" t="str">
        <f t="shared" si="225"/>
        <v xml:space="preserve"> </v>
      </c>
      <c r="X293" s="137" t="str">
        <f t="shared" si="206"/>
        <v xml:space="preserve"> </v>
      </c>
      <c r="Y293" s="137" t="str">
        <f t="shared" si="207"/>
        <v xml:space="preserve"> </v>
      </c>
      <c r="Z293" s="137" t="str">
        <f t="shared" si="208"/>
        <v xml:space="preserve"> </v>
      </c>
      <c r="AA293" s="138" t="str">
        <f t="shared" si="209"/>
        <v xml:space="preserve"> </v>
      </c>
      <c r="AB293" s="144" t="str">
        <f t="shared" si="210"/>
        <v xml:space="preserve"> </v>
      </c>
      <c r="AC293" s="139" t="e">
        <f t="shared" si="211"/>
        <v>#N/A</v>
      </c>
      <c r="AD293" s="139" t="e">
        <f t="shared" si="212"/>
        <v>#N/A</v>
      </c>
      <c r="AE293" s="140" t="str">
        <f>IF(ISBLANK($G293)," ",IF($D293="Z",#REF!,IF($G293=2,0,IF($G293=1,IF($AB293&gt;$AD293,#REF!,0),IF($AB293&lt;$AC293,#REF!,#REF!)))))</f>
        <v xml:space="preserve"> </v>
      </c>
      <c r="AF293" s="140" t="str">
        <f>IF(ISBLANK($G293)," ",IF($D293="Z",#REF!+#REF!,IF($G293=2,#REF!+#REF!,IF($G293=1,IF($AB293&gt;$AD293,#REF!+#REF!,#REF!+#REF!),IF($AB293&lt;$AC293,#REF!+#REF!,#REF!+#REF!)))))</f>
        <v xml:space="preserve"> </v>
      </c>
      <c r="AG293" s="125">
        <f t="shared" si="245"/>
        <v>0</v>
      </c>
      <c r="AH293" s="126">
        <f t="shared" si="246"/>
        <v>0</v>
      </c>
      <c r="AI293" s="126">
        <f t="shared" si="247"/>
        <v>0</v>
      </c>
      <c r="AJ293" s="126">
        <f t="shared" si="248"/>
        <v>0</v>
      </c>
      <c r="AK293" s="126">
        <f t="shared" si="249"/>
        <v>0</v>
      </c>
      <c r="AL293" s="126">
        <f t="shared" si="250"/>
        <v>4</v>
      </c>
      <c r="AM293" s="125">
        <f t="shared" si="226"/>
        <v>23</v>
      </c>
      <c r="AN293" s="125">
        <f t="shared" si="213"/>
        <v>0</v>
      </c>
      <c r="AO293" s="125">
        <f t="shared" si="214"/>
        <v>0</v>
      </c>
      <c r="AP293" s="125">
        <f t="shared" si="227"/>
        <v>1</v>
      </c>
      <c r="AQ293" s="127">
        <f t="shared" si="215"/>
        <v>810</v>
      </c>
      <c r="AR293" s="127">
        <f t="shared" si="216"/>
        <v>0</v>
      </c>
      <c r="AS293" s="125">
        <f t="shared" si="228"/>
        <v>0</v>
      </c>
      <c r="AT293" s="128">
        <f t="shared" si="217"/>
        <v>0</v>
      </c>
      <c r="AU293" s="128">
        <f t="shared" si="218"/>
        <v>0</v>
      </c>
      <c r="AV293" s="128">
        <f t="shared" si="229"/>
        <v>0</v>
      </c>
      <c r="AW293" s="128">
        <f t="shared" si="219"/>
        <v>0</v>
      </c>
      <c r="AX293" s="146">
        <f t="shared" si="220"/>
        <v>0</v>
      </c>
      <c r="AY293" s="147">
        <f t="shared" si="230"/>
        <v>0</v>
      </c>
      <c r="AZ293" s="146">
        <f t="shared" si="221"/>
        <v>0</v>
      </c>
      <c r="BA293" s="129">
        <f t="shared" si="231"/>
        <v>0</v>
      </c>
      <c r="BB293" s="129">
        <f t="shared" si="232"/>
        <v>0</v>
      </c>
      <c r="BC293" s="129">
        <f t="shared" si="233"/>
        <v>0</v>
      </c>
      <c r="BD293" s="130">
        <f t="shared" si="234"/>
        <v>0</v>
      </c>
      <c r="BE293" s="130">
        <f t="shared" si="235"/>
        <v>0</v>
      </c>
      <c r="BF293" s="130">
        <f t="shared" si="236"/>
        <v>0</v>
      </c>
      <c r="BG293" s="149" t="b">
        <f t="shared" si="237"/>
        <v>0</v>
      </c>
      <c r="BH293" s="130" t="b">
        <f t="shared" si="238"/>
        <v>0</v>
      </c>
      <c r="BI293" s="130" t="str">
        <f t="shared" si="239"/>
        <v/>
      </c>
      <c r="BJ293" s="130" t="str">
        <f t="shared" si="240"/>
        <v/>
      </c>
      <c r="BK293" s="130">
        <f t="shared" si="241"/>
        <v>0</v>
      </c>
      <c r="BL293" s="130" t="str">
        <f t="shared" si="242"/>
        <v/>
      </c>
      <c r="BM293" s="130" t="str">
        <f t="shared" si="254"/>
        <v/>
      </c>
      <c r="BN293" s="130" t="str">
        <f t="shared" si="255"/>
        <v/>
      </c>
      <c r="BO293" s="130">
        <f t="shared" si="251"/>
        <v>0</v>
      </c>
      <c r="BP293" s="130">
        <f t="shared" si="252"/>
        <v>0</v>
      </c>
      <c r="BQ293" s="130">
        <f t="shared" si="253"/>
        <v>0</v>
      </c>
      <c r="BR293" s="130">
        <f t="shared" si="243"/>
        <v>0</v>
      </c>
      <c r="BS293" s="130" t="str">
        <f t="shared" si="244"/>
        <v>N</v>
      </c>
    </row>
    <row r="294" spans="1:71" ht="18" customHeight="1">
      <c r="A294" s="407"/>
      <c r="B294" s="117"/>
      <c r="C294" s="117"/>
      <c r="D294" s="118"/>
      <c r="E294" s="118"/>
      <c r="F294" s="115"/>
      <c r="G294" s="115"/>
      <c r="H294" s="119"/>
      <c r="I294" s="109" t="str">
        <f t="shared" si="222"/>
        <v xml:space="preserve"> </v>
      </c>
      <c r="J294" s="109" t="str">
        <f t="shared" si="223"/>
        <v xml:space="preserve"> </v>
      </c>
      <c r="K294" s="109" t="str">
        <f t="shared" si="224"/>
        <v xml:space="preserve"> </v>
      </c>
      <c r="W294" s="141" t="str">
        <f t="shared" si="225"/>
        <v xml:space="preserve"> </v>
      </c>
      <c r="X294" s="137" t="str">
        <f t="shared" si="206"/>
        <v xml:space="preserve"> </v>
      </c>
      <c r="Y294" s="137" t="str">
        <f t="shared" si="207"/>
        <v xml:space="preserve"> </v>
      </c>
      <c r="Z294" s="137" t="str">
        <f t="shared" si="208"/>
        <v xml:space="preserve"> </v>
      </c>
      <c r="AA294" s="138" t="str">
        <f t="shared" si="209"/>
        <v xml:space="preserve"> </v>
      </c>
      <c r="AB294" s="144" t="str">
        <f t="shared" si="210"/>
        <v xml:space="preserve"> </v>
      </c>
      <c r="AC294" s="139" t="e">
        <f t="shared" si="211"/>
        <v>#N/A</v>
      </c>
      <c r="AD294" s="139" t="e">
        <f t="shared" si="212"/>
        <v>#N/A</v>
      </c>
      <c r="AE294" s="140" t="str">
        <f>IF(ISBLANK($G294)," ",IF($D294="Z",#REF!,IF($G294=2,0,IF($G294=1,IF($AB294&gt;$AD294,#REF!,0),IF($AB294&lt;$AC294,#REF!,#REF!)))))</f>
        <v xml:space="preserve"> </v>
      </c>
      <c r="AF294" s="140" t="str">
        <f>IF(ISBLANK($G294)," ",IF($D294="Z",#REF!+#REF!,IF($G294=2,#REF!+#REF!,IF($G294=1,IF($AB294&gt;$AD294,#REF!+#REF!,#REF!+#REF!),IF($AB294&lt;$AC294,#REF!+#REF!,#REF!+#REF!)))))</f>
        <v xml:space="preserve"> </v>
      </c>
      <c r="AG294" s="125">
        <f t="shared" si="245"/>
        <v>0</v>
      </c>
      <c r="AH294" s="126">
        <f t="shared" si="246"/>
        <v>0</v>
      </c>
      <c r="AI294" s="126">
        <f t="shared" si="247"/>
        <v>0</v>
      </c>
      <c r="AJ294" s="126">
        <f t="shared" si="248"/>
        <v>0</v>
      </c>
      <c r="AK294" s="126">
        <f t="shared" si="249"/>
        <v>0</v>
      </c>
      <c r="AL294" s="126">
        <f t="shared" si="250"/>
        <v>4</v>
      </c>
      <c r="AM294" s="125">
        <f t="shared" si="226"/>
        <v>23</v>
      </c>
      <c r="AN294" s="125">
        <f t="shared" si="213"/>
        <v>0</v>
      </c>
      <c r="AO294" s="125">
        <f t="shared" si="214"/>
        <v>0</v>
      </c>
      <c r="AP294" s="125">
        <f t="shared" si="227"/>
        <v>1</v>
      </c>
      <c r="AQ294" s="127">
        <f t="shared" si="215"/>
        <v>810</v>
      </c>
      <c r="AR294" s="127">
        <f t="shared" si="216"/>
        <v>0</v>
      </c>
      <c r="AS294" s="125">
        <f t="shared" si="228"/>
        <v>0</v>
      </c>
      <c r="AT294" s="128">
        <f t="shared" si="217"/>
        <v>0</v>
      </c>
      <c r="AU294" s="128">
        <f t="shared" si="218"/>
        <v>0</v>
      </c>
      <c r="AV294" s="128">
        <f t="shared" si="229"/>
        <v>0</v>
      </c>
      <c r="AW294" s="128">
        <f t="shared" si="219"/>
        <v>0</v>
      </c>
      <c r="AX294" s="146">
        <f t="shared" si="220"/>
        <v>0</v>
      </c>
      <c r="AY294" s="147">
        <f t="shared" si="230"/>
        <v>0</v>
      </c>
      <c r="AZ294" s="146">
        <f t="shared" si="221"/>
        <v>0</v>
      </c>
      <c r="BA294" s="129">
        <f t="shared" si="231"/>
        <v>0</v>
      </c>
      <c r="BB294" s="129">
        <f t="shared" si="232"/>
        <v>0</v>
      </c>
      <c r="BC294" s="129">
        <f t="shared" si="233"/>
        <v>0</v>
      </c>
      <c r="BD294" s="130">
        <f t="shared" si="234"/>
        <v>0</v>
      </c>
      <c r="BE294" s="130">
        <f t="shared" si="235"/>
        <v>0</v>
      </c>
      <c r="BF294" s="130">
        <f t="shared" si="236"/>
        <v>0</v>
      </c>
      <c r="BG294" s="149" t="b">
        <f t="shared" si="237"/>
        <v>0</v>
      </c>
      <c r="BH294" s="130" t="b">
        <f t="shared" si="238"/>
        <v>0</v>
      </c>
      <c r="BI294" s="130" t="str">
        <f t="shared" si="239"/>
        <v/>
      </c>
      <c r="BJ294" s="130" t="str">
        <f t="shared" si="240"/>
        <v/>
      </c>
      <c r="BK294" s="130">
        <f t="shared" si="241"/>
        <v>0</v>
      </c>
      <c r="BL294" s="130" t="str">
        <f t="shared" si="242"/>
        <v/>
      </c>
      <c r="BM294" s="130" t="str">
        <f t="shared" si="254"/>
        <v/>
      </c>
      <c r="BN294" s="130" t="str">
        <f t="shared" si="255"/>
        <v/>
      </c>
      <c r="BO294" s="130">
        <f t="shared" si="251"/>
        <v>0</v>
      </c>
      <c r="BP294" s="130">
        <f t="shared" si="252"/>
        <v>0</v>
      </c>
      <c r="BQ294" s="130">
        <f t="shared" si="253"/>
        <v>0</v>
      </c>
      <c r="BR294" s="130">
        <f t="shared" si="243"/>
        <v>0</v>
      </c>
      <c r="BS294" s="130" t="str">
        <f t="shared" si="244"/>
        <v>N</v>
      </c>
    </row>
    <row r="295" spans="1:71" ht="18" customHeight="1">
      <c r="A295" s="407"/>
      <c r="B295" s="117"/>
      <c r="C295" s="117"/>
      <c r="D295" s="118"/>
      <c r="E295" s="118"/>
      <c r="F295" s="115"/>
      <c r="G295" s="115"/>
      <c r="H295" s="119"/>
      <c r="I295" s="109" t="str">
        <f t="shared" si="222"/>
        <v xml:space="preserve"> </v>
      </c>
      <c r="J295" s="109" t="str">
        <f t="shared" si="223"/>
        <v xml:space="preserve"> </v>
      </c>
      <c r="K295" s="109" t="str">
        <f t="shared" si="224"/>
        <v xml:space="preserve"> </v>
      </c>
      <c r="W295" s="141" t="str">
        <f t="shared" si="225"/>
        <v xml:space="preserve"> </v>
      </c>
      <c r="X295" s="137" t="str">
        <f t="shared" si="206"/>
        <v xml:space="preserve"> </v>
      </c>
      <c r="Y295" s="137" t="str">
        <f t="shared" si="207"/>
        <v xml:space="preserve"> </v>
      </c>
      <c r="Z295" s="137" t="str">
        <f t="shared" si="208"/>
        <v xml:space="preserve"> </v>
      </c>
      <c r="AA295" s="138" t="str">
        <f t="shared" si="209"/>
        <v xml:space="preserve"> </v>
      </c>
      <c r="AB295" s="144" t="str">
        <f t="shared" si="210"/>
        <v xml:space="preserve"> </v>
      </c>
      <c r="AC295" s="139" t="e">
        <f t="shared" si="211"/>
        <v>#N/A</v>
      </c>
      <c r="AD295" s="139" t="e">
        <f t="shared" si="212"/>
        <v>#N/A</v>
      </c>
      <c r="AE295" s="140" t="str">
        <f>IF(ISBLANK($G295)," ",IF($D295="Z",#REF!,IF($G295=2,0,IF($G295=1,IF($AB295&gt;$AD295,#REF!,0),IF($AB295&lt;$AC295,#REF!,#REF!)))))</f>
        <v xml:space="preserve"> </v>
      </c>
      <c r="AF295" s="140" t="str">
        <f>IF(ISBLANK($G295)," ",IF($D295="Z",#REF!+#REF!,IF($G295=2,#REF!+#REF!,IF($G295=1,IF($AB295&gt;$AD295,#REF!+#REF!,#REF!+#REF!),IF($AB295&lt;$AC295,#REF!+#REF!,#REF!+#REF!)))))</f>
        <v xml:space="preserve"> </v>
      </c>
      <c r="AG295" s="125">
        <f t="shared" si="245"/>
        <v>0</v>
      </c>
      <c r="AH295" s="126">
        <f t="shared" si="246"/>
        <v>0</v>
      </c>
      <c r="AI295" s="126">
        <f t="shared" si="247"/>
        <v>0</v>
      </c>
      <c r="AJ295" s="126">
        <f t="shared" si="248"/>
        <v>0</v>
      </c>
      <c r="AK295" s="126">
        <f t="shared" si="249"/>
        <v>0</v>
      </c>
      <c r="AL295" s="126">
        <f t="shared" si="250"/>
        <v>4</v>
      </c>
      <c r="AM295" s="125">
        <f t="shared" si="226"/>
        <v>23</v>
      </c>
      <c r="AN295" s="125">
        <f t="shared" si="213"/>
        <v>0</v>
      </c>
      <c r="AO295" s="125">
        <f t="shared" si="214"/>
        <v>0</v>
      </c>
      <c r="AP295" s="125">
        <f t="shared" si="227"/>
        <v>1</v>
      </c>
      <c r="AQ295" s="127">
        <f t="shared" si="215"/>
        <v>810</v>
      </c>
      <c r="AR295" s="127">
        <f t="shared" si="216"/>
        <v>0</v>
      </c>
      <c r="AS295" s="125">
        <f t="shared" si="228"/>
        <v>0</v>
      </c>
      <c r="AT295" s="128">
        <f t="shared" si="217"/>
        <v>0</v>
      </c>
      <c r="AU295" s="128">
        <f t="shared" si="218"/>
        <v>0</v>
      </c>
      <c r="AV295" s="128">
        <f t="shared" si="229"/>
        <v>0</v>
      </c>
      <c r="AW295" s="128">
        <f t="shared" si="219"/>
        <v>0</v>
      </c>
      <c r="AX295" s="146">
        <f t="shared" si="220"/>
        <v>0</v>
      </c>
      <c r="AY295" s="147">
        <f t="shared" si="230"/>
        <v>0</v>
      </c>
      <c r="AZ295" s="146">
        <f t="shared" si="221"/>
        <v>0</v>
      </c>
      <c r="BA295" s="129">
        <f t="shared" si="231"/>
        <v>0</v>
      </c>
      <c r="BB295" s="129">
        <f t="shared" si="232"/>
        <v>0</v>
      </c>
      <c r="BC295" s="129">
        <f t="shared" si="233"/>
        <v>0</v>
      </c>
      <c r="BD295" s="130">
        <f t="shared" si="234"/>
        <v>0</v>
      </c>
      <c r="BE295" s="130">
        <f t="shared" si="235"/>
        <v>0</v>
      </c>
      <c r="BF295" s="130">
        <f t="shared" si="236"/>
        <v>0</v>
      </c>
      <c r="BG295" s="149" t="b">
        <f t="shared" si="237"/>
        <v>0</v>
      </c>
      <c r="BH295" s="130" t="b">
        <f t="shared" si="238"/>
        <v>0</v>
      </c>
      <c r="BI295" s="130" t="str">
        <f t="shared" si="239"/>
        <v/>
      </c>
      <c r="BJ295" s="130" t="str">
        <f t="shared" si="240"/>
        <v/>
      </c>
      <c r="BK295" s="130">
        <f t="shared" si="241"/>
        <v>0</v>
      </c>
      <c r="BL295" s="130" t="str">
        <f t="shared" si="242"/>
        <v/>
      </c>
      <c r="BM295" s="130" t="str">
        <f t="shared" si="254"/>
        <v/>
      </c>
      <c r="BN295" s="130" t="str">
        <f t="shared" si="255"/>
        <v/>
      </c>
      <c r="BO295" s="130">
        <f t="shared" si="251"/>
        <v>0</v>
      </c>
      <c r="BP295" s="130">
        <f t="shared" si="252"/>
        <v>0</v>
      </c>
      <c r="BQ295" s="130">
        <f t="shared" si="253"/>
        <v>0</v>
      </c>
      <c r="BR295" s="130">
        <f t="shared" si="243"/>
        <v>0</v>
      </c>
      <c r="BS295" s="130" t="str">
        <f t="shared" si="244"/>
        <v>N</v>
      </c>
    </row>
    <row r="296" spans="1:71" ht="18" customHeight="1">
      <c r="A296" s="407"/>
      <c r="B296" s="117"/>
      <c r="C296" s="117"/>
      <c r="D296" s="118"/>
      <c r="E296" s="118"/>
      <c r="F296" s="115"/>
      <c r="G296" s="115"/>
      <c r="H296" s="119"/>
      <c r="I296" s="109" t="str">
        <f t="shared" si="222"/>
        <v xml:space="preserve"> </v>
      </c>
      <c r="J296" s="109" t="str">
        <f t="shared" si="223"/>
        <v xml:space="preserve"> </v>
      </c>
      <c r="K296" s="109" t="str">
        <f t="shared" si="224"/>
        <v xml:space="preserve"> </v>
      </c>
      <c r="W296" s="141" t="str">
        <f t="shared" si="225"/>
        <v xml:space="preserve"> </v>
      </c>
      <c r="X296" s="137" t="str">
        <f t="shared" si="206"/>
        <v xml:space="preserve"> </v>
      </c>
      <c r="Y296" s="137" t="str">
        <f t="shared" si="207"/>
        <v xml:space="preserve"> </v>
      </c>
      <c r="Z296" s="137" t="str">
        <f t="shared" si="208"/>
        <v xml:space="preserve"> </v>
      </c>
      <c r="AA296" s="138" t="str">
        <f t="shared" si="209"/>
        <v xml:space="preserve"> </v>
      </c>
      <c r="AB296" s="144" t="str">
        <f t="shared" si="210"/>
        <v xml:space="preserve"> </v>
      </c>
      <c r="AC296" s="139" t="e">
        <f t="shared" si="211"/>
        <v>#N/A</v>
      </c>
      <c r="AD296" s="139" t="e">
        <f t="shared" si="212"/>
        <v>#N/A</v>
      </c>
      <c r="AE296" s="140" t="str">
        <f>IF(ISBLANK($G296)," ",IF($D296="Z",#REF!,IF($G296=2,0,IF($G296=1,IF($AB296&gt;$AD296,#REF!,0),IF($AB296&lt;$AC296,#REF!,#REF!)))))</f>
        <v xml:space="preserve"> </v>
      </c>
      <c r="AF296" s="140" t="str">
        <f>IF(ISBLANK($G296)," ",IF($D296="Z",#REF!+#REF!,IF($G296=2,#REF!+#REF!,IF($G296=1,IF($AB296&gt;$AD296,#REF!+#REF!,#REF!+#REF!),IF($AB296&lt;$AC296,#REF!+#REF!,#REF!+#REF!)))))</f>
        <v xml:space="preserve"> </v>
      </c>
      <c r="AG296" s="125">
        <f t="shared" si="245"/>
        <v>0</v>
      </c>
      <c r="AH296" s="126">
        <f t="shared" si="246"/>
        <v>0</v>
      </c>
      <c r="AI296" s="126">
        <f t="shared" si="247"/>
        <v>0</v>
      </c>
      <c r="AJ296" s="126">
        <f t="shared" si="248"/>
        <v>0</v>
      </c>
      <c r="AK296" s="126">
        <f t="shared" si="249"/>
        <v>0</v>
      </c>
      <c r="AL296" s="126">
        <f t="shared" si="250"/>
        <v>4</v>
      </c>
      <c r="AM296" s="125">
        <f t="shared" si="226"/>
        <v>23</v>
      </c>
      <c r="AN296" s="125">
        <f t="shared" si="213"/>
        <v>0</v>
      </c>
      <c r="AO296" s="125">
        <f t="shared" si="214"/>
        <v>0</v>
      </c>
      <c r="AP296" s="125">
        <f t="shared" si="227"/>
        <v>1</v>
      </c>
      <c r="AQ296" s="127">
        <f t="shared" si="215"/>
        <v>810</v>
      </c>
      <c r="AR296" s="127">
        <f t="shared" si="216"/>
        <v>0</v>
      </c>
      <c r="AS296" s="125">
        <f t="shared" si="228"/>
        <v>0</v>
      </c>
      <c r="AT296" s="128">
        <f t="shared" si="217"/>
        <v>0</v>
      </c>
      <c r="AU296" s="128">
        <f t="shared" si="218"/>
        <v>0</v>
      </c>
      <c r="AV296" s="128">
        <f t="shared" si="229"/>
        <v>0</v>
      </c>
      <c r="AW296" s="128">
        <f t="shared" si="219"/>
        <v>0</v>
      </c>
      <c r="AX296" s="146">
        <f t="shared" si="220"/>
        <v>0</v>
      </c>
      <c r="AY296" s="147">
        <f t="shared" si="230"/>
        <v>0</v>
      </c>
      <c r="AZ296" s="146">
        <f t="shared" si="221"/>
        <v>0</v>
      </c>
      <c r="BA296" s="129">
        <f t="shared" si="231"/>
        <v>0</v>
      </c>
      <c r="BB296" s="129">
        <f t="shared" si="232"/>
        <v>0</v>
      </c>
      <c r="BC296" s="129">
        <f t="shared" si="233"/>
        <v>0</v>
      </c>
      <c r="BD296" s="130">
        <f t="shared" si="234"/>
        <v>0</v>
      </c>
      <c r="BE296" s="130">
        <f t="shared" si="235"/>
        <v>0</v>
      </c>
      <c r="BF296" s="130">
        <f t="shared" si="236"/>
        <v>0</v>
      </c>
      <c r="BG296" s="149" t="b">
        <f t="shared" si="237"/>
        <v>0</v>
      </c>
      <c r="BH296" s="130" t="b">
        <f t="shared" si="238"/>
        <v>0</v>
      </c>
      <c r="BI296" s="130" t="str">
        <f t="shared" si="239"/>
        <v/>
      </c>
      <c r="BJ296" s="130" t="str">
        <f t="shared" si="240"/>
        <v/>
      </c>
      <c r="BK296" s="130">
        <f t="shared" si="241"/>
        <v>0</v>
      </c>
      <c r="BL296" s="130" t="str">
        <f t="shared" si="242"/>
        <v/>
      </c>
      <c r="BM296" s="130" t="str">
        <f t="shared" si="254"/>
        <v/>
      </c>
      <c r="BN296" s="130" t="str">
        <f t="shared" si="255"/>
        <v/>
      </c>
      <c r="BO296" s="130">
        <f t="shared" si="251"/>
        <v>0</v>
      </c>
      <c r="BP296" s="130">
        <f t="shared" si="252"/>
        <v>0</v>
      </c>
      <c r="BQ296" s="130">
        <f t="shared" si="253"/>
        <v>0</v>
      </c>
      <c r="BR296" s="130">
        <f t="shared" si="243"/>
        <v>0</v>
      </c>
      <c r="BS296" s="130" t="str">
        <f t="shared" si="244"/>
        <v>N</v>
      </c>
    </row>
    <row r="297" spans="1:71" ht="18" customHeight="1">
      <c r="A297" s="407"/>
      <c r="B297" s="117"/>
      <c r="C297" s="117"/>
      <c r="D297" s="118"/>
      <c r="E297" s="118"/>
      <c r="F297" s="115"/>
      <c r="G297" s="115"/>
      <c r="H297" s="119"/>
      <c r="I297" s="109" t="str">
        <f t="shared" si="222"/>
        <v xml:space="preserve"> </v>
      </c>
      <c r="J297" s="109" t="str">
        <f t="shared" si="223"/>
        <v xml:space="preserve"> </v>
      </c>
      <c r="K297" s="109" t="str">
        <f t="shared" si="224"/>
        <v xml:space="preserve"> </v>
      </c>
      <c r="W297" s="141" t="str">
        <f t="shared" si="225"/>
        <v xml:space="preserve"> </v>
      </c>
      <c r="X297" s="137" t="str">
        <f t="shared" si="206"/>
        <v xml:space="preserve"> </v>
      </c>
      <c r="Y297" s="137" t="str">
        <f t="shared" si="207"/>
        <v xml:space="preserve"> </v>
      </c>
      <c r="Z297" s="137" t="str">
        <f t="shared" si="208"/>
        <v xml:space="preserve"> </v>
      </c>
      <c r="AA297" s="138" t="str">
        <f t="shared" si="209"/>
        <v xml:space="preserve"> </v>
      </c>
      <c r="AB297" s="144" t="str">
        <f t="shared" si="210"/>
        <v xml:space="preserve"> </v>
      </c>
      <c r="AC297" s="139" t="e">
        <f t="shared" si="211"/>
        <v>#N/A</v>
      </c>
      <c r="AD297" s="139" t="e">
        <f t="shared" si="212"/>
        <v>#N/A</v>
      </c>
      <c r="AE297" s="140" t="str">
        <f>IF(ISBLANK($G297)," ",IF($D297="Z",#REF!,IF($G297=2,0,IF($G297=1,IF($AB297&gt;$AD297,#REF!,0),IF($AB297&lt;$AC297,#REF!,#REF!)))))</f>
        <v xml:space="preserve"> </v>
      </c>
      <c r="AF297" s="140" t="str">
        <f>IF(ISBLANK($G297)," ",IF($D297="Z",#REF!+#REF!,IF($G297=2,#REF!+#REF!,IF($G297=1,IF($AB297&gt;$AD297,#REF!+#REF!,#REF!+#REF!),IF($AB297&lt;$AC297,#REF!+#REF!,#REF!+#REF!)))))</f>
        <v xml:space="preserve"> </v>
      </c>
      <c r="AG297" s="125">
        <f t="shared" si="245"/>
        <v>0</v>
      </c>
      <c r="AH297" s="126">
        <f t="shared" si="246"/>
        <v>0</v>
      </c>
      <c r="AI297" s="126">
        <f t="shared" si="247"/>
        <v>0</v>
      </c>
      <c r="AJ297" s="126">
        <f t="shared" si="248"/>
        <v>0</v>
      </c>
      <c r="AK297" s="126">
        <f t="shared" si="249"/>
        <v>0</v>
      </c>
      <c r="AL297" s="126">
        <f t="shared" si="250"/>
        <v>4</v>
      </c>
      <c r="AM297" s="125">
        <f t="shared" si="226"/>
        <v>23</v>
      </c>
      <c r="AN297" s="125">
        <f t="shared" si="213"/>
        <v>0</v>
      </c>
      <c r="AO297" s="125">
        <f t="shared" si="214"/>
        <v>0</v>
      </c>
      <c r="AP297" s="125">
        <f t="shared" si="227"/>
        <v>1</v>
      </c>
      <c r="AQ297" s="127">
        <f t="shared" si="215"/>
        <v>810</v>
      </c>
      <c r="AR297" s="127">
        <f t="shared" si="216"/>
        <v>0</v>
      </c>
      <c r="AS297" s="125">
        <f t="shared" si="228"/>
        <v>0</v>
      </c>
      <c r="AT297" s="128">
        <f t="shared" si="217"/>
        <v>0</v>
      </c>
      <c r="AU297" s="128">
        <f t="shared" si="218"/>
        <v>0</v>
      </c>
      <c r="AV297" s="128">
        <f t="shared" si="229"/>
        <v>0</v>
      </c>
      <c r="AW297" s="128">
        <f t="shared" si="219"/>
        <v>0</v>
      </c>
      <c r="AX297" s="146">
        <f t="shared" si="220"/>
        <v>0</v>
      </c>
      <c r="AY297" s="147">
        <f t="shared" si="230"/>
        <v>0</v>
      </c>
      <c r="AZ297" s="146">
        <f t="shared" si="221"/>
        <v>0</v>
      </c>
      <c r="BA297" s="129">
        <f t="shared" si="231"/>
        <v>0</v>
      </c>
      <c r="BB297" s="129">
        <f t="shared" si="232"/>
        <v>0</v>
      </c>
      <c r="BC297" s="129">
        <f t="shared" si="233"/>
        <v>0</v>
      </c>
      <c r="BD297" s="130">
        <f t="shared" si="234"/>
        <v>0</v>
      </c>
      <c r="BE297" s="130">
        <f t="shared" si="235"/>
        <v>0</v>
      </c>
      <c r="BF297" s="130">
        <f t="shared" si="236"/>
        <v>0</v>
      </c>
      <c r="BG297" s="149" t="b">
        <f t="shared" si="237"/>
        <v>0</v>
      </c>
      <c r="BH297" s="130" t="b">
        <f t="shared" si="238"/>
        <v>0</v>
      </c>
      <c r="BI297" s="130" t="str">
        <f t="shared" si="239"/>
        <v/>
      </c>
      <c r="BJ297" s="130" t="str">
        <f t="shared" si="240"/>
        <v/>
      </c>
      <c r="BK297" s="130">
        <f t="shared" si="241"/>
        <v>0</v>
      </c>
      <c r="BL297" s="130" t="str">
        <f t="shared" si="242"/>
        <v/>
      </c>
      <c r="BM297" s="130" t="str">
        <f t="shared" si="254"/>
        <v/>
      </c>
      <c r="BN297" s="130" t="str">
        <f t="shared" si="255"/>
        <v/>
      </c>
      <c r="BO297" s="130">
        <f t="shared" si="251"/>
        <v>0</v>
      </c>
      <c r="BP297" s="130">
        <f t="shared" si="252"/>
        <v>0</v>
      </c>
      <c r="BQ297" s="130">
        <f t="shared" si="253"/>
        <v>0</v>
      </c>
      <c r="BR297" s="130">
        <f t="shared" si="243"/>
        <v>0</v>
      </c>
      <c r="BS297" s="130" t="str">
        <f t="shared" si="244"/>
        <v>N</v>
      </c>
    </row>
    <row r="298" spans="1:71" ht="18" customHeight="1">
      <c r="A298" s="407"/>
      <c r="B298" s="117"/>
      <c r="C298" s="117"/>
      <c r="D298" s="118"/>
      <c r="E298" s="118"/>
      <c r="F298" s="115"/>
      <c r="G298" s="115"/>
      <c r="H298" s="119"/>
      <c r="I298" s="109" t="str">
        <f t="shared" si="222"/>
        <v xml:space="preserve"> </v>
      </c>
      <c r="J298" s="109" t="str">
        <f t="shared" si="223"/>
        <v xml:space="preserve"> </v>
      </c>
      <c r="K298" s="109" t="str">
        <f t="shared" si="224"/>
        <v xml:space="preserve"> </v>
      </c>
      <c r="W298" s="141" t="str">
        <f t="shared" si="225"/>
        <v xml:space="preserve"> </v>
      </c>
      <c r="X298" s="137" t="str">
        <f t="shared" si="206"/>
        <v xml:space="preserve"> </v>
      </c>
      <c r="Y298" s="137" t="str">
        <f t="shared" si="207"/>
        <v xml:space="preserve"> </v>
      </c>
      <c r="Z298" s="137" t="str">
        <f t="shared" si="208"/>
        <v xml:space="preserve"> </v>
      </c>
      <c r="AA298" s="138" t="str">
        <f t="shared" si="209"/>
        <v xml:space="preserve"> </v>
      </c>
      <c r="AB298" s="144" t="str">
        <f t="shared" si="210"/>
        <v xml:space="preserve"> </v>
      </c>
      <c r="AC298" s="139" t="e">
        <f t="shared" si="211"/>
        <v>#N/A</v>
      </c>
      <c r="AD298" s="139" t="e">
        <f t="shared" si="212"/>
        <v>#N/A</v>
      </c>
      <c r="AE298" s="140" t="str">
        <f>IF(ISBLANK($G298)," ",IF($D298="Z",#REF!,IF($G298=2,0,IF($G298=1,IF($AB298&gt;$AD298,#REF!,0),IF($AB298&lt;$AC298,#REF!,#REF!)))))</f>
        <v xml:space="preserve"> </v>
      </c>
      <c r="AF298" s="140" t="str">
        <f>IF(ISBLANK($G298)," ",IF($D298="Z",#REF!+#REF!,IF($G298=2,#REF!+#REF!,IF($G298=1,IF($AB298&gt;$AD298,#REF!+#REF!,#REF!+#REF!),IF($AB298&lt;$AC298,#REF!+#REF!,#REF!+#REF!)))))</f>
        <v xml:space="preserve"> </v>
      </c>
      <c r="AG298" s="125">
        <f t="shared" si="245"/>
        <v>0</v>
      </c>
      <c r="AH298" s="126">
        <f t="shared" si="246"/>
        <v>0</v>
      </c>
      <c r="AI298" s="126">
        <f t="shared" si="247"/>
        <v>0</v>
      </c>
      <c r="AJ298" s="126">
        <f t="shared" si="248"/>
        <v>0</v>
      </c>
      <c r="AK298" s="126">
        <f t="shared" si="249"/>
        <v>0</v>
      </c>
      <c r="AL298" s="126">
        <f t="shared" si="250"/>
        <v>4</v>
      </c>
      <c r="AM298" s="125">
        <f t="shared" si="226"/>
        <v>23</v>
      </c>
      <c r="AN298" s="125">
        <f t="shared" si="213"/>
        <v>0</v>
      </c>
      <c r="AO298" s="125">
        <f t="shared" si="214"/>
        <v>0</v>
      </c>
      <c r="AP298" s="125">
        <f t="shared" si="227"/>
        <v>1</v>
      </c>
      <c r="AQ298" s="127">
        <f t="shared" si="215"/>
        <v>810</v>
      </c>
      <c r="AR298" s="127">
        <f t="shared" si="216"/>
        <v>0</v>
      </c>
      <c r="AS298" s="125">
        <f t="shared" si="228"/>
        <v>0</v>
      </c>
      <c r="AT298" s="128">
        <f t="shared" si="217"/>
        <v>0</v>
      </c>
      <c r="AU298" s="128">
        <f t="shared" si="218"/>
        <v>0</v>
      </c>
      <c r="AV298" s="128">
        <f t="shared" si="229"/>
        <v>0</v>
      </c>
      <c r="AW298" s="128">
        <f t="shared" si="219"/>
        <v>0</v>
      </c>
      <c r="AX298" s="146">
        <f t="shared" si="220"/>
        <v>0</v>
      </c>
      <c r="AY298" s="147">
        <f t="shared" si="230"/>
        <v>0</v>
      </c>
      <c r="AZ298" s="146">
        <f t="shared" si="221"/>
        <v>0</v>
      </c>
      <c r="BA298" s="129">
        <f t="shared" si="231"/>
        <v>0</v>
      </c>
      <c r="BB298" s="129">
        <f t="shared" si="232"/>
        <v>0</v>
      </c>
      <c r="BC298" s="129">
        <f t="shared" si="233"/>
        <v>0</v>
      </c>
      <c r="BD298" s="130">
        <f t="shared" si="234"/>
        <v>0</v>
      </c>
      <c r="BE298" s="130">
        <f t="shared" si="235"/>
        <v>0</v>
      </c>
      <c r="BF298" s="130">
        <f t="shared" si="236"/>
        <v>0</v>
      </c>
      <c r="BG298" s="149" t="b">
        <f t="shared" si="237"/>
        <v>0</v>
      </c>
      <c r="BH298" s="130" t="b">
        <f t="shared" si="238"/>
        <v>0</v>
      </c>
      <c r="BI298" s="130" t="str">
        <f t="shared" si="239"/>
        <v/>
      </c>
      <c r="BJ298" s="130" t="str">
        <f t="shared" si="240"/>
        <v/>
      </c>
      <c r="BK298" s="130">
        <f t="shared" si="241"/>
        <v>0</v>
      </c>
      <c r="BL298" s="130" t="str">
        <f t="shared" si="242"/>
        <v/>
      </c>
      <c r="BM298" s="130" t="str">
        <f t="shared" si="254"/>
        <v/>
      </c>
      <c r="BN298" s="130" t="str">
        <f t="shared" si="255"/>
        <v/>
      </c>
      <c r="BO298" s="130">
        <f t="shared" si="251"/>
        <v>0</v>
      </c>
      <c r="BP298" s="130">
        <f t="shared" si="252"/>
        <v>0</v>
      </c>
      <c r="BQ298" s="130">
        <f t="shared" si="253"/>
        <v>0</v>
      </c>
      <c r="BR298" s="130">
        <f t="shared" si="243"/>
        <v>0</v>
      </c>
      <c r="BS298" s="130" t="str">
        <f t="shared" si="244"/>
        <v>N</v>
      </c>
    </row>
    <row r="299" spans="1:71" ht="18" customHeight="1">
      <c r="A299" s="407"/>
      <c r="B299" s="117"/>
      <c r="C299" s="117"/>
      <c r="D299" s="118"/>
      <c r="E299" s="118"/>
      <c r="F299" s="115"/>
      <c r="G299" s="115"/>
      <c r="H299" s="119"/>
      <c r="I299" s="109" t="str">
        <f t="shared" si="222"/>
        <v xml:space="preserve"> </v>
      </c>
      <c r="J299" s="109" t="str">
        <f t="shared" si="223"/>
        <v xml:space="preserve"> </v>
      </c>
      <c r="K299" s="109" t="str">
        <f t="shared" si="224"/>
        <v xml:space="preserve"> </v>
      </c>
      <c r="W299" s="141" t="str">
        <f t="shared" si="225"/>
        <v xml:space="preserve"> </v>
      </c>
      <c r="X299" s="137" t="str">
        <f t="shared" si="206"/>
        <v xml:space="preserve"> </v>
      </c>
      <c r="Y299" s="137" t="str">
        <f t="shared" si="207"/>
        <v xml:space="preserve"> </v>
      </c>
      <c r="Z299" s="137" t="str">
        <f t="shared" si="208"/>
        <v xml:space="preserve"> </v>
      </c>
      <c r="AA299" s="138" t="str">
        <f t="shared" si="209"/>
        <v xml:space="preserve"> </v>
      </c>
      <c r="AB299" s="144" t="str">
        <f t="shared" si="210"/>
        <v xml:space="preserve"> </v>
      </c>
      <c r="AC299" s="139" t="e">
        <f t="shared" si="211"/>
        <v>#N/A</v>
      </c>
      <c r="AD299" s="139" t="e">
        <f t="shared" si="212"/>
        <v>#N/A</v>
      </c>
      <c r="AE299" s="140" t="str">
        <f>IF(ISBLANK($G299)," ",IF($D299="Z",#REF!,IF($G299=2,0,IF($G299=1,IF($AB299&gt;$AD299,#REF!,0),IF($AB299&lt;$AC299,#REF!,#REF!)))))</f>
        <v xml:space="preserve"> </v>
      </c>
      <c r="AF299" s="140" t="str">
        <f>IF(ISBLANK($G299)," ",IF($D299="Z",#REF!+#REF!,IF($G299=2,#REF!+#REF!,IF($G299=1,IF($AB299&gt;$AD299,#REF!+#REF!,#REF!+#REF!),IF($AB299&lt;$AC299,#REF!+#REF!,#REF!+#REF!)))))</f>
        <v xml:space="preserve"> </v>
      </c>
      <c r="AG299" s="125">
        <f t="shared" si="245"/>
        <v>0</v>
      </c>
      <c r="AH299" s="126">
        <f t="shared" si="246"/>
        <v>0</v>
      </c>
      <c r="AI299" s="126">
        <f t="shared" si="247"/>
        <v>0</v>
      </c>
      <c r="AJ299" s="126">
        <f t="shared" si="248"/>
        <v>0</v>
      </c>
      <c r="AK299" s="126">
        <f t="shared" si="249"/>
        <v>0</v>
      </c>
      <c r="AL299" s="126">
        <f t="shared" si="250"/>
        <v>4</v>
      </c>
      <c r="AM299" s="125">
        <f t="shared" si="226"/>
        <v>23</v>
      </c>
      <c r="AN299" s="125">
        <f t="shared" si="213"/>
        <v>0</v>
      </c>
      <c r="AO299" s="125">
        <f t="shared" si="214"/>
        <v>0</v>
      </c>
      <c r="AP299" s="125">
        <f t="shared" si="227"/>
        <v>1</v>
      </c>
      <c r="AQ299" s="127">
        <f t="shared" si="215"/>
        <v>810</v>
      </c>
      <c r="AR299" s="127">
        <f t="shared" si="216"/>
        <v>0</v>
      </c>
      <c r="AS299" s="125">
        <f t="shared" si="228"/>
        <v>0</v>
      </c>
      <c r="AT299" s="128">
        <f t="shared" si="217"/>
        <v>0</v>
      </c>
      <c r="AU299" s="128">
        <f t="shared" si="218"/>
        <v>0</v>
      </c>
      <c r="AV299" s="128">
        <f t="shared" si="229"/>
        <v>0</v>
      </c>
      <c r="AW299" s="128">
        <f t="shared" si="219"/>
        <v>0</v>
      </c>
      <c r="AX299" s="146">
        <f t="shared" si="220"/>
        <v>0</v>
      </c>
      <c r="AY299" s="147">
        <f t="shared" si="230"/>
        <v>0</v>
      </c>
      <c r="AZ299" s="146">
        <f t="shared" si="221"/>
        <v>0</v>
      </c>
      <c r="BA299" s="129">
        <f t="shared" si="231"/>
        <v>0</v>
      </c>
      <c r="BB299" s="129">
        <f t="shared" si="232"/>
        <v>0</v>
      </c>
      <c r="BC299" s="129">
        <f t="shared" si="233"/>
        <v>0</v>
      </c>
      <c r="BD299" s="130">
        <f t="shared" si="234"/>
        <v>0</v>
      </c>
      <c r="BE299" s="130">
        <f t="shared" si="235"/>
        <v>0</v>
      </c>
      <c r="BF299" s="130">
        <f t="shared" si="236"/>
        <v>0</v>
      </c>
      <c r="BG299" s="149" t="b">
        <f t="shared" si="237"/>
        <v>0</v>
      </c>
      <c r="BH299" s="130" t="b">
        <f t="shared" si="238"/>
        <v>0</v>
      </c>
      <c r="BI299" s="130" t="str">
        <f t="shared" si="239"/>
        <v/>
      </c>
      <c r="BJ299" s="130" t="str">
        <f t="shared" si="240"/>
        <v/>
      </c>
      <c r="BK299" s="130">
        <f t="shared" si="241"/>
        <v>0</v>
      </c>
      <c r="BL299" s="130" t="str">
        <f t="shared" si="242"/>
        <v/>
      </c>
      <c r="BM299" s="130" t="str">
        <f t="shared" si="254"/>
        <v/>
      </c>
      <c r="BN299" s="130" t="str">
        <f t="shared" si="255"/>
        <v/>
      </c>
      <c r="BO299" s="130">
        <f t="shared" si="251"/>
        <v>0</v>
      </c>
      <c r="BP299" s="130">
        <f t="shared" si="252"/>
        <v>0</v>
      </c>
      <c r="BQ299" s="130">
        <f t="shared" si="253"/>
        <v>0</v>
      </c>
      <c r="BR299" s="130">
        <f t="shared" si="243"/>
        <v>0</v>
      </c>
      <c r="BS299" s="130" t="str">
        <f t="shared" si="244"/>
        <v>N</v>
      </c>
    </row>
    <row r="300" spans="1:71" ht="18" customHeight="1">
      <c r="A300" s="407"/>
      <c r="B300" s="117"/>
      <c r="C300" s="117"/>
      <c r="D300" s="118"/>
      <c r="E300" s="118"/>
      <c r="F300" s="115"/>
      <c r="G300" s="115"/>
      <c r="H300" s="119"/>
      <c r="I300" s="109" t="str">
        <f t="shared" si="222"/>
        <v xml:space="preserve"> </v>
      </c>
      <c r="J300" s="109" t="str">
        <f t="shared" si="223"/>
        <v xml:space="preserve"> </v>
      </c>
      <c r="K300" s="109" t="str">
        <f t="shared" si="224"/>
        <v xml:space="preserve"> </v>
      </c>
      <c r="W300" s="141" t="str">
        <f t="shared" si="225"/>
        <v xml:space="preserve"> </v>
      </c>
      <c r="X300" s="137" t="str">
        <f t="shared" si="206"/>
        <v xml:space="preserve"> </v>
      </c>
      <c r="Y300" s="137" t="str">
        <f t="shared" si="207"/>
        <v xml:space="preserve"> </v>
      </c>
      <c r="Z300" s="137" t="str">
        <f t="shared" si="208"/>
        <v xml:space="preserve"> </v>
      </c>
      <c r="AA300" s="138" t="str">
        <f t="shared" si="209"/>
        <v xml:space="preserve"> </v>
      </c>
      <c r="AB300" s="144" t="str">
        <f t="shared" si="210"/>
        <v xml:space="preserve"> </v>
      </c>
      <c r="AC300" s="139" t="e">
        <f t="shared" si="211"/>
        <v>#N/A</v>
      </c>
      <c r="AD300" s="139" t="e">
        <f t="shared" si="212"/>
        <v>#N/A</v>
      </c>
      <c r="AE300" s="140" t="str">
        <f>IF(ISBLANK($G300)," ",IF($D300="Z",#REF!,IF($G300=2,0,IF($G300=1,IF($AB300&gt;$AD300,#REF!,0),IF($AB300&lt;$AC300,#REF!,#REF!)))))</f>
        <v xml:space="preserve"> </v>
      </c>
      <c r="AF300" s="140" t="str">
        <f>IF(ISBLANK($G300)," ",IF($D300="Z",#REF!+#REF!,IF($G300=2,#REF!+#REF!,IF($G300=1,IF($AB300&gt;$AD300,#REF!+#REF!,#REF!+#REF!),IF($AB300&lt;$AC300,#REF!+#REF!,#REF!+#REF!)))))</f>
        <v xml:space="preserve"> </v>
      </c>
      <c r="AG300" s="125">
        <f t="shared" si="245"/>
        <v>0</v>
      </c>
      <c r="AH300" s="126">
        <f t="shared" si="246"/>
        <v>0</v>
      </c>
      <c r="AI300" s="126">
        <f t="shared" si="247"/>
        <v>0</v>
      </c>
      <c r="AJ300" s="126">
        <f t="shared" si="248"/>
        <v>0</v>
      </c>
      <c r="AK300" s="126">
        <f t="shared" si="249"/>
        <v>0</v>
      </c>
      <c r="AL300" s="126">
        <f t="shared" si="250"/>
        <v>4</v>
      </c>
      <c r="AM300" s="125">
        <f t="shared" si="226"/>
        <v>23</v>
      </c>
      <c r="AN300" s="125">
        <f t="shared" si="213"/>
        <v>0</v>
      </c>
      <c r="AO300" s="125">
        <f t="shared" si="214"/>
        <v>0</v>
      </c>
      <c r="AP300" s="125">
        <f t="shared" si="227"/>
        <v>1</v>
      </c>
      <c r="AQ300" s="127">
        <f t="shared" si="215"/>
        <v>810</v>
      </c>
      <c r="AR300" s="127">
        <f t="shared" si="216"/>
        <v>0</v>
      </c>
      <c r="AS300" s="125">
        <f t="shared" si="228"/>
        <v>0</v>
      </c>
      <c r="AT300" s="128">
        <f t="shared" si="217"/>
        <v>0</v>
      </c>
      <c r="AU300" s="128">
        <f t="shared" si="218"/>
        <v>0</v>
      </c>
      <c r="AV300" s="128">
        <f t="shared" si="229"/>
        <v>0</v>
      </c>
      <c r="AW300" s="128">
        <f t="shared" si="219"/>
        <v>0</v>
      </c>
      <c r="AX300" s="146">
        <f t="shared" si="220"/>
        <v>0</v>
      </c>
      <c r="AY300" s="147">
        <f t="shared" si="230"/>
        <v>0</v>
      </c>
      <c r="AZ300" s="146">
        <f t="shared" si="221"/>
        <v>0</v>
      </c>
      <c r="BA300" s="129">
        <f t="shared" si="231"/>
        <v>0</v>
      </c>
      <c r="BB300" s="129">
        <f t="shared" si="232"/>
        <v>0</v>
      </c>
      <c r="BC300" s="129">
        <f t="shared" si="233"/>
        <v>0</v>
      </c>
      <c r="BD300" s="130">
        <f t="shared" si="234"/>
        <v>0</v>
      </c>
      <c r="BE300" s="130">
        <f t="shared" si="235"/>
        <v>0</v>
      </c>
      <c r="BF300" s="130">
        <f t="shared" si="236"/>
        <v>0</v>
      </c>
      <c r="BG300" s="149" t="b">
        <f t="shared" si="237"/>
        <v>0</v>
      </c>
      <c r="BH300" s="130" t="b">
        <f t="shared" si="238"/>
        <v>0</v>
      </c>
      <c r="BI300" s="130" t="str">
        <f t="shared" si="239"/>
        <v/>
      </c>
      <c r="BJ300" s="130" t="str">
        <f t="shared" si="240"/>
        <v/>
      </c>
      <c r="BK300" s="130">
        <f t="shared" si="241"/>
        <v>0</v>
      </c>
      <c r="BL300" s="130" t="str">
        <f t="shared" si="242"/>
        <v/>
      </c>
      <c r="BM300" s="130" t="str">
        <f t="shared" si="254"/>
        <v/>
      </c>
      <c r="BN300" s="130" t="str">
        <f t="shared" si="255"/>
        <v/>
      </c>
      <c r="BO300" s="130">
        <f t="shared" si="251"/>
        <v>0</v>
      </c>
      <c r="BP300" s="130">
        <f t="shared" si="252"/>
        <v>0</v>
      </c>
      <c r="BQ300" s="130">
        <f t="shared" si="253"/>
        <v>0</v>
      </c>
      <c r="BR300" s="130">
        <f t="shared" si="243"/>
        <v>0</v>
      </c>
      <c r="BS300" s="130" t="str">
        <f t="shared" si="244"/>
        <v>N</v>
      </c>
    </row>
    <row r="301" spans="1:71" ht="18" customHeight="1">
      <c r="A301" s="407"/>
      <c r="B301" s="117"/>
      <c r="C301" s="117"/>
      <c r="D301" s="118"/>
      <c r="E301" s="118"/>
      <c r="F301" s="115"/>
      <c r="G301" s="115"/>
      <c r="H301" s="119"/>
      <c r="I301" s="109" t="str">
        <f t="shared" si="222"/>
        <v xml:space="preserve"> </v>
      </c>
      <c r="J301" s="109" t="str">
        <f t="shared" si="223"/>
        <v xml:space="preserve"> </v>
      </c>
      <c r="K301" s="109" t="str">
        <f t="shared" si="224"/>
        <v xml:space="preserve"> </v>
      </c>
      <c r="W301" s="141" t="str">
        <f t="shared" si="225"/>
        <v xml:space="preserve"> </v>
      </c>
      <c r="X301" s="137" t="str">
        <f t="shared" si="206"/>
        <v xml:space="preserve"> </v>
      </c>
      <c r="Y301" s="137" t="str">
        <f t="shared" si="207"/>
        <v xml:space="preserve"> </v>
      </c>
      <c r="Z301" s="137" t="str">
        <f t="shared" si="208"/>
        <v xml:space="preserve"> </v>
      </c>
      <c r="AA301" s="138" t="str">
        <f t="shared" si="209"/>
        <v xml:space="preserve"> </v>
      </c>
      <c r="AB301" s="144" t="str">
        <f t="shared" si="210"/>
        <v xml:space="preserve"> </v>
      </c>
      <c r="AC301" s="139" t="e">
        <f t="shared" si="211"/>
        <v>#N/A</v>
      </c>
      <c r="AD301" s="139" t="e">
        <f t="shared" si="212"/>
        <v>#N/A</v>
      </c>
      <c r="AE301" s="140" t="str">
        <f>IF(ISBLANK($G301)," ",IF($D301="Z",#REF!,IF($G301=2,0,IF($G301=1,IF($AB301&gt;$AD301,#REF!,0),IF($AB301&lt;$AC301,#REF!,#REF!)))))</f>
        <v xml:space="preserve"> </v>
      </c>
      <c r="AF301" s="140" t="str">
        <f>IF(ISBLANK($G301)," ",IF($D301="Z",#REF!+#REF!,IF($G301=2,#REF!+#REF!,IF($G301=1,IF($AB301&gt;$AD301,#REF!+#REF!,#REF!+#REF!),IF($AB301&lt;$AC301,#REF!+#REF!,#REF!+#REF!)))))</f>
        <v xml:space="preserve"> </v>
      </c>
      <c r="AG301" s="125">
        <f t="shared" si="245"/>
        <v>0</v>
      </c>
      <c r="AH301" s="126">
        <f t="shared" si="246"/>
        <v>0</v>
      </c>
      <c r="AI301" s="126">
        <f t="shared" si="247"/>
        <v>0</v>
      </c>
      <c r="AJ301" s="126">
        <f t="shared" si="248"/>
        <v>0</v>
      </c>
      <c r="AK301" s="126">
        <f t="shared" si="249"/>
        <v>0</v>
      </c>
      <c r="AL301" s="126">
        <f t="shared" si="250"/>
        <v>4</v>
      </c>
      <c r="AM301" s="125">
        <f t="shared" si="226"/>
        <v>23</v>
      </c>
      <c r="AN301" s="125">
        <f t="shared" si="213"/>
        <v>0</v>
      </c>
      <c r="AO301" s="125">
        <f t="shared" si="214"/>
        <v>0</v>
      </c>
      <c r="AP301" s="125">
        <f t="shared" si="227"/>
        <v>1</v>
      </c>
      <c r="AQ301" s="127">
        <f t="shared" si="215"/>
        <v>810</v>
      </c>
      <c r="AR301" s="127">
        <f t="shared" si="216"/>
        <v>0</v>
      </c>
      <c r="AS301" s="125">
        <f t="shared" si="228"/>
        <v>0</v>
      </c>
      <c r="AT301" s="128">
        <f t="shared" si="217"/>
        <v>0</v>
      </c>
      <c r="AU301" s="128">
        <f t="shared" si="218"/>
        <v>0</v>
      </c>
      <c r="AV301" s="128">
        <f t="shared" si="229"/>
        <v>0</v>
      </c>
      <c r="AW301" s="128">
        <f t="shared" si="219"/>
        <v>0</v>
      </c>
      <c r="AX301" s="146">
        <f t="shared" si="220"/>
        <v>0</v>
      </c>
      <c r="AY301" s="147">
        <f t="shared" si="230"/>
        <v>0</v>
      </c>
      <c r="AZ301" s="146">
        <f t="shared" si="221"/>
        <v>0</v>
      </c>
      <c r="BA301" s="129">
        <f t="shared" si="231"/>
        <v>0</v>
      </c>
      <c r="BB301" s="129">
        <f t="shared" si="232"/>
        <v>0</v>
      </c>
      <c r="BC301" s="129">
        <f t="shared" si="233"/>
        <v>0</v>
      </c>
      <c r="BD301" s="130">
        <f t="shared" si="234"/>
        <v>0</v>
      </c>
      <c r="BE301" s="130">
        <f t="shared" si="235"/>
        <v>0</v>
      </c>
      <c r="BF301" s="130">
        <f t="shared" si="236"/>
        <v>0</v>
      </c>
      <c r="BG301" s="149" t="b">
        <f t="shared" si="237"/>
        <v>0</v>
      </c>
      <c r="BH301" s="130" t="b">
        <f t="shared" si="238"/>
        <v>0</v>
      </c>
      <c r="BI301" s="130" t="str">
        <f t="shared" si="239"/>
        <v/>
      </c>
      <c r="BJ301" s="130" t="str">
        <f t="shared" si="240"/>
        <v/>
      </c>
      <c r="BK301" s="130">
        <f t="shared" si="241"/>
        <v>0</v>
      </c>
      <c r="BL301" s="130" t="str">
        <f t="shared" si="242"/>
        <v/>
      </c>
      <c r="BM301" s="130" t="str">
        <f t="shared" si="254"/>
        <v/>
      </c>
      <c r="BN301" s="130" t="str">
        <f t="shared" si="255"/>
        <v/>
      </c>
      <c r="BO301" s="130">
        <f t="shared" si="251"/>
        <v>0</v>
      </c>
      <c r="BP301" s="130">
        <f t="shared" si="252"/>
        <v>0</v>
      </c>
      <c r="BQ301" s="130">
        <f t="shared" si="253"/>
        <v>0</v>
      </c>
      <c r="BR301" s="130">
        <f t="shared" si="243"/>
        <v>0</v>
      </c>
      <c r="BS301" s="130" t="str">
        <f t="shared" si="244"/>
        <v>N</v>
      </c>
    </row>
    <row r="302" spans="1:71" ht="18" customHeight="1">
      <c r="A302" s="407"/>
      <c r="B302" s="117"/>
      <c r="C302" s="117"/>
      <c r="D302" s="118"/>
      <c r="E302" s="118"/>
      <c r="F302" s="115"/>
      <c r="G302" s="115"/>
      <c r="H302" s="119"/>
      <c r="I302" s="109" t="str">
        <f t="shared" si="222"/>
        <v xml:space="preserve"> </v>
      </c>
      <c r="J302" s="109" t="str">
        <f t="shared" si="223"/>
        <v xml:space="preserve"> </v>
      </c>
      <c r="K302" s="109" t="str">
        <f t="shared" si="224"/>
        <v xml:space="preserve"> </v>
      </c>
      <c r="W302" s="141" t="str">
        <f t="shared" si="225"/>
        <v xml:space="preserve"> </v>
      </c>
      <c r="X302" s="137" t="str">
        <f t="shared" si="206"/>
        <v xml:space="preserve"> </v>
      </c>
      <c r="Y302" s="137" t="str">
        <f t="shared" si="207"/>
        <v xml:space="preserve"> </v>
      </c>
      <c r="Z302" s="137" t="str">
        <f t="shared" si="208"/>
        <v xml:space="preserve"> </v>
      </c>
      <c r="AA302" s="138" t="str">
        <f t="shared" si="209"/>
        <v xml:space="preserve"> </v>
      </c>
      <c r="AB302" s="144" t="str">
        <f t="shared" si="210"/>
        <v xml:space="preserve"> </v>
      </c>
      <c r="AC302" s="139" t="e">
        <f t="shared" si="211"/>
        <v>#N/A</v>
      </c>
      <c r="AD302" s="139" t="e">
        <f t="shared" si="212"/>
        <v>#N/A</v>
      </c>
      <c r="AE302" s="140" t="str">
        <f>IF(ISBLANK($G302)," ",IF($D302="Z",#REF!,IF($G302=2,0,IF($G302=1,IF($AB302&gt;$AD302,#REF!,0),IF($AB302&lt;$AC302,#REF!,#REF!)))))</f>
        <v xml:space="preserve"> </v>
      </c>
      <c r="AF302" s="140" t="str">
        <f>IF(ISBLANK($G302)," ",IF($D302="Z",#REF!+#REF!,IF($G302=2,#REF!+#REF!,IF($G302=1,IF($AB302&gt;$AD302,#REF!+#REF!,#REF!+#REF!),IF($AB302&lt;$AC302,#REF!+#REF!,#REF!+#REF!)))))</f>
        <v xml:space="preserve"> </v>
      </c>
      <c r="AG302" s="125">
        <f t="shared" si="245"/>
        <v>0</v>
      </c>
      <c r="AH302" s="126">
        <f t="shared" si="246"/>
        <v>0</v>
      </c>
      <c r="AI302" s="126">
        <f t="shared" si="247"/>
        <v>0</v>
      </c>
      <c r="AJ302" s="126">
        <f t="shared" si="248"/>
        <v>0</v>
      </c>
      <c r="AK302" s="126">
        <f t="shared" si="249"/>
        <v>0</v>
      </c>
      <c r="AL302" s="126">
        <f t="shared" si="250"/>
        <v>4</v>
      </c>
      <c r="AM302" s="125">
        <f t="shared" si="226"/>
        <v>23</v>
      </c>
      <c r="AN302" s="125">
        <f t="shared" si="213"/>
        <v>0</v>
      </c>
      <c r="AO302" s="125">
        <f t="shared" si="214"/>
        <v>0</v>
      </c>
      <c r="AP302" s="125">
        <f t="shared" si="227"/>
        <v>1</v>
      </c>
      <c r="AQ302" s="127">
        <f t="shared" si="215"/>
        <v>810</v>
      </c>
      <c r="AR302" s="127">
        <f t="shared" si="216"/>
        <v>0</v>
      </c>
      <c r="AS302" s="125">
        <f t="shared" si="228"/>
        <v>0</v>
      </c>
      <c r="AT302" s="128">
        <f t="shared" si="217"/>
        <v>0</v>
      </c>
      <c r="AU302" s="128">
        <f t="shared" si="218"/>
        <v>0</v>
      </c>
      <c r="AV302" s="128">
        <f t="shared" si="229"/>
        <v>0</v>
      </c>
      <c r="AW302" s="128">
        <f t="shared" si="219"/>
        <v>0</v>
      </c>
      <c r="AX302" s="146">
        <f t="shared" si="220"/>
        <v>0</v>
      </c>
      <c r="AY302" s="147">
        <f t="shared" si="230"/>
        <v>0</v>
      </c>
      <c r="AZ302" s="146">
        <f t="shared" si="221"/>
        <v>0</v>
      </c>
      <c r="BA302" s="129">
        <f t="shared" si="231"/>
        <v>0</v>
      </c>
      <c r="BB302" s="129">
        <f t="shared" si="232"/>
        <v>0</v>
      </c>
      <c r="BC302" s="129">
        <f t="shared" si="233"/>
        <v>0</v>
      </c>
      <c r="BD302" s="130">
        <f t="shared" si="234"/>
        <v>0</v>
      </c>
      <c r="BE302" s="130">
        <f t="shared" si="235"/>
        <v>0</v>
      </c>
      <c r="BF302" s="130">
        <f t="shared" si="236"/>
        <v>0</v>
      </c>
      <c r="BG302" s="149" t="b">
        <f t="shared" si="237"/>
        <v>0</v>
      </c>
      <c r="BH302" s="130" t="b">
        <f t="shared" si="238"/>
        <v>0</v>
      </c>
      <c r="BI302" s="130" t="str">
        <f t="shared" si="239"/>
        <v/>
      </c>
      <c r="BJ302" s="130" t="str">
        <f t="shared" si="240"/>
        <v/>
      </c>
      <c r="BK302" s="130">
        <f t="shared" si="241"/>
        <v>0</v>
      </c>
      <c r="BL302" s="130" t="str">
        <f t="shared" si="242"/>
        <v/>
      </c>
      <c r="BM302" s="130" t="str">
        <f t="shared" si="254"/>
        <v/>
      </c>
      <c r="BN302" s="130" t="str">
        <f t="shared" si="255"/>
        <v/>
      </c>
      <c r="BO302" s="130">
        <f t="shared" si="251"/>
        <v>0</v>
      </c>
      <c r="BP302" s="130">
        <f t="shared" si="252"/>
        <v>0</v>
      </c>
      <c r="BQ302" s="130">
        <f t="shared" si="253"/>
        <v>0</v>
      </c>
      <c r="BR302" s="130">
        <f t="shared" si="243"/>
        <v>0</v>
      </c>
      <c r="BS302" s="130" t="str">
        <f t="shared" si="244"/>
        <v>N</v>
      </c>
    </row>
    <row r="303" spans="1:71" ht="18" customHeight="1">
      <c r="A303" s="407"/>
      <c r="B303" s="117"/>
      <c r="C303" s="117"/>
      <c r="D303" s="118"/>
      <c r="E303" s="118"/>
      <c r="F303" s="115"/>
      <c r="G303" s="115"/>
      <c r="H303" s="119"/>
      <c r="I303" s="109" t="str">
        <f t="shared" si="222"/>
        <v xml:space="preserve"> </v>
      </c>
      <c r="J303" s="109" t="str">
        <f t="shared" si="223"/>
        <v xml:space="preserve"> </v>
      </c>
      <c r="K303" s="109" t="str">
        <f t="shared" si="224"/>
        <v xml:space="preserve"> </v>
      </c>
      <c r="W303" s="141" t="str">
        <f t="shared" si="225"/>
        <v xml:space="preserve"> </v>
      </c>
      <c r="X303" s="137" t="str">
        <f t="shared" si="206"/>
        <v xml:space="preserve"> </v>
      </c>
      <c r="Y303" s="137" t="str">
        <f t="shared" si="207"/>
        <v xml:space="preserve"> </v>
      </c>
      <c r="Z303" s="137" t="str">
        <f t="shared" si="208"/>
        <v xml:space="preserve"> </v>
      </c>
      <c r="AA303" s="138" t="str">
        <f t="shared" si="209"/>
        <v xml:space="preserve"> </v>
      </c>
      <c r="AB303" s="144" t="str">
        <f t="shared" si="210"/>
        <v xml:space="preserve"> </v>
      </c>
      <c r="AC303" s="139" t="e">
        <f t="shared" si="211"/>
        <v>#N/A</v>
      </c>
      <c r="AD303" s="139" t="e">
        <f t="shared" si="212"/>
        <v>#N/A</v>
      </c>
      <c r="AE303" s="140" t="str">
        <f>IF(ISBLANK($G303)," ",IF($D303="Z",#REF!,IF($G303=2,0,IF($G303=1,IF($AB303&gt;$AD303,#REF!,0),IF($AB303&lt;$AC303,#REF!,#REF!)))))</f>
        <v xml:space="preserve"> </v>
      </c>
      <c r="AF303" s="140" t="str">
        <f>IF(ISBLANK($G303)," ",IF($D303="Z",#REF!+#REF!,IF($G303=2,#REF!+#REF!,IF($G303=1,IF($AB303&gt;$AD303,#REF!+#REF!,#REF!+#REF!),IF($AB303&lt;$AC303,#REF!+#REF!,#REF!+#REF!)))))</f>
        <v xml:space="preserve"> </v>
      </c>
      <c r="AG303" s="125">
        <f t="shared" si="245"/>
        <v>0</v>
      </c>
      <c r="AH303" s="126">
        <f t="shared" si="246"/>
        <v>0</v>
      </c>
      <c r="AI303" s="126">
        <f t="shared" si="247"/>
        <v>0</v>
      </c>
      <c r="AJ303" s="126">
        <f t="shared" si="248"/>
        <v>0</v>
      </c>
      <c r="AK303" s="126">
        <f t="shared" si="249"/>
        <v>0</v>
      </c>
      <c r="AL303" s="126">
        <f t="shared" si="250"/>
        <v>4</v>
      </c>
      <c r="AM303" s="125">
        <f t="shared" si="226"/>
        <v>23</v>
      </c>
      <c r="AN303" s="125">
        <f t="shared" si="213"/>
        <v>0</v>
      </c>
      <c r="AO303" s="125">
        <f t="shared" si="214"/>
        <v>0</v>
      </c>
      <c r="AP303" s="125">
        <f t="shared" si="227"/>
        <v>1</v>
      </c>
      <c r="AQ303" s="127">
        <f t="shared" si="215"/>
        <v>810</v>
      </c>
      <c r="AR303" s="127">
        <f t="shared" si="216"/>
        <v>0</v>
      </c>
      <c r="AS303" s="125">
        <f t="shared" si="228"/>
        <v>0</v>
      </c>
      <c r="AT303" s="128">
        <f t="shared" si="217"/>
        <v>0</v>
      </c>
      <c r="AU303" s="128">
        <f t="shared" si="218"/>
        <v>0</v>
      </c>
      <c r="AV303" s="128">
        <f t="shared" si="229"/>
        <v>0</v>
      </c>
      <c r="AW303" s="128">
        <f t="shared" si="219"/>
        <v>0</v>
      </c>
      <c r="AX303" s="146">
        <f t="shared" si="220"/>
        <v>0</v>
      </c>
      <c r="AY303" s="147">
        <f t="shared" si="230"/>
        <v>0</v>
      </c>
      <c r="AZ303" s="146">
        <f t="shared" si="221"/>
        <v>0</v>
      </c>
      <c r="BA303" s="129">
        <f t="shared" si="231"/>
        <v>0</v>
      </c>
      <c r="BB303" s="129">
        <f t="shared" si="232"/>
        <v>0</v>
      </c>
      <c r="BC303" s="129">
        <f t="shared" si="233"/>
        <v>0</v>
      </c>
      <c r="BD303" s="130">
        <f t="shared" si="234"/>
        <v>0</v>
      </c>
      <c r="BE303" s="130">
        <f t="shared" si="235"/>
        <v>0</v>
      </c>
      <c r="BF303" s="130">
        <f t="shared" si="236"/>
        <v>0</v>
      </c>
      <c r="BG303" s="149" t="b">
        <f t="shared" si="237"/>
        <v>0</v>
      </c>
      <c r="BH303" s="130" t="b">
        <f t="shared" si="238"/>
        <v>0</v>
      </c>
      <c r="BI303" s="130" t="str">
        <f t="shared" si="239"/>
        <v/>
      </c>
      <c r="BJ303" s="130" t="str">
        <f t="shared" si="240"/>
        <v/>
      </c>
      <c r="BK303" s="130">
        <f t="shared" si="241"/>
        <v>0</v>
      </c>
      <c r="BL303" s="130" t="str">
        <f t="shared" si="242"/>
        <v/>
      </c>
      <c r="BM303" s="130" t="str">
        <f t="shared" si="254"/>
        <v/>
      </c>
      <c r="BN303" s="130" t="str">
        <f t="shared" si="255"/>
        <v/>
      </c>
      <c r="BO303" s="130">
        <f t="shared" si="251"/>
        <v>0</v>
      </c>
      <c r="BP303" s="130">
        <f t="shared" si="252"/>
        <v>0</v>
      </c>
      <c r="BQ303" s="130">
        <f t="shared" si="253"/>
        <v>0</v>
      </c>
      <c r="BR303" s="130">
        <f t="shared" si="243"/>
        <v>0</v>
      </c>
      <c r="BS303" s="130" t="str">
        <f t="shared" si="244"/>
        <v>N</v>
      </c>
    </row>
    <row r="304" spans="1:71" ht="18" customHeight="1">
      <c r="A304" s="407"/>
      <c r="B304" s="117"/>
      <c r="C304" s="117"/>
      <c r="D304" s="118"/>
      <c r="E304" s="118"/>
      <c r="F304" s="115"/>
      <c r="G304" s="115"/>
      <c r="H304" s="119"/>
      <c r="I304" s="109" t="str">
        <f t="shared" si="222"/>
        <v xml:space="preserve"> </v>
      </c>
      <c r="J304" s="109" t="str">
        <f t="shared" si="223"/>
        <v xml:space="preserve"> </v>
      </c>
      <c r="K304" s="109" t="str">
        <f t="shared" si="224"/>
        <v xml:space="preserve"> </v>
      </c>
      <c r="W304" s="141" t="str">
        <f t="shared" si="225"/>
        <v xml:space="preserve"> </v>
      </c>
      <c r="X304" s="137" t="str">
        <f t="shared" si="206"/>
        <v xml:space="preserve"> </v>
      </c>
      <c r="Y304" s="137" t="str">
        <f t="shared" si="207"/>
        <v xml:space="preserve"> </v>
      </c>
      <c r="Z304" s="137" t="str">
        <f t="shared" si="208"/>
        <v xml:space="preserve"> </v>
      </c>
      <c r="AA304" s="138" t="str">
        <f t="shared" si="209"/>
        <v xml:space="preserve"> </v>
      </c>
      <c r="AB304" s="144" t="str">
        <f t="shared" si="210"/>
        <v xml:space="preserve"> </v>
      </c>
      <c r="AC304" s="139" t="e">
        <f t="shared" si="211"/>
        <v>#N/A</v>
      </c>
      <c r="AD304" s="139" t="e">
        <f t="shared" si="212"/>
        <v>#N/A</v>
      </c>
      <c r="AE304" s="140" t="str">
        <f>IF(ISBLANK($G304)," ",IF($D304="Z",#REF!,IF($G304=2,0,IF($G304=1,IF($AB304&gt;$AD304,#REF!,0),IF($AB304&lt;$AC304,#REF!,#REF!)))))</f>
        <v xml:space="preserve"> </v>
      </c>
      <c r="AF304" s="140" t="str">
        <f>IF(ISBLANK($G304)," ",IF($D304="Z",#REF!+#REF!,IF($G304=2,#REF!+#REF!,IF($G304=1,IF($AB304&gt;$AD304,#REF!+#REF!,#REF!+#REF!),IF($AB304&lt;$AC304,#REF!+#REF!,#REF!+#REF!)))))</f>
        <v xml:space="preserve"> </v>
      </c>
      <c r="AG304" s="125">
        <f t="shared" si="245"/>
        <v>0</v>
      </c>
      <c r="AH304" s="126">
        <f t="shared" si="246"/>
        <v>0</v>
      </c>
      <c r="AI304" s="126">
        <f t="shared" si="247"/>
        <v>0</v>
      </c>
      <c r="AJ304" s="126">
        <f t="shared" si="248"/>
        <v>0</v>
      </c>
      <c r="AK304" s="126">
        <f t="shared" si="249"/>
        <v>0</v>
      </c>
      <c r="AL304" s="126">
        <f t="shared" si="250"/>
        <v>4</v>
      </c>
      <c r="AM304" s="125">
        <f t="shared" si="226"/>
        <v>23</v>
      </c>
      <c r="AN304" s="125">
        <f t="shared" si="213"/>
        <v>0</v>
      </c>
      <c r="AO304" s="125">
        <f t="shared" si="214"/>
        <v>0</v>
      </c>
      <c r="AP304" s="125">
        <f t="shared" si="227"/>
        <v>1</v>
      </c>
      <c r="AQ304" s="127">
        <f t="shared" si="215"/>
        <v>810</v>
      </c>
      <c r="AR304" s="127">
        <f t="shared" si="216"/>
        <v>0</v>
      </c>
      <c r="AS304" s="125">
        <f t="shared" si="228"/>
        <v>0</v>
      </c>
      <c r="AT304" s="128">
        <f t="shared" si="217"/>
        <v>0</v>
      </c>
      <c r="AU304" s="128">
        <f t="shared" si="218"/>
        <v>0</v>
      </c>
      <c r="AV304" s="128">
        <f t="shared" si="229"/>
        <v>0</v>
      </c>
      <c r="AW304" s="128">
        <f t="shared" si="219"/>
        <v>0</v>
      </c>
      <c r="AX304" s="146">
        <f t="shared" si="220"/>
        <v>0</v>
      </c>
      <c r="AY304" s="147">
        <f t="shared" si="230"/>
        <v>0</v>
      </c>
      <c r="AZ304" s="146">
        <f t="shared" si="221"/>
        <v>0</v>
      </c>
      <c r="BA304" s="129">
        <f t="shared" si="231"/>
        <v>0</v>
      </c>
      <c r="BB304" s="129">
        <f t="shared" si="232"/>
        <v>0</v>
      </c>
      <c r="BC304" s="129">
        <f t="shared" si="233"/>
        <v>0</v>
      </c>
      <c r="BD304" s="130">
        <f t="shared" si="234"/>
        <v>0</v>
      </c>
      <c r="BE304" s="130">
        <f t="shared" si="235"/>
        <v>0</v>
      </c>
      <c r="BF304" s="130">
        <f t="shared" si="236"/>
        <v>0</v>
      </c>
      <c r="BG304" s="149" t="b">
        <f t="shared" si="237"/>
        <v>0</v>
      </c>
      <c r="BH304" s="130" t="b">
        <f t="shared" si="238"/>
        <v>0</v>
      </c>
      <c r="BI304" s="130" t="str">
        <f t="shared" si="239"/>
        <v/>
      </c>
      <c r="BJ304" s="130" t="str">
        <f t="shared" si="240"/>
        <v/>
      </c>
      <c r="BK304" s="130">
        <f t="shared" si="241"/>
        <v>0</v>
      </c>
      <c r="BL304" s="130" t="str">
        <f t="shared" si="242"/>
        <v/>
      </c>
      <c r="BM304" s="130" t="str">
        <f t="shared" si="254"/>
        <v/>
      </c>
      <c r="BN304" s="130" t="str">
        <f t="shared" si="255"/>
        <v/>
      </c>
      <c r="BO304" s="130">
        <f t="shared" si="251"/>
        <v>0</v>
      </c>
      <c r="BP304" s="130">
        <f t="shared" si="252"/>
        <v>0</v>
      </c>
      <c r="BQ304" s="130">
        <f t="shared" si="253"/>
        <v>0</v>
      </c>
      <c r="BR304" s="130">
        <f t="shared" si="243"/>
        <v>0</v>
      </c>
      <c r="BS304" s="130" t="str">
        <f t="shared" si="244"/>
        <v>N</v>
      </c>
    </row>
    <row r="305" spans="1:71" ht="18" customHeight="1">
      <c r="A305" s="407"/>
      <c r="B305" s="117"/>
      <c r="C305" s="117"/>
      <c r="D305" s="118"/>
      <c r="E305" s="118"/>
      <c r="F305" s="115"/>
      <c r="G305" s="115"/>
      <c r="H305" s="119"/>
      <c r="I305" s="109" t="str">
        <f t="shared" si="222"/>
        <v xml:space="preserve"> </v>
      </c>
      <c r="J305" s="109" t="str">
        <f t="shared" si="223"/>
        <v xml:space="preserve"> </v>
      </c>
      <c r="K305" s="109" t="str">
        <f t="shared" si="224"/>
        <v xml:space="preserve"> </v>
      </c>
      <c r="W305" s="141" t="str">
        <f t="shared" si="225"/>
        <v xml:space="preserve"> </v>
      </c>
      <c r="X305" s="137" t="str">
        <f t="shared" si="206"/>
        <v xml:space="preserve"> </v>
      </c>
      <c r="Y305" s="137" t="str">
        <f t="shared" si="207"/>
        <v xml:space="preserve"> </v>
      </c>
      <c r="Z305" s="137" t="str">
        <f t="shared" si="208"/>
        <v xml:space="preserve"> </v>
      </c>
      <c r="AA305" s="138" t="str">
        <f t="shared" si="209"/>
        <v xml:space="preserve"> </v>
      </c>
      <c r="AB305" s="144" t="str">
        <f t="shared" si="210"/>
        <v xml:space="preserve"> </v>
      </c>
      <c r="AC305" s="139" t="e">
        <f t="shared" si="211"/>
        <v>#N/A</v>
      </c>
      <c r="AD305" s="139" t="e">
        <f t="shared" si="212"/>
        <v>#N/A</v>
      </c>
      <c r="AE305" s="140" t="str">
        <f>IF(ISBLANK($G305)," ",IF($D305="Z",#REF!,IF($G305=2,0,IF($G305=1,IF($AB305&gt;$AD305,#REF!,0),IF($AB305&lt;$AC305,#REF!,#REF!)))))</f>
        <v xml:space="preserve"> </v>
      </c>
      <c r="AF305" s="140" t="str">
        <f>IF(ISBLANK($G305)," ",IF($D305="Z",#REF!+#REF!,IF($G305=2,#REF!+#REF!,IF($G305=1,IF($AB305&gt;$AD305,#REF!+#REF!,#REF!+#REF!),IF($AB305&lt;$AC305,#REF!+#REF!,#REF!+#REF!)))))</f>
        <v xml:space="preserve"> </v>
      </c>
      <c r="AG305" s="125">
        <f t="shared" si="245"/>
        <v>0</v>
      </c>
      <c r="AH305" s="126">
        <f t="shared" si="246"/>
        <v>0</v>
      </c>
      <c r="AI305" s="126">
        <f t="shared" si="247"/>
        <v>0</v>
      </c>
      <c r="AJ305" s="126">
        <f t="shared" si="248"/>
        <v>0</v>
      </c>
      <c r="AK305" s="126">
        <f t="shared" si="249"/>
        <v>0</v>
      </c>
      <c r="AL305" s="126">
        <f t="shared" si="250"/>
        <v>4</v>
      </c>
      <c r="AM305" s="125">
        <f t="shared" si="226"/>
        <v>23</v>
      </c>
      <c r="AN305" s="125">
        <f t="shared" si="213"/>
        <v>0</v>
      </c>
      <c r="AO305" s="125">
        <f t="shared" si="214"/>
        <v>0</v>
      </c>
      <c r="AP305" s="125">
        <f t="shared" si="227"/>
        <v>1</v>
      </c>
      <c r="AQ305" s="127">
        <f t="shared" si="215"/>
        <v>810</v>
      </c>
      <c r="AR305" s="127">
        <f t="shared" si="216"/>
        <v>0</v>
      </c>
      <c r="AS305" s="125">
        <f t="shared" si="228"/>
        <v>0</v>
      </c>
      <c r="AT305" s="128">
        <f t="shared" si="217"/>
        <v>0</v>
      </c>
      <c r="AU305" s="128">
        <f t="shared" si="218"/>
        <v>0</v>
      </c>
      <c r="AV305" s="128">
        <f t="shared" si="229"/>
        <v>0</v>
      </c>
      <c r="AW305" s="128">
        <f t="shared" si="219"/>
        <v>0</v>
      </c>
      <c r="AX305" s="146">
        <f t="shared" si="220"/>
        <v>0</v>
      </c>
      <c r="AY305" s="147">
        <f t="shared" si="230"/>
        <v>0</v>
      </c>
      <c r="AZ305" s="146">
        <f t="shared" si="221"/>
        <v>0</v>
      </c>
      <c r="BA305" s="129">
        <f t="shared" si="231"/>
        <v>0</v>
      </c>
      <c r="BB305" s="129">
        <f t="shared" si="232"/>
        <v>0</v>
      </c>
      <c r="BC305" s="129">
        <f t="shared" si="233"/>
        <v>0</v>
      </c>
      <c r="BD305" s="130">
        <f t="shared" si="234"/>
        <v>0</v>
      </c>
      <c r="BE305" s="130">
        <f t="shared" si="235"/>
        <v>0</v>
      </c>
      <c r="BF305" s="130">
        <f t="shared" si="236"/>
        <v>0</v>
      </c>
      <c r="BG305" s="149" t="b">
        <f t="shared" si="237"/>
        <v>0</v>
      </c>
      <c r="BH305" s="130" t="b">
        <f t="shared" si="238"/>
        <v>0</v>
      </c>
      <c r="BI305" s="130" t="str">
        <f t="shared" si="239"/>
        <v/>
      </c>
      <c r="BJ305" s="130" t="str">
        <f t="shared" si="240"/>
        <v/>
      </c>
      <c r="BK305" s="130">
        <f t="shared" si="241"/>
        <v>0</v>
      </c>
      <c r="BL305" s="130" t="str">
        <f t="shared" si="242"/>
        <v/>
      </c>
      <c r="BM305" s="130" t="str">
        <f t="shared" si="254"/>
        <v/>
      </c>
      <c r="BN305" s="130" t="str">
        <f t="shared" si="255"/>
        <v/>
      </c>
      <c r="BO305" s="130">
        <f t="shared" si="251"/>
        <v>0</v>
      </c>
      <c r="BP305" s="130">
        <f t="shared" si="252"/>
        <v>0</v>
      </c>
      <c r="BQ305" s="130">
        <f t="shared" si="253"/>
        <v>0</v>
      </c>
      <c r="BR305" s="130">
        <f t="shared" si="243"/>
        <v>0</v>
      </c>
      <c r="BS305" s="130" t="str">
        <f t="shared" si="244"/>
        <v>N</v>
      </c>
    </row>
    <row r="306" spans="1:71" ht="18" customHeight="1">
      <c r="A306" s="407"/>
      <c r="B306" s="117"/>
      <c r="C306" s="117"/>
      <c r="D306" s="118"/>
      <c r="E306" s="118"/>
      <c r="F306" s="115"/>
      <c r="G306" s="115"/>
      <c r="H306" s="119"/>
      <c r="I306" s="109" t="str">
        <f t="shared" si="222"/>
        <v xml:space="preserve"> </v>
      </c>
      <c r="J306" s="109" t="str">
        <f t="shared" si="223"/>
        <v xml:space="preserve"> </v>
      </c>
      <c r="K306" s="109" t="str">
        <f t="shared" si="224"/>
        <v xml:space="preserve"> </v>
      </c>
      <c r="W306" s="141" t="str">
        <f t="shared" si="225"/>
        <v xml:space="preserve"> </v>
      </c>
      <c r="X306" s="137" t="str">
        <f t="shared" si="206"/>
        <v xml:space="preserve"> </v>
      </c>
      <c r="Y306" s="137" t="str">
        <f t="shared" si="207"/>
        <v xml:space="preserve"> </v>
      </c>
      <c r="Z306" s="137" t="str">
        <f t="shared" si="208"/>
        <v xml:space="preserve"> </v>
      </c>
      <c r="AA306" s="138" t="str">
        <f t="shared" si="209"/>
        <v xml:space="preserve"> </v>
      </c>
      <c r="AB306" s="144" t="str">
        <f t="shared" si="210"/>
        <v xml:space="preserve"> </v>
      </c>
      <c r="AC306" s="139" t="e">
        <f t="shared" si="211"/>
        <v>#N/A</v>
      </c>
      <c r="AD306" s="139" t="e">
        <f t="shared" si="212"/>
        <v>#N/A</v>
      </c>
      <c r="AE306" s="140" t="str">
        <f>IF(ISBLANK($G306)," ",IF($D306="Z",#REF!,IF($G306=2,0,IF($G306=1,IF($AB306&gt;$AD306,#REF!,0),IF($AB306&lt;$AC306,#REF!,#REF!)))))</f>
        <v xml:space="preserve"> </v>
      </c>
      <c r="AF306" s="140" t="str">
        <f>IF(ISBLANK($G306)," ",IF($D306="Z",#REF!+#REF!,IF($G306=2,#REF!+#REF!,IF($G306=1,IF($AB306&gt;$AD306,#REF!+#REF!,#REF!+#REF!),IF($AB306&lt;$AC306,#REF!+#REF!,#REF!+#REF!)))))</f>
        <v xml:space="preserve"> </v>
      </c>
      <c r="AG306" s="125">
        <f t="shared" si="245"/>
        <v>0</v>
      </c>
      <c r="AH306" s="126">
        <f t="shared" si="246"/>
        <v>0</v>
      </c>
      <c r="AI306" s="126">
        <f t="shared" si="247"/>
        <v>0</v>
      </c>
      <c r="AJ306" s="126">
        <f t="shared" si="248"/>
        <v>0</v>
      </c>
      <c r="AK306" s="126">
        <f t="shared" si="249"/>
        <v>0</v>
      </c>
      <c r="AL306" s="126">
        <f t="shared" si="250"/>
        <v>4</v>
      </c>
      <c r="AM306" s="125">
        <f t="shared" si="226"/>
        <v>23</v>
      </c>
      <c r="AN306" s="125">
        <f t="shared" si="213"/>
        <v>0</v>
      </c>
      <c r="AO306" s="125">
        <f t="shared" si="214"/>
        <v>0</v>
      </c>
      <c r="AP306" s="125">
        <f t="shared" si="227"/>
        <v>1</v>
      </c>
      <c r="AQ306" s="127">
        <f t="shared" si="215"/>
        <v>810</v>
      </c>
      <c r="AR306" s="127">
        <f t="shared" si="216"/>
        <v>0</v>
      </c>
      <c r="AS306" s="125">
        <f t="shared" si="228"/>
        <v>0</v>
      </c>
      <c r="AT306" s="128">
        <f t="shared" si="217"/>
        <v>0</v>
      </c>
      <c r="AU306" s="128">
        <f t="shared" si="218"/>
        <v>0</v>
      </c>
      <c r="AV306" s="128">
        <f t="shared" si="229"/>
        <v>0</v>
      </c>
      <c r="AW306" s="128">
        <f t="shared" si="219"/>
        <v>0</v>
      </c>
      <c r="AX306" s="146">
        <f t="shared" si="220"/>
        <v>0</v>
      </c>
      <c r="AY306" s="147">
        <f t="shared" si="230"/>
        <v>0</v>
      </c>
      <c r="AZ306" s="146">
        <f t="shared" si="221"/>
        <v>0</v>
      </c>
      <c r="BA306" s="129">
        <f t="shared" si="231"/>
        <v>0</v>
      </c>
      <c r="BB306" s="129">
        <f t="shared" si="232"/>
        <v>0</v>
      </c>
      <c r="BC306" s="129">
        <f t="shared" si="233"/>
        <v>0</v>
      </c>
      <c r="BD306" s="130">
        <f t="shared" si="234"/>
        <v>0</v>
      </c>
      <c r="BE306" s="130">
        <f t="shared" si="235"/>
        <v>0</v>
      </c>
      <c r="BF306" s="130">
        <f t="shared" si="236"/>
        <v>0</v>
      </c>
      <c r="BG306" s="149" t="b">
        <f t="shared" si="237"/>
        <v>0</v>
      </c>
      <c r="BH306" s="130" t="b">
        <f t="shared" si="238"/>
        <v>0</v>
      </c>
      <c r="BI306" s="130" t="str">
        <f t="shared" si="239"/>
        <v/>
      </c>
      <c r="BJ306" s="130" t="str">
        <f t="shared" si="240"/>
        <v/>
      </c>
      <c r="BK306" s="130">
        <f t="shared" si="241"/>
        <v>0</v>
      </c>
      <c r="BL306" s="130" t="str">
        <f t="shared" si="242"/>
        <v/>
      </c>
      <c r="BM306" s="130" t="str">
        <f t="shared" si="254"/>
        <v/>
      </c>
      <c r="BN306" s="130" t="str">
        <f t="shared" si="255"/>
        <v/>
      </c>
      <c r="BO306" s="130">
        <f t="shared" si="251"/>
        <v>0</v>
      </c>
      <c r="BP306" s="130">
        <f t="shared" si="252"/>
        <v>0</v>
      </c>
      <c r="BQ306" s="130">
        <f t="shared" si="253"/>
        <v>0</v>
      </c>
      <c r="BR306" s="130">
        <f t="shared" si="243"/>
        <v>0</v>
      </c>
      <c r="BS306" s="130" t="str">
        <f t="shared" si="244"/>
        <v>N</v>
      </c>
    </row>
    <row r="307" spans="1:71" ht="18" customHeight="1">
      <c r="A307" s="407"/>
      <c r="B307" s="117"/>
      <c r="C307" s="117"/>
      <c r="D307" s="118"/>
      <c r="E307" s="118"/>
      <c r="F307" s="115"/>
      <c r="G307" s="115"/>
      <c r="H307" s="119"/>
      <c r="I307" s="109" t="str">
        <f t="shared" si="222"/>
        <v xml:space="preserve"> </v>
      </c>
      <c r="J307" s="109" t="str">
        <f t="shared" si="223"/>
        <v xml:space="preserve"> </v>
      </c>
      <c r="K307" s="109" t="str">
        <f t="shared" si="224"/>
        <v xml:space="preserve"> </v>
      </c>
      <c r="W307" s="141" t="str">
        <f t="shared" si="225"/>
        <v xml:space="preserve"> </v>
      </c>
      <c r="X307" s="137" t="str">
        <f t="shared" si="206"/>
        <v xml:space="preserve"> </v>
      </c>
      <c r="Y307" s="137" t="str">
        <f t="shared" si="207"/>
        <v xml:space="preserve"> </v>
      </c>
      <c r="Z307" s="137" t="str">
        <f t="shared" si="208"/>
        <v xml:space="preserve"> </v>
      </c>
      <c r="AA307" s="138" t="str">
        <f t="shared" si="209"/>
        <v xml:space="preserve"> </v>
      </c>
      <c r="AB307" s="144" t="str">
        <f t="shared" si="210"/>
        <v xml:space="preserve"> </v>
      </c>
      <c r="AC307" s="139" t="e">
        <f t="shared" si="211"/>
        <v>#N/A</v>
      </c>
      <c r="AD307" s="139" t="e">
        <f t="shared" si="212"/>
        <v>#N/A</v>
      </c>
      <c r="AE307" s="140" t="str">
        <f>IF(ISBLANK($G307)," ",IF($D307="Z",#REF!,IF($G307=2,0,IF($G307=1,IF($AB307&gt;$AD307,#REF!,0),IF($AB307&lt;$AC307,#REF!,#REF!)))))</f>
        <v xml:space="preserve"> </v>
      </c>
      <c r="AF307" s="140" t="str">
        <f>IF(ISBLANK($G307)," ",IF($D307="Z",#REF!+#REF!,IF($G307=2,#REF!+#REF!,IF($G307=1,IF($AB307&gt;$AD307,#REF!+#REF!,#REF!+#REF!),IF($AB307&lt;$AC307,#REF!+#REF!,#REF!+#REF!)))))</f>
        <v xml:space="preserve"> </v>
      </c>
      <c r="AG307" s="125">
        <f t="shared" si="245"/>
        <v>0</v>
      </c>
      <c r="AH307" s="126">
        <f t="shared" si="246"/>
        <v>0</v>
      </c>
      <c r="AI307" s="126">
        <f t="shared" si="247"/>
        <v>0</v>
      </c>
      <c r="AJ307" s="126">
        <f t="shared" si="248"/>
        <v>0</v>
      </c>
      <c r="AK307" s="126">
        <f t="shared" si="249"/>
        <v>0</v>
      </c>
      <c r="AL307" s="126">
        <f t="shared" si="250"/>
        <v>4</v>
      </c>
      <c r="AM307" s="125">
        <f t="shared" si="226"/>
        <v>23</v>
      </c>
      <c r="AN307" s="125">
        <f t="shared" si="213"/>
        <v>0</v>
      </c>
      <c r="AO307" s="125">
        <f t="shared" si="214"/>
        <v>0</v>
      </c>
      <c r="AP307" s="125">
        <f t="shared" si="227"/>
        <v>1</v>
      </c>
      <c r="AQ307" s="127">
        <f t="shared" si="215"/>
        <v>810</v>
      </c>
      <c r="AR307" s="127">
        <f t="shared" si="216"/>
        <v>0</v>
      </c>
      <c r="AS307" s="125">
        <f t="shared" si="228"/>
        <v>0</v>
      </c>
      <c r="AT307" s="128">
        <f t="shared" si="217"/>
        <v>0</v>
      </c>
      <c r="AU307" s="128">
        <f t="shared" si="218"/>
        <v>0</v>
      </c>
      <c r="AV307" s="128">
        <f t="shared" si="229"/>
        <v>0</v>
      </c>
      <c r="AW307" s="128">
        <f t="shared" si="219"/>
        <v>0</v>
      </c>
      <c r="AX307" s="146">
        <f t="shared" si="220"/>
        <v>0</v>
      </c>
      <c r="AY307" s="147">
        <f t="shared" si="230"/>
        <v>0</v>
      </c>
      <c r="AZ307" s="146">
        <f t="shared" si="221"/>
        <v>0</v>
      </c>
      <c r="BA307" s="129">
        <f t="shared" si="231"/>
        <v>0</v>
      </c>
      <c r="BB307" s="129">
        <f t="shared" si="232"/>
        <v>0</v>
      </c>
      <c r="BC307" s="129">
        <f t="shared" si="233"/>
        <v>0</v>
      </c>
      <c r="BD307" s="130">
        <f t="shared" si="234"/>
        <v>0</v>
      </c>
      <c r="BE307" s="130">
        <f t="shared" si="235"/>
        <v>0</v>
      </c>
      <c r="BF307" s="130">
        <f t="shared" si="236"/>
        <v>0</v>
      </c>
      <c r="BG307" s="149" t="b">
        <f t="shared" si="237"/>
        <v>0</v>
      </c>
      <c r="BH307" s="130" t="b">
        <f t="shared" si="238"/>
        <v>0</v>
      </c>
      <c r="BI307" s="130" t="str">
        <f t="shared" si="239"/>
        <v/>
      </c>
      <c r="BJ307" s="130" t="str">
        <f t="shared" si="240"/>
        <v/>
      </c>
      <c r="BK307" s="130">
        <f t="shared" si="241"/>
        <v>0</v>
      </c>
      <c r="BL307" s="130" t="str">
        <f t="shared" si="242"/>
        <v/>
      </c>
      <c r="BM307" s="130" t="str">
        <f t="shared" si="254"/>
        <v/>
      </c>
      <c r="BN307" s="130" t="str">
        <f t="shared" si="255"/>
        <v/>
      </c>
      <c r="BO307" s="130">
        <f t="shared" si="251"/>
        <v>0</v>
      </c>
      <c r="BP307" s="130">
        <f t="shared" si="252"/>
        <v>0</v>
      </c>
      <c r="BQ307" s="130">
        <f t="shared" si="253"/>
        <v>0</v>
      </c>
      <c r="BR307" s="130">
        <f t="shared" si="243"/>
        <v>0</v>
      </c>
      <c r="BS307" s="130" t="str">
        <f t="shared" si="244"/>
        <v>N</v>
      </c>
    </row>
    <row r="308" spans="1:71" ht="18" customHeight="1">
      <c r="A308" s="407"/>
      <c r="B308" s="117"/>
      <c r="C308" s="117"/>
      <c r="D308" s="118"/>
      <c r="E308" s="118"/>
      <c r="F308" s="115"/>
      <c r="G308" s="115"/>
      <c r="H308" s="119"/>
      <c r="I308" s="109" t="str">
        <f t="shared" si="222"/>
        <v xml:space="preserve"> </v>
      </c>
      <c r="J308" s="109" t="str">
        <f t="shared" si="223"/>
        <v xml:space="preserve"> </v>
      </c>
      <c r="K308" s="109" t="str">
        <f t="shared" si="224"/>
        <v xml:space="preserve"> </v>
      </c>
      <c r="W308" s="141" t="str">
        <f t="shared" si="225"/>
        <v xml:space="preserve"> </v>
      </c>
      <c r="X308" s="137" t="str">
        <f t="shared" si="206"/>
        <v xml:space="preserve"> </v>
      </c>
      <c r="Y308" s="137" t="str">
        <f t="shared" si="207"/>
        <v xml:space="preserve"> </v>
      </c>
      <c r="Z308" s="137" t="str">
        <f t="shared" si="208"/>
        <v xml:space="preserve"> </v>
      </c>
      <c r="AA308" s="138" t="str">
        <f t="shared" si="209"/>
        <v xml:space="preserve"> </v>
      </c>
      <c r="AB308" s="144" t="str">
        <f t="shared" si="210"/>
        <v xml:space="preserve"> </v>
      </c>
      <c r="AC308" s="139" t="e">
        <f t="shared" si="211"/>
        <v>#N/A</v>
      </c>
      <c r="AD308" s="139" t="e">
        <f t="shared" si="212"/>
        <v>#N/A</v>
      </c>
      <c r="AE308" s="140" t="str">
        <f>IF(ISBLANK($G308)," ",IF($D308="Z",#REF!,IF($G308=2,0,IF($G308=1,IF($AB308&gt;$AD308,#REF!,0),IF($AB308&lt;$AC308,#REF!,#REF!)))))</f>
        <v xml:space="preserve"> </v>
      </c>
      <c r="AF308" s="140" t="str">
        <f>IF(ISBLANK($G308)," ",IF($D308="Z",#REF!+#REF!,IF($G308=2,#REF!+#REF!,IF($G308=1,IF($AB308&gt;$AD308,#REF!+#REF!,#REF!+#REF!),IF($AB308&lt;$AC308,#REF!+#REF!,#REF!+#REF!)))))</f>
        <v xml:space="preserve"> </v>
      </c>
      <c r="AG308" s="125">
        <f t="shared" si="245"/>
        <v>0</v>
      </c>
      <c r="AH308" s="126">
        <f t="shared" si="246"/>
        <v>0</v>
      </c>
      <c r="AI308" s="126">
        <f t="shared" si="247"/>
        <v>0</v>
      </c>
      <c r="AJ308" s="126">
        <f t="shared" si="248"/>
        <v>0</v>
      </c>
      <c r="AK308" s="126">
        <f t="shared" si="249"/>
        <v>0</v>
      </c>
      <c r="AL308" s="126">
        <f t="shared" si="250"/>
        <v>4</v>
      </c>
      <c r="AM308" s="125">
        <f t="shared" si="226"/>
        <v>23</v>
      </c>
      <c r="AN308" s="125">
        <f t="shared" si="213"/>
        <v>0</v>
      </c>
      <c r="AO308" s="125">
        <f t="shared" si="214"/>
        <v>0</v>
      </c>
      <c r="AP308" s="125">
        <f t="shared" si="227"/>
        <v>1</v>
      </c>
      <c r="AQ308" s="127">
        <f t="shared" si="215"/>
        <v>810</v>
      </c>
      <c r="AR308" s="127">
        <f t="shared" si="216"/>
        <v>0</v>
      </c>
      <c r="AS308" s="125">
        <f t="shared" si="228"/>
        <v>0</v>
      </c>
      <c r="AT308" s="128">
        <f t="shared" si="217"/>
        <v>0</v>
      </c>
      <c r="AU308" s="128">
        <f t="shared" si="218"/>
        <v>0</v>
      </c>
      <c r="AV308" s="128">
        <f t="shared" si="229"/>
        <v>0</v>
      </c>
      <c r="AW308" s="128">
        <f t="shared" si="219"/>
        <v>0</v>
      </c>
      <c r="AX308" s="146">
        <f t="shared" si="220"/>
        <v>0</v>
      </c>
      <c r="AY308" s="147">
        <f t="shared" si="230"/>
        <v>0</v>
      </c>
      <c r="AZ308" s="146">
        <f t="shared" si="221"/>
        <v>0</v>
      </c>
      <c r="BA308" s="129">
        <f t="shared" si="231"/>
        <v>0</v>
      </c>
      <c r="BB308" s="129">
        <f t="shared" si="232"/>
        <v>0</v>
      </c>
      <c r="BC308" s="129">
        <f t="shared" si="233"/>
        <v>0</v>
      </c>
      <c r="BD308" s="130">
        <f t="shared" si="234"/>
        <v>0</v>
      </c>
      <c r="BE308" s="130">
        <f t="shared" si="235"/>
        <v>0</v>
      </c>
      <c r="BF308" s="130">
        <f t="shared" si="236"/>
        <v>0</v>
      </c>
      <c r="BG308" s="149" t="b">
        <f t="shared" si="237"/>
        <v>0</v>
      </c>
      <c r="BH308" s="130" t="b">
        <f t="shared" si="238"/>
        <v>0</v>
      </c>
      <c r="BI308" s="130" t="str">
        <f t="shared" si="239"/>
        <v/>
      </c>
      <c r="BJ308" s="130" t="str">
        <f t="shared" si="240"/>
        <v/>
      </c>
      <c r="BK308" s="130">
        <f t="shared" si="241"/>
        <v>0</v>
      </c>
      <c r="BL308" s="130" t="str">
        <f t="shared" si="242"/>
        <v/>
      </c>
      <c r="BM308" s="130" t="str">
        <f t="shared" si="254"/>
        <v/>
      </c>
      <c r="BN308" s="130" t="str">
        <f t="shared" si="255"/>
        <v/>
      </c>
      <c r="BO308" s="130">
        <f t="shared" si="251"/>
        <v>0</v>
      </c>
      <c r="BP308" s="130">
        <f t="shared" si="252"/>
        <v>0</v>
      </c>
      <c r="BQ308" s="130">
        <f t="shared" si="253"/>
        <v>0</v>
      </c>
      <c r="BR308" s="130">
        <f t="shared" si="243"/>
        <v>0</v>
      </c>
      <c r="BS308" s="130" t="str">
        <f t="shared" si="244"/>
        <v>N</v>
      </c>
    </row>
    <row r="309" spans="1:71" ht="18" customHeight="1">
      <c r="A309" s="407"/>
      <c r="B309" s="117"/>
      <c r="C309" s="117"/>
      <c r="D309" s="118"/>
      <c r="E309" s="118"/>
      <c r="F309" s="115"/>
      <c r="G309" s="115"/>
      <c r="H309" s="119"/>
      <c r="I309" s="109" t="str">
        <f t="shared" si="222"/>
        <v xml:space="preserve"> </v>
      </c>
      <c r="J309" s="109" t="str">
        <f t="shared" si="223"/>
        <v xml:space="preserve"> </v>
      </c>
      <c r="K309" s="109" t="str">
        <f t="shared" si="224"/>
        <v xml:space="preserve"> </v>
      </c>
      <c r="W309" s="141" t="str">
        <f t="shared" si="225"/>
        <v xml:space="preserve"> </v>
      </c>
      <c r="X309" s="137" t="str">
        <f t="shared" si="206"/>
        <v xml:space="preserve"> </v>
      </c>
      <c r="Y309" s="137" t="str">
        <f t="shared" si="207"/>
        <v xml:space="preserve"> </v>
      </c>
      <c r="Z309" s="137" t="str">
        <f t="shared" si="208"/>
        <v xml:space="preserve"> </v>
      </c>
      <c r="AA309" s="138" t="str">
        <f t="shared" si="209"/>
        <v xml:space="preserve"> </v>
      </c>
      <c r="AB309" s="144" t="str">
        <f t="shared" si="210"/>
        <v xml:space="preserve"> </v>
      </c>
      <c r="AC309" s="139" t="e">
        <f t="shared" si="211"/>
        <v>#N/A</v>
      </c>
      <c r="AD309" s="139" t="e">
        <f t="shared" si="212"/>
        <v>#N/A</v>
      </c>
      <c r="AE309" s="140" t="str">
        <f>IF(ISBLANK($G309)," ",IF($D309="Z",#REF!,IF($G309=2,0,IF($G309=1,IF($AB309&gt;$AD309,#REF!,0),IF($AB309&lt;$AC309,#REF!,#REF!)))))</f>
        <v xml:space="preserve"> </v>
      </c>
      <c r="AF309" s="140" t="str">
        <f>IF(ISBLANK($G309)," ",IF($D309="Z",#REF!+#REF!,IF($G309=2,#REF!+#REF!,IF($G309=1,IF($AB309&gt;$AD309,#REF!+#REF!,#REF!+#REF!),IF($AB309&lt;$AC309,#REF!+#REF!,#REF!+#REF!)))))</f>
        <v xml:space="preserve"> </v>
      </c>
      <c r="AG309" s="125">
        <f t="shared" si="245"/>
        <v>0</v>
      </c>
      <c r="AH309" s="126">
        <f t="shared" si="246"/>
        <v>0</v>
      </c>
      <c r="AI309" s="126">
        <f t="shared" si="247"/>
        <v>0</v>
      </c>
      <c r="AJ309" s="126">
        <f t="shared" si="248"/>
        <v>0</v>
      </c>
      <c r="AK309" s="126">
        <f t="shared" si="249"/>
        <v>0</v>
      </c>
      <c r="AL309" s="126">
        <f t="shared" si="250"/>
        <v>4</v>
      </c>
      <c r="AM309" s="125">
        <f t="shared" si="226"/>
        <v>23</v>
      </c>
      <c r="AN309" s="125">
        <f t="shared" si="213"/>
        <v>0</v>
      </c>
      <c r="AO309" s="125">
        <f t="shared" si="214"/>
        <v>0</v>
      </c>
      <c r="AP309" s="125">
        <f t="shared" si="227"/>
        <v>1</v>
      </c>
      <c r="AQ309" s="127">
        <f t="shared" si="215"/>
        <v>810</v>
      </c>
      <c r="AR309" s="127">
        <f t="shared" si="216"/>
        <v>0</v>
      </c>
      <c r="AS309" s="125">
        <f t="shared" si="228"/>
        <v>0</v>
      </c>
      <c r="AT309" s="128">
        <f t="shared" si="217"/>
        <v>0</v>
      </c>
      <c r="AU309" s="128">
        <f t="shared" si="218"/>
        <v>0</v>
      </c>
      <c r="AV309" s="128">
        <f t="shared" si="229"/>
        <v>0</v>
      </c>
      <c r="AW309" s="128">
        <f t="shared" si="219"/>
        <v>0</v>
      </c>
      <c r="AX309" s="146">
        <f t="shared" si="220"/>
        <v>0</v>
      </c>
      <c r="AY309" s="147">
        <f t="shared" si="230"/>
        <v>0</v>
      </c>
      <c r="AZ309" s="146">
        <f t="shared" si="221"/>
        <v>0</v>
      </c>
      <c r="BA309" s="129">
        <f t="shared" si="231"/>
        <v>0</v>
      </c>
      <c r="BB309" s="129">
        <f t="shared" si="232"/>
        <v>0</v>
      </c>
      <c r="BC309" s="129">
        <f t="shared" si="233"/>
        <v>0</v>
      </c>
      <c r="BD309" s="130">
        <f t="shared" si="234"/>
        <v>0</v>
      </c>
      <c r="BE309" s="130">
        <f t="shared" si="235"/>
        <v>0</v>
      </c>
      <c r="BF309" s="130">
        <f t="shared" si="236"/>
        <v>0</v>
      </c>
      <c r="BG309" s="149" t="b">
        <f t="shared" si="237"/>
        <v>0</v>
      </c>
      <c r="BH309" s="130" t="b">
        <f t="shared" si="238"/>
        <v>0</v>
      </c>
      <c r="BI309" s="130" t="str">
        <f t="shared" si="239"/>
        <v/>
      </c>
      <c r="BJ309" s="130" t="str">
        <f t="shared" si="240"/>
        <v/>
      </c>
      <c r="BK309" s="130">
        <f t="shared" si="241"/>
        <v>0</v>
      </c>
      <c r="BL309" s="130" t="str">
        <f t="shared" si="242"/>
        <v/>
      </c>
      <c r="BM309" s="130" t="str">
        <f t="shared" si="254"/>
        <v/>
      </c>
      <c r="BN309" s="130" t="str">
        <f t="shared" si="255"/>
        <v/>
      </c>
      <c r="BO309" s="130">
        <f t="shared" si="251"/>
        <v>0</v>
      </c>
      <c r="BP309" s="130">
        <f t="shared" si="252"/>
        <v>0</v>
      </c>
      <c r="BQ309" s="130">
        <f t="shared" si="253"/>
        <v>0</v>
      </c>
      <c r="BR309" s="130">
        <f t="shared" si="243"/>
        <v>0</v>
      </c>
      <c r="BS309" s="130" t="str">
        <f t="shared" si="244"/>
        <v>N</v>
      </c>
    </row>
    <row r="310" spans="1:71" ht="18" customHeight="1">
      <c r="A310" s="407"/>
      <c r="B310" s="117"/>
      <c r="C310" s="117"/>
      <c r="D310" s="118"/>
      <c r="E310" s="118"/>
      <c r="F310" s="115"/>
      <c r="G310" s="115"/>
      <c r="H310" s="119"/>
      <c r="I310" s="109" t="str">
        <f t="shared" si="222"/>
        <v xml:space="preserve"> </v>
      </c>
      <c r="J310" s="109" t="str">
        <f t="shared" si="223"/>
        <v xml:space="preserve"> </v>
      </c>
      <c r="K310" s="109" t="str">
        <f t="shared" si="224"/>
        <v xml:space="preserve"> </v>
      </c>
      <c r="W310" s="141" t="str">
        <f t="shared" si="225"/>
        <v xml:space="preserve"> </v>
      </c>
      <c r="X310" s="137" t="str">
        <f t="shared" si="206"/>
        <v xml:space="preserve"> </v>
      </c>
      <c r="Y310" s="137" t="str">
        <f t="shared" si="207"/>
        <v xml:space="preserve"> </v>
      </c>
      <c r="Z310" s="137" t="str">
        <f t="shared" si="208"/>
        <v xml:space="preserve"> </v>
      </c>
      <c r="AA310" s="138" t="str">
        <f t="shared" si="209"/>
        <v xml:space="preserve"> </v>
      </c>
      <c r="AB310" s="144" t="str">
        <f t="shared" si="210"/>
        <v xml:space="preserve"> </v>
      </c>
      <c r="AC310" s="139" t="e">
        <f t="shared" si="211"/>
        <v>#N/A</v>
      </c>
      <c r="AD310" s="139" t="e">
        <f t="shared" si="212"/>
        <v>#N/A</v>
      </c>
      <c r="AE310" s="140" t="str">
        <f>IF(ISBLANK($G310)," ",IF($D310="Z",#REF!,IF($G310=2,0,IF($G310=1,IF($AB310&gt;$AD310,#REF!,0),IF($AB310&lt;$AC310,#REF!,#REF!)))))</f>
        <v xml:space="preserve"> </v>
      </c>
      <c r="AF310" s="140" t="str">
        <f>IF(ISBLANK($G310)," ",IF($D310="Z",#REF!+#REF!,IF($G310=2,#REF!+#REF!,IF($G310=1,IF($AB310&gt;$AD310,#REF!+#REF!,#REF!+#REF!),IF($AB310&lt;$AC310,#REF!+#REF!,#REF!+#REF!)))))</f>
        <v xml:space="preserve"> </v>
      </c>
      <c r="AG310" s="125">
        <f t="shared" si="245"/>
        <v>0</v>
      </c>
      <c r="AH310" s="126">
        <f t="shared" si="246"/>
        <v>0</v>
      </c>
      <c r="AI310" s="126">
        <f t="shared" si="247"/>
        <v>0</v>
      </c>
      <c r="AJ310" s="126">
        <f t="shared" si="248"/>
        <v>0</v>
      </c>
      <c r="AK310" s="126">
        <f t="shared" si="249"/>
        <v>0</v>
      </c>
      <c r="AL310" s="126">
        <f t="shared" si="250"/>
        <v>4</v>
      </c>
      <c r="AM310" s="125">
        <f t="shared" si="226"/>
        <v>23</v>
      </c>
      <c r="AN310" s="125">
        <f t="shared" si="213"/>
        <v>0</v>
      </c>
      <c r="AO310" s="125">
        <f t="shared" si="214"/>
        <v>0</v>
      </c>
      <c r="AP310" s="125">
        <f t="shared" si="227"/>
        <v>1</v>
      </c>
      <c r="AQ310" s="127">
        <f t="shared" si="215"/>
        <v>810</v>
      </c>
      <c r="AR310" s="127">
        <f t="shared" si="216"/>
        <v>0</v>
      </c>
      <c r="AS310" s="125">
        <f t="shared" si="228"/>
        <v>0</v>
      </c>
      <c r="AT310" s="128">
        <f t="shared" si="217"/>
        <v>0</v>
      </c>
      <c r="AU310" s="128">
        <f t="shared" si="218"/>
        <v>0</v>
      </c>
      <c r="AV310" s="128">
        <f t="shared" si="229"/>
        <v>0</v>
      </c>
      <c r="AW310" s="128">
        <f t="shared" si="219"/>
        <v>0</v>
      </c>
      <c r="AX310" s="146">
        <f t="shared" si="220"/>
        <v>0</v>
      </c>
      <c r="AY310" s="147">
        <f t="shared" si="230"/>
        <v>0</v>
      </c>
      <c r="AZ310" s="146">
        <f t="shared" si="221"/>
        <v>0</v>
      </c>
      <c r="BA310" s="129">
        <f t="shared" si="231"/>
        <v>0</v>
      </c>
      <c r="BB310" s="129">
        <f t="shared" si="232"/>
        <v>0</v>
      </c>
      <c r="BC310" s="129">
        <f t="shared" si="233"/>
        <v>0</v>
      </c>
      <c r="BD310" s="130">
        <f t="shared" si="234"/>
        <v>0</v>
      </c>
      <c r="BE310" s="130">
        <f t="shared" si="235"/>
        <v>0</v>
      </c>
      <c r="BF310" s="130">
        <f t="shared" si="236"/>
        <v>0</v>
      </c>
      <c r="BG310" s="149" t="b">
        <f t="shared" si="237"/>
        <v>0</v>
      </c>
      <c r="BH310" s="130" t="b">
        <f t="shared" si="238"/>
        <v>0</v>
      </c>
      <c r="BI310" s="130" t="str">
        <f t="shared" si="239"/>
        <v/>
      </c>
      <c r="BJ310" s="130" t="str">
        <f t="shared" si="240"/>
        <v/>
      </c>
      <c r="BK310" s="130">
        <f t="shared" si="241"/>
        <v>0</v>
      </c>
      <c r="BL310" s="130" t="str">
        <f t="shared" si="242"/>
        <v/>
      </c>
      <c r="BM310" s="130" t="str">
        <f t="shared" si="254"/>
        <v/>
      </c>
      <c r="BN310" s="130" t="str">
        <f t="shared" si="255"/>
        <v/>
      </c>
      <c r="BO310" s="130">
        <f t="shared" si="251"/>
        <v>0</v>
      </c>
      <c r="BP310" s="130">
        <f t="shared" si="252"/>
        <v>0</v>
      </c>
      <c r="BQ310" s="130">
        <f t="shared" si="253"/>
        <v>0</v>
      </c>
      <c r="BR310" s="130">
        <f t="shared" si="243"/>
        <v>0</v>
      </c>
      <c r="BS310" s="130" t="str">
        <f t="shared" si="244"/>
        <v>N</v>
      </c>
    </row>
    <row r="311" spans="1:71" ht="18" customHeight="1">
      <c r="A311" s="407"/>
      <c r="B311" s="117"/>
      <c r="C311" s="117"/>
      <c r="D311" s="118"/>
      <c r="E311" s="118"/>
      <c r="F311" s="115"/>
      <c r="G311" s="115"/>
      <c r="H311" s="119"/>
      <c r="I311" s="109" t="str">
        <f t="shared" si="222"/>
        <v xml:space="preserve"> </v>
      </c>
      <c r="J311" s="109" t="str">
        <f t="shared" si="223"/>
        <v xml:space="preserve"> </v>
      </c>
      <c r="K311" s="109" t="str">
        <f t="shared" si="224"/>
        <v xml:space="preserve"> </v>
      </c>
      <c r="W311" s="141" t="str">
        <f t="shared" si="225"/>
        <v xml:space="preserve"> </v>
      </c>
      <c r="X311" s="137" t="str">
        <f t="shared" si="206"/>
        <v xml:space="preserve"> </v>
      </c>
      <c r="Y311" s="137" t="str">
        <f t="shared" si="207"/>
        <v xml:space="preserve"> </v>
      </c>
      <c r="Z311" s="137" t="str">
        <f t="shared" si="208"/>
        <v xml:space="preserve"> </v>
      </c>
      <c r="AA311" s="138" t="str">
        <f t="shared" si="209"/>
        <v xml:space="preserve"> </v>
      </c>
      <c r="AB311" s="144" t="str">
        <f t="shared" si="210"/>
        <v xml:space="preserve"> </v>
      </c>
      <c r="AC311" s="139" t="e">
        <f t="shared" si="211"/>
        <v>#N/A</v>
      </c>
      <c r="AD311" s="139" t="e">
        <f t="shared" si="212"/>
        <v>#N/A</v>
      </c>
      <c r="AE311" s="140" t="str">
        <f>IF(ISBLANK($G311)," ",IF($D311="Z",#REF!,IF($G311=2,0,IF($G311=1,IF($AB311&gt;$AD311,#REF!,0),IF($AB311&lt;$AC311,#REF!,#REF!)))))</f>
        <v xml:space="preserve"> </v>
      </c>
      <c r="AF311" s="140" t="str">
        <f>IF(ISBLANK($G311)," ",IF($D311="Z",#REF!+#REF!,IF($G311=2,#REF!+#REF!,IF($G311=1,IF($AB311&gt;$AD311,#REF!+#REF!,#REF!+#REF!),IF($AB311&lt;$AC311,#REF!+#REF!,#REF!+#REF!)))))</f>
        <v xml:space="preserve"> </v>
      </c>
      <c r="AG311" s="125">
        <f t="shared" si="245"/>
        <v>0</v>
      </c>
      <c r="AH311" s="126">
        <f t="shared" si="246"/>
        <v>0</v>
      </c>
      <c r="AI311" s="126">
        <f t="shared" si="247"/>
        <v>0</v>
      </c>
      <c r="AJ311" s="126">
        <f t="shared" si="248"/>
        <v>0</v>
      </c>
      <c r="AK311" s="126">
        <f t="shared" si="249"/>
        <v>0</v>
      </c>
      <c r="AL311" s="126">
        <f t="shared" si="250"/>
        <v>4</v>
      </c>
      <c r="AM311" s="125">
        <f t="shared" si="226"/>
        <v>23</v>
      </c>
      <c r="AN311" s="125">
        <f t="shared" si="213"/>
        <v>0</v>
      </c>
      <c r="AO311" s="125">
        <f t="shared" si="214"/>
        <v>0</v>
      </c>
      <c r="AP311" s="125">
        <f t="shared" si="227"/>
        <v>1</v>
      </c>
      <c r="AQ311" s="127">
        <f t="shared" si="215"/>
        <v>810</v>
      </c>
      <c r="AR311" s="127">
        <f t="shared" si="216"/>
        <v>0</v>
      </c>
      <c r="AS311" s="125">
        <f t="shared" si="228"/>
        <v>0</v>
      </c>
      <c r="AT311" s="128">
        <f t="shared" si="217"/>
        <v>0</v>
      </c>
      <c r="AU311" s="128">
        <f t="shared" si="218"/>
        <v>0</v>
      </c>
      <c r="AV311" s="128">
        <f t="shared" si="229"/>
        <v>0</v>
      </c>
      <c r="AW311" s="128">
        <f t="shared" si="219"/>
        <v>0</v>
      </c>
      <c r="AX311" s="146">
        <f t="shared" si="220"/>
        <v>0</v>
      </c>
      <c r="AY311" s="147">
        <f t="shared" si="230"/>
        <v>0</v>
      </c>
      <c r="AZ311" s="146">
        <f t="shared" si="221"/>
        <v>0</v>
      </c>
      <c r="BA311" s="129">
        <f t="shared" si="231"/>
        <v>0</v>
      </c>
      <c r="BB311" s="129">
        <f t="shared" si="232"/>
        <v>0</v>
      </c>
      <c r="BC311" s="129">
        <f t="shared" si="233"/>
        <v>0</v>
      </c>
      <c r="BD311" s="130">
        <f t="shared" si="234"/>
        <v>0</v>
      </c>
      <c r="BE311" s="130">
        <f t="shared" si="235"/>
        <v>0</v>
      </c>
      <c r="BF311" s="130">
        <f t="shared" si="236"/>
        <v>0</v>
      </c>
      <c r="BG311" s="149" t="b">
        <f t="shared" si="237"/>
        <v>0</v>
      </c>
      <c r="BH311" s="130" t="b">
        <f t="shared" si="238"/>
        <v>0</v>
      </c>
      <c r="BI311" s="130" t="str">
        <f t="shared" si="239"/>
        <v/>
      </c>
      <c r="BJ311" s="130" t="str">
        <f t="shared" si="240"/>
        <v/>
      </c>
      <c r="BK311" s="130">
        <f t="shared" si="241"/>
        <v>0</v>
      </c>
      <c r="BL311" s="130" t="str">
        <f t="shared" si="242"/>
        <v/>
      </c>
      <c r="BM311" s="130" t="str">
        <f t="shared" si="254"/>
        <v/>
      </c>
      <c r="BN311" s="130" t="str">
        <f t="shared" si="255"/>
        <v/>
      </c>
      <c r="BO311" s="130">
        <f t="shared" si="251"/>
        <v>0</v>
      </c>
      <c r="BP311" s="130">
        <f t="shared" si="252"/>
        <v>0</v>
      </c>
      <c r="BQ311" s="130">
        <f t="shared" si="253"/>
        <v>0</v>
      </c>
      <c r="BR311" s="130">
        <f t="shared" si="243"/>
        <v>0</v>
      </c>
      <c r="BS311" s="130" t="str">
        <f t="shared" si="244"/>
        <v>N</v>
      </c>
    </row>
    <row r="312" spans="1:71" ht="18" customHeight="1">
      <c r="A312" s="407"/>
      <c r="B312" s="117"/>
      <c r="C312" s="117"/>
      <c r="D312" s="118"/>
      <c r="E312" s="118"/>
      <c r="F312" s="115"/>
      <c r="G312" s="115"/>
      <c r="H312" s="119"/>
      <c r="I312" s="109" t="str">
        <f t="shared" si="222"/>
        <v xml:space="preserve"> </v>
      </c>
      <c r="J312" s="109" t="str">
        <f t="shared" si="223"/>
        <v xml:space="preserve"> </v>
      </c>
      <c r="K312" s="109" t="str">
        <f t="shared" si="224"/>
        <v xml:space="preserve"> </v>
      </c>
      <c r="W312" s="141" t="str">
        <f t="shared" si="225"/>
        <v xml:space="preserve"> </v>
      </c>
      <c r="X312" s="137" t="str">
        <f t="shared" si="206"/>
        <v xml:space="preserve"> </v>
      </c>
      <c r="Y312" s="137" t="str">
        <f t="shared" si="207"/>
        <v xml:space="preserve"> </v>
      </c>
      <c r="Z312" s="137" t="str">
        <f t="shared" si="208"/>
        <v xml:space="preserve"> </v>
      </c>
      <c r="AA312" s="138" t="str">
        <f t="shared" si="209"/>
        <v xml:space="preserve"> </v>
      </c>
      <c r="AB312" s="144" t="str">
        <f t="shared" si="210"/>
        <v xml:space="preserve"> </v>
      </c>
      <c r="AC312" s="139" t="e">
        <f t="shared" si="211"/>
        <v>#N/A</v>
      </c>
      <c r="AD312" s="139" t="e">
        <f t="shared" si="212"/>
        <v>#N/A</v>
      </c>
      <c r="AE312" s="140" t="str">
        <f>IF(ISBLANK($G312)," ",IF($D312="Z",#REF!,IF($G312=2,0,IF($G312=1,IF($AB312&gt;$AD312,#REF!,0),IF($AB312&lt;$AC312,#REF!,#REF!)))))</f>
        <v xml:space="preserve"> </v>
      </c>
      <c r="AF312" s="140" t="str">
        <f>IF(ISBLANK($G312)," ",IF($D312="Z",#REF!+#REF!,IF($G312=2,#REF!+#REF!,IF($G312=1,IF($AB312&gt;$AD312,#REF!+#REF!,#REF!+#REF!),IF($AB312&lt;$AC312,#REF!+#REF!,#REF!+#REF!)))))</f>
        <v xml:space="preserve"> </v>
      </c>
      <c r="AG312" s="125">
        <f t="shared" si="245"/>
        <v>0</v>
      </c>
      <c r="AH312" s="126">
        <f t="shared" si="246"/>
        <v>0</v>
      </c>
      <c r="AI312" s="126">
        <f t="shared" si="247"/>
        <v>0</v>
      </c>
      <c r="AJ312" s="126">
        <f t="shared" si="248"/>
        <v>0</v>
      </c>
      <c r="AK312" s="126">
        <f t="shared" si="249"/>
        <v>0</v>
      </c>
      <c r="AL312" s="126">
        <f t="shared" si="250"/>
        <v>4</v>
      </c>
      <c r="AM312" s="125">
        <f t="shared" si="226"/>
        <v>23</v>
      </c>
      <c r="AN312" s="125">
        <f t="shared" si="213"/>
        <v>0</v>
      </c>
      <c r="AO312" s="125">
        <f t="shared" si="214"/>
        <v>0</v>
      </c>
      <c r="AP312" s="125">
        <f t="shared" si="227"/>
        <v>1</v>
      </c>
      <c r="AQ312" s="127">
        <f t="shared" si="215"/>
        <v>810</v>
      </c>
      <c r="AR312" s="127">
        <f t="shared" si="216"/>
        <v>0</v>
      </c>
      <c r="AS312" s="125">
        <f t="shared" si="228"/>
        <v>0</v>
      </c>
      <c r="AT312" s="128">
        <f t="shared" si="217"/>
        <v>0</v>
      </c>
      <c r="AU312" s="128">
        <f t="shared" si="218"/>
        <v>0</v>
      </c>
      <c r="AV312" s="128">
        <f t="shared" si="229"/>
        <v>0</v>
      </c>
      <c r="AW312" s="128">
        <f t="shared" si="219"/>
        <v>0</v>
      </c>
      <c r="AX312" s="146">
        <f t="shared" si="220"/>
        <v>0</v>
      </c>
      <c r="AY312" s="147">
        <f t="shared" si="230"/>
        <v>0</v>
      </c>
      <c r="AZ312" s="146">
        <f t="shared" si="221"/>
        <v>0</v>
      </c>
      <c r="BA312" s="129">
        <f t="shared" si="231"/>
        <v>0</v>
      </c>
      <c r="BB312" s="129">
        <f t="shared" si="232"/>
        <v>0</v>
      </c>
      <c r="BC312" s="129">
        <f t="shared" si="233"/>
        <v>0</v>
      </c>
      <c r="BD312" s="130">
        <f t="shared" si="234"/>
        <v>0</v>
      </c>
      <c r="BE312" s="130">
        <f t="shared" si="235"/>
        <v>0</v>
      </c>
      <c r="BF312" s="130">
        <f t="shared" si="236"/>
        <v>0</v>
      </c>
      <c r="BG312" s="149" t="b">
        <f t="shared" si="237"/>
        <v>0</v>
      </c>
      <c r="BH312" s="130" t="b">
        <f t="shared" si="238"/>
        <v>0</v>
      </c>
      <c r="BI312" s="130" t="str">
        <f t="shared" si="239"/>
        <v/>
      </c>
      <c r="BJ312" s="130" t="str">
        <f t="shared" si="240"/>
        <v/>
      </c>
      <c r="BK312" s="130">
        <f t="shared" si="241"/>
        <v>0</v>
      </c>
      <c r="BL312" s="130" t="str">
        <f t="shared" si="242"/>
        <v/>
      </c>
      <c r="BM312" s="130" t="str">
        <f t="shared" si="254"/>
        <v/>
      </c>
      <c r="BN312" s="130" t="str">
        <f t="shared" si="255"/>
        <v/>
      </c>
      <c r="BO312" s="130">
        <f t="shared" si="251"/>
        <v>0</v>
      </c>
      <c r="BP312" s="130">
        <f t="shared" si="252"/>
        <v>0</v>
      </c>
      <c r="BQ312" s="130">
        <f t="shared" si="253"/>
        <v>0</v>
      </c>
      <c r="BR312" s="130">
        <f t="shared" si="243"/>
        <v>0</v>
      </c>
      <c r="BS312" s="130" t="str">
        <f t="shared" si="244"/>
        <v>N</v>
      </c>
    </row>
    <row r="313" spans="1:71" ht="18" customHeight="1">
      <c r="A313" s="407"/>
      <c r="B313" s="117"/>
      <c r="C313" s="117"/>
      <c r="D313" s="118"/>
      <c r="E313" s="118"/>
      <c r="F313" s="115"/>
      <c r="G313" s="115"/>
      <c r="H313" s="119"/>
      <c r="I313" s="109" t="str">
        <f t="shared" si="222"/>
        <v xml:space="preserve"> </v>
      </c>
      <c r="J313" s="109" t="str">
        <f t="shared" si="223"/>
        <v xml:space="preserve"> </v>
      </c>
      <c r="K313" s="109" t="str">
        <f t="shared" si="224"/>
        <v xml:space="preserve"> </v>
      </c>
      <c r="W313" s="141" t="str">
        <f t="shared" si="225"/>
        <v xml:space="preserve"> </v>
      </c>
      <c r="X313" s="137" t="str">
        <f t="shared" si="206"/>
        <v xml:space="preserve"> </v>
      </c>
      <c r="Y313" s="137" t="str">
        <f t="shared" si="207"/>
        <v xml:space="preserve"> </v>
      </c>
      <c r="Z313" s="137" t="str">
        <f t="shared" si="208"/>
        <v xml:space="preserve"> </v>
      </c>
      <c r="AA313" s="138" t="str">
        <f t="shared" si="209"/>
        <v xml:space="preserve"> </v>
      </c>
      <c r="AB313" s="144" t="str">
        <f t="shared" si="210"/>
        <v xml:space="preserve"> </v>
      </c>
      <c r="AC313" s="139" t="e">
        <f t="shared" si="211"/>
        <v>#N/A</v>
      </c>
      <c r="AD313" s="139" t="e">
        <f t="shared" si="212"/>
        <v>#N/A</v>
      </c>
      <c r="AE313" s="140" t="str">
        <f>IF(ISBLANK($G313)," ",IF($D313="Z",#REF!,IF($G313=2,0,IF($G313=1,IF($AB313&gt;$AD313,#REF!,0),IF($AB313&lt;$AC313,#REF!,#REF!)))))</f>
        <v xml:space="preserve"> </v>
      </c>
      <c r="AF313" s="140" t="str">
        <f>IF(ISBLANK($G313)," ",IF($D313="Z",#REF!+#REF!,IF($G313=2,#REF!+#REF!,IF($G313=1,IF($AB313&gt;$AD313,#REF!+#REF!,#REF!+#REF!),IF($AB313&lt;$AC313,#REF!+#REF!,#REF!+#REF!)))))</f>
        <v xml:space="preserve"> </v>
      </c>
      <c r="AG313" s="125">
        <f t="shared" si="245"/>
        <v>0</v>
      </c>
      <c r="AH313" s="126">
        <f t="shared" si="246"/>
        <v>0</v>
      </c>
      <c r="AI313" s="126">
        <f t="shared" si="247"/>
        <v>0</v>
      </c>
      <c r="AJ313" s="126">
        <f t="shared" si="248"/>
        <v>0</v>
      </c>
      <c r="AK313" s="126">
        <f t="shared" si="249"/>
        <v>0</v>
      </c>
      <c r="AL313" s="126">
        <f t="shared" si="250"/>
        <v>4</v>
      </c>
      <c r="AM313" s="125">
        <f t="shared" si="226"/>
        <v>23</v>
      </c>
      <c r="AN313" s="125">
        <f t="shared" si="213"/>
        <v>0</v>
      </c>
      <c r="AO313" s="125">
        <f t="shared" si="214"/>
        <v>0</v>
      </c>
      <c r="AP313" s="125">
        <f t="shared" si="227"/>
        <v>1</v>
      </c>
      <c r="AQ313" s="127">
        <f t="shared" si="215"/>
        <v>810</v>
      </c>
      <c r="AR313" s="127">
        <f t="shared" si="216"/>
        <v>0</v>
      </c>
      <c r="AS313" s="125">
        <f t="shared" si="228"/>
        <v>0</v>
      </c>
      <c r="AT313" s="128">
        <f t="shared" si="217"/>
        <v>0</v>
      </c>
      <c r="AU313" s="128">
        <f t="shared" si="218"/>
        <v>0</v>
      </c>
      <c r="AV313" s="128">
        <f t="shared" si="229"/>
        <v>0</v>
      </c>
      <c r="AW313" s="128">
        <f t="shared" si="219"/>
        <v>0</v>
      </c>
      <c r="AX313" s="146">
        <f t="shared" si="220"/>
        <v>0</v>
      </c>
      <c r="AY313" s="147">
        <f t="shared" si="230"/>
        <v>0</v>
      </c>
      <c r="AZ313" s="146">
        <f t="shared" si="221"/>
        <v>0</v>
      </c>
      <c r="BA313" s="129">
        <f t="shared" si="231"/>
        <v>0</v>
      </c>
      <c r="BB313" s="129">
        <f t="shared" si="232"/>
        <v>0</v>
      </c>
      <c r="BC313" s="129">
        <f t="shared" si="233"/>
        <v>0</v>
      </c>
      <c r="BD313" s="130">
        <f t="shared" si="234"/>
        <v>0</v>
      </c>
      <c r="BE313" s="130">
        <f t="shared" si="235"/>
        <v>0</v>
      </c>
      <c r="BF313" s="130">
        <f t="shared" si="236"/>
        <v>0</v>
      </c>
      <c r="BG313" s="149" t="b">
        <f t="shared" si="237"/>
        <v>0</v>
      </c>
      <c r="BH313" s="130" t="b">
        <f t="shared" si="238"/>
        <v>0</v>
      </c>
      <c r="BI313" s="130" t="str">
        <f t="shared" si="239"/>
        <v/>
      </c>
      <c r="BJ313" s="130" t="str">
        <f t="shared" si="240"/>
        <v/>
      </c>
      <c r="BK313" s="130">
        <f t="shared" si="241"/>
        <v>0</v>
      </c>
      <c r="BL313" s="130" t="str">
        <f t="shared" si="242"/>
        <v/>
      </c>
      <c r="BM313" s="130" t="str">
        <f t="shared" si="254"/>
        <v/>
      </c>
      <c r="BN313" s="130" t="str">
        <f t="shared" si="255"/>
        <v/>
      </c>
      <c r="BO313" s="130">
        <f t="shared" si="251"/>
        <v>0</v>
      </c>
      <c r="BP313" s="130">
        <f t="shared" si="252"/>
        <v>0</v>
      </c>
      <c r="BQ313" s="130">
        <f t="shared" si="253"/>
        <v>0</v>
      </c>
      <c r="BR313" s="130">
        <f t="shared" si="243"/>
        <v>0</v>
      </c>
      <c r="BS313" s="130" t="str">
        <f t="shared" si="244"/>
        <v>N</v>
      </c>
    </row>
    <row r="314" spans="1:71" ht="18" customHeight="1">
      <c r="A314" s="407"/>
      <c r="B314" s="117"/>
      <c r="C314" s="117"/>
      <c r="D314" s="118"/>
      <c r="E314" s="118"/>
      <c r="F314" s="115"/>
      <c r="G314" s="115"/>
      <c r="H314" s="119"/>
      <c r="I314" s="109" t="str">
        <f t="shared" si="222"/>
        <v xml:space="preserve"> </v>
      </c>
      <c r="J314" s="109" t="str">
        <f t="shared" si="223"/>
        <v xml:space="preserve"> </v>
      </c>
      <c r="K314" s="109" t="str">
        <f t="shared" si="224"/>
        <v xml:space="preserve"> </v>
      </c>
      <c r="W314" s="141" t="str">
        <f t="shared" si="225"/>
        <v xml:space="preserve"> </v>
      </c>
      <c r="X314" s="137" t="str">
        <f t="shared" si="206"/>
        <v xml:space="preserve"> </v>
      </c>
      <c r="Y314" s="137" t="str">
        <f t="shared" si="207"/>
        <v xml:space="preserve"> </v>
      </c>
      <c r="Z314" s="137" t="str">
        <f t="shared" si="208"/>
        <v xml:space="preserve"> </v>
      </c>
      <c r="AA314" s="138" t="str">
        <f t="shared" si="209"/>
        <v xml:space="preserve"> </v>
      </c>
      <c r="AB314" s="144" t="str">
        <f t="shared" si="210"/>
        <v xml:space="preserve"> </v>
      </c>
      <c r="AC314" s="139" t="e">
        <f t="shared" si="211"/>
        <v>#N/A</v>
      </c>
      <c r="AD314" s="139" t="e">
        <f t="shared" si="212"/>
        <v>#N/A</v>
      </c>
      <c r="AE314" s="140" t="str">
        <f>IF(ISBLANK($G314)," ",IF($D314="Z",#REF!,IF($G314=2,0,IF($G314=1,IF($AB314&gt;$AD314,#REF!,0),IF($AB314&lt;$AC314,#REF!,#REF!)))))</f>
        <v xml:space="preserve"> </v>
      </c>
      <c r="AF314" s="140" t="str">
        <f>IF(ISBLANK($G314)," ",IF($D314="Z",#REF!+#REF!,IF($G314=2,#REF!+#REF!,IF($G314=1,IF($AB314&gt;$AD314,#REF!+#REF!,#REF!+#REF!),IF($AB314&lt;$AC314,#REF!+#REF!,#REF!+#REF!)))))</f>
        <v xml:space="preserve"> </v>
      </c>
      <c r="AG314" s="125">
        <f t="shared" si="245"/>
        <v>0</v>
      </c>
      <c r="AH314" s="126">
        <f t="shared" si="246"/>
        <v>0</v>
      </c>
      <c r="AI314" s="126">
        <f t="shared" si="247"/>
        <v>0</v>
      </c>
      <c r="AJ314" s="126">
        <f t="shared" si="248"/>
        <v>0</v>
      </c>
      <c r="AK314" s="126">
        <f t="shared" si="249"/>
        <v>0</v>
      </c>
      <c r="AL314" s="126">
        <f t="shared" si="250"/>
        <v>4</v>
      </c>
      <c r="AM314" s="125">
        <f t="shared" si="226"/>
        <v>23</v>
      </c>
      <c r="AN314" s="125">
        <f t="shared" si="213"/>
        <v>0</v>
      </c>
      <c r="AO314" s="125">
        <f t="shared" si="214"/>
        <v>0</v>
      </c>
      <c r="AP314" s="125">
        <f t="shared" si="227"/>
        <v>1</v>
      </c>
      <c r="AQ314" s="127">
        <f t="shared" si="215"/>
        <v>810</v>
      </c>
      <c r="AR314" s="127">
        <f t="shared" si="216"/>
        <v>0</v>
      </c>
      <c r="AS314" s="125">
        <f t="shared" si="228"/>
        <v>0</v>
      </c>
      <c r="AT314" s="128">
        <f t="shared" si="217"/>
        <v>0</v>
      </c>
      <c r="AU314" s="128">
        <f t="shared" si="218"/>
        <v>0</v>
      </c>
      <c r="AV314" s="128">
        <f t="shared" si="229"/>
        <v>0</v>
      </c>
      <c r="AW314" s="128">
        <f t="shared" si="219"/>
        <v>0</v>
      </c>
      <c r="AX314" s="146">
        <f t="shared" si="220"/>
        <v>0</v>
      </c>
      <c r="AY314" s="147">
        <f t="shared" si="230"/>
        <v>0</v>
      </c>
      <c r="AZ314" s="146">
        <f t="shared" si="221"/>
        <v>0</v>
      </c>
      <c r="BA314" s="129">
        <f t="shared" si="231"/>
        <v>0</v>
      </c>
      <c r="BB314" s="129">
        <f t="shared" si="232"/>
        <v>0</v>
      </c>
      <c r="BC314" s="129">
        <f t="shared" si="233"/>
        <v>0</v>
      </c>
      <c r="BD314" s="130">
        <f t="shared" si="234"/>
        <v>0</v>
      </c>
      <c r="BE314" s="130">
        <f t="shared" si="235"/>
        <v>0</v>
      </c>
      <c r="BF314" s="130">
        <f t="shared" si="236"/>
        <v>0</v>
      </c>
      <c r="BG314" s="149" t="b">
        <f t="shared" si="237"/>
        <v>0</v>
      </c>
      <c r="BH314" s="130" t="b">
        <f t="shared" si="238"/>
        <v>0</v>
      </c>
      <c r="BI314" s="130" t="str">
        <f t="shared" si="239"/>
        <v/>
      </c>
      <c r="BJ314" s="130" t="str">
        <f t="shared" si="240"/>
        <v/>
      </c>
      <c r="BK314" s="130">
        <f t="shared" si="241"/>
        <v>0</v>
      </c>
      <c r="BL314" s="130" t="str">
        <f t="shared" si="242"/>
        <v/>
      </c>
      <c r="BM314" s="130" t="str">
        <f t="shared" si="254"/>
        <v/>
      </c>
      <c r="BN314" s="130" t="str">
        <f t="shared" si="255"/>
        <v/>
      </c>
      <c r="BO314" s="130">
        <f t="shared" si="251"/>
        <v>0</v>
      </c>
      <c r="BP314" s="130">
        <f t="shared" si="252"/>
        <v>0</v>
      </c>
      <c r="BQ314" s="130">
        <f t="shared" si="253"/>
        <v>0</v>
      </c>
      <c r="BR314" s="130">
        <f t="shared" si="243"/>
        <v>0</v>
      </c>
      <c r="BS314" s="130" t="str">
        <f t="shared" si="244"/>
        <v>N</v>
      </c>
    </row>
    <row r="315" spans="1:71" ht="18" customHeight="1">
      <c r="A315" s="407"/>
      <c r="B315" s="117"/>
      <c r="C315" s="117"/>
      <c r="D315" s="118"/>
      <c r="E315" s="118"/>
      <c r="F315" s="115"/>
      <c r="G315" s="115"/>
      <c r="H315" s="119"/>
      <c r="I315" s="109" t="str">
        <f t="shared" si="222"/>
        <v xml:space="preserve"> </v>
      </c>
      <c r="J315" s="109" t="str">
        <f t="shared" si="223"/>
        <v xml:space="preserve"> </v>
      </c>
      <c r="K315" s="109" t="str">
        <f t="shared" si="224"/>
        <v xml:space="preserve"> </v>
      </c>
      <c r="W315" s="141" t="str">
        <f t="shared" si="225"/>
        <v xml:space="preserve"> </v>
      </c>
      <c r="X315" s="137" t="str">
        <f t="shared" si="206"/>
        <v xml:space="preserve"> </v>
      </c>
      <c r="Y315" s="137" t="str">
        <f t="shared" si="207"/>
        <v xml:space="preserve"> </v>
      </c>
      <c r="Z315" s="137" t="str">
        <f t="shared" si="208"/>
        <v xml:space="preserve"> </v>
      </c>
      <c r="AA315" s="138" t="str">
        <f t="shared" si="209"/>
        <v xml:space="preserve"> </v>
      </c>
      <c r="AB315" s="144" t="str">
        <f t="shared" si="210"/>
        <v xml:space="preserve"> </v>
      </c>
      <c r="AC315" s="139" t="e">
        <f t="shared" si="211"/>
        <v>#N/A</v>
      </c>
      <c r="AD315" s="139" t="e">
        <f t="shared" si="212"/>
        <v>#N/A</v>
      </c>
      <c r="AE315" s="140" t="str">
        <f>IF(ISBLANK($G315)," ",IF($D315="Z",#REF!,IF($G315=2,0,IF($G315=1,IF($AB315&gt;$AD315,#REF!,0),IF($AB315&lt;$AC315,#REF!,#REF!)))))</f>
        <v xml:space="preserve"> </v>
      </c>
      <c r="AF315" s="140" t="str">
        <f>IF(ISBLANK($G315)," ",IF($D315="Z",#REF!+#REF!,IF($G315=2,#REF!+#REF!,IF($G315=1,IF($AB315&gt;$AD315,#REF!+#REF!,#REF!+#REF!),IF($AB315&lt;$AC315,#REF!+#REF!,#REF!+#REF!)))))</f>
        <v xml:space="preserve"> </v>
      </c>
      <c r="AG315" s="125">
        <f t="shared" si="245"/>
        <v>0</v>
      </c>
      <c r="AH315" s="126">
        <f t="shared" si="246"/>
        <v>0</v>
      </c>
      <c r="AI315" s="126">
        <f t="shared" si="247"/>
        <v>0</v>
      </c>
      <c r="AJ315" s="126">
        <f t="shared" si="248"/>
        <v>0</v>
      </c>
      <c r="AK315" s="126">
        <f t="shared" si="249"/>
        <v>0</v>
      </c>
      <c r="AL315" s="126">
        <f t="shared" si="250"/>
        <v>4</v>
      </c>
      <c r="AM315" s="125">
        <f t="shared" si="226"/>
        <v>23</v>
      </c>
      <c r="AN315" s="125">
        <f t="shared" si="213"/>
        <v>0</v>
      </c>
      <c r="AO315" s="125">
        <f t="shared" si="214"/>
        <v>0</v>
      </c>
      <c r="AP315" s="125">
        <f t="shared" si="227"/>
        <v>1</v>
      </c>
      <c r="AQ315" s="127">
        <f t="shared" si="215"/>
        <v>810</v>
      </c>
      <c r="AR315" s="127">
        <f t="shared" si="216"/>
        <v>0</v>
      </c>
      <c r="AS315" s="125">
        <f t="shared" si="228"/>
        <v>0</v>
      </c>
      <c r="AT315" s="128">
        <f t="shared" si="217"/>
        <v>0</v>
      </c>
      <c r="AU315" s="128">
        <f t="shared" si="218"/>
        <v>0</v>
      </c>
      <c r="AV315" s="128">
        <f t="shared" si="229"/>
        <v>0</v>
      </c>
      <c r="AW315" s="128">
        <f t="shared" si="219"/>
        <v>0</v>
      </c>
      <c r="AX315" s="146">
        <f t="shared" si="220"/>
        <v>0</v>
      </c>
      <c r="AY315" s="147">
        <f t="shared" si="230"/>
        <v>0</v>
      </c>
      <c r="AZ315" s="146">
        <f t="shared" si="221"/>
        <v>0</v>
      </c>
      <c r="BA315" s="129">
        <f t="shared" si="231"/>
        <v>0</v>
      </c>
      <c r="BB315" s="129">
        <f t="shared" si="232"/>
        <v>0</v>
      </c>
      <c r="BC315" s="129">
        <f t="shared" si="233"/>
        <v>0</v>
      </c>
      <c r="BD315" s="130">
        <f t="shared" si="234"/>
        <v>0</v>
      </c>
      <c r="BE315" s="130">
        <f t="shared" si="235"/>
        <v>0</v>
      </c>
      <c r="BF315" s="130">
        <f t="shared" si="236"/>
        <v>0</v>
      </c>
      <c r="BG315" s="149" t="b">
        <f t="shared" si="237"/>
        <v>0</v>
      </c>
      <c r="BH315" s="130" t="b">
        <f t="shared" si="238"/>
        <v>0</v>
      </c>
      <c r="BI315" s="130" t="str">
        <f t="shared" si="239"/>
        <v/>
      </c>
      <c r="BJ315" s="130" t="str">
        <f t="shared" si="240"/>
        <v/>
      </c>
      <c r="BK315" s="130">
        <f t="shared" si="241"/>
        <v>0</v>
      </c>
      <c r="BL315" s="130" t="str">
        <f t="shared" si="242"/>
        <v/>
      </c>
      <c r="BM315" s="130" t="str">
        <f t="shared" si="254"/>
        <v/>
      </c>
      <c r="BN315" s="130" t="str">
        <f t="shared" si="255"/>
        <v/>
      </c>
      <c r="BO315" s="130">
        <f t="shared" si="251"/>
        <v>0</v>
      </c>
      <c r="BP315" s="130">
        <f t="shared" si="252"/>
        <v>0</v>
      </c>
      <c r="BQ315" s="130">
        <f t="shared" si="253"/>
        <v>0</v>
      </c>
      <c r="BR315" s="130">
        <f t="shared" si="243"/>
        <v>0</v>
      </c>
      <c r="BS315" s="130" t="str">
        <f t="shared" si="244"/>
        <v>N</v>
      </c>
    </row>
    <row r="316" spans="1:71" ht="18" customHeight="1">
      <c r="A316" s="407"/>
      <c r="B316" s="117"/>
      <c r="C316" s="117"/>
      <c r="D316" s="118"/>
      <c r="E316" s="118"/>
      <c r="F316" s="115"/>
      <c r="G316" s="115"/>
      <c r="H316" s="119"/>
      <c r="I316" s="109" t="str">
        <f t="shared" si="222"/>
        <v xml:space="preserve"> </v>
      </c>
      <c r="J316" s="109" t="str">
        <f t="shared" si="223"/>
        <v xml:space="preserve"> </v>
      </c>
      <c r="K316" s="109" t="str">
        <f t="shared" si="224"/>
        <v xml:space="preserve"> </v>
      </c>
      <c r="W316" s="141" t="str">
        <f t="shared" si="225"/>
        <v xml:space="preserve"> </v>
      </c>
      <c r="X316" s="137" t="str">
        <f t="shared" si="206"/>
        <v xml:space="preserve"> </v>
      </c>
      <c r="Y316" s="137" t="str">
        <f t="shared" si="207"/>
        <v xml:space="preserve"> </v>
      </c>
      <c r="Z316" s="137" t="str">
        <f t="shared" si="208"/>
        <v xml:space="preserve"> </v>
      </c>
      <c r="AA316" s="138" t="str">
        <f t="shared" si="209"/>
        <v xml:space="preserve"> </v>
      </c>
      <c r="AB316" s="144" t="str">
        <f t="shared" si="210"/>
        <v xml:space="preserve"> </v>
      </c>
      <c r="AC316" s="139" t="e">
        <f t="shared" si="211"/>
        <v>#N/A</v>
      </c>
      <c r="AD316" s="139" t="e">
        <f t="shared" si="212"/>
        <v>#N/A</v>
      </c>
      <c r="AE316" s="140" t="str">
        <f>IF(ISBLANK($G316)," ",IF($D316="Z",#REF!,IF($G316=2,0,IF($G316=1,IF($AB316&gt;$AD316,#REF!,0),IF($AB316&lt;$AC316,#REF!,#REF!)))))</f>
        <v xml:space="preserve"> </v>
      </c>
      <c r="AF316" s="140" t="str">
        <f>IF(ISBLANK($G316)," ",IF($D316="Z",#REF!+#REF!,IF($G316=2,#REF!+#REF!,IF($G316=1,IF($AB316&gt;$AD316,#REF!+#REF!,#REF!+#REF!),IF($AB316&lt;$AC316,#REF!+#REF!,#REF!+#REF!)))))</f>
        <v xml:space="preserve"> </v>
      </c>
      <c r="AG316" s="125">
        <f t="shared" si="245"/>
        <v>0</v>
      </c>
      <c r="AH316" s="126">
        <f t="shared" si="246"/>
        <v>0</v>
      </c>
      <c r="AI316" s="126">
        <f t="shared" si="247"/>
        <v>0</v>
      </c>
      <c r="AJ316" s="126">
        <f t="shared" si="248"/>
        <v>0</v>
      </c>
      <c r="AK316" s="126">
        <f t="shared" si="249"/>
        <v>0</v>
      </c>
      <c r="AL316" s="126">
        <f t="shared" si="250"/>
        <v>4</v>
      </c>
      <c r="AM316" s="125">
        <f t="shared" si="226"/>
        <v>23</v>
      </c>
      <c r="AN316" s="125">
        <f t="shared" si="213"/>
        <v>0</v>
      </c>
      <c r="AO316" s="125">
        <f t="shared" si="214"/>
        <v>0</v>
      </c>
      <c r="AP316" s="125">
        <f t="shared" si="227"/>
        <v>1</v>
      </c>
      <c r="AQ316" s="127">
        <f t="shared" si="215"/>
        <v>810</v>
      </c>
      <c r="AR316" s="127">
        <f t="shared" si="216"/>
        <v>0</v>
      </c>
      <c r="AS316" s="125">
        <f t="shared" si="228"/>
        <v>0</v>
      </c>
      <c r="AT316" s="128">
        <f t="shared" si="217"/>
        <v>0</v>
      </c>
      <c r="AU316" s="128">
        <f t="shared" si="218"/>
        <v>0</v>
      </c>
      <c r="AV316" s="128">
        <f t="shared" si="229"/>
        <v>0</v>
      </c>
      <c r="AW316" s="128">
        <f t="shared" si="219"/>
        <v>0</v>
      </c>
      <c r="AX316" s="146">
        <f t="shared" si="220"/>
        <v>0</v>
      </c>
      <c r="AY316" s="147">
        <f t="shared" si="230"/>
        <v>0</v>
      </c>
      <c r="AZ316" s="146">
        <f t="shared" si="221"/>
        <v>0</v>
      </c>
      <c r="BA316" s="129">
        <f t="shared" si="231"/>
        <v>0</v>
      </c>
      <c r="BB316" s="129">
        <f t="shared" si="232"/>
        <v>0</v>
      </c>
      <c r="BC316" s="129">
        <f t="shared" si="233"/>
        <v>0</v>
      </c>
      <c r="BD316" s="130">
        <f t="shared" si="234"/>
        <v>0</v>
      </c>
      <c r="BE316" s="130">
        <f t="shared" si="235"/>
        <v>0</v>
      </c>
      <c r="BF316" s="130">
        <f t="shared" si="236"/>
        <v>0</v>
      </c>
      <c r="BG316" s="149" t="b">
        <f t="shared" si="237"/>
        <v>0</v>
      </c>
      <c r="BH316" s="130" t="b">
        <f t="shared" si="238"/>
        <v>0</v>
      </c>
      <c r="BI316" s="130" t="str">
        <f t="shared" si="239"/>
        <v/>
      </c>
      <c r="BJ316" s="130" t="str">
        <f t="shared" si="240"/>
        <v/>
      </c>
      <c r="BK316" s="130">
        <f t="shared" si="241"/>
        <v>0</v>
      </c>
      <c r="BL316" s="130" t="str">
        <f t="shared" si="242"/>
        <v/>
      </c>
      <c r="BM316" s="130" t="str">
        <f t="shared" si="254"/>
        <v/>
      </c>
      <c r="BN316" s="130" t="str">
        <f t="shared" si="255"/>
        <v/>
      </c>
      <c r="BO316" s="130">
        <f t="shared" si="251"/>
        <v>0</v>
      </c>
      <c r="BP316" s="130">
        <f t="shared" si="252"/>
        <v>0</v>
      </c>
      <c r="BQ316" s="130">
        <f t="shared" si="253"/>
        <v>0</v>
      </c>
      <c r="BR316" s="130">
        <f t="shared" si="243"/>
        <v>0</v>
      </c>
      <c r="BS316" s="130" t="str">
        <f t="shared" si="244"/>
        <v>N</v>
      </c>
    </row>
    <row r="317" spans="1:71" ht="18" customHeight="1">
      <c r="A317" s="407"/>
      <c r="B317" s="117"/>
      <c r="C317" s="117"/>
      <c r="D317" s="118"/>
      <c r="E317" s="118"/>
      <c r="F317" s="115"/>
      <c r="G317" s="115"/>
      <c r="H317" s="119"/>
      <c r="I317" s="109" t="str">
        <f t="shared" si="222"/>
        <v xml:space="preserve"> </v>
      </c>
      <c r="J317" s="109" t="str">
        <f t="shared" si="223"/>
        <v xml:space="preserve"> </v>
      </c>
      <c r="K317" s="109" t="str">
        <f t="shared" si="224"/>
        <v xml:space="preserve"> </v>
      </c>
      <c r="W317" s="141" t="str">
        <f t="shared" si="225"/>
        <v xml:space="preserve"> </v>
      </c>
      <c r="X317" s="137" t="str">
        <f t="shared" si="206"/>
        <v xml:space="preserve"> </v>
      </c>
      <c r="Y317" s="137" t="str">
        <f t="shared" si="207"/>
        <v xml:space="preserve"> </v>
      </c>
      <c r="Z317" s="137" t="str">
        <f t="shared" si="208"/>
        <v xml:space="preserve"> </v>
      </c>
      <c r="AA317" s="138" t="str">
        <f t="shared" si="209"/>
        <v xml:space="preserve"> </v>
      </c>
      <c r="AB317" s="144" t="str">
        <f t="shared" si="210"/>
        <v xml:space="preserve"> </v>
      </c>
      <c r="AC317" s="139" t="e">
        <f t="shared" si="211"/>
        <v>#N/A</v>
      </c>
      <c r="AD317" s="139" t="e">
        <f t="shared" si="212"/>
        <v>#N/A</v>
      </c>
      <c r="AE317" s="140" t="str">
        <f>IF(ISBLANK($G317)," ",IF($D317="Z",#REF!,IF($G317=2,0,IF($G317=1,IF($AB317&gt;$AD317,#REF!,0),IF($AB317&lt;$AC317,#REF!,#REF!)))))</f>
        <v xml:space="preserve"> </v>
      </c>
      <c r="AF317" s="140" t="str">
        <f>IF(ISBLANK($G317)," ",IF($D317="Z",#REF!+#REF!,IF($G317=2,#REF!+#REF!,IF($G317=1,IF($AB317&gt;$AD317,#REF!+#REF!,#REF!+#REF!),IF($AB317&lt;$AC317,#REF!+#REF!,#REF!+#REF!)))))</f>
        <v xml:space="preserve"> </v>
      </c>
      <c r="AG317" s="125">
        <f t="shared" si="245"/>
        <v>0</v>
      </c>
      <c r="AH317" s="126">
        <f t="shared" si="246"/>
        <v>0</v>
      </c>
      <c r="AI317" s="126">
        <f t="shared" si="247"/>
        <v>0</v>
      </c>
      <c r="AJ317" s="126">
        <f t="shared" si="248"/>
        <v>0</v>
      </c>
      <c r="AK317" s="126">
        <f t="shared" si="249"/>
        <v>0</v>
      </c>
      <c r="AL317" s="126">
        <f t="shared" si="250"/>
        <v>4</v>
      </c>
      <c r="AM317" s="125">
        <f t="shared" si="226"/>
        <v>23</v>
      </c>
      <c r="AN317" s="125">
        <f t="shared" si="213"/>
        <v>0</v>
      </c>
      <c r="AO317" s="125">
        <f t="shared" si="214"/>
        <v>0</v>
      </c>
      <c r="AP317" s="125">
        <f t="shared" si="227"/>
        <v>1</v>
      </c>
      <c r="AQ317" s="127">
        <f t="shared" si="215"/>
        <v>810</v>
      </c>
      <c r="AR317" s="127">
        <f t="shared" si="216"/>
        <v>0</v>
      </c>
      <c r="AS317" s="125">
        <f t="shared" si="228"/>
        <v>0</v>
      </c>
      <c r="AT317" s="128">
        <f t="shared" si="217"/>
        <v>0</v>
      </c>
      <c r="AU317" s="128">
        <f t="shared" si="218"/>
        <v>0</v>
      </c>
      <c r="AV317" s="128">
        <f t="shared" si="229"/>
        <v>0</v>
      </c>
      <c r="AW317" s="128">
        <f t="shared" si="219"/>
        <v>0</v>
      </c>
      <c r="AX317" s="146">
        <f t="shared" si="220"/>
        <v>0</v>
      </c>
      <c r="AY317" s="147">
        <f t="shared" si="230"/>
        <v>0</v>
      </c>
      <c r="AZ317" s="146">
        <f t="shared" si="221"/>
        <v>0</v>
      </c>
      <c r="BA317" s="129">
        <f t="shared" si="231"/>
        <v>0</v>
      </c>
      <c r="BB317" s="129">
        <f t="shared" si="232"/>
        <v>0</v>
      </c>
      <c r="BC317" s="129">
        <f t="shared" si="233"/>
        <v>0</v>
      </c>
      <c r="BD317" s="130">
        <f t="shared" si="234"/>
        <v>0</v>
      </c>
      <c r="BE317" s="130">
        <f t="shared" si="235"/>
        <v>0</v>
      </c>
      <c r="BF317" s="130">
        <f t="shared" si="236"/>
        <v>0</v>
      </c>
      <c r="BG317" s="149" t="b">
        <f t="shared" si="237"/>
        <v>0</v>
      </c>
      <c r="BH317" s="130" t="b">
        <f t="shared" si="238"/>
        <v>0</v>
      </c>
      <c r="BI317" s="130" t="str">
        <f t="shared" si="239"/>
        <v/>
      </c>
      <c r="BJ317" s="130" t="str">
        <f t="shared" si="240"/>
        <v/>
      </c>
      <c r="BK317" s="130">
        <f t="shared" si="241"/>
        <v>0</v>
      </c>
      <c r="BL317" s="130" t="str">
        <f t="shared" si="242"/>
        <v/>
      </c>
      <c r="BM317" s="130" t="str">
        <f t="shared" si="254"/>
        <v/>
      </c>
      <c r="BN317" s="130" t="str">
        <f t="shared" si="255"/>
        <v/>
      </c>
      <c r="BO317" s="130">
        <f t="shared" si="251"/>
        <v>0</v>
      </c>
      <c r="BP317" s="130">
        <f t="shared" si="252"/>
        <v>0</v>
      </c>
      <c r="BQ317" s="130">
        <f t="shared" si="253"/>
        <v>0</v>
      </c>
      <c r="BR317" s="130">
        <f t="shared" si="243"/>
        <v>0</v>
      </c>
      <c r="BS317" s="130" t="str">
        <f t="shared" si="244"/>
        <v>N</v>
      </c>
    </row>
    <row r="318" spans="1:71" ht="18" customHeight="1">
      <c r="A318" s="407"/>
      <c r="B318" s="117"/>
      <c r="C318" s="117"/>
      <c r="D318" s="118"/>
      <c r="E318" s="118"/>
      <c r="F318" s="115"/>
      <c r="G318" s="115"/>
      <c r="H318" s="119"/>
      <c r="I318" s="109" t="str">
        <f t="shared" si="222"/>
        <v xml:space="preserve"> </v>
      </c>
      <c r="J318" s="109" t="str">
        <f t="shared" si="223"/>
        <v xml:space="preserve"> </v>
      </c>
      <c r="K318" s="109" t="str">
        <f t="shared" si="224"/>
        <v xml:space="preserve"> </v>
      </c>
      <c r="W318" s="141" t="str">
        <f t="shared" si="225"/>
        <v xml:space="preserve"> </v>
      </c>
      <c r="X318" s="137" t="str">
        <f t="shared" si="206"/>
        <v xml:space="preserve"> </v>
      </c>
      <c r="Y318" s="137" t="str">
        <f t="shared" si="207"/>
        <v xml:space="preserve"> </v>
      </c>
      <c r="Z318" s="137" t="str">
        <f t="shared" si="208"/>
        <v xml:space="preserve"> </v>
      </c>
      <c r="AA318" s="138" t="str">
        <f t="shared" si="209"/>
        <v xml:space="preserve"> </v>
      </c>
      <c r="AB318" s="144" t="str">
        <f t="shared" si="210"/>
        <v xml:space="preserve"> </v>
      </c>
      <c r="AC318" s="139" t="e">
        <f t="shared" si="211"/>
        <v>#N/A</v>
      </c>
      <c r="AD318" s="139" t="e">
        <f t="shared" si="212"/>
        <v>#N/A</v>
      </c>
      <c r="AE318" s="140" t="str">
        <f>IF(ISBLANK($G318)," ",IF($D318="Z",#REF!,IF($G318=2,0,IF($G318=1,IF($AB318&gt;$AD318,#REF!,0),IF($AB318&lt;$AC318,#REF!,#REF!)))))</f>
        <v xml:space="preserve"> </v>
      </c>
      <c r="AF318" s="140" t="str">
        <f>IF(ISBLANK($G318)," ",IF($D318="Z",#REF!+#REF!,IF($G318=2,#REF!+#REF!,IF($G318=1,IF($AB318&gt;$AD318,#REF!+#REF!,#REF!+#REF!),IF($AB318&lt;$AC318,#REF!+#REF!,#REF!+#REF!)))))</f>
        <v xml:space="preserve"> </v>
      </c>
      <c r="AG318" s="125">
        <f t="shared" si="245"/>
        <v>0</v>
      </c>
      <c r="AH318" s="126">
        <f t="shared" si="246"/>
        <v>0</v>
      </c>
      <c r="AI318" s="126">
        <f t="shared" si="247"/>
        <v>0</v>
      </c>
      <c r="AJ318" s="126">
        <f t="shared" si="248"/>
        <v>0</v>
      </c>
      <c r="AK318" s="126">
        <f t="shared" si="249"/>
        <v>0</v>
      </c>
      <c r="AL318" s="126">
        <f t="shared" si="250"/>
        <v>4</v>
      </c>
      <c r="AM318" s="125">
        <f t="shared" si="226"/>
        <v>23</v>
      </c>
      <c r="AN318" s="125">
        <f t="shared" si="213"/>
        <v>0</v>
      </c>
      <c r="AO318" s="125">
        <f t="shared" si="214"/>
        <v>0</v>
      </c>
      <c r="AP318" s="125">
        <f t="shared" si="227"/>
        <v>1</v>
      </c>
      <c r="AQ318" s="127">
        <f t="shared" si="215"/>
        <v>810</v>
      </c>
      <c r="AR318" s="127">
        <f t="shared" si="216"/>
        <v>0</v>
      </c>
      <c r="AS318" s="125">
        <f t="shared" si="228"/>
        <v>0</v>
      </c>
      <c r="AT318" s="128">
        <f t="shared" si="217"/>
        <v>0</v>
      </c>
      <c r="AU318" s="128">
        <f t="shared" si="218"/>
        <v>0</v>
      </c>
      <c r="AV318" s="128">
        <f t="shared" si="229"/>
        <v>0</v>
      </c>
      <c r="AW318" s="128">
        <f t="shared" si="219"/>
        <v>0</v>
      </c>
      <c r="AX318" s="146">
        <f t="shared" si="220"/>
        <v>0</v>
      </c>
      <c r="AY318" s="147">
        <f t="shared" si="230"/>
        <v>0</v>
      </c>
      <c r="AZ318" s="146">
        <f t="shared" si="221"/>
        <v>0</v>
      </c>
      <c r="BA318" s="129">
        <f t="shared" si="231"/>
        <v>0</v>
      </c>
      <c r="BB318" s="129">
        <f t="shared" si="232"/>
        <v>0</v>
      </c>
      <c r="BC318" s="129">
        <f t="shared" si="233"/>
        <v>0</v>
      </c>
      <c r="BD318" s="130">
        <f t="shared" si="234"/>
        <v>0</v>
      </c>
      <c r="BE318" s="130">
        <f t="shared" si="235"/>
        <v>0</v>
      </c>
      <c r="BF318" s="130">
        <f t="shared" si="236"/>
        <v>0</v>
      </c>
      <c r="BG318" s="149" t="b">
        <f t="shared" si="237"/>
        <v>0</v>
      </c>
      <c r="BH318" s="130" t="b">
        <f t="shared" si="238"/>
        <v>0</v>
      </c>
      <c r="BI318" s="130" t="str">
        <f t="shared" si="239"/>
        <v/>
      </c>
      <c r="BJ318" s="130" t="str">
        <f t="shared" si="240"/>
        <v/>
      </c>
      <c r="BK318" s="130">
        <f t="shared" si="241"/>
        <v>0</v>
      </c>
      <c r="BL318" s="130" t="str">
        <f t="shared" si="242"/>
        <v/>
      </c>
      <c r="BM318" s="130" t="str">
        <f t="shared" si="254"/>
        <v/>
      </c>
      <c r="BN318" s="130" t="str">
        <f t="shared" si="255"/>
        <v/>
      </c>
      <c r="BO318" s="130">
        <f t="shared" si="251"/>
        <v>0</v>
      </c>
      <c r="BP318" s="130">
        <f t="shared" si="252"/>
        <v>0</v>
      </c>
      <c r="BQ318" s="130">
        <f t="shared" si="253"/>
        <v>0</v>
      </c>
      <c r="BR318" s="130">
        <f t="shared" si="243"/>
        <v>0</v>
      </c>
      <c r="BS318" s="130" t="str">
        <f t="shared" si="244"/>
        <v>N</v>
      </c>
    </row>
    <row r="319" spans="1:71" ht="18" customHeight="1">
      <c r="A319" s="407"/>
      <c r="B319" s="117"/>
      <c r="C319" s="117"/>
      <c r="D319" s="118"/>
      <c r="E319" s="118"/>
      <c r="F319" s="115"/>
      <c r="G319" s="115"/>
      <c r="H319" s="119"/>
      <c r="I319" s="109" t="str">
        <f t="shared" si="222"/>
        <v xml:space="preserve"> </v>
      </c>
      <c r="J319" s="109" t="str">
        <f t="shared" si="223"/>
        <v xml:space="preserve"> </v>
      </c>
      <c r="K319" s="109" t="str">
        <f t="shared" si="224"/>
        <v xml:space="preserve"> </v>
      </c>
      <c r="W319" s="141" t="str">
        <f t="shared" si="225"/>
        <v xml:space="preserve"> </v>
      </c>
      <c r="X319" s="137" t="str">
        <f t="shared" si="206"/>
        <v xml:space="preserve"> </v>
      </c>
      <c r="Y319" s="137" t="str">
        <f t="shared" si="207"/>
        <v xml:space="preserve"> </v>
      </c>
      <c r="Z319" s="137" t="str">
        <f t="shared" si="208"/>
        <v xml:space="preserve"> </v>
      </c>
      <c r="AA319" s="138" t="str">
        <f t="shared" si="209"/>
        <v xml:space="preserve"> </v>
      </c>
      <c r="AB319" s="144" t="str">
        <f t="shared" si="210"/>
        <v xml:space="preserve"> </v>
      </c>
      <c r="AC319" s="139" t="e">
        <f t="shared" si="211"/>
        <v>#N/A</v>
      </c>
      <c r="AD319" s="139" t="e">
        <f t="shared" si="212"/>
        <v>#N/A</v>
      </c>
      <c r="AE319" s="140" t="str">
        <f>IF(ISBLANK($G319)," ",IF($D319="Z",#REF!,IF($G319=2,0,IF($G319=1,IF($AB319&gt;$AD319,#REF!,0),IF($AB319&lt;$AC319,#REF!,#REF!)))))</f>
        <v xml:space="preserve"> </v>
      </c>
      <c r="AF319" s="140" t="str">
        <f>IF(ISBLANK($G319)," ",IF($D319="Z",#REF!+#REF!,IF($G319=2,#REF!+#REF!,IF($G319=1,IF($AB319&gt;$AD319,#REF!+#REF!,#REF!+#REF!),IF($AB319&lt;$AC319,#REF!+#REF!,#REF!+#REF!)))))</f>
        <v xml:space="preserve"> </v>
      </c>
      <c r="AG319" s="125">
        <f t="shared" si="245"/>
        <v>0</v>
      </c>
      <c r="AH319" s="126">
        <f t="shared" si="246"/>
        <v>0</v>
      </c>
      <c r="AI319" s="126">
        <f t="shared" si="247"/>
        <v>0</v>
      </c>
      <c r="AJ319" s="126">
        <f t="shared" si="248"/>
        <v>0</v>
      </c>
      <c r="AK319" s="126">
        <f t="shared" si="249"/>
        <v>0</v>
      </c>
      <c r="AL319" s="126">
        <f t="shared" si="250"/>
        <v>4</v>
      </c>
      <c r="AM319" s="125">
        <f t="shared" si="226"/>
        <v>23</v>
      </c>
      <c r="AN319" s="125">
        <f t="shared" si="213"/>
        <v>0</v>
      </c>
      <c r="AO319" s="125">
        <f t="shared" si="214"/>
        <v>0</v>
      </c>
      <c r="AP319" s="125">
        <f t="shared" si="227"/>
        <v>1</v>
      </c>
      <c r="AQ319" s="127">
        <f t="shared" si="215"/>
        <v>810</v>
      </c>
      <c r="AR319" s="127">
        <f t="shared" si="216"/>
        <v>0</v>
      </c>
      <c r="AS319" s="125">
        <f t="shared" si="228"/>
        <v>0</v>
      </c>
      <c r="AT319" s="128">
        <f t="shared" si="217"/>
        <v>0</v>
      </c>
      <c r="AU319" s="128">
        <f t="shared" si="218"/>
        <v>0</v>
      </c>
      <c r="AV319" s="128">
        <f t="shared" si="229"/>
        <v>0</v>
      </c>
      <c r="AW319" s="128">
        <f t="shared" si="219"/>
        <v>0</v>
      </c>
      <c r="AX319" s="146">
        <f t="shared" si="220"/>
        <v>0</v>
      </c>
      <c r="AY319" s="147">
        <f t="shared" si="230"/>
        <v>0</v>
      </c>
      <c r="AZ319" s="146">
        <f t="shared" si="221"/>
        <v>0</v>
      </c>
      <c r="BA319" s="129">
        <f t="shared" si="231"/>
        <v>0</v>
      </c>
      <c r="BB319" s="129">
        <f t="shared" si="232"/>
        <v>0</v>
      </c>
      <c r="BC319" s="129">
        <f t="shared" si="233"/>
        <v>0</v>
      </c>
      <c r="BD319" s="130">
        <f t="shared" si="234"/>
        <v>0</v>
      </c>
      <c r="BE319" s="130">
        <f t="shared" si="235"/>
        <v>0</v>
      </c>
      <c r="BF319" s="130">
        <f t="shared" si="236"/>
        <v>0</v>
      </c>
      <c r="BG319" s="149" t="b">
        <f t="shared" si="237"/>
        <v>0</v>
      </c>
      <c r="BH319" s="130" t="b">
        <f t="shared" si="238"/>
        <v>0</v>
      </c>
      <c r="BI319" s="130" t="str">
        <f t="shared" si="239"/>
        <v/>
      </c>
      <c r="BJ319" s="130" t="str">
        <f t="shared" si="240"/>
        <v/>
      </c>
      <c r="BK319" s="130">
        <f t="shared" si="241"/>
        <v>0</v>
      </c>
      <c r="BL319" s="130" t="str">
        <f t="shared" si="242"/>
        <v/>
      </c>
      <c r="BM319" s="130" t="str">
        <f t="shared" si="254"/>
        <v/>
      </c>
      <c r="BN319" s="130" t="str">
        <f t="shared" si="255"/>
        <v/>
      </c>
      <c r="BO319" s="130">
        <f t="shared" si="251"/>
        <v>0</v>
      </c>
      <c r="BP319" s="130">
        <f t="shared" si="252"/>
        <v>0</v>
      </c>
      <c r="BQ319" s="130">
        <f t="shared" si="253"/>
        <v>0</v>
      </c>
      <c r="BR319" s="130">
        <f t="shared" si="243"/>
        <v>0</v>
      </c>
      <c r="BS319" s="130" t="str">
        <f t="shared" si="244"/>
        <v>N</v>
      </c>
    </row>
    <row r="320" spans="1:71" ht="18" customHeight="1">
      <c r="A320" s="407"/>
      <c r="B320" s="117"/>
      <c r="C320" s="117"/>
      <c r="D320" s="118"/>
      <c r="E320" s="118"/>
      <c r="F320" s="115"/>
      <c r="G320" s="115"/>
      <c r="H320" s="119"/>
      <c r="I320" s="109" t="str">
        <f t="shared" si="222"/>
        <v xml:space="preserve"> </v>
      </c>
      <c r="J320" s="109" t="str">
        <f t="shared" si="223"/>
        <v xml:space="preserve"> </v>
      </c>
      <c r="K320" s="109" t="str">
        <f t="shared" si="224"/>
        <v xml:space="preserve"> </v>
      </c>
      <c r="W320" s="141" t="str">
        <f t="shared" si="225"/>
        <v xml:space="preserve"> </v>
      </c>
      <c r="X320" s="137" t="str">
        <f t="shared" si="206"/>
        <v xml:space="preserve"> </v>
      </c>
      <c r="Y320" s="137" t="str">
        <f t="shared" si="207"/>
        <v xml:space="preserve"> </v>
      </c>
      <c r="Z320" s="137" t="str">
        <f t="shared" si="208"/>
        <v xml:space="preserve"> </v>
      </c>
      <c r="AA320" s="138" t="str">
        <f t="shared" si="209"/>
        <v xml:space="preserve"> </v>
      </c>
      <c r="AB320" s="144" t="str">
        <f t="shared" si="210"/>
        <v xml:space="preserve"> </v>
      </c>
      <c r="AC320" s="139" t="e">
        <f t="shared" si="211"/>
        <v>#N/A</v>
      </c>
      <c r="AD320" s="139" t="e">
        <f t="shared" si="212"/>
        <v>#N/A</v>
      </c>
      <c r="AE320" s="140" t="str">
        <f>IF(ISBLANK($G320)," ",IF($D320="Z",#REF!,IF($G320=2,0,IF($G320=1,IF($AB320&gt;$AD320,#REF!,0),IF($AB320&lt;$AC320,#REF!,#REF!)))))</f>
        <v xml:space="preserve"> </v>
      </c>
      <c r="AF320" s="140" t="str">
        <f>IF(ISBLANK($G320)," ",IF($D320="Z",#REF!+#REF!,IF($G320=2,#REF!+#REF!,IF($G320=1,IF($AB320&gt;$AD320,#REF!+#REF!,#REF!+#REF!),IF($AB320&lt;$AC320,#REF!+#REF!,#REF!+#REF!)))))</f>
        <v xml:space="preserve"> </v>
      </c>
      <c r="AG320" s="125">
        <f t="shared" si="245"/>
        <v>0</v>
      </c>
      <c r="AH320" s="126">
        <f t="shared" si="246"/>
        <v>0</v>
      </c>
      <c r="AI320" s="126">
        <f t="shared" si="247"/>
        <v>0</v>
      </c>
      <c r="AJ320" s="126">
        <f t="shared" si="248"/>
        <v>0</v>
      </c>
      <c r="AK320" s="126">
        <f t="shared" si="249"/>
        <v>0</v>
      </c>
      <c r="AL320" s="126">
        <f t="shared" si="250"/>
        <v>4</v>
      </c>
      <c r="AM320" s="125">
        <f t="shared" si="226"/>
        <v>23</v>
      </c>
      <c r="AN320" s="125">
        <f t="shared" si="213"/>
        <v>0</v>
      </c>
      <c r="AO320" s="125">
        <f t="shared" si="214"/>
        <v>0</v>
      </c>
      <c r="AP320" s="125">
        <f t="shared" si="227"/>
        <v>1</v>
      </c>
      <c r="AQ320" s="127">
        <f t="shared" si="215"/>
        <v>810</v>
      </c>
      <c r="AR320" s="127">
        <f t="shared" si="216"/>
        <v>0</v>
      </c>
      <c r="AS320" s="125">
        <f t="shared" si="228"/>
        <v>0</v>
      </c>
      <c r="AT320" s="128">
        <f t="shared" si="217"/>
        <v>0</v>
      </c>
      <c r="AU320" s="128">
        <f t="shared" si="218"/>
        <v>0</v>
      </c>
      <c r="AV320" s="128">
        <f t="shared" si="229"/>
        <v>0</v>
      </c>
      <c r="AW320" s="128">
        <f t="shared" si="219"/>
        <v>0</v>
      </c>
      <c r="AX320" s="146">
        <f t="shared" si="220"/>
        <v>0</v>
      </c>
      <c r="AY320" s="147">
        <f t="shared" si="230"/>
        <v>0</v>
      </c>
      <c r="AZ320" s="146">
        <f t="shared" si="221"/>
        <v>0</v>
      </c>
      <c r="BA320" s="129">
        <f t="shared" si="231"/>
        <v>0</v>
      </c>
      <c r="BB320" s="129">
        <f t="shared" si="232"/>
        <v>0</v>
      </c>
      <c r="BC320" s="129">
        <f t="shared" si="233"/>
        <v>0</v>
      </c>
      <c r="BD320" s="130">
        <f t="shared" si="234"/>
        <v>0</v>
      </c>
      <c r="BE320" s="130">
        <f t="shared" si="235"/>
        <v>0</v>
      </c>
      <c r="BF320" s="130">
        <f t="shared" si="236"/>
        <v>0</v>
      </c>
      <c r="BG320" s="149" t="b">
        <f t="shared" si="237"/>
        <v>0</v>
      </c>
      <c r="BH320" s="130" t="b">
        <f t="shared" si="238"/>
        <v>0</v>
      </c>
      <c r="BI320" s="130" t="str">
        <f t="shared" si="239"/>
        <v/>
      </c>
      <c r="BJ320" s="130" t="str">
        <f t="shared" si="240"/>
        <v/>
      </c>
      <c r="BK320" s="130">
        <f t="shared" si="241"/>
        <v>0</v>
      </c>
      <c r="BL320" s="130" t="str">
        <f t="shared" si="242"/>
        <v/>
      </c>
      <c r="BM320" s="130" t="str">
        <f t="shared" si="254"/>
        <v/>
      </c>
      <c r="BN320" s="130" t="str">
        <f t="shared" si="255"/>
        <v/>
      </c>
      <c r="BO320" s="130">
        <f t="shared" si="251"/>
        <v>0</v>
      </c>
      <c r="BP320" s="130">
        <f t="shared" si="252"/>
        <v>0</v>
      </c>
      <c r="BQ320" s="130">
        <f t="shared" si="253"/>
        <v>0</v>
      </c>
      <c r="BR320" s="130">
        <f t="shared" si="243"/>
        <v>0</v>
      </c>
      <c r="BS320" s="130" t="str">
        <f t="shared" si="244"/>
        <v>N</v>
      </c>
    </row>
    <row r="321" spans="1:71" ht="18" customHeight="1">
      <c r="A321" s="407"/>
      <c r="B321" s="117"/>
      <c r="C321" s="117"/>
      <c r="D321" s="118"/>
      <c r="E321" s="118"/>
      <c r="F321" s="115"/>
      <c r="G321" s="115"/>
      <c r="H321" s="119"/>
      <c r="I321" s="109" t="str">
        <f t="shared" si="222"/>
        <v xml:space="preserve"> </v>
      </c>
      <c r="J321" s="109" t="str">
        <f t="shared" si="223"/>
        <v xml:space="preserve"> </v>
      </c>
      <c r="K321" s="109" t="str">
        <f t="shared" si="224"/>
        <v xml:space="preserve"> </v>
      </c>
      <c r="W321" s="141" t="str">
        <f t="shared" si="225"/>
        <v xml:space="preserve"> </v>
      </c>
      <c r="X321" s="137" t="str">
        <f t="shared" si="206"/>
        <v xml:space="preserve"> </v>
      </c>
      <c r="Y321" s="137" t="str">
        <f t="shared" si="207"/>
        <v xml:space="preserve"> </v>
      </c>
      <c r="Z321" s="137" t="str">
        <f t="shared" si="208"/>
        <v xml:space="preserve"> </v>
      </c>
      <c r="AA321" s="138" t="str">
        <f t="shared" si="209"/>
        <v xml:space="preserve"> </v>
      </c>
      <c r="AB321" s="144" t="str">
        <f t="shared" si="210"/>
        <v xml:space="preserve"> </v>
      </c>
      <c r="AC321" s="139" t="e">
        <f t="shared" si="211"/>
        <v>#N/A</v>
      </c>
      <c r="AD321" s="139" t="e">
        <f t="shared" si="212"/>
        <v>#N/A</v>
      </c>
      <c r="AE321" s="140" t="str">
        <f>IF(ISBLANK($G321)," ",IF($D321="Z",#REF!,IF($G321=2,0,IF($G321=1,IF($AB321&gt;$AD321,#REF!,0),IF($AB321&lt;$AC321,#REF!,#REF!)))))</f>
        <v xml:space="preserve"> </v>
      </c>
      <c r="AF321" s="140" t="str">
        <f>IF(ISBLANK($G321)," ",IF($D321="Z",#REF!+#REF!,IF($G321=2,#REF!+#REF!,IF($G321=1,IF($AB321&gt;$AD321,#REF!+#REF!,#REF!+#REF!),IF($AB321&lt;$AC321,#REF!+#REF!,#REF!+#REF!)))))</f>
        <v xml:space="preserve"> </v>
      </c>
      <c r="AG321" s="125">
        <f t="shared" si="245"/>
        <v>0</v>
      </c>
      <c r="AH321" s="126">
        <f t="shared" si="246"/>
        <v>0</v>
      </c>
      <c r="AI321" s="126">
        <f t="shared" si="247"/>
        <v>0</v>
      </c>
      <c r="AJ321" s="126">
        <f t="shared" si="248"/>
        <v>0</v>
      </c>
      <c r="AK321" s="126">
        <f t="shared" si="249"/>
        <v>0</v>
      </c>
      <c r="AL321" s="126">
        <f t="shared" si="250"/>
        <v>4</v>
      </c>
      <c r="AM321" s="125">
        <f t="shared" si="226"/>
        <v>23</v>
      </c>
      <c r="AN321" s="125">
        <f t="shared" si="213"/>
        <v>0</v>
      </c>
      <c r="AO321" s="125">
        <f t="shared" si="214"/>
        <v>0</v>
      </c>
      <c r="AP321" s="125">
        <f t="shared" si="227"/>
        <v>1</v>
      </c>
      <c r="AQ321" s="127">
        <f t="shared" si="215"/>
        <v>810</v>
      </c>
      <c r="AR321" s="127">
        <f t="shared" si="216"/>
        <v>0</v>
      </c>
      <c r="AS321" s="125">
        <f t="shared" si="228"/>
        <v>0</v>
      </c>
      <c r="AT321" s="128">
        <f t="shared" si="217"/>
        <v>0</v>
      </c>
      <c r="AU321" s="128">
        <f t="shared" si="218"/>
        <v>0</v>
      </c>
      <c r="AV321" s="128">
        <f t="shared" si="229"/>
        <v>0</v>
      </c>
      <c r="AW321" s="128">
        <f t="shared" si="219"/>
        <v>0</v>
      </c>
      <c r="AX321" s="146">
        <f t="shared" si="220"/>
        <v>0</v>
      </c>
      <c r="AY321" s="147">
        <f t="shared" si="230"/>
        <v>0</v>
      </c>
      <c r="AZ321" s="146">
        <f t="shared" si="221"/>
        <v>0</v>
      </c>
      <c r="BA321" s="129">
        <f t="shared" si="231"/>
        <v>0</v>
      </c>
      <c r="BB321" s="129">
        <f t="shared" si="232"/>
        <v>0</v>
      </c>
      <c r="BC321" s="129">
        <f t="shared" si="233"/>
        <v>0</v>
      </c>
      <c r="BD321" s="130">
        <f t="shared" si="234"/>
        <v>0</v>
      </c>
      <c r="BE321" s="130">
        <f t="shared" si="235"/>
        <v>0</v>
      </c>
      <c r="BF321" s="130">
        <f t="shared" si="236"/>
        <v>0</v>
      </c>
      <c r="BG321" s="149" t="b">
        <f t="shared" si="237"/>
        <v>0</v>
      </c>
      <c r="BH321" s="130" t="b">
        <f t="shared" si="238"/>
        <v>0</v>
      </c>
      <c r="BI321" s="130" t="str">
        <f t="shared" si="239"/>
        <v/>
      </c>
      <c r="BJ321" s="130" t="str">
        <f t="shared" si="240"/>
        <v/>
      </c>
      <c r="BK321" s="130">
        <f t="shared" si="241"/>
        <v>0</v>
      </c>
      <c r="BL321" s="130" t="str">
        <f t="shared" si="242"/>
        <v/>
      </c>
      <c r="BM321" s="130" t="str">
        <f t="shared" si="254"/>
        <v/>
      </c>
      <c r="BN321" s="130" t="str">
        <f t="shared" si="255"/>
        <v/>
      </c>
      <c r="BO321" s="130">
        <f t="shared" si="251"/>
        <v>0</v>
      </c>
      <c r="BP321" s="130">
        <f t="shared" si="252"/>
        <v>0</v>
      </c>
      <c r="BQ321" s="130">
        <f t="shared" si="253"/>
        <v>0</v>
      </c>
      <c r="BR321" s="130">
        <f t="shared" si="243"/>
        <v>0</v>
      </c>
      <c r="BS321" s="130" t="str">
        <f t="shared" si="244"/>
        <v>N</v>
      </c>
    </row>
    <row r="322" spans="1:71" ht="18" customHeight="1">
      <c r="A322" s="407"/>
      <c r="B322" s="117"/>
      <c r="C322" s="117"/>
      <c r="D322" s="118"/>
      <c r="E322" s="118"/>
      <c r="F322" s="115"/>
      <c r="G322" s="115"/>
      <c r="H322" s="119"/>
      <c r="I322" s="109" t="str">
        <f t="shared" si="222"/>
        <v xml:space="preserve"> </v>
      </c>
      <c r="J322" s="109" t="str">
        <f t="shared" si="223"/>
        <v xml:space="preserve"> </v>
      </c>
      <c r="K322" s="109" t="str">
        <f t="shared" si="224"/>
        <v xml:space="preserve"> </v>
      </c>
      <c r="W322" s="141" t="str">
        <f t="shared" si="225"/>
        <v xml:space="preserve"> </v>
      </c>
      <c r="X322" s="137" t="str">
        <f t="shared" si="206"/>
        <v xml:space="preserve"> </v>
      </c>
      <c r="Y322" s="137" t="str">
        <f t="shared" si="207"/>
        <v xml:space="preserve"> </v>
      </c>
      <c r="Z322" s="137" t="str">
        <f t="shared" si="208"/>
        <v xml:space="preserve"> </v>
      </c>
      <c r="AA322" s="138" t="str">
        <f t="shared" si="209"/>
        <v xml:space="preserve"> </v>
      </c>
      <c r="AB322" s="144" t="str">
        <f t="shared" si="210"/>
        <v xml:space="preserve"> </v>
      </c>
      <c r="AC322" s="139" t="e">
        <f t="shared" si="211"/>
        <v>#N/A</v>
      </c>
      <c r="AD322" s="139" t="e">
        <f t="shared" si="212"/>
        <v>#N/A</v>
      </c>
      <c r="AE322" s="140" t="str">
        <f>IF(ISBLANK($G322)," ",IF($D322="Z",#REF!,IF($G322=2,0,IF($G322=1,IF($AB322&gt;$AD322,#REF!,0),IF($AB322&lt;$AC322,#REF!,#REF!)))))</f>
        <v xml:space="preserve"> </v>
      </c>
      <c r="AF322" s="140" t="str">
        <f>IF(ISBLANK($G322)," ",IF($D322="Z",#REF!+#REF!,IF($G322=2,#REF!+#REF!,IF($G322=1,IF($AB322&gt;$AD322,#REF!+#REF!,#REF!+#REF!),IF($AB322&lt;$AC322,#REF!+#REF!,#REF!+#REF!)))))</f>
        <v xml:space="preserve"> </v>
      </c>
      <c r="AG322" s="125">
        <f t="shared" si="245"/>
        <v>0</v>
      </c>
      <c r="AH322" s="126">
        <f t="shared" si="246"/>
        <v>0</v>
      </c>
      <c r="AI322" s="126">
        <f t="shared" si="247"/>
        <v>0</v>
      </c>
      <c r="AJ322" s="126">
        <f t="shared" si="248"/>
        <v>0</v>
      </c>
      <c r="AK322" s="126">
        <f t="shared" si="249"/>
        <v>0</v>
      </c>
      <c r="AL322" s="126">
        <f t="shared" si="250"/>
        <v>4</v>
      </c>
      <c r="AM322" s="125">
        <f t="shared" si="226"/>
        <v>23</v>
      </c>
      <c r="AN322" s="125">
        <f t="shared" si="213"/>
        <v>0</v>
      </c>
      <c r="AO322" s="125">
        <f t="shared" si="214"/>
        <v>0</v>
      </c>
      <c r="AP322" s="125">
        <f t="shared" si="227"/>
        <v>1</v>
      </c>
      <c r="AQ322" s="127">
        <f t="shared" si="215"/>
        <v>810</v>
      </c>
      <c r="AR322" s="127">
        <f t="shared" si="216"/>
        <v>0</v>
      </c>
      <c r="AS322" s="125">
        <f t="shared" si="228"/>
        <v>0</v>
      </c>
      <c r="AT322" s="128">
        <f t="shared" si="217"/>
        <v>0</v>
      </c>
      <c r="AU322" s="128">
        <f t="shared" si="218"/>
        <v>0</v>
      </c>
      <c r="AV322" s="128">
        <f t="shared" si="229"/>
        <v>0</v>
      </c>
      <c r="AW322" s="128">
        <f t="shared" si="219"/>
        <v>0</v>
      </c>
      <c r="AX322" s="146">
        <f t="shared" si="220"/>
        <v>0</v>
      </c>
      <c r="AY322" s="147">
        <f t="shared" si="230"/>
        <v>0</v>
      </c>
      <c r="AZ322" s="146">
        <f t="shared" si="221"/>
        <v>0</v>
      </c>
      <c r="BA322" s="129">
        <f t="shared" si="231"/>
        <v>0</v>
      </c>
      <c r="BB322" s="129">
        <f t="shared" si="232"/>
        <v>0</v>
      </c>
      <c r="BC322" s="129">
        <f t="shared" si="233"/>
        <v>0</v>
      </c>
      <c r="BD322" s="130">
        <f t="shared" si="234"/>
        <v>0</v>
      </c>
      <c r="BE322" s="130">
        <f t="shared" si="235"/>
        <v>0</v>
      </c>
      <c r="BF322" s="130">
        <f t="shared" si="236"/>
        <v>0</v>
      </c>
      <c r="BG322" s="149" t="b">
        <f t="shared" si="237"/>
        <v>0</v>
      </c>
      <c r="BH322" s="130" t="b">
        <f t="shared" si="238"/>
        <v>0</v>
      </c>
      <c r="BI322" s="130" t="str">
        <f t="shared" si="239"/>
        <v/>
      </c>
      <c r="BJ322" s="130" t="str">
        <f t="shared" si="240"/>
        <v/>
      </c>
      <c r="BK322" s="130">
        <f t="shared" si="241"/>
        <v>0</v>
      </c>
      <c r="BL322" s="130" t="str">
        <f t="shared" si="242"/>
        <v/>
      </c>
      <c r="BM322" s="130" t="str">
        <f t="shared" si="254"/>
        <v/>
      </c>
      <c r="BN322" s="130" t="str">
        <f t="shared" si="255"/>
        <v/>
      </c>
      <c r="BO322" s="130">
        <f t="shared" si="251"/>
        <v>0</v>
      </c>
      <c r="BP322" s="130">
        <f t="shared" si="252"/>
        <v>0</v>
      </c>
      <c r="BQ322" s="130">
        <f t="shared" si="253"/>
        <v>0</v>
      </c>
      <c r="BR322" s="130">
        <f t="shared" si="243"/>
        <v>0</v>
      </c>
      <c r="BS322" s="130" t="str">
        <f t="shared" si="244"/>
        <v>N</v>
      </c>
    </row>
    <row r="323" spans="1:71" ht="18" customHeight="1">
      <c r="A323" s="407"/>
      <c r="B323" s="117"/>
      <c r="C323" s="117"/>
      <c r="D323" s="118"/>
      <c r="E323" s="118"/>
      <c r="F323" s="115"/>
      <c r="G323" s="115"/>
      <c r="H323" s="119"/>
      <c r="I323" s="109" t="str">
        <f t="shared" si="222"/>
        <v xml:space="preserve"> </v>
      </c>
      <c r="J323" s="109" t="str">
        <f t="shared" si="223"/>
        <v xml:space="preserve"> </v>
      </c>
      <c r="K323" s="109" t="str">
        <f t="shared" si="224"/>
        <v xml:space="preserve"> </v>
      </c>
      <c r="W323" s="141" t="str">
        <f t="shared" si="225"/>
        <v xml:space="preserve"> </v>
      </c>
      <c r="X323" s="137" t="str">
        <f t="shared" si="206"/>
        <v xml:space="preserve"> </v>
      </c>
      <c r="Y323" s="137" t="str">
        <f t="shared" si="207"/>
        <v xml:space="preserve"> </v>
      </c>
      <c r="Z323" s="137" t="str">
        <f t="shared" si="208"/>
        <v xml:space="preserve"> </v>
      </c>
      <c r="AA323" s="138" t="str">
        <f t="shared" si="209"/>
        <v xml:space="preserve"> </v>
      </c>
      <c r="AB323" s="144" t="str">
        <f t="shared" si="210"/>
        <v xml:space="preserve"> </v>
      </c>
      <c r="AC323" s="139" t="e">
        <f t="shared" si="211"/>
        <v>#N/A</v>
      </c>
      <c r="AD323" s="139" t="e">
        <f t="shared" si="212"/>
        <v>#N/A</v>
      </c>
      <c r="AE323" s="140" t="str">
        <f>IF(ISBLANK($G323)," ",IF($D323="Z",#REF!,IF($G323=2,0,IF($G323=1,IF($AB323&gt;$AD323,#REF!,0),IF($AB323&lt;$AC323,#REF!,#REF!)))))</f>
        <v xml:space="preserve"> </v>
      </c>
      <c r="AF323" s="140" t="str">
        <f>IF(ISBLANK($G323)," ",IF($D323="Z",#REF!+#REF!,IF($G323=2,#REF!+#REF!,IF($G323=1,IF($AB323&gt;$AD323,#REF!+#REF!,#REF!+#REF!),IF($AB323&lt;$AC323,#REF!+#REF!,#REF!+#REF!)))))</f>
        <v xml:space="preserve"> </v>
      </c>
      <c r="AG323" s="125">
        <f t="shared" si="245"/>
        <v>0</v>
      </c>
      <c r="AH323" s="126">
        <f t="shared" si="246"/>
        <v>0</v>
      </c>
      <c r="AI323" s="126">
        <f t="shared" si="247"/>
        <v>0</v>
      </c>
      <c r="AJ323" s="126">
        <f t="shared" si="248"/>
        <v>0</v>
      </c>
      <c r="AK323" s="126">
        <f t="shared" si="249"/>
        <v>0</v>
      </c>
      <c r="AL323" s="126">
        <f t="shared" si="250"/>
        <v>4</v>
      </c>
      <c r="AM323" s="125">
        <f t="shared" si="226"/>
        <v>23</v>
      </c>
      <c r="AN323" s="125">
        <f t="shared" si="213"/>
        <v>0</v>
      </c>
      <c r="AO323" s="125">
        <f t="shared" si="214"/>
        <v>0</v>
      </c>
      <c r="AP323" s="125">
        <f t="shared" si="227"/>
        <v>1</v>
      </c>
      <c r="AQ323" s="127">
        <f t="shared" si="215"/>
        <v>810</v>
      </c>
      <c r="AR323" s="127">
        <f t="shared" si="216"/>
        <v>0</v>
      </c>
      <c r="AS323" s="125">
        <f t="shared" si="228"/>
        <v>0</v>
      </c>
      <c r="AT323" s="128">
        <f t="shared" si="217"/>
        <v>0</v>
      </c>
      <c r="AU323" s="128">
        <f t="shared" si="218"/>
        <v>0</v>
      </c>
      <c r="AV323" s="128">
        <f t="shared" si="229"/>
        <v>0</v>
      </c>
      <c r="AW323" s="128">
        <f t="shared" si="219"/>
        <v>0</v>
      </c>
      <c r="AX323" s="146">
        <f t="shared" si="220"/>
        <v>0</v>
      </c>
      <c r="AY323" s="147">
        <f t="shared" si="230"/>
        <v>0</v>
      </c>
      <c r="AZ323" s="146">
        <f t="shared" si="221"/>
        <v>0</v>
      </c>
      <c r="BA323" s="129">
        <f t="shared" si="231"/>
        <v>0</v>
      </c>
      <c r="BB323" s="129">
        <f t="shared" si="232"/>
        <v>0</v>
      </c>
      <c r="BC323" s="129">
        <f t="shared" si="233"/>
        <v>0</v>
      </c>
      <c r="BD323" s="130">
        <f t="shared" si="234"/>
        <v>0</v>
      </c>
      <c r="BE323" s="130">
        <f t="shared" si="235"/>
        <v>0</v>
      </c>
      <c r="BF323" s="130">
        <f t="shared" si="236"/>
        <v>0</v>
      </c>
      <c r="BG323" s="149" t="b">
        <f t="shared" si="237"/>
        <v>0</v>
      </c>
      <c r="BH323" s="130" t="b">
        <f t="shared" si="238"/>
        <v>0</v>
      </c>
      <c r="BI323" s="130" t="str">
        <f t="shared" si="239"/>
        <v/>
      </c>
      <c r="BJ323" s="130" t="str">
        <f t="shared" si="240"/>
        <v/>
      </c>
      <c r="BK323" s="130">
        <f t="shared" si="241"/>
        <v>0</v>
      </c>
      <c r="BL323" s="130" t="str">
        <f t="shared" si="242"/>
        <v/>
      </c>
      <c r="BM323" s="130" t="str">
        <f t="shared" si="254"/>
        <v/>
      </c>
      <c r="BN323" s="130" t="str">
        <f t="shared" si="255"/>
        <v/>
      </c>
      <c r="BO323" s="130">
        <f t="shared" si="251"/>
        <v>0</v>
      </c>
      <c r="BP323" s="130">
        <f t="shared" si="252"/>
        <v>0</v>
      </c>
      <c r="BQ323" s="130">
        <f t="shared" si="253"/>
        <v>0</v>
      </c>
      <c r="BR323" s="130">
        <f t="shared" si="243"/>
        <v>0</v>
      </c>
      <c r="BS323" s="130" t="str">
        <f t="shared" si="244"/>
        <v>N</v>
      </c>
    </row>
    <row r="324" spans="1:71" ht="18" customHeight="1">
      <c r="A324" s="407"/>
      <c r="B324" s="117"/>
      <c r="C324" s="117"/>
      <c r="D324" s="118"/>
      <c r="E324" s="118"/>
      <c r="F324" s="115"/>
      <c r="G324" s="115"/>
      <c r="H324" s="119"/>
      <c r="I324" s="109" t="str">
        <f t="shared" si="222"/>
        <v xml:space="preserve"> </v>
      </c>
      <c r="J324" s="109" t="str">
        <f t="shared" si="223"/>
        <v xml:space="preserve"> </v>
      </c>
      <c r="K324" s="109" t="str">
        <f t="shared" si="224"/>
        <v xml:space="preserve"> </v>
      </c>
      <c r="W324" s="141" t="str">
        <f t="shared" si="225"/>
        <v xml:space="preserve"> </v>
      </c>
      <c r="X324" s="137" t="str">
        <f t="shared" si="206"/>
        <v xml:space="preserve"> </v>
      </c>
      <c r="Y324" s="137" t="str">
        <f t="shared" si="207"/>
        <v xml:space="preserve"> </v>
      </c>
      <c r="Z324" s="137" t="str">
        <f t="shared" si="208"/>
        <v xml:space="preserve"> </v>
      </c>
      <c r="AA324" s="138" t="str">
        <f t="shared" si="209"/>
        <v xml:space="preserve"> </v>
      </c>
      <c r="AB324" s="144" t="str">
        <f t="shared" si="210"/>
        <v xml:space="preserve"> </v>
      </c>
      <c r="AC324" s="139" t="e">
        <f t="shared" si="211"/>
        <v>#N/A</v>
      </c>
      <c r="AD324" s="139" t="e">
        <f t="shared" si="212"/>
        <v>#N/A</v>
      </c>
      <c r="AE324" s="140" t="str">
        <f>IF(ISBLANK($G324)," ",IF($D324="Z",#REF!,IF($G324=2,0,IF($G324=1,IF($AB324&gt;$AD324,#REF!,0),IF($AB324&lt;$AC324,#REF!,#REF!)))))</f>
        <v xml:space="preserve"> </v>
      </c>
      <c r="AF324" s="140" t="str">
        <f>IF(ISBLANK($G324)," ",IF($D324="Z",#REF!+#REF!,IF($G324=2,#REF!+#REF!,IF($G324=1,IF($AB324&gt;$AD324,#REF!+#REF!,#REF!+#REF!),IF($AB324&lt;$AC324,#REF!+#REF!,#REF!+#REF!)))))</f>
        <v xml:space="preserve"> </v>
      </c>
      <c r="AG324" s="125">
        <f t="shared" si="245"/>
        <v>0</v>
      </c>
      <c r="AH324" s="126">
        <f t="shared" si="246"/>
        <v>0</v>
      </c>
      <c r="AI324" s="126">
        <f t="shared" si="247"/>
        <v>0</v>
      </c>
      <c r="AJ324" s="126">
        <f t="shared" si="248"/>
        <v>0</v>
      </c>
      <c r="AK324" s="126">
        <f t="shared" si="249"/>
        <v>0</v>
      </c>
      <c r="AL324" s="126">
        <f t="shared" si="250"/>
        <v>4</v>
      </c>
      <c r="AM324" s="125">
        <f t="shared" si="226"/>
        <v>23</v>
      </c>
      <c r="AN324" s="125">
        <f t="shared" si="213"/>
        <v>0</v>
      </c>
      <c r="AO324" s="125">
        <f t="shared" si="214"/>
        <v>0</v>
      </c>
      <c r="AP324" s="125">
        <f t="shared" si="227"/>
        <v>1</v>
      </c>
      <c r="AQ324" s="127">
        <f t="shared" si="215"/>
        <v>810</v>
      </c>
      <c r="AR324" s="127">
        <f t="shared" si="216"/>
        <v>0</v>
      </c>
      <c r="AS324" s="125">
        <f t="shared" si="228"/>
        <v>0</v>
      </c>
      <c r="AT324" s="128">
        <f t="shared" si="217"/>
        <v>0</v>
      </c>
      <c r="AU324" s="128">
        <f t="shared" si="218"/>
        <v>0</v>
      </c>
      <c r="AV324" s="128">
        <f t="shared" si="229"/>
        <v>0</v>
      </c>
      <c r="AW324" s="128">
        <f t="shared" si="219"/>
        <v>0</v>
      </c>
      <c r="AX324" s="146">
        <f t="shared" si="220"/>
        <v>0</v>
      </c>
      <c r="AY324" s="147">
        <f t="shared" si="230"/>
        <v>0</v>
      </c>
      <c r="AZ324" s="146">
        <f t="shared" si="221"/>
        <v>0</v>
      </c>
      <c r="BA324" s="129">
        <f t="shared" si="231"/>
        <v>0</v>
      </c>
      <c r="BB324" s="129">
        <f t="shared" si="232"/>
        <v>0</v>
      </c>
      <c r="BC324" s="129">
        <f t="shared" si="233"/>
        <v>0</v>
      </c>
      <c r="BD324" s="130">
        <f t="shared" si="234"/>
        <v>0</v>
      </c>
      <c r="BE324" s="130">
        <f t="shared" si="235"/>
        <v>0</v>
      </c>
      <c r="BF324" s="130">
        <f t="shared" si="236"/>
        <v>0</v>
      </c>
      <c r="BG324" s="149" t="b">
        <f t="shared" si="237"/>
        <v>0</v>
      </c>
      <c r="BH324" s="130" t="b">
        <f t="shared" si="238"/>
        <v>0</v>
      </c>
      <c r="BI324" s="130" t="str">
        <f t="shared" si="239"/>
        <v/>
      </c>
      <c r="BJ324" s="130" t="str">
        <f t="shared" si="240"/>
        <v/>
      </c>
      <c r="BK324" s="130">
        <f t="shared" si="241"/>
        <v>0</v>
      </c>
      <c r="BL324" s="130" t="str">
        <f t="shared" si="242"/>
        <v/>
      </c>
      <c r="BM324" s="130" t="str">
        <f t="shared" si="254"/>
        <v/>
      </c>
      <c r="BN324" s="130" t="str">
        <f t="shared" si="255"/>
        <v/>
      </c>
      <c r="BO324" s="130">
        <f t="shared" si="251"/>
        <v>0</v>
      </c>
      <c r="BP324" s="130">
        <f t="shared" si="252"/>
        <v>0</v>
      </c>
      <c r="BQ324" s="130">
        <f t="shared" si="253"/>
        <v>0</v>
      </c>
      <c r="BR324" s="130">
        <f t="shared" si="243"/>
        <v>0</v>
      </c>
      <c r="BS324" s="130" t="str">
        <f t="shared" si="244"/>
        <v>N</v>
      </c>
    </row>
    <row r="325" spans="1:71" ht="18" customHeight="1">
      <c r="A325" s="407"/>
      <c r="B325" s="117"/>
      <c r="C325" s="117"/>
      <c r="D325" s="118"/>
      <c r="E325" s="118"/>
      <c r="F325" s="115"/>
      <c r="G325" s="115"/>
      <c r="H325" s="119"/>
      <c r="I325" s="109" t="str">
        <f t="shared" si="222"/>
        <v xml:space="preserve"> </v>
      </c>
      <c r="J325" s="109" t="str">
        <f t="shared" si="223"/>
        <v xml:space="preserve"> </v>
      </c>
      <c r="K325" s="109" t="str">
        <f t="shared" si="224"/>
        <v xml:space="preserve"> </v>
      </c>
      <c r="W325" s="141" t="str">
        <f t="shared" si="225"/>
        <v xml:space="preserve"> </v>
      </c>
      <c r="X325" s="137" t="str">
        <f t="shared" si="206"/>
        <v xml:space="preserve"> </v>
      </c>
      <c r="Y325" s="137" t="str">
        <f t="shared" si="207"/>
        <v xml:space="preserve"> </v>
      </c>
      <c r="Z325" s="137" t="str">
        <f t="shared" si="208"/>
        <v xml:space="preserve"> </v>
      </c>
      <c r="AA325" s="138" t="str">
        <f t="shared" si="209"/>
        <v xml:space="preserve"> </v>
      </c>
      <c r="AB325" s="144" t="str">
        <f t="shared" si="210"/>
        <v xml:space="preserve"> </v>
      </c>
      <c r="AC325" s="139" t="e">
        <f t="shared" si="211"/>
        <v>#N/A</v>
      </c>
      <c r="AD325" s="139" t="e">
        <f t="shared" si="212"/>
        <v>#N/A</v>
      </c>
      <c r="AE325" s="140" t="str">
        <f>IF(ISBLANK($G325)," ",IF($D325="Z",#REF!,IF($G325=2,0,IF($G325=1,IF($AB325&gt;$AD325,#REF!,0),IF($AB325&lt;$AC325,#REF!,#REF!)))))</f>
        <v xml:space="preserve"> </v>
      </c>
      <c r="AF325" s="140" t="str">
        <f>IF(ISBLANK($G325)," ",IF($D325="Z",#REF!+#REF!,IF($G325=2,#REF!+#REF!,IF($G325=1,IF($AB325&gt;$AD325,#REF!+#REF!,#REF!+#REF!),IF($AB325&lt;$AC325,#REF!+#REF!,#REF!+#REF!)))))</f>
        <v xml:space="preserve"> </v>
      </c>
      <c r="AG325" s="125">
        <f t="shared" si="245"/>
        <v>0</v>
      </c>
      <c r="AH325" s="126">
        <f t="shared" si="246"/>
        <v>0</v>
      </c>
      <c r="AI325" s="126">
        <f t="shared" si="247"/>
        <v>0</v>
      </c>
      <c r="AJ325" s="126">
        <f t="shared" si="248"/>
        <v>0</v>
      </c>
      <c r="AK325" s="126">
        <f t="shared" si="249"/>
        <v>0</v>
      </c>
      <c r="AL325" s="126">
        <f t="shared" si="250"/>
        <v>4</v>
      </c>
      <c r="AM325" s="125">
        <f t="shared" si="226"/>
        <v>23</v>
      </c>
      <c r="AN325" s="125">
        <f t="shared" si="213"/>
        <v>0</v>
      </c>
      <c r="AO325" s="125">
        <f t="shared" si="214"/>
        <v>0</v>
      </c>
      <c r="AP325" s="125">
        <f t="shared" si="227"/>
        <v>1</v>
      </c>
      <c r="AQ325" s="127">
        <f t="shared" si="215"/>
        <v>810</v>
      </c>
      <c r="AR325" s="127">
        <f t="shared" si="216"/>
        <v>0</v>
      </c>
      <c r="AS325" s="125">
        <f t="shared" si="228"/>
        <v>0</v>
      </c>
      <c r="AT325" s="128">
        <f t="shared" si="217"/>
        <v>0</v>
      </c>
      <c r="AU325" s="128">
        <f t="shared" si="218"/>
        <v>0</v>
      </c>
      <c r="AV325" s="128">
        <f t="shared" si="229"/>
        <v>0</v>
      </c>
      <c r="AW325" s="128">
        <f t="shared" si="219"/>
        <v>0</v>
      </c>
      <c r="AX325" s="146">
        <f t="shared" si="220"/>
        <v>0</v>
      </c>
      <c r="AY325" s="147">
        <f t="shared" si="230"/>
        <v>0</v>
      </c>
      <c r="AZ325" s="146">
        <f t="shared" si="221"/>
        <v>0</v>
      </c>
      <c r="BA325" s="129">
        <f t="shared" si="231"/>
        <v>0</v>
      </c>
      <c r="BB325" s="129">
        <f t="shared" si="232"/>
        <v>0</v>
      </c>
      <c r="BC325" s="129">
        <f t="shared" si="233"/>
        <v>0</v>
      </c>
      <c r="BD325" s="130">
        <f t="shared" si="234"/>
        <v>0</v>
      </c>
      <c r="BE325" s="130">
        <f t="shared" si="235"/>
        <v>0</v>
      </c>
      <c r="BF325" s="130">
        <f t="shared" si="236"/>
        <v>0</v>
      </c>
      <c r="BG325" s="149" t="b">
        <f t="shared" si="237"/>
        <v>0</v>
      </c>
      <c r="BH325" s="130" t="b">
        <f t="shared" si="238"/>
        <v>0</v>
      </c>
      <c r="BI325" s="130" t="str">
        <f t="shared" si="239"/>
        <v/>
      </c>
      <c r="BJ325" s="130" t="str">
        <f t="shared" si="240"/>
        <v/>
      </c>
      <c r="BK325" s="130">
        <f t="shared" si="241"/>
        <v>0</v>
      </c>
      <c r="BL325" s="130" t="str">
        <f t="shared" si="242"/>
        <v/>
      </c>
      <c r="BM325" s="130" t="str">
        <f t="shared" si="254"/>
        <v/>
      </c>
      <c r="BN325" s="130" t="str">
        <f t="shared" si="255"/>
        <v/>
      </c>
      <c r="BO325" s="130">
        <f t="shared" si="251"/>
        <v>0</v>
      </c>
      <c r="BP325" s="130">
        <f t="shared" si="252"/>
        <v>0</v>
      </c>
      <c r="BQ325" s="130">
        <f t="shared" si="253"/>
        <v>0</v>
      </c>
      <c r="BR325" s="130">
        <f t="shared" si="243"/>
        <v>0</v>
      </c>
      <c r="BS325" s="130" t="str">
        <f t="shared" si="244"/>
        <v>N</v>
      </c>
    </row>
    <row r="326" spans="1:71" ht="18" customHeight="1">
      <c r="A326" s="407"/>
      <c r="B326" s="117"/>
      <c r="C326" s="117"/>
      <c r="D326" s="118"/>
      <c r="E326" s="118"/>
      <c r="F326" s="115"/>
      <c r="G326" s="115"/>
      <c r="H326" s="119"/>
      <c r="I326" s="109" t="str">
        <f t="shared" si="222"/>
        <v xml:space="preserve"> </v>
      </c>
      <c r="J326" s="109" t="str">
        <f t="shared" si="223"/>
        <v xml:space="preserve"> </v>
      </c>
      <c r="K326" s="109" t="str">
        <f t="shared" si="224"/>
        <v xml:space="preserve"> </v>
      </c>
      <c r="W326" s="141" t="str">
        <f t="shared" si="225"/>
        <v xml:space="preserve"> </v>
      </c>
      <c r="X326" s="137" t="str">
        <f t="shared" si="206"/>
        <v xml:space="preserve"> </v>
      </c>
      <c r="Y326" s="137" t="str">
        <f t="shared" si="207"/>
        <v xml:space="preserve"> </v>
      </c>
      <c r="Z326" s="137" t="str">
        <f t="shared" si="208"/>
        <v xml:space="preserve"> </v>
      </c>
      <c r="AA326" s="138" t="str">
        <f t="shared" si="209"/>
        <v xml:space="preserve"> </v>
      </c>
      <c r="AB326" s="144" t="str">
        <f t="shared" si="210"/>
        <v xml:space="preserve"> </v>
      </c>
      <c r="AC326" s="139" t="e">
        <f t="shared" si="211"/>
        <v>#N/A</v>
      </c>
      <c r="AD326" s="139" t="e">
        <f t="shared" si="212"/>
        <v>#N/A</v>
      </c>
      <c r="AE326" s="140" t="str">
        <f>IF(ISBLANK($G326)," ",IF($D326="Z",#REF!,IF($G326=2,0,IF($G326=1,IF($AB326&gt;$AD326,#REF!,0),IF($AB326&lt;$AC326,#REF!,#REF!)))))</f>
        <v xml:space="preserve"> </v>
      </c>
      <c r="AF326" s="140" t="str">
        <f>IF(ISBLANK($G326)," ",IF($D326="Z",#REF!+#REF!,IF($G326=2,#REF!+#REF!,IF($G326=1,IF($AB326&gt;$AD326,#REF!+#REF!,#REF!+#REF!),IF($AB326&lt;$AC326,#REF!+#REF!,#REF!+#REF!)))))</f>
        <v xml:space="preserve"> </v>
      </c>
      <c r="AG326" s="125">
        <f t="shared" si="245"/>
        <v>0</v>
      </c>
      <c r="AH326" s="126">
        <f t="shared" si="246"/>
        <v>0</v>
      </c>
      <c r="AI326" s="126">
        <f t="shared" si="247"/>
        <v>0</v>
      </c>
      <c r="AJ326" s="126">
        <f t="shared" si="248"/>
        <v>0</v>
      </c>
      <c r="AK326" s="126">
        <f t="shared" si="249"/>
        <v>0</v>
      </c>
      <c r="AL326" s="126">
        <f t="shared" si="250"/>
        <v>4</v>
      </c>
      <c r="AM326" s="125">
        <f t="shared" si="226"/>
        <v>23</v>
      </c>
      <c r="AN326" s="125">
        <f t="shared" si="213"/>
        <v>0</v>
      </c>
      <c r="AO326" s="125">
        <f t="shared" si="214"/>
        <v>0</v>
      </c>
      <c r="AP326" s="125">
        <f t="shared" si="227"/>
        <v>1</v>
      </c>
      <c r="AQ326" s="127">
        <f t="shared" si="215"/>
        <v>810</v>
      </c>
      <c r="AR326" s="127">
        <f t="shared" si="216"/>
        <v>0</v>
      </c>
      <c r="AS326" s="125">
        <f t="shared" si="228"/>
        <v>0</v>
      </c>
      <c r="AT326" s="128">
        <f t="shared" si="217"/>
        <v>0</v>
      </c>
      <c r="AU326" s="128">
        <f t="shared" si="218"/>
        <v>0</v>
      </c>
      <c r="AV326" s="128">
        <f t="shared" si="229"/>
        <v>0</v>
      </c>
      <c r="AW326" s="128">
        <f t="shared" si="219"/>
        <v>0</v>
      </c>
      <c r="AX326" s="146">
        <f t="shared" si="220"/>
        <v>0</v>
      </c>
      <c r="AY326" s="147">
        <f t="shared" si="230"/>
        <v>0</v>
      </c>
      <c r="AZ326" s="146">
        <f t="shared" si="221"/>
        <v>0</v>
      </c>
      <c r="BA326" s="129">
        <f t="shared" si="231"/>
        <v>0</v>
      </c>
      <c r="BB326" s="129">
        <f t="shared" si="232"/>
        <v>0</v>
      </c>
      <c r="BC326" s="129">
        <f t="shared" si="233"/>
        <v>0</v>
      </c>
      <c r="BD326" s="130">
        <f t="shared" si="234"/>
        <v>0</v>
      </c>
      <c r="BE326" s="130">
        <f t="shared" si="235"/>
        <v>0</v>
      </c>
      <c r="BF326" s="130">
        <f t="shared" si="236"/>
        <v>0</v>
      </c>
      <c r="BG326" s="149" t="b">
        <f t="shared" si="237"/>
        <v>0</v>
      </c>
      <c r="BH326" s="130" t="b">
        <f t="shared" si="238"/>
        <v>0</v>
      </c>
      <c r="BI326" s="130" t="str">
        <f t="shared" si="239"/>
        <v/>
      </c>
      <c r="BJ326" s="130" t="str">
        <f t="shared" si="240"/>
        <v/>
      </c>
      <c r="BK326" s="130">
        <f t="shared" si="241"/>
        <v>0</v>
      </c>
      <c r="BL326" s="130" t="str">
        <f t="shared" si="242"/>
        <v/>
      </c>
      <c r="BM326" s="130" t="str">
        <f t="shared" si="254"/>
        <v/>
      </c>
      <c r="BN326" s="130" t="str">
        <f t="shared" si="255"/>
        <v/>
      </c>
      <c r="BO326" s="130">
        <f t="shared" si="251"/>
        <v>0</v>
      </c>
      <c r="BP326" s="130">
        <f t="shared" si="252"/>
        <v>0</v>
      </c>
      <c r="BQ326" s="130">
        <f t="shared" si="253"/>
        <v>0</v>
      </c>
      <c r="BR326" s="130">
        <f t="shared" si="243"/>
        <v>0</v>
      </c>
      <c r="BS326" s="130" t="str">
        <f t="shared" si="244"/>
        <v>N</v>
      </c>
    </row>
    <row r="327" spans="1:71" ht="18" customHeight="1">
      <c r="A327" s="407"/>
      <c r="B327" s="117"/>
      <c r="C327" s="117"/>
      <c r="D327" s="118"/>
      <c r="E327" s="118"/>
      <c r="F327" s="115"/>
      <c r="G327" s="115"/>
      <c r="H327" s="119"/>
      <c r="I327" s="109" t="str">
        <f t="shared" si="222"/>
        <v xml:space="preserve"> </v>
      </c>
      <c r="J327" s="109" t="str">
        <f t="shared" si="223"/>
        <v xml:space="preserve"> </v>
      </c>
      <c r="K327" s="109" t="str">
        <f t="shared" si="224"/>
        <v xml:space="preserve"> </v>
      </c>
      <c r="W327" s="141" t="str">
        <f t="shared" si="225"/>
        <v xml:space="preserve"> </v>
      </c>
      <c r="X327" s="137" t="str">
        <f t="shared" si="206"/>
        <v xml:space="preserve"> </v>
      </c>
      <c r="Y327" s="137" t="str">
        <f t="shared" si="207"/>
        <v xml:space="preserve"> </v>
      </c>
      <c r="Z327" s="137" t="str">
        <f t="shared" si="208"/>
        <v xml:space="preserve"> </v>
      </c>
      <c r="AA327" s="138" t="str">
        <f t="shared" si="209"/>
        <v xml:space="preserve"> </v>
      </c>
      <c r="AB327" s="144" t="str">
        <f t="shared" si="210"/>
        <v xml:space="preserve"> </v>
      </c>
      <c r="AC327" s="139" t="e">
        <f t="shared" si="211"/>
        <v>#N/A</v>
      </c>
      <c r="AD327" s="139" t="e">
        <f t="shared" si="212"/>
        <v>#N/A</v>
      </c>
      <c r="AE327" s="140" t="str">
        <f>IF(ISBLANK($G327)," ",IF($D327="Z",#REF!,IF($G327=2,0,IF($G327=1,IF($AB327&gt;$AD327,#REF!,0),IF($AB327&lt;$AC327,#REF!,#REF!)))))</f>
        <v xml:space="preserve"> </v>
      </c>
      <c r="AF327" s="140" t="str">
        <f>IF(ISBLANK($G327)," ",IF($D327="Z",#REF!+#REF!,IF($G327=2,#REF!+#REF!,IF($G327=1,IF($AB327&gt;$AD327,#REF!+#REF!,#REF!+#REF!),IF($AB327&lt;$AC327,#REF!+#REF!,#REF!+#REF!)))))</f>
        <v xml:space="preserve"> </v>
      </c>
      <c r="AG327" s="125">
        <f t="shared" si="245"/>
        <v>0</v>
      </c>
      <c r="AH327" s="126">
        <f t="shared" si="246"/>
        <v>0</v>
      </c>
      <c r="AI327" s="126">
        <f t="shared" si="247"/>
        <v>0</v>
      </c>
      <c r="AJ327" s="126">
        <f t="shared" si="248"/>
        <v>0</v>
      </c>
      <c r="AK327" s="126">
        <f t="shared" si="249"/>
        <v>0</v>
      </c>
      <c r="AL327" s="126">
        <f t="shared" si="250"/>
        <v>4</v>
      </c>
      <c r="AM327" s="125">
        <f t="shared" si="226"/>
        <v>23</v>
      </c>
      <c r="AN327" s="125">
        <f t="shared" si="213"/>
        <v>0</v>
      </c>
      <c r="AO327" s="125">
        <f t="shared" si="214"/>
        <v>0</v>
      </c>
      <c r="AP327" s="125">
        <f t="shared" si="227"/>
        <v>1</v>
      </c>
      <c r="AQ327" s="127">
        <f t="shared" si="215"/>
        <v>810</v>
      </c>
      <c r="AR327" s="127">
        <f t="shared" si="216"/>
        <v>0</v>
      </c>
      <c r="AS327" s="125">
        <f t="shared" si="228"/>
        <v>0</v>
      </c>
      <c r="AT327" s="128">
        <f t="shared" si="217"/>
        <v>0</v>
      </c>
      <c r="AU327" s="128">
        <f t="shared" si="218"/>
        <v>0</v>
      </c>
      <c r="AV327" s="128">
        <f t="shared" si="229"/>
        <v>0</v>
      </c>
      <c r="AW327" s="128">
        <f t="shared" si="219"/>
        <v>0</v>
      </c>
      <c r="AX327" s="146">
        <f t="shared" si="220"/>
        <v>0</v>
      </c>
      <c r="AY327" s="147">
        <f t="shared" si="230"/>
        <v>0</v>
      </c>
      <c r="AZ327" s="146">
        <f t="shared" si="221"/>
        <v>0</v>
      </c>
      <c r="BA327" s="129">
        <f t="shared" si="231"/>
        <v>0</v>
      </c>
      <c r="BB327" s="129">
        <f t="shared" si="232"/>
        <v>0</v>
      </c>
      <c r="BC327" s="129">
        <f t="shared" si="233"/>
        <v>0</v>
      </c>
      <c r="BD327" s="130">
        <f t="shared" si="234"/>
        <v>0</v>
      </c>
      <c r="BE327" s="130">
        <f t="shared" si="235"/>
        <v>0</v>
      </c>
      <c r="BF327" s="130">
        <f t="shared" si="236"/>
        <v>0</v>
      </c>
      <c r="BG327" s="149" t="b">
        <f t="shared" si="237"/>
        <v>0</v>
      </c>
      <c r="BH327" s="130" t="b">
        <f t="shared" si="238"/>
        <v>0</v>
      </c>
      <c r="BI327" s="130" t="str">
        <f t="shared" si="239"/>
        <v/>
      </c>
      <c r="BJ327" s="130" t="str">
        <f t="shared" si="240"/>
        <v/>
      </c>
      <c r="BK327" s="130">
        <f t="shared" si="241"/>
        <v>0</v>
      </c>
      <c r="BL327" s="130" t="str">
        <f t="shared" si="242"/>
        <v/>
      </c>
      <c r="BM327" s="130" t="str">
        <f t="shared" si="254"/>
        <v/>
      </c>
      <c r="BN327" s="130" t="str">
        <f t="shared" si="255"/>
        <v/>
      </c>
      <c r="BO327" s="130">
        <f t="shared" si="251"/>
        <v>0</v>
      </c>
      <c r="BP327" s="130">
        <f t="shared" si="252"/>
        <v>0</v>
      </c>
      <c r="BQ327" s="130">
        <f t="shared" si="253"/>
        <v>0</v>
      </c>
      <c r="BR327" s="130">
        <f t="shared" si="243"/>
        <v>0</v>
      </c>
      <c r="BS327" s="130" t="str">
        <f t="shared" si="244"/>
        <v>N</v>
      </c>
    </row>
    <row r="328" spans="1:71" ht="18" customHeight="1">
      <c r="A328" s="407"/>
      <c r="B328" s="117"/>
      <c r="C328" s="117"/>
      <c r="D328" s="118"/>
      <c r="E328" s="118"/>
      <c r="F328" s="115"/>
      <c r="G328" s="115"/>
      <c r="H328" s="119"/>
      <c r="I328" s="109" t="str">
        <f t="shared" si="222"/>
        <v xml:space="preserve"> </v>
      </c>
      <c r="J328" s="109" t="str">
        <f t="shared" si="223"/>
        <v xml:space="preserve"> </v>
      </c>
      <c r="K328" s="109" t="str">
        <f t="shared" si="224"/>
        <v xml:space="preserve"> </v>
      </c>
      <c r="W328" s="141" t="str">
        <f t="shared" si="225"/>
        <v xml:space="preserve"> </v>
      </c>
      <c r="X328" s="137" t="str">
        <f t="shared" si="206"/>
        <v xml:space="preserve"> </v>
      </c>
      <c r="Y328" s="137" t="str">
        <f t="shared" si="207"/>
        <v xml:space="preserve"> </v>
      </c>
      <c r="Z328" s="137" t="str">
        <f t="shared" si="208"/>
        <v xml:space="preserve"> </v>
      </c>
      <c r="AA328" s="138" t="str">
        <f t="shared" si="209"/>
        <v xml:space="preserve"> </v>
      </c>
      <c r="AB328" s="144" t="str">
        <f t="shared" si="210"/>
        <v xml:space="preserve"> </v>
      </c>
      <c r="AC328" s="139" t="e">
        <f t="shared" si="211"/>
        <v>#N/A</v>
      </c>
      <c r="AD328" s="139" t="e">
        <f t="shared" si="212"/>
        <v>#N/A</v>
      </c>
      <c r="AE328" s="140" t="str">
        <f>IF(ISBLANK($G328)," ",IF($D328="Z",#REF!,IF($G328=2,0,IF($G328=1,IF($AB328&gt;$AD328,#REF!,0),IF($AB328&lt;$AC328,#REF!,#REF!)))))</f>
        <v xml:space="preserve"> </v>
      </c>
      <c r="AF328" s="140" t="str">
        <f>IF(ISBLANK($G328)," ",IF($D328="Z",#REF!+#REF!,IF($G328=2,#REF!+#REF!,IF($G328=1,IF($AB328&gt;$AD328,#REF!+#REF!,#REF!+#REF!),IF($AB328&lt;$AC328,#REF!+#REF!,#REF!+#REF!)))))</f>
        <v xml:space="preserve"> </v>
      </c>
      <c r="AG328" s="125">
        <f t="shared" si="245"/>
        <v>0</v>
      </c>
      <c r="AH328" s="126">
        <f t="shared" si="246"/>
        <v>0</v>
      </c>
      <c r="AI328" s="126">
        <f t="shared" si="247"/>
        <v>0</v>
      </c>
      <c r="AJ328" s="126">
        <f t="shared" si="248"/>
        <v>0</v>
      </c>
      <c r="AK328" s="126">
        <f t="shared" si="249"/>
        <v>0</v>
      </c>
      <c r="AL328" s="126">
        <f t="shared" si="250"/>
        <v>4</v>
      </c>
      <c r="AM328" s="125">
        <f t="shared" si="226"/>
        <v>23</v>
      </c>
      <c r="AN328" s="125">
        <f t="shared" si="213"/>
        <v>0</v>
      </c>
      <c r="AO328" s="125">
        <f t="shared" si="214"/>
        <v>0</v>
      </c>
      <c r="AP328" s="125">
        <f t="shared" si="227"/>
        <v>1</v>
      </c>
      <c r="AQ328" s="127">
        <f t="shared" si="215"/>
        <v>810</v>
      </c>
      <c r="AR328" s="127">
        <f t="shared" si="216"/>
        <v>0</v>
      </c>
      <c r="AS328" s="125">
        <f t="shared" si="228"/>
        <v>0</v>
      </c>
      <c r="AT328" s="128">
        <f t="shared" si="217"/>
        <v>0</v>
      </c>
      <c r="AU328" s="128">
        <f t="shared" si="218"/>
        <v>0</v>
      </c>
      <c r="AV328" s="128">
        <f t="shared" si="229"/>
        <v>0</v>
      </c>
      <c r="AW328" s="128">
        <f t="shared" si="219"/>
        <v>0</v>
      </c>
      <c r="AX328" s="146">
        <f t="shared" si="220"/>
        <v>0</v>
      </c>
      <c r="AY328" s="147">
        <f t="shared" si="230"/>
        <v>0</v>
      </c>
      <c r="AZ328" s="146">
        <f t="shared" si="221"/>
        <v>0</v>
      </c>
      <c r="BA328" s="129">
        <f t="shared" si="231"/>
        <v>0</v>
      </c>
      <c r="BB328" s="129">
        <f t="shared" si="232"/>
        <v>0</v>
      </c>
      <c r="BC328" s="129">
        <f t="shared" si="233"/>
        <v>0</v>
      </c>
      <c r="BD328" s="130">
        <f t="shared" si="234"/>
        <v>0</v>
      </c>
      <c r="BE328" s="130">
        <f t="shared" si="235"/>
        <v>0</v>
      </c>
      <c r="BF328" s="130">
        <f t="shared" si="236"/>
        <v>0</v>
      </c>
      <c r="BG328" s="149" t="b">
        <f t="shared" si="237"/>
        <v>0</v>
      </c>
      <c r="BH328" s="130" t="b">
        <f t="shared" si="238"/>
        <v>0</v>
      </c>
      <c r="BI328" s="130" t="str">
        <f t="shared" si="239"/>
        <v/>
      </c>
      <c r="BJ328" s="130" t="str">
        <f t="shared" si="240"/>
        <v/>
      </c>
      <c r="BK328" s="130">
        <f t="shared" si="241"/>
        <v>0</v>
      </c>
      <c r="BL328" s="130" t="str">
        <f t="shared" si="242"/>
        <v/>
      </c>
      <c r="BM328" s="130" t="str">
        <f t="shared" si="254"/>
        <v/>
      </c>
      <c r="BN328" s="130" t="str">
        <f t="shared" si="255"/>
        <v/>
      </c>
      <c r="BO328" s="130">
        <f t="shared" si="251"/>
        <v>0</v>
      </c>
      <c r="BP328" s="130">
        <f t="shared" si="252"/>
        <v>0</v>
      </c>
      <c r="BQ328" s="130">
        <f t="shared" si="253"/>
        <v>0</v>
      </c>
      <c r="BR328" s="130">
        <f t="shared" si="243"/>
        <v>0</v>
      </c>
      <c r="BS328" s="130" t="str">
        <f t="shared" si="244"/>
        <v>N</v>
      </c>
    </row>
    <row r="329" spans="1:71" ht="18" customHeight="1">
      <c r="A329" s="407"/>
      <c r="B329" s="117"/>
      <c r="C329" s="117"/>
      <c r="D329" s="118"/>
      <c r="E329" s="118"/>
      <c r="F329" s="115"/>
      <c r="G329" s="115"/>
      <c r="H329" s="119"/>
      <c r="I329" s="109" t="str">
        <f t="shared" si="222"/>
        <v xml:space="preserve"> </v>
      </c>
      <c r="J329" s="109" t="str">
        <f t="shared" si="223"/>
        <v xml:space="preserve"> </v>
      </c>
      <c r="K329" s="109" t="str">
        <f t="shared" si="224"/>
        <v xml:space="preserve"> </v>
      </c>
      <c r="W329" s="141" t="str">
        <f t="shared" si="225"/>
        <v xml:space="preserve"> </v>
      </c>
      <c r="X329" s="137" t="str">
        <f t="shared" si="206"/>
        <v xml:space="preserve"> </v>
      </c>
      <c r="Y329" s="137" t="str">
        <f t="shared" si="207"/>
        <v xml:space="preserve"> </v>
      </c>
      <c r="Z329" s="137" t="str">
        <f t="shared" si="208"/>
        <v xml:space="preserve"> </v>
      </c>
      <c r="AA329" s="138" t="str">
        <f t="shared" si="209"/>
        <v xml:space="preserve"> </v>
      </c>
      <c r="AB329" s="144" t="str">
        <f t="shared" si="210"/>
        <v xml:space="preserve"> </v>
      </c>
      <c r="AC329" s="139" t="e">
        <f t="shared" si="211"/>
        <v>#N/A</v>
      </c>
      <c r="AD329" s="139" t="e">
        <f t="shared" si="212"/>
        <v>#N/A</v>
      </c>
      <c r="AE329" s="140" t="str">
        <f>IF(ISBLANK($G329)," ",IF($D329="Z",#REF!,IF($G329=2,0,IF($G329=1,IF($AB329&gt;$AD329,#REF!,0),IF($AB329&lt;$AC329,#REF!,#REF!)))))</f>
        <v xml:space="preserve"> </v>
      </c>
      <c r="AF329" s="140" t="str">
        <f>IF(ISBLANK($G329)," ",IF($D329="Z",#REF!+#REF!,IF($G329=2,#REF!+#REF!,IF($G329=1,IF($AB329&gt;$AD329,#REF!+#REF!,#REF!+#REF!),IF($AB329&lt;$AC329,#REF!+#REF!,#REF!+#REF!)))))</f>
        <v xml:space="preserve"> </v>
      </c>
      <c r="AG329" s="125">
        <f t="shared" si="245"/>
        <v>0</v>
      </c>
      <c r="AH329" s="126">
        <f t="shared" si="246"/>
        <v>0</v>
      </c>
      <c r="AI329" s="126">
        <f t="shared" si="247"/>
        <v>0</v>
      </c>
      <c r="AJ329" s="126">
        <f t="shared" si="248"/>
        <v>0</v>
      </c>
      <c r="AK329" s="126">
        <f t="shared" si="249"/>
        <v>0</v>
      </c>
      <c r="AL329" s="126">
        <f t="shared" si="250"/>
        <v>4</v>
      </c>
      <c r="AM329" s="125">
        <f t="shared" si="226"/>
        <v>23</v>
      </c>
      <c r="AN329" s="125">
        <f t="shared" si="213"/>
        <v>0</v>
      </c>
      <c r="AO329" s="125">
        <f t="shared" si="214"/>
        <v>0</v>
      </c>
      <c r="AP329" s="125">
        <f t="shared" si="227"/>
        <v>1</v>
      </c>
      <c r="AQ329" s="127">
        <f t="shared" si="215"/>
        <v>810</v>
      </c>
      <c r="AR329" s="127">
        <f t="shared" si="216"/>
        <v>0</v>
      </c>
      <c r="AS329" s="125">
        <f t="shared" si="228"/>
        <v>0</v>
      </c>
      <c r="AT329" s="128">
        <f t="shared" si="217"/>
        <v>0</v>
      </c>
      <c r="AU329" s="128">
        <f t="shared" si="218"/>
        <v>0</v>
      </c>
      <c r="AV329" s="128">
        <f t="shared" si="229"/>
        <v>0</v>
      </c>
      <c r="AW329" s="128">
        <f t="shared" si="219"/>
        <v>0</v>
      </c>
      <c r="AX329" s="146">
        <f t="shared" si="220"/>
        <v>0</v>
      </c>
      <c r="AY329" s="147">
        <f t="shared" si="230"/>
        <v>0</v>
      </c>
      <c r="AZ329" s="146">
        <f t="shared" si="221"/>
        <v>0</v>
      </c>
      <c r="BA329" s="129">
        <f t="shared" si="231"/>
        <v>0</v>
      </c>
      <c r="BB329" s="129">
        <f t="shared" si="232"/>
        <v>0</v>
      </c>
      <c r="BC329" s="129">
        <f t="shared" si="233"/>
        <v>0</v>
      </c>
      <c r="BD329" s="130">
        <f t="shared" si="234"/>
        <v>0</v>
      </c>
      <c r="BE329" s="130">
        <f t="shared" si="235"/>
        <v>0</v>
      </c>
      <c r="BF329" s="130">
        <f t="shared" si="236"/>
        <v>0</v>
      </c>
      <c r="BG329" s="149" t="b">
        <f t="shared" si="237"/>
        <v>0</v>
      </c>
      <c r="BH329" s="130" t="b">
        <f t="shared" si="238"/>
        <v>0</v>
      </c>
      <c r="BI329" s="130" t="str">
        <f t="shared" si="239"/>
        <v/>
      </c>
      <c r="BJ329" s="130" t="str">
        <f t="shared" si="240"/>
        <v/>
      </c>
      <c r="BK329" s="130">
        <f t="shared" si="241"/>
        <v>0</v>
      </c>
      <c r="BL329" s="130" t="str">
        <f t="shared" si="242"/>
        <v/>
      </c>
      <c r="BM329" s="130" t="str">
        <f t="shared" si="254"/>
        <v/>
      </c>
      <c r="BN329" s="130" t="str">
        <f t="shared" si="255"/>
        <v/>
      </c>
      <c r="BO329" s="130">
        <f t="shared" si="251"/>
        <v>0</v>
      </c>
      <c r="BP329" s="130">
        <f t="shared" si="252"/>
        <v>0</v>
      </c>
      <c r="BQ329" s="130">
        <f t="shared" si="253"/>
        <v>0</v>
      </c>
      <c r="BR329" s="130">
        <f t="shared" si="243"/>
        <v>0</v>
      </c>
      <c r="BS329" s="130" t="str">
        <f t="shared" si="244"/>
        <v>N</v>
      </c>
    </row>
    <row r="330" spans="1:71" ht="18" customHeight="1">
      <c r="A330" s="407"/>
      <c r="B330" s="117"/>
      <c r="C330" s="117"/>
      <c r="D330" s="118"/>
      <c r="E330" s="118"/>
      <c r="F330" s="115"/>
      <c r="G330" s="115"/>
      <c r="H330" s="119"/>
      <c r="I330" s="109" t="str">
        <f t="shared" si="222"/>
        <v xml:space="preserve"> </v>
      </c>
      <c r="J330" s="109" t="str">
        <f t="shared" si="223"/>
        <v xml:space="preserve"> </v>
      </c>
      <c r="K330" s="109" t="str">
        <f t="shared" si="224"/>
        <v xml:space="preserve"> </v>
      </c>
      <c r="W330" s="141" t="str">
        <f t="shared" si="225"/>
        <v xml:space="preserve"> </v>
      </c>
      <c r="X330" s="137" t="str">
        <f t="shared" si="206"/>
        <v xml:space="preserve"> </v>
      </c>
      <c r="Y330" s="137" t="str">
        <f t="shared" si="207"/>
        <v xml:space="preserve"> </v>
      </c>
      <c r="Z330" s="137" t="str">
        <f t="shared" si="208"/>
        <v xml:space="preserve"> </v>
      </c>
      <c r="AA330" s="138" t="str">
        <f t="shared" si="209"/>
        <v xml:space="preserve"> </v>
      </c>
      <c r="AB330" s="144" t="str">
        <f t="shared" si="210"/>
        <v xml:space="preserve"> </v>
      </c>
      <c r="AC330" s="139" t="e">
        <f t="shared" si="211"/>
        <v>#N/A</v>
      </c>
      <c r="AD330" s="139" t="e">
        <f t="shared" si="212"/>
        <v>#N/A</v>
      </c>
      <c r="AE330" s="140" t="str">
        <f>IF(ISBLANK($G330)," ",IF($D330="Z",#REF!,IF($G330=2,0,IF($G330=1,IF($AB330&gt;$AD330,#REF!,0),IF($AB330&lt;$AC330,#REF!,#REF!)))))</f>
        <v xml:space="preserve"> </v>
      </c>
      <c r="AF330" s="140" t="str">
        <f>IF(ISBLANK($G330)," ",IF($D330="Z",#REF!+#REF!,IF($G330=2,#REF!+#REF!,IF($G330=1,IF($AB330&gt;$AD330,#REF!+#REF!,#REF!+#REF!),IF($AB330&lt;$AC330,#REF!+#REF!,#REF!+#REF!)))))</f>
        <v xml:space="preserve"> </v>
      </c>
      <c r="AG330" s="125">
        <f t="shared" si="245"/>
        <v>0</v>
      </c>
      <c r="AH330" s="126">
        <f t="shared" si="246"/>
        <v>0</v>
      </c>
      <c r="AI330" s="126">
        <f t="shared" si="247"/>
        <v>0</v>
      </c>
      <c r="AJ330" s="126">
        <f t="shared" si="248"/>
        <v>0</v>
      </c>
      <c r="AK330" s="126">
        <f t="shared" si="249"/>
        <v>0</v>
      </c>
      <c r="AL330" s="126">
        <f t="shared" si="250"/>
        <v>4</v>
      </c>
      <c r="AM330" s="125">
        <f t="shared" si="226"/>
        <v>23</v>
      </c>
      <c r="AN330" s="125">
        <f t="shared" si="213"/>
        <v>0</v>
      </c>
      <c r="AO330" s="125">
        <f t="shared" si="214"/>
        <v>0</v>
      </c>
      <c r="AP330" s="125">
        <f t="shared" si="227"/>
        <v>1</v>
      </c>
      <c r="AQ330" s="127">
        <f t="shared" si="215"/>
        <v>810</v>
      </c>
      <c r="AR330" s="127">
        <f t="shared" si="216"/>
        <v>0</v>
      </c>
      <c r="AS330" s="125">
        <f t="shared" si="228"/>
        <v>0</v>
      </c>
      <c r="AT330" s="128">
        <f t="shared" si="217"/>
        <v>0</v>
      </c>
      <c r="AU330" s="128">
        <f t="shared" si="218"/>
        <v>0</v>
      </c>
      <c r="AV330" s="128">
        <f t="shared" si="229"/>
        <v>0</v>
      </c>
      <c r="AW330" s="128">
        <f t="shared" si="219"/>
        <v>0</v>
      </c>
      <c r="AX330" s="146">
        <f t="shared" si="220"/>
        <v>0</v>
      </c>
      <c r="AY330" s="147">
        <f t="shared" si="230"/>
        <v>0</v>
      </c>
      <c r="AZ330" s="146">
        <f t="shared" si="221"/>
        <v>0</v>
      </c>
      <c r="BA330" s="129">
        <f t="shared" si="231"/>
        <v>0</v>
      </c>
      <c r="BB330" s="129">
        <f t="shared" si="232"/>
        <v>0</v>
      </c>
      <c r="BC330" s="129">
        <f t="shared" si="233"/>
        <v>0</v>
      </c>
      <c r="BD330" s="130">
        <f t="shared" si="234"/>
        <v>0</v>
      </c>
      <c r="BE330" s="130">
        <f t="shared" si="235"/>
        <v>0</v>
      </c>
      <c r="BF330" s="130">
        <f t="shared" si="236"/>
        <v>0</v>
      </c>
      <c r="BG330" s="149" t="b">
        <f t="shared" si="237"/>
        <v>0</v>
      </c>
      <c r="BH330" s="130" t="b">
        <f t="shared" si="238"/>
        <v>0</v>
      </c>
      <c r="BI330" s="130" t="str">
        <f t="shared" si="239"/>
        <v/>
      </c>
      <c r="BJ330" s="130" t="str">
        <f t="shared" si="240"/>
        <v/>
      </c>
      <c r="BK330" s="130">
        <f t="shared" si="241"/>
        <v>0</v>
      </c>
      <c r="BL330" s="130" t="str">
        <f t="shared" si="242"/>
        <v/>
      </c>
      <c r="BM330" s="130" t="str">
        <f t="shared" si="254"/>
        <v/>
      </c>
      <c r="BN330" s="130" t="str">
        <f t="shared" si="255"/>
        <v/>
      </c>
      <c r="BO330" s="130">
        <f t="shared" si="251"/>
        <v>0</v>
      </c>
      <c r="BP330" s="130">
        <f t="shared" si="252"/>
        <v>0</v>
      </c>
      <c r="BQ330" s="130">
        <f t="shared" si="253"/>
        <v>0</v>
      </c>
      <c r="BR330" s="130">
        <f t="shared" si="243"/>
        <v>0</v>
      </c>
      <c r="BS330" s="130" t="str">
        <f t="shared" si="244"/>
        <v>N</v>
      </c>
    </row>
    <row r="331" spans="1:71" ht="18" customHeight="1">
      <c r="A331" s="407"/>
      <c r="B331" s="117"/>
      <c r="C331" s="117"/>
      <c r="D331" s="118"/>
      <c r="E331" s="118"/>
      <c r="F331" s="115"/>
      <c r="G331" s="115"/>
      <c r="H331" s="119"/>
      <c r="I331" s="109" t="str">
        <f t="shared" si="222"/>
        <v xml:space="preserve"> </v>
      </c>
      <c r="J331" s="109" t="str">
        <f t="shared" si="223"/>
        <v xml:space="preserve"> </v>
      </c>
      <c r="K331" s="109" t="str">
        <f t="shared" si="224"/>
        <v xml:space="preserve"> </v>
      </c>
      <c r="W331" s="141" t="str">
        <f t="shared" si="225"/>
        <v xml:space="preserve"> </v>
      </c>
      <c r="X331" s="137" t="str">
        <f t="shared" si="206"/>
        <v xml:space="preserve"> </v>
      </c>
      <c r="Y331" s="137" t="str">
        <f t="shared" si="207"/>
        <v xml:space="preserve"> </v>
      </c>
      <c r="Z331" s="137" t="str">
        <f t="shared" si="208"/>
        <v xml:space="preserve"> </v>
      </c>
      <c r="AA331" s="138" t="str">
        <f t="shared" si="209"/>
        <v xml:space="preserve"> </v>
      </c>
      <c r="AB331" s="144" t="str">
        <f t="shared" si="210"/>
        <v xml:space="preserve"> </v>
      </c>
      <c r="AC331" s="139" t="e">
        <f t="shared" si="211"/>
        <v>#N/A</v>
      </c>
      <c r="AD331" s="139" t="e">
        <f t="shared" si="212"/>
        <v>#N/A</v>
      </c>
      <c r="AE331" s="140" t="str">
        <f>IF(ISBLANK($G331)," ",IF($D331="Z",#REF!,IF($G331=2,0,IF($G331=1,IF($AB331&gt;$AD331,#REF!,0),IF($AB331&lt;$AC331,#REF!,#REF!)))))</f>
        <v xml:space="preserve"> </v>
      </c>
      <c r="AF331" s="140" t="str">
        <f>IF(ISBLANK($G331)," ",IF($D331="Z",#REF!+#REF!,IF($G331=2,#REF!+#REF!,IF($G331=1,IF($AB331&gt;$AD331,#REF!+#REF!,#REF!+#REF!),IF($AB331&lt;$AC331,#REF!+#REF!,#REF!+#REF!)))))</f>
        <v xml:space="preserve"> </v>
      </c>
      <c r="AG331" s="125">
        <f t="shared" si="245"/>
        <v>0</v>
      </c>
      <c r="AH331" s="126">
        <f t="shared" si="246"/>
        <v>0</v>
      </c>
      <c r="AI331" s="126">
        <f t="shared" si="247"/>
        <v>0</v>
      </c>
      <c r="AJ331" s="126">
        <f t="shared" si="248"/>
        <v>0</v>
      </c>
      <c r="AK331" s="126">
        <f t="shared" si="249"/>
        <v>0</v>
      </c>
      <c r="AL331" s="126">
        <f t="shared" si="250"/>
        <v>4</v>
      </c>
      <c r="AM331" s="125">
        <f t="shared" si="226"/>
        <v>23</v>
      </c>
      <c r="AN331" s="125">
        <f t="shared" si="213"/>
        <v>0</v>
      </c>
      <c r="AO331" s="125">
        <f t="shared" si="214"/>
        <v>0</v>
      </c>
      <c r="AP331" s="125">
        <f t="shared" si="227"/>
        <v>1</v>
      </c>
      <c r="AQ331" s="127">
        <f t="shared" si="215"/>
        <v>810</v>
      </c>
      <c r="AR331" s="127">
        <f t="shared" si="216"/>
        <v>0</v>
      </c>
      <c r="AS331" s="125">
        <f t="shared" si="228"/>
        <v>0</v>
      </c>
      <c r="AT331" s="128">
        <f t="shared" si="217"/>
        <v>0</v>
      </c>
      <c r="AU331" s="128">
        <f t="shared" si="218"/>
        <v>0</v>
      </c>
      <c r="AV331" s="128">
        <f t="shared" si="229"/>
        <v>0</v>
      </c>
      <c r="AW331" s="128">
        <f t="shared" si="219"/>
        <v>0</v>
      </c>
      <c r="AX331" s="146">
        <f t="shared" si="220"/>
        <v>0</v>
      </c>
      <c r="AY331" s="147">
        <f t="shared" si="230"/>
        <v>0</v>
      </c>
      <c r="AZ331" s="146">
        <f t="shared" si="221"/>
        <v>0</v>
      </c>
      <c r="BA331" s="129">
        <f t="shared" si="231"/>
        <v>0</v>
      </c>
      <c r="BB331" s="129">
        <f t="shared" si="232"/>
        <v>0</v>
      </c>
      <c r="BC331" s="129">
        <f t="shared" si="233"/>
        <v>0</v>
      </c>
      <c r="BD331" s="130">
        <f t="shared" si="234"/>
        <v>0</v>
      </c>
      <c r="BE331" s="130">
        <f t="shared" si="235"/>
        <v>0</v>
      </c>
      <c r="BF331" s="130">
        <f t="shared" si="236"/>
        <v>0</v>
      </c>
      <c r="BG331" s="149" t="b">
        <f t="shared" si="237"/>
        <v>0</v>
      </c>
      <c r="BH331" s="130" t="b">
        <f t="shared" si="238"/>
        <v>0</v>
      </c>
      <c r="BI331" s="130" t="str">
        <f t="shared" si="239"/>
        <v/>
      </c>
      <c r="BJ331" s="130" t="str">
        <f t="shared" si="240"/>
        <v/>
      </c>
      <c r="BK331" s="130">
        <f t="shared" si="241"/>
        <v>0</v>
      </c>
      <c r="BL331" s="130" t="str">
        <f t="shared" si="242"/>
        <v/>
      </c>
      <c r="BM331" s="130" t="str">
        <f t="shared" si="254"/>
        <v/>
      </c>
      <c r="BN331" s="130" t="str">
        <f t="shared" si="255"/>
        <v/>
      </c>
      <c r="BO331" s="130">
        <f t="shared" si="251"/>
        <v>0</v>
      </c>
      <c r="BP331" s="130">
        <f t="shared" si="252"/>
        <v>0</v>
      </c>
      <c r="BQ331" s="130">
        <f t="shared" si="253"/>
        <v>0</v>
      </c>
      <c r="BR331" s="130">
        <f t="shared" si="243"/>
        <v>0</v>
      </c>
      <c r="BS331" s="130" t="str">
        <f t="shared" si="244"/>
        <v>N</v>
      </c>
    </row>
    <row r="332" spans="1:71" ht="18" customHeight="1">
      <c r="A332" s="407"/>
      <c r="B332" s="117"/>
      <c r="C332" s="117"/>
      <c r="D332" s="118"/>
      <c r="E332" s="118"/>
      <c r="F332" s="115"/>
      <c r="G332" s="115"/>
      <c r="H332" s="119"/>
      <c r="I332" s="109" t="str">
        <f t="shared" si="222"/>
        <v xml:space="preserve"> </v>
      </c>
      <c r="J332" s="109" t="str">
        <f t="shared" si="223"/>
        <v xml:space="preserve"> </v>
      </c>
      <c r="K332" s="109" t="str">
        <f t="shared" si="224"/>
        <v xml:space="preserve"> </v>
      </c>
      <c r="W332" s="141" t="str">
        <f t="shared" si="225"/>
        <v xml:space="preserve"> </v>
      </c>
      <c r="X332" s="137" t="str">
        <f t="shared" si="206"/>
        <v xml:space="preserve"> </v>
      </c>
      <c r="Y332" s="137" t="str">
        <f t="shared" si="207"/>
        <v xml:space="preserve"> </v>
      </c>
      <c r="Z332" s="137" t="str">
        <f t="shared" si="208"/>
        <v xml:space="preserve"> </v>
      </c>
      <c r="AA332" s="138" t="str">
        <f t="shared" si="209"/>
        <v xml:space="preserve"> </v>
      </c>
      <c r="AB332" s="144" t="str">
        <f t="shared" si="210"/>
        <v xml:space="preserve"> </v>
      </c>
      <c r="AC332" s="139" t="e">
        <f t="shared" si="211"/>
        <v>#N/A</v>
      </c>
      <c r="AD332" s="139" t="e">
        <f t="shared" si="212"/>
        <v>#N/A</v>
      </c>
      <c r="AE332" s="140" t="str">
        <f>IF(ISBLANK($G332)," ",IF($D332="Z",#REF!,IF($G332=2,0,IF($G332=1,IF($AB332&gt;$AD332,#REF!,0),IF($AB332&lt;$AC332,#REF!,#REF!)))))</f>
        <v xml:space="preserve"> </v>
      </c>
      <c r="AF332" s="140" t="str">
        <f>IF(ISBLANK($G332)," ",IF($D332="Z",#REF!+#REF!,IF($G332=2,#REF!+#REF!,IF($G332=1,IF($AB332&gt;$AD332,#REF!+#REF!,#REF!+#REF!),IF($AB332&lt;$AC332,#REF!+#REF!,#REF!+#REF!)))))</f>
        <v xml:space="preserve"> </v>
      </c>
      <c r="AG332" s="125">
        <f t="shared" si="245"/>
        <v>0</v>
      </c>
      <c r="AH332" s="126">
        <f t="shared" si="246"/>
        <v>0</v>
      </c>
      <c r="AI332" s="126">
        <f t="shared" si="247"/>
        <v>0</v>
      </c>
      <c r="AJ332" s="126">
        <f t="shared" si="248"/>
        <v>0</v>
      </c>
      <c r="AK332" s="126">
        <f t="shared" si="249"/>
        <v>0</v>
      </c>
      <c r="AL332" s="126">
        <f t="shared" si="250"/>
        <v>4</v>
      </c>
      <c r="AM332" s="125">
        <f t="shared" si="226"/>
        <v>23</v>
      </c>
      <c r="AN332" s="125">
        <f t="shared" si="213"/>
        <v>0</v>
      </c>
      <c r="AO332" s="125">
        <f t="shared" si="214"/>
        <v>0</v>
      </c>
      <c r="AP332" s="125">
        <f t="shared" si="227"/>
        <v>1</v>
      </c>
      <c r="AQ332" s="127">
        <f t="shared" si="215"/>
        <v>810</v>
      </c>
      <c r="AR332" s="127">
        <f t="shared" si="216"/>
        <v>0</v>
      </c>
      <c r="AS332" s="125">
        <f t="shared" si="228"/>
        <v>0</v>
      </c>
      <c r="AT332" s="128">
        <f t="shared" si="217"/>
        <v>0</v>
      </c>
      <c r="AU332" s="128">
        <f t="shared" si="218"/>
        <v>0</v>
      </c>
      <c r="AV332" s="128">
        <f t="shared" si="229"/>
        <v>0</v>
      </c>
      <c r="AW332" s="128">
        <f t="shared" si="219"/>
        <v>0</v>
      </c>
      <c r="AX332" s="146">
        <f t="shared" si="220"/>
        <v>0</v>
      </c>
      <c r="AY332" s="147">
        <f t="shared" si="230"/>
        <v>0</v>
      </c>
      <c r="AZ332" s="146">
        <f t="shared" si="221"/>
        <v>0</v>
      </c>
      <c r="BA332" s="129">
        <f t="shared" si="231"/>
        <v>0</v>
      </c>
      <c r="BB332" s="129">
        <f t="shared" si="232"/>
        <v>0</v>
      </c>
      <c r="BC332" s="129">
        <f t="shared" si="233"/>
        <v>0</v>
      </c>
      <c r="BD332" s="130">
        <f t="shared" si="234"/>
        <v>0</v>
      </c>
      <c r="BE332" s="130">
        <f t="shared" si="235"/>
        <v>0</v>
      </c>
      <c r="BF332" s="130">
        <f t="shared" si="236"/>
        <v>0</v>
      </c>
      <c r="BG332" s="149" t="b">
        <f t="shared" si="237"/>
        <v>0</v>
      </c>
      <c r="BH332" s="130" t="b">
        <f t="shared" si="238"/>
        <v>0</v>
      </c>
      <c r="BI332" s="130" t="str">
        <f t="shared" si="239"/>
        <v/>
      </c>
      <c r="BJ332" s="130" t="str">
        <f t="shared" si="240"/>
        <v/>
      </c>
      <c r="BK332" s="130">
        <f t="shared" si="241"/>
        <v>0</v>
      </c>
      <c r="BL332" s="130" t="str">
        <f t="shared" si="242"/>
        <v/>
      </c>
      <c r="BM332" s="130" t="str">
        <f t="shared" si="254"/>
        <v/>
      </c>
      <c r="BN332" s="130" t="str">
        <f t="shared" si="255"/>
        <v/>
      </c>
      <c r="BO332" s="130">
        <f t="shared" si="251"/>
        <v>0</v>
      </c>
      <c r="BP332" s="130">
        <f t="shared" si="252"/>
        <v>0</v>
      </c>
      <c r="BQ332" s="130">
        <f t="shared" si="253"/>
        <v>0</v>
      </c>
      <c r="BR332" s="130">
        <f t="shared" si="243"/>
        <v>0</v>
      </c>
      <c r="BS332" s="130" t="str">
        <f t="shared" si="244"/>
        <v>N</v>
      </c>
    </row>
    <row r="333" spans="1:71" ht="18" customHeight="1">
      <c r="A333" s="407"/>
      <c r="B333" s="117"/>
      <c r="C333" s="117"/>
      <c r="D333" s="118"/>
      <c r="E333" s="118"/>
      <c r="F333" s="115"/>
      <c r="G333" s="115"/>
      <c r="H333" s="119"/>
      <c r="I333" s="109" t="str">
        <f t="shared" si="222"/>
        <v xml:space="preserve"> </v>
      </c>
      <c r="J333" s="109" t="str">
        <f t="shared" si="223"/>
        <v xml:space="preserve"> </v>
      </c>
      <c r="K333" s="109" t="str">
        <f t="shared" si="224"/>
        <v xml:space="preserve"> </v>
      </c>
      <c r="W333" s="141" t="str">
        <f t="shared" si="225"/>
        <v xml:space="preserve"> </v>
      </c>
      <c r="X333" s="137" t="str">
        <f t="shared" si="206"/>
        <v xml:space="preserve"> </v>
      </c>
      <c r="Y333" s="137" t="str">
        <f t="shared" si="207"/>
        <v xml:space="preserve"> </v>
      </c>
      <c r="Z333" s="137" t="str">
        <f t="shared" si="208"/>
        <v xml:space="preserve"> </v>
      </c>
      <c r="AA333" s="138" t="str">
        <f t="shared" si="209"/>
        <v xml:space="preserve"> </v>
      </c>
      <c r="AB333" s="144" t="str">
        <f t="shared" si="210"/>
        <v xml:space="preserve"> </v>
      </c>
      <c r="AC333" s="139" t="e">
        <f t="shared" si="211"/>
        <v>#N/A</v>
      </c>
      <c r="AD333" s="139" t="e">
        <f t="shared" si="212"/>
        <v>#N/A</v>
      </c>
      <c r="AE333" s="140" t="str">
        <f>IF(ISBLANK($G333)," ",IF($D333="Z",#REF!,IF($G333=2,0,IF($G333=1,IF($AB333&gt;$AD333,#REF!,0),IF($AB333&lt;$AC333,#REF!,#REF!)))))</f>
        <v xml:space="preserve"> </v>
      </c>
      <c r="AF333" s="140" t="str">
        <f>IF(ISBLANK($G333)," ",IF($D333="Z",#REF!+#REF!,IF($G333=2,#REF!+#REF!,IF($G333=1,IF($AB333&gt;$AD333,#REF!+#REF!,#REF!+#REF!),IF($AB333&lt;$AC333,#REF!+#REF!,#REF!+#REF!)))))</f>
        <v xml:space="preserve"> </v>
      </c>
      <c r="AG333" s="125">
        <f t="shared" si="245"/>
        <v>0</v>
      </c>
      <c r="AH333" s="126">
        <f t="shared" si="246"/>
        <v>0</v>
      </c>
      <c r="AI333" s="126">
        <f t="shared" si="247"/>
        <v>0</v>
      </c>
      <c r="AJ333" s="126">
        <f t="shared" si="248"/>
        <v>0</v>
      </c>
      <c r="AK333" s="126">
        <f t="shared" si="249"/>
        <v>0</v>
      </c>
      <c r="AL333" s="126">
        <f t="shared" si="250"/>
        <v>4</v>
      </c>
      <c r="AM333" s="125">
        <f t="shared" si="226"/>
        <v>23</v>
      </c>
      <c r="AN333" s="125">
        <f t="shared" si="213"/>
        <v>0</v>
      </c>
      <c r="AO333" s="125">
        <f t="shared" si="214"/>
        <v>0</v>
      </c>
      <c r="AP333" s="125">
        <f t="shared" si="227"/>
        <v>1</v>
      </c>
      <c r="AQ333" s="127">
        <f t="shared" si="215"/>
        <v>810</v>
      </c>
      <c r="AR333" s="127">
        <f t="shared" si="216"/>
        <v>0</v>
      </c>
      <c r="AS333" s="125">
        <f t="shared" si="228"/>
        <v>0</v>
      </c>
      <c r="AT333" s="128">
        <f t="shared" si="217"/>
        <v>0</v>
      </c>
      <c r="AU333" s="128">
        <f t="shared" si="218"/>
        <v>0</v>
      </c>
      <c r="AV333" s="128">
        <f t="shared" si="229"/>
        <v>0</v>
      </c>
      <c r="AW333" s="128">
        <f t="shared" si="219"/>
        <v>0</v>
      </c>
      <c r="AX333" s="146">
        <f t="shared" si="220"/>
        <v>0</v>
      </c>
      <c r="AY333" s="147">
        <f t="shared" si="230"/>
        <v>0</v>
      </c>
      <c r="AZ333" s="146">
        <f t="shared" si="221"/>
        <v>0</v>
      </c>
      <c r="BA333" s="129">
        <f t="shared" si="231"/>
        <v>0</v>
      </c>
      <c r="BB333" s="129">
        <f t="shared" si="232"/>
        <v>0</v>
      </c>
      <c r="BC333" s="129">
        <f t="shared" si="233"/>
        <v>0</v>
      </c>
      <c r="BD333" s="130">
        <f t="shared" si="234"/>
        <v>0</v>
      </c>
      <c r="BE333" s="130">
        <f t="shared" si="235"/>
        <v>0</v>
      </c>
      <c r="BF333" s="130">
        <f t="shared" si="236"/>
        <v>0</v>
      </c>
      <c r="BG333" s="149" t="b">
        <f t="shared" si="237"/>
        <v>0</v>
      </c>
      <c r="BH333" s="130" t="b">
        <f t="shared" si="238"/>
        <v>0</v>
      </c>
      <c r="BI333" s="130" t="str">
        <f t="shared" si="239"/>
        <v/>
      </c>
      <c r="BJ333" s="130" t="str">
        <f t="shared" si="240"/>
        <v/>
      </c>
      <c r="BK333" s="130">
        <f t="shared" si="241"/>
        <v>0</v>
      </c>
      <c r="BL333" s="130" t="str">
        <f t="shared" si="242"/>
        <v/>
      </c>
      <c r="BM333" s="130" t="str">
        <f t="shared" si="254"/>
        <v/>
      </c>
      <c r="BN333" s="130" t="str">
        <f t="shared" si="255"/>
        <v/>
      </c>
      <c r="BO333" s="130">
        <f t="shared" si="251"/>
        <v>0</v>
      </c>
      <c r="BP333" s="130">
        <f t="shared" si="252"/>
        <v>0</v>
      </c>
      <c r="BQ333" s="130">
        <f t="shared" si="253"/>
        <v>0</v>
      </c>
      <c r="BR333" s="130">
        <f t="shared" si="243"/>
        <v>0</v>
      </c>
      <c r="BS333" s="130" t="str">
        <f t="shared" si="244"/>
        <v>N</v>
      </c>
    </row>
    <row r="334" spans="1:71" ht="18" customHeight="1">
      <c r="A334" s="407"/>
      <c r="B334" s="117"/>
      <c r="C334" s="117"/>
      <c r="D334" s="118"/>
      <c r="E334" s="118"/>
      <c r="F334" s="115"/>
      <c r="G334" s="115"/>
      <c r="H334" s="119"/>
      <c r="I334" s="109" t="str">
        <f t="shared" si="222"/>
        <v xml:space="preserve"> </v>
      </c>
      <c r="J334" s="109" t="str">
        <f t="shared" si="223"/>
        <v xml:space="preserve"> </v>
      </c>
      <c r="K334" s="109" t="str">
        <f t="shared" si="224"/>
        <v xml:space="preserve"> </v>
      </c>
      <c r="W334" s="141" t="str">
        <f t="shared" si="225"/>
        <v xml:space="preserve"> </v>
      </c>
      <c r="X334" s="137" t="str">
        <f t="shared" si="206"/>
        <v xml:space="preserve"> </v>
      </c>
      <c r="Y334" s="137" t="str">
        <f t="shared" si="207"/>
        <v xml:space="preserve"> </v>
      </c>
      <c r="Z334" s="137" t="str">
        <f t="shared" si="208"/>
        <v xml:space="preserve"> </v>
      </c>
      <c r="AA334" s="138" t="str">
        <f t="shared" si="209"/>
        <v xml:space="preserve"> </v>
      </c>
      <c r="AB334" s="144" t="str">
        <f t="shared" si="210"/>
        <v xml:space="preserve"> </v>
      </c>
      <c r="AC334" s="139" t="e">
        <f t="shared" si="211"/>
        <v>#N/A</v>
      </c>
      <c r="AD334" s="139" t="e">
        <f t="shared" si="212"/>
        <v>#N/A</v>
      </c>
      <c r="AE334" s="140" t="str">
        <f>IF(ISBLANK($G334)," ",IF($D334="Z",#REF!,IF($G334=2,0,IF($G334=1,IF($AB334&gt;$AD334,#REF!,0),IF($AB334&lt;$AC334,#REF!,#REF!)))))</f>
        <v xml:space="preserve"> </v>
      </c>
      <c r="AF334" s="140" t="str">
        <f>IF(ISBLANK($G334)," ",IF($D334="Z",#REF!+#REF!,IF($G334=2,#REF!+#REF!,IF($G334=1,IF($AB334&gt;$AD334,#REF!+#REF!,#REF!+#REF!),IF($AB334&lt;$AC334,#REF!+#REF!,#REF!+#REF!)))))</f>
        <v xml:space="preserve"> </v>
      </c>
      <c r="AG334" s="125">
        <f t="shared" si="245"/>
        <v>0</v>
      </c>
      <c r="AH334" s="126">
        <f t="shared" si="246"/>
        <v>0</v>
      </c>
      <c r="AI334" s="126">
        <f t="shared" si="247"/>
        <v>0</v>
      </c>
      <c r="AJ334" s="126">
        <f t="shared" si="248"/>
        <v>0</v>
      </c>
      <c r="AK334" s="126">
        <f t="shared" si="249"/>
        <v>0</v>
      </c>
      <c r="AL334" s="126">
        <f t="shared" si="250"/>
        <v>4</v>
      </c>
      <c r="AM334" s="125">
        <f t="shared" si="226"/>
        <v>23</v>
      </c>
      <c r="AN334" s="125">
        <f t="shared" si="213"/>
        <v>0</v>
      </c>
      <c r="AO334" s="125">
        <f t="shared" si="214"/>
        <v>0</v>
      </c>
      <c r="AP334" s="125">
        <f t="shared" si="227"/>
        <v>1</v>
      </c>
      <c r="AQ334" s="127">
        <f t="shared" si="215"/>
        <v>810</v>
      </c>
      <c r="AR334" s="127">
        <f t="shared" si="216"/>
        <v>0</v>
      </c>
      <c r="AS334" s="125">
        <f t="shared" si="228"/>
        <v>0</v>
      </c>
      <c r="AT334" s="128">
        <f t="shared" si="217"/>
        <v>0</v>
      </c>
      <c r="AU334" s="128">
        <f t="shared" si="218"/>
        <v>0</v>
      </c>
      <c r="AV334" s="128">
        <f t="shared" si="229"/>
        <v>0</v>
      </c>
      <c r="AW334" s="128">
        <f t="shared" si="219"/>
        <v>0</v>
      </c>
      <c r="AX334" s="146">
        <f t="shared" si="220"/>
        <v>0</v>
      </c>
      <c r="AY334" s="147">
        <f t="shared" si="230"/>
        <v>0</v>
      </c>
      <c r="AZ334" s="146">
        <f t="shared" si="221"/>
        <v>0</v>
      </c>
      <c r="BA334" s="129">
        <f t="shared" si="231"/>
        <v>0</v>
      </c>
      <c r="BB334" s="129">
        <f t="shared" si="232"/>
        <v>0</v>
      </c>
      <c r="BC334" s="129">
        <f t="shared" si="233"/>
        <v>0</v>
      </c>
      <c r="BD334" s="130">
        <f t="shared" si="234"/>
        <v>0</v>
      </c>
      <c r="BE334" s="130">
        <f t="shared" si="235"/>
        <v>0</v>
      </c>
      <c r="BF334" s="130">
        <f t="shared" si="236"/>
        <v>0</v>
      </c>
      <c r="BG334" s="149" t="b">
        <f t="shared" si="237"/>
        <v>0</v>
      </c>
      <c r="BH334" s="130" t="b">
        <f t="shared" si="238"/>
        <v>0</v>
      </c>
      <c r="BI334" s="130" t="str">
        <f t="shared" si="239"/>
        <v/>
      </c>
      <c r="BJ334" s="130" t="str">
        <f t="shared" si="240"/>
        <v/>
      </c>
      <c r="BK334" s="130">
        <f t="shared" si="241"/>
        <v>0</v>
      </c>
      <c r="BL334" s="130" t="str">
        <f t="shared" si="242"/>
        <v/>
      </c>
      <c r="BM334" s="130" t="str">
        <f t="shared" si="254"/>
        <v/>
      </c>
      <c r="BN334" s="130" t="str">
        <f t="shared" si="255"/>
        <v/>
      </c>
      <c r="BO334" s="130">
        <f t="shared" si="251"/>
        <v>0</v>
      </c>
      <c r="BP334" s="130">
        <f t="shared" si="252"/>
        <v>0</v>
      </c>
      <c r="BQ334" s="130">
        <f t="shared" si="253"/>
        <v>0</v>
      </c>
      <c r="BR334" s="130">
        <f t="shared" si="243"/>
        <v>0</v>
      </c>
      <c r="BS334" s="130" t="str">
        <f t="shared" si="244"/>
        <v>N</v>
      </c>
    </row>
    <row r="335" spans="1:71" ht="18" customHeight="1">
      <c r="A335" s="407"/>
      <c r="B335" s="117"/>
      <c r="C335" s="117"/>
      <c r="D335" s="118"/>
      <c r="E335" s="118"/>
      <c r="F335" s="115"/>
      <c r="G335" s="115"/>
      <c r="H335" s="119"/>
      <c r="I335" s="109" t="str">
        <f t="shared" si="222"/>
        <v xml:space="preserve"> </v>
      </c>
      <c r="J335" s="109" t="str">
        <f t="shared" si="223"/>
        <v xml:space="preserve"> </v>
      </c>
      <c r="K335" s="109" t="str">
        <f t="shared" si="224"/>
        <v xml:space="preserve"> </v>
      </c>
      <c r="W335" s="141" t="str">
        <f t="shared" si="225"/>
        <v xml:space="preserve"> </v>
      </c>
      <c r="X335" s="137" t="str">
        <f t="shared" si="206"/>
        <v xml:space="preserve"> </v>
      </c>
      <c r="Y335" s="137" t="str">
        <f t="shared" si="207"/>
        <v xml:space="preserve"> </v>
      </c>
      <c r="Z335" s="137" t="str">
        <f t="shared" si="208"/>
        <v xml:space="preserve"> </v>
      </c>
      <c r="AA335" s="138" t="str">
        <f t="shared" si="209"/>
        <v xml:space="preserve"> </v>
      </c>
      <c r="AB335" s="144" t="str">
        <f t="shared" si="210"/>
        <v xml:space="preserve"> </v>
      </c>
      <c r="AC335" s="139" t="e">
        <f t="shared" si="211"/>
        <v>#N/A</v>
      </c>
      <c r="AD335" s="139" t="e">
        <f t="shared" si="212"/>
        <v>#N/A</v>
      </c>
      <c r="AE335" s="140" t="str">
        <f>IF(ISBLANK($G335)," ",IF($D335="Z",#REF!,IF($G335=2,0,IF($G335=1,IF($AB335&gt;$AD335,#REF!,0),IF($AB335&lt;$AC335,#REF!,#REF!)))))</f>
        <v xml:space="preserve"> </v>
      </c>
      <c r="AF335" s="140" t="str">
        <f>IF(ISBLANK($G335)," ",IF($D335="Z",#REF!+#REF!,IF($G335=2,#REF!+#REF!,IF($G335=1,IF($AB335&gt;$AD335,#REF!+#REF!,#REF!+#REF!),IF($AB335&lt;$AC335,#REF!+#REF!,#REF!+#REF!)))))</f>
        <v xml:space="preserve"> </v>
      </c>
      <c r="AG335" s="125">
        <f t="shared" si="245"/>
        <v>0</v>
      </c>
      <c r="AH335" s="126">
        <f t="shared" si="246"/>
        <v>0</v>
      </c>
      <c r="AI335" s="126">
        <f t="shared" si="247"/>
        <v>0</v>
      </c>
      <c r="AJ335" s="126">
        <f t="shared" si="248"/>
        <v>0</v>
      </c>
      <c r="AK335" s="126">
        <f t="shared" si="249"/>
        <v>0</v>
      </c>
      <c r="AL335" s="126">
        <f t="shared" si="250"/>
        <v>4</v>
      </c>
      <c r="AM335" s="125">
        <f t="shared" si="226"/>
        <v>23</v>
      </c>
      <c r="AN335" s="125">
        <f t="shared" si="213"/>
        <v>0</v>
      </c>
      <c r="AO335" s="125">
        <f t="shared" si="214"/>
        <v>0</v>
      </c>
      <c r="AP335" s="125">
        <f t="shared" si="227"/>
        <v>1</v>
      </c>
      <c r="AQ335" s="127">
        <f t="shared" si="215"/>
        <v>810</v>
      </c>
      <c r="AR335" s="127">
        <f t="shared" si="216"/>
        <v>0</v>
      </c>
      <c r="AS335" s="125">
        <f t="shared" si="228"/>
        <v>0</v>
      </c>
      <c r="AT335" s="128">
        <f t="shared" si="217"/>
        <v>0</v>
      </c>
      <c r="AU335" s="128">
        <f t="shared" si="218"/>
        <v>0</v>
      </c>
      <c r="AV335" s="128">
        <f t="shared" si="229"/>
        <v>0</v>
      </c>
      <c r="AW335" s="128">
        <f t="shared" si="219"/>
        <v>0</v>
      </c>
      <c r="AX335" s="146">
        <f t="shared" si="220"/>
        <v>0</v>
      </c>
      <c r="AY335" s="147">
        <f t="shared" si="230"/>
        <v>0</v>
      </c>
      <c r="AZ335" s="146">
        <f t="shared" si="221"/>
        <v>0</v>
      </c>
      <c r="BA335" s="129">
        <f t="shared" si="231"/>
        <v>0</v>
      </c>
      <c r="BB335" s="129">
        <f t="shared" si="232"/>
        <v>0</v>
      </c>
      <c r="BC335" s="129">
        <f t="shared" si="233"/>
        <v>0</v>
      </c>
      <c r="BD335" s="130">
        <f t="shared" si="234"/>
        <v>0</v>
      </c>
      <c r="BE335" s="130">
        <f t="shared" si="235"/>
        <v>0</v>
      </c>
      <c r="BF335" s="130">
        <f t="shared" si="236"/>
        <v>0</v>
      </c>
      <c r="BG335" s="149" t="b">
        <f t="shared" si="237"/>
        <v>0</v>
      </c>
      <c r="BH335" s="130" t="b">
        <f t="shared" si="238"/>
        <v>0</v>
      </c>
      <c r="BI335" s="130" t="str">
        <f t="shared" si="239"/>
        <v/>
      </c>
      <c r="BJ335" s="130" t="str">
        <f t="shared" si="240"/>
        <v/>
      </c>
      <c r="BK335" s="130">
        <f t="shared" si="241"/>
        <v>0</v>
      </c>
      <c r="BL335" s="130" t="str">
        <f t="shared" si="242"/>
        <v/>
      </c>
      <c r="BM335" s="130" t="str">
        <f t="shared" si="254"/>
        <v/>
      </c>
      <c r="BN335" s="130" t="str">
        <f t="shared" si="255"/>
        <v/>
      </c>
      <c r="BO335" s="130">
        <f t="shared" si="251"/>
        <v>0</v>
      </c>
      <c r="BP335" s="130">
        <f t="shared" si="252"/>
        <v>0</v>
      </c>
      <c r="BQ335" s="130">
        <f t="shared" si="253"/>
        <v>0</v>
      </c>
      <c r="BR335" s="130">
        <f t="shared" si="243"/>
        <v>0</v>
      </c>
      <c r="BS335" s="130" t="str">
        <f t="shared" si="244"/>
        <v>N</v>
      </c>
    </row>
    <row r="336" spans="1:71" ht="18" customHeight="1">
      <c r="A336" s="407"/>
      <c r="B336" s="117"/>
      <c r="C336" s="117"/>
      <c r="D336" s="118"/>
      <c r="E336" s="118"/>
      <c r="F336" s="115"/>
      <c r="G336" s="115"/>
      <c r="H336" s="119"/>
      <c r="I336" s="109" t="str">
        <f t="shared" si="222"/>
        <v xml:space="preserve"> </v>
      </c>
      <c r="J336" s="109" t="str">
        <f t="shared" si="223"/>
        <v xml:space="preserve"> </v>
      </c>
      <c r="K336" s="109" t="str">
        <f t="shared" si="224"/>
        <v xml:space="preserve"> </v>
      </c>
      <c r="W336" s="141" t="str">
        <f t="shared" si="225"/>
        <v xml:space="preserve"> </v>
      </c>
      <c r="X336" s="137" t="str">
        <f t="shared" ref="X336:X399" si="256">IF(ISBLANK(A336)," ",MOD(SUM((LEFT(A336,1)*8)+(MID(A336,2,1)*7)+(MID(A336,3,1)*6)+(MID(A336,4,1)*5)+(MID(A336,5,1)*4)+(MID(A336,6,1)*3)+(MID(A336,7,1)*2)),11))</f>
        <v xml:space="preserve"> </v>
      </c>
      <c r="Y336" s="137" t="str">
        <f t="shared" ref="Y336:Y399" si="257">IF(ISBLANK(A336)," ",IF(A336&lt;10000000+OR(A336&gt;99999999),"X",IF(X336=0,0,IF(X336=1,"X",11-X336))))</f>
        <v xml:space="preserve"> </v>
      </c>
      <c r="Z336" s="137" t="str">
        <f t="shared" ref="Z336:Z399" si="258">IF(ISBLANK(A336)," ",IF(ISERROR(VLOOKUP(A336,InvalidNINum,1,FALSE)),SUM(CONCATENATE(LEFT(A336,7),Y336)),VLOOKUP(A336,InvalidNINum,1,FALSE)))</f>
        <v xml:space="preserve"> </v>
      </c>
      <c r="AA336" s="138" t="str">
        <f t="shared" ref="AA336:AA399" si="259">IF(ISBLANK($F336)," ",IF(AND($E336="M",$F336=$C$10),"M","W"))</f>
        <v xml:space="preserve"> </v>
      </c>
      <c r="AB336" s="144" t="str">
        <f t="shared" ref="AB336:AB399" si="260">IF(ISBLANK($H336)," ",IF($E336="M",IF($F336=$C$10,IF($H336&gt;$C$12,$C$12,ROUNDDOWN($H336,0)),IF($H336&gt;($F336*$C$11),$F336*$C$11,ROUNDDOWN($H336,0))),IF($H336&gt;($F336*$C$11),$F336*$C$11,ROUNDDOWN($H336,0))))</f>
        <v xml:space="preserve"> </v>
      </c>
      <c r="AC336" s="139" t="e">
        <f t="shared" ref="AC336:AC399" si="261">IF($AA336="M",(VLOOKUP($C$6,$V$16:$AF$20,14)*52)/12,VLOOKUP($C$6,$V$16:$AF$20,14)*$F336)</f>
        <v>#N/A</v>
      </c>
      <c r="AD336" s="139" t="e">
        <f t="shared" ref="AD336:AD399" si="262">IF($AA336="M",(VLOOKUP($C$6,$V$16:$AF$20,15)*52)/12,VLOOKUP($C$6,$V$16:$AF$20,15)*$F336)</f>
        <v>#N/A</v>
      </c>
      <c r="AE336" s="140" t="str">
        <f>IF(ISBLANK($G336)," ",IF($D336="Z",#REF!,IF($G336=2,0,IF($G336=1,IF($AB336&gt;$AD336,#REF!,0),IF($AB336&lt;$AC336,#REF!,#REF!)))))</f>
        <v xml:space="preserve"> </v>
      </c>
      <c r="AF336" s="140" t="str">
        <f>IF(ISBLANK($G336)," ",IF($D336="Z",#REF!+#REF!,IF($G336=2,#REF!+#REF!,IF($G336=1,IF($AB336&gt;$AD336,#REF!+#REF!,#REF!+#REF!),IF($AB336&lt;$AC336,#REF!+#REF!,#REF!+#REF!)))))</f>
        <v xml:space="preserve"> </v>
      </c>
      <c r="AG336" s="125">
        <f t="shared" si="245"/>
        <v>0</v>
      </c>
      <c r="AH336" s="126">
        <f t="shared" si="246"/>
        <v>0</v>
      </c>
      <c r="AI336" s="126">
        <f t="shared" si="247"/>
        <v>0</v>
      </c>
      <c r="AJ336" s="126">
        <f t="shared" si="248"/>
        <v>0</v>
      </c>
      <c r="AK336" s="126">
        <f t="shared" si="249"/>
        <v>0</v>
      </c>
      <c r="AL336" s="126">
        <f t="shared" si="250"/>
        <v>4</v>
      </c>
      <c r="AM336" s="125">
        <f t="shared" si="226"/>
        <v>23</v>
      </c>
      <c r="AN336" s="125">
        <f t="shared" ref="AN336:AN399" si="263">IF(AM336&gt;Lower_Age_Limit,0,1)</f>
        <v>0</v>
      </c>
      <c r="AO336" s="125">
        <f t="shared" ref="AO336:AO399" si="264">IF(NOT(G336="R"),0,IF(AM336&gt;=RetirementAge,0,1))</f>
        <v>0</v>
      </c>
      <c r="AP336" s="125">
        <f t="shared" si="227"/>
        <v>1</v>
      </c>
      <c r="AQ336" s="127">
        <f t="shared" ref="AQ336:AQ399" si="265">+HLOOKUP($AH$10,WeeklyIWCeiling,AP336+1)</f>
        <v>810</v>
      </c>
      <c r="AR336" s="127">
        <f t="shared" ref="AR336:AR399" si="266">IF(AA336="M",HLOOKUP($AH$10,MonthlyIWCeiling,AP336+1),HLOOKUP($AH$10,WeeklyIWCeiling,AP336+1)*F336)</f>
        <v>0</v>
      </c>
      <c r="AS336" s="125">
        <f t="shared" si="228"/>
        <v>0</v>
      </c>
      <c r="AT336" s="128">
        <f t="shared" ref="AT336:AT399" si="267">IF(E336="M",IF(H336&lt;=AR336,0,1),IF(AS336&lt;=AQ336,0,1))</f>
        <v>0</v>
      </c>
      <c r="AU336" s="128">
        <f t="shared" ref="AU336:AU399" si="268">IF(F336&gt;$C$10,1,0)</f>
        <v>0</v>
      </c>
      <c r="AV336" s="128">
        <f t="shared" si="229"/>
        <v>0</v>
      </c>
      <c r="AW336" s="128">
        <f t="shared" ref="AW336:AW399" si="269">+IF(OR(AND(E336="M",AV336&lt;60),AND(E336="W",AS336&lt;60)),1,0)</f>
        <v>0</v>
      </c>
      <c r="AX336" s="146">
        <f t="shared" ref="AX336:AX399" si="270">IF(OR(ISBLANK(A336),ISBLANK(B336),ISBLANK(C336),ISBLANK(D336),ISBLANK(E336)),0,IF(AND(F336&gt;0,F336&lt;6,H336&gt;0),IF(AW336=1,HLOOKUP($AH$10,EeContRatesU60,AP336+1,TRUE),HLOOKUP($AH$10,EeContRatesO60,AP336+1,TRUE))))</f>
        <v>0</v>
      </c>
      <c r="AY336" s="147">
        <f t="shared" si="230"/>
        <v>0</v>
      </c>
      <c r="AZ336" s="146">
        <f t="shared" ref="AZ336:AZ399" si="271">IF(OR(ISBLANK(A336),ISBLANK(B336),ISBLANK(C336),ISBLANK(D336),ISBLANK(E336)),0,IF(AND(F336&gt;0,F336&lt;6,H336&gt;0),IF(AW336=1,HLOOKUP($AH$10,TotalContRatesU60,AP336+1,TRUE),HLOOKUP($AH$10,TotalContRatesO60,AP336+1,TRUE))))</f>
        <v>0</v>
      </c>
      <c r="BA336" s="129">
        <f t="shared" si="231"/>
        <v>0</v>
      </c>
      <c r="BB336" s="129">
        <f t="shared" si="232"/>
        <v>0</v>
      </c>
      <c r="BC336" s="129">
        <f t="shared" si="233"/>
        <v>0</v>
      </c>
      <c r="BD336" s="130">
        <f t="shared" si="234"/>
        <v>0</v>
      </c>
      <c r="BE336" s="130">
        <f t="shared" si="235"/>
        <v>0</v>
      </c>
      <c r="BF336" s="130">
        <f t="shared" si="236"/>
        <v>0</v>
      </c>
      <c r="BG336" s="149" t="b">
        <f t="shared" si="237"/>
        <v>0</v>
      </c>
      <c r="BH336" s="130" t="b">
        <f t="shared" si="238"/>
        <v>0</v>
      </c>
      <c r="BI336" s="130" t="str">
        <f t="shared" si="239"/>
        <v/>
      </c>
      <c r="BJ336" s="130" t="str">
        <f t="shared" si="240"/>
        <v/>
      </c>
      <c r="BK336" s="130">
        <f t="shared" si="241"/>
        <v>0</v>
      </c>
      <c r="BL336" s="130" t="str">
        <f t="shared" si="242"/>
        <v/>
      </c>
      <c r="BM336" s="130" t="str">
        <f t="shared" si="254"/>
        <v/>
      </c>
      <c r="BN336" s="130" t="str">
        <f t="shared" si="255"/>
        <v/>
      </c>
      <c r="BO336" s="130">
        <f t="shared" si="251"/>
        <v>0</v>
      </c>
      <c r="BP336" s="130">
        <f t="shared" si="252"/>
        <v>0</v>
      </c>
      <c r="BQ336" s="130">
        <f t="shared" si="253"/>
        <v>0</v>
      </c>
      <c r="BR336" s="130">
        <f t="shared" si="243"/>
        <v>0</v>
      </c>
      <c r="BS336" s="130" t="str">
        <f t="shared" si="244"/>
        <v>N</v>
      </c>
    </row>
    <row r="337" spans="1:71" ht="18" customHeight="1">
      <c r="A337" s="407"/>
      <c r="B337" s="117"/>
      <c r="C337" s="117"/>
      <c r="D337" s="118"/>
      <c r="E337" s="118"/>
      <c r="F337" s="115"/>
      <c r="G337" s="115"/>
      <c r="H337" s="119"/>
      <c r="I337" s="109" t="str">
        <f t="shared" ref="I337:I400" si="272">IF(ISBLANK($H337)," ",BO337)</f>
        <v xml:space="preserve"> </v>
      </c>
      <c r="J337" s="109" t="str">
        <f t="shared" ref="J337:J400" si="273">IF(ISBLANK($H337)," ",BP337)</f>
        <v xml:space="preserve"> </v>
      </c>
      <c r="K337" s="109" t="str">
        <f t="shared" ref="K337:K400" si="274">IF((ISBLANK($H337))," ",BQ337)</f>
        <v xml:space="preserve"> </v>
      </c>
      <c r="W337" s="141" t="str">
        <f t="shared" ref="W337:W400" si="275">IF(ISBLANK($A337)," ",A337)</f>
        <v xml:space="preserve"> </v>
      </c>
      <c r="X337" s="137" t="str">
        <f t="shared" si="256"/>
        <v xml:space="preserve"> </v>
      </c>
      <c r="Y337" s="137" t="str">
        <f t="shared" si="257"/>
        <v xml:space="preserve"> </v>
      </c>
      <c r="Z337" s="137" t="str">
        <f t="shared" si="258"/>
        <v xml:space="preserve"> </v>
      </c>
      <c r="AA337" s="138" t="str">
        <f t="shared" si="259"/>
        <v xml:space="preserve"> </v>
      </c>
      <c r="AB337" s="144" t="str">
        <f t="shared" si="260"/>
        <v xml:space="preserve"> </v>
      </c>
      <c r="AC337" s="139" t="e">
        <f t="shared" si="261"/>
        <v>#N/A</v>
      </c>
      <c r="AD337" s="139" t="e">
        <f t="shared" si="262"/>
        <v>#N/A</v>
      </c>
      <c r="AE337" s="140" t="str">
        <f>IF(ISBLANK($G337)," ",IF($D337="Z",#REF!,IF($G337=2,0,IF($G337=1,IF($AB337&gt;$AD337,#REF!,0),IF($AB337&lt;$AC337,#REF!,#REF!)))))</f>
        <v xml:space="preserve"> </v>
      </c>
      <c r="AF337" s="140" t="str">
        <f>IF(ISBLANK($G337)," ",IF($D337="Z",#REF!+#REF!,IF($G337=2,#REF!+#REF!,IF($G337=1,IF($AB337&gt;$AD337,#REF!+#REF!,#REF!+#REF!),IF($AB337&lt;$AC337,#REF!+#REF!,#REF!+#REF!)))))</f>
        <v xml:space="preserve"> </v>
      </c>
      <c r="AG337" s="125">
        <f t="shared" si="245"/>
        <v>0</v>
      </c>
      <c r="AH337" s="126">
        <f t="shared" si="246"/>
        <v>0</v>
      </c>
      <c r="AI337" s="126">
        <f t="shared" si="247"/>
        <v>0</v>
      </c>
      <c r="AJ337" s="126">
        <f t="shared" si="248"/>
        <v>0</v>
      </c>
      <c r="AK337" s="126">
        <f t="shared" si="249"/>
        <v>0</v>
      </c>
      <c r="AL337" s="126">
        <f t="shared" si="250"/>
        <v>4</v>
      </c>
      <c r="AM337" s="125">
        <f t="shared" ref="AM337:AM400" si="276">IF(INT((($AH$11-(1900+AI337))*48 +($AH$12-AL337))/48)&gt;90,INT((($AH$11-(2000+AI337))*48 +($AH$12-AL337))/48),INT((($AH$11-(1900+AI337))*48 +($AH$12-AL337))/48))</f>
        <v>23</v>
      </c>
      <c r="AN337" s="125">
        <f t="shared" si="263"/>
        <v>0</v>
      </c>
      <c r="AO337" s="125">
        <f t="shared" si="264"/>
        <v>0</v>
      </c>
      <c r="AP337" s="125">
        <f t="shared" ref="AP337:AP400" si="277">IF(AND($D337="Z",$AL$10&lt;=$AH$10,$AH$10&lt;$AL$11,$AL$12&lt;AM337,AM337&lt;=$AL$13),7,IF(AM337&gt;=70,IF($G337="R",6,5),IF($G337="R",IF(AM337&gt;=65,4,2),IF($AM337&gt;=65,3,1))))</f>
        <v>1</v>
      </c>
      <c r="AQ337" s="127">
        <f t="shared" si="265"/>
        <v>810</v>
      </c>
      <c r="AR337" s="127">
        <f t="shared" si="266"/>
        <v>0</v>
      </c>
      <c r="AS337" s="125">
        <f t="shared" ref="AS337:AS400" si="278">IF(AND(F337&gt;0,H337&gt;0),H337/F337,0)</f>
        <v>0</v>
      </c>
      <c r="AT337" s="128">
        <f t="shared" si="267"/>
        <v>0</v>
      </c>
      <c r="AU337" s="128">
        <f t="shared" si="268"/>
        <v>0</v>
      </c>
      <c r="AV337" s="128">
        <f t="shared" ref="AV337:AV400" si="279">+AR337*12/52</f>
        <v>0</v>
      </c>
      <c r="AW337" s="128">
        <f t="shared" si="269"/>
        <v>0</v>
      </c>
      <c r="AX337" s="146">
        <f t="shared" si="270"/>
        <v>0</v>
      </c>
      <c r="AY337" s="147">
        <f t="shared" ref="AY337:AY400" si="280">+AZ337-AX337</f>
        <v>0</v>
      </c>
      <c r="AZ337" s="146">
        <f t="shared" si="271"/>
        <v>0</v>
      </c>
      <c r="BA337" s="129">
        <f t="shared" ref="BA337:BA400" si="281">IF(OR(ISBLANK(A337),ISBLANK(B337),ISBLANK(C337),ISBLANK(D337),ISBLANK(E337)),0,IF(AND(F337&gt;0,F337&lt;6,H337&gt;0),ROUND(H337*AX337,2)))</f>
        <v>0</v>
      </c>
      <c r="BB337" s="129">
        <f t="shared" ref="BB337:BB400" si="282">IF(OR(ISBLANK(A337),ISBLANK(B337),ISBLANK(C337),ISBLANK(D337),ISBLANK(E337)),0,IF(AND(F337&gt;0,F337&lt;6,H337&gt;0),ROUND(H337*AY337,2)))</f>
        <v>0</v>
      </c>
      <c r="BC337" s="129">
        <f t="shared" ref="BC337:BC400" si="283">+BA337+BB337</f>
        <v>0</v>
      </c>
      <c r="BD337" s="130">
        <f t="shared" ref="BD337:BD400" si="284">IF(AND(AND(F337&gt;0,H337&gt;0,ISTEXT(D337),ISTEXT(E337)),ISBLANK(A337)),"Input NI#",IF(AND(F337&gt;0,H337&gt;0,ISTEXT(D337),ISTEXT(E337),OR(ISBLANK(B337),ISBLANK(C337))),"Input name",IF(AND(A337&gt;0,OR(AK337=0,AK337=9)),"Check NI#",IF(AT337=0,BA337,"Check wages"))))</f>
        <v>0</v>
      </c>
      <c r="BE337" s="130">
        <f t="shared" ref="BE337:BE400" si="285">IF(ISTEXT(BD337),BD337,BB337)</f>
        <v>0</v>
      </c>
      <c r="BF337" s="130">
        <f t="shared" ref="BF337:BF400" si="286">IF(ISTEXT(BD337),BD337,BC337)</f>
        <v>0</v>
      </c>
      <c r="BG337" s="149" t="b">
        <f t="shared" ref="BG337:BG400" si="287">IF(AND(OR(ISTEXT(B337),ISTEXT(C337),ISTEXT(D337),ISTEXT(E337),F337&gt;0,H337&gt;0),ISBLANK(A337)),1,IF(A337&gt;0,IF(ISBLANK(B337),1,IF(ISBLANK(C337),1,IF(ISBLANK(D337),1,IF(ISBLANK(E337),1,IF(F337=0,1,IF(H337=0,1," "))))))))</f>
        <v>0</v>
      </c>
      <c r="BH337" s="130" t="b">
        <f t="shared" ref="BH337:BH400" si="288">IF(AND(OR(ISTEXT(B337),ISTEXT(C337),ISTEXT(D337),ISTEXT(E337),F337&gt;0,H337&gt;0),ISBLANK(A337)),"Input "&amp;A$15,IF(A337&gt;0,IF(ISBLANK(B337),"Input "&amp;B$15,IF(ISBLANK(C337),"Input "&amp;C$15,IF(ISBLANK(D337),"Enter "&amp;D$15,IF(ISBLANK(E337),"Select "&amp;E$15,IF(F337=0,"Input "&amp;F$15,IF(H337=0,"Input "&amp;H$15," "))))))))</f>
        <v>0</v>
      </c>
      <c r="BI337" s="130" t="str">
        <f t="shared" ref="BI337:BI400" si="289">IF(OR(AT337=1,AU337=1,AN337=1,AO337=1),1,"")</f>
        <v/>
      </c>
      <c r="BJ337" s="130" t="str">
        <f t="shared" ref="BJ337:BJ400" si="290">IF(AT337=1,"Check wages",IF(AU337=1,"Check number of weeks",IF(AN337=1,"Registrant under age 16",IF(AO337=1,"Ineligible for Retirement",""))))</f>
        <v/>
      </c>
      <c r="BK337" s="130">
        <f t="shared" ref="BK337:BK400" si="291">IF(AND($D337="Z",OR($AL$10&gt;$AH$10,$AH$10&gt;$AL$11,$AL$12&gt;AM337,AM337&gt;$AL$13)),1,0)</f>
        <v>0</v>
      </c>
      <c r="BL337" s="130" t="str">
        <f t="shared" ref="BL337:BL400" si="292">IF(BK337=1,"Change Cont. type to 'P'","")</f>
        <v/>
      </c>
      <c r="BM337" s="130" t="str">
        <f t="shared" si="254"/>
        <v/>
      </c>
      <c r="BN337" s="130" t="str">
        <f t="shared" si="255"/>
        <v/>
      </c>
      <c r="BO337" s="130">
        <f t="shared" si="251"/>
        <v>0</v>
      </c>
      <c r="BP337" s="130">
        <f t="shared" si="252"/>
        <v>0</v>
      </c>
      <c r="BQ337" s="130">
        <f t="shared" si="253"/>
        <v>0</v>
      </c>
      <c r="BR337" s="130">
        <f t="shared" ref="BR337:BR400" si="293">IF(OR(BG337=1,BI337=1,BK337=1,BM337=1),1,0)</f>
        <v>0</v>
      </c>
      <c r="BS337" s="130" t="str">
        <f t="shared" ref="BS337:BS400" si="294">IF(OR(ISBLANK(A337),BR337=1),"N","Y")</f>
        <v>N</v>
      </c>
    </row>
    <row r="338" spans="1:71" ht="18" customHeight="1">
      <c r="A338" s="407"/>
      <c r="B338" s="117"/>
      <c r="C338" s="117"/>
      <c r="D338" s="118"/>
      <c r="E338" s="118"/>
      <c r="F338" s="115"/>
      <c r="G338" s="115"/>
      <c r="H338" s="119"/>
      <c r="I338" s="109" t="str">
        <f t="shared" si="272"/>
        <v xml:space="preserve"> </v>
      </c>
      <c r="J338" s="109" t="str">
        <f t="shared" si="273"/>
        <v xml:space="preserve"> </v>
      </c>
      <c r="K338" s="109" t="str">
        <f t="shared" si="274"/>
        <v xml:space="preserve"> </v>
      </c>
      <c r="W338" s="141" t="str">
        <f t="shared" si="275"/>
        <v xml:space="preserve"> </v>
      </c>
      <c r="X338" s="137" t="str">
        <f t="shared" si="256"/>
        <v xml:space="preserve"> </v>
      </c>
      <c r="Y338" s="137" t="str">
        <f t="shared" si="257"/>
        <v xml:space="preserve"> </v>
      </c>
      <c r="Z338" s="137" t="str">
        <f t="shared" si="258"/>
        <v xml:space="preserve"> </v>
      </c>
      <c r="AA338" s="138" t="str">
        <f t="shared" si="259"/>
        <v xml:space="preserve"> </v>
      </c>
      <c r="AB338" s="144" t="str">
        <f t="shared" si="260"/>
        <v xml:space="preserve"> </v>
      </c>
      <c r="AC338" s="139" t="e">
        <f t="shared" si="261"/>
        <v>#N/A</v>
      </c>
      <c r="AD338" s="139" t="e">
        <f t="shared" si="262"/>
        <v>#N/A</v>
      </c>
      <c r="AE338" s="140" t="str">
        <f>IF(ISBLANK($G338)," ",IF($D338="Z",#REF!,IF($G338=2,0,IF($G338=1,IF($AB338&gt;$AD338,#REF!,0),IF($AB338&lt;$AC338,#REF!,#REF!)))))</f>
        <v xml:space="preserve"> </v>
      </c>
      <c r="AF338" s="140" t="str">
        <f>IF(ISBLANK($G338)," ",IF($D338="Z",#REF!+#REF!,IF($G338=2,#REF!+#REF!,IF($G338=1,IF($AB338&gt;$AD338,#REF!+#REF!,#REF!+#REF!),IF($AB338&lt;$AC338,#REF!+#REF!,#REF!+#REF!)))))</f>
        <v xml:space="preserve"> </v>
      </c>
      <c r="AG338" s="125">
        <f t="shared" ref="AG338:AG401" si="295">INT(A338/10)</f>
        <v>0</v>
      </c>
      <c r="AH338" s="126">
        <f t="shared" ref="AH338:AH401" si="296">INT(A338/1000)</f>
        <v>0</v>
      </c>
      <c r="AI338" s="126">
        <f t="shared" ref="AI338:AI401" si="297">AG338-AH338*100</f>
        <v>0</v>
      </c>
      <c r="AJ338" s="126">
        <f t="shared" ref="AJ338:AJ401" si="298">INT(AH338/10)</f>
        <v>0</v>
      </c>
      <c r="AK338" s="126">
        <f t="shared" ref="AK338:AK401" si="299">AH338-10*AJ338</f>
        <v>0</v>
      </c>
      <c r="AL338" s="126">
        <f t="shared" ref="AL338:AL401" si="300">IF(MOD(AH338-AJ338*10,4)=0,4,MOD(AH338-AJ338*10,4))</f>
        <v>4</v>
      </c>
      <c r="AM338" s="125">
        <f t="shared" si="276"/>
        <v>23</v>
      </c>
      <c r="AN338" s="125">
        <f t="shared" si="263"/>
        <v>0</v>
      </c>
      <c r="AO338" s="125">
        <f t="shared" si="264"/>
        <v>0</v>
      </c>
      <c r="AP338" s="125">
        <f t="shared" si="277"/>
        <v>1</v>
      </c>
      <c r="AQ338" s="127">
        <f t="shared" si="265"/>
        <v>810</v>
      </c>
      <c r="AR338" s="127">
        <f t="shared" si="266"/>
        <v>0</v>
      </c>
      <c r="AS338" s="125">
        <f t="shared" si="278"/>
        <v>0</v>
      </c>
      <c r="AT338" s="128">
        <f t="shared" si="267"/>
        <v>0</v>
      </c>
      <c r="AU338" s="128">
        <f t="shared" si="268"/>
        <v>0</v>
      </c>
      <c r="AV338" s="128">
        <f t="shared" si="279"/>
        <v>0</v>
      </c>
      <c r="AW338" s="128">
        <f t="shared" si="269"/>
        <v>0</v>
      </c>
      <c r="AX338" s="146">
        <f t="shared" si="270"/>
        <v>0</v>
      </c>
      <c r="AY338" s="147">
        <f t="shared" si="280"/>
        <v>0</v>
      </c>
      <c r="AZ338" s="146">
        <f t="shared" si="271"/>
        <v>0</v>
      </c>
      <c r="BA338" s="129">
        <f t="shared" si="281"/>
        <v>0</v>
      </c>
      <c r="BB338" s="129">
        <f t="shared" si="282"/>
        <v>0</v>
      </c>
      <c r="BC338" s="129">
        <f t="shared" si="283"/>
        <v>0</v>
      </c>
      <c r="BD338" s="130">
        <f t="shared" si="284"/>
        <v>0</v>
      </c>
      <c r="BE338" s="130">
        <f t="shared" si="285"/>
        <v>0</v>
      </c>
      <c r="BF338" s="130">
        <f t="shared" si="286"/>
        <v>0</v>
      </c>
      <c r="BG338" s="149" t="b">
        <f t="shared" si="287"/>
        <v>0</v>
      </c>
      <c r="BH338" s="130" t="b">
        <f t="shared" si="288"/>
        <v>0</v>
      </c>
      <c r="BI338" s="130" t="str">
        <f t="shared" si="289"/>
        <v/>
      </c>
      <c r="BJ338" s="130" t="str">
        <f t="shared" si="290"/>
        <v/>
      </c>
      <c r="BK338" s="130">
        <f t="shared" si="291"/>
        <v>0</v>
      </c>
      <c r="BL338" s="130" t="str">
        <f t="shared" si="292"/>
        <v/>
      </c>
      <c r="BM338" s="130" t="str">
        <f t="shared" si="254"/>
        <v/>
      </c>
      <c r="BN338" s="130" t="str">
        <f t="shared" si="255"/>
        <v/>
      </c>
      <c r="BO338" s="130">
        <f t="shared" ref="BO338:BO401" si="301">IF($BG338=1,$BH338,IF($BI338=1,$BJ338,IF($BK338=1,$BL338,IF($BM338=1,$BN338,BA338))))</f>
        <v>0</v>
      </c>
      <c r="BP338" s="130">
        <f t="shared" ref="BP338:BP401" si="302">IF($BG338=1,$BH338,IF($BI338=1,$BJ338,IF($BK338=1,$BL338,IF($BM338=1,$BN338,BB338))))</f>
        <v>0</v>
      </c>
      <c r="BQ338" s="130">
        <f t="shared" ref="BQ338:BQ401" si="303">IF($BG338=1,$BH338,IF($BI338=1,$BJ338,IF($BK338=1,$BL338,IF($BM338=1,$BN338,BC338))))</f>
        <v>0</v>
      </c>
      <c r="BR338" s="130">
        <f t="shared" si="293"/>
        <v>0</v>
      </c>
      <c r="BS338" s="130" t="str">
        <f t="shared" si="294"/>
        <v>N</v>
      </c>
    </row>
    <row r="339" spans="1:71" ht="18" customHeight="1">
      <c r="A339" s="407"/>
      <c r="B339" s="117"/>
      <c r="C339" s="117"/>
      <c r="D339" s="118"/>
      <c r="E339" s="118"/>
      <c r="F339" s="115"/>
      <c r="G339" s="115"/>
      <c r="H339" s="119"/>
      <c r="I339" s="109" t="str">
        <f t="shared" si="272"/>
        <v xml:space="preserve"> </v>
      </c>
      <c r="J339" s="109" t="str">
        <f t="shared" si="273"/>
        <v xml:space="preserve"> </v>
      </c>
      <c r="K339" s="109" t="str">
        <f t="shared" si="274"/>
        <v xml:space="preserve"> </v>
      </c>
      <c r="W339" s="141" t="str">
        <f t="shared" si="275"/>
        <v xml:space="preserve"> </v>
      </c>
      <c r="X339" s="137" t="str">
        <f t="shared" si="256"/>
        <v xml:space="preserve"> </v>
      </c>
      <c r="Y339" s="137" t="str">
        <f t="shared" si="257"/>
        <v xml:space="preserve"> </v>
      </c>
      <c r="Z339" s="137" t="str">
        <f t="shared" si="258"/>
        <v xml:space="preserve"> </v>
      </c>
      <c r="AA339" s="138" t="str">
        <f t="shared" si="259"/>
        <v xml:space="preserve"> </v>
      </c>
      <c r="AB339" s="144" t="str">
        <f t="shared" si="260"/>
        <v xml:space="preserve"> </v>
      </c>
      <c r="AC339" s="139" t="e">
        <f t="shared" si="261"/>
        <v>#N/A</v>
      </c>
      <c r="AD339" s="139" t="e">
        <f t="shared" si="262"/>
        <v>#N/A</v>
      </c>
      <c r="AE339" s="140" t="str">
        <f>IF(ISBLANK($G339)," ",IF($D339="Z",#REF!,IF($G339=2,0,IF($G339=1,IF($AB339&gt;$AD339,#REF!,0),IF($AB339&lt;$AC339,#REF!,#REF!)))))</f>
        <v xml:space="preserve"> </v>
      </c>
      <c r="AF339" s="140" t="str">
        <f>IF(ISBLANK($G339)," ",IF($D339="Z",#REF!+#REF!,IF($G339=2,#REF!+#REF!,IF($G339=1,IF($AB339&gt;$AD339,#REF!+#REF!,#REF!+#REF!),IF($AB339&lt;$AC339,#REF!+#REF!,#REF!+#REF!)))))</f>
        <v xml:space="preserve"> </v>
      </c>
      <c r="AG339" s="125">
        <f t="shared" si="295"/>
        <v>0</v>
      </c>
      <c r="AH339" s="126">
        <f t="shared" si="296"/>
        <v>0</v>
      </c>
      <c r="AI339" s="126">
        <f t="shared" si="297"/>
        <v>0</v>
      </c>
      <c r="AJ339" s="126">
        <f t="shared" si="298"/>
        <v>0</v>
      </c>
      <c r="AK339" s="126">
        <f t="shared" si="299"/>
        <v>0</v>
      </c>
      <c r="AL339" s="126">
        <f t="shared" si="300"/>
        <v>4</v>
      </c>
      <c r="AM339" s="125">
        <f t="shared" si="276"/>
        <v>23</v>
      </c>
      <c r="AN339" s="125">
        <f t="shared" si="263"/>
        <v>0</v>
      </c>
      <c r="AO339" s="125">
        <f t="shared" si="264"/>
        <v>0</v>
      </c>
      <c r="AP339" s="125">
        <f t="shared" si="277"/>
        <v>1</v>
      </c>
      <c r="AQ339" s="127">
        <f t="shared" si="265"/>
        <v>810</v>
      </c>
      <c r="AR339" s="127">
        <f t="shared" si="266"/>
        <v>0</v>
      </c>
      <c r="AS339" s="125">
        <f t="shared" si="278"/>
        <v>0</v>
      </c>
      <c r="AT339" s="128">
        <f t="shared" si="267"/>
        <v>0</v>
      </c>
      <c r="AU339" s="128">
        <f t="shared" si="268"/>
        <v>0</v>
      </c>
      <c r="AV339" s="128">
        <f t="shared" si="279"/>
        <v>0</v>
      </c>
      <c r="AW339" s="128">
        <f t="shared" si="269"/>
        <v>0</v>
      </c>
      <c r="AX339" s="146">
        <f t="shared" si="270"/>
        <v>0</v>
      </c>
      <c r="AY339" s="147">
        <f t="shared" si="280"/>
        <v>0</v>
      </c>
      <c r="AZ339" s="146">
        <f t="shared" si="271"/>
        <v>0</v>
      </c>
      <c r="BA339" s="129">
        <f t="shared" si="281"/>
        <v>0</v>
      </c>
      <c r="BB339" s="129">
        <f t="shared" si="282"/>
        <v>0</v>
      </c>
      <c r="BC339" s="129">
        <f t="shared" si="283"/>
        <v>0</v>
      </c>
      <c r="BD339" s="130">
        <f t="shared" si="284"/>
        <v>0</v>
      </c>
      <c r="BE339" s="130">
        <f t="shared" si="285"/>
        <v>0</v>
      </c>
      <c r="BF339" s="130">
        <f t="shared" si="286"/>
        <v>0</v>
      </c>
      <c r="BG339" s="149" t="b">
        <f t="shared" si="287"/>
        <v>0</v>
      </c>
      <c r="BH339" s="130" t="b">
        <f t="shared" si="288"/>
        <v>0</v>
      </c>
      <c r="BI339" s="130" t="str">
        <f t="shared" si="289"/>
        <v/>
      </c>
      <c r="BJ339" s="130" t="str">
        <f t="shared" si="290"/>
        <v/>
      </c>
      <c r="BK339" s="130">
        <f t="shared" si="291"/>
        <v>0</v>
      </c>
      <c r="BL339" s="130" t="str">
        <f t="shared" si="292"/>
        <v/>
      </c>
      <c r="BM339" s="130" t="str">
        <f t="shared" ref="BM339:BM402" si="304">IF(ISERROR(Z339),1,IF(NOT(W339=Z339),1,""))</f>
        <v/>
      </c>
      <c r="BN339" s="130" t="str">
        <f t="shared" ref="BN339:BN402" si="305">IF(BM339=1,"Check Employee NI#","")</f>
        <v/>
      </c>
      <c r="BO339" s="130">
        <f t="shared" si="301"/>
        <v>0</v>
      </c>
      <c r="BP339" s="130">
        <f t="shared" si="302"/>
        <v>0</v>
      </c>
      <c r="BQ339" s="130">
        <f t="shared" si="303"/>
        <v>0</v>
      </c>
      <c r="BR339" s="130">
        <f t="shared" si="293"/>
        <v>0</v>
      </c>
      <c r="BS339" s="130" t="str">
        <f t="shared" si="294"/>
        <v>N</v>
      </c>
    </row>
    <row r="340" spans="1:71" ht="18" customHeight="1">
      <c r="A340" s="407"/>
      <c r="B340" s="117"/>
      <c r="C340" s="117"/>
      <c r="D340" s="118"/>
      <c r="E340" s="118"/>
      <c r="F340" s="115"/>
      <c r="G340" s="115"/>
      <c r="H340" s="119"/>
      <c r="I340" s="109" t="str">
        <f t="shared" si="272"/>
        <v xml:space="preserve"> </v>
      </c>
      <c r="J340" s="109" t="str">
        <f t="shared" si="273"/>
        <v xml:space="preserve"> </v>
      </c>
      <c r="K340" s="109" t="str">
        <f t="shared" si="274"/>
        <v xml:space="preserve"> </v>
      </c>
      <c r="W340" s="141" t="str">
        <f t="shared" si="275"/>
        <v xml:space="preserve"> </v>
      </c>
      <c r="X340" s="137" t="str">
        <f t="shared" si="256"/>
        <v xml:space="preserve"> </v>
      </c>
      <c r="Y340" s="137" t="str">
        <f t="shared" si="257"/>
        <v xml:space="preserve"> </v>
      </c>
      <c r="Z340" s="137" t="str">
        <f t="shared" si="258"/>
        <v xml:space="preserve"> </v>
      </c>
      <c r="AA340" s="138" t="str">
        <f t="shared" si="259"/>
        <v xml:space="preserve"> </v>
      </c>
      <c r="AB340" s="144" t="str">
        <f t="shared" si="260"/>
        <v xml:space="preserve"> </v>
      </c>
      <c r="AC340" s="139" t="e">
        <f t="shared" si="261"/>
        <v>#N/A</v>
      </c>
      <c r="AD340" s="139" t="e">
        <f t="shared" si="262"/>
        <v>#N/A</v>
      </c>
      <c r="AE340" s="140" t="str">
        <f>IF(ISBLANK($G340)," ",IF($D340="Z",#REF!,IF($G340=2,0,IF($G340=1,IF($AB340&gt;$AD340,#REF!,0),IF($AB340&lt;$AC340,#REF!,#REF!)))))</f>
        <v xml:space="preserve"> </v>
      </c>
      <c r="AF340" s="140" t="str">
        <f>IF(ISBLANK($G340)," ",IF($D340="Z",#REF!+#REF!,IF($G340=2,#REF!+#REF!,IF($G340=1,IF($AB340&gt;$AD340,#REF!+#REF!,#REF!+#REF!),IF($AB340&lt;$AC340,#REF!+#REF!,#REF!+#REF!)))))</f>
        <v xml:space="preserve"> </v>
      </c>
      <c r="AG340" s="125">
        <f t="shared" si="295"/>
        <v>0</v>
      </c>
      <c r="AH340" s="126">
        <f t="shared" si="296"/>
        <v>0</v>
      </c>
      <c r="AI340" s="126">
        <f t="shared" si="297"/>
        <v>0</v>
      </c>
      <c r="AJ340" s="126">
        <f t="shared" si="298"/>
        <v>0</v>
      </c>
      <c r="AK340" s="126">
        <f t="shared" si="299"/>
        <v>0</v>
      </c>
      <c r="AL340" s="126">
        <f t="shared" si="300"/>
        <v>4</v>
      </c>
      <c r="AM340" s="125">
        <f t="shared" si="276"/>
        <v>23</v>
      </c>
      <c r="AN340" s="125">
        <f t="shared" si="263"/>
        <v>0</v>
      </c>
      <c r="AO340" s="125">
        <f t="shared" si="264"/>
        <v>0</v>
      </c>
      <c r="AP340" s="125">
        <f t="shared" si="277"/>
        <v>1</v>
      </c>
      <c r="AQ340" s="127">
        <f t="shared" si="265"/>
        <v>810</v>
      </c>
      <c r="AR340" s="127">
        <f t="shared" si="266"/>
        <v>0</v>
      </c>
      <c r="AS340" s="125">
        <f t="shared" si="278"/>
        <v>0</v>
      </c>
      <c r="AT340" s="128">
        <f t="shared" si="267"/>
        <v>0</v>
      </c>
      <c r="AU340" s="128">
        <f t="shared" si="268"/>
        <v>0</v>
      </c>
      <c r="AV340" s="128">
        <f t="shared" si="279"/>
        <v>0</v>
      </c>
      <c r="AW340" s="128">
        <f t="shared" si="269"/>
        <v>0</v>
      </c>
      <c r="AX340" s="146">
        <f t="shared" si="270"/>
        <v>0</v>
      </c>
      <c r="AY340" s="147">
        <f t="shared" si="280"/>
        <v>0</v>
      </c>
      <c r="AZ340" s="146">
        <f t="shared" si="271"/>
        <v>0</v>
      </c>
      <c r="BA340" s="129">
        <f t="shared" si="281"/>
        <v>0</v>
      </c>
      <c r="BB340" s="129">
        <f t="shared" si="282"/>
        <v>0</v>
      </c>
      <c r="BC340" s="129">
        <f t="shared" si="283"/>
        <v>0</v>
      </c>
      <c r="BD340" s="130">
        <f t="shared" si="284"/>
        <v>0</v>
      </c>
      <c r="BE340" s="130">
        <f t="shared" si="285"/>
        <v>0</v>
      </c>
      <c r="BF340" s="130">
        <f t="shared" si="286"/>
        <v>0</v>
      </c>
      <c r="BG340" s="149" t="b">
        <f t="shared" si="287"/>
        <v>0</v>
      </c>
      <c r="BH340" s="130" t="b">
        <f t="shared" si="288"/>
        <v>0</v>
      </c>
      <c r="BI340" s="130" t="str">
        <f t="shared" si="289"/>
        <v/>
      </c>
      <c r="BJ340" s="130" t="str">
        <f t="shared" si="290"/>
        <v/>
      </c>
      <c r="BK340" s="130">
        <f t="shared" si="291"/>
        <v>0</v>
      </c>
      <c r="BL340" s="130" t="str">
        <f t="shared" si="292"/>
        <v/>
      </c>
      <c r="BM340" s="130" t="str">
        <f t="shared" si="304"/>
        <v/>
      </c>
      <c r="BN340" s="130" t="str">
        <f t="shared" si="305"/>
        <v/>
      </c>
      <c r="BO340" s="130">
        <f t="shared" si="301"/>
        <v>0</v>
      </c>
      <c r="BP340" s="130">
        <f t="shared" si="302"/>
        <v>0</v>
      </c>
      <c r="BQ340" s="130">
        <f t="shared" si="303"/>
        <v>0</v>
      </c>
      <c r="BR340" s="130">
        <f t="shared" si="293"/>
        <v>0</v>
      </c>
      <c r="BS340" s="130" t="str">
        <f t="shared" si="294"/>
        <v>N</v>
      </c>
    </row>
    <row r="341" spans="1:71" ht="18" customHeight="1">
      <c r="A341" s="407"/>
      <c r="B341" s="117"/>
      <c r="C341" s="117"/>
      <c r="D341" s="118"/>
      <c r="E341" s="118"/>
      <c r="F341" s="115"/>
      <c r="G341" s="115"/>
      <c r="H341" s="119"/>
      <c r="I341" s="109" t="str">
        <f t="shared" si="272"/>
        <v xml:space="preserve"> </v>
      </c>
      <c r="J341" s="109" t="str">
        <f t="shared" si="273"/>
        <v xml:space="preserve"> </v>
      </c>
      <c r="K341" s="109" t="str">
        <f t="shared" si="274"/>
        <v xml:space="preserve"> </v>
      </c>
      <c r="W341" s="141" t="str">
        <f t="shared" si="275"/>
        <v xml:space="preserve"> </v>
      </c>
      <c r="X341" s="137" t="str">
        <f t="shared" si="256"/>
        <v xml:space="preserve"> </v>
      </c>
      <c r="Y341" s="137" t="str">
        <f t="shared" si="257"/>
        <v xml:space="preserve"> </v>
      </c>
      <c r="Z341" s="137" t="str">
        <f t="shared" si="258"/>
        <v xml:space="preserve"> </v>
      </c>
      <c r="AA341" s="138" t="str">
        <f t="shared" si="259"/>
        <v xml:space="preserve"> </v>
      </c>
      <c r="AB341" s="144" t="str">
        <f t="shared" si="260"/>
        <v xml:space="preserve"> </v>
      </c>
      <c r="AC341" s="139" t="e">
        <f t="shared" si="261"/>
        <v>#N/A</v>
      </c>
      <c r="AD341" s="139" t="e">
        <f t="shared" si="262"/>
        <v>#N/A</v>
      </c>
      <c r="AE341" s="140" t="str">
        <f>IF(ISBLANK($G341)," ",IF($D341="Z",#REF!,IF($G341=2,0,IF($G341=1,IF($AB341&gt;$AD341,#REF!,0),IF($AB341&lt;$AC341,#REF!,#REF!)))))</f>
        <v xml:space="preserve"> </v>
      </c>
      <c r="AF341" s="140" t="str">
        <f>IF(ISBLANK($G341)," ",IF($D341="Z",#REF!+#REF!,IF($G341=2,#REF!+#REF!,IF($G341=1,IF($AB341&gt;$AD341,#REF!+#REF!,#REF!+#REF!),IF($AB341&lt;$AC341,#REF!+#REF!,#REF!+#REF!)))))</f>
        <v xml:space="preserve"> </v>
      </c>
      <c r="AG341" s="125">
        <f t="shared" si="295"/>
        <v>0</v>
      </c>
      <c r="AH341" s="126">
        <f t="shared" si="296"/>
        <v>0</v>
      </c>
      <c r="AI341" s="126">
        <f t="shared" si="297"/>
        <v>0</v>
      </c>
      <c r="AJ341" s="126">
        <f t="shared" si="298"/>
        <v>0</v>
      </c>
      <c r="AK341" s="126">
        <f t="shared" si="299"/>
        <v>0</v>
      </c>
      <c r="AL341" s="126">
        <f t="shared" si="300"/>
        <v>4</v>
      </c>
      <c r="AM341" s="125">
        <f t="shared" si="276"/>
        <v>23</v>
      </c>
      <c r="AN341" s="125">
        <f t="shared" si="263"/>
        <v>0</v>
      </c>
      <c r="AO341" s="125">
        <f t="shared" si="264"/>
        <v>0</v>
      </c>
      <c r="AP341" s="125">
        <f t="shared" si="277"/>
        <v>1</v>
      </c>
      <c r="AQ341" s="127">
        <f t="shared" si="265"/>
        <v>810</v>
      </c>
      <c r="AR341" s="127">
        <f t="shared" si="266"/>
        <v>0</v>
      </c>
      <c r="AS341" s="125">
        <f t="shared" si="278"/>
        <v>0</v>
      </c>
      <c r="AT341" s="128">
        <f t="shared" si="267"/>
        <v>0</v>
      </c>
      <c r="AU341" s="128">
        <f t="shared" si="268"/>
        <v>0</v>
      </c>
      <c r="AV341" s="128">
        <f t="shared" si="279"/>
        <v>0</v>
      </c>
      <c r="AW341" s="128">
        <f t="shared" si="269"/>
        <v>0</v>
      </c>
      <c r="AX341" s="146">
        <f t="shared" si="270"/>
        <v>0</v>
      </c>
      <c r="AY341" s="147">
        <f t="shared" si="280"/>
        <v>0</v>
      </c>
      <c r="AZ341" s="146">
        <f t="shared" si="271"/>
        <v>0</v>
      </c>
      <c r="BA341" s="129">
        <f t="shared" si="281"/>
        <v>0</v>
      </c>
      <c r="BB341" s="129">
        <f t="shared" si="282"/>
        <v>0</v>
      </c>
      <c r="BC341" s="129">
        <f t="shared" si="283"/>
        <v>0</v>
      </c>
      <c r="BD341" s="130">
        <f t="shared" si="284"/>
        <v>0</v>
      </c>
      <c r="BE341" s="130">
        <f t="shared" si="285"/>
        <v>0</v>
      </c>
      <c r="BF341" s="130">
        <f t="shared" si="286"/>
        <v>0</v>
      </c>
      <c r="BG341" s="149" t="b">
        <f t="shared" si="287"/>
        <v>0</v>
      </c>
      <c r="BH341" s="130" t="b">
        <f t="shared" si="288"/>
        <v>0</v>
      </c>
      <c r="BI341" s="130" t="str">
        <f t="shared" si="289"/>
        <v/>
      </c>
      <c r="BJ341" s="130" t="str">
        <f t="shared" si="290"/>
        <v/>
      </c>
      <c r="BK341" s="130">
        <f t="shared" si="291"/>
        <v>0</v>
      </c>
      <c r="BL341" s="130" t="str">
        <f t="shared" si="292"/>
        <v/>
      </c>
      <c r="BM341" s="130" t="str">
        <f t="shared" si="304"/>
        <v/>
      </c>
      <c r="BN341" s="130" t="str">
        <f t="shared" si="305"/>
        <v/>
      </c>
      <c r="BO341" s="130">
        <f t="shared" si="301"/>
        <v>0</v>
      </c>
      <c r="BP341" s="130">
        <f t="shared" si="302"/>
        <v>0</v>
      </c>
      <c r="BQ341" s="130">
        <f t="shared" si="303"/>
        <v>0</v>
      </c>
      <c r="BR341" s="130">
        <f t="shared" si="293"/>
        <v>0</v>
      </c>
      <c r="BS341" s="130" t="str">
        <f t="shared" si="294"/>
        <v>N</v>
      </c>
    </row>
    <row r="342" spans="1:71" ht="18" customHeight="1">
      <c r="A342" s="407"/>
      <c r="B342" s="117"/>
      <c r="C342" s="117"/>
      <c r="D342" s="118"/>
      <c r="E342" s="118"/>
      <c r="F342" s="115"/>
      <c r="G342" s="115"/>
      <c r="H342" s="119"/>
      <c r="I342" s="109" t="str">
        <f t="shared" si="272"/>
        <v xml:space="preserve"> </v>
      </c>
      <c r="J342" s="109" t="str">
        <f t="shared" si="273"/>
        <v xml:space="preserve"> </v>
      </c>
      <c r="K342" s="109" t="str">
        <f t="shared" si="274"/>
        <v xml:space="preserve"> </v>
      </c>
      <c r="W342" s="141" t="str">
        <f t="shared" si="275"/>
        <v xml:space="preserve"> </v>
      </c>
      <c r="X342" s="137" t="str">
        <f t="shared" si="256"/>
        <v xml:space="preserve"> </v>
      </c>
      <c r="Y342" s="137" t="str">
        <f t="shared" si="257"/>
        <v xml:space="preserve"> </v>
      </c>
      <c r="Z342" s="137" t="str">
        <f t="shared" si="258"/>
        <v xml:space="preserve"> </v>
      </c>
      <c r="AA342" s="138" t="str">
        <f t="shared" si="259"/>
        <v xml:space="preserve"> </v>
      </c>
      <c r="AB342" s="144" t="str">
        <f t="shared" si="260"/>
        <v xml:space="preserve"> </v>
      </c>
      <c r="AC342" s="139" t="e">
        <f t="shared" si="261"/>
        <v>#N/A</v>
      </c>
      <c r="AD342" s="139" t="e">
        <f t="shared" si="262"/>
        <v>#N/A</v>
      </c>
      <c r="AE342" s="140" t="str">
        <f>IF(ISBLANK($G342)," ",IF($D342="Z",#REF!,IF($G342=2,0,IF($G342=1,IF($AB342&gt;$AD342,#REF!,0),IF($AB342&lt;$AC342,#REF!,#REF!)))))</f>
        <v xml:space="preserve"> </v>
      </c>
      <c r="AF342" s="140" t="str">
        <f>IF(ISBLANK($G342)," ",IF($D342="Z",#REF!+#REF!,IF($G342=2,#REF!+#REF!,IF($G342=1,IF($AB342&gt;$AD342,#REF!+#REF!,#REF!+#REF!),IF($AB342&lt;$AC342,#REF!+#REF!,#REF!+#REF!)))))</f>
        <v xml:space="preserve"> </v>
      </c>
      <c r="AG342" s="125">
        <f t="shared" si="295"/>
        <v>0</v>
      </c>
      <c r="AH342" s="126">
        <f t="shared" si="296"/>
        <v>0</v>
      </c>
      <c r="AI342" s="126">
        <f t="shared" si="297"/>
        <v>0</v>
      </c>
      <c r="AJ342" s="126">
        <f t="shared" si="298"/>
        <v>0</v>
      </c>
      <c r="AK342" s="126">
        <f t="shared" si="299"/>
        <v>0</v>
      </c>
      <c r="AL342" s="126">
        <f t="shared" si="300"/>
        <v>4</v>
      </c>
      <c r="AM342" s="125">
        <f t="shared" si="276"/>
        <v>23</v>
      </c>
      <c r="AN342" s="125">
        <f t="shared" si="263"/>
        <v>0</v>
      </c>
      <c r="AO342" s="125">
        <f t="shared" si="264"/>
        <v>0</v>
      </c>
      <c r="AP342" s="125">
        <f t="shared" si="277"/>
        <v>1</v>
      </c>
      <c r="AQ342" s="127">
        <f t="shared" si="265"/>
        <v>810</v>
      </c>
      <c r="AR342" s="127">
        <f t="shared" si="266"/>
        <v>0</v>
      </c>
      <c r="AS342" s="125">
        <f t="shared" si="278"/>
        <v>0</v>
      </c>
      <c r="AT342" s="128">
        <f t="shared" si="267"/>
        <v>0</v>
      </c>
      <c r="AU342" s="128">
        <f t="shared" si="268"/>
        <v>0</v>
      </c>
      <c r="AV342" s="128">
        <f t="shared" si="279"/>
        <v>0</v>
      </c>
      <c r="AW342" s="128">
        <f t="shared" si="269"/>
        <v>0</v>
      </c>
      <c r="AX342" s="146">
        <f t="shared" si="270"/>
        <v>0</v>
      </c>
      <c r="AY342" s="147">
        <f t="shared" si="280"/>
        <v>0</v>
      </c>
      <c r="AZ342" s="146">
        <f t="shared" si="271"/>
        <v>0</v>
      </c>
      <c r="BA342" s="129">
        <f t="shared" si="281"/>
        <v>0</v>
      </c>
      <c r="BB342" s="129">
        <f t="shared" si="282"/>
        <v>0</v>
      </c>
      <c r="BC342" s="129">
        <f t="shared" si="283"/>
        <v>0</v>
      </c>
      <c r="BD342" s="130">
        <f t="shared" si="284"/>
        <v>0</v>
      </c>
      <c r="BE342" s="130">
        <f t="shared" si="285"/>
        <v>0</v>
      </c>
      <c r="BF342" s="130">
        <f t="shared" si="286"/>
        <v>0</v>
      </c>
      <c r="BG342" s="149" t="b">
        <f t="shared" si="287"/>
        <v>0</v>
      </c>
      <c r="BH342" s="130" t="b">
        <f t="shared" si="288"/>
        <v>0</v>
      </c>
      <c r="BI342" s="130" t="str">
        <f t="shared" si="289"/>
        <v/>
      </c>
      <c r="BJ342" s="130" t="str">
        <f t="shared" si="290"/>
        <v/>
      </c>
      <c r="BK342" s="130">
        <f t="shared" si="291"/>
        <v>0</v>
      </c>
      <c r="BL342" s="130" t="str">
        <f t="shared" si="292"/>
        <v/>
      </c>
      <c r="BM342" s="130" t="str">
        <f t="shared" si="304"/>
        <v/>
      </c>
      <c r="BN342" s="130" t="str">
        <f t="shared" si="305"/>
        <v/>
      </c>
      <c r="BO342" s="130">
        <f t="shared" si="301"/>
        <v>0</v>
      </c>
      <c r="BP342" s="130">
        <f t="shared" si="302"/>
        <v>0</v>
      </c>
      <c r="BQ342" s="130">
        <f t="shared" si="303"/>
        <v>0</v>
      </c>
      <c r="BR342" s="130">
        <f t="shared" si="293"/>
        <v>0</v>
      </c>
      <c r="BS342" s="130" t="str">
        <f t="shared" si="294"/>
        <v>N</v>
      </c>
    </row>
    <row r="343" spans="1:71" ht="18" customHeight="1">
      <c r="A343" s="407"/>
      <c r="B343" s="117"/>
      <c r="C343" s="117"/>
      <c r="D343" s="118"/>
      <c r="E343" s="118"/>
      <c r="F343" s="115"/>
      <c r="G343" s="115"/>
      <c r="H343" s="119"/>
      <c r="I343" s="109" t="str">
        <f t="shared" si="272"/>
        <v xml:space="preserve"> </v>
      </c>
      <c r="J343" s="109" t="str">
        <f t="shared" si="273"/>
        <v xml:space="preserve"> </v>
      </c>
      <c r="K343" s="109" t="str">
        <f t="shared" si="274"/>
        <v xml:space="preserve"> </v>
      </c>
      <c r="W343" s="141" t="str">
        <f t="shared" si="275"/>
        <v xml:space="preserve"> </v>
      </c>
      <c r="X343" s="137" t="str">
        <f t="shared" si="256"/>
        <v xml:space="preserve"> </v>
      </c>
      <c r="Y343" s="137" t="str">
        <f t="shared" si="257"/>
        <v xml:space="preserve"> </v>
      </c>
      <c r="Z343" s="137" t="str">
        <f t="shared" si="258"/>
        <v xml:space="preserve"> </v>
      </c>
      <c r="AA343" s="138" t="str">
        <f t="shared" si="259"/>
        <v xml:space="preserve"> </v>
      </c>
      <c r="AB343" s="144" t="str">
        <f t="shared" si="260"/>
        <v xml:space="preserve"> </v>
      </c>
      <c r="AC343" s="139" t="e">
        <f t="shared" si="261"/>
        <v>#N/A</v>
      </c>
      <c r="AD343" s="139" t="e">
        <f t="shared" si="262"/>
        <v>#N/A</v>
      </c>
      <c r="AE343" s="140" t="str">
        <f>IF(ISBLANK($G343)," ",IF($D343="Z",#REF!,IF($G343=2,0,IF($G343=1,IF($AB343&gt;$AD343,#REF!,0),IF($AB343&lt;$AC343,#REF!,#REF!)))))</f>
        <v xml:space="preserve"> </v>
      </c>
      <c r="AF343" s="140" t="str">
        <f>IF(ISBLANK($G343)," ",IF($D343="Z",#REF!+#REF!,IF($G343=2,#REF!+#REF!,IF($G343=1,IF($AB343&gt;$AD343,#REF!+#REF!,#REF!+#REF!),IF($AB343&lt;$AC343,#REF!+#REF!,#REF!+#REF!)))))</f>
        <v xml:space="preserve"> </v>
      </c>
      <c r="AG343" s="125">
        <f t="shared" si="295"/>
        <v>0</v>
      </c>
      <c r="AH343" s="126">
        <f t="shared" si="296"/>
        <v>0</v>
      </c>
      <c r="AI343" s="126">
        <f t="shared" si="297"/>
        <v>0</v>
      </c>
      <c r="AJ343" s="126">
        <f t="shared" si="298"/>
        <v>0</v>
      </c>
      <c r="AK343" s="126">
        <f t="shared" si="299"/>
        <v>0</v>
      </c>
      <c r="AL343" s="126">
        <f t="shared" si="300"/>
        <v>4</v>
      </c>
      <c r="AM343" s="125">
        <f t="shared" si="276"/>
        <v>23</v>
      </c>
      <c r="AN343" s="125">
        <f t="shared" si="263"/>
        <v>0</v>
      </c>
      <c r="AO343" s="125">
        <f t="shared" si="264"/>
        <v>0</v>
      </c>
      <c r="AP343" s="125">
        <f t="shared" si="277"/>
        <v>1</v>
      </c>
      <c r="AQ343" s="127">
        <f t="shared" si="265"/>
        <v>810</v>
      </c>
      <c r="AR343" s="127">
        <f t="shared" si="266"/>
        <v>0</v>
      </c>
      <c r="AS343" s="125">
        <f t="shared" si="278"/>
        <v>0</v>
      </c>
      <c r="AT343" s="128">
        <f t="shared" si="267"/>
        <v>0</v>
      </c>
      <c r="AU343" s="128">
        <f t="shared" si="268"/>
        <v>0</v>
      </c>
      <c r="AV343" s="128">
        <f t="shared" si="279"/>
        <v>0</v>
      </c>
      <c r="AW343" s="128">
        <f t="shared" si="269"/>
        <v>0</v>
      </c>
      <c r="AX343" s="146">
        <f t="shared" si="270"/>
        <v>0</v>
      </c>
      <c r="AY343" s="147">
        <f t="shared" si="280"/>
        <v>0</v>
      </c>
      <c r="AZ343" s="146">
        <f t="shared" si="271"/>
        <v>0</v>
      </c>
      <c r="BA343" s="129">
        <f t="shared" si="281"/>
        <v>0</v>
      </c>
      <c r="BB343" s="129">
        <f t="shared" si="282"/>
        <v>0</v>
      </c>
      <c r="BC343" s="129">
        <f t="shared" si="283"/>
        <v>0</v>
      </c>
      <c r="BD343" s="130">
        <f t="shared" si="284"/>
        <v>0</v>
      </c>
      <c r="BE343" s="130">
        <f t="shared" si="285"/>
        <v>0</v>
      </c>
      <c r="BF343" s="130">
        <f t="shared" si="286"/>
        <v>0</v>
      </c>
      <c r="BG343" s="149" t="b">
        <f t="shared" si="287"/>
        <v>0</v>
      </c>
      <c r="BH343" s="130" t="b">
        <f t="shared" si="288"/>
        <v>0</v>
      </c>
      <c r="BI343" s="130" t="str">
        <f t="shared" si="289"/>
        <v/>
      </c>
      <c r="BJ343" s="130" t="str">
        <f t="shared" si="290"/>
        <v/>
      </c>
      <c r="BK343" s="130">
        <f t="shared" si="291"/>
        <v>0</v>
      </c>
      <c r="BL343" s="130" t="str">
        <f t="shared" si="292"/>
        <v/>
      </c>
      <c r="BM343" s="130" t="str">
        <f t="shared" si="304"/>
        <v/>
      </c>
      <c r="BN343" s="130" t="str">
        <f t="shared" si="305"/>
        <v/>
      </c>
      <c r="BO343" s="130">
        <f t="shared" si="301"/>
        <v>0</v>
      </c>
      <c r="BP343" s="130">
        <f t="shared" si="302"/>
        <v>0</v>
      </c>
      <c r="BQ343" s="130">
        <f t="shared" si="303"/>
        <v>0</v>
      </c>
      <c r="BR343" s="130">
        <f t="shared" si="293"/>
        <v>0</v>
      </c>
      <c r="BS343" s="130" t="str">
        <f t="shared" si="294"/>
        <v>N</v>
      </c>
    </row>
    <row r="344" spans="1:71" ht="18" customHeight="1">
      <c r="A344" s="407"/>
      <c r="B344" s="117"/>
      <c r="C344" s="117"/>
      <c r="D344" s="118"/>
      <c r="E344" s="118"/>
      <c r="F344" s="115"/>
      <c r="G344" s="115"/>
      <c r="H344" s="119"/>
      <c r="I344" s="109" t="str">
        <f t="shared" si="272"/>
        <v xml:space="preserve"> </v>
      </c>
      <c r="J344" s="109" t="str">
        <f t="shared" si="273"/>
        <v xml:space="preserve"> </v>
      </c>
      <c r="K344" s="109" t="str">
        <f t="shared" si="274"/>
        <v xml:space="preserve"> </v>
      </c>
      <c r="W344" s="141" t="str">
        <f t="shared" si="275"/>
        <v xml:space="preserve"> </v>
      </c>
      <c r="X344" s="137" t="str">
        <f t="shared" si="256"/>
        <v xml:space="preserve"> </v>
      </c>
      <c r="Y344" s="137" t="str">
        <f t="shared" si="257"/>
        <v xml:space="preserve"> </v>
      </c>
      <c r="Z344" s="137" t="str">
        <f t="shared" si="258"/>
        <v xml:space="preserve"> </v>
      </c>
      <c r="AA344" s="138" t="str">
        <f t="shared" si="259"/>
        <v xml:space="preserve"> </v>
      </c>
      <c r="AB344" s="144" t="str">
        <f t="shared" si="260"/>
        <v xml:space="preserve"> </v>
      </c>
      <c r="AC344" s="139" t="e">
        <f t="shared" si="261"/>
        <v>#N/A</v>
      </c>
      <c r="AD344" s="139" t="e">
        <f t="shared" si="262"/>
        <v>#N/A</v>
      </c>
      <c r="AE344" s="140" t="str">
        <f>IF(ISBLANK($G344)," ",IF($D344="Z",#REF!,IF($G344=2,0,IF($G344=1,IF($AB344&gt;$AD344,#REF!,0),IF($AB344&lt;$AC344,#REF!,#REF!)))))</f>
        <v xml:space="preserve"> </v>
      </c>
      <c r="AF344" s="140" t="str">
        <f>IF(ISBLANK($G344)," ",IF($D344="Z",#REF!+#REF!,IF($G344=2,#REF!+#REF!,IF($G344=1,IF($AB344&gt;$AD344,#REF!+#REF!,#REF!+#REF!),IF($AB344&lt;$AC344,#REF!+#REF!,#REF!+#REF!)))))</f>
        <v xml:space="preserve"> </v>
      </c>
      <c r="AG344" s="125">
        <f t="shared" si="295"/>
        <v>0</v>
      </c>
      <c r="AH344" s="126">
        <f t="shared" si="296"/>
        <v>0</v>
      </c>
      <c r="AI344" s="126">
        <f t="shared" si="297"/>
        <v>0</v>
      </c>
      <c r="AJ344" s="126">
        <f t="shared" si="298"/>
        <v>0</v>
      </c>
      <c r="AK344" s="126">
        <f t="shared" si="299"/>
        <v>0</v>
      </c>
      <c r="AL344" s="126">
        <f t="shared" si="300"/>
        <v>4</v>
      </c>
      <c r="AM344" s="125">
        <f t="shared" si="276"/>
        <v>23</v>
      </c>
      <c r="AN344" s="125">
        <f t="shared" si="263"/>
        <v>0</v>
      </c>
      <c r="AO344" s="125">
        <f t="shared" si="264"/>
        <v>0</v>
      </c>
      <c r="AP344" s="125">
        <f t="shared" si="277"/>
        <v>1</v>
      </c>
      <c r="AQ344" s="127">
        <f t="shared" si="265"/>
        <v>810</v>
      </c>
      <c r="AR344" s="127">
        <f t="shared" si="266"/>
        <v>0</v>
      </c>
      <c r="AS344" s="125">
        <f t="shared" si="278"/>
        <v>0</v>
      </c>
      <c r="AT344" s="128">
        <f t="shared" si="267"/>
        <v>0</v>
      </c>
      <c r="AU344" s="128">
        <f t="shared" si="268"/>
        <v>0</v>
      </c>
      <c r="AV344" s="128">
        <f t="shared" si="279"/>
        <v>0</v>
      </c>
      <c r="AW344" s="128">
        <f t="shared" si="269"/>
        <v>0</v>
      </c>
      <c r="AX344" s="146">
        <f t="shared" si="270"/>
        <v>0</v>
      </c>
      <c r="AY344" s="147">
        <f t="shared" si="280"/>
        <v>0</v>
      </c>
      <c r="AZ344" s="146">
        <f t="shared" si="271"/>
        <v>0</v>
      </c>
      <c r="BA344" s="129">
        <f t="shared" si="281"/>
        <v>0</v>
      </c>
      <c r="BB344" s="129">
        <f t="shared" si="282"/>
        <v>0</v>
      </c>
      <c r="BC344" s="129">
        <f t="shared" si="283"/>
        <v>0</v>
      </c>
      <c r="BD344" s="130">
        <f t="shared" si="284"/>
        <v>0</v>
      </c>
      <c r="BE344" s="130">
        <f t="shared" si="285"/>
        <v>0</v>
      </c>
      <c r="BF344" s="130">
        <f t="shared" si="286"/>
        <v>0</v>
      </c>
      <c r="BG344" s="149" t="b">
        <f t="shared" si="287"/>
        <v>0</v>
      </c>
      <c r="BH344" s="130" t="b">
        <f t="shared" si="288"/>
        <v>0</v>
      </c>
      <c r="BI344" s="130" t="str">
        <f t="shared" si="289"/>
        <v/>
      </c>
      <c r="BJ344" s="130" t="str">
        <f t="shared" si="290"/>
        <v/>
      </c>
      <c r="BK344" s="130">
        <f t="shared" si="291"/>
        <v>0</v>
      </c>
      <c r="BL344" s="130" t="str">
        <f t="shared" si="292"/>
        <v/>
      </c>
      <c r="BM344" s="130" t="str">
        <f t="shared" si="304"/>
        <v/>
      </c>
      <c r="BN344" s="130" t="str">
        <f t="shared" si="305"/>
        <v/>
      </c>
      <c r="BO344" s="130">
        <f t="shared" si="301"/>
        <v>0</v>
      </c>
      <c r="BP344" s="130">
        <f t="shared" si="302"/>
        <v>0</v>
      </c>
      <c r="BQ344" s="130">
        <f t="shared" si="303"/>
        <v>0</v>
      </c>
      <c r="BR344" s="130">
        <f t="shared" si="293"/>
        <v>0</v>
      </c>
      <c r="BS344" s="130" t="str">
        <f t="shared" si="294"/>
        <v>N</v>
      </c>
    </row>
    <row r="345" spans="1:71" ht="18" customHeight="1">
      <c r="A345" s="407"/>
      <c r="B345" s="117"/>
      <c r="C345" s="117"/>
      <c r="D345" s="118"/>
      <c r="E345" s="118"/>
      <c r="F345" s="115"/>
      <c r="G345" s="115"/>
      <c r="H345" s="119"/>
      <c r="I345" s="109" t="str">
        <f t="shared" si="272"/>
        <v xml:space="preserve"> </v>
      </c>
      <c r="J345" s="109" t="str">
        <f t="shared" si="273"/>
        <v xml:space="preserve"> </v>
      </c>
      <c r="K345" s="109" t="str">
        <f t="shared" si="274"/>
        <v xml:space="preserve"> </v>
      </c>
      <c r="W345" s="141" t="str">
        <f t="shared" si="275"/>
        <v xml:space="preserve"> </v>
      </c>
      <c r="X345" s="137" t="str">
        <f t="shared" si="256"/>
        <v xml:space="preserve"> </v>
      </c>
      <c r="Y345" s="137" t="str">
        <f t="shared" si="257"/>
        <v xml:space="preserve"> </v>
      </c>
      <c r="Z345" s="137" t="str">
        <f t="shared" si="258"/>
        <v xml:space="preserve"> </v>
      </c>
      <c r="AA345" s="138" t="str">
        <f t="shared" si="259"/>
        <v xml:space="preserve"> </v>
      </c>
      <c r="AB345" s="144" t="str">
        <f t="shared" si="260"/>
        <v xml:space="preserve"> </v>
      </c>
      <c r="AC345" s="139" t="e">
        <f t="shared" si="261"/>
        <v>#N/A</v>
      </c>
      <c r="AD345" s="139" t="e">
        <f t="shared" si="262"/>
        <v>#N/A</v>
      </c>
      <c r="AE345" s="140" t="str">
        <f>IF(ISBLANK($G345)," ",IF($D345="Z",#REF!,IF($G345=2,0,IF($G345=1,IF($AB345&gt;$AD345,#REF!,0),IF($AB345&lt;$AC345,#REF!,#REF!)))))</f>
        <v xml:space="preserve"> </v>
      </c>
      <c r="AF345" s="140" t="str">
        <f>IF(ISBLANK($G345)," ",IF($D345="Z",#REF!+#REF!,IF($G345=2,#REF!+#REF!,IF($G345=1,IF($AB345&gt;$AD345,#REF!+#REF!,#REF!+#REF!),IF($AB345&lt;$AC345,#REF!+#REF!,#REF!+#REF!)))))</f>
        <v xml:space="preserve"> </v>
      </c>
      <c r="AG345" s="125">
        <f t="shared" si="295"/>
        <v>0</v>
      </c>
      <c r="AH345" s="126">
        <f t="shared" si="296"/>
        <v>0</v>
      </c>
      <c r="AI345" s="126">
        <f t="shared" si="297"/>
        <v>0</v>
      </c>
      <c r="AJ345" s="126">
        <f t="shared" si="298"/>
        <v>0</v>
      </c>
      <c r="AK345" s="126">
        <f t="shared" si="299"/>
        <v>0</v>
      </c>
      <c r="AL345" s="126">
        <f t="shared" si="300"/>
        <v>4</v>
      </c>
      <c r="AM345" s="125">
        <f t="shared" si="276"/>
        <v>23</v>
      </c>
      <c r="AN345" s="125">
        <f t="shared" si="263"/>
        <v>0</v>
      </c>
      <c r="AO345" s="125">
        <f t="shared" si="264"/>
        <v>0</v>
      </c>
      <c r="AP345" s="125">
        <f t="shared" si="277"/>
        <v>1</v>
      </c>
      <c r="AQ345" s="127">
        <f t="shared" si="265"/>
        <v>810</v>
      </c>
      <c r="AR345" s="127">
        <f t="shared" si="266"/>
        <v>0</v>
      </c>
      <c r="AS345" s="125">
        <f t="shared" si="278"/>
        <v>0</v>
      </c>
      <c r="AT345" s="128">
        <f t="shared" si="267"/>
        <v>0</v>
      </c>
      <c r="AU345" s="128">
        <f t="shared" si="268"/>
        <v>0</v>
      </c>
      <c r="AV345" s="128">
        <f t="shared" si="279"/>
        <v>0</v>
      </c>
      <c r="AW345" s="128">
        <f t="shared" si="269"/>
        <v>0</v>
      </c>
      <c r="AX345" s="146">
        <f t="shared" si="270"/>
        <v>0</v>
      </c>
      <c r="AY345" s="147">
        <f t="shared" si="280"/>
        <v>0</v>
      </c>
      <c r="AZ345" s="146">
        <f t="shared" si="271"/>
        <v>0</v>
      </c>
      <c r="BA345" s="129">
        <f t="shared" si="281"/>
        <v>0</v>
      </c>
      <c r="BB345" s="129">
        <f t="shared" si="282"/>
        <v>0</v>
      </c>
      <c r="BC345" s="129">
        <f t="shared" si="283"/>
        <v>0</v>
      </c>
      <c r="BD345" s="130">
        <f t="shared" si="284"/>
        <v>0</v>
      </c>
      <c r="BE345" s="130">
        <f t="shared" si="285"/>
        <v>0</v>
      </c>
      <c r="BF345" s="130">
        <f t="shared" si="286"/>
        <v>0</v>
      </c>
      <c r="BG345" s="149" t="b">
        <f t="shared" si="287"/>
        <v>0</v>
      </c>
      <c r="BH345" s="130" t="b">
        <f t="shared" si="288"/>
        <v>0</v>
      </c>
      <c r="BI345" s="130" t="str">
        <f t="shared" si="289"/>
        <v/>
      </c>
      <c r="BJ345" s="130" t="str">
        <f t="shared" si="290"/>
        <v/>
      </c>
      <c r="BK345" s="130">
        <f t="shared" si="291"/>
        <v>0</v>
      </c>
      <c r="BL345" s="130" t="str">
        <f t="shared" si="292"/>
        <v/>
      </c>
      <c r="BM345" s="130" t="str">
        <f t="shared" si="304"/>
        <v/>
      </c>
      <c r="BN345" s="130" t="str">
        <f t="shared" si="305"/>
        <v/>
      </c>
      <c r="BO345" s="130">
        <f t="shared" si="301"/>
        <v>0</v>
      </c>
      <c r="BP345" s="130">
        <f t="shared" si="302"/>
        <v>0</v>
      </c>
      <c r="BQ345" s="130">
        <f t="shared" si="303"/>
        <v>0</v>
      </c>
      <c r="BR345" s="130">
        <f t="shared" si="293"/>
        <v>0</v>
      </c>
      <c r="BS345" s="130" t="str">
        <f t="shared" si="294"/>
        <v>N</v>
      </c>
    </row>
    <row r="346" spans="1:71" ht="18" customHeight="1">
      <c r="A346" s="407"/>
      <c r="B346" s="117"/>
      <c r="C346" s="117"/>
      <c r="D346" s="118"/>
      <c r="E346" s="118"/>
      <c r="F346" s="115"/>
      <c r="G346" s="115"/>
      <c r="H346" s="119"/>
      <c r="I346" s="109" t="str">
        <f t="shared" si="272"/>
        <v xml:space="preserve"> </v>
      </c>
      <c r="J346" s="109" t="str">
        <f t="shared" si="273"/>
        <v xml:space="preserve"> </v>
      </c>
      <c r="K346" s="109" t="str">
        <f t="shared" si="274"/>
        <v xml:space="preserve"> </v>
      </c>
      <c r="W346" s="141" t="str">
        <f t="shared" si="275"/>
        <v xml:space="preserve"> </v>
      </c>
      <c r="X346" s="137" t="str">
        <f t="shared" si="256"/>
        <v xml:space="preserve"> </v>
      </c>
      <c r="Y346" s="137" t="str">
        <f t="shared" si="257"/>
        <v xml:space="preserve"> </v>
      </c>
      <c r="Z346" s="137" t="str">
        <f t="shared" si="258"/>
        <v xml:space="preserve"> </v>
      </c>
      <c r="AA346" s="138" t="str">
        <f t="shared" si="259"/>
        <v xml:space="preserve"> </v>
      </c>
      <c r="AB346" s="144" t="str">
        <f t="shared" si="260"/>
        <v xml:space="preserve"> </v>
      </c>
      <c r="AC346" s="139" t="e">
        <f t="shared" si="261"/>
        <v>#N/A</v>
      </c>
      <c r="AD346" s="139" t="e">
        <f t="shared" si="262"/>
        <v>#N/A</v>
      </c>
      <c r="AE346" s="140" t="str">
        <f>IF(ISBLANK($G346)," ",IF($D346="Z",#REF!,IF($G346=2,0,IF($G346=1,IF($AB346&gt;$AD346,#REF!,0),IF($AB346&lt;$AC346,#REF!,#REF!)))))</f>
        <v xml:space="preserve"> </v>
      </c>
      <c r="AF346" s="140" t="str">
        <f>IF(ISBLANK($G346)," ",IF($D346="Z",#REF!+#REF!,IF($G346=2,#REF!+#REF!,IF($G346=1,IF($AB346&gt;$AD346,#REF!+#REF!,#REF!+#REF!),IF($AB346&lt;$AC346,#REF!+#REF!,#REF!+#REF!)))))</f>
        <v xml:space="preserve"> </v>
      </c>
      <c r="AG346" s="125">
        <f t="shared" si="295"/>
        <v>0</v>
      </c>
      <c r="AH346" s="126">
        <f t="shared" si="296"/>
        <v>0</v>
      </c>
      <c r="AI346" s="126">
        <f t="shared" si="297"/>
        <v>0</v>
      </c>
      <c r="AJ346" s="126">
        <f t="shared" si="298"/>
        <v>0</v>
      </c>
      <c r="AK346" s="126">
        <f t="shared" si="299"/>
        <v>0</v>
      </c>
      <c r="AL346" s="126">
        <f t="shared" si="300"/>
        <v>4</v>
      </c>
      <c r="AM346" s="125">
        <f t="shared" si="276"/>
        <v>23</v>
      </c>
      <c r="AN346" s="125">
        <f t="shared" si="263"/>
        <v>0</v>
      </c>
      <c r="AO346" s="125">
        <f t="shared" si="264"/>
        <v>0</v>
      </c>
      <c r="AP346" s="125">
        <f t="shared" si="277"/>
        <v>1</v>
      </c>
      <c r="AQ346" s="127">
        <f t="shared" si="265"/>
        <v>810</v>
      </c>
      <c r="AR346" s="127">
        <f t="shared" si="266"/>
        <v>0</v>
      </c>
      <c r="AS346" s="125">
        <f t="shared" si="278"/>
        <v>0</v>
      </c>
      <c r="AT346" s="128">
        <f t="shared" si="267"/>
        <v>0</v>
      </c>
      <c r="AU346" s="128">
        <f t="shared" si="268"/>
        <v>0</v>
      </c>
      <c r="AV346" s="128">
        <f t="shared" si="279"/>
        <v>0</v>
      </c>
      <c r="AW346" s="128">
        <f t="shared" si="269"/>
        <v>0</v>
      </c>
      <c r="AX346" s="146">
        <f t="shared" si="270"/>
        <v>0</v>
      </c>
      <c r="AY346" s="147">
        <f t="shared" si="280"/>
        <v>0</v>
      </c>
      <c r="AZ346" s="146">
        <f t="shared" si="271"/>
        <v>0</v>
      </c>
      <c r="BA346" s="129">
        <f t="shared" si="281"/>
        <v>0</v>
      </c>
      <c r="BB346" s="129">
        <f t="shared" si="282"/>
        <v>0</v>
      </c>
      <c r="BC346" s="129">
        <f t="shared" si="283"/>
        <v>0</v>
      </c>
      <c r="BD346" s="130">
        <f t="shared" si="284"/>
        <v>0</v>
      </c>
      <c r="BE346" s="130">
        <f t="shared" si="285"/>
        <v>0</v>
      </c>
      <c r="BF346" s="130">
        <f t="shared" si="286"/>
        <v>0</v>
      </c>
      <c r="BG346" s="149" t="b">
        <f t="shared" si="287"/>
        <v>0</v>
      </c>
      <c r="BH346" s="130" t="b">
        <f t="shared" si="288"/>
        <v>0</v>
      </c>
      <c r="BI346" s="130" t="str">
        <f t="shared" si="289"/>
        <v/>
      </c>
      <c r="BJ346" s="130" t="str">
        <f t="shared" si="290"/>
        <v/>
      </c>
      <c r="BK346" s="130">
        <f t="shared" si="291"/>
        <v>0</v>
      </c>
      <c r="BL346" s="130" t="str">
        <f t="shared" si="292"/>
        <v/>
      </c>
      <c r="BM346" s="130" t="str">
        <f t="shared" si="304"/>
        <v/>
      </c>
      <c r="BN346" s="130" t="str">
        <f t="shared" si="305"/>
        <v/>
      </c>
      <c r="BO346" s="130">
        <f t="shared" si="301"/>
        <v>0</v>
      </c>
      <c r="BP346" s="130">
        <f t="shared" si="302"/>
        <v>0</v>
      </c>
      <c r="BQ346" s="130">
        <f t="shared" si="303"/>
        <v>0</v>
      </c>
      <c r="BR346" s="130">
        <f t="shared" si="293"/>
        <v>0</v>
      </c>
      <c r="BS346" s="130" t="str">
        <f t="shared" si="294"/>
        <v>N</v>
      </c>
    </row>
    <row r="347" spans="1:71" ht="18" customHeight="1">
      <c r="A347" s="407"/>
      <c r="B347" s="117"/>
      <c r="C347" s="117"/>
      <c r="D347" s="118"/>
      <c r="E347" s="118"/>
      <c r="F347" s="115"/>
      <c r="G347" s="115"/>
      <c r="H347" s="119"/>
      <c r="I347" s="109" t="str">
        <f t="shared" si="272"/>
        <v xml:space="preserve"> </v>
      </c>
      <c r="J347" s="109" t="str">
        <f t="shared" si="273"/>
        <v xml:space="preserve"> </v>
      </c>
      <c r="K347" s="109" t="str">
        <f t="shared" si="274"/>
        <v xml:space="preserve"> </v>
      </c>
      <c r="W347" s="141" t="str">
        <f t="shared" si="275"/>
        <v xml:space="preserve"> </v>
      </c>
      <c r="X347" s="137" t="str">
        <f t="shared" si="256"/>
        <v xml:space="preserve"> </v>
      </c>
      <c r="Y347" s="137" t="str">
        <f t="shared" si="257"/>
        <v xml:space="preserve"> </v>
      </c>
      <c r="Z347" s="137" t="str">
        <f t="shared" si="258"/>
        <v xml:space="preserve"> </v>
      </c>
      <c r="AA347" s="138" t="str">
        <f t="shared" si="259"/>
        <v xml:space="preserve"> </v>
      </c>
      <c r="AB347" s="144" t="str">
        <f t="shared" si="260"/>
        <v xml:space="preserve"> </v>
      </c>
      <c r="AC347" s="139" t="e">
        <f t="shared" si="261"/>
        <v>#N/A</v>
      </c>
      <c r="AD347" s="139" t="e">
        <f t="shared" si="262"/>
        <v>#N/A</v>
      </c>
      <c r="AE347" s="140" t="str">
        <f>IF(ISBLANK($G347)," ",IF($D347="Z",#REF!,IF($G347=2,0,IF($G347=1,IF($AB347&gt;$AD347,#REF!,0),IF($AB347&lt;$AC347,#REF!,#REF!)))))</f>
        <v xml:space="preserve"> </v>
      </c>
      <c r="AF347" s="140" t="str">
        <f>IF(ISBLANK($G347)," ",IF($D347="Z",#REF!+#REF!,IF($G347=2,#REF!+#REF!,IF($G347=1,IF($AB347&gt;$AD347,#REF!+#REF!,#REF!+#REF!),IF($AB347&lt;$AC347,#REF!+#REF!,#REF!+#REF!)))))</f>
        <v xml:space="preserve"> </v>
      </c>
      <c r="AG347" s="125">
        <f t="shared" si="295"/>
        <v>0</v>
      </c>
      <c r="AH347" s="126">
        <f t="shared" si="296"/>
        <v>0</v>
      </c>
      <c r="AI347" s="126">
        <f t="shared" si="297"/>
        <v>0</v>
      </c>
      <c r="AJ347" s="126">
        <f t="shared" si="298"/>
        <v>0</v>
      </c>
      <c r="AK347" s="126">
        <f t="shared" si="299"/>
        <v>0</v>
      </c>
      <c r="AL347" s="126">
        <f t="shared" si="300"/>
        <v>4</v>
      </c>
      <c r="AM347" s="125">
        <f t="shared" si="276"/>
        <v>23</v>
      </c>
      <c r="AN347" s="125">
        <f t="shared" si="263"/>
        <v>0</v>
      </c>
      <c r="AO347" s="125">
        <f t="shared" si="264"/>
        <v>0</v>
      </c>
      <c r="AP347" s="125">
        <f t="shared" si="277"/>
        <v>1</v>
      </c>
      <c r="AQ347" s="127">
        <f t="shared" si="265"/>
        <v>810</v>
      </c>
      <c r="AR347" s="127">
        <f t="shared" si="266"/>
        <v>0</v>
      </c>
      <c r="AS347" s="125">
        <f t="shared" si="278"/>
        <v>0</v>
      </c>
      <c r="AT347" s="128">
        <f t="shared" si="267"/>
        <v>0</v>
      </c>
      <c r="AU347" s="128">
        <f t="shared" si="268"/>
        <v>0</v>
      </c>
      <c r="AV347" s="128">
        <f t="shared" si="279"/>
        <v>0</v>
      </c>
      <c r="AW347" s="128">
        <f t="shared" si="269"/>
        <v>0</v>
      </c>
      <c r="AX347" s="146">
        <f t="shared" si="270"/>
        <v>0</v>
      </c>
      <c r="AY347" s="147">
        <f t="shared" si="280"/>
        <v>0</v>
      </c>
      <c r="AZ347" s="146">
        <f t="shared" si="271"/>
        <v>0</v>
      </c>
      <c r="BA347" s="129">
        <f t="shared" si="281"/>
        <v>0</v>
      </c>
      <c r="BB347" s="129">
        <f t="shared" si="282"/>
        <v>0</v>
      </c>
      <c r="BC347" s="129">
        <f t="shared" si="283"/>
        <v>0</v>
      </c>
      <c r="BD347" s="130">
        <f t="shared" si="284"/>
        <v>0</v>
      </c>
      <c r="BE347" s="130">
        <f t="shared" si="285"/>
        <v>0</v>
      </c>
      <c r="BF347" s="130">
        <f t="shared" si="286"/>
        <v>0</v>
      </c>
      <c r="BG347" s="149" t="b">
        <f t="shared" si="287"/>
        <v>0</v>
      </c>
      <c r="BH347" s="130" t="b">
        <f t="shared" si="288"/>
        <v>0</v>
      </c>
      <c r="BI347" s="130" t="str">
        <f t="shared" si="289"/>
        <v/>
      </c>
      <c r="BJ347" s="130" t="str">
        <f t="shared" si="290"/>
        <v/>
      </c>
      <c r="BK347" s="130">
        <f t="shared" si="291"/>
        <v>0</v>
      </c>
      <c r="BL347" s="130" t="str">
        <f t="shared" si="292"/>
        <v/>
      </c>
      <c r="BM347" s="130" t="str">
        <f t="shared" si="304"/>
        <v/>
      </c>
      <c r="BN347" s="130" t="str">
        <f t="shared" si="305"/>
        <v/>
      </c>
      <c r="BO347" s="130">
        <f t="shared" si="301"/>
        <v>0</v>
      </c>
      <c r="BP347" s="130">
        <f t="shared" si="302"/>
        <v>0</v>
      </c>
      <c r="BQ347" s="130">
        <f t="shared" si="303"/>
        <v>0</v>
      </c>
      <c r="BR347" s="130">
        <f t="shared" si="293"/>
        <v>0</v>
      </c>
      <c r="BS347" s="130" t="str">
        <f t="shared" si="294"/>
        <v>N</v>
      </c>
    </row>
    <row r="348" spans="1:71" ht="18" customHeight="1">
      <c r="A348" s="407"/>
      <c r="B348" s="117"/>
      <c r="C348" s="117"/>
      <c r="D348" s="118"/>
      <c r="E348" s="118"/>
      <c r="F348" s="115"/>
      <c r="G348" s="115"/>
      <c r="H348" s="119"/>
      <c r="I348" s="109" t="str">
        <f t="shared" si="272"/>
        <v xml:space="preserve"> </v>
      </c>
      <c r="J348" s="109" t="str">
        <f t="shared" si="273"/>
        <v xml:space="preserve"> </v>
      </c>
      <c r="K348" s="109" t="str">
        <f t="shared" si="274"/>
        <v xml:space="preserve"> </v>
      </c>
      <c r="W348" s="141" t="str">
        <f t="shared" si="275"/>
        <v xml:space="preserve"> </v>
      </c>
      <c r="X348" s="137" t="str">
        <f t="shared" si="256"/>
        <v xml:space="preserve"> </v>
      </c>
      <c r="Y348" s="137" t="str">
        <f t="shared" si="257"/>
        <v xml:space="preserve"> </v>
      </c>
      <c r="Z348" s="137" t="str">
        <f t="shared" si="258"/>
        <v xml:space="preserve"> </v>
      </c>
      <c r="AA348" s="138" t="str">
        <f t="shared" si="259"/>
        <v xml:space="preserve"> </v>
      </c>
      <c r="AB348" s="144" t="str">
        <f t="shared" si="260"/>
        <v xml:space="preserve"> </v>
      </c>
      <c r="AC348" s="139" t="e">
        <f t="shared" si="261"/>
        <v>#N/A</v>
      </c>
      <c r="AD348" s="139" t="e">
        <f t="shared" si="262"/>
        <v>#N/A</v>
      </c>
      <c r="AE348" s="140" t="str">
        <f>IF(ISBLANK($G348)," ",IF($D348="Z",#REF!,IF($G348=2,0,IF($G348=1,IF($AB348&gt;$AD348,#REF!,0),IF($AB348&lt;$AC348,#REF!,#REF!)))))</f>
        <v xml:space="preserve"> </v>
      </c>
      <c r="AF348" s="140" t="str">
        <f>IF(ISBLANK($G348)," ",IF($D348="Z",#REF!+#REF!,IF($G348=2,#REF!+#REF!,IF($G348=1,IF($AB348&gt;$AD348,#REF!+#REF!,#REF!+#REF!),IF($AB348&lt;$AC348,#REF!+#REF!,#REF!+#REF!)))))</f>
        <v xml:space="preserve"> </v>
      </c>
      <c r="AG348" s="125">
        <f t="shared" si="295"/>
        <v>0</v>
      </c>
      <c r="AH348" s="126">
        <f t="shared" si="296"/>
        <v>0</v>
      </c>
      <c r="AI348" s="126">
        <f t="shared" si="297"/>
        <v>0</v>
      </c>
      <c r="AJ348" s="126">
        <f t="shared" si="298"/>
        <v>0</v>
      </c>
      <c r="AK348" s="126">
        <f t="shared" si="299"/>
        <v>0</v>
      </c>
      <c r="AL348" s="126">
        <f t="shared" si="300"/>
        <v>4</v>
      </c>
      <c r="AM348" s="125">
        <f t="shared" si="276"/>
        <v>23</v>
      </c>
      <c r="AN348" s="125">
        <f t="shared" si="263"/>
        <v>0</v>
      </c>
      <c r="AO348" s="125">
        <f t="shared" si="264"/>
        <v>0</v>
      </c>
      <c r="AP348" s="125">
        <f t="shared" si="277"/>
        <v>1</v>
      </c>
      <c r="AQ348" s="127">
        <f t="shared" si="265"/>
        <v>810</v>
      </c>
      <c r="AR348" s="127">
        <f t="shared" si="266"/>
        <v>0</v>
      </c>
      <c r="AS348" s="125">
        <f t="shared" si="278"/>
        <v>0</v>
      </c>
      <c r="AT348" s="128">
        <f t="shared" si="267"/>
        <v>0</v>
      </c>
      <c r="AU348" s="128">
        <f t="shared" si="268"/>
        <v>0</v>
      </c>
      <c r="AV348" s="128">
        <f t="shared" si="279"/>
        <v>0</v>
      </c>
      <c r="AW348" s="128">
        <f t="shared" si="269"/>
        <v>0</v>
      </c>
      <c r="AX348" s="146">
        <f t="shared" si="270"/>
        <v>0</v>
      </c>
      <c r="AY348" s="147">
        <f t="shared" si="280"/>
        <v>0</v>
      </c>
      <c r="AZ348" s="146">
        <f t="shared" si="271"/>
        <v>0</v>
      </c>
      <c r="BA348" s="129">
        <f t="shared" si="281"/>
        <v>0</v>
      </c>
      <c r="BB348" s="129">
        <f t="shared" si="282"/>
        <v>0</v>
      </c>
      <c r="BC348" s="129">
        <f t="shared" si="283"/>
        <v>0</v>
      </c>
      <c r="BD348" s="130">
        <f t="shared" si="284"/>
        <v>0</v>
      </c>
      <c r="BE348" s="130">
        <f t="shared" si="285"/>
        <v>0</v>
      </c>
      <c r="BF348" s="130">
        <f t="shared" si="286"/>
        <v>0</v>
      </c>
      <c r="BG348" s="149" t="b">
        <f t="shared" si="287"/>
        <v>0</v>
      </c>
      <c r="BH348" s="130" t="b">
        <f t="shared" si="288"/>
        <v>0</v>
      </c>
      <c r="BI348" s="130" t="str">
        <f t="shared" si="289"/>
        <v/>
      </c>
      <c r="BJ348" s="130" t="str">
        <f t="shared" si="290"/>
        <v/>
      </c>
      <c r="BK348" s="130">
        <f t="shared" si="291"/>
        <v>0</v>
      </c>
      <c r="BL348" s="130" t="str">
        <f t="shared" si="292"/>
        <v/>
      </c>
      <c r="BM348" s="130" t="str">
        <f t="shared" si="304"/>
        <v/>
      </c>
      <c r="BN348" s="130" t="str">
        <f t="shared" si="305"/>
        <v/>
      </c>
      <c r="BO348" s="130">
        <f t="shared" si="301"/>
        <v>0</v>
      </c>
      <c r="BP348" s="130">
        <f t="shared" si="302"/>
        <v>0</v>
      </c>
      <c r="BQ348" s="130">
        <f t="shared" si="303"/>
        <v>0</v>
      </c>
      <c r="BR348" s="130">
        <f t="shared" si="293"/>
        <v>0</v>
      </c>
      <c r="BS348" s="130" t="str">
        <f t="shared" si="294"/>
        <v>N</v>
      </c>
    </row>
    <row r="349" spans="1:71" ht="18" customHeight="1">
      <c r="A349" s="407"/>
      <c r="B349" s="117"/>
      <c r="C349" s="117"/>
      <c r="D349" s="118"/>
      <c r="E349" s="118"/>
      <c r="F349" s="115"/>
      <c r="G349" s="115"/>
      <c r="H349" s="119"/>
      <c r="I349" s="109" t="str">
        <f t="shared" si="272"/>
        <v xml:space="preserve"> </v>
      </c>
      <c r="J349" s="109" t="str">
        <f t="shared" si="273"/>
        <v xml:space="preserve"> </v>
      </c>
      <c r="K349" s="109" t="str">
        <f t="shared" si="274"/>
        <v xml:space="preserve"> </v>
      </c>
      <c r="W349" s="141" t="str">
        <f t="shared" si="275"/>
        <v xml:space="preserve"> </v>
      </c>
      <c r="X349" s="137" t="str">
        <f t="shared" si="256"/>
        <v xml:space="preserve"> </v>
      </c>
      <c r="Y349" s="137" t="str">
        <f t="shared" si="257"/>
        <v xml:space="preserve"> </v>
      </c>
      <c r="Z349" s="137" t="str">
        <f t="shared" si="258"/>
        <v xml:space="preserve"> </v>
      </c>
      <c r="AA349" s="138" t="str">
        <f t="shared" si="259"/>
        <v xml:space="preserve"> </v>
      </c>
      <c r="AB349" s="144" t="str">
        <f t="shared" si="260"/>
        <v xml:space="preserve"> </v>
      </c>
      <c r="AC349" s="139" t="e">
        <f t="shared" si="261"/>
        <v>#N/A</v>
      </c>
      <c r="AD349" s="139" t="e">
        <f t="shared" si="262"/>
        <v>#N/A</v>
      </c>
      <c r="AE349" s="140" t="str">
        <f>IF(ISBLANK($G349)," ",IF($D349="Z",#REF!,IF($G349=2,0,IF($G349=1,IF($AB349&gt;$AD349,#REF!,0),IF($AB349&lt;$AC349,#REF!,#REF!)))))</f>
        <v xml:space="preserve"> </v>
      </c>
      <c r="AF349" s="140" t="str">
        <f>IF(ISBLANK($G349)," ",IF($D349="Z",#REF!+#REF!,IF($G349=2,#REF!+#REF!,IF($G349=1,IF($AB349&gt;$AD349,#REF!+#REF!,#REF!+#REF!),IF($AB349&lt;$AC349,#REF!+#REF!,#REF!+#REF!)))))</f>
        <v xml:space="preserve"> </v>
      </c>
      <c r="AG349" s="125">
        <f t="shared" si="295"/>
        <v>0</v>
      </c>
      <c r="AH349" s="126">
        <f t="shared" si="296"/>
        <v>0</v>
      </c>
      <c r="AI349" s="126">
        <f t="shared" si="297"/>
        <v>0</v>
      </c>
      <c r="AJ349" s="126">
        <f t="shared" si="298"/>
        <v>0</v>
      </c>
      <c r="AK349" s="126">
        <f t="shared" si="299"/>
        <v>0</v>
      </c>
      <c r="AL349" s="126">
        <f t="shared" si="300"/>
        <v>4</v>
      </c>
      <c r="AM349" s="125">
        <f t="shared" si="276"/>
        <v>23</v>
      </c>
      <c r="AN349" s="125">
        <f t="shared" si="263"/>
        <v>0</v>
      </c>
      <c r="AO349" s="125">
        <f t="shared" si="264"/>
        <v>0</v>
      </c>
      <c r="AP349" s="125">
        <f t="shared" si="277"/>
        <v>1</v>
      </c>
      <c r="AQ349" s="127">
        <f t="shared" si="265"/>
        <v>810</v>
      </c>
      <c r="AR349" s="127">
        <f t="shared" si="266"/>
        <v>0</v>
      </c>
      <c r="AS349" s="125">
        <f t="shared" si="278"/>
        <v>0</v>
      </c>
      <c r="AT349" s="128">
        <f t="shared" si="267"/>
        <v>0</v>
      </c>
      <c r="AU349" s="128">
        <f t="shared" si="268"/>
        <v>0</v>
      </c>
      <c r="AV349" s="128">
        <f t="shared" si="279"/>
        <v>0</v>
      </c>
      <c r="AW349" s="128">
        <f t="shared" si="269"/>
        <v>0</v>
      </c>
      <c r="AX349" s="146">
        <f t="shared" si="270"/>
        <v>0</v>
      </c>
      <c r="AY349" s="147">
        <f t="shared" si="280"/>
        <v>0</v>
      </c>
      <c r="AZ349" s="146">
        <f t="shared" si="271"/>
        <v>0</v>
      </c>
      <c r="BA349" s="129">
        <f t="shared" si="281"/>
        <v>0</v>
      </c>
      <c r="BB349" s="129">
        <f t="shared" si="282"/>
        <v>0</v>
      </c>
      <c r="BC349" s="129">
        <f t="shared" si="283"/>
        <v>0</v>
      </c>
      <c r="BD349" s="130">
        <f t="shared" si="284"/>
        <v>0</v>
      </c>
      <c r="BE349" s="130">
        <f t="shared" si="285"/>
        <v>0</v>
      </c>
      <c r="BF349" s="130">
        <f t="shared" si="286"/>
        <v>0</v>
      </c>
      <c r="BG349" s="149" t="b">
        <f t="shared" si="287"/>
        <v>0</v>
      </c>
      <c r="BH349" s="130" t="b">
        <f t="shared" si="288"/>
        <v>0</v>
      </c>
      <c r="BI349" s="130" t="str">
        <f t="shared" si="289"/>
        <v/>
      </c>
      <c r="BJ349" s="130" t="str">
        <f t="shared" si="290"/>
        <v/>
      </c>
      <c r="BK349" s="130">
        <f t="shared" si="291"/>
        <v>0</v>
      </c>
      <c r="BL349" s="130" t="str">
        <f t="shared" si="292"/>
        <v/>
      </c>
      <c r="BM349" s="130" t="str">
        <f t="shared" si="304"/>
        <v/>
      </c>
      <c r="BN349" s="130" t="str">
        <f t="shared" si="305"/>
        <v/>
      </c>
      <c r="BO349" s="130">
        <f t="shared" si="301"/>
        <v>0</v>
      </c>
      <c r="BP349" s="130">
        <f t="shared" si="302"/>
        <v>0</v>
      </c>
      <c r="BQ349" s="130">
        <f t="shared" si="303"/>
        <v>0</v>
      </c>
      <c r="BR349" s="130">
        <f t="shared" si="293"/>
        <v>0</v>
      </c>
      <c r="BS349" s="130" t="str">
        <f t="shared" si="294"/>
        <v>N</v>
      </c>
    </row>
    <row r="350" spans="1:71" ht="18" customHeight="1">
      <c r="A350" s="407"/>
      <c r="B350" s="117"/>
      <c r="C350" s="117"/>
      <c r="D350" s="118"/>
      <c r="E350" s="118"/>
      <c r="F350" s="115"/>
      <c r="G350" s="115"/>
      <c r="H350" s="119"/>
      <c r="I350" s="109" t="str">
        <f t="shared" si="272"/>
        <v xml:space="preserve"> </v>
      </c>
      <c r="J350" s="109" t="str">
        <f t="shared" si="273"/>
        <v xml:space="preserve"> </v>
      </c>
      <c r="K350" s="109" t="str">
        <f t="shared" si="274"/>
        <v xml:space="preserve"> </v>
      </c>
      <c r="W350" s="141" t="str">
        <f t="shared" si="275"/>
        <v xml:space="preserve"> </v>
      </c>
      <c r="X350" s="137" t="str">
        <f t="shared" si="256"/>
        <v xml:space="preserve"> </v>
      </c>
      <c r="Y350" s="137" t="str">
        <f t="shared" si="257"/>
        <v xml:space="preserve"> </v>
      </c>
      <c r="Z350" s="137" t="str">
        <f t="shared" si="258"/>
        <v xml:space="preserve"> </v>
      </c>
      <c r="AA350" s="138" t="str">
        <f t="shared" si="259"/>
        <v xml:space="preserve"> </v>
      </c>
      <c r="AB350" s="144" t="str">
        <f t="shared" si="260"/>
        <v xml:space="preserve"> </v>
      </c>
      <c r="AC350" s="139" t="e">
        <f t="shared" si="261"/>
        <v>#N/A</v>
      </c>
      <c r="AD350" s="139" t="e">
        <f t="shared" si="262"/>
        <v>#N/A</v>
      </c>
      <c r="AE350" s="140" t="str">
        <f>IF(ISBLANK($G350)," ",IF($D350="Z",#REF!,IF($G350=2,0,IF($G350=1,IF($AB350&gt;$AD350,#REF!,0),IF($AB350&lt;$AC350,#REF!,#REF!)))))</f>
        <v xml:space="preserve"> </v>
      </c>
      <c r="AF350" s="140" t="str">
        <f>IF(ISBLANK($G350)," ",IF($D350="Z",#REF!+#REF!,IF($G350=2,#REF!+#REF!,IF($G350=1,IF($AB350&gt;$AD350,#REF!+#REF!,#REF!+#REF!),IF($AB350&lt;$AC350,#REF!+#REF!,#REF!+#REF!)))))</f>
        <v xml:space="preserve"> </v>
      </c>
      <c r="AG350" s="125">
        <f t="shared" si="295"/>
        <v>0</v>
      </c>
      <c r="AH350" s="126">
        <f t="shared" si="296"/>
        <v>0</v>
      </c>
      <c r="AI350" s="126">
        <f t="shared" si="297"/>
        <v>0</v>
      </c>
      <c r="AJ350" s="126">
        <f t="shared" si="298"/>
        <v>0</v>
      </c>
      <c r="AK350" s="126">
        <f t="shared" si="299"/>
        <v>0</v>
      </c>
      <c r="AL350" s="126">
        <f t="shared" si="300"/>
        <v>4</v>
      </c>
      <c r="AM350" s="125">
        <f t="shared" si="276"/>
        <v>23</v>
      </c>
      <c r="AN350" s="125">
        <f t="shared" si="263"/>
        <v>0</v>
      </c>
      <c r="AO350" s="125">
        <f t="shared" si="264"/>
        <v>0</v>
      </c>
      <c r="AP350" s="125">
        <f t="shared" si="277"/>
        <v>1</v>
      </c>
      <c r="AQ350" s="127">
        <f t="shared" si="265"/>
        <v>810</v>
      </c>
      <c r="AR350" s="127">
        <f t="shared" si="266"/>
        <v>0</v>
      </c>
      <c r="AS350" s="125">
        <f t="shared" si="278"/>
        <v>0</v>
      </c>
      <c r="AT350" s="128">
        <f t="shared" si="267"/>
        <v>0</v>
      </c>
      <c r="AU350" s="128">
        <f t="shared" si="268"/>
        <v>0</v>
      </c>
      <c r="AV350" s="128">
        <f t="shared" si="279"/>
        <v>0</v>
      </c>
      <c r="AW350" s="128">
        <f t="shared" si="269"/>
        <v>0</v>
      </c>
      <c r="AX350" s="146">
        <f t="shared" si="270"/>
        <v>0</v>
      </c>
      <c r="AY350" s="147">
        <f t="shared" si="280"/>
        <v>0</v>
      </c>
      <c r="AZ350" s="146">
        <f t="shared" si="271"/>
        <v>0</v>
      </c>
      <c r="BA350" s="129">
        <f t="shared" si="281"/>
        <v>0</v>
      </c>
      <c r="BB350" s="129">
        <f t="shared" si="282"/>
        <v>0</v>
      </c>
      <c r="BC350" s="129">
        <f t="shared" si="283"/>
        <v>0</v>
      </c>
      <c r="BD350" s="130">
        <f t="shared" si="284"/>
        <v>0</v>
      </c>
      <c r="BE350" s="130">
        <f t="shared" si="285"/>
        <v>0</v>
      </c>
      <c r="BF350" s="130">
        <f t="shared" si="286"/>
        <v>0</v>
      </c>
      <c r="BG350" s="149" t="b">
        <f t="shared" si="287"/>
        <v>0</v>
      </c>
      <c r="BH350" s="130" t="b">
        <f t="shared" si="288"/>
        <v>0</v>
      </c>
      <c r="BI350" s="130" t="str">
        <f t="shared" si="289"/>
        <v/>
      </c>
      <c r="BJ350" s="130" t="str">
        <f t="shared" si="290"/>
        <v/>
      </c>
      <c r="BK350" s="130">
        <f t="shared" si="291"/>
        <v>0</v>
      </c>
      <c r="BL350" s="130" t="str">
        <f t="shared" si="292"/>
        <v/>
      </c>
      <c r="BM350" s="130" t="str">
        <f t="shared" si="304"/>
        <v/>
      </c>
      <c r="BN350" s="130" t="str">
        <f t="shared" si="305"/>
        <v/>
      </c>
      <c r="BO350" s="130">
        <f t="shared" si="301"/>
        <v>0</v>
      </c>
      <c r="BP350" s="130">
        <f t="shared" si="302"/>
        <v>0</v>
      </c>
      <c r="BQ350" s="130">
        <f t="shared" si="303"/>
        <v>0</v>
      </c>
      <c r="BR350" s="130">
        <f t="shared" si="293"/>
        <v>0</v>
      </c>
      <c r="BS350" s="130" t="str">
        <f t="shared" si="294"/>
        <v>N</v>
      </c>
    </row>
    <row r="351" spans="1:71" ht="18" customHeight="1">
      <c r="A351" s="407"/>
      <c r="B351" s="117"/>
      <c r="C351" s="117"/>
      <c r="D351" s="118"/>
      <c r="E351" s="118"/>
      <c r="F351" s="115"/>
      <c r="G351" s="115"/>
      <c r="H351" s="119"/>
      <c r="I351" s="109" t="str">
        <f t="shared" si="272"/>
        <v xml:space="preserve"> </v>
      </c>
      <c r="J351" s="109" t="str">
        <f t="shared" si="273"/>
        <v xml:space="preserve"> </v>
      </c>
      <c r="K351" s="109" t="str">
        <f t="shared" si="274"/>
        <v xml:space="preserve"> </v>
      </c>
      <c r="W351" s="141" t="str">
        <f t="shared" si="275"/>
        <v xml:space="preserve"> </v>
      </c>
      <c r="X351" s="137" t="str">
        <f t="shared" si="256"/>
        <v xml:space="preserve"> </v>
      </c>
      <c r="Y351" s="137" t="str">
        <f t="shared" si="257"/>
        <v xml:space="preserve"> </v>
      </c>
      <c r="Z351" s="137" t="str">
        <f t="shared" si="258"/>
        <v xml:space="preserve"> </v>
      </c>
      <c r="AA351" s="138" t="str">
        <f t="shared" si="259"/>
        <v xml:space="preserve"> </v>
      </c>
      <c r="AB351" s="144" t="str">
        <f t="shared" si="260"/>
        <v xml:space="preserve"> </v>
      </c>
      <c r="AC351" s="139" t="e">
        <f t="shared" si="261"/>
        <v>#N/A</v>
      </c>
      <c r="AD351" s="139" t="e">
        <f t="shared" si="262"/>
        <v>#N/A</v>
      </c>
      <c r="AE351" s="140" t="str">
        <f>IF(ISBLANK($G351)," ",IF($D351="Z",#REF!,IF($G351=2,0,IF($G351=1,IF($AB351&gt;$AD351,#REF!,0),IF($AB351&lt;$AC351,#REF!,#REF!)))))</f>
        <v xml:space="preserve"> </v>
      </c>
      <c r="AF351" s="140" t="str">
        <f>IF(ISBLANK($G351)," ",IF($D351="Z",#REF!+#REF!,IF($G351=2,#REF!+#REF!,IF($G351=1,IF($AB351&gt;$AD351,#REF!+#REF!,#REF!+#REF!),IF($AB351&lt;$AC351,#REF!+#REF!,#REF!+#REF!)))))</f>
        <v xml:space="preserve"> </v>
      </c>
      <c r="AG351" s="125">
        <f t="shared" si="295"/>
        <v>0</v>
      </c>
      <c r="AH351" s="126">
        <f t="shared" si="296"/>
        <v>0</v>
      </c>
      <c r="AI351" s="126">
        <f t="shared" si="297"/>
        <v>0</v>
      </c>
      <c r="AJ351" s="126">
        <f t="shared" si="298"/>
        <v>0</v>
      </c>
      <c r="AK351" s="126">
        <f t="shared" si="299"/>
        <v>0</v>
      </c>
      <c r="AL351" s="126">
        <f t="shared" si="300"/>
        <v>4</v>
      </c>
      <c r="AM351" s="125">
        <f t="shared" si="276"/>
        <v>23</v>
      </c>
      <c r="AN351" s="125">
        <f t="shared" si="263"/>
        <v>0</v>
      </c>
      <c r="AO351" s="125">
        <f t="shared" si="264"/>
        <v>0</v>
      </c>
      <c r="AP351" s="125">
        <f t="shared" si="277"/>
        <v>1</v>
      </c>
      <c r="AQ351" s="127">
        <f t="shared" si="265"/>
        <v>810</v>
      </c>
      <c r="AR351" s="127">
        <f t="shared" si="266"/>
        <v>0</v>
      </c>
      <c r="AS351" s="125">
        <f t="shared" si="278"/>
        <v>0</v>
      </c>
      <c r="AT351" s="128">
        <f t="shared" si="267"/>
        <v>0</v>
      </c>
      <c r="AU351" s="128">
        <f t="shared" si="268"/>
        <v>0</v>
      </c>
      <c r="AV351" s="128">
        <f t="shared" si="279"/>
        <v>0</v>
      </c>
      <c r="AW351" s="128">
        <f t="shared" si="269"/>
        <v>0</v>
      </c>
      <c r="AX351" s="146">
        <f t="shared" si="270"/>
        <v>0</v>
      </c>
      <c r="AY351" s="147">
        <f t="shared" si="280"/>
        <v>0</v>
      </c>
      <c r="AZ351" s="146">
        <f t="shared" si="271"/>
        <v>0</v>
      </c>
      <c r="BA351" s="129">
        <f t="shared" si="281"/>
        <v>0</v>
      </c>
      <c r="BB351" s="129">
        <f t="shared" si="282"/>
        <v>0</v>
      </c>
      <c r="BC351" s="129">
        <f t="shared" si="283"/>
        <v>0</v>
      </c>
      <c r="BD351" s="130">
        <f t="shared" si="284"/>
        <v>0</v>
      </c>
      <c r="BE351" s="130">
        <f t="shared" si="285"/>
        <v>0</v>
      </c>
      <c r="BF351" s="130">
        <f t="shared" si="286"/>
        <v>0</v>
      </c>
      <c r="BG351" s="149" t="b">
        <f t="shared" si="287"/>
        <v>0</v>
      </c>
      <c r="BH351" s="130" t="b">
        <f t="shared" si="288"/>
        <v>0</v>
      </c>
      <c r="BI351" s="130" t="str">
        <f t="shared" si="289"/>
        <v/>
      </c>
      <c r="BJ351" s="130" t="str">
        <f t="shared" si="290"/>
        <v/>
      </c>
      <c r="BK351" s="130">
        <f t="shared" si="291"/>
        <v>0</v>
      </c>
      <c r="BL351" s="130" t="str">
        <f t="shared" si="292"/>
        <v/>
      </c>
      <c r="BM351" s="130" t="str">
        <f t="shared" si="304"/>
        <v/>
      </c>
      <c r="BN351" s="130" t="str">
        <f t="shared" si="305"/>
        <v/>
      </c>
      <c r="BO351" s="130">
        <f t="shared" si="301"/>
        <v>0</v>
      </c>
      <c r="BP351" s="130">
        <f t="shared" si="302"/>
        <v>0</v>
      </c>
      <c r="BQ351" s="130">
        <f t="shared" si="303"/>
        <v>0</v>
      </c>
      <c r="BR351" s="130">
        <f t="shared" si="293"/>
        <v>0</v>
      </c>
      <c r="BS351" s="130" t="str">
        <f t="shared" si="294"/>
        <v>N</v>
      </c>
    </row>
    <row r="352" spans="1:71" ht="18" customHeight="1">
      <c r="A352" s="407"/>
      <c r="B352" s="117"/>
      <c r="C352" s="117"/>
      <c r="D352" s="118"/>
      <c r="E352" s="118"/>
      <c r="F352" s="115"/>
      <c r="G352" s="115"/>
      <c r="H352" s="119"/>
      <c r="I352" s="109" t="str">
        <f t="shared" si="272"/>
        <v xml:space="preserve"> </v>
      </c>
      <c r="J352" s="109" t="str">
        <f t="shared" si="273"/>
        <v xml:space="preserve"> </v>
      </c>
      <c r="K352" s="109" t="str">
        <f t="shared" si="274"/>
        <v xml:space="preserve"> </v>
      </c>
      <c r="W352" s="141" t="str">
        <f t="shared" si="275"/>
        <v xml:space="preserve"> </v>
      </c>
      <c r="X352" s="137" t="str">
        <f t="shared" si="256"/>
        <v xml:space="preserve"> </v>
      </c>
      <c r="Y352" s="137" t="str">
        <f t="shared" si="257"/>
        <v xml:space="preserve"> </v>
      </c>
      <c r="Z352" s="137" t="str">
        <f t="shared" si="258"/>
        <v xml:space="preserve"> </v>
      </c>
      <c r="AA352" s="138" t="str">
        <f t="shared" si="259"/>
        <v xml:space="preserve"> </v>
      </c>
      <c r="AB352" s="144" t="str">
        <f t="shared" si="260"/>
        <v xml:space="preserve"> </v>
      </c>
      <c r="AC352" s="139" t="e">
        <f t="shared" si="261"/>
        <v>#N/A</v>
      </c>
      <c r="AD352" s="139" t="e">
        <f t="shared" si="262"/>
        <v>#N/A</v>
      </c>
      <c r="AE352" s="140" t="str">
        <f>IF(ISBLANK($G352)," ",IF($D352="Z",#REF!,IF($G352=2,0,IF($G352=1,IF($AB352&gt;$AD352,#REF!,0),IF($AB352&lt;$AC352,#REF!,#REF!)))))</f>
        <v xml:space="preserve"> </v>
      </c>
      <c r="AF352" s="140" t="str">
        <f>IF(ISBLANK($G352)," ",IF($D352="Z",#REF!+#REF!,IF($G352=2,#REF!+#REF!,IF($G352=1,IF($AB352&gt;$AD352,#REF!+#REF!,#REF!+#REF!),IF($AB352&lt;$AC352,#REF!+#REF!,#REF!+#REF!)))))</f>
        <v xml:space="preserve"> </v>
      </c>
      <c r="AG352" s="125">
        <f t="shared" si="295"/>
        <v>0</v>
      </c>
      <c r="AH352" s="126">
        <f t="shared" si="296"/>
        <v>0</v>
      </c>
      <c r="AI352" s="126">
        <f t="shared" si="297"/>
        <v>0</v>
      </c>
      <c r="AJ352" s="126">
        <f t="shared" si="298"/>
        <v>0</v>
      </c>
      <c r="AK352" s="126">
        <f t="shared" si="299"/>
        <v>0</v>
      </c>
      <c r="AL352" s="126">
        <f t="shared" si="300"/>
        <v>4</v>
      </c>
      <c r="AM352" s="125">
        <f t="shared" si="276"/>
        <v>23</v>
      </c>
      <c r="AN352" s="125">
        <f t="shared" si="263"/>
        <v>0</v>
      </c>
      <c r="AO352" s="125">
        <f t="shared" si="264"/>
        <v>0</v>
      </c>
      <c r="AP352" s="125">
        <f t="shared" si="277"/>
        <v>1</v>
      </c>
      <c r="AQ352" s="127">
        <f t="shared" si="265"/>
        <v>810</v>
      </c>
      <c r="AR352" s="127">
        <f t="shared" si="266"/>
        <v>0</v>
      </c>
      <c r="AS352" s="125">
        <f t="shared" si="278"/>
        <v>0</v>
      </c>
      <c r="AT352" s="128">
        <f t="shared" si="267"/>
        <v>0</v>
      </c>
      <c r="AU352" s="128">
        <f t="shared" si="268"/>
        <v>0</v>
      </c>
      <c r="AV352" s="128">
        <f t="shared" si="279"/>
        <v>0</v>
      </c>
      <c r="AW352" s="128">
        <f t="shared" si="269"/>
        <v>0</v>
      </c>
      <c r="AX352" s="146">
        <f t="shared" si="270"/>
        <v>0</v>
      </c>
      <c r="AY352" s="147">
        <f t="shared" si="280"/>
        <v>0</v>
      </c>
      <c r="AZ352" s="146">
        <f t="shared" si="271"/>
        <v>0</v>
      </c>
      <c r="BA352" s="129">
        <f t="shared" si="281"/>
        <v>0</v>
      </c>
      <c r="BB352" s="129">
        <f t="shared" si="282"/>
        <v>0</v>
      </c>
      <c r="BC352" s="129">
        <f t="shared" si="283"/>
        <v>0</v>
      </c>
      <c r="BD352" s="130">
        <f t="shared" si="284"/>
        <v>0</v>
      </c>
      <c r="BE352" s="130">
        <f t="shared" si="285"/>
        <v>0</v>
      </c>
      <c r="BF352" s="130">
        <f t="shared" si="286"/>
        <v>0</v>
      </c>
      <c r="BG352" s="149" t="b">
        <f t="shared" si="287"/>
        <v>0</v>
      </c>
      <c r="BH352" s="130" t="b">
        <f t="shared" si="288"/>
        <v>0</v>
      </c>
      <c r="BI352" s="130" t="str">
        <f t="shared" si="289"/>
        <v/>
      </c>
      <c r="BJ352" s="130" t="str">
        <f t="shared" si="290"/>
        <v/>
      </c>
      <c r="BK352" s="130">
        <f t="shared" si="291"/>
        <v>0</v>
      </c>
      <c r="BL352" s="130" t="str">
        <f t="shared" si="292"/>
        <v/>
      </c>
      <c r="BM352" s="130" t="str">
        <f t="shared" si="304"/>
        <v/>
      </c>
      <c r="BN352" s="130" t="str">
        <f t="shared" si="305"/>
        <v/>
      </c>
      <c r="BO352" s="130">
        <f t="shared" si="301"/>
        <v>0</v>
      </c>
      <c r="BP352" s="130">
        <f t="shared" si="302"/>
        <v>0</v>
      </c>
      <c r="BQ352" s="130">
        <f t="shared" si="303"/>
        <v>0</v>
      </c>
      <c r="BR352" s="130">
        <f t="shared" si="293"/>
        <v>0</v>
      </c>
      <c r="BS352" s="130" t="str">
        <f t="shared" si="294"/>
        <v>N</v>
      </c>
    </row>
    <row r="353" spans="1:71" ht="18" customHeight="1">
      <c r="A353" s="407"/>
      <c r="B353" s="117"/>
      <c r="C353" s="117"/>
      <c r="D353" s="118"/>
      <c r="E353" s="118"/>
      <c r="F353" s="115"/>
      <c r="G353" s="115"/>
      <c r="H353" s="119"/>
      <c r="I353" s="109" t="str">
        <f t="shared" si="272"/>
        <v xml:space="preserve"> </v>
      </c>
      <c r="J353" s="109" t="str">
        <f t="shared" si="273"/>
        <v xml:space="preserve"> </v>
      </c>
      <c r="K353" s="109" t="str">
        <f t="shared" si="274"/>
        <v xml:space="preserve"> </v>
      </c>
      <c r="W353" s="141" t="str">
        <f t="shared" si="275"/>
        <v xml:space="preserve"> </v>
      </c>
      <c r="X353" s="137" t="str">
        <f t="shared" si="256"/>
        <v xml:space="preserve"> </v>
      </c>
      <c r="Y353" s="137" t="str">
        <f t="shared" si="257"/>
        <v xml:space="preserve"> </v>
      </c>
      <c r="Z353" s="137" t="str">
        <f t="shared" si="258"/>
        <v xml:space="preserve"> </v>
      </c>
      <c r="AA353" s="138" t="str">
        <f t="shared" si="259"/>
        <v xml:space="preserve"> </v>
      </c>
      <c r="AB353" s="144" t="str">
        <f t="shared" si="260"/>
        <v xml:space="preserve"> </v>
      </c>
      <c r="AC353" s="139" t="e">
        <f t="shared" si="261"/>
        <v>#N/A</v>
      </c>
      <c r="AD353" s="139" t="e">
        <f t="shared" si="262"/>
        <v>#N/A</v>
      </c>
      <c r="AE353" s="140" t="str">
        <f>IF(ISBLANK($G353)," ",IF($D353="Z",#REF!,IF($G353=2,0,IF($G353=1,IF($AB353&gt;$AD353,#REF!,0),IF($AB353&lt;$AC353,#REF!,#REF!)))))</f>
        <v xml:space="preserve"> </v>
      </c>
      <c r="AF353" s="140" t="str">
        <f>IF(ISBLANK($G353)," ",IF($D353="Z",#REF!+#REF!,IF($G353=2,#REF!+#REF!,IF($G353=1,IF($AB353&gt;$AD353,#REF!+#REF!,#REF!+#REF!),IF($AB353&lt;$AC353,#REF!+#REF!,#REF!+#REF!)))))</f>
        <v xml:space="preserve"> </v>
      </c>
      <c r="AG353" s="125">
        <f t="shared" si="295"/>
        <v>0</v>
      </c>
      <c r="AH353" s="126">
        <f t="shared" si="296"/>
        <v>0</v>
      </c>
      <c r="AI353" s="126">
        <f t="shared" si="297"/>
        <v>0</v>
      </c>
      <c r="AJ353" s="126">
        <f t="shared" si="298"/>
        <v>0</v>
      </c>
      <c r="AK353" s="126">
        <f t="shared" si="299"/>
        <v>0</v>
      </c>
      <c r="AL353" s="126">
        <f t="shared" si="300"/>
        <v>4</v>
      </c>
      <c r="AM353" s="125">
        <f t="shared" si="276"/>
        <v>23</v>
      </c>
      <c r="AN353" s="125">
        <f t="shared" si="263"/>
        <v>0</v>
      </c>
      <c r="AO353" s="125">
        <f t="shared" si="264"/>
        <v>0</v>
      </c>
      <c r="AP353" s="125">
        <f t="shared" si="277"/>
        <v>1</v>
      </c>
      <c r="AQ353" s="127">
        <f t="shared" si="265"/>
        <v>810</v>
      </c>
      <c r="AR353" s="127">
        <f t="shared" si="266"/>
        <v>0</v>
      </c>
      <c r="AS353" s="125">
        <f t="shared" si="278"/>
        <v>0</v>
      </c>
      <c r="AT353" s="128">
        <f t="shared" si="267"/>
        <v>0</v>
      </c>
      <c r="AU353" s="128">
        <f t="shared" si="268"/>
        <v>0</v>
      </c>
      <c r="AV353" s="128">
        <f t="shared" si="279"/>
        <v>0</v>
      </c>
      <c r="AW353" s="128">
        <f t="shared" si="269"/>
        <v>0</v>
      </c>
      <c r="AX353" s="146">
        <f t="shared" si="270"/>
        <v>0</v>
      </c>
      <c r="AY353" s="147">
        <f t="shared" si="280"/>
        <v>0</v>
      </c>
      <c r="AZ353" s="146">
        <f t="shared" si="271"/>
        <v>0</v>
      </c>
      <c r="BA353" s="129">
        <f t="shared" si="281"/>
        <v>0</v>
      </c>
      <c r="BB353" s="129">
        <f t="shared" si="282"/>
        <v>0</v>
      </c>
      <c r="BC353" s="129">
        <f t="shared" si="283"/>
        <v>0</v>
      </c>
      <c r="BD353" s="130">
        <f t="shared" si="284"/>
        <v>0</v>
      </c>
      <c r="BE353" s="130">
        <f t="shared" si="285"/>
        <v>0</v>
      </c>
      <c r="BF353" s="130">
        <f t="shared" si="286"/>
        <v>0</v>
      </c>
      <c r="BG353" s="149" t="b">
        <f t="shared" si="287"/>
        <v>0</v>
      </c>
      <c r="BH353" s="130" t="b">
        <f t="shared" si="288"/>
        <v>0</v>
      </c>
      <c r="BI353" s="130" t="str">
        <f t="shared" si="289"/>
        <v/>
      </c>
      <c r="BJ353" s="130" t="str">
        <f t="shared" si="290"/>
        <v/>
      </c>
      <c r="BK353" s="130">
        <f t="shared" si="291"/>
        <v>0</v>
      </c>
      <c r="BL353" s="130" t="str">
        <f t="shared" si="292"/>
        <v/>
      </c>
      <c r="BM353" s="130" t="str">
        <f t="shared" si="304"/>
        <v/>
      </c>
      <c r="BN353" s="130" t="str">
        <f t="shared" si="305"/>
        <v/>
      </c>
      <c r="BO353" s="130">
        <f t="shared" si="301"/>
        <v>0</v>
      </c>
      <c r="BP353" s="130">
        <f t="shared" si="302"/>
        <v>0</v>
      </c>
      <c r="BQ353" s="130">
        <f t="shared" si="303"/>
        <v>0</v>
      </c>
      <c r="BR353" s="130">
        <f t="shared" si="293"/>
        <v>0</v>
      </c>
      <c r="BS353" s="130" t="str">
        <f t="shared" si="294"/>
        <v>N</v>
      </c>
    </row>
    <row r="354" spans="1:71" ht="18" customHeight="1">
      <c r="A354" s="407"/>
      <c r="B354" s="117"/>
      <c r="C354" s="117"/>
      <c r="D354" s="118"/>
      <c r="E354" s="118"/>
      <c r="F354" s="115"/>
      <c r="G354" s="115"/>
      <c r="H354" s="119"/>
      <c r="I354" s="109" t="str">
        <f t="shared" si="272"/>
        <v xml:space="preserve"> </v>
      </c>
      <c r="J354" s="109" t="str">
        <f t="shared" si="273"/>
        <v xml:space="preserve"> </v>
      </c>
      <c r="K354" s="109" t="str">
        <f t="shared" si="274"/>
        <v xml:space="preserve"> </v>
      </c>
      <c r="W354" s="141" t="str">
        <f t="shared" si="275"/>
        <v xml:space="preserve"> </v>
      </c>
      <c r="X354" s="137" t="str">
        <f t="shared" si="256"/>
        <v xml:space="preserve"> </v>
      </c>
      <c r="Y354" s="137" t="str">
        <f t="shared" si="257"/>
        <v xml:space="preserve"> </v>
      </c>
      <c r="Z354" s="137" t="str">
        <f t="shared" si="258"/>
        <v xml:space="preserve"> </v>
      </c>
      <c r="AA354" s="138" t="str">
        <f t="shared" si="259"/>
        <v xml:space="preserve"> </v>
      </c>
      <c r="AB354" s="144" t="str">
        <f t="shared" si="260"/>
        <v xml:space="preserve"> </v>
      </c>
      <c r="AC354" s="139" t="e">
        <f t="shared" si="261"/>
        <v>#N/A</v>
      </c>
      <c r="AD354" s="139" t="e">
        <f t="shared" si="262"/>
        <v>#N/A</v>
      </c>
      <c r="AE354" s="140" t="str">
        <f>IF(ISBLANK($G354)," ",IF($D354="Z",#REF!,IF($G354=2,0,IF($G354=1,IF($AB354&gt;$AD354,#REF!,0),IF($AB354&lt;$AC354,#REF!,#REF!)))))</f>
        <v xml:space="preserve"> </v>
      </c>
      <c r="AF354" s="140" t="str">
        <f>IF(ISBLANK($G354)," ",IF($D354="Z",#REF!+#REF!,IF($G354=2,#REF!+#REF!,IF($G354=1,IF($AB354&gt;$AD354,#REF!+#REF!,#REF!+#REF!),IF($AB354&lt;$AC354,#REF!+#REF!,#REF!+#REF!)))))</f>
        <v xml:space="preserve"> </v>
      </c>
      <c r="AG354" s="125">
        <f t="shared" si="295"/>
        <v>0</v>
      </c>
      <c r="AH354" s="126">
        <f t="shared" si="296"/>
        <v>0</v>
      </c>
      <c r="AI354" s="126">
        <f t="shared" si="297"/>
        <v>0</v>
      </c>
      <c r="AJ354" s="126">
        <f t="shared" si="298"/>
        <v>0</v>
      </c>
      <c r="AK354" s="126">
        <f t="shared" si="299"/>
        <v>0</v>
      </c>
      <c r="AL354" s="126">
        <f t="shared" si="300"/>
        <v>4</v>
      </c>
      <c r="AM354" s="125">
        <f t="shared" si="276"/>
        <v>23</v>
      </c>
      <c r="AN354" s="125">
        <f t="shared" si="263"/>
        <v>0</v>
      </c>
      <c r="AO354" s="125">
        <f t="shared" si="264"/>
        <v>0</v>
      </c>
      <c r="AP354" s="125">
        <f t="shared" si="277"/>
        <v>1</v>
      </c>
      <c r="AQ354" s="127">
        <f t="shared" si="265"/>
        <v>810</v>
      </c>
      <c r="AR354" s="127">
        <f t="shared" si="266"/>
        <v>0</v>
      </c>
      <c r="AS354" s="125">
        <f t="shared" si="278"/>
        <v>0</v>
      </c>
      <c r="AT354" s="128">
        <f t="shared" si="267"/>
        <v>0</v>
      </c>
      <c r="AU354" s="128">
        <f t="shared" si="268"/>
        <v>0</v>
      </c>
      <c r="AV354" s="128">
        <f t="shared" si="279"/>
        <v>0</v>
      </c>
      <c r="AW354" s="128">
        <f t="shared" si="269"/>
        <v>0</v>
      </c>
      <c r="AX354" s="146">
        <f t="shared" si="270"/>
        <v>0</v>
      </c>
      <c r="AY354" s="147">
        <f t="shared" si="280"/>
        <v>0</v>
      </c>
      <c r="AZ354" s="146">
        <f t="shared" si="271"/>
        <v>0</v>
      </c>
      <c r="BA354" s="129">
        <f t="shared" si="281"/>
        <v>0</v>
      </c>
      <c r="BB354" s="129">
        <f t="shared" si="282"/>
        <v>0</v>
      </c>
      <c r="BC354" s="129">
        <f t="shared" si="283"/>
        <v>0</v>
      </c>
      <c r="BD354" s="130">
        <f t="shared" si="284"/>
        <v>0</v>
      </c>
      <c r="BE354" s="130">
        <f t="shared" si="285"/>
        <v>0</v>
      </c>
      <c r="BF354" s="130">
        <f t="shared" si="286"/>
        <v>0</v>
      </c>
      <c r="BG354" s="149" t="b">
        <f t="shared" si="287"/>
        <v>0</v>
      </c>
      <c r="BH354" s="130" t="b">
        <f t="shared" si="288"/>
        <v>0</v>
      </c>
      <c r="BI354" s="130" t="str">
        <f t="shared" si="289"/>
        <v/>
      </c>
      <c r="BJ354" s="130" t="str">
        <f t="shared" si="290"/>
        <v/>
      </c>
      <c r="BK354" s="130">
        <f t="shared" si="291"/>
        <v>0</v>
      </c>
      <c r="BL354" s="130" t="str">
        <f t="shared" si="292"/>
        <v/>
      </c>
      <c r="BM354" s="130" t="str">
        <f t="shared" si="304"/>
        <v/>
      </c>
      <c r="BN354" s="130" t="str">
        <f t="shared" si="305"/>
        <v/>
      </c>
      <c r="BO354" s="130">
        <f t="shared" si="301"/>
        <v>0</v>
      </c>
      <c r="BP354" s="130">
        <f t="shared" si="302"/>
        <v>0</v>
      </c>
      <c r="BQ354" s="130">
        <f t="shared" si="303"/>
        <v>0</v>
      </c>
      <c r="BR354" s="130">
        <f t="shared" si="293"/>
        <v>0</v>
      </c>
      <c r="BS354" s="130" t="str">
        <f t="shared" si="294"/>
        <v>N</v>
      </c>
    </row>
    <row r="355" spans="1:71" ht="18" customHeight="1">
      <c r="A355" s="407"/>
      <c r="B355" s="117"/>
      <c r="C355" s="117"/>
      <c r="D355" s="118"/>
      <c r="E355" s="118"/>
      <c r="F355" s="115"/>
      <c r="G355" s="115"/>
      <c r="H355" s="119"/>
      <c r="I355" s="109" t="str">
        <f t="shared" si="272"/>
        <v xml:space="preserve"> </v>
      </c>
      <c r="J355" s="109" t="str">
        <f t="shared" si="273"/>
        <v xml:space="preserve"> </v>
      </c>
      <c r="K355" s="109" t="str">
        <f t="shared" si="274"/>
        <v xml:space="preserve"> </v>
      </c>
      <c r="W355" s="141" t="str">
        <f t="shared" si="275"/>
        <v xml:space="preserve"> </v>
      </c>
      <c r="X355" s="137" t="str">
        <f t="shared" si="256"/>
        <v xml:space="preserve"> </v>
      </c>
      <c r="Y355" s="137" t="str">
        <f t="shared" si="257"/>
        <v xml:space="preserve"> </v>
      </c>
      <c r="Z355" s="137" t="str">
        <f t="shared" si="258"/>
        <v xml:space="preserve"> </v>
      </c>
      <c r="AA355" s="138" t="str">
        <f t="shared" si="259"/>
        <v xml:space="preserve"> </v>
      </c>
      <c r="AB355" s="144" t="str">
        <f t="shared" si="260"/>
        <v xml:space="preserve"> </v>
      </c>
      <c r="AC355" s="139" t="e">
        <f t="shared" si="261"/>
        <v>#N/A</v>
      </c>
      <c r="AD355" s="139" t="e">
        <f t="shared" si="262"/>
        <v>#N/A</v>
      </c>
      <c r="AE355" s="140" t="str">
        <f>IF(ISBLANK($G355)," ",IF($D355="Z",#REF!,IF($G355=2,0,IF($G355=1,IF($AB355&gt;$AD355,#REF!,0),IF($AB355&lt;$AC355,#REF!,#REF!)))))</f>
        <v xml:space="preserve"> </v>
      </c>
      <c r="AF355" s="140" t="str">
        <f>IF(ISBLANK($G355)," ",IF($D355="Z",#REF!+#REF!,IF($G355=2,#REF!+#REF!,IF($G355=1,IF($AB355&gt;$AD355,#REF!+#REF!,#REF!+#REF!),IF($AB355&lt;$AC355,#REF!+#REF!,#REF!+#REF!)))))</f>
        <v xml:space="preserve"> </v>
      </c>
      <c r="AG355" s="125">
        <f t="shared" si="295"/>
        <v>0</v>
      </c>
      <c r="AH355" s="126">
        <f t="shared" si="296"/>
        <v>0</v>
      </c>
      <c r="AI355" s="126">
        <f t="shared" si="297"/>
        <v>0</v>
      </c>
      <c r="AJ355" s="126">
        <f t="shared" si="298"/>
        <v>0</v>
      </c>
      <c r="AK355" s="126">
        <f t="shared" si="299"/>
        <v>0</v>
      </c>
      <c r="AL355" s="126">
        <f t="shared" si="300"/>
        <v>4</v>
      </c>
      <c r="AM355" s="125">
        <f t="shared" si="276"/>
        <v>23</v>
      </c>
      <c r="AN355" s="125">
        <f t="shared" si="263"/>
        <v>0</v>
      </c>
      <c r="AO355" s="125">
        <f t="shared" si="264"/>
        <v>0</v>
      </c>
      <c r="AP355" s="125">
        <f t="shared" si="277"/>
        <v>1</v>
      </c>
      <c r="AQ355" s="127">
        <f t="shared" si="265"/>
        <v>810</v>
      </c>
      <c r="AR355" s="127">
        <f t="shared" si="266"/>
        <v>0</v>
      </c>
      <c r="AS355" s="125">
        <f t="shared" si="278"/>
        <v>0</v>
      </c>
      <c r="AT355" s="128">
        <f t="shared" si="267"/>
        <v>0</v>
      </c>
      <c r="AU355" s="128">
        <f t="shared" si="268"/>
        <v>0</v>
      </c>
      <c r="AV355" s="128">
        <f t="shared" si="279"/>
        <v>0</v>
      </c>
      <c r="AW355" s="128">
        <f t="shared" si="269"/>
        <v>0</v>
      </c>
      <c r="AX355" s="146">
        <f t="shared" si="270"/>
        <v>0</v>
      </c>
      <c r="AY355" s="147">
        <f t="shared" si="280"/>
        <v>0</v>
      </c>
      <c r="AZ355" s="146">
        <f t="shared" si="271"/>
        <v>0</v>
      </c>
      <c r="BA355" s="129">
        <f t="shared" si="281"/>
        <v>0</v>
      </c>
      <c r="BB355" s="129">
        <f t="shared" si="282"/>
        <v>0</v>
      </c>
      <c r="BC355" s="129">
        <f t="shared" si="283"/>
        <v>0</v>
      </c>
      <c r="BD355" s="130">
        <f t="shared" si="284"/>
        <v>0</v>
      </c>
      <c r="BE355" s="130">
        <f t="shared" si="285"/>
        <v>0</v>
      </c>
      <c r="BF355" s="130">
        <f t="shared" si="286"/>
        <v>0</v>
      </c>
      <c r="BG355" s="149" t="b">
        <f t="shared" si="287"/>
        <v>0</v>
      </c>
      <c r="BH355" s="130" t="b">
        <f t="shared" si="288"/>
        <v>0</v>
      </c>
      <c r="BI355" s="130" t="str">
        <f t="shared" si="289"/>
        <v/>
      </c>
      <c r="BJ355" s="130" t="str">
        <f t="shared" si="290"/>
        <v/>
      </c>
      <c r="BK355" s="130">
        <f t="shared" si="291"/>
        <v>0</v>
      </c>
      <c r="BL355" s="130" t="str">
        <f t="shared" si="292"/>
        <v/>
      </c>
      <c r="BM355" s="130" t="str">
        <f t="shared" si="304"/>
        <v/>
      </c>
      <c r="BN355" s="130" t="str">
        <f t="shared" si="305"/>
        <v/>
      </c>
      <c r="BO355" s="130">
        <f t="shared" si="301"/>
        <v>0</v>
      </c>
      <c r="BP355" s="130">
        <f t="shared" si="302"/>
        <v>0</v>
      </c>
      <c r="BQ355" s="130">
        <f t="shared" si="303"/>
        <v>0</v>
      </c>
      <c r="BR355" s="130">
        <f t="shared" si="293"/>
        <v>0</v>
      </c>
      <c r="BS355" s="130" t="str">
        <f t="shared" si="294"/>
        <v>N</v>
      </c>
    </row>
    <row r="356" spans="1:71" ht="18" customHeight="1">
      <c r="A356" s="407"/>
      <c r="B356" s="117"/>
      <c r="C356" s="117"/>
      <c r="D356" s="118"/>
      <c r="E356" s="118"/>
      <c r="F356" s="115"/>
      <c r="G356" s="115"/>
      <c r="H356" s="119"/>
      <c r="I356" s="109" t="str">
        <f t="shared" si="272"/>
        <v xml:space="preserve"> </v>
      </c>
      <c r="J356" s="109" t="str">
        <f t="shared" si="273"/>
        <v xml:space="preserve"> </v>
      </c>
      <c r="K356" s="109" t="str">
        <f t="shared" si="274"/>
        <v xml:space="preserve"> </v>
      </c>
      <c r="W356" s="141" t="str">
        <f t="shared" si="275"/>
        <v xml:space="preserve"> </v>
      </c>
      <c r="X356" s="137" t="str">
        <f t="shared" si="256"/>
        <v xml:space="preserve"> </v>
      </c>
      <c r="Y356" s="137" t="str">
        <f t="shared" si="257"/>
        <v xml:space="preserve"> </v>
      </c>
      <c r="Z356" s="137" t="str">
        <f t="shared" si="258"/>
        <v xml:space="preserve"> </v>
      </c>
      <c r="AA356" s="138" t="str">
        <f t="shared" si="259"/>
        <v xml:space="preserve"> </v>
      </c>
      <c r="AB356" s="144" t="str">
        <f t="shared" si="260"/>
        <v xml:space="preserve"> </v>
      </c>
      <c r="AC356" s="139" t="e">
        <f t="shared" si="261"/>
        <v>#N/A</v>
      </c>
      <c r="AD356" s="139" t="e">
        <f t="shared" si="262"/>
        <v>#N/A</v>
      </c>
      <c r="AE356" s="140" t="str">
        <f>IF(ISBLANK($G356)," ",IF($D356="Z",#REF!,IF($G356=2,0,IF($G356=1,IF($AB356&gt;$AD356,#REF!,0),IF($AB356&lt;$AC356,#REF!,#REF!)))))</f>
        <v xml:space="preserve"> </v>
      </c>
      <c r="AF356" s="140" t="str">
        <f>IF(ISBLANK($G356)," ",IF($D356="Z",#REF!+#REF!,IF($G356=2,#REF!+#REF!,IF($G356=1,IF($AB356&gt;$AD356,#REF!+#REF!,#REF!+#REF!),IF($AB356&lt;$AC356,#REF!+#REF!,#REF!+#REF!)))))</f>
        <v xml:space="preserve"> </v>
      </c>
      <c r="AG356" s="125">
        <f t="shared" si="295"/>
        <v>0</v>
      </c>
      <c r="AH356" s="126">
        <f t="shared" si="296"/>
        <v>0</v>
      </c>
      <c r="AI356" s="126">
        <f t="shared" si="297"/>
        <v>0</v>
      </c>
      <c r="AJ356" s="126">
        <f t="shared" si="298"/>
        <v>0</v>
      </c>
      <c r="AK356" s="126">
        <f t="shared" si="299"/>
        <v>0</v>
      </c>
      <c r="AL356" s="126">
        <f t="shared" si="300"/>
        <v>4</v>
      </c>
      <c r="AM356" s="125">
        <f t="shared" si="276"/>
        <v>23</v>
      </c>
      <c r="AN356" s="125">
        <f t="shared" si="263"/>
        <v>0</v>
      </c>
      <c r="AO356" s="125">
        <f t="shared" si="264"/>
        <v>0</v>
      </c>
      <c r="AP356" s="125">
        <f t="shared" si="277"/>
        <v>1</v>
      </c>
      <c r="AQ356" s="127">
        <f t="shared" si="265"/>
        <v>810</v>
      </c>
      <c r="AR356" s="127">
        <f t="shared" si="266"/>
        <v>0</v>
      </c>
      <c r="AS356" s="125">
        <f t="shared" si="278"/>
        <v>0</v>
      </c>
      <c r="AT356" s="128">
        <f t="shared" si="267"/>
        <v>0</v>
      </c>
      <c r="AU356" s="128">
        <f t="shared" si="268"/>
        <v>0</v>
      </c>
      <c r="AV356" s="128">
        <f t="shared" si="279"/>
        <v>0</v>
      </c>
      <c r="AW356" s="128">
        <f t="shared" si="269"/>
        <v>0</v>
      </c>
      <c r="AX356" s="146">
        <f t="shared" si="270"/>
        <v>0</v>
      </c>
      <c r="AY356" s="147">
        <f t="shared" si="280"/>
        <v>0</v>
      </c>
      <c r="AZ356" s="146">
        <f t="shared" si="271"/>
        <v>0</v>
      </c>
      <c r="BA356" s="129">
        <f t="shared" si="281"/>
        <v>0</v>
      </c>
      <c r="BB356" s="129">
        <f t="shared" si="282"/>
        <v>0</v>
      </c>
      <c r="BC356" s="129">
        <f t="shared" si="283"/>
        <v>0</v>
      </c>
      <c r="BD356" s="130">
        <f t="shared" si="284"/>
        <v>0</v>
      </c>
      <c r="BE356" s="130">
        <f t="shared" si="285"/>
        <v>0</v>
      </c>
      <c r="BF356" s="130">
        <f t="shared" si="286"/>
        <v>0</v>
      </c>
      <c r="BG356" s="149" t="b">
        <f t="shared" si="287"/>
        <v>0</v>
      </c>
      <c r="BH356" s="130" t="b">
        <f t="shared" si="288"/>
        <v>0</v>
      </c>
      <c r="BI356" s="130" t="str">
        <f t="shared" si="289"/>
        <v/>
      </c>
      <c r="BJ356" s="130" t="str">
        <f t="shared" si="290"/>
        <v/>
      </c>
      <c r="BK356" s="130">
        <f t="shared" si="291"/>
        <v>0</v>
      </c>
      <c r="BL356" s="130" t="str">
        <f t="shared" si="292"/>
        <v/>
      </c>
      <c r="BM356" s="130" t="str">
        <f t="shared" si="304"/>
        <v/>
      </c>
      <c r="BN356" s="130" t="str">
        <f t="shared" si="305"/>
        <v/>
      </c>
      <c r="BO356" s="130">
        <f t="shared" si="301"/>
        <v>0</v>
      </c>
      <c r="BP356" s="130">
        <f t="shared" si="302"/>
        <v>0</v>
      </c>
      <c r="BQ356" s="130">
        <f t="shared" si="303"/>
        <v>0</v>
      </c>
      <c r="BR356" s="130">
        <f t="shared" si="293"/>
        <v>0</v>
      </c>
      <c r="BS356" s="130" t="str">
        <f t="shared" si="294"/>
        <v>N</v>
      </c>
    </row>
    <row r="357" spans="1:71" ht="18" customHeight="1">
      <c r="A357" s="407"/>
      <c r="B357" s="117"/>
      <c r="C357" s="117"/>
      <c r="D357" s="118"/>
      <c r="E357" s="118"/>
      <c r="F357" s="115"/>
      <c r="G357" s="115"/>
      <c r="H357" s="119"/>
      <c r="I357" s="109" t="str">
        <f t="shared" si="272"/>
        <v xml:space="preserve"> </v>
      </c>
      <c r="J357" s="109" t="str">
        <f t="shared" si="273"/>
        <v xml:space="preserve"> </v>
      </c>
      <c r="K357" s="109" t="str">
        <f t="shared" si="274"/>
        <v xml:space="preserve"> </v>
      </c>
      <c r="W357" s="141" t="str">
        <f t="shared" si="275"/>
        <v xml:space="preserve"> </v>
      </c>
      <c r="X357" s="137" t="str">
        <f t="shared" si="256"/>
        <v xml:space="preserve"> </v>
      </c>
      <c r="Y357" s="137" t="str">
        <f t="shared" si="257"/>
        <v xml:space="preserve"> </v>
      </c>
      <c r="Z357" s="137" t="str">
        <f t="shared" si="258"/>
        <v xml:space="preserve"> </v>
      </c>
      <c r="AA357" s="138" t="str">
        <f t="shared" si="259"/>
        <v xml:space="preserve"> </v>
      </c>
      <c r="AB357" s="144" t="str">
        <f t="shared" si="260"/>
        <v xml:space="preserve"> </v>
      </c>
      <c r="AC357" s="139" t="e">
        <f t="shared" si="261"/>
        <v>#N/A</v>
      </c>
      <c r="AD357" s="139" t="e">
        <f t="shared" si="262"/>
        <v>#N/A</v>
      </c>
      <c r="AE357" s="140" t="str">
        <f>IF(ISBLANK($G357)," ",IF($D357="Z",#REF!,IF($G357=2,0,IF($G357=1,IF($AB357&gt;$AD357,#REF!,0),IF($AB357&lt;$AC357,#REF!,#REF!)))))</f>
        <v xml:space="preserve"> </v>
      </c>
      <c r="AF357" s="140" t="str">
        <f>IF(ISBLANK($G357)," ",IF($D357="Z",#REF!+#REF!,IF($G357=2,#REF!+#REF!,IF($G357=1,IF($AB357&gt;$AD357,#REF!+#REF!,#REF!+#REF!),IF($AB357&lt;$AC357,#REF!+#REF!,#REF!+#REF!)))))</f>
        <v xml:space="preserve"> </v>
      </c>
      <c r="AG357" s="125">
        <f t="shared" si="295"/>
        <v>0</v>
      </c>
      <c r="AH357" s="126">
        <f t="shared" si="296"/>
        <v>0</v>
      </c>
      <c r="AI357" s="126">
        <f t="shared" si="297"/>
        <v>0</v>
      </c>
      <c r="AJ357" s="126">
        <f t="shared" si="298"/>
        <v>0</v>
      </c>
      <c r="AK357" s="126">
        <f t="shared" si="299"/>
        <v>0</v>
      </c>
      <c r="AL357" s="126">
        <f t="shared" si="300"/>
        <v>4</v>
      </c>
      <c r="AM357" s="125">
        <f t="shared" si="276"/>
        <v>23</v>
      </c>
      <c r="AN357" s="125">
        <f t="shared" si="263"/>
        <v>0</v>
      </c>
      <c r="AO357" s="125">
        <f t="shared" si="264"/>
        <v>0</v>
      </c>
      <c r="AP357" s="125">
        <f t="shared" si="277"/>
        <v>1</v>
      </c>
      <c r="AQ357" s="127">
        <f t="shared" si="265"/>
        <v>810</v>
      </c>
      <c r="AR357" s="127">
        <f t="shared" si="266"/>
        <v>0</v>
      </c>
      <c r="AS357" s="125">
        <f t="shared" si="278"/>
        <v>0</v>
      </c>
      <c r="AT357" s="128">
        <f t="shared" si="267"/>
        <v>0</v>
      </c>
      <c r="AU357" s="128">
        <f t="shared" si="268"/>
        <v>0</v>
      </c>
      <c r="AV357" s="128">
        <f t="shared" si="279"/>
        <v>0</v>
      </c>
      <c r="AW357" s="128">
        <f t="shared" si="269"/>
        <v>0</v>
      </c>
      <c r="AX357" s="146">
        <f t="shared" si="270"/>
        <v>0</v>
      </c>
      <c r="AY357" s="147">
        <f t="shared" si="280"/>
        <v>0</v>
      </c>
      <c r="AZ357" s="146">
        <f t="shared" si="271"/>
        <v>0</v>
      </c>
      <c r="BA357" s="129">
        <f t="shared" si="281"/>
        <v>0</v>
      </c>
      <c r="BB357" s="129">
        <f t="shared" si="282"/>
        <v>0</v>
      </c>
      <c r="BC357" s="129">
        <f t="shared" si="283"/>
        <v>0</v>
      </c>
      <c r="BD357" s="130">
        <f t="shared" si="284"/>
        <v>0</v>
      </c>
      <c r="BE357" s="130">
        <f t="shared" si="285"/>
        <v>0</v>
      </c>
      <c r="BF357" s="130">
        <f t="shared" si="286"/>
        <v>0</v>
      </c>
      <c r="BG357" s="149" t="b">
        <f t="shared" si="287"/>
        <v>0</v>
      </c>
      <c r="BH357" s="130" t="b">
        <f t="shared" si="288"/>
        <v>0</v>
      </c>
      <c r="BI357" s="130" t="str">
        <f t="shared" si="289"/>
        <v/>
      </c>
      <c r="BJ357" s="130" t="str">
        <f t="shared" si="290"/>
        <v/>
      </c>
      <c r="BK357" s="130">
        <f t="shared" si="291"/>
        <v>0</v>
      </c>
      <c r="BL357" s="130" t="str">
        <f t="shared" si="292"/>
        <v/>
      </c>
      <c r="BM357" s="130" t="str">
        <f t="shared" si="304"/>
        <v/>
      </c>
      <c r="BN357" s="130" t="str">
        <f t="shared" si="305"/>
        <v/>
      </c>
      <c r="BO357" s="130">
        <f t="shared" si="301"/>
        <v>0</v>
      </c>
      <c r="BP357" s="130">
        <f t="shared" si="302"/>
        <v>0</v>
      </c>
      <c r="BQ357" s="130">
        <f t="shared" si="303"/>
        <v>0</v>
      </c>
      <c r="BR357" s="130">
        <f t="shared" si="293"/>
        <v>0</v>
      </c>
      <c r="BS357" s="130" t="str">
        <f t="shared" si="294"/>
        <v>N</v>
      </c>
    </row>
    <row r="358" spans="1:71" ht="18" customHeight="1">
      <c r="A358" s="407"/>
      <c r="B358" s="117"/>
      <c r="C358" s="117"/>
      <c r="D358" s="118"/>
      <c r="E358" s="118"/>
      <c r="F358" s="115"/>
      <c r="G358" s="115"/>
      <c r="H358" s="119"/>
      <c r="I358" s="109" t="str">
        <f t="shared" si="272"/>
        <v xml:space="preserve"> </v>
      </c>
      <c r="J358" s="109" t="str">
        <f t="shared" si="273"/>
        <v xml:space="preserve"> </v>
      </c>
      <c r="K358" s="109" t="str">
        <f t="shared" si="274"/>
        <v xml:space="preserve"> </v>
      </c>
      <c r="W358" s="141" t="str">
        <f t="shared" si="275"/>
        <v xml:space="preserve"> </v>
      </c>
      <c r="X358" s="137" t="str">
        <f t="shared" si="256"/>
        <v xml:space="preserve"> </v>
      </c>
      <c r="Y358" s="137" t="str">
        <f t="shared" si="257"/>
        <v xml:space="preserve"> </v>
      </c>
      <c r="Z358" s="137" t="str">
        <f t="shared" si="258"/>
        <v xml:space="preserve"> </v>
      </c>
      <c r="AA358" s="138" t="str">
        <f t="shared" si="259"/>
        <v xml:space="preserve"> </v>
      </c>
      <c r="AB358" s="144" t="str">
        <f t="shared" si="260"/>
        <v xml:space="preserve"> </v>
      </c>
      <c r="AC358" s="139" t="e">
        <f t="shared" si="261"/>
        <v>#N/A</v>
      </c>
      <c r="AD358" s="139" t="e">
        <f t="shared" si="262"/>
        <v>#N/A</v>
      </c>
      <c r="AE358" s="140" t="str">
        <f>IF(ISBLANK($G358)," ",IF($D358="Z",#REF!,IF($G358=2,0,IF($G358=1,IF($AB358&gt;$AD358,#REF!,0),IF($AB358&lt;$AC358,#REF!,#REF!)))))</f>
        <v xml:space="preserve"> </v>
      </c>
      <c r="AF358" s="140" t="str">
        <f>IF(ISBLANK($G358)," ",IF($D358="Z",#REF!+#REF!,IF($G358=2,#REF!+#REF!,IF($G358=1,IF($AB358&gt;$AD358,#REF!+#REF!,#REF!+#REF!),IF($AB358&lt;$AC358,#REF!+#REF!,#REF!+#REF!)))))</f>
        <v xml:space="preserve"> </v>
      </c>
      <c r="AG358" s="125">
        <f t="shared" si="295"/>
        <v>0</v>
      </c>
      <c r="AH358" s="126">
        <f t="shared" si="296"/>
        <v>0</v>
      </c>
      <c r="AI358" s="126">
        <f t="shared" si="297"/>
        <v>0</v>
      </c>
      <c r="AJ358" s="126">
        <f t="shared" si="298"/>
        <v>0</v>
      </c>
      <c r="AK358" s="126">
        <f t="shared" si="299"/>
        <v>0</v>
      </c>
      <c r="AL358" s="126">
        <f t="shared" si="300"/>
        <v>4</v>
      </c>
      <c r="AM358" s="125">
        <f t="shared" si="276"/>
        <v>23</v>
      </c>
      <c r="AN358" s="125">
        <f t="shared" si="263"/>
        <v>0</v>
      </c>
      <c r="AO358" s="125">
        <f t="shared" si="264"/>
        <v>0</v>
      </c>
      <c r="AP358" s="125">
        <f t="shared" si="277"/>
        <v>1</v>
      </c>
      <c r="AQ358" s="127">
        <f t="shared" si="265"/>
        <v>810</v>
      </c>
      <c r="AR358" s="127">
        <f t="shared" si="266"/>
        <v>0</v>
      </c>
      <c r="AS358" s="125">
        <f t="shared" si="278"/>
        <v>0</v>
      </c>
      <c r="AT358" s="128">
        <f t="shared" si="267"/>
        <v>0</v>
      </c>
      <c r="AU358" s="128">
        <f t="shared" si="268"/>
        <v>0</v>
      </c>
      <c r="AV358" s="128">
        <f t="shared" si="279"/>
        <v>0</v>
      </c>
      <c r="AW358" s="128">
        <f t="shared" si="269"/>
        <v>0</v>
      </c>
      <c r="AX358" s="146">
        <f t="shared" si="270"/>
        <v>0</v>
      </c>
      <c r="AY358" s="147">
        <f t="shared" si="280"/>
        <v>0</v>
      </c>
      <c r="AZ358" s="146">
        <f t="shared" si="271"/>
        <v>0</v>
      </c>
      <c r="BA358" s="129">
        <f t="shared" si="281"/>
        <v>0</v>
      </c>
      <c r="BB358" s="129">
        <f t="shared" si="282"/>
        <v>0</v>
      </c>
      <c r="BC358" s="129">
        <f t="shared" si="283"/>
        <v>0</v>
      </c>
      <c r="BD358" s="130">
        <f t="shared" si="284"/>
        <v>0</v>
      </c>
      <c r="BE358" s="130">
        <f t="shared" si="285"/>
        <v>0</v>
      </c>
      <c r="BF358" s="130">
        <f t="shared" si="286"/>
        <v>0</v>
      </c>
      <c r="BG358" s="149" t="b">
        <f t="shared" si="287"/>
        <v>0</v>
      </c>
      <c r="BH358" s="130" t="b">
        <f t="shared" si="288"/>
        <v>0</v>
      </c>
      <c r="BI358" s="130" t="str">
        <f t="shared" si="289"/>
        <v/>
      </c>
      <c r="BJ358" s="130" t="str">
        <f t="shared" si="290"/>
        <v/>
      </c>
      <c r="BK358" s="130">
        <f t="shared" si="291"/>
        <v>0</v>
      </c>
      <c r="BL358" s="130" t="str">
        <f t="shared" si="292"/>
        <v/>
      </c>
      <c r="BM358" s="130" t="str">
        <f t="shared" si="304"/>
        <v/>
      </c>
      <c r="BN358" s="130" t="str">
        <f t="shared" si="305"/>
        <v/>
      </c>
      <c r="BO358" s="130">
        <f t="shared" si="301"/>
        <v>0</v>
      </c>
      <c r="BP358" s="130">
        <f t="shared" si="302"/>
        <v>0</v>
      </c>
      <c r="BQ358" s="130">
        <f t="shared" si="303"/>
        <v>0</v>
      </c>
      <c r="BR358" s="130">
        <f t="shared" si="293"/>
        <v>0</v>
      </c>
      <c r="BS358" s="130" t="str">
        <f t="shared" si="294"/>
        <v>N</v>
      </c>
    </row>
    <row r="359" spans="1:71" ht="18" customHeight="1">
      <c r="A359" s="407"/>
      <c r="B359" s="117"/>
      <c r="C359" s="117"/>
      <c r="D359" s="118"/>
      <c r="E359" s="118"/>
      <c r="F359" s="115"/>
      <c r="G359" s="115"/>
      <c r="H359" s="119"/>
      <c r="I359" s="109" t="str">
        <f t="shared" si="272"/>
        <v xml:space="preserve"> </v>
      </c>
      <c r="J359" s="109" t="str">
        <f t="shared" si="273"/>
        <v xml:space="preserve"> </v>
      </c>
      <c r="K359" s="109" t="str">
        <f t="shared" si="274"/>
        <v xml:space="preserve"> </v>
      </c>
      <c r="W359" s="141" t="str">
        <f t="shared" si="275"/>
        <v xml:space="preserve"> </v>
      </c>
      <c r="X359" s="137" t="str">
        <f t="shared" si="256"/>
        <v xml:space="preserve"> </v>
      </c>
      <c r="Y359" s="137" t="str">
        <f t="shared" si="257"/>
        <v xml:space="preserve"> </v>
      </c>
      <c r="Z359" s="137" t="str">
        <f t="shared" si="258"/>
        <v xml:space="preserve"> </v>
      </c>
      <c r="AA359" s="138" t="str">
        <f t="shared" si="259"/>
        <v xml:space="preserve"> </v>
      </c>
      <c r="AB359" s="144" t="str">
        <f t="shared" si="260"/>
        <v xml:space="preserve"> </v>
      </c>
      <c r="AC359" s="139" t="e">
        <f t="shared" si="261"/>
        <v>#N/A</v>
      </c>
      <c r="AD359" s="139" t="e">
        <f t="shared" si="262"/>
        <v>#N/A</v>
      </c>
      <c r="AE359" s="140" t="str">
        <f>IF(ISBLANK($G359)," ",IF($D359="Z",#REF!,IF($G359=2,0,IF($G359=1,IF($AB359&gt;$AD359,#REF!,0),IF($AB359&lt;$AC359,#REF!,#REF!)))))</f>
        <v xml:space="preserve"> </v>
      </c>
      <c r="AF359" s="140" t="str">
        <f>IF(ISBLANK($G359)," ",IF($D359="Z",#REF!+#REF!,IF($G359=2,#REF!+#REF!,IF($G359=1,IF($AB359&gt;$AD359,#REF!+#REF!,#REF!+#REF!),IF($AB359&lt;$AC359,#REF!+#REF!,#REF!+#REF!)))))</f>
        <v xml:space="preserve"> </v>
      </c>
      <c r="AG359" s="125">
        <f t="shared" si="295"/>
        <v>0</v>
      </c>
      <c r="AH359" s="126">
        <f t="shared" si="296"/>
        <v>0</v>
      </c>
      <c r="AI359" s="126">
        <f t="shared" si="297"/>
        <v>0</v>
      </c>
      <c r="AJ359" s="126">
        <f t="shared" si="298"/>
        <v>0</v>
      </c>
      <c r="AK359" s="126">
        <f t="shared" si="299"/>
        <v>0</v>
      </c>
      <c r="AL359" s="126">
        <f t="shared" si="300"/>
        <v>4</v>
      </c>
      <c r="AM359" s="125">
        <f t="shared" si="276"/>
        <v>23</v>
      </c>
      <c r="AN359" s="125">
        <f t="shared" si="263"/>
        <v>0</v>
      </c>
      <c r="AO359" s="125">
        <f t="shared" si="264"/>
        <v>0</v>
      </c>
      <c r="AP359" s="125">
        <f t="shared" si="277"/>
        <v>1</v>
      </c>
      <c r="AQ359" s="127">
        <f t="shared" si="265"/>
        <v>810</v>
      </c>
      <c r="AR359" s="127">
        <f t="shared" si="266"/>
        <v>0</v>
      </c>
      <c r="AS359" s="125">
        <f t="shared" si="278"/>
        <v>0</v>
      </c>
      <c r="AT359" s="128">
        <f t="shared" si="267"/>
        <v>0</v>
      </c>
      <c r="AU359" s="128">
        <f t="shared" si="268"/>
        <v>0</v>
      </c>
      <c r="AV359" s="128">
        <f t="shared" si="279"/>
        <v>0</v>
      </c>
      <c r="AW359" s="128">
        <f t="shared" si="269"/>
        <v>0</v>
      </c>
      <c r="AX359" s="146">
        <f t="shared" si="270"/>
        <v>0</v>
      </c>
      <c r="AY359" s="147">
        <f t="shared" si="280"/>
        <v>0</v>
      </c>
      <c r="AZ359" s="146">
        <f t="shared" si="271"/>
        <v>0</v>
      </c>
      <c r="BA359" s="129">
        <f t="shared" si="281"/>
        <v>0</v>
      </c>
      <c r="BB359" s="129">
        <f t="shared" si="282"/>
        <v>0</v>
      </c>
      <c r="BC359" s="129">
        <f t="shared" si="283"/>
        <v>0</v>
      </c>
      <c r="BD359" s="130">
        <f t="shared" si="284"/>
        <v>0</v>
      </c>
      <c r="BE359" s="130">
        <f t="shared" si="285"/>
        <v>0</v>
      </c>
      <c r="BF359" s="130">
        <f t="shared" si="286"/>
        <v>0</v>
      </c>
      <c r="BG359" s="149" t="b">
        <f t="shared" si="287"/>
        <v>0</v>
      </c>
      <c r="BH359" s="130" t="b">
        <f t="shared" si="288"/>
        <v>0</v>
      </c>
      <c r="BI359" s="130" t="str">
        <f t="shared" si="289"/>
        <v/>
      </c>
      <c r="BJ359" s="130" t="str">
        <f t="shared" si="290"/>
        <v/>
      </c>
      <c r="BK359" s="130">
        <f t="shared" si="291"/>
        <v>0</v>
      </c>
      <c r="BL359" s="130" t="str">
        <f t="shared" si="292"/>
        <v/>
      </c>
      <c r="BM359" s="130" t="str">
        <f t="shared" si="304"/>
        <v/>
      </c>
      <c r="BN359" s="130" t="str">
        <f t="shared" si="305"/>
        <v/>
      </c>
      <c r="BO359" s="130">
        <f t="shared" si="301"/>
        <v>0</v>
      </c>
      <c r="BP359" s="130">
        <f t="shared" si="302"/>
        <v>0</v>
      </c>
      <c r="BQ359" s="130">
        <f t="shared" si="303"/>
        <v>0</v>
      </c>
      <c r="BR359" s="130">
        <f t="shared" si="293"/>
        <v>0</v>
      </c>
      <c r="BS359" s="130" t="str">
        <f t="shared" si="294"/>
        <v>N</v>
      </c>
    </row>
    <row r="360" spans="1:71" ht="18" customHeight="1">
      <c r="A360" s="407"/>
      <c r="B360" s="117"/>
      <c r="C360" s="117"/>
      <c r="D360" s="118"/>
      <c r="E360" s="118"/>
      <c r="F360" s="115"/>
      <c r="G360" s="115"/>
      <c r="H360" s="119"/>
      <c r="I360" s="109" t="str">
        <f t="shared" si="272"/>
        <v xml:space="preserve"> </v>
      </c>
      <c r="J360" s="109" t="str">
        <f t="shared" si="273"/>
        <v xml:space="preserve"> </v>
      </c>
      <c r="K360" s="109" t="str">
        <f t="shared" si="274"/>
        <v xml:space="preserve"> </v>
      </c>
      <c r="W360" s="141" t="str">
        <f t="shared" si="275"/>
        <v xml:space="preserve"> </v>
      </c>
      <c r="X360" s="137" t="str">
        <f t="shared" si="256"/>
        <v xml:space="preserve"> </v>
      </c>
      <c r="Y360" s="137" t="str">
        <f t="shared" si="257"/>
        <v xml:space="preserve"> </v>
      </c>
      <c r="Z360" s="137" t="str">
        <f t="shared" si="258"/>
        <v xml:space="preserve"> </v>
      </c>
      <c r="AA360" s="138" t="str">
        <f t="shared" si="259"/>
        <v xml:space="preserve"> </v>
      </c>
      <c r="AB360" s="144" t="str">
        <f t="shared" si="260"/>
        <v xml:space="preserve"> </v>
      </c>
      <c r="AC360" s="139" t="e">
        <f t="shared" si="261"/>
        <v>#N/A</v>
      </c>
      <c r="AD360" s="139" t="e">
        <f t="shared" si="262"/>
        <v>#N/A</v>
      </c>
      <c r="AE360" s="140" t="str">
        <f>IF(ISBLANK($G360)," ",IF($D360="Z",#REF!,IF($G360=2,0,IF($G360=1,IF($AB360&gt;$AD360,#REF!,0),IF($AB360&lt;$AC360,#REF!,#REF!)))))</f>
        <v xml:space="preserve"> </v>
      </c>
      <c r="AF360" s="140" t="str">
        <f>IF(ISBLANK($G360)," ",IF($D360="Z",#REF!+#REF!,IF($G360=2,#REF!+#REF!,IF($G360=1,IF($AB360&gt;$AD360,#REF!+#REF!,#REF!+#REF!),IF($AB360&lt;$AC360,#REF!+#REF!,#REF!+#REF!)))))</f>
        <v xml:space="preserve"> </v>
      </c>
      <c r="AG360" s="125">
        <f t="shared" si="295"/>
        <v>0</v>
      </c>
      <c r="AH360" s="126">
        <f t="shared" si="296"/>
        <v>0</v>
      </c>
      <c r="AI360" s="126">
        <f t="shared" si="297"/>
        <v>0</v>
      </c>
      <c r="AJ360" s="126">
        <f t="shared" si="298"/>
        <v>0</v>
      </c>
      <c r="AK360" s="126">
        <f t="shared" si="299"/>
        <v>0</v>
      </c>
      <c r="AL360" s="126">
        <f t="shared" si="300"/>
        <v>4</v>
      </c>
      <c r="AM360" s="125">
        <f t="shared" si="276"/>
        <v>23</v>
      </c>
      <c r="AN360" s="125">
        <f t="shared" si="263"/>
        <v>0</v>
      </c>
      <c r="AO360" s="125">
        <f t="shared" si="264"/>
        <v>0</v>
      </c>
      <c r="AP360" s="125">
        <f t="shared" si="277"/>
        <v>1</v>
      </c>
      <c r="AQ360" s="127">
        <f t="shared" si="265"/>
        <v>810</v>
      </c>
      <c r="AR360" s="127">
        <f t="shared" si="266"/>
        <v>0</v>
      </c>
      <c r="AS360" s="125">
        <f t="shared" si="278"/>
        <v>0</v>
      </c>
      <c r="AT360" s="128">
        <f t="shared" si="267"/>
        <v>0</v>
      </c>
      <c r="AU360" s="128">
        <f t="shared" si="268"/>
        <v>0</v>
      </c>
      <c r="AV360" s="128">
        <f t="shared" si="279"/>
        <v>0</v>
      </c>
      <c r="AW360" s="128">
        <f t="shared" si="269"/>
        <v>0</v>
      </c>
      <c r="AX360" s="146">
        <f t="shared" si="270"/>
        <v>0</v>
      </c>
      <c r="AY360" s="147">
        <f t="shared" si="280"/>
        <v>0</v>
      </c>
      <c r="AZ360" s="146">
        <f t="shared" si="271"/>
        <v>0</v>
      </c>
      <c r="BA360" s="129">
        <f t="shared" si="281"/>
        <v>0</v>
      </c>
      <c r="BB360" s="129">
        <f t="shared" si="282"/>
        <v>0</v>
      </c>
      <c r="BC360" s="129">
        <f t="shared" si="283"/>
        <v>0</v>
      </c>
      <c r="BD360" s="130">
        <f t="shared" si="284"/>
        <v>0</v>
      </c>
      <c r="BE360" s="130">
        <f t="shared" si="285"/>
        <v>0</v>
      </c>
      <c r="BF360" s="130">
        <f t="shared" si="286"/>
        <v>0</v>
      </c>
      <c r="BG360" s="149" t="b">
        <f t="shared" si="287"/>
        <v>0</v>
      </c>
      <c r="BH360" s="130" t="b">
        <f t="shared" si="288"/>
        <v>0</v>
      </c>
      <c r="BI360" s="130" t="str">
        <f t="shared" si="289"/>
        <v/>
      </c>
      <c r="BJ360" s="130" t="str">
        <f t="shared" si="290"/>
        <v/>
      </c>
      <c r="BK360" s="130">
        <f t="shared" si="291"/>
        <v>0</v>
      </c>
      <c r="BL360" s="130" t="str">
        <f t="shared" si="292"/>
        <v/>
      </c>
      <c r="BM360" s="130" t="str">
        <f t="shared" si="304"/>
        <v/>
      </c>
      <c r="BN360" s="130" t="str">
        <f t="shared" si="305"/>
        <v/>
      </c>
      <c r="BO360" s="130">
        <f t="shared" si="301"/>
        <v>0</v>
      </c>
      <c r="BP360" s="130">
        <f t="shared" si="302"/>
        <v>0</v>
      </c>
      <c r="BQ360" s="130">
        <f t="shared" si="303"/>
        <v>0</v>
      </c>
      <c r="BR360" s="130">
        <f t="shared" si="293"/>
        <v>0</v>
      </c>
      <c r="BS360" s="130" t="str">
        <f t="shared" si="294"/>
        <v>N</v>
      </c>
    </row>
    <row r="361" spans="1:71" ht="18" customHeight="1">
      <c r="A361" s="407"/>
      <c r="B361" s="117"/>
      <c r="C361" s="117"/>
      <c r="D361" s="118"/>
      <c r="E361" s="118"/>
      <c r="F361" s="115"/>
      <c r="G361" s="115"/>
      <c r="H361" s="119"/>
      <c r="I361" s="109" t="str">
        <f t="shared" si="272"/>
        <v xml:space="preserve"> </v>
      </c>
      <c r="J361" s="109" t="str">
        <f t="shared" si="273"/>
        <v xml:space="preserve"> </v>
      </c>
      <c r="K361" s="109" t="str">
        <f t="shared" si="274"/>
        <v xml:space="preserve"> </v>
      </c>
      <c r="W361" s="141" t="str">
        <f t="shared" si="275"/>
        <v xml:space="preserve"> </v>
      </c>
      <c r="X361" s="137" t="str">
        <f t="shared" si="256"/>
        <v xml:space="preserve"> </v>
      </c>
      <c r="Y361" s="137" t="str">
        <f t="shared" si="257"/>
        <v xml:space="preserve"> </v>
      </c>
      <c r="Z361" s="137" t="str">
        <f t="shared" si="258"/>
        <v xml:space="preserve"> </v>
      </c>
      <c r="AA361" s="138" t="str">
        <f t="shared" si="259"/>
        <v xml:space="preserve"> </v>
      </c>
      <c r="AB361" s="144" t="str">
        <f t="shared" si="260"/>
        <v xml:space="preserve"> </v>
      </c>
      <c r="AC361" s="139" t="e">
        <f t="shared" si="261"/>
        <v>#N/A</v>
      </c>
      <c r="AD361" s="139" t="e">
        <f t="shared" si="262"/>
        <v>#N/A</v>
      </c>
      <c r="AE361" s="140" t="str">
        <f>IF(ISBLANK($G361)," ",IF($D361="Z",#REF!,IF($G361=2,0,IF($G361=1,IF($AB361&gt;$AD361,#REF!,0),IF($AB361&lt;$AC361,#REF!,#REF!)))))</f>
        <v xml:space="preserve"> </v>
      </c>
      <c r="AF361" s="140" t="str">
        <f>IF(ISBLANK($G361)," ",IF($D361="Z",#REF!+#REF!,IF($G361=2,#REF!+#REF!,IF($G361=1,IF($AB361&gt;$AD361,#REF!+#REF!,#REF!+#REF!),IF($AB361&lt;$AC361,#REF!+#REF!,#REF!+#REF!)))))</f>
        <v xml:space="preserve"> </v>
      </c>
      <c r="AG361" s="125">
        <f t="shared" si="295"/>
        <v>0</v>
      </c>
      <c r="AH361" s="126">
        <f t="shared" si="296"/>
        <v>0</v>
      </c>
      <c r="AI361" s="126">
        <f t="shared" si="297"/>
        <v>0</v>
      </c>
      <c r="AJ361" s="126">
        <f t="shared" si="298"/>
        <v>0</v>
      </c>
      <c r="AK361" s="126">
        <f t="shared" si="299"/>
        <v>0</v>
      </c>
      <c r="AL361" s="126">
        <f t="shared" si="300"/>
        <v>4</v>
      </c>
      <c r="AM361" s="125">
        <f t="shared" si="276"/>
        <v>23</v>
      </c>
      <c r="AN361" s="125">
        <f t="shared" si="263"/>
        <v>0</v>
      </c>
      <c r="AO361" s="125">
        <f t="shared" si="264"/>
        <v>0</v>
      </c>
      <c r="AP361" s="125">
        <f t="shared" si="277"/>
        <v>1</v>
      </c>
      <c r="AQ361" s="127">
        <f t="shared" si="265"/>
        <v>810</v>
      </c>
      <c r="AR361" s="127">
        <f t="shared" si="266"/>
        <v>0</v>
      </c>
      <c r="AS361" s="125">
        <f t="shared" si="278"/>
        <v>0</v>
      </c>
      <c r="AT361" s="128">
        <f t="shared" si="267"/>
        <v>0</v>
      </c>
      <c r="AU361" s="128">
        <f t="shared" si="268"/>
        <v>0</v>
      </c>
      <c r="AV361" s="128">
        <f t="shared" si="279"/>
        <v>0</v>
      </c>
      <c r="AW361" s="128">
        <f t="shared" si="269"/>
        <v>0</v>
      </c>
      <c r="AX361" s="146">
        <f t="shared" si="270"/>
        <v>0</v>
      </c>
      <c r="AY361" s="147">
        <f t="shared" si="280"/>
        <v>0</v>
      </c>
      <c r="AZ361" s="146">
        <f t="shared" si="271"/>
        <v>0</v>
      </c>
      <c r="BA361" s="129">
        <f t="shared" si="281"/>
        <v>0</v>
      </c>
      <c r="BB361" s="129">
        <f t="shared" si="282"/>
        <v>0</v>
      </c>
      <c r="BC361" s="129">
        <f t="shared" si="283"/>
        <v>0</v>
      </c>
      <c r="BD361" s="130">
        <f t="shared" si="284"/>
        <v>0</v>
      </c>
      <c r="BE361" s="130">
        <f t="shared" si="285"/>
        <v>0</v>
      </c>
      <c r="BF361" s="130">
        <f t="shared" si="286"/>
        <v>0</v>
      </c>
      <c r="BG361" s="149" t="b">
        <f t="shared" si="287"/>
        <v>0</v>
      </c>
      <c r="BH361" s="130" t="b">
        <f t="shared" si="288"/>
        <v>0</v>
      </c>
      <c r="BI361" s="130" t="str">
        <f t="shared" si="289"/>
        <v/>
      </c>
      <c r="BJ361" s="130" t="str">
        <f t="shared" si="290"/>
        <v/>
      </c>
      <c r="BK361" s="130">
        <f t="shared" si="291"/>
        <v>0</v>
      </c>
      <c r="BL361" s="130" t="str">
        <f t="shared" si="292"/>
        <v/>
      </c>
      <c r="BM361" s="130" t="str">
        <f t="shared" si="304"/>
        <v/>
      </c>
      <c r="BN361" s="130" t="str">
        <f t="shared" si="305"/>
        <v/>
      </c>
      <c r="BO361" s="130">
        <f t="shared" si="301"/>
        <v>0</v>
      </c>
      <c r="BP361" s="130">
        <f t="shared" si="302"/>
        <v>0</v>
      </c>
      <c r="BQ361" s="130">
        <f t="shared" si="303"/>
        <v>0</v>
      </c>
      <c r="BR361" s="130">
        <f t="shared" si="293"/>
        <v>0</v>
      </c>
      <c r="BS361" s="130" t="str">
        <f t="shared" si="294"/>
        <v>N</v>
      </c>
    </row>
    <row r="362" spans="1:71" ht="18" customHeight="1">
      <c r="A362" s="407"/>
      <c r="B362" s="117"/>
      <c r="C362" s="117"/>
      <c r="D362" s="118"/>
      <c r="E362" s="118"/>
      <c r="F362" s="115"/>
      <c r="G362" s="115"/>
      <c r="H362" s="119"/>
      <c r="I362" s="109" t="str">
        <f t="shared" si="272"/>
        <v xml:space="preserve"> </v>
      </c>
      <c r="J362" s="109" t="str">
        <f t="shared" si="273"/>
        <v xml:space="preserve"> </v>
      </c>
      <c r="K362" s="109" t="str">
        <f t="shared" si="274"/>
        <v xml:space="preserve"> </v>
      </c>
      <c r="W362" s="141" t="str">
        <f t="shared" si="275"/>
        <v xml:space="preserve"> </v>
      </c>
      <c r="X362" s="137" t="str">
        <f t="shared" si="256"/>
        <v xml:space="preserve"> </v>
      </c>
      <c r="Y362" s="137" t="str">
        <f t="shared" si="257"/>
        <v xml:space="preserve"> </v>
      </c>
      <c r="Z362" s="137" t="str">
        <f t="shared" si="258"/>
        <v xml:space="preserve"> </v>
      </c>
      <c r="AA362" s="138" t="str">
        <f t="shared" si="259"/>
        <v xml:space="preserve"> </v>
      </c>
      <c r="AB362" s="144" t="str">
        <f t="shared" si="260"/>
        <v xml:space="preserve"> </v>
      </c>
      <c r="AC362" s="139" t="e">
        <f t="shared" si="261"/>
        <v>#N/A</v>
      </c>
      <c r="AD362" s="139" t="e">
        <f t="shared" si="262"/>
        <v>#N/A</v>
      </c>
      <c r="AE362" s="140" t="str">
        <f>IF(ISBLANK($G362)," ",IF($D362="Z",#REF!,IF($G362=2,0,IF($G362=1,IF($AB362&gt;$AD362,#REF!,0),IF($AB362&lt;$AC362,#REF!,#REF!)))))</f>
        <v xml:space="preserve"> </v>
      </c>
      <c r="AF362" s="140" t="str">
        <f>IF(ISBLANK($G362)," ",IF($D362="Z",#REF!+#REF!,IF($G362=2,#REF!+#REF!,IF($G362=1,IF($AB362&gt;$AD362,#REF!+#REF!,#REF!+#REF!),IF($AB362&lt;$AC362,#REF!+#REF!,#REF!+#REF!)))))</f>
        <v xml:space="preserve"> </v>
      </c>
      <c r="AG362" s="125">
        <f t="shared" si="295"/>
        <v>0</v>
      </c>
      <c r="AH362" s="126">
        <f t="shared" si="296"/>
        <v>0</v>
      </c>
      <c r="AI362" s="126">
        <f t="shared" si="297"/>
        <v>0</v>
      </c>
      <c r="AJ362" s="126">
        <f t="shared" si="298"/>
        <v>0</v>
      </c>
      <c r="AK362" s="126">
        <f t="shared" si="299"/>
        <v>0</v>
      </c>
      <c r="AL362" s="126">
        <f t="shared" si="300"/>
        <v>4</v>
      </c>
      <c r="AM362" s="125">
        <f t="shared" si="276"/>
        <v>23</v>
      </c>
      <c r="AN362" s="125">
        <f t="shared" si="263"/>
        <v>0</v>
      </c>
      <c r="AO362" s="125">
        <f t="shared" si="264"/>
        <v>0</v>
      </c>
      <c r="AP362" s="125">
        <f t="shared" si="277"/>
        <v>1</v>
      </c>
      <c r="AQ362" s="127">
        <f t="shared" si="265"/>
        <v>810</v>
      </c>
      <c r="AR362" s="127">
        <f t="shared" si="266"/>
        <v>0</v>
      </c>
      <c r="AS362" s="125">
        <f t="shared" si="278"/>
        <v>0</v>
      </c>
      <c r="AT362" s="128">
        <f t="shared" si="267"/>
        <v>0</v>
      </c>
      <c r="AU362" s="128">
        <f t="shared" si="268"/>
        <v>0</v>
      </c>
      <c r="AV362" s="128">
        <f t="shared" si="279"/>
        <v>0</v>
      </c>
      <c r="AW362" s="128">
        <f t="shared" si="269"/>
        <v>0</v>
      </c>
      <c r="AX362" s="146">
        <f t="shared" si="270"/>
        <v>0</v>
      </c>
      <c r="AY362" s="147">
        <f t="shared" si="280"/>
        <v>0</v>
      </c>
      <c r="AZ362" s="146">
        <f t="shared" si="271"/>
        <v>0</v>
      </c>
      <c r="BA362" s="129">
        <f t="shared" si="281"/>
        <v>0</v>
      </c>
      <c r="BB362" s="129">
        <f t="shared" si="282"/>
        <v>0</v>
      </c>
      <c r="BC362" s="129">
        <f t="shared" si="283"/>
        <v>0</v>
      </c>
      <c r="BD362" s="130">
        <f t="shared" si="284"/>
        <v>0</v>
      </c>
      <c r="BE362" s="130">
        <f t="shared" si="285"/>
        <v>0</v>
      </c>
      <c r="BF362" s="130">
        <f t="shared" si="286"/>
        <v>0</v>
      </c>
      <c r="BG362" s="149" t="b">
        <f t="shared" si="287"/>
        <v>0</v>
      </c>
      <c r="BH362" s="130" t="b">
        <f t="shared" si="288"/>
        <v>0</v>
      </c>
      <c r="BI362" s="130" t="str">
        <f t="shared" si="289"/>
        <v/>
      </c>
      <c r="BJ362" s="130" t="str">
        <f t="shared" si="290"/>
        <v/>
      </c>
      <c r="BK362" s="130">
        <f t="shared" si="291"/>
        <v>0</v>
      </c>
      <c r="BL362" s="130" t="str">
        <f t="shared" si="292"/>
        <v/>
      </c>
      <c r="BM362" s="130" t="str">
        <f t="shared" si="304"/>
        <v/>
      </c>
      <c r="BN362" s="130" t="str">
        <f t="shared" si="305"/>
        <v/>
      </c>
      <c r="BO362" s="130">
        <f t="shared" si="301"/>
        <v>0</v>
      </c>
      <c r="BP362" s="130">
        <f t="shared" si="302"/>
        <v>0</v>
      </c>
      <c r="BQ362" s="130">
        <f t="shared" si="303"/>
        <v>0</v>
      </c>
      <c r="BR362" s="130">
        <f t="shared" si="293"/>
        <v>0</v>
      </c>
      <c r="BS362" s="130" t="str">
        <f t="shared" si="294"/>
        <v>N</v>
      </c>
    </row>
    <row r="363" spans="1:71" ht="18" customHeight="1">
      <c r="A363" s="407"/>
      <c r="B363" s="117"/>
      <c r="C363" s="117"/>
      <c r="D363" s="118"/>
      <c r="E363" s="118"/>
      <c r="F363" s="115"/>
      <c r="G363" s="115"/>
      <c r="H363" s="119"/>
      <c r="I363" s="109" t="str">
        <f t="shared" si="272"/>
        <v xml:space="preserve"> </v>
      </c>
      <c r="J363" s="109" t="str">
        <f t="shared" si="273"/>
        <v xml:space="preserve"> </v>
      </c>
      <c r="K363" s="109" t="str">
        <f t="shared" si="274"/>
        <v xml:space="preserve"> </v>
      </c>
      <c r="W363" s="141" t="str">
        <f t="shared" si="275"/>
        <v xml:space="preserve"> </v>
      </c>
      <c r="X363" s="137" t="str">
        <f t="shared" si="256"/>
        <v xml:space="preserve"> </v>
      </c>
      <c r="Y363" s="137" t="str">
        <f t="shared" si="257"/>
        <v xml:space="preserve"> </v>
      </c>
      <c r="Z363" s="137" t="str">
        <f t="shared" si="258"/>
        <v xml:space="preserve"> </v>
      </c>
      <c r="AA363" s="138" t="str">
        <f t="shared" si="259"/>
        <v xml:space="preserve"> </v>
      </c>
      <c r="AB363" s="144" t="str">
        <f t="shared" si="260"/>
        <v xml:space="preserve"> </v>
      </c>
      <c r="AC363" s="139" t="e">
        <f t="shared" si="261"/>
        <v>#N/A</v>
      </c>
      <c r="AD363" s="139" t="e">
        <f t="shared" si="262"/>
        <v>#N/A</v>
      </c>
      <c r="AE363" s="140" t="str">
        <f>IF(ISBLANK($G363)," ",IF($D363="Z",#REF!,IF($G363=2,0,IF($G363=1,IF($AB363&gt;$AD363,#REF!,0),IF($AB363&lt;$AC363,#REF!,#REF!)))))</f>
        <v xml:space="preserve"> </v>
      </c>
      <c r="AF363" s="140" t="str">
        <f>IF(ISBLANK($G363)," ",IF($D363="Z",#REF!+#REF!,IF($G363=2,#REF!+#REF!,IF($G363=1,IF($AB363&gt;$AD363,#REF!+#REF!,#REF!+#REF!),IF($AB363&lt;$AC363,#REF!+#REF!,#REF!+#REF!)))))</f>
        <v xml:space="preserve"> </v>
      </c>
      <c r="AG363" s="125">
        <f t="shared" si="295"/>
        <v>0</v>
      </c>
      <c r="AH363" s="126">
        <f t="shared" si="296"/>
        <v>0</v>
      </c>
      <c r="AI363" s="126">
        <f t="shared" si="297"/>
        <v>0</v>
      </c>
      <c r="AJ363" s="126">
        <f t="shared" si="298"/>
        <v>0</v>
      </c>
      <c r="AK363" s="126">
        <f t="shared" si="299"/>
        <v>0</v>
      </c>
      <c r="AL363" s="126">
        <f t="shared" si="300"/>
        <v>4</v>
      </c>
      <c r="AM363" s="125">
        <f t="shared" si="276"/>
        <v>23</v>
      </c>
      <c r="AN363" s="125">
        <f t="shared" si="263"/>
        <v>0</v>
      </c>
      <c r="AO363" s="125">
        <f t="shared" si="264"/>
        <v>0</v>
      </c>
      <c r="AP363" s="125">
        <f t="shared" si="277"/>
        <v>1</v>
      </c>
      <c r="AQ363" s="127">
        <f t="shared" si="265"/>
        <v>810</v>
      </c>
      <c r="AR363" s="127">
        <f t="shared" si="266"/>
        <v>0</v>
      </c>
      <c r="AS363" s="125">
        <f t="shared" si="278"/>
        <v>0</v>
      </c>
      <c r="AT363" s="128">
        <f t="shared" si="267"/>
        <v>0</v>
      </c>
      <c r="AU363" s="128">
        <f t="shared" si="268"/>
        <v>0</v>
      </c>
      <c r="AV363" s="128">
        <f t="shared" si="279"/>
        <v>0</v>
      </c>
      <c r="AW363" s="128">
        <f t="shared" si="269"/>
        <v>0</v>
      </c>
      <c r="AX363" s="146">
        <f t="shared" si="270"/>
        <v>0</v>
      </c>
      <c r="AY363" s="147">
        <f t="shared" si="280"/>
        <v>0</v>
      </c>
      <c r="AZ363" s="146">
        <f t="shared" si="271"/>
        <v>0</v>
      </c>
      <c r="BA363" s="129">
        <f t="shared" si="281"/>
        <v>0</v>
      </c>
      <c r="BB363" s="129">
        <f t="shared" si="282"/>
        <v>0</v>
      </c>
      <c r="BC363" s="129">
        <f t="shared" si="283"/>
        <v>0</v>
      </c>
      <c r="BD363" s="130">
        <f t="shared" si="284"/>
        <v>0</v>
      </c>
      <c r="BE363" s="130">
        <f t="shared" si="285"/>
        <v>0</v>
      </c>
      <c r="BF363" s="130">
        <f t="shared" si="286"/>
        <v>0</v>
      </c>
      <c r="BG363" s="149" t="b">
        <f t="shared" si="287"/>
        <v>0</v>
      </c>
      <c r="BH363" s="130" t="b">
        <f t="shared" si="288"/>
        <v>0</v>
      </c>
      <c r="BI363" s="130" t="str">
        <f t="shared" si="289"/>
        <v/>
      </c>
      <c r="BJ363" s="130" t="str">
        <f t="shared" si="290"/>
        <v/>
      </c>
      <c r="BK363" s="130">
        <f t="shared" si="291"/>
        <v>0</v>
      </c>
      <c r="BL363" s="130" t="str">
        <f t="shared" si="292"/>
        <v/>
      </c>
      <c r="BM363" s="130" t="str">
        <f t="shared" si="304"/>
        <v/>
      </c>
      <c r="BN363" s="130" t="str">
        <f t="shared" si="305"/>
        <v/>
      </c>
      <c r="BO363" s="130">
        <f t="shared" si="301"/>
        <v>0</v>
      </c>
      <c r="BP363" s="130">
        <f t="shared" si="302"/>
        <v>0</v>
      </c>
      <c r="BQ363" s="130">
        <f t="shared" si="303"/>
        <v>0</v>
      </c>
      <c r="BR363" s="130">
        <f t="shared" si="293"/>
        <v>0</v>
      </c>
      <c r="BS363" s="130" t="str">
        <f t="shared" si="294"/>
        <v>N</v>
      </c>
    </row>
    <row r="364" spans="1:71" ht="18" customHeight="1">
      <c r="A364" s="407"/>
      <c r="B364" s="117"/>
      <c r="C364" s="117"/>
      <c r="D364" s="118"/>
      <c r="E364" s="118"/>
      <c r="F364" s="115"/>
      <c r="G364" s="115"/>
      <c r="H364" s="119"/>
      <c r="I364" s="109" t="str">
        <f t="shared" si="272"/>
        <v xml:space="preserve"> </v>
      </c>
      <c r="J364" s="109" t="str">
        <f t="shared" si="273"/>
        <v xml:space="preserve"> </v>
      </c>
      <c r="K364" s="109" t="str">
        <f t="shared" si="274"/>
        <v xml:space="preserve"> </v>
      </c>
      <c r="W364" s="141" t="str">
        <f t="shared" si="275"/>
        <v xml:space="preserve"> </v>
      </c>
      <c r="X364" s="137" t="str">
        <f t="shared" si="256"/>
        <v xml:space="preserve"> </v>
      </c>
      <c r="Y364" s="137" t="str">
        <f t="shared" si="257"/>
        <v xml:space="preserve"> </v>
      </c>
      <c r="Z364" s="137" t="str">
        <f t="shared" si="258"/>
        <v xml:space="preserve"> </v>
      </c>
      <c r="AA364" s="138" t="str">
        <f t="shared" si="259"/>
        <v xml:space="preserve"> </v>
      </c>
      <c r="AB364" s="144" t="str">
        <f t="shared" si="260"/>
        <v xml:space="preserve"> </v>
      </c>
      <c r="AC364" s="139" t="e">
        <f t="shared" si="261"/>
        <v>#N/A</v>
      </c>
      <c r="AD364" s="139" t="e">
        <f t="shared" si="262"/>
        <v>#N/A</v>
      </c>
      <c r="AE364" s="140" t="str">
        <f>IF(ISBLANK($G364)," ",IF($D364="Z",#REF!,IF($G364=2,0,IF($G364=1,IF($AB364&gt;$AD364,#REF!,0),IF($AB364&lt;$AC364,#REF!,#REF!)))))</f>
        <v xml:space="preserve"> </v>
      </c>
      <c r="AF364" s="140" t="str">
        <f>IF(ISBLANK($G364)," ",IF($D364="Z",#REF!+#REF!,IF($G364=2,#REF!+#REF!,IF($G364=1,IF($AB364&gt;$AD364,#REF!+#REF!,#REF!+#REF!),IF($AB364&lt;$AC364,#REF!+#REF!,#REF!+#REF!)))))</f>
        <v xml:space="preserve"> </v>
      </c>
      <c r="AG364" s="125">
        <f t="shared" si="295"/>
        <v>0</v>
      </c>
      <c r="AH364" s="126">
        <f t="shared" si="296"/>
        <v>0</v>
      </c>
      <c r="AI364" s="126">
        <f t="shared" si="297"/>
        <v>0</v>
      </c>
      <c r="AJ364" s="126">
        <f t="shared" si="298"/>
        <v>0</v>
      </c>
      <c r="AK364" s="126">
        <f t="shared" si="299"/>
        <v>0</v>
      </c>
      <c r="AL364" s="126">
        <f t="shared" si="300"/>
        <v>4</v>
      </c>
      <c r="AM364" s="125">
        <f t="shared" si="276"/>
        <v>23</v>
      </c>
      <c r="AN364" s="125">
        <f t="shared" si="263"/>
        <v>0</v>
      </c>
      <c r="AO364" s="125">
        <f t="shared" si="264"/>
        <v>0</v>
      </c>
      <c r="AP364" s="125">
        <f t="shared" si="277"/>
        <v>1</v>
      </c>
      <c r="AQ364" s="127">
        <f t="shared" si="265"/>
        <v>810</v>
      </c>
      <c r="AR364" s="127">
        <f t="shared" si="266"/>
        <v>0</v>
      </c>
      <c r="AS364" s="125">
        <f t="shared" si="278"/>
        <v>0</v>
      </c>
      <c r="AT364" s="128">
        <f t="shared" si="267"/>
        <v>0</v>
      </c>
      <c r="AU364" s="128">
        <f t="shared" si="268"/>
        <v>0</v>
      </c>
      <c r="AV364" s="128">
        <f t="shared" si="279"/>
        <v>0</v>
      </c>
      <c r="AW364" s="128">
        <f t="shared" si="269"/>
        <v>0</v>
      </c>
      <c r="AX364" s="146">
        <f t="shared" si="270"/>
        <v>0</v>
      </c>
      <c r="AY364" s="147">
        <f t="shared" si="280"/>
        <v>0</v>
      </c>
      <c r="AZ364" s="146">
        <f t="shared" si="271"/>
        <v>0</v>
      </c>
      <c r="BA364" s="129">
        <f t="shared" si="281"/>
        <v>0</v>
      </c>
      <c r="BB364" s="129">
        <f t="shared" si="282"/>
        <v>0</v>
      </c>
      <c r="BC364" s="129">
        <f t="shared" si="283"/>
        <v>0</v>
      </c>
      <c r="BD364" s="130">
        <f t="shared" si="284"/>
        <v>0</v>
      </c>
      <c r="BE364" s="130">
        <f t="shared" si="285"/>
        <v>0</v>
      </c>
      <c r="BF364" s="130">
        <f t="shared" si="286"/>
        <v>0</v>
      </c>
      <c r="BG364" s="149" t="b">
        <f t="shared" si="287"/>
        <v>0</v>
      </c>
      <c r="BH364" s="130" t="b">
        <f t="shared" si="288"/>
        <v>0</v>
      </c>
      <c r="BI364" s="130" t="str">
        <f t="shared" si="289"/>
        <v/>
      </c>
      <c r="BJ364" s="130" t="str">
        <f t="shared" si="290"/>
        <v/>
      </c>
      <c r="BK364" s="130">
        <f t="shared" si="291"/>
        <v>0</v>
      </c>
      <c r="BL364" s="130" t="str">
        <f t="shared" si="292"/>
        <v/>
      </c>
      <c r="BM364" s="130" t="str">
        <f t="shared" si="304"/>
        <v/>
      </c>
      <c r="BN364" s="130" t="str">
        <f t="shared" si="305"/>
        <v/>
      </c>
      <c r="BO364" s="130">
        <f t="shared" si="301"/>
        <v>0</v>
      </c>
      <c r="BP364" s="130">
        <f t="shared" si="302"/>
        <v>0</v>
      </c>
      <c r="BQ364" s="130">
        <f t="shared" si="303"/>
        <v>0</v>
      </c>
      <c r="BR364" s="130">
        <f t="shared" si="293"/>
        <v>0</v>
      </c>
      <c r="BS364" s="130" t="str">
        <f t="shared" si="294"/>
        <v>N</v>
      </c>
    </row>
    <row r="365" spans="1:71" ht="18" customHeight="1">
      <c r="A365" s="407"/>
      <c r="B365" s="117"/>
      <c r="C365" s="117"/>
      <c r="D365" s="118"/>
      <c r="E365" s="118"/>
      <c r="F365" s="115"/>
      <c r="G365" s="115"/>
      <c r="H365" s="119"/>
      <c r="I365" s="109" t="str">
        <f t="shared" si="272"/>
        <v xml:space="preserve"> </v>
      </c>
      <c r="J365" s="109" t="str">
        <f t="shared" si="273"/>
        <v xml:space="preserve"> </v>
      </c>
      <c r="K365" s="109" t="str">
        <f t="shared" si="274"/>
        <v xml:space="preserve"> </v>
      </c>
      <c r="W365" s="141" t="str">
        <f t="shared" si="275"/>
        <v xml:space="preserve"> </v>
      </c>
      <c r="X365" s="137" t="str">
        <f t="shared" si="256"/>
        <v xml:space="preserve"> </v>
      </c>
      <c r="Y365" s="137" t="str">
        <f t="shared" si="257"/>
        <v xml:space="preserve"> </v>
      </c>
      <c r="Z365" s="137" t="str">
        <f t="shared" si="258"/>
        <v xml:space="preserve"> </v>
      </c>
      <c r="AA365" s="138" t="str">
        <f t="shared" si="259"/>
        <v xml:space="preserve"> </v>
      </c>
      <c r="AB365" s="144" t="str">
        <f t="shared" si="260"/>
        <v xml:space="preserve"> </v>
      </c>
      <c r="AC365" s="139" t="e">
        <f t="shared" si="261"/>
        <v>#N/A</v>
      </c>
      <c r="AD365" s="139" t="e">
        <f t="shared" si="262"/>
        <v>#N/A</v>
      </c>
      <c r="AE365" s="140" t="str">
        <f>IF(ISBLANK($G365)," ",IF($D365="Z",#REF!,IF($G365=2,0,IF($G365=1,IF($AB365&gt;$AD365,#REF!,0),IF($AB365&lt;$AC365,#REF!,#REF!)))))</f>
        <v xml:space="preserve"> </v>
      </c>
      <c r="AF365" s="140" t="str">
        <f>IF(ISBLANK($G365)," ",IF($D365="Z",#REF!+#REF!,IF($G365=2,#REF!+#REF!,IF($G365=1,IF($AB365&gt;$AD365,#REF!+#REF!,#REF!+#REF!),IF($AB365&lt;$AC365,#REF!+#REF!,#REF!+#REF!)))))</f>
        <v xml:space="preserve"> </v>
      </c>
      <c r="AG365" s="125">
        <f t="shared" si="295"/>
        <v>0</v>
      </c>
      <c r="AH365" s="126">
        <f t="shared" si="296"/>
        <v>0</v>
      </c>
      <c r="AI365" s="126">
        <f t="shared" si="297"/>
        <v>0</v>
      </c>
      <c r="AJ365" s="126">
        <f t="shared" si="298"/>
        <v>0</v>
      </c>
      <c r="AK365" s="126">
        <f t="shared" si="299"/>
        <v>0</v>
      </c>
      <c r="AL365" s="126">
        <f t="shared" si="300"/>
        <v>4</v>
      </c>
      <c r="AM365" s="125">
        <f t="shared" si="276"/>
        <v>23</v>
      </c>
      <c r="AN365" s="125">
        <f t="shared" si="263"/>
        <v>0</v>
      </c>
      <c r="AO365" s="125">
        <f t="shared" si="264"/>
        <v>0</v>
      </c>
      <c r="AP365" s="125">
        <f t="shared" si="277"/>
        <v>1</v>
      </c>
      <c r="AQ365" s="127">
        <f t="shared" si="265"/>
        <v>810</v>
      </c>
      <c r="AR365" s="127">
        <f t="shared" si="266"/>
        <v>0</v>
      </c>
      <c r="AS365" s="125">
        <f t="shared" si="278"/>
        <v>0</v>
      </c>
      <c r="AT365" s="128">
        <f t="shared" si="267"/>
        <v>0</v>
      </c>
      <c r="AU365" s="128">
        <f t="shared" si="268"/>
        <v>0</v>
      </c>
      <c r="AV365" s="128">
        <f t="shared" si="279"/>
        <v>0</v>
      </c>
      <c r="AW365" s="128">
        <f t="shared" si="269"/>
        <v>0</v>
      </c>
      <c r="AX365" s="146">
        <f t="shared" si="270"/>
        <v>0</v>
      </c>
      <c r="AY365" s="147">
        <f t="shared" si="280"/>
        <v>0</v>
      </c>
      <c r="AZ365" s="146">
        <f t="shared" si="271"/>
        <v>0</v>
      </c>
      <c r="BA365" s="129">
        <f t="shared" si="281"/>
        <v>0</v>
      </c>
      <c r="BB365" s="129">
        <f t="shared" si="282"/>
        <v>0</v>
      </c>
      <c r="BC365" s="129">
        <f t="shared" si="283"/>
        <v>0</v>
      </c>
      <c r="BD365" s="130">
        <f t="shared" si="284"/>
        <v>0</v>
      </c>
      <c r="BE365" s="130">
        <f t="shared" si="285"/>
        <v>0</v>
      </c>
      <c r="BF365" s="130">
        <f t="shared" si="286"/>
        <v>0</v>
      </c>
      <c r="BG365" s="149" t="b">
        <f t="shared" si="287"/>
        <v>0</v>
      </c>
      <c r="BH365" s="130" t="b">
        <f t="shared" si="288"/>
        <v>0</v>
      </c>
      <c r="BI365" s="130" t="str">
        <f t="shared" si="289"/>
        <v/>
      </c>
      <c r="BJ365" s="130" t="str">
        <f t="shared" si="290"/>
        <v/>
      </c>
      <c r="BK365" s="130">
        <f t="shared" si="291"/>
        <v>0</v>
      </c>
      <c r="BL365" s="130" t="str">
        <f t="shared" si="292"/>
        <v/>
      </c>
      <c r="BM365" s="130" t="str">
        <f t="shared" si="304"/>
        <v/>
      </c>
      <c r="BN365" s="130" t="str">
        <f t="shared" si="305"/>
        <v/>
      </c>
      <c r="BO365" s="130">
        <f t="shared" si="301"/>
        <v>0</v>
      </c>
      <c r="BP365" s="130">
        <f t="shared" si="302"/>
        <v>0</v>
      </c>
      <c r="BQ365" s="130">
        <f t="shared" si="303"/>
        <v>0</v>
      </c>
      <c r="BR365" s="130">
        <f t="shared" si="293"/>
        <v>0</v>
      </c>
      <c r="BS365" s="130" t="str">
        <f t="shared" si="294"/>
        <v>N</v>
      </c>
    </row>
    <row r="366" spans="1:71" ht="18" customHeight="1">
      <c r="A366" s="407"/>
      <c r="B366" s="117"/>
      <c r="C366" s="117"/>
      <c r="D366" s="118"/>
      <c r="E366" s="118"/>
      <c r="F366" s="115"/>
      <c r="G366" s="115"/>
      <c r="H366" s="119"/>
      <c r="I366" s="109" t="str">
        <f t="shared" si="272"/>
        <v xml:space="preserve"> </v>
      </c>
      <c r="J366" s="109" t="str">
        <f t="shared" si="273"/>
        <v xml:space="preserve"> </v>
      </c>
      <c r="K366" s="109" t="str">
        <f t="shared" si="274"/>
        <v xml:space="preserve"> </v>
      </c>
      <c r="W366" s="141" t="str">
        <f t="shared" si="275"/>
        <v xml:space="preserve"> </v>
      </c>
      <c r="X366" s="137" t="str">
        <f t="shared" si="256"/>
        <v xml:space="preserve"> </v>
      </c>
      <c r="Y366" s="137" t="str">
        <f t="shared" si="257"/>
        <v xml:space="preserve"> </v>
      </c>
      <c r="Z366" s="137" t="str">
        <f t="shared" si="258"/>
        <v xml:space="preserve"> </v>
      </c>
      <c r="AA366" s="138" t="str">
        <f t="shared" si="259"/>
        <v xml:space="preserve"> </v>
      </c>
      <c r="AB366" s="144" t="str">
        <f t="shared" si="260"/>
        <v xml:space="preserve"> </v>
      </c>
      <c r="AC366" s="139" t="e">
        <f t="shared" si="261"/>
        <v>#N/A</v>
      </c>
      <c r="AD366" s="139" t="e">
        <f t="shared" si="262"/>
        <v>#N/A</v>
      </c>
      <c r="AE366" s="140" t="str">
        <f>IF(ISBLANK($G366)," ",IF($D366="Z",#REF!,IF($G366=2,0,IF($G366=1,IF($AB366&gt;$AD366,#REF!,0),IF($AB366&lt;$AC366,#REF!,#REF!)))))</f>
        <v xml:space="preserve"> </v>
      </c>
      <c r="AF366" s="140" t="str">
        <f>IF(ISBLANK($G366)," ",IF($D366="Z",#REF!+#REF!,IF($G366=2,#REF!+#REF!,IF($G366=1,IF($AB366&gt;$AD366,#REF!+#REF!,#REF!+#REF!),IF($AB366&lt;$AC366,#REF!+#REF!,#REF!+#REF!)))))</f>
        <v xml:space="preserve"> </v>
      </c>
      <c r="AG366" s="125">
        <f t="shared" si="295"/>
        <v>0</v>
      </c>
      <c r="AH366" s="126">
        <f t="shared" si="296"/>
        <v>0</v>
      </c>
      <c r="AI366" s="126">
        <f t="shared" si="297"/>
        <v>0</v>
      </c>
      <c r="AJ366" s="126">
        <f t="shared" si="298"/>
        <v>0</v>
      </c>
      <c r="AK366" s="126">
        <f t="shared" si="299"/>
        <v>0</v>
      </c>
      <c r="AL366" s="126">
        <f t="shared" si="300"/>
        <v>4</v>
      </c>
      <c r="AM366" s="125">
        <f t="shared" si="276"/>
        <v>23</v>
      </c>
      <c r="AN366" s="125">
        <f t="shared" si="263"/>
        <v>0</v>
      </c>
      <c r="AO366" s="125">
        <f t="shared" si="264"/>
        <v>0</v>
      </c>
      <c r="AP366" s="125">
        <f t="shared" si="277"/>
        <v>1</v>
      </c>
      <c r="AQ366" s="127">
        <f t="shared" si="265"/>
        <v>810</v>
      </c>
      <c r="AR366" s="127">
        <f t="shared" si="266"/>
        <v>0</v>
      </c>
      <c r="AS366" s="125">
        <f t="shared" si="278"/>
        <v>0</v>
      </c>
      <c r="AT366" s="128">
        <f t="shared" si="267"/>
        <v>0</v>
      </c>
      <c r="AU366" s="128">
        <f t="shared" si="268"/>
        <v>0</v>
      </c>
      <c r="AV366" s="128">
        <f t="shared" si="279"/>
        <v>0</v>
      </c>
      <c r="AW366" s="128">
        <f t="shared" si="269"/>
        <v>0</v>
      </c>
      <c r="AX366" s="146">
        <f t="shared" si="270"/>
        <v>0</v>
      </c>
      <c r="AY366" s="147">
        <f t="shared" si="280"/>
        <v>0</v>
      </c>
      <c r="AZ366" s="146">
        <f t="shared" si="271"/>
        <v>0</v>
      </c>
      <c r="BA366" s="129">
        <f t="shared" si="281"/>
        <v>0</v>
      </c>
      <c r="BB366" s="129">
        <f t="shared" si="282"/>
        <v>0</v>
      </c>
      <c r="BC366" s="129">
        <f t="shared" si="283"/>
        <v>0</v>
      </c>
      <c r="BD366" s="130">
        <f t="shared" si="284"/>
        <v>0</v>
      </c>
      <c r="BE366" s="130">
        <f t="shared" si="285"/>
        <v>0</v>
      </c>
      <c r="BF366" s="130">
        <f t="shared" si="286"/>
        <v>0</v>
      </c>
      <c r="BG366" s="149" t="b">
        <f t="shared" si="287"/>
        <v>0</v>
      </c>
      <c r="BH366" s="130" t="b">
        <f t="shared" si="288"/>
        <v>0</v>
      </c>
      <c r="BI366" s="130" t="str">
        <f t="shared" si="289"/>
        <v/>
      </c>
      <c r="BJ366" s="130" t="str">
        <f t="shared" si="290"/>
        <v/>
      </c>
      <c r="BK366" s="130">
        <f t="shared" si="291"/>
        <v>0</v>
      </c>
      <c r="BL366" s="130" t="str">
        <f t="shared" si="292"/>
        <v/>
      </c>
      <c r="BM366" s="130" t="str">
        <f t="shared" si="304"/>
        <v/>
      </c>
      <c r="BN366" s="130" t="str">
        <f t="shared" si="305"/>
        <v/>
      </c>
      <c r="BO366" s="130">
        <f t="shared" si="301"/>
        <v>0</v>
      </c>
      <c r="BP366" s="130">
        <f t="shared" si="302"/>
        <v>0</v>
      </c>
      <c r="BQ366" s="130">
        <f t="shared" si="303"/>
        <v>0</v>
      </c>
      <c r="BR366" s="130">
        <f t="shared" si="293"/>
        <v>0</v>
      </c>
      <c r="BS366" s="130" t="str">
        <f t="shared" si="294"/>
        <v>N</v>
      </c>
    </row>
    <row r="367" spans="1:71" ht="18" customHeight="1">
      <c r="A367" s="407"/>
      <c r="B367" s="117"/>
      <c r="C367" s="117"/>
      <c r="D367" s="118"/>
      <c r="E367" s="118"/>
      <c r="F367" s="115"/>
      <c r="G367" s="115"/>
      <c r="H367" s="119"/>
      <c r="I367" s="109" t="str">
        <f t="shared" si="272"/>
        <v xml:space="preserve"> </v>
      </c>
      <c r="J367" s="109" t="str">
        <f t="shared" si="273"/>
        <v xml:space="preserve"> </v>
      </c>
      <c r="K367" s="109" t="str">
        <f t="shared" si="274"/>
        <v xml:space="preserve"> </v>
      </c>
      <c r="W367" s="141" t="str">
        <f t="shared" si="275"/>
        <v xml:space="preserve"> </v>
      </c>
      <c r="X367" s="137" t="str">
        <f t="shared" si="256"/>
        <v xml:space="preserve"> </v>
      </c>
      <c r="Y367" s="137" t="str">
        <f t="shared" si="257"/>
        <v xml:space="preserve"> </v>
      </c>
      <c r="Z367" s="137" t="str">
        <f t="shared" si="258"/>
        <v xml:space="preserve"> </v>
      </c>
      <c r="AA367" s="138" t="str">
        <f t="shared" si="259"/>
        <v xml:space="preserve"> </v>
      </c>
      <c r="AB367" s="144" t="str">
        <f t="shared" si="260"/>
        <v xml:space="preserve"> </v>
      </c>
      <c r="AC367" s="139" t="e">
        <f t="shared" si="261"/>
        <v>#N/A</v>
      </c>
      <c r="AD367" s="139" t="e">
        <f t="shared" si="262"/>
        <v>#N/A</v>
      </c>
      <c r="AE367" s="140" t="str">
        <f>IF(ISBLANK($G367)," ",IF($D367="Z",#REF!,IF($G367=2,0,IF($G367=1,IF($AB367&gt;$AD367,#REF!,0),IF($AB367&lt;$AC367,#REF!,#REF!)))))</f>
        <v xml:space="preserve"> </v>
      </c>
      <c r="AF367" s="140" t="str">
        <f>IF(ISBLANK($G367)," ",IF($D367="Z",#REF!+#REF!,IF($G367=2,#REF!+#REF!,IF($G367=1,IF($AB367&gt;$AD367,#REF!+#REF!,#REF!+#REF!),IF($AB367&lt;$AC367,#REF!+#REF!,#REF!+#REF!)))))</f>
        <v xml:space="preserve"> </v>
      </c>
      <c r="AG367" s="125">
        <f t="shared" si="295"/>
        <v>0</v>
      </c>
      <c r="AH367" s="126">
        <f t="shared" si="296"/>
        <v>0</v>
      </c>
      <c r="AI367" s="126">
        <f t="shared" si="297"/>
        <v>0</v>
      </c>
      <c r="AJ367" s="126">
        <f t="shared" si="298"/>
        <v>0</v>
      </c>
      <c r="AK367" s="126">
        <f t="shared" si="299"/>
        <v>0</v>
      </c>
      <c r="AL367" s="126">
        <f t="shared" si="300"/>
        <v>4</v>
      </c>
      <c r="AM367" s="125">
        <f t="shared" si="276"/>
        <v>23</v>
      </c>
      <c r="AN367" s="125">
        <f t="shared" si="263"/>
        <v>0</v>
      </c>
      <c r="AO367" s="125">
        <f t="shared" si="264"/>
        <v>0</v>
      </c>
      <c r="AP367" s="125">
        <f t="shared" si="277"/>
        <v>1</v>
      </c>
      <c r="AQ367" s="127">
        <f t="shared" si="265"/>
        <v>810</v>
      </c>
      <c r="AR367" s="127">
        <f t="shared" si="266"/>
        <v>0</v>
      </c>
      <c r="AS367" s="125">
        <f t="shared" si="278"/>
        <v>0</v>
      </c>
      <c r="AT367" s="128">
        <f t="shared" si="267"/>
        <v>0</v>
      </c>
      <c r="AU367" s="128">
        <f t="shared" si="268"/>
        <v>0</v>
      </c>
      <c r="AV367" s="128">
        <f t="shared" si="279"/>
        <v>0</v>
      </c>
      <c r="AW367" s="128">
        <f t="shared" si="269"/>
        <v>0</v>
      </c>
      <c r="AX367" s="146">
        <f t="shared" si="270"/>
        <v>0</v>
      </c>
      <c r="AY367" s="147">
        <f t="shared" si="280"/>
        <v>0</v>
      </c>
      <c r="AZ367" s="146">
        <f t="shared" si="271"/>
        <v>0</v>
      </c>
      <c r="BA367" s="129">
        <f t="shared" si="281"/>
        <v>0</v>
      </c>
      <c r="BB367" s="129">
        <f t="shared" si="282"/>
        <v>0</v>
      </c>
      <c r="BC367" s="129">
        <f t="shared" si="283"/>
        <v>0</v>
      </c>
      <c r="BD367" s="130">
        <f t="shared" si="284"/>
        <v>0</v>
      </c>
      <c r="BE367" s="130">
        <f t="shared" si="285"/>
        <v>0</v>
      </c>
      <c r="BF367" s="130">
        <f t="shared" si="286"/>
        <v>0</v>
      </c>
      <c r="BG367" s="149" t="b">
        <f t="shared" si="287"/>
        <v>0</v>
      </c>
      <c r="BH367" s="130" t="b">
        <f t="shared" si="288"/>
        <v>0</v>
      </c>
      <c r="BI367" s="130" t="str">
        <f t="shared" si="289"/>
        <v/>
      </c>
      <c r="BJ367" s="130" t="str">
        <f t="shared" si="290"/>
        <v/>
      </c>
      <c r="BK367" s="130">
        <f t="shared" si="291"/>
        <v>0</v>
      </c>
      <c r="BL367" s="130" t="str">
        <f t="shared" si="292"/>
        <v/>
      </c>
      <c r="BM367" s="130" t="str">
        <f t="shared" si="304"/>
        <v/>
      </c>
      <c r="BN367" s="130" t="str">
        <f t="shared" si="305"/>
        <v/>
      </c>
      <c r="BO367" s="130">
        <f t="shared" si="301"/>
        <v>0</v>
      </c>
      <c r="BP367" s="130">
        <f t="shared" si="302"/>
        <v>0</v>
      </c>
      <c r="BQ367" s="130">
        <f t="shared" si="303"/>
        <v>0</v>
      </c>
      <c r="BR367" s="130">
        <f t="shared" si="293"/>
        <v>0</v>
      </c>
      <c r="BS367" s="130" t="str">
        <f t="shared" si="294"/>
        <v>N</v>
      </c>
    </row>
    <row r="368" spans="1:71" ht="18" customHeight="1">
      <c r="A368" s="407"/>
      <c r="B368" s="117"/>
      <c r="C368" s="117"/>
      <c r="D368" s="118"/>
      <c r="E368" s="118"/>
      <c r="F368" s="115"/>
      <c r="G368" s="115"/>
      <c r="H368" s="119"/>
      <c r="I368" s="109" t="str">
        <f t="shared" si="272"/>
        <v xml:space="preserve"> </v>
      </c>
      <c r="J368" s="109" t="str">
        <f t="shared" si="273"/>
        <v xml:space="preserve"> </v>
      </c>
      <c r="K368" s="109" t="str">
        <f t="shared" si="274"/>
        <v xml:space="preserve"> </v>
      </c>
      <c r="W368" s="141" t="str">
        <f t="shared" si="275"/>
        <v xml:space="preserve"> </v>
      </c>
      <c r="X368" s="137" t="str">
        <f t="shared" si="256"/>
        <v xml:space="preserve"> </v>
      </c>
      <c r="Y368" s="137" t="str">
        <f t="shared" si="257"/>
        <v xml:space="preserve"> </v>
      </c>
      <c r="Z368" s="137" t="str">
        <f t="shared" si="258"/>
        <v xml:space="preserve"> </v>
      </c>
      <c r="AA368" s="138" t="str">
        <f t="shared" si="259"/>
        <v xml:space="preserve"> </v>
      </c>
      <c r="AB368" s="144" t="str">
        <f t="shared" si="260"/>
        <v xml:space="preserve"> </v>
      </c>
      <c r="AC368" s="139" t="e">
        <f t="shared" si="261"/>
        <v>#N/A</v>
      </c>
      <c r="AD368" s="139" t="e">
        <f t="shared" si="262"/>
        <v>#N/A</v>
      </c>
      <c r="AE368" s="140" t="str">
        <f>IF(ISBLANK($G368)," ",IF($D368="Z",#REF!,IF($G368=2,0,IF($G368=1,IF($AB368&gt;$AD368,#REF!,0),IF($AB368&lt;$AC368,#REF!,#REF!)))))</f>
        <v xml:space="preserve"> </v>
      </c>
      <c r="AF368" s="140" t="str">
        <f>IF(ISBLANK($G368)," ",IF($D368="Z",#REF!+#REF!,IF($G368=2,#REF!+#REF!,IF($G368=1,IF($AB368&gt;$AD368,#REF!+#REF!,#REF!+#REF!),IF($AB368&lt;$AC368,#REF!+#REF!,#REF!+#REF!)))))</f>
        <v xml:space="preserve"> </v>
      </c>
      <c r="AG368" s="125">
        <f t="shared" si="295"/>
        <v>0</v>
      </c>
      <c r="AH368" s="126">
        <f t="shared" si="296"/>
        <v>0</v>
      </c>
      <c r="AI368" s="126">
        <f t="shared" si="297"/>
        <v>0</v>
      </c>
      <c r="AJ368" s="126">
        <f t="shared" si="298"/>
        <v>0</v>
      </c>
      <c r="AK368" s="126">
        <f t="shared" si="299"/>
        <v>0</v>
      </c>
      <c r="AL368" s="126">
        <f t="shared" si="300"/>
        <v>4</v>
      </c>
      <c r="AM368" s="125">
        <f t="shared" si="276"/>
        <v>23</v>
      </c>
      <c r="AN368" s="125">
        <f t="shared" si="263"/>
        <v>0</v>
      </c>
      <c r="AO368" s="125">
        <f t="shared" si="264"/>
        <v>0</v>
      </c>
      <c r="AP368" s="125">
        <f t="shared" si="277"/>
        <v>1</v>
      </c>
      <c r="AQ368" s="127">
        <f t="shared" si="265"/>
        <v>810</v>
      </c>
      <c r="AR368" s="127">
        <f t="shared" si="266"/>
        <v>0</v>
      </c>
      <c r="AS368" s="125">
        <f t="shared" si="278"/>
        <v>0</v>
      </c>
      <c r="AT368" s="128">
        <f t="shared" si="267"/>
        <v>0</v>
      </c>
      <c r="AU368" s="128">
        <f t="shared" si="268"/>
        <v>0</v>
      </c>
      <c r="AV368" s="128">
        <f t="shared" si="279"/>
        <v>0</v>
      </c>
      <c r="AW368" s="128">
        <f t="shared" si="269"/>
        <v>0</v>
      </c>
      <c r="AX368" s="146">
        <f t="shared" si="270"/>
        <v>0</v>
      </c>
      <c r="AY368" s="147">
        <f t="shared" si="280"/>
        <v>0</v>
      </c>
      <c r="AZ368" s="146">
        <f t="shared" si="271"/>
        <v>0</v>
      </c>
      <c r="BA368" s="129">
        <f t="shared" si="281"/>
        <v>0</v>
      </c>
      <c r="BB368" s="129">
        <f t="shared" si="282"/>
        <v>0</v>
      </c>
      <c r="BC368" s="129">
        <f t="shared" si="283"/>
        <v>0</v>
      </c>
      <c r="BD368" s="130">
        <f t="shared" si="284"/>
        <v>0</v>
      </c>
      <c r="BE368" s="130">
        <f t="shared" si="285"/>
        <v>0</v>
      </c>
      <c r="BF368" s="130">
        <f t="shared" si="286"/>
        <v>0</v>
      </c>
      <c r="BG368" s="149" t="b">
        <f t="shared" si="287"/>
        <v>0</v>
      </c>
      <c r="BH368" s="130" t="b">
        <f t="shared" si="288"/>
        <v>0</v>
      </c>
      <c r="BI368" s="130" t="str">
        <f t="shared" si="289"/>
        <v/>
      </c>
      <c r="BJ368" s="130" t="str">
        <f t="shared" si="290"/>
        <v/>
      </c>
      <c r="BK368" s="130">
        <f t="shared" si="291"/>
        <v>0</v>
      </c>
      <c r="BL368" s="130" t="str">
        <f t="shared" si="292"/>
        <v/>
      </c>
      <c r="BM368" s="130" t="str">
        <f t="shared" si="304"/>
        <v/>
      </c>
      <c r="BN368" s="130" t="str">
        <f t="shared" si="305"/>
        <v/>
      </c>
      <c r="BO368" s="130">
        <f t="shared" si="301"/>
        <v>0</v>
      </c>
      <c r="BP368" s="130">
        <f t="shared" si="302"/>
        <v>0</v>
      </c>
      <c r="BQ368" s="130">
        <f t="shared" si="303"/>
        <v>0</v>
      </c>
      <c r="BR368" s="130">
        <f t="shared" si="293"/>
        <v>0</v>
      </c>
      <c r="BS368" s="130" t="str">
        <f t="shared" si="294"/>
        <v>N</v>
      </c>
    </row>
    <row r="369" spans="1:71" ht="18" customHeight="1">
      <c r="A369" s="407"/>
      <c r="B369" s="117"/>
      <c r="C369" s="117"/>
      <c r="D369" s="118"/>
      <c r="E369" s="118"/>
      <c r="F369" s="115"/>
      <c r="G369" s="115"/>
      <c r="H369" s="119"/>
      <c r="I369" s="109" t="str">
        <f t="shared" si="272"/>
        <v xml:space="preserve"> </v>
      </c>
      <c r="J369" s="109" t="str">
        <f t="shared" si="273"/>
        <v xml:space="preserve"> </v>
      </c>
      <c r="K369" s="109" t="str">
        <f t="shared" si="274"/>
        <v xml:space="preserve"> </v>
      </c>
      <c r="W369" s="141" t="str">
        <f t="shared" si="275"/>
        <v xml:space="preserve"> </v>
      </c>
      <c r="X369" s="137" t="str">
        <f t="shared" si="256"/>
        <v xml:space="preserve"> </v>
      </c>
      <c r="Y369" s="137" t="str">
        <f t="shared" si="257"/>
        <v xml:space="preserve"> </v>
      </c>
      <c r="Z369" s="137" t="str">
        <f t="shared" si="258"/>
        <v xml:space="preserve"> </v>
      </c>
      <c r="AA369" s="138" t="str">
        <f t="shared" si="259"/>
        <v xml:space="preserve"> </v>
      </c>
      <c r="AB369" s="144" t="str">
        <f t="shared" si="260"/>
        <v xml:space="preserve"> </v>
      </c>
      <c r="AC369" s="139" t="e">
        <f t="shared" si="261"/>
        <v>#N/A</v>
      </c>
      <c r="AD369" s="139" t="e">
        <f t="shared" si="262"/>
        <v>#N/A</v>
      </c>
      <c r="AE369" s="140" t="str">
        <f>IF(ISBLANK($G369)," ",IF($D369="Z",#REF!,IF($G369=2,0,IF($G369=1,IF($AB369&gt;$AD369,#REF!,0),IF($AB369&lt;$AC369,#REF!,#REF!)))))</f>
        <v xml:space="preserve"> </v>
      </c>
      <c r="AF369" s="140" t="str">
        <f>IF(ISBLANK($G369)," ",IF($D369="Z",#REF!+#REF!,IF($G369=2,#REF!+#REF!,IF($G369=1,IF($AB369&gt;$AD369,#REF!+#REF!,#REF!+#REF!),IF($AB369&lt;$AC369,#REF!+#REF!,#REF!+#REF!)))))</f>
        <v xml:space="preserve"> </v>
      </c>
      <c r="AG369" s="125">
        <f t="shared" si="295"/>
        <v>0</v>
      </c>
      <c r="AH369" s="126">
        <f t="shared" si="296"/>
        <v>0</v>
      </c>
      <c r="AI369" s="126">
        <f t="shared" si="297"/>
        <v>0</v>
      </c>
      <c r="AJ369" s="126">
        <f t="shared" si="298"/>
        <v>0</v>
      </c>
      <c r="AK369" s="126">
        <f t="shared" si="299"/>
        <v>0</v>
      </c>
      <c r="AL369" s="126">
        <f t="shared" si="300"/>
        <v>4</v>
      </c>
      <c r="AM369" s="125">
        <f t="shared" si="276"/>
        <v>23</v>
      </c>
      <c r="AN369" s="125">
        <f t="shared" si="263"/>
        <v>0</v>
      </c>
      <c r="AO369" s="125">
        <f t="shared" si="264"/>
        <v>0</v>
      </c>
      <c r="AP369" s="125">
        <f t="shared" si="277"/>
        <v>1</v>
      </c>
      <c r="AQ369" s="127">
        <f t="shared" si="265"/>
        <v>810</v>
      </c>
      <c r="AR369" s="127">
        <f t="shared" si="266"/>
        <v>0</v>
      </c>
      <c r="AS369" s="125">
        <f t="shared" si="278"/>
        <v>0</v>
      </c>
      <c r="AT369" s="128">
        <f t="shared" si="267"/>
        <v>0</v>
      </c>
      <c r="AU369" s="128">
        <f t="shared" si="268"/>
        <v>0</v>
      </c>
      <c r="AV369" s="128">
        <f t="shared" si="279"/>
        <v>0</v>
      </c>
      <c r="AW369" s="128">
        <f t="shared" si="269"/>
        <v>0</v>
      </c>
      <c r="AX369" s="146">
        <f t="shared" si="270"/>
        <v>0</v>
      </c>
      <c r="AY369" s="147">
        <f t="shared" si="280"/>
        <v>0</v>
      </c>
      <c r="AZ369" s="146">
        <f t="shared" si="271"/>
        <v>0</v>
      </c>
      <c r="BA369" s="129">
        <f t="shared" si="281"/>
        <v>0</v>
      </c>
      <c r="BB369" s="129">
        <f t="shared" si="282"/>
        <v>0</v>
      </c>
      <c r="BC369" s="129">
        <f t="shared" si="283"/>
        <v>0</v>
      </c>
      <c r="BD369" s="130">
        <f t="shared" si="284"/>
        <v>0</v>
      </c>
      <c r="BE369" s="130">
        <f t="shared" si="285"/>
        <v>0</v>
      </c>
      <c r="BF369" s="130">
        <f t="shared" si="286"/>
        <v>0</v>
      </c>
      <c r="BG369" s="149" t="b">
        <f t="shared" si="287"/>
        <v>0</v>
      </c>
      <c r="BH369" s="130" t="b">
        <f t="shared" si="288"/>
        <v>0</v>
      </c>
      <c r="BI369" s="130" t="str">
        <f t="shared" si="289"/>
        <v/>
      </c>
      <c r="BJ369" s="130" t="str">
        <f t="shared" si="290"/>
        <v/>
      </c>
      <c r="BK369" s="130">
        <f t="shared" si="291"/>
        <v>0</v>
      </c>
      <c r="BL369" s="130" t="str">
        <f t="shared" si="292"/>
        <v/>
      </c>
      <c r="BM369" s="130" t="str">
        <f t="shared" si="304"/>
        <v/>
      </c>
      <c r="BN369" s="130" t="str">
        <f t="shared" si="305"/>
        <v/>
      </c>
      <c r="BO369" s="130">
        <f t="shared" si="301"/>
        <v>0</v>
      </c>
      <c r="BP369" s="130">
        <f t="shared" si="302"/>
        <v>0</v>
      </c>
      <c r="BQ369" s="130">
        <f t="shared" si="303"/>
        <v>0</v>
      </c>
      <c r="BR369" s="130">
        <f t="shared" si="293"/>
        <v>0</v>
      </c>
      <c r="BS369" s="130" t="str">
        <f t="shared" si="294"/>
        <v>N</v>
      </c>
    </row>
    <row r="370" spans="1:71" ht="18" customHeight="1">
      <c r="A370" s="407"/>
      <c r="B370" s="117"/>
      <c r="C370" s="117"/>
      <c r="D370" s="118"/>
      <c r="E370" s="118"/>
      <c r="F370" s="115"/>
      <c r="G370" s="115"/>
      <c r="H370" s="119"/>
      <c r="I370" s="109" t="str">
        <f t="shared" si="272"/>
        <v xml:space="preserve"> </v>
      </c>
      <c r="J370" s="109" t="str">
        <f t="shared" si="273"/>
        <v xml:space="preserve"> </v>
      </c>
      <c r="K370" s="109" t="str">
        <f t="shared" si="274"/>
        <v xml:space="preserve"> </v>
      </c>
      <c r="W370" s="141" t="str">
        <f t="shared" si="275"/>
        <v xml:space="preserve"> </v>
      </c>
      <c r="X370" s="137" t="str">
        <f t="shared" si="256"/>
        <v xml:space="preserve"> </v>
      </c>
      <c r="Y370" s="137" t="str">
        <f t="shared" si="257"/>
        <v xml:space="preserve"> </v>
      </c>
      <c r="Z370" s="137" t="str">
        <f t="shared" si="258"/>
        <v xml:space="preserve"> </v>
      </c>
      <c r="AA370" s="138" t="str">
        <f t="shared" si="259"/>
        <v xml:space="preserve"> </v>
      </c>
      <c r="AB370" s="144" t="str">
        <f t="shared" si="260"/>
        <v xml:space="preserve"> </v>
      </c>
      <c r="AC370" s="139" t="e">
        <f t="shared" si="261"/>
        <v>#N/A</v>
      </c>
      <c r="AD370" s="139" t="e">
        <f t="shared" si="262"/>
        <v>#N/A</v>
      </c>
      <c r="AE370" s="140" t="str">
        <f>IF(ISBLANK($G370)," ",IF($D370="Z",#REF!,IF($G370=2,0,IF($G370=1,IF($AB370&gt;$AD370,#REF!,0),IF($AB370&lt;$AC370,#REF!,#REF!)))))</f>
        <v xml:space="preserve"> </v>
      </c>
      <c r="AF370" s="140" t="str">
        <f>IF(ISBLANK($G370)," ",IF($D370="Z",#REF!+#REF!,IF($G370=2,#REF!+#REF!,IF($G370=1,IF($AB370&gt;$AD370,#REF!+#REF!,#REF!+#REF!),IF($AB370&lt;$AC370,#REF!+#REF!,#REF!+#REF!)))))</f>
        <v xml:space="preserve"> </v>
      </c>
      <c r="AG370" s="125">
        <f t="shared" si="295"/>
        <v>0</v>
      </c>
      <c r="AH370" s="126">
        <f t="shared" si="296"/>
        <v>0</v>
      </c>
      <c r="AI370" s="126">
        <f t="shared" si="297"/>
        <v>0</v>
      </c>
      <c r="AJ370" s="126">
        <f t="shared" si="298"/>
        <v>0</v>
      </c>
      <c r="AK370" s="126">
        <f t="shared" si="299"/>
        <v>0</v>
      </c>
      <c r="AL370" s="126">
        <f t="shared" si="300"/>
        <v>4</v>
      </c>
      <c r="AM370" s="125">
        <f t="shared" si="276"/>
        <v>23</v>
      </c>
      <c r="AN370" s="125">
        <f t="shared" si="263"/>
        <v>0</v>
      </c>
      <c r="AO370" s="125">
        <f t="shared" si="264"/>
        <v>0</v>
      </c>
      <c r="AP370" s="125">
        <f t="shared" si="277"/>
        <v>1</v>
      </c>
      <c r="AQ370" s="127">
        <f t="shared" si="265"/>
        <v>810</v>
      </c>
      <c r="AR370" s="127">
        <f t="shared" si="266"/>
        <v>0</v>
      </c>
      <c r="AS370" s="125">
        <f t="shared" si="278"/>
        <v>0</v>
      </c>
      <c r="AT370" s="128">
        <f t="shared" si="267"/>
        <v>0</v>
      </c>
      <c r="AU370" s="128">
        <f t="shared" si="268"/>
        <v>0</v>
      </c>
      <c r="AV370" s="128">
        <f t="shared" si="279"/>
        <v>0</v>
      </c>
      <c r="AW370" s="128">
        <f t="shared" si="269"/>
        <v>0</v>
      </c>
      <c r="AX370" s="146">
        <f t="shared" si="270"/>
        <v>0</v>
      </c>
      <c r="AY370" s="147">
        <f t="shared" si="280"/>
        <v>0</v>
      </c>
      <c r="AZ370" s="146">
        <f t="shared" si="271"/>
        <v>0</v>
      </c>
      <c r="BA370" s="129">
        <f t="shared" si="281"/>
        <v>0</v>
      </c>
      <c r="BB370" s="129">
        <f t="shared" si="282"/>
        <v>0</v>
      </c>
      <c r="BC370" s="129">
        <f t="shared" si="283"/>
        <v>0</v>
      </c>
      <c r="BD370" s="130">
        <f t="shared" si="284"/>
        <v>0</v>
      </c>
      <c r="BE370" s="130">
        <f t="shared" si="285"/>
        <v>0</v>
      </c>
      <c r="BF370" s="130">
        <f t="shared" si="286"/>
        <v>0</v>
      </c>
      <c r="BG370" s="149" t="b">
        <f t="shared" si="287"/>
        <v>0</v>
      </c>
      <c r="BH370" s="130" t="b">
        <f t="shared" si="288"/>
        <v>0</v>
      </c>
      <c r="BI370" s="130" t="str">
        <f t="shared" si="289"/>
        <v/>
      </c>
      <c r="BJ370" s="130" t="str">
        <f t="shared" si="290"/>
        <v/>
      </c>
      <c r="BK370" s="130">
        <f t="shared" si="291"/>
        <v>0</v>
      </c>
      <c r="BL370" s="130" t="str">
        <f t="shared" si="292"/>
        <v/>
      </c>
      <c r="BM370" s="130" t="str">
        <f t="shared" si="304"/>
        <v/>
      </c>
      <c r="BN370" s="130" t="str">
        <f t="shared" si="305"/>
        <v/>
      </c>
      <c r="BO370" s="130">
        <f t="shared" si="301"/>
        <v>0</v>
      </c>
      <c r="BP370" s="130">
        <f t="shared" si="302"/>
        <v>0</v>
      </c>
      <c r="BQ370" s="130">
        <f t="shared" si="303"/>
        <v>0</v>
      </c>
      <c r="BR370" s="130">
        <f t="shared" si="293"/>
        <v>0</v>
      </c>
      <c r="BS370" s="130" t="str">
        <f t="shared" si="294"/>
        <v>N</v>
      </c>
    </row>
    <row r="371" spans="1:71" ht="18" customHeight="1">
      <c r="A371" s="407"/>
      <c r="B371" s="117"/>
      <c r="C371" s="117"/>
      <c r="D371" s="118"/>
      <c r="E371" s="118"/>
      <c r="F371" s="115"/>
      <c r="G371" s="115"/>
      <c r="H371" s="119"/>
      <c r="I371" s="109" t="str">
        <f t="shared" si="272"/>
        <v xml:space="preserve"> </v>
      </c>
      <c r="J371" s="109" t="str">
        <f t="shared" si="273"/>
        <v xml:space="preserve"> </v>
      </c>
      <c r="K371" s="109" t="str">
        <f t="shared" si="274"/>
        <v xml:space="preserve"> </v>
      </c>
      <c r="W371" s="141" t="str">
        <f t="shared" si="275"/>
        <v xml:space="preserve"> </v>
      </c>
      <c r="X371" s="137" t="str">
        <f t="shared" si="256"/>
        <v xml:space="preserve"> </v>
      </c>
      <c r="Y371" s="137" t="str">
        <f t="shared" si="257"/>
        <v xml:space="preserve"> </v>
      </c>
      <c r="Z371" s="137" t="str">
        <f t="shared" si="258"/>
        <v xml:space="preserve"> </v>
      </c>
      <c r="AA371" s="138" t="str">
        <f t="shared" si="259"/>
        <v xml:space="preserve"> </v>
      </c>
      <c r="AB371" s="144" t="str">
        <f t="shared" si="260"/>
        <v xml:space="preserve"> </v>
      </c>
      <c r="AC371" s="139" t="e">
        <f t="shared" si="261"/>
        <v>#N/A</v>
      </c>
      <c r="AD371" s="139" t="e">
        <f t="shared" si="262"/>
        <v>#N/A</v>
      </c>
      <c r="AE371" s="140" t="str">
        <f>IF(ISBLANK($G371)," ",IF($D371="Z",#REF!,IF($G371=2,0,IF($G371=1,IF($AB371&gt;$AD371,#REF!,0),IF($AB371&lt;$AC371,#REF!,#REF!)))))</f>
        <v xml:space="preserve"> </v>
      </c>
      <c r="AF371" s="140" t="str">
        <f>IF(ISBLANK($G371)," ",IF($D371="Z",#REF!+#REF!,IF($G371=2,#REF!+#REF!,IF($G371=1,IF($AB371&gt;$AD371,#REF!+#REF!,#REF!+#REF!),IF($AB371&lt;$AC371,#REF!+#REF!,#REF!+#REF!)))))</f>
        <v xml:space="preserve"> </v>
      </c>
      <c r="AG371" s="125">
        <f t="shared" si="295"/>
        <v>0</v>
      </c>
      <c r="AH371" s="126">
        <f t="shared" si="296"/>
        <v>0</v>
      </c>
      <c r="AI371" s="126">
        <f t="shared" si="297"/>
        <v>0</v>
      </c>
      <c r="AJ371" s="126">
        <f t="shared" si="298"/>
        <v>0</v>
      </c>
      <c r="AK371" s="126">
        <f t="shared" si="299"/>
        <v>0</v>
      </c>
      <c r="AL371" s="126">
        <f t="shared" si="300"/>
        <v>4</v>
      </c>
      <c r="AM371" s="125">
        <f t="shared" si="276"/>
        <v>23</v>
      </c>
      <c r="AN371" s="125">
        <f t="shared" si="263"/>
        <v>0</v>
      </c>
      <c r="AO371" s="125">
        <f t="shared" si="264"/>
        <v>0</v>
      </c>
      <c r="AP371" s="125">
        <f t="shared" si="277"/>
        <v>1</v>
      </c>
      <c r="AQ371" s="127">
        <f t="shared" si="265"/>
        <v>810</v>
      </c>
      <c r="AR371" s="127">
        <f t="shared" si="266"/>
        <v>0</v>
      </c>
      <c r="AS371" s="125">
        <f t="shared" si="278"/>
        <v>0</v>
      </c>
      <c r="AT371" s="128">
        <f t="shared" si="267"/>
        <v>0</v>
      </c>
      <c r="AU371" s="128">
        <f t="shared" si="268"/>
        <v>0</v>
      </c>
      <c r="AV371" s="128">
        <f t="shared" si="279"/>
        <v>0</v>
      </c>
      <c r="AW371" s="128">
        <f t="shared" si="269"/>
        <v>0</v>
      </c>
      <c r="AX371" s="146">
        <f t="shared" si="270"/>
        <v>0</v>
      </c>
      <c r="AY371" s="147">
        <f t="shared" si="280"/>
        <v>0</v>
      </c>
      <c r="AZ371" s="146">
        <f t="shared" si="271"/>
        <v>0</v>
      </c>
      <c r="BA371" s="129">
        <f t="shared" si="281"/>
        <v>0</v>
      </c>
      <c r="BB371" s="129">
        <f t="shared" si="282"/>
        <v>0</v>
      </c>
      <c r="BC371" s="129">
        <f t="shared" si="283"/>
        <v>0</v>
      </c>
      <c r="BD371" s="130">
        <f t="shared" si="284"/>
        <v>0</v>
      </c>
      <c r="BE371" s="130">
        <f t="shared" si="285"/>
        <v>0</v>
      </c>
      <c r="BF371" s="130">
        <f t="shared" si="286"/>
        <v>0</v>
      </c>
      <c r="BG371" s="149" t="b">
        <f t="shared" si="287"/>
        <v>0</v>
      </c>
      <c r="BH371" s="130" t="b">
        <f t="shared" si="288"/>
        <v>0</v>
      </c>
      <c r="BI371" s="130" t="str">
        <f t="shared" si="289"/>
        <v/>
      </c>
      <c r="BJ371" s="130" t="str">
        <f t="shared" si="290"/>
        <v/>
      </c>
      <c r="BK371" s="130">
        <f t="shared" si="291"/>
        <v>0</v>
      </c>
      <c r="BL371" s="130" t="str">
        <f t="shared" si="292"/>
        <v/>
      </c>
      <c r="BM371" s="130" t="str">
        <f t="shared" si="304"/>
        <v/>
      </c>
      <c r="BN371" s="130" t="str">
        <f t="shared" si="305"/>
        <v/>
      </c>
      <c r="BO371" s="130">
        <f t="shared" si="301"/>
        <v>0</v>
      </c>
      <c r="BP371" s="130">
        <f t="shared" si="302"/>
        <v>0</v>
      </c>
      <c r="BQ371" s="130">
        <f t="shared" si="303"/>
        <v>0</v>
      </c>
      <c r="BR371" s="130">
        <f t="shared" si="293"/>
        <v>0</v>
      </c>
      <c r="BS371" s="130" t="str">
        <f t="shared" si="294"/>
        <v>N</v>
      </c>
    </row>
    <row r="372" spans="1:71" ht="18" customHeight="1">
      <c r="A372" s="407"/>
      <c r="B372" s="117"/>
      <c r="C372" s="117"/>
      <c r="D372" s="118"/>
      <c r="E372" s="118"/>
      <c r="F372" s="115"/>
      <c r="G372" s="115"/>
      <c r="H372" s="119"/>
      <c r="I372" s="109" t="str">
        <f t="shared" si="272"/>
        <v xml:space="preserve"> </v>
      </c>
      <c r="J372" s="109" t="str">
        <f t="shared" si="273"/>
        <v xml:space="preserve"> </v>
      </c>
      <c r="K372" s="109" t="str">
        <f t="shared" si="274"/>
        <v xml:space="preserve"> </v>
      </c>
      <c r="W372" s="141" t="str">
        <f t="shared" si="275"/>
        <v xml:space="preserve"> </v>
      </c>
      <c r="X372" s="137" t="str">
        <f t="shared" si="256"/>
        <v xml:space="preserve"> </v>
      </c>
      <c r="Y372" s="137" t="str">
        <f t="shared" si="257"/>
        <v xml:space="preserve"> </v>
      </c>
      <c r="Z372" s="137" t="str">
        <f t="shared" si="258"/>
        <v xml:space="preserve"> </v>
      </c>
      <c r="AA372" s="138" t="str">
        <f t="shared" si="259"/>
        <v xml:space="preserve"> </v>
      </c>
      <c r="AB372" s="144" t="str">
        <f t="shared" si="260"/>
        <v xml:space="preserve"> </v>
      </c>
      <c r="AC372" s="139" t="e">
        <f t="shared" si="261"/>
        <v>#N/A</v>
      </c>
      <c r="AD372" s="139" t="e">
        <f t="shared" si="262"/>
        <v>#N/A</v>
      </c>
      <c r="AE372" s="140" t="str">
        <f>IF(ISBLANK($G372)," ",IF($D372="Z",#REF!,IF($G372=2,0,IF($G372=1,IF($AB372&gt;$AD372,#REF!,0),IF($AB372&lt;$AC372,#REF!,#REF!)))))</f>
        <v xml:space="preserve"> </v>
      </c>
      <c r="AF372" s="140" t="str">
        <f>IF(ISBLANK($G372)," ",IF($D372="Z",#REF!+#REF!,IF($G372=2,#REF!+#REF!,IF($G372=1,IF($AB372&gt;$AD372,#REF!+#REF!,#REF!+#REF!),IF($AB372&lt;$AC372,#REF!+#REF!,#REF!+#REF!)))))</f>
        <v xml:space="preserve"> </v>
      </c>
      <c r="AG372" s="125">
        <f t="shared" si="295"/>
        <v>0</v>
      </c>
      <c r="AH372" s="126">
        <f t="shared" si="296"/>
        <v>0</v>
      </c>
      <c r="AI372" s="126">
        <f t="shared" si="297"/>
        <v>0</v>
      </c>
      <c r="AJ372" s="126">
        <f t="shared" si="298"/>
        <v>0</v>
      </c>
      <c r="AK372" s="126">
        <f t="shared" si="299"/>
        <v>0</v>
      </c>
      <c r="AL372" s="126">
        <f t="shared" si="300"/>
        <v>4</v>
      </c>
      <c r="AM372" s="125">
        <f t="shared" si="276"/>
        <v>23</v>
      </c>
      <c r="AN372" s="125">
        <f t="shared" si="263"/>
        <v>0</v>
      </c>
      <c r="AO372" s="125">
        <f t="shared" si="264"/>
        <v>0</v>
      </c>
      <c r="AP372" s="125">
        <f t="shared" si="277"/>
        <v>1</v>
      </c>
      <c r="AQ372" s="127">
        <f t="shared" si="265"/>
        <v>810</v>
      </c>
      <c r="AR372" s="127">
        <f t="shared" si="266"/>
        <v>0</v>
      </c>
      <c r="AS372" s="125">
        <f t="shared" si="278"/>
        <v>0</v>
      </c>
      <c r="AT372" s="128">
        <f t="shared" si="267"/>
        <v>0</v>
      </c>
      <c r="AU372" s="128">
        <f t="shared" si="268"/>
        <v>0</v>
      </c>
      <c r="AV372" s="128">
        <f t="shared" si="279"/>
        <v>0</v>
      </c>
      <c r="AW372" s="128">
        <f t="shared" si="269"/>
        <v>0</v>
      </c>
      <c r="AX372" s="146">
        <f t="shared" si="270"/>
        <v>0</v>
      </c>
      <c r="AY372" s="147">
        <f t="shared" si="280"/>
        <v>0</v>
      </c>
      <c r="AZ372" s="146">
        <f t="shared" si="271"/>
        <v>0</v>
      </c>
      <c r="BA372" s="129">
        <f t="shared" si="281"/>
        <v>0</v>
      </c>
      <c r="BB372" s="129">
        <f t="shared" si="282"/>
        <v>0</v>
      </c>
      <c r="BC372" s="129">
        <f t="shared" si="283"/>
        <v>0</v>
      </c>
      <c r="BD372" s="130">
        <f t="shared" si="284"/>
        <v>0</v>
      </c>
      <c r="BE372" s="130">
        <f t="shared" si="285"/>
        <v>0</v>
      </c>
      <c r="BF372" s="130">
        <f t="shared" si="286"/>
        <v>0</v>
      </c>
      <c r="BG372" s="149" t="b">
        <f t="shared" si="287"/>
        <v>0</v>
      </c>
      <c r="BH372" s="130" t="b">
        <f t="shared" si="288"/>
        <v>0</v>
      </c>
      <c r="BI372" s="130" t="str">
        <f t="shared" si="289"/>
        <v/>
      </c>
      <c r="BJ372" s="130" t="str">
        <f t="shared" si="290"/>
        <v/>
      </c>
      <c r="BK372" s="130">
        <f t="shared" si="291"/>
        <v>0</v>
      </c>
      <c r="BL372" s="130" t="str">
        <f t="shared" si="292"/>
        <v/>
      </c>
      <c r="BM372" s="130" t="str">
        <f t="shared" si="304"/>
        <v/>
      </c>
      <c r="BN372" s="130" t="str">
        <f t="shared" si="305"/>
        <v/>
      </c>
      <c r="BO372" s="130">
        <f t="shared" si="301"/>
        <v>0</v>
      </c>
      <c r="BP372" s="130">
        <f t="shared" si="302"/>
        <v>0</v>
      </c>
      <c r="BQ372" s="130">
        <f t="shared" si="303"/>
        <v>0</v>
      </c>
      <c r="BR372" s="130">
        <f t="shared" si="293"/>
        <v>0</v>
      </c>
      <c r="BS372" s="130" t="str">
        <f t="shared" si="294"/>
        <v>N</v>
      </c>
    </row>
    <row r="373" spans="1:71" ht="18" customHeight="1">
      <c r="A373" s="407"/>
      <c r="B373" s="117"/>
      <c r="C373" s="117"/>
      <c r="D373" s="118"/>
      <c r="E373" s="118"/>
      <c r="F373" s="115"/>
      <c r="G373" s="115"/>
      <c r="H373" s="119"/>
      <c r="I373" s="109" t="str">
        <f t="shared" si="272"/>
        <v xml:space="preserve"> </v>
      </c>
      <c r="J373" s="109" t="str">
        <f t="shared" si="273"/>
        <v xml:space="preserve"> </v>
      </c>
      <c r="K373" s="109" t="str">
        <f t="shared" si="274"/>
        <v xml:space="preserve"> </v>
      </c>
      <c r="W373" s="141" t="str">
        <f t="shared" si="275"/>
        <v xml:space="preserve"> </v>
      </c>
      <c r="X373" s="137" t="str">
        <f t="shared" si="256"/>
        <v xml:space="preserve"> </v>
      </c>
      <c r="Y373" s="137" t="str">
        <f t="shared" si="257"/>
        <v xml:space="preserve"> </v>
      </c>
      <c r="Z373" s="137" t="str">
        <f t="shared" si="258"/>
        <v xml:space="preserve"> </v>
      </c>
      <c r="AA373" s="138" t="str">
        <f t="shared" si="259"/>
        <v xml:space="preserve"> </v>
      </c>
      <c r="AB373" s="144" t="str">
        <f t="shared" si="260"/>
        <v xml:space="preserve"> </v>
      </c>
      <c r="AC373" s="139" t="e">
        <f t="shared" si="261"/>
        <v>#N/A</v>
      </c>
      <c r="AD373" s="139" t="e">
        <f t="shared" si="262"/>
        <v>#N/A</v>
      </c>
      <c r="AE373" s="140" t="str">
        <f>IF(ISBLANK($G373)," ",IF($D373="Z",#REF!,IF($G373=2,0,IF($G373=1,IF($AB373&gt;$AD373,#REF!,0),IF($AB373&lt;$AC373,#REF!,#REF!)))))</f>
        <v xml:space="preserve"> </v>
      </c>
      <c r="AF373" s="140" t="str">
        <f>IF(ISBLANK($G373)," ",IF($D373="Z",#REF!+#REF!,IF($G373=2,#REF!+#REF!,IF($G373=1,IF($AB373&gt;$AD373,#REF!+#REF!,#REF!+#REF!),IF($AB373&lt;$AC373,#REF!+#REF!,#REF!+#REF!)))))</f>
        <v xml:space="preserve"> </v>
      </c>
      <c r="AG373" s="125">
        <f t="shared" si="295"/>
        <v>0</v>
      </c>
      <c r="AH373" s="126">
        <f t="shared" si="296"/>
        <v>0</v>
      </c>
      <c r="AI373" s="126">
        <f t="shared" si="297"/>
        <v>0</v>
      </c>
      <c r="AJ373" s="126">
        <f t="shared" si="298"/>
        <v>0</v>
      </c>
      <c r="AK373" s="126">
        <f t="shared" si="299"/>
        <v>0</v>
      </c>
      <c r="AL373" s="126">
        <f t="shared" si="300"/>
        <v>4</v>
      </c>
      <c r="AM373" s="125">
        <f t="shared" si="276"/>
        <v>23</v>
      </c>
      <c r="AN373" s="125">
        <f t="shared" si="263"/>
        <v>0</v>
      </c>
      <c r="AO373" s="125">
        <f t="shared" si="264"/>
        <v>0</v>
      </c>
      <c r="AP373" s="125">
        <f t="shared" si="277"/>
        <v>1</v>
      </c>
      <c r="AQ373" s="127">
        <f t="shared" si="265"/>
        <v>810</v>
      </c>
      <c r="AR373" s="127">
        <f t="shared" si="266"/>
        <v>0</v>
      </c>
      <c r="AS373" s="125">
        <f t="shared" si="278"/>
        <v>0</v>
      </c>
      <c r="AT373" s="128">
        <f t="shared" si="267"/>
        <v>0</v>
      </c>
      <c r="AU373" s="128">
        <f t="shared" si="268"/>
        <v>0</v>
      </c>
      <c r="AV373" s="128">
        <f t="shared" si="279"/>
        <v>0</v>
      </c>
      <c r="AW373" s="128">
        <f t="shared" si="269"/>
        <v>0</v>
      </c>
      <c r="AX373" s="146">
        <f t="shared" si="270"/>
        <v>0</v>
      </c>
      <c r="AY373" s="147">
        <f t="shared" si="280"/>
        <v>0</v>
      </c>
      <c r="AZ373" s="146">
        <f t="shared" si="271"/>
        <v>0</v>
      </c>
      <c r="BA373" s="129">
        <f t="shared" si="281"/>
        <v>0</v>
      </c>
      <c r="BB373" s="129">
        <f t="shared" si="282"/>
        <v>0</v>
      </c>
      <c r="BC373" s="129">
        <f t="shared" si="283"/>
        <v>0</v>
      </c>
      <c r="BD373" s="130">
        <f t="shared" si="284"/>
        <v>0</v>
      </c>
      <c r="BE373" s="130">
        <f t="shared" si="285"/>
        <v>0</v>
      </c>
      <c r="BF373" s="130">
        <f t="shared" si="286"/>
        <v>0</v>
      </c>
      <c r="BG373" s="149" t="b">
        <f t="shared" si="287"/>
        <v>0</v>
      </c>
      <c r="BH373" s="130" t="b">
        <f t="shared" si="288"/>
        <v>0</v>
      </c>
      <c r="BI373" s="130" t="str">
        <f t="shared" si="289"/>
        <v/>
      </c>
      <c r="BJ373" s="130" t="str">
        <f t="shared" si="290"/>
        <v/>
      </c>
      <c r="BK373" s="130">
        <f t="shared" si="291"/>
        <v>0</v>
      </c>
      <c r="BL373" s="130" t="str">
        <f t="shared" si="292"/>
        <v/>
      </c>
      <c r="BM373" s="130" t="str">
        <f t="shared" si="304"/>
        <v/>
      </c>
      <c r="BN373" s="130" t="str">
        <f t="shared" si="305"/>
        <v/>
      </c>
      <c r="BO373" s="130">
        <f t="shared" si="301"/>
        <v>0</v>
      </c>
      <c r="BP373" s="130">
        <f t="shared" si="302"/>
        <v>0</v>
      </c>
      <c r="BQ373" s="130">
        <f t="shared" si="303"/>
        <v>0</v>
      </c>
      <c r="BR373" s="130">
        <f t="shared" si="293"/>
        <v>0</v>
      </c>
      <c r="BS373" s="130" t="str">
        <f t="shared" si="294"/>
        <v>N</v>
      </c>
    </row>
    <row r="374" spans="1:71" ht="18" customHeight="1">
      <c r="A374" s="407"/>
      <c r="B374" s="117"/>
      <c r="C374" s="117"/>
      <c r="D374" s="118"/>
      <c r="E374" s="118"/>
      <c r="F374" s="115"/>
      <c r="G374" s="115"/>
      <c r="H374" s="119"/>
      <c r="I374" s="109" t="str">
        <f t="shared" si="272"/>
        <v xml:space="preserve"> </v>
      </c>
      <c r="J374" s="109" t="str">
        <f t="shared" si="273"/>
        <v xml:space="preserve"> </v>
      </c>
      <c r="K374" s="109" t="str">
        <f t="shared" si="274"/>
        <v xml:space="preserve"> </v>
      </c>
      <c r="W374" s="141" t="str">
        <f t="shared" si="275"/>
        <v xml:space="preserve"> </v>
      </c>
      <c r="X374" s="137" t="str">
        <f t="shared" si="256"/>
        <v xml:space="preserve"> </v>
      </c>
      <c r="Y374" s="137" t="str">
        <f t="shared" si="257"/>
        <v xml:space="preserve"> </v>
      </c>
      <c r="Z374" s="137" t="str">
        <f t="shared" si="258"/>
        <v xml:space="preserve"> </v>
      </c>
      <c r="AA374" s="138" t="str">
        <f t="shared" si="259"/>
        <v xml:space="preserve"> </v>
      </c>
      <c r="AB374" s="144" t="str">
        <f t="shared" si="260"/>
        <v xml:space="preserve"> </v>
      </c>
      <c r="AC374" s="139" t="e">
        <f t="shared" si="261"/>
        <v>#N/A</v>
      </c>
      <c r="AD374" s="139" t="e">
        <f t="shared" si="262"/>
        <v>#N/A</v>
      </c>
      <c r="AE374" s="140" t="str">
        <f>IF(ISBLANK($G374)," ",IF($D374="Z",#REF!,IF($G374=2,0,IF($G374=1,IF($AB374&gt;$AD374,#REF!,0),IF($AB374&lt;$AC374,#REF!,#REF!)))))</f>
        <v xml:space="preserve"> </v>
      </c>
      <c r="AF374" s="140" t="str">
        <f>IF(ISBLANK($G374)," ",IF($D374="Z",#REF!+#REF!,IF($G374=2,#REF!+#REF!,IF($G374=1,IF($AB374&gt;$AD374,#REF!+#REF!,#REF!+#REF!),IF($AB374&lt;$AC374,#REF!+#REF!,#REF!+#REF!)))))</f>
        <v xml:space="preserve"> </v>
      </c>
      <c r="AG374" s="125">
        <f t="shared" si="295"/>
        <v>0</v>
      </c>
      <c r="AH374" s="126">
        <f t="shared" si="296"/>
        <v>0</v>
      </c>
      <c r="AI374" s="126">
        <f t="shared" si="297"/>
        <v>0</v>
      </c>
      <c r="AJ374" s="126">
        <f t="shared" si="298"/>
        <v>0</v>
      </c>
      <c r="AK374" s="126">
        <f t="shared" si="299"/>
        <v>0</v>
      </c>
      <c r="AL374" s="126">
        <f t="shared" si="300"/>
        <v>4</v>
      </c>
      <c r="AM374" s="125">
        <f t="shared" si="276"/>
        <v>23</v>
      </c>
      <c r="AN374" s="125">
        <f t="shared" si="263"/>
        <v>0</v>
      </c>
      <c r="AO374" s="125">
        <f t="shared" si="264"/>
        <v>0</v>
      </c>
      <c r="AP374" s="125">
        <f t="shared" si="277"/>
        <v>1</v>
      </c>
      <c r="AQ374" s="127">
        <f t="shared" si="265"/>
        <v>810</v>
      </c>
      <c r="AR374" s="127">
        <f t="shared" si="266"/>
        <v>0</v>
      </c>
      <c r="AS374" s="125">
        <f t="shared" si="278"/>
        <v>0</v>
      </c>
      <c r="AT374" s="128">
        <f t="shared" si="267"/>
        <v>0</v>
      </c>
      <c r="AU374" s="128">
        <f t="shared" si="268"/>
        <v>0</v>
      </c>
      <c r="AV374" s="128">
        <f t="shared" si="279"/>
        <v>0</v>
      </c>
      <c r="AW374" s="128">
        <f t="shared" si="269"/>
        <v>0</v>
      </c>
      <c r="AX374" s="146">
        <f t="shared" si="270"/>
        <v>0</v>
      </c>
      <c r="AY374" s="147">
        <f t="shared" si="280"/>
        <v>0</v>
      </c>
      <c r="AZ374" s="146">
        <f t="shared" si="271"/>
        <v>0</v>
      </c>
      <c r="BA374" s="129">
        <f t="shared" si="281"/>
        <v>0</v>
      </c>
      <c r="BB374" s="129">
        <f t="shared" si="282"/>
        <v>0</v>
      </c>
      <c r="BC374" s="129">
        <f t="shared" si="283"/>
        <v>0</v>
      </c>
      <c r="BD374" s="130">
        <f t="shared" si="284"/>
        <v>0</v>
      </c>
      <c r="BE374" s="130">
        <f t="shared" si="285"/>
        <v>0</v>
      </c>
      <c r="BF374" s="130">
        <f t="shared" si="286"/>
        <v>0</v>
      </c>
      <c r="BG374" s="149" t="b">
        <f t="shared" si="287"/>
        <v>0</v>
      </c>
      <c r="BH374" s="130" t="b">
        <f t="shared" si="288"/>
        <v>0</v>
      </c>
      <c r="BI374" s="130" t="str">
        <f t="shared" si="289"/>
        <v/>
      </c>
      <c r="BJ374" s="130" t="str">
        <f t="shared" si="290"/>
        <v/>
      </c>
      <c r="BK374" s="130">
        <f t="shared" si="291"/>
        <v>0</v>
      </c>
      <c r="BL374" s="130" t="str">
        <f t="shared" si="292"/>
        <v/>
      </c>
      <c r="BM374" s="130" t="str">
        <f t="shared" si="304"/>
        <v/>
      </c>
      <c r="BN374" s="130" t="str">
        <f t="shared" si="305"/>
        <v/>
      </c>
      <c r="BO374" s="130">
        <f t="shared" si="301"/>
        <v>0</v>
      </c>
      <c r="BP374" s="130">
        <f t="shared" si="302"/>
        <v>0</v>
      </c>
      <c r="BQ374" s="130">
        <f t="shared" si="303"/>
        <v>0</v>
      </c>
      <c r="BR374" s="130">
        <f t="shared" si="293"/>
        <v>0</v>
      </c>
      <c r="BS374" s="130" t="str">
        <f t="shared" si="294"/>
        <v>N</v>
      </c>
    </row>
    <row r="375" spans="1:71" ht="18" customHeight="1">
      <c r="A375" s="407"/>
      <c r="B375" s="117"/>
      <c r="C375" s="117"/>
      <c r="D375" s="118"/>
      <c r="E375" s="118"/>
      <c r="F375" s="115"/>
      <c r="G375" s="115"/>
      <c r="H375" s="119"/>
      <c r="I375" s="109" t="str">
        <f t="shared" si="272"/>
        <v xml:space="preserve"> </v>
      </c>
      <c r="J375" s="109" t="str">
        <f t="shared" si="273"/>
        <v xml:space="preserve"> </v>
      </c>
      <c r="K375" s="109" t="str">
        <f t="shared" si="274"/>
        <v xml:space="preserve"> </v>
      </c>
      <c r="W375" s="141" t="str">
        <f t="shared" si="275"/>
        <v xml:space="preserve"> </v>
      </c>
      <c r="X375" s="137" t="str">
        <f t="shared" si="256"/>
        <v xml:space="preserve"> </v>
      </c>
      <c r="Y375" s="137" t="str">
        <f t="shared" si="257"/>
        <v xml:space="preserve"> </v>
      </c>
      <c r="Z375" s="137" t="str">
        <f t="shared" si="258"/>
        <v xml:space="preserve"> </v>
      </c>
      <c r="AA375" s="138" t="str">
        <f t="shared" si="259"/>
        <v xml:space="preserve"> </v>
      </c>
      <c r="AB375" s="144" t="str">
        <f t="shared" si="260"/>
        <v xml:space="preserve"> </v>
      </c>
      <c r="AC375" s="139" t="e">
        <f t="shared" si="261"/>
        <v>#N/A</v>
      </c>
      <c r="AD375" s="139" t="e">
        <f t="shared" si="262"/>
        <v>#N/A</v>
      </c>
      <c r="AE375" s="140" t="str">
        <f>IF(ISBLANK($G375)," ",IF($D375="Z",#REF!,IF($G375=2,0,IF($G375=1,IF($AB375&gt;$AD375,#REF!,0),IF($AB375&lt;$AC375,#REF!,#REF!)))))</f>
        <v xml:space="preserve"> </v>
      </c>
      <c r="AF375" s="140" t="str">
        <f>IF(ISBLANK($G375)," ",IF($D375="Z",#REF!+#REF!,IF($G375=2,#REF!+#REF!,IF($G375=1,IF($AB375&gt;$AD375,#REF!+#REF!,#REF!+#REF!),IF($AB375&lt;$AC375,#REF!+#REF!,#REF!+#REF!)))))</f>
        <v xml:space="preserve"> </v>
      </c>
      <c r="AG375" s="125">
        <f t="shared" si="295"/>
        <v>0</v>
      </c>
      <c r="AH375" s="126">
        <f t="shared" si="296"/>
        <v>0</v>
      </c>
      <c r="AI375" s="126">
        <f t="shared" si="297"/>
        <v>0</v>
      </c>
      <c r="AJ375" s="126">
        <f t="shared" si="298"/>
        <v>0</v>
      </c>
      <c r="AK375" s="126">
        <f t="shared" si="299"/>
        <v>0</v>
      </c>
      <c r="AL375" s="126">
        <f t="shared" si="300"/>
        <v>4</v>
      </c>
      <c r="AM375" s="125">
        <f t="shared" si="276"/>
        <v>23</v>
      </c>
      <c r="AN375" s="125">
        <f t="shared" si="263"/>
        <v>0</v>
      </c>
      <c r="AO375" s="125">
        <f t="shared" si="264"/>
        <v>0</v>
      </c>
      <c r="AP375" s="125">
        <f t="shared" si="277"/>
        <v>1</v>
      </c>
      <c r="AQ375" s="127">
        <f t="shared" si="265"/>
        <v>810</v>
      </c>
      <c r="AR375" s="127">
        <f t="shared" si="266"/>
        <v>0</v>
      </c>
      <c r="AS375" s="125">
        <f t="shared" si="278"/>
        <v>0</v>
      </c>
      <c r="AT375" s="128">
        <f t="shared" si="267"/>
        <v>0</v>
      </c>
      <c r="AU375" s="128">
        <f t="shared" si="268"/>
        <v>0</v>
      </c>
      <c r="AV375" s="128">
        <f t="shared" si="279"/>
        <v>0</v>
      </c>
      <c r="AW375" s="128">
        <f t="shared" si="269"/>
        <v>0</v>
      </c>
      <c r="AX375" s="146">
        <f t="shared" si="270"/>
        <v>0</v>
      </c>
      <c r="AY375" s="147">
        <f t="shared" si="280"/>
        <v>0</v>
      </c>
      <c r="AZ375" s="146">
        <f t="shared" si="271"/>
        <v>0</v>
      </c>
      <c r="BA375" s="129">
        <f t="shared" si="281"/>
        <v>0</v>
      </c>
      <c r="BB375" s="129">
        <f t="shared" si="282"/>
        <v>0</v>
      </c>
      <c r="BC375" s="129">
        <f t="shared" si="283"/>
        <v>0</v>
      </c>
      <c r="BD375" s="130">
        <f t="shared" si="284"/>
        <v>0</v>
      </c>
      <c r="BE375" s="130">
        <f t="shared" si="285"/>
        <v>0</v>
      </c>
      <c r="BF375" s="130">
        <f t="shared" si="286"/>
        <v>0</v>
      </c>
      <c r="BG375" s="149" t="b">
        <f t="shared" si="287"/>
        <v>0</v>
      </c>
      <c r="BH375" s="130" t="b">
        <f t="shared" si="288"/>
        <v>0</v>
      </c>
      <c r="BI375" s="130" t="str">
        <f t="shared" si="289"/>
        <v/>
      </c>
      <c r="BJ375" s="130" t="str">
        <f t="shared" si="290"/>
        <v/>
      </c>
      <c r="BK375" s="130">
        <f t="shared" si="291"/>
        <v>0</v>
      </c>
      <c r="BL375" s="130" t="str">
        <f t="shared" si="292"/>
        <v/>
      </c>
      <c r="BM375" s="130" t="str">
        <f t="shared" si="304"/>
        <v/>
      </c>
      <c r="BN375" s="130" t="str">
        <f t="shared" si="305"/>
        <v/>
      </c>
      <c r="BO375" s="130">
        <f t="shared" si="301"/>
        <v>0</v>
      </c>
      <c r="BP375" s="130">
        <f t="shared" si="302"/>
        <v>0</v>
      </c>
      <c r="BQ375" s="130">
        <f t="shared" si="303"/>
        <v>0</v>
      </c>
      <c r="BR375" s="130">
        <f t="shared" si="293"/>
        <v>0</v>
      </c>
      <c r="BS375" s="130" t="str">
        <f t="shared" si="294"/>
        <v>N</v>
      </c>
    </row>
    <row r="376" spans="1:71" ht="18" customHeight="1">
      <c r="A376" s="407"/>
      <c r="B376" s="117"/>
      <c r="C376" s="117"/>
      <c r="D376" s="118"/>
      <c r="E376" s="118"/>
      <c r="F376" s="115"/>
      <c r="G376" s="115"/>
      <c r="H376" s="119"/>
      <c r="I376" s="109" t="str">
        <f t="shared" si="272"/>
        <v xml:space="preserve"> </v>
      </c>
      <c r="J376" s="109" t="str">
        <f t="shared" si="273"/>
        <v xml:space="preserve"> </v>
      </c>
      <c r="K376" s="109" t="str">
        <f t="shared" si="274"/>
        <v xml:space="preserve"> </v>
      </c>
      <c r="W376" s="141" t="str">
        <f t="shared" si="275"/>
        <v xml:space="preserve"> </v>
      </c>
      <c r="X376" s="137" t="str">
        <f t="shared" si="256"/>
        <v xml:space="preserve"> </v>
      </c>
      <c r="Y376" s="137" t="str">
        <f t="shared" si="257"/>
        <v xml:space="preserve"> </v>
      </c>
      <c r="Z376" s="137" t="str">
        <f t="shared" si="258"/>
        <v xml:space="preserve"> </v>
      </c>
      <c r="AA376" s="138" t="str">
        <f t="shared" si="259"/>
        <v xml:space="preserve"> </v>
      </c>
      <c r="AB376" s="144" t="str">
        <f t="shared" si="260"/>
        <v xml:space="preserve"> </v>
      </c>
      <c r="AC376" s="139" t="e">
        <f t="shared" si="261"/>
        <v>#N/A</v>
      </c>
      <c r="AD376" s="139" t="e">
        <f t="shared" si="262"/>
        <v>#N/A</v>
      </c>
      <c r="AE376" s="140" t="str">
        <f>IF(ISBLANK($G376)," ",IF($D376="Z",#REF!,IF($G376=2,0,IF($G376=1,IF($AB376&gt;$AD376,#REF!,0),IF($AB376&lt;$AC376,#REF!,#REF!)))))</f>
        <v xml:space="preserve"> </v>
      </c>
      <c r="AF376" s="140" t="str">
        <f>IF(ISBLANK($G376)," ",IF($D376="Z",#REF!+#REF!,IF($G376=2,#REF!+#REF!,IF($G376=1,IF($AB376&gt;$AD376,#REF!+#REF!,#REF!+#REF!),IF($AB376&lt;$AC376,#REF!+#REF!,#REF!+#REF!)))))</f>
        <v xml:space="preserve"> </v>
      </c>
      <c r="AG376" s="125">
        <f t="shared" si="295"/>
        <v>0</v>
      </c>
      <c r="AH376" s="126">
        <f t="shared" si="296"/>
        <v>0</v>
      </c>
      <c r="AI376" s="126">
        <f t="shared" si="297"/>
        <v>0</v>
      </c>
      <c r="AJ376" s="126">
        <f t="shared" si="298"/>
        <v>0</v>
      </c>
      <c r="AK376" s="126">
        <f t="shared" si="299"/>
        <v>0</v>
      </c>
      <c r="AL376" s="126">
        <f t="shared" si="300"/>
        <v>4</v>
      </c>
      <c r="AM376" s="125">
        <f t="shared" si="276"/>
        <v>23</v>
      </c>
      <c r="AN376" s="125">
        <f t="shared" si="263"/>
        <v>0</v>
      </c>
      <c r="AO376" s="125">
        <f t="shared" si="264"/>
        <v>0</v>
      </c>
      <c r="AP376" s="125">
        <f t="shared" si="277"/>
        <v>1</v>
      </c>
      <c r="AQ376" s="127">
        <f t="shared" si="265"/>
        <v>810</v>
      </c>
      <c r="AR376" s="127">
        <f t="shared" si="266"/>
        <v>0</v>
      </c>
      <c r="AS376" s="125">
        <f t="shared" si="278"/>
        <v>0</v>
      </c>
      <c r="AT376" s="128">
        <f t="shared" si="267"/>
        <v>0</v>
      </c>
      <c r="AU376" s="128">
        <f t="shared" si="268"/>
        <v>0</v>
      </c>
      <c r="AV376" s="128">
        <f t="shared" si="279"/>
        <v>0</v>
      </c>
      <c r="AW376" s="128">
        <f t="shared" si="269"/>
        <v>0</v>
      </c>
      <c r="AX376" s="146">
        <f t="shared" si="270"/>
        <v>0</v>
      </c>
      <c r="AY376" s="147">
        <f t="shared" si="280"/>
        <v>0</v>
      </c>
      <c r="AZ376" s="146">
        <f t="shared" si="271"/>
        <v>0</v>
      </c>
      <c r="BA376" s="129">
        <f t="shared" si="281"/>
        <v>0</v>
      </c>
      <c r="BB376" s="129">
        <f t="shared" si="282"/>
        <v>0</v>
      </c>
      <c r="BC376" s="129">
        <f t="shared" si="283"/>
        <v>0</v>
      </c>
      <c r="BD376" s="130">
        <f t="shared" si="284"/>
        <v>0</v>
      </c>
      <c r="BE376" s="130">
        <f t="shared" si="285"/>
        <v>0</v>
      </c>
      <c r="BF376" s="130">
        <f t="shared" si="286"/>
        <v>0</v>
      </c>
      <c r="BG376" s="149" t="b">
        <f t="shared" si="287"/>
        <v>0</v>
      </c>
      <c r="BH376" s="130" t="b">
        <f t="shared" si="288"/>
        <v>0</v>
      </c>
      <c r="BI376" s="130" t="str">
        <f t="shared" si="289"/>
        <v/>
      </c>
      <c r="BJ376" s="130" t="str">
        <f t="shared" si="290"/>
        <v/>
      </c>
      <c r="BK376" s="130">
        <f t="shared" si="291"/>
        <v>0</v>
      </c>
      <c r="BL376" s="130" t="str">
        <f t="shared" si="292"/>
        <v/>
      </c>
      <c r="BM376" s="130" t="str">
        <f t="shared" si="304"/>
        <v/>
      </c>
      <c r="BN376" s="130" t="str">
        <f t="shared" si="305"/>
        <v/>
      </c>
      <c r="BO376" s="130">
        <f t="shared" si="301"/>
        <v>0</v>
      </c>
      <c r="BP376" s="130">
        <f t="shared" si="302"/>
        <v>0</v>
      </c>
      <c r="BQ376" s="130">
        <f t="shared" si="303"/>
        <v>0</v>
      </c>
      <c r="BR376" s="130">
        <f t="shared" si="293"/>
        <v>0</v>
      </c>
      <c r="BS376" s="130" t="str">
        <f t="shared" si="294"/>
        <v>N</v>
      </c>
    </row>
    <row r="377" spans="1:71" ht="18" customHeight="1">
      <c r="A377" s="407"/>
      <c r="B377" s="117"/>
      <c r="C377" s="117"/>
      <c r="D377" s="118"/>
      <c r="E377" s="118"/>
      <c r="F377" s="115"/>
      <c r="G377" s="115"/>
      <c r="H377" s="119"/>
      <c r="I377" s="109" t="str">
        <f t="shared" si="272"/>
        <v xml:space="preserve"> </v>
      </c>
      <c r="J377" s="109" t="str">
        <f t="shared" si="273"/>
        <v xml:space="preserve"> </v>
      </c>
      <c r="K377" s="109" t="str">
        <f t="shared" si="274"/>
        <v xml:space="preserve"> </v>
      </c>
      <c r="W377" s="141" t="str">
        <f t="shared" si="275"/>
        <v xml:space="preserve"> </v>
      </c>
      <c r="X377" s="137" t="str">
        <f t="shared" si="256"/>
        <v xml:space="preserve"> </v>
      </c>
      <c r="Y377" s="137" t="str">
        <f t="shared" si="257"/>
        <v xml:space="preserve"> </v>
      </c>
      <c r="Z377" s="137" t="str">
        <f t="shared" si="258"/>
        <v xml:space="preserve"> </v>
      </c>
      <c r="AA377" s="138" t="str">
        <f t="shared" si="259"/>
        <v xml:space="preserve"> </v>
      </c>
      <c r="AB377" s="144" t="str">
        <f t="shared" si="260"/>
        <v xml:space="preserve"> </v>
      </c>
      <c r="AC377" s="139" t="e">
        <f t="shared" si="261"/>
        <v>#N/A</v>
      </c>
      <c r="AD377" s="139" t="e">
        <f t="shared" si="262"/>
        <v>#N/A</v>
      </c>
      <c r="AE377" s="140" t="str">
        <f>IF(ISBLANK($G377)," ",IF($D377="Z",#REF!,IF($G377=2,0,IF($G377=1,IF($AB377&gt;$AD377,#REF!,0),IF($AB377&lt;$AC377,#REF!,#REF!)))))</f>
        <v xml:space="preserve"> </v>
      </c>
      <c r="AF377" s="140" t="str">
        <f>IF(ISBLANK($G377)," ",IF($D377="Z",#REF!+#REF!,IF($G377=2,#REF!+#REF!,IF($G377=1,IF($AB377&gt;$AD377,#REF!+#REF!,#REF!+#REF!),IF($AB377&lt;$AC377,#REF!+#REF!,#REF!+#REF!)))))</f>
        <v xml:space="preserve"> </v>
      </c>
      <c r="AG377" s="125">
        <f t="shared" si="295"/>
        <v>0</v>
      </c>
      <c r="AH377" s="126">
        <f t="shared" si="296"/>
        <v>0</v>
      </c>
      <c r="AI377" s="126">
        <f t="shared" si="297"/>
        <v>0</v>
      </c>
      <c r="AJ377" s="126">
        <f t="shared" si="298"/>
        <v>0</v>
      </c>
      <c r="AK377" s="126">
        <f t="shared" si="299"/>
        <v>0</v>
      </c>
      <c r="AL377" s="126">
        <f t="shared" si="300"/>
        <v>4</v>
      </c>
      <c r="AM377" s="125">
        <f t="shared" si="276"/>
        <v>23</v>
      </c>
      <c r="AN377" s="125">
        <f t="shared" si="263"/>
        <v>0</v>
      </c>
      <c r="AO377" s="125">
        <f t="shared" si="264"/>
        <v>0</v>
      </c>
      <c r="AP377" s="125">
        <f t="shared" si="277"/>
        <v>1</v>
      </c>
      <c r="AQ377" s="127">
        <f t="shared" si="265"/>
        <v>810</v>
      </c>
      <c r="AR377" s="127">
        <f t="shared" si="266"/>
        <v>0</v>
      </c>
      <c r="AS377" s="125">
        <f t="shared" si="278"/>
        <v>0</v>
      </c>
      <c r="AT377" s="128">
        <f t="shared" si="267"/>
        <v>0</v>
      </c>
      <c r="AU377" s="128">
        <f t="shared" si="268"/>
        <v>0</v>
      </c>
      <c r="AV377" s="128">
        <f t="shared" si="279"/>
        <v>0</v>
      </c>
      <c r="AW377" s="128">
        <f t="shared" si="269"/>
        <v>0</v>
      </c>
      <c r="AX377" s="146">
        <f t="shared" si="270"/>
        <v>0</v>
      </c>
      <c r="AY377" s="147">
        <f t="shared" si="280"/>
        <v>0</v>
      </c>
      <c r="AZ377" s="146">
        <f t="shared" si="271"/>
        <v>0</v>
      </c>
      <c r="BA377" s="129">
        <f t="shared" si="281"/>
        <v>0</v>
      </c>
      <c r="BB377" s="129">
        <f t="shared" si="282"/>
        <v>0</v>
      </c>
      <c r="BC377" s="129">
        <f t="shared" si="283"/>
        <v>0</v>
      </c>
      <c r="BD377" s="130">
        <f t="shared" si="284"/>
        <v>0</v>
      </c>
      <c r="BE377" s="130">
        <f t="shared" si="285"/>
        <v>0</v>
      </c>
      <c r="BF377" s="130">
        <f t="shared" si="286"/>
        <v>0</v>
      </c>
      <c r="BG377" s="149" t="b">
        <f t="shared" si="287"/>
        <v>0</v>
      </c>
      <c r="BH377" s="130" t="b">
        <f t="shared" si="288"/>
        <v>0</v>
      </c>
      <c r="BI377" s="130" t="str">
        <f t="shared" si="289"/>
        <v/>
      </c>
      <c r="BJ377" s="130" t="str">
        <f t="shared" si="290"/>
        <v/>
      </c>
      <c r="BK377" s="130">
        <f t="shared" si="291"/>
        <v>0</v>
      </c>
      <c r="BL377" s="130" t="str">
        <f t="shared" si="292"/>
        <v/>
      </c>
      <c r="BM377" s="130" t="str">
        <f t="shared" si="304"/>
        <v/>
      </c>
      <c r="BN377" s="130" t="str">
        <f t="shared" si="305"/>
        <v/>
      </c>
      <c r="BO377" s="130">
        <f t="shared" si="301"/>
        <v>0</v>
      </c>
      <c r="BP377" s="130">
        <f t="shared" si="302"/>
        <v>0</v>
      </c>
      <c r="BQ377" s="130">
        <f t="shared" si="303"/>
        <v>0</v>
      </c>
      <c r="BR377" s="130">
        <f t="shared" si="293"/>
        <v>0</v>
      </c>
      <c r="BS377" s="130" t="str">
        <f t="shared" si="294"/>
        <v>N</v>
      </c>
    </row>
    <row r="378" spans="1:71" ht="18" customHeight="1">
      <c r="A378" s="407"/>
      <c r="B378" s="117"/>
      <c r="C378" s="117"/>
      <c r="D378" s="118"/>
      <c r="E378" s="118"/>
      <c r="F378" s="115"/>
      <c r="G378" s="115"/>
      <c r="H378" s="119"/>
      <c r="I378" s="109" t="str">
        <f t="shared" si="272"/>
        <v xml:space="preserve"> </v>
      </c>
      <c r="J378" s="109" t="str">
        <f t="shared" si="273"/>
        <v xml:space="preserve"> </v>
      </c>
      <c r="K378" s="109" t="str">
        <f t="shared" si="274"/>
        <v xml:space="preserve"> </v>
      </c>
      <c r="W378" s="141" t="str">
        <f t="shared" si="275"/>
        <v xml:space="preserve"> </v>
      </c>
      <c r="X378" s="137" t="str">
        <f t="shared" si="256"/>
        <v xml:space="preserve"> </v>
      </c>
      <c r="Y378" s="137" t="str">
        <f t="shared" si="257"/>
        <v xml:space="preserve"> </v>
      </c>
      <c r="Z378" s="137" t="str">
        <f t="shared" si="258"/>
        <v xml:space="preserve"> </v>
      </c>
      <c r="AA378" s="138" t="str">
        <f t="shared" si="259"/>
        <v xml:space="preserve"> </v>
      </c>
      <c r="AB378" s="144" t="str">
        <f t="shared" si="260"/>
        <v xml:space="preserve"> </v>
      </c>
      <c r="AC378" s="139" t="e">
        <f t="shared" si="261"/>
        <v>#N/A</v>
      </c>
      <c r="AD378" s="139" t="e">
        <f t="shared" si="262"/>
        <v>#N/A</v>
      </c>
      <c r="AE378" s="140" t="str">
        <f>IF(ISBLANK($G378)," ",IF($D378="Z",#REF!,IF($G378=2,0,IF($G378=1,IF($AB378&gt;$AD378,#REF!,0),IF($AB378&lt;$AC378,#REF!,#REF!)))))</f>
        <v xml:space="preserve"> </v>
      </c>
      <c r="AF378" s="140" t="str">
        <f>IF(ISBLANK($G378)," ",IF($D378="Z",#REF!+#REF!,IF($G378=2,#REF!+#REF!,IF($G378=1,IF($AB378&gt;$AD378,#REF!+#REF!,#REF!+#REF!),IF($AB378&lt;$AC378,#REF!+#REF!,#REF!+#REF!)))))</f>
        <v xml:space="preserve"> </v>
      </c>
      <c r="AG378" s="125">
        <f t="shared" si="295"/>
        <v>0</v>
      </c>
      <c r="AH378" s="126">
        <f t="shared" si="296"/>
        <v>0</v>
      </c>
      <c r="AI378" s="126">
        <f t="shared" si="297"/>
        <v>0</v>
      </c>
      <c r="AJ378" s="126">
        <f t="shared" si="298"/>
        <v>0</v>
      </c>
      <c r="AK378" s="126">
        <f t="shared" si="299"/>
        <v>0</v>
      </c>
      <c r="AL378" s="126">
        <f t="shared" si="300"/>
        <v>4</v>
      </c>
      <c r="AM378" s="125">
        <f t="shared" si="276"/>
        <v>23</v>
      </c>
      <c r="AN378" s="125">
        <f t="shared" si="263"/>
        <v>0</v>
      </c>
      <c r="AO378" s="125">
        <f t="shared" si="264"/>
        <v>0</v>
      </c>
      <c r="AP378" s="125">
        <f t="shared" si="277"/>
        <v>1</v>
      </c>
      <c r="AQ378" s="127">
        <f t="shared" si="265"/>
        <v>810</v>
      </c>
      <c r="AR378" s="127">
        <f t="shared" si="266"/>
        <v>0</v>
      </c>
      <c r="AS378" s="125">
        <f t="shared" si="278"/>
        <v>0</v>
      </c>
      <c r="AT378" s="128">
        <f t="shared" si="267"/>
        <v>0</v>
      </c>
      <c r="AU378" s="128">
        <f t="shared" si="268"/>
        <v>0</v>
      </c>
      <c r="AV378" s="128">
        <f t="shared" si="279"/>
        <v>0</v>
      </c>
      <c r="AW378" s="128">
        <f t="shared" si="269"/>
        <v>0</v>
      </c>
      <c r="AX378" s="146">
        <f t="shared" si="270"/>
        <v>0</v>
      </c>
      <c r="AY378" s="147">
        <f t="shared" si="280"/>
        <v>0</v>
      </c>
      <c r="AZ378" s="146">
        <f t="shared" si="271"/>
        <v>0</v>
      </c>
      <c r="BA378" s="129">
        <f t="shared" si="281"/>
        <v>0</v>
      </c>
      <c r="BB378" s="129">
        <f t="shared" si="282"/>
        <v>0</v>
      </c>
      <c r="BC378" s="129">
        <f t="shared" si="283"/>
        <v>0</v>
      </c>
      <c r="BD378" s="130">
        <f t="shared" si="284"/>
        <v>0</v>
      </c>
      <c r="BE378" s="130">
        <f t="shared" si="285"/>
        <v>0</v>
      </c>
      <c r="BF378" s="130">
        <f t="shared" si="286"/>
        <v>0</v>
      </c>
      <c r="BG378" s="149" t="b">
        <f t="shared" si="287"/>
        <v>0</v>
      </c>
      <c r="BH378" s="130" t="b">
        <f t="shared" si="288"/>
        <v>0</v>
      </c>
      <c r="BI378" s="130" t="str">
        <f t="shared" si="289"/>
        <v/>
      </c>
      <c r="BJ378" s="130" t="str">
        <f t="shared" si="290"/>
        <v/>
      </c>
      <c r="BK378" s="130">
        <f t="shared" si="291"/>
        <v>0</v>
      </c>
      <c r="BL378" s="130" t="str">
        <f t="shared" si="292"/>
        <v/>
      </c>
      <c r="BM378" s="130" t="str">
        <f t="shared" si="304"/>
        <v/>
      </c>
      <c r="BN378" s="130" t="str">
        <f t="shared" si="305"/>
        <v/>
      </c>
      <c r="BO378" s="130">
        <f t="shared" si="301"/>
        <v>0</v>
      </c>
      <c r="BP378" s="130">
        <f t="shared" si="302"/>
        <v>0</v>
      </c>
      <c r="BQ378" s="130">
        <f t="shared" si="303"/>
        <v>0</v>
      </c>
      <c r="BR378" s="130">
        <f t="shared" si="293"/>
        <v>0</v>
      </c>
      <c r="BS378" s="130" t="str">
        <f t="shared" si="294"/>
        <v>N</v>
      </c>
    </row>
    <row r="379" spans="1:71" ht="18" customHeight="1">
      <c r="A379" s="407"/>
      <c r="B379" s="117"/>
      <c r="C379" s="117"/>
      <c r="D379" s="118"/>
      <c r="E379" s="118"/>
      <c r="F379" s="115"/>
      <c r="G379" s="115"/>
      <c r="H379" s="119"/>
      <c r="I379" s="109" t="str">
        <f t="shared" si="272"/>
        <v xml:space="preserve"> </v>
      </c>
      <c r="J379" s="109" t="str">
        <f t="shared" si="273"/>
        <v xml:space="preserve"> </v>
      </c>
      <c r="K379" s="109" t="str">
        <f t="shared" si="274"/>
        <v xml:space="preserve"> </v>
      </c>
      <c r="W379" s="141" t="str">
        <f t="shared" si="275"/>
        <v xml:space="preserve"> </v>
      </c>
      <c r="X379" s="137" t="str">
        <f t="shared" si="256"/>
        <v xml:space="preserve"> </v>
      </c>
      <c r="Y379" s="137" t="str">
        <f t="shared" si="257"/>
        <v xml:space="preserve"> </v>
      </c>
      <c r="Z379" s="137" t="str">
        <f t="shared" si="258"/>
        <v xml:space="preserve"> </v>
      </c>
      <c r="AA379" s="138" t="str">
        <f t="shared" si="259"/>
        <v xml:space="preserve"> </v>
      </c>
      <c r="AB379" s="144" t="str">
        <f t="shared" si="260"/>
        <v xml:space="preserve"> </v>
      </c>
      <c r="AC379" s="139" t="e">
        <f t="shared" si="261"/>
        <v>#N/A</v>
      </c>
      <c r="AD379" s="139" t="e">
        <f t="shared" si="262"/>
        <v>#N/A</v>
      </c>
      <c r="AE379" s="140" t="str">
        <f>IF(ISBLANK($G379)," ",IF($D379="Z",#REF!,IF($G379=2,0,IF($G379=1,IF($AB379&gt;$AD379,#REF!,0),IF($AB379&lt;$AC379,#REF!,#REF!)))))</f>
        <v xml:space="preserve"> </v>
      </c>
      <c r="AF379" s="140" t="str">
        <f>IF(ISBLANK($G379)," ",IF($D379="Z",#REF!+#REF!,IF($G379=2,#REF!+#REF!,IF($G379=1,IF($AB379&gt;$AD379,#REF!+#REF!,#REF!+#REF!),IF($AB379&lt;$AC379,#REF!+#REF!,#REF!+#REF!)))))</f>
        <v xml:space="preserve"> </v>
      </c>
      <c r="AG379" s="125">
        <f t="shared" si="295"/>
        <v>0</v>
      </c>
      <c r="AH379" s="126">
        <f t="shared" si="296"/>
        <v>0</v>
      </c>
      <c r="AI379" s="126">
        <f t="shared" si="297"/>
        <v>0</v>
      </c>
      <c r="AJ379" s="126">
        <f t="shared" si="298"/>
        <v>0</v>
      </c>
      <c r="AK379" s="126">
        <f t="shared" si="299"/>
        <v>0</v>
      </c>
      <c r="AL379" s="126">
        <f t="shared" si="300"/>
        <v>4</v>
      </c>
      <c r="AM379" s="125">
        <f t="shared" si="276"/>
        <v>23</v>
      </c>
      <c r="AN379" s="125">
        <f t="shared" si="263"/>
        <v>0</v>
      </c>
      <c r="AO379" s="125">
        <f t="shared" si="264"/>
        <v>0</v>
      </c>
      <c r="AP379" s="125">
        <f t="shared" si="277"/>
        <v>1</v>
      </c>
      <c r="AQ379" s="127">
        <f t="shared" si="265"/>
        <v>810</v>
      </c>
      <c r="AR379" s="127">
        <f t="shared" si="266"/>
        <v>0</v>
      </c>
      <c r="AS379" s="125">
        <f t="shared" si="278"/>
        <v>0</v>
      </c>
      <c r="AT379" s="128">
        <f t="shared" si="267"/>
        <v>0</v>
      </c>
      <c r="AU379" s="128">
        <f t="shared" si="268"/>
        <v>0</v>
      </c>
      <c r="AV379" s="128">
        <f t="shared" si="279"/>
        <v>0</v>
      </c>
      <c r="AW379" s="128">
        <f t="shared" si="269"/>
        <v>0</v>
      </c>
      <c r="AX379" s="146">
        <f t="shared" si="270"/>
        <v>0</v>
      </c>
      <c r="AY379" s="147">
        <f t="shared" si="280"/>
        <v>0</v>
      </c>
      <c r="AZ379" s="146">
        <f t="shared" si="271"/>
        <v>0</v>
      </c>
      <c r="BA379" s="129">
        <f t="shared" si="281"/>
        <v>0</v>
      </c>
      <c r="BB379" s="129">
        <f t="shared" si="282"/>
        <v>0</v>
      </c>
      <c r="BC379" s="129">
        <f t="shared" si="283"/>
        <v>0</v>
      </c>
      <c r="BD379" s="130">
        <f t="shared" si="284"/>
        <v>0</v>
      </c>
      <c r="BE379" s="130">
        <f t="shared" si="285"/>
        <v>0</v>
      </c>
      <c r="BF379" s="130">
        <f t="shared" si="286"/>
        <v>0</v>
      </c>
      <c r="BG379" s="149" t="b">
        <f t="shared" si="287"/>
        <v>0</v>
      </c>
      <c r="BH379" s="130" t="b">
        <f t="shared" si="288"/>
        <v>0</v>
      </c>
      <c r="BI379" s="130" t="str">
        <f t="shared" si="289"/>
        <v/>
      </c>
      <c r="BJ379" s="130" t="str">
        <f t="shared" si="290"/>
        <v/>
      </c>
      <c r="BK379" s="130">
        <f t="shared" si="291"/>
        <v>0</v>
      </c>
      <c r="BL379" s="130" t="str">
        <f t="shared" si="292"/>
        <v/>
      </c>
      <c r="BM379" s="130" t="str">
        <f t="shared" si="304"/>
        <v/>
      </c>
      <c r="BN379" s="130" t="str">
        <f t="shared" si="305"/>
        <v/>
      </c>
      <c r="BO379" s="130">
        <f t="shared" si="301"/>
        <v>0</v>
      </c>
      <c r="BP379" s="130">
        <f t="shared" si="302"/>
        <v>0</v>
      </c>
      <c r="BQ379" s="130">
        <f t="shared" si="303"/>
        <v>0</v>
      </c>
      <c r="BR379" s="130">
        <f t="shared" si="293"/>
        <v>0</v>
      </c>
      <c r="BS379" s="130" t="str">
        <f t="shared" si="294"/>
        <v>N</v>
      </c>
    </row>
    <row r="380" spans="1:71" ht="18" customHeight="1">
      <c r="A380" s="407"/>
      <c r="B380" s="117"/>
      <c r="C380" s="117"/>
      <c r="D380" s="118"/>
      <c r="E380" s="118"/>
      <c r="F380" s="115"/>
      <c r="G380" s="115"/>
      <c r="H380" s="119"/>
      <c r="I380" s="109" t="str">
        <f t="shared" si="272"/>
        <v xml:space="preserve"> </v>
      </c>
      <c r="J380" s="109" t="str">
        <f t="shared" si="273"/>
        <v xml:space="preserve"> </v>
      </c>
      <c r="K380" s="109" t="str">
        <f t="shared" si="274"/>
        <v xml:space="preserve"> </v>
      </c>
      <c r="W380" s="141" t="str">
        <f t="shared" si="275"/>
        <v xml:space="preserve"> </v>
      </c>
      <c r="X380" s="137" t="str">
        <f t="shared" si="256"/>
        <v xml:space="preserve"> </v>
      </c>
      <c r="Y380" s="137" t="str">
        <f t="shared" si="257"/>
        <v xml:space="preserve"> </v>
      </c>
      <c r="Z380" s="137" t="str">
        <f t="shared" si="258"/>
        <v xml:space="preserve"> </v>
      </c>
      <c r="AA380" s="138" t="str">
        <f t="shared" si="259"/>
        <v xml:space="preserve"> </v>
      </c>
      <c r="AB380" s="144" t="str">
        <f t="shared" si="260"/>
        <v xml:space="preserve"> </v>
      </c>
      <c r="AC380" s="139" t="e">
        <f t="shared" si="261"/>
        <v>#N/A</v>
      </c>
      <c r="AD380" s="139" t="e">
        <f t="shared" si="262"/>
        <v>#N/A</v>
      </c>
      <c r="AE380" s="140" t="str">
        <f>IF(ISBLANK($G380)," ",IF($D380="Z",#REF!,IF($G380=2,0,IF($G380=1,IF($AB380&gt;$AD380,#REF!,0),IF($AB380&lt;$AC380,#REF!,#REF!)))))</f>
        <v xml:space="preserve"> </v>
      </c>
      <c r="AF380" s="140" t="str">
        <f>IF(ISBLANK($G380)," ",IF($D380="Z",#REF!+#REF!,IF($G380=2,#REF!+#REF!,IF($G380=1,IF($AB380&gt;$AD380,#REF!+#REF!,#REF!+#REF!),IF($AB380&lt;$AC380,#REF!+#REF!,#REF!+#REF!)))))</f>
        <v xml:space="preserve"> </v>
      </c>
      <c r="AG380" s="125">
        <f t="shared" si="295"/>
        <v>0</v>
      </c>
      <c r="AH380" s="126">
        <f t="shared" si="296"/>
        <v>0</v>
      </c>
      <c r="AI380" s="126">
        <f t="shared" si="297"/>
        <v>0</v>
      </c>
      <c r="AJ380" s="126">
        <f t="shared" si="298"/>
        <v>0</v>
      </c>
      <c r="AK380" s="126">
        <f t="shared" si="299"/>
        <v>0</v>
      </c>
      <c r="AL380" s="126">
        <f t="shared" si="300"/>
        <v>4</v>
      </c>
      <c r="AM380" s="125">
        <f t="shared" si="276"/>
        <v>23</v>
      </c>
      <c r="AN380" s="125">
        <f t="shared" si="263"/>
        <v>0</v>
      </c>
      <c r="AO380" s="125">
        <f t="shared" si="264"/>
        <v>0</v>
      </c>
      <c r="AP380" s="125">
        <f t="shared" si="277"/>
        <v>1</v>
      </c>
      <c r="AQ380" s="127">
        <f t="shared" si="265"/>
        <v>810</v>
      </c>
      <c r="AR380" s="127">
        <f t="shared" si="266"/>
        <v>0</v>
      </c>
      <c r="AS380" s="125">
        <f t="shared" si="278"/>
        <v>0</v>
      </c>
      <c r="AT380" s="128">
        <f t="shared" si="267"/>
        <v>0</v>
      </c>
      <c r="AU380" s="128">
        <f t="shared" si="268"/>
        <v>0</v>
      </c>
      <c r="AV380" s="128">
        <f t="shared" si="279"/>
        <v>0</v>
      </c>
      <c r="AW380" s="128">
        <f t="shared" si="269"/>
        <v>0</v>
      </c>
      <c r="AX380" s="146">
        <f t="shared" si="270"/>
        <v>0</v>
      </c>
      <c r="AY380" s="147">
        <f t="shared" si="280"/>
        <v>0</v>
      </c>
      <c r="AZ380" s="146">
        <f t="shared" si="271"/>
        <v>0</v>
      </c>
      <c r="BA380" s="129">
        <f t="shared" si="281"/>
        <v>0</v>
      </c>
      <c r="BB380" s="129">
        <f t="shared" si="282"/>
        <v>0</v>
      </c>
      <c r="BC380" s="129">
        <f t="shared" si="283"/>
        <v>0</v>
      </c>
      <c r="BD380" s="130">
        <f t="shared" si="284"/>
        <v>0</v>
      </c>
      <c r="BE380" s="130">
        <f t="shared" si="285"/>
        <v>0</v>
      </c>
      <c r="BF380" s="130">
        <f t="shared" si="286"/>
        <v>0</v>
      </c>
      <c r="BG380" s="149" t="b">
        <f t="shared" si="287"/>
        <v>0</v>
      </c>
      <c r="BH380" s="130" t="b">
        <f t="shared" si="288"/>
        <v>0</v>
      </c>
      <c r="BI380" s="130" t="str">
        <f t="shared" si="289"/>
        <v/>
      </c>
      <c r="BJ380" s="130" t="str">
        <f t="shared" si="290"/>
        <v/>
      </c>
      <c r="BK380" s="130">
        <f t="shared" si="291"/>
        <v>0</v>
      </c>
      <c r="BL380" s="130" t="str">
        <f t="shared" si="292"/>
        <v/>
      </c>
      <c r="BM380" s="130" t="str">
        <f t="shared" si="304"/>
        <v/>
      </c>
      <c r="BN380" s="130" t="str">
        <f t="shared" si="305"/>
        <v/>
      </c>
      <c r="BO380" s="130">
        <f t="shared" si="301"/>
        <v>0</v>
      </c>
      <c r="BP380" s="130">
        <f t="shared" si="302"/>
        <v>0</v>
      </c>
      <c r="BQ380" s="130">
        <f t="shared" si="303"/>
        <v>0</v>
      </c>
      <c r="BR380" s="130">
        <f t="shared" si="293"/>
        <v>0</v>
      </c>
      <c r="BS380" s="130" t="str">
        <f t="shared" si="294"/>
        <v>N</v>
      </c>
    </row>
    <row r="381" spans="1:71" ht="18" customHeight="1">
      <c r="A381" s="407"/>
      <c r="B381" s="117"/>
      <c r="C381" s="117"/>
      <c r="D381" s="118"/>
      <c r="E381" s="118"/>
      <c r="F381" s="115"/>
      <c r="G381" s="115"/>
      <c r="H381" s="119"/>
      <c r="I381" s="109" t="str">
        <f t="shared" si="272"/>
        <v xml:space="preserve"> </v>
      </c>
      <c r="J381" s="109" t="str">
        <f t="shared" si="273"/>
        <v xml:space="preserve"> </v>
      </c>
      <c r="K381" s="109" t="str">
        <f t="shared" si="274"/>
        <v xml:space="preserve"> </v>
      </c>
      <c r="W381" s="141" t="str">
        <f t="shared" si="275"/>
        <v xml:space="preserve"> </v>
      </c>
      <c r="X381" s="137" t="str">
        <f t="shared" si="256"/>
        <v xml:space="preserve"> </v>
      </c>
      <c r="Y381" s="137" t="str">
        <f t="shared" si="257"/>
        <v xml:space="preserve"> </v>
      </c>
      <c r="Z381" s="137" t="str">
        <f t="shared" si="258"/>
        <v xml:space="preserve"> </v>
      </c>
      <c r="AA381" s="138" t="str">
        <f t="shared" si="259"/>
        <v xml:space="preserve"> </v>
      </c>
      <c r="AB381" s="144" t="str">
        <f t="shared" si="260"/>
        <v xml:space="preserve"> </v>
      </c>
      <c r="AC381" s="139" t="e">
        <f t="shared" si="261"/>
        <v>#N/A</v>
      </c>
      <c r="AD381" s="139" t="e">
        <f t="shared" si="262"/>
        <v>#N/A</v>
      </c>
      <c r="AE381" s="140" t="str">
        <f>IF(ISBLANK($G381)," ",IF($D381="Z",#REF!,IF($G381=2,0,IF($G381=1,IF($AB381&gt;$AD381,#REF!,0),IF($AB381&lt;$AC381,#REF!,#REF!)))))</f>
        <v xml:space="preserve"> </v>
      </c>
      <c r="AF381" s="140" t="str">
        <f>IF(ISBLANK($G381)," ",IF($D381="Z",#REF!+#REF!,IF($G381=2,#REF!+#REF!,IF($G381=1,IF($AB381&gt;$AD381,#REF!+#REF!,#REF!+#REF!),IF($AB381&lt;$AC381,#REF!+#REF!,#REF!+#REF!)))))</f>
        <v xml:space="preserve"> </v>
      </c>
      <c r="AG381" s="125">
        <f t="shared" si="295"/>
        <v>0</v>
      </c>
      <c r="AH381" s="126">
        <f t="shared" si="296"/>
        <v>0</v>
      </c>
      <c r="AI381" s="126">
        <f t="shared" si="297"/>
        <v>0</v>
      </c>
      <c r="AJ381" s="126">
        <f t="shared" si="298"/>
        <v>0</v>
      </c>
      <c r="AK381" s="126">
        <f t="shared" si="299"/>
        <v>0</v>
      </c>
      <c r="AL381" s="126">
        <f t="shared" si="300"/>
        <v>4</v>
      </c>
      <c r="AM381" s="125">
        <f t="shared" si="276"/>
        <v>23</v>
      </c>
      <c r="AN381" s="125">
        <f t="shared" si="263"/>
        <v>0</v>
      </c>
      <c r="AO381" s="125">
        <f t="shared" si="264"/>
        <v>0</v>
      </c>
      <c r="AP381" s="125">
        <f t="shared" si="277"/>
        <v>1</v>
      </c>
      <c r="AQ381" s="127">
        <f t="shared" si="265"/>
        <v>810</v>
      </c>
      <c r="AR381" s="127">
        <f t="shared" si="266"/>
        <v>0</v>
      </c>
      <c r="AS381" s="125">
        <f t="shared" si="278"/>
        <v>0</v>
      </c>
      <c r="AT381" s="128">
        <f t="shared" si="267"/>
        <v>0</v>
      </c>
      <c r="AU381" s="128">
        <f t="shared" si="268"/>
        <v>0</v>
      </c>
      <c r="AV381" s="128">
        <f t="shared" si="279"/>
        <v>0</v>
      </c>
      <c r="AW381" s="128">
        <f t="shared" si="269"/>
        <v>0</v>
      </c>
      <c r="AX381" s="146">
        <f t="shared" si="270"/>
        <v>0</v>
      </c>
      <c r="AY381" s="147">
        <f t="shared" si="280"/>
        <v>0</v>
      </c>
      <c r="AZ381" s="146">
        <f t="shared" si="271"/>
        <v>0</v>
      </c>
      <c r="BA381" s="129">
        <f t="shared" si="281"/>
        <v>0</v>
      </c>
      <c r="BB381" s="129">
        <f t="shared" si="282"/>
        <v>0</v>
      </c>
      <c r="BC381" s="129">
        <f t="shared" si="283"/>
        <v>0</v>
      </c>
      <c r="BD381" s="130">
        <f t="shared" si="284"/>
        <v>0</v>
      </c>
      <c r="BE381" s="130">
        <f t="shared" si="285"/>
        <v>0</v>
      </c>
      <c r="BF381" s="130">
        <f t="shared" si="286"/>
        <v>0</v>
      </c>
      <c r="BG381" s="149" t="b">
        <f t="shared" si="287"/>
        <v>0</v>
      </c>
      <c r="BH381" s="130" t="b">
        <f t="shared" si="288"/>
        <v>0</v>
      </c>
      <c r="BI381" s="130" t="str">
        <f t="shared" si="289"/>
        <v/>
      </c>
      <c r="BJ381" s="130" t="str">
        <f t="shared" si="290"/>
        <v/>
      </c>
      <c r="BK381" s="130">
        <f t="shared" si="291"/>
        <v>0</v>
      </c>
      <c r="BL381" s="130" t="str">
        <f t="shared" si="292"/>
        <v/>
      </c>
      <c r="BM381" s="130" t="str">
        <f t="shared" si="304"/>
        <v/>
      </c>
      <c r="BN381" s="130" t="str">
        <f t="shared" si="305"/>
        <v/>
      </c>
      <c r="BO381" s="130">
        <f t="shared" si="301"/>
        <v>0</v>
      </c>
      <c r="BP381" s="130">
        <f t="shared" si="302"/>
        <v>0</v>
      </c>
      <c r="BQ381" s="130">
        <f t="shared" si="303"/>
        <v>0</v>
      </c>
      <c r="BR381" s="130">
        <f t="shared" si="293"/>
        <v>0</v>
      </c>
      <c r="BS381" s="130" t="str">
        <f t="shared" si="294"/>
        <v>N</v>
      </c>
    </row>
    <row r="382" spans="1:71" ht="18" customHeight="1">
      <c r="A382" s="407"/>
      <c r="B382" s="117"/>
      <c r="C382" s="117"/>
      <c r="D382" s="118"/>
      <c r="E382" s="118"/>
      <c r="F382" s="115"/>
      <c r="G382" s="115"/>
      <c r="H382" s="119"/>
      <c r="I382" s="109" t="str">
        <f t="shared" si="272"/>
        <v xml:space="preserve"> </v>
      </c>
      <c r="J382" s="109" t="str">
        <f t="shared" si="273"/>
        <v xml:space="preserve"> </v>
      </c>
      <c r="K382" s="109" t="str">
        <f t="shared" si="274"/>
        <v xml:space="preserve"> </v>
      </c>
      <c r="W382" s="141" t="str">
        <f t="shared" si="275"/>
        <v xml:space="preserve"> </v>
      </c>
      <c r="X382" s="137" t="str">
        <f t="shared" si="256"/>
        <v xml:space="preserve"> </v>
      </c>
      <c r="Y382" s="137" t="str">
        <f t="shared" si="257"/>
        <v xml:space="preserve"> </v>
      </c>
      <c r="Z382" s="137" t="str">
        <f t="shared" si="258"/>
        <v xml:space="preserve"> </v>
      </c>
      <c r="AA382" s="138" t="str">
        <f t="shared" si="259"/>
        <v xml:space="preserve"> </v>
      </c>
      <c r="AB382" s="144" t="str">
        <f t="shared" si="260"/>
        <v xml:space="preserve"> </v>
      </c>
      <c r="AC382" s="139" t="e">
        <f t="shared" si="261"/>
        <v>#N/A</v>
      </c>
      <c r="AD382" s="139" t="e">
        <f t="shared" si="262"/>
        <v>#N/A</v>
      </c>
      <c r="AE382" s="140" t="str">
        <f>IF(ISBLANK($G382)," ",IF($D382="Z",#REF!,IF($G382=2,0,IF($G382=1,IF($AB382&gt;$AD382,#REF!,0),IF($AB382&lt;$AC382,#REF!,#REF!)))))</f>
        <v xml:space="preserve"> </v>
      </c>
      <c r="AF382" s="140" t="str">
        <f>IF(ISBLANK($G382)," ",IF($D382="Z",#REF!+#REF!,IF($G382=2,#REF!+#REF!,IF($G382=1,IF($AB382&gt;$AD382,#REF!+#REF!,#REF!+#REF!),IF($AB382&lt;$AC382,#REF!+#REF!,#REF!+#REF!)))))</f>
        <v xml:space="preserve"> </v>
      </c>
      <c r="AG382" s="125">
        <f t="shared" si="295"/>
        <v>0</v>
      </c>
      <c r="AH382" s="126">
        <f t="shared" si="296"/>
        <v>0</v>
      </c>
      <c r="AI382" s="126">
        <f t="shared" si="297"/>
        <v>0</v>
      </c>
      <c r="AJ382" s="126">
        <f t="shared" si="298"/>
        <v>0</v>
      </c>
      <c r="AK382" s="126">
        <f t="shared" si="299"/>
        <v>0</v>
      </c>
      <c r="AL382" s="126">
        <f t="shared" si="300"/>
        <v>4</v>
      </c>
      <c r="AM382" s="125">
        <f t="shared" si="276"/>
        <v>23</v>
      </c>
      <c r="AN382" s="125">
        <f t="shared" si="263"/>
        <v>0</v>
      </c>
      <c r="AO382" s="125">
        <f t="shared" si="264"/>
        <v>0</v>
      </c>
      <c r="AP382" s="125">
        <f t="shared" si="277"/>
        <v>1</v>
      </c>
      <c r="AQ382" s="127">
        <f t="shared" si="265"/>
        <v>810</v>
      </c>
      <c r="AR382" s="127">
        <f t="shared" si="266"/>
        <v>0</v>
      </c>
      <c r="AS382" s="125">
        <f t="shared" si="278"/>
        <v>0</v>
      </c>
      <c r="AT382" s="128">
        <f t="shared" si="267"/>
        <v>0</v>
      </c>
      <c r="AU382" s="128">
        <f t="shared" si="268"/>
        <v>0</v>
      </c>
      <c r="AV382" s="128">
        <f t="shared" si="279"/>
        <v>0</v>
      </c>
      <c r="AW382" s="128">
        <f t="shared" si="269"/>
        <v>0</v>
      </c>
      <c r="AX382" s="146">
        <f t="shared" si="270"/>
        <v>0</v>
      </c>
      <c r="AY382" s="147">
        <f t="shared" si="280"/>
        <v>0</v>
      </c>
      <c r="AZ382" s="146">
        <f t="shared" si="271"/>
        <v>0</v>
      </c>
      <c r="BA382" s="129">
        <f t="shared" si="281"/>
        <v>0</v>
      </c>
      <c r="BB382" s="129">
        <f t="shared" si="282"/>
        <v>0</v>
      </c>
      <c r="BC382" s="129">
        <f t="shared" si="283"/>
        <v>0</v>
      </c>
      <c r="BD382" s="130">
        <f t="shared" si="284"/>
        <v>0</v>
      </c>
      <c r="BE382" s="130">
        <f t="shared" si="285"/>
        <v>0</v>
      </c>
      <c r="BF382" s="130">
        <f t="shared" si="286"/>
        <v>0</v>
      </c>
      <c r="BG382" s="149" t="b">
        <f t="shared" si="287"/>
        <v>0</v>
      </c>
      <c r="BH382" s="130" t="b">
        <f t="shared" si="288"/>
        <v>0</v>
      </c>
      <c r="BI382" s="130" t="str">
        <f t="shared" si="289"/>
        <v/>
      </c>
      <c r="BJ382" s="130" t="str">
        <f t="shared" si="290"/>
        <v/>
      </c>
      <c r="BK382" s="130">
        <f t="shared" si="291"/>
        <v>0</v>
      </c>
      <c r="BL382" s="130" t="str">
        <f t="shared" si="292"/>
        <v/>
      </c>
      <c r="BM382" s="130" t="str">
        <f t="shared" si="304"/>
        <v/>
      </c>
      <c r="BN382" s="130" t="str">
        <f t="shared" si="305"/>
        <v/>
      </c>
      <c r="BO382" s="130">
        <f t="shared" si="301"/>
        <v>0</v>
      </c>
      <c r="BP382" s="130">
        <f t="shared" si="302"/>
        <v>0</v>
      </c>
      <c r="BQ382" s="130">
        <f t="shared" si="303"/>
        <v>0</v>
      </c>
      <c r="BR382" s="130">
        <f t="shared" si="293"/>
        <v>0</v>
      </c>
      <c r="BS382" s="130" t="str">
        <f t="shared" si="294"/>
        <v>N</v>
      </c>
    </row>
    <row r="383" spans="1:71" ht="18" customHeight="1">
      <c r="A383" s="407"/>
      <c r="B383" s="117"/>
      <c r="C383" s="117"/>
      <c r="D383" s="118"/>
      <c r="E383" s="118"/>
      <c r="F383" s="115"/>
      <c r="G383" s="115"/>
      <c r="H383" s="119"/>
      <c r="I383" s="109" t="str">
        <f t="shared" si="272"/>
        <v xml:space="preserve"> </v>
      </c>
      <c r="J383" s="109" t="str">
        <f t="shared" si="273"/>
        <v xml:space="preserve"> </v>
      </c>
      <c r="K383" s="109" t="str">
        <f t="shared" si="274"/>
        <v xml:space="preserve"> </v>
      </c>
      <c r="W383" s="141" t="str">
        <f t="shared" si="275"/>
        <v xml:space="preserve"> </v>
      </c>
      <c r="X383" s="137" t="str">
        <f t="shared" si="256"/>
        <v xml:space="preserve"> </v>
      </c>
      <c r="Y383" s="137" t="str">
        <f t="shared" si="257"/>
        <v xml:space="preserve"> </v>
      </c>
      <c r="Z383" s="137" t="str">
        <f t="shared" si="258"/>
        <v xml:space="preserve"> </v>
      </c>
      <c r="AA383" s="138" t="str">
        <f t="shared" si="259"/>
        <v xml:space="preserve"> </v>
      </c>
      <c r="AB383" s="144" t="str">
        <f t="shared" si="260"/>
        <v xml:space="preserve"> </v>
      </c>
      <c r="AC383" s="139" t="e">
        <f t="shared" si="261"/>
        <v>#N/A</v>
      </c>
      <c r="AD383" s="139" t="e">
        <f t="shared" si="262"/>
        <v>#N/A</v>
      </c>
      <c r="AE383" s="140" t="str">
        <f>IF(ISBLANK($G383)," ",IF($D383="Z",#REF!,IF($G383=2,0,IF($G383=1,IF($AB383&gt;$AD383,#REF!,0),IF($AB383&lt;$AC383,#REF!,#REF!)))))</f>
        <v xml:space="preserve"> </v>
      </c>
      <c r="AF383" s="140" t="str">
        <f>IF(ISBLANK($G383)," ",IF($D383="Z",#REF!+#REF!,IF($G383=2,#REF!+#REF!,IF($G383=1,IF($AB383&gt;$AD383,#REF!+#REF!,#REF!+#REF!),IF($AB383&lt;$AC383,#REF!+#REF!,#REF!+#REF!)))))</f>
        <v xml:space="preserve"> </v>
      </c>
      <c r="AG383" s="125">
        <f t="shared" si="295"/>
        <v>0</v>
      </c>
      <c r="AH383" s="126">
        <f t="shared" si="296"/>
        <v>0</v>
      </c>
      <c r="AI383" s="126">
        <f t="shared" si="297"/>
        <v>0</v>
      </c>
      <c r="AJ383" s="126">
        <f t="shared" si="298"/>
        <v>0</v>
      </c>
      <c r="AK383" s="126">
        <f t="shared" si="299"/>
        <v>0</v>
      </c>
      <c r="AL383" s="126">
        <f t="shared" si="300"/>
        <v>4</v>
      </c>
      <c r="AM383" s="125">
        <f t="shared" si="276"/>
        <v>23</v>
      </c>
      <c r="AN383" s="125">
        <f t="shared" si="263"/>
        <v>0</v>
      </c>
      <c r="AO383" s="125">
        <f t="shared" si="264"/>
        <v>0</v>
      </c>
      <c r="AP383" s="125">
        <f t="shared" si="277"/>
        <v>1</v>
      </c>
      <c r="AQ383" s="127">
        <f t="shared" si="265"/>
        <v>810</v>
      </c>
      <c r="AR383" s="127">
        <f t="shared" si="266"/>
        <v>0</v>
      </c>
      <c r="AS383" s="125">
        <f t="shared" si="278"/>
        <v>0</v>
      </c>
      <c r="AT383" s="128">
        <f t="shared" si="267"/>
        <v>0</v>
      </c>
      <c r="AU383" s="128">
        <f t="shared" si="268"/>
        <v>0</v>
      </c>
      <c r="AV383" s="128">
        <f t="shared" si="279"/>
        <v>0</v>
      </c>
      <c r="AW383" s="128">
        <f t="shared" si="269"/>
        <v>0</v>
      </c>
      <c r="AX383" s="146">
        <f t="shared" si="270"/>
        <v>0</v>
      </c>
      <c r="AY383" s="147">
        <f t="shared" si="280"/>
        <v>0</v>
      </c>
      <c r="AZ383" s="146">
        <f t="shared" si="271"/>
        <v>0</v>
      </c>
      <c r="BA383" s="129">
        <f t="shared" si="281"/>
        <v>0</v>
      </c>
      <c r="BB383" s="129">
        <f t="shared" si="282"/>
        <v>0</v>
      </c>
      <c r="BC383" s="129">
        <f t="shared" si="283"/>
        <v>0</v>
      </c>
      <c r="BD383" s="130">
        <f t="shared" si="284"/>
        <v>0</v>
      </c>
      <c r="BE383" s="130">
        <f t="shared" si="285"/>
        <v>0</v>
      </c>
      <c r="BF383" s="130">
        <f t="shared" si="286"/>
        <v>0</v>
      </c>
      <c r="BG383" s="149" t="b">
        <f t="shared" si="287"/>
        <v>0</v>
      </c>
      <c r="BH383" s="130" t="b">
        <f t="shared" si="288"/>
        <v>0</v>
      </c>
      <c r="BI383" s="130" t="str">
        <f t="shared" si="289"/>
        <v/>
      </c>
      <c r="BJ383" s="130" t="str">
        <f t="shared" si="290"/>
        <v/>
      </c>
      <c r="BK383" s="130">
        <f t="shared" si="291"/>
        <v>0</v>
      </c>
      <c r="BL383" s="130" t="str">
        <f t="shared" si="292"/>
        <v/>
      </c>
      <c r="BM383" s="130" t="str">
        <f t="shared" si="304"/>
        <v/>
      </c>
      <c r="BN383" s="130" t="str">
        <f t="shared" si="305"/>
        <v/>
      </c>
      <c r="BO383" s="130">
        <f t="shared" si="301"/>
        <v>0</v>
      </c>
      <c r="BP383" s="130">
        <f t="shared" si="302"/>
        <v>0</v>
      </c>
      <c r="BQ383" s="130">
        <f t="shared" si="303"/>
        <v>0</v>
      </c>
      <c r="BR383" s="130">
        <f t="shared" si="293"/>
        <v>0</v>
      </c>
      <c r="BS383" s="130" t="str">
        <f t="shared" si="294"/>
        <v>N</v>
      </c>
    </row>
    <row r="384" spans="1:71" ht="18" customHeight="1">
      <c r="A384" s="407"/>
      <c r="B384" s="117"/>
      <c r="C384" s="117"/>
      <c r="D384" s="118"/>
      <c r="E384" s="118"/>
      <c r="F384" s="115"/>
      <c r="G384" s="115"/>
      <c r="H384" s="119"/>
      <c r="I384" s="109" t="str">
        <f t="shared" si="272"/>
        <v xml:space="preserve"> </v>
      </c>
      <c r="J384" s="109" t="str">
        <f t="shared" si="273"/>
        <v xml:space="preserve"> </v>
      </c>
      <c r="K384" s="109" t="str">
        <f t="shared" si="274"/>
        <v xml:space="preserve"> </v>
      </c>
      <c r="W384" s="141" t="str">
        <f t="shared" si="275"/>
        <v xml:space="preserve"> </v>
      </c>
      <c r="X384" s="137" t="str">
        <f t="shared" si="256"/>
        <v xml:space="preserve"> </v>
      </c>
      <c r="Y384" s="137" t="str">
        <f t="shared" si="257"/>
        <v xml:space="preserve"> </v>
      </c>
      <c r="Z384" s="137" t="str">
        <f t="shared" si="258"/>
        <v xml:space="preserve"> </v>
      </c>
      <c r="AA384" s="138" t="str">
        <f t="shared" si="259"/>
        <v xml:space="preserve"> </v>
      </c>
      <c r="AB384" s="144" t="str">
        <f t="shared" si="260"/>
        <v xml:space="preserve"> </v>
      </c>
      <c r="AC384" s="139" t="e">
        <f t="shared" si="261"/>
        <v>#N/A</v>
      </c>
      <c r="AD384" s="139" t="e">
        <f t="shared" si="262"/>
        <v>#N/A</v>
      </c>
      <c r="AE384" s="140" t="str">
        <f>IF(ISBLANK($G384)," ",IF($D384="Z",#REF!,IF($G384=2,0,IF($G384=1,IF($AB384&gt;$AD384,#REF!,0),IF($AB384&lt;$AC384,#REF!,#REF!)))))</f>
        <v xml:space="preserve"> </v>
      </c>
      <c r="AF384" s="140" t="str">
        <f>IF(ISBLANK($G384)," ",IF($D384="Z",#REF!+#REF!,IF($G384=2,#REF!+#REF!,IF($G384=1,IF($AB384&gt;$AD384,#REF!+#REF!,#REF!+#REF!),IF($AB384&lt;$AC384,#REF!+#REF!,#REF!+#REF!)))))</f>
        <v xml:space="preserve"> </v>
      </c>
      <c r="AG384" s="125">
        <f t="shared" si="295"/>
        <v>0</v>
      </c>
      <c r="AH384" s="126">
        <f t="shared" si="296"/>
        <v>0</v>
      </c>
      <c r="AI384" s="126">
        <f t="shared" si="297"/>
        <v>0</v>
      </c>
      <c r="AJ384" s="126">
        <f t="shared" si="298"/>
        <v>0</v>
      </c>
      <c r="AK384" s="126">
        <f t="shared" si="299"/>
        <v>0</v>
      </c>
      <c r="AL384" s="126">
        <f t="shared" si="300"/>
        <v>4</v>
      </c>
      <c r="AM384" s="125">
        <f t="shared" si="276"/>
        <v>23</v>
      </c>
      <c r="AN384" s="125">
        <f t="shared" si="263"/>
        <v>0</v>
      </c>
      <c r="AO384" s="125">
        <f t="shared" si="264"/>
        <v>0</v>
      </c>
      <c r="AP384" s="125">
        <f t="shared" si="277"/>
        <v>1</v>
      </c>
      <c r="AQ384" s="127">
        <f t="shared" si="265"/>
        <v>810</v>
      </c>
      <c r="AR384" s="127">
        <f t="shared" si="266"/>
        <v>0</v>
      </c>
      <c r="AS384" s="125">
        <f t="shared" si="278"/>
        <v>0</v>
      </c>
      <c r="AT384" s="128">
        <f t="shared" si="267"/>
        <v>0</v>
      </c>
      <c r="AU384" s="128">
        <f t="shared" si="268"/>
        <v>0</v>
      </c>
      <c r="AV384" s="128">
        <f t="shared" si="279"/>
        <v>0</v>
      </c>
      <c r="AW384" s="128">
        <f t="shared" si="269"/>
        <v>0</v>
      </c>
      <c r="AX384" s="146">
        <f t="shared" si="270"/>
        <v>0</v>
      </c>
      <c r="AY384" s="147">
        <f t="shared" si="280"/>
        <v>0</v>
      </c>
      <c r="AZ384" s="146">
        <f t="shared" si="271"/>
        <v>0</v>
      </c>
      <c r="BA384" s="129">
        <f t="shared" si="281"/>
        <v>0</v>
      </c>
      <c r="BB384" s="129">
        <f t="shared" si="282"/>
        <v>0</v>
      </c>
      <c r="BC384" s="129">
        <f t="shared" si="283"/>
        <v>0</v>
      </c>
      <c r="BD384" s="130">
        <f t="shared" si="284"/>
        <v>0</v>
      </c>
      <c r="BE384" s="130">
        <f t="shared" si="285"/>
        <v>0</v>
      </c>
      <c r="BF384" s="130">
        <f t="shared" si="286"/>
        <v>0</v>
      </c>
      <c r="BG384" s="149" t="b">
        <f t="shared" si="287"/>
        <v>0</v>
      </c>
      <c r="BH384" s="130" t="b">
        <f t="shared" si="288"/>
        <v>0</v>
      </c>
      <c r="BI384" s="130" t="str">
        <f t="shared" si="289"/>
        <v/>
      </c>
      <c r="BJ384" s="130" t="str">
        <f t="shared" si="290"/>
        <v/>
      </c>
      <c r="BK384" s="130">
        <f t="shared" si="291"/>
        <v>0</v>
      </c>
      <c r="BL384" s="130" t="str">
        <f t="shared" si="292"/>
        <v/>
      </c>
      <c r="BM384" s="130" t="str">
        <f t="shared" si="304"/>
        <v/>
      </c>
      <c r="BN384" s="130" t="str">
        <f t="shared" si="305"/>
        <v/>
      </c>
      <c r="BO384" s="130">
        <f t="shared" si="301"/>
        <v>0</v>
      </c>
      <c r="BP384" s="130">
        <f t="shared" si="302"/>
        <v>0</v>
      </c>
      <c r="BQ384" s="130">
        <f t="shared" si="303"/>
        <v>0</v>
      </c>
      <c r="BR384" s="130">
        <f t="shared" si="293"/>
        <v>0</v>
      </c>
      <c r="BS384" s="130" t="str">
        <f t="shared" si="294"/>
        <v>N</v>
      </c>
    </row>
    <row r="385" spans="1:71" ht="18" customHeight="1">
      <c r="A385" s="407"/>
      <c r="B385" s="117"/>
      <c r="C385" s="117"/>
      <c r="D385" s="118"/>
      <c r="E385" s="118"/>
      <c r="F385" s="115"/>
      <c r="G385" s="115"/>
      <c r="H385" s="119"/>
      <c r="I385" s="109" t="str">
        <f t="shared" si="272"/>
        <v xml:space="preserve"> </v>
      </c>
      <c r="J385" s="109" t="str">
        <f t="shared" si="273"/>
        <v xml:space="preserve"> </v>
      </c>
      <c r="K385" s="109" t="str">
        <f t="shared" si="274"/>
        <v xml:space="preserve"> </v>
      </c>
      <c r="W385" s="141" t="str">
        <f t="shared" si="275"/>
        <v xml:space="preserve"> </v>
      </c>
      <c r="X385" s="137" t="str">
        <f t="shared" si="256"/>
        <v xml:space="preserve"> </v>
      </c>
      <c r="Y385" s="137" t="str">
        <f t="shared" si="257"/>
        <v xml:space="preserve"> </v>
      </c>
      <c r="Z385" s="137" t="str">
        <f t="shared" si="258"/>
        <v xml:space="preserve"> </v>
      </c>
      <c r="AA385" s="138" t="str">
        <f t="shared" si="259"/>
        <v xml:space="preserve"> </v>
      </c>
      <c r="AB385" s="144" t="str">
        <f t="shared" si="260"/>
        <v xml:space="preserve"> </v>
      </c>
      <c r="AC385" s="139" t="e">
        <f t="shared" si="261"/>
        <v>#N/A</v>
      </c>
      <c r="AD385" s="139" t="e">
        <f t="shared" si="262"/>
        <v>#N/A</v>
      </c>
      <c r="AE385" s="140" t="str">
        <f>IF(ISBLANK($G385)," ",IF($D385="Z",#REF!,IF($G385=2,0,IF($G385=1,IF($AB385&gt;$AD385,#REF!,0),IF($AB385&lt;$AC385,#REF!,#REF!)))))</f>
        <v xml:space="preserve"> </v>
      </c>
      <c r="AF385" s="140" t="str">
        <f>IF(ISBLANK($G385)," ",IF($D385="Z",#REF!+#REF!,IF($G385=2,#REF!+#REF!,IF($G385=1,IF($AB385&gt;$AD385,#REF!+#REF!,#REF!+#REF!),IF($AB385&lt;$AC385,#REF!+#REF!,#REF!+#REF!)))))</f>
        <v xml:space="preserve"> </v>
      </c>
      <c r="AG385" s="125">
        <f t="shared" si="295"/>
        <v>0</v>
      </c>
      <c r="AH385" s="126">
        <f t="shared" si="296"/>
        <v>0</v>
      </c>
      <c r="AI385" s="126">
        <f t="shared" si="297"/>
        <v>0</v>
      </c>
      <c r="AJ385" s="126">
        <f t="shared" si="298"/>
        <v>0</v>
      </c>
      <c r="AK385" s="126">
        <f t="shared" si="299"/>
        <v>0</v>
      </c>
      <c r="AL385" s="126">
        <f t="shared" si="300"/>
        <v>4</v>
      </c>
      <c r="AM385" s="125">
        <f t="shared" si="276"/>
        <v>23</v>
      </c>
      <c r="AN385" s="125">
        <f t="shared" si="263"/>
        <v>0</v>
      </c>
      <c r="AO385" s="125">
        <f t="shared" si="264"/>
        <v>0</v>
      </c>
      <c r="AP385" s="125">
        <f t="shared" si="277"/>
        <v>1</v>
      </c>
      <c r="AQ385" s="127">
        <f t="shared" si="265"/>
        <v>810</v>
      </c>
      <c r="AR385" s="127">
        <f t="shared" si="266"/>
        <v>0</v>
      </c>
      <c r="AS385" s="125">
        <f t="shared" si="278"/>
        <v>0</v>
      </c>
      <c r="AT385" s="128">
        <f t="shared" si="267"/>
        <v>0</v>
      </c>
      <c r="AU385" s="128">
        <f t="shared" si="268"/>
        <v>0</v>
      </c>
      <c r="AV385" s="128">
        <f t="shared" si="279"/>
        <v>0</v>
      </c>
      <c r="AW385" s="128">
        <f t="shared" si="269"/>
        <v>0</v>
      </c>
      <c r="AX385" s="146">
        <f t="shared" si="270"/>
        <v>0</v>
      </c>
      <c r="AY385" s="147">
        <f t="shared" si="280"/>
        <v>0</v>
      </c>
      <c r="AZ385" s="146">
        <f t="shared" si="271"/>
        <v>0</v>
      </c>
      <c r="BA385" s="129">
        <f t="shared" si="281"/>
        <v>0</v>
      </c>
      <c r="BB385" s="129">
        <f t="shared" si="282"/>
        <v>0</v>
      </c>
      <c r="BC385" s="129">
        <f t="shared" si="283"/>
        <v>0</v>
      </c>
      <c r="BD385" s="130">
        <f t="shared" si="284"/>
        <v>0</v>
      </c>
      <c r="BE385" s="130">
        <f t="shared" si="285"/>
        <v>0</v>
      </c>
      <c r="BF385" s="130">
        <f t="shared" si="286"/>
        <v>0</v>
      </c>
      <c r="BG385" s="149" t="b">
        <f t="shared" si="287"/>
        <v>0</v>
      </c>
      <c r="BH385" s="130" t="b">
        <f t="shared" si="288"/>
        <v>0</v>
      </c>
      <c r="BI385" s="130" t="str">
        <f t="shared" si="289"/>
        <v/>
      </c>
      <c r="BJ385" s="130" t="str">
        <f t="shared" si="290"/>
        <v/>
      </c>
      <c r="BK385" s="130">
        <f t="shared" si="291"/>
        <v>0</v>
      </c>
      <c r="BL385" s="130" t="str">
        <f t="shared" si="292"/>
        <v/>
      </c>
      <c r="BM385" s="130" t="str">
        <f t="shared" si="304"/>
        <v/>
      </c>
      <c r="BN385" s="130" t="str">
        <f t="shared" si="305"/>
        <v/>
      </c>
      <c r="BO385" s="130">
        <f t="shared" si="301"/>
        <v>0</v>
      </c>
      <c r="BP385" s="130">
        <f t="shared" si="302"/>
        <v>0</v>
      </c>
      <c r="BQ385" s="130">
        <f t="shared" si="303"/>
        <v>0</v>
      </c>
      <c r="BR385" s="130">
        <f t="shared" si="293"/>
        <v>0</v>
      </c>
      <c r="BS385" s="130" t="str">
        <f t="shared" si="294"/>
        <v>N</v>
      </c>
    </row>
    <row r="386" spans="1:71" ht="18" customHeight="1">
      <c r="A386" s="407"/>
      <c r="B386" s="117"/>
      <c r="C386" s="117"/>
      <c r="D386" s="118"/>
      <c r="E386" s="118"/>
      <c r="F386" s="115"/>
      <c r="G386" s="115"/>
      <c r="H386" s="119"/>
      <c r="I386" s="109" t="str">
        <f t="shared" si="272"/>
        <v xml:space="preserve"> </v>
      </c>
      <c r="J386" s="109" t="str">
        <f t="shared" si="273"/>
        <v xml:space="preserve"> </v>
      </c>
      <c r="K386" s="109" t="str">
        <f t="shared" si="274"/>
        <v xml:space="preserve"> </v>
      </c>
      <c r="W386" s="141" t="str">
        <f t="shared" si="275"/>
        <v xml:space="preserve"> </v>
      </c>
      <c r="X386" s="137" t="str">
        <f t="shared" si="256"/>
        <v xml:space="preserve"> </v>
      </c>
      <c r="Y386" s="137" t="str">
        <f t="shared" si="257"/>
        <v xml:space="preserve"> </v>
      </c>
      <c r="Z386" s="137" t="str">
        <f t="shared" si="258"/>
        <v xml:space="preserve"> </v>
      </c>
      <c r="AA386" s="138" t="str">
        <f t="shared" si="259"/>
        <v xml:space="preserve"> </v>
      </c>
      <c r="AB386" s="144" t="str">
        <f t="shared" si="260"/>
        <v xml:space="preserve"> </v>
      </c>
      <c r="AC386" s="139" t="e">
        <f t="shared" si="261"/>
        <v>#N/A</v>
      </c>
      <c r="AD386" s="139" t="e">
        <f t="shared" si="262"/>
        <v>#N/A</v>
      </c>
      <c r="AE386" s="140" t="str">
        <f>IF(ISBLANK($G386)," ",IF($D386="Z",#REF!,IF($G386=2,0,IF($G386=1,IF($AB386&gt;$AD386,#REF!,0),IF($AB386&lt;$AC386,#REF!,#REF!)))))</f>
        <v xml:space="preserve"> </v>
      </c>
      <c r="AF386" s="140" t="str">
        <f>IF(ISBLANK($G386)," ",IF($D386="Z",#REF!+#REF!,IF($G386=2,#REF!+#REF!,IF($G386=1,IF($AB386&gt;$AD386,#REF!+#REF!,#REF!+#REF!),IF($AB386&lt;$AC386,#REF!+#REF!,#REF!+#REF!)))))</f>
        <v xml:space="preserve"> </v>
      </c>
      <c r="AG386" s="125">
        <f t="shared" si="295"/>
        <v>0</v>
      </c>
      <c r="AH386" s="126">
        <f t="shared" si="296"/>
        <v>0</v>
      </c>
      <c r="AI386" s="126">
        <f t="shared" si="297"/>
        <v>0</v>
      </c>
      <c r="AJ386" s="126">
        <f t="shared" si="298"/>
        <v>0</v>
      </c>
      <c r="AK386" s="126">
        <f t="shared" si="299"/>
        <v>0</v>
      </c>
      <c r="AL386" s="126">
        <f t="shared" si="300"/>
        <v>4</v>
      </c>
      <c r="AM386" s="125">
        <f t="shared" si="276"/>
        <v>23</v>
      </c>
      <c r="AN386" s="125">
        <f t="shared" si="263"/>
        <v>0</v>
      </c>
      <c r="AO386" s="125">
        <f t="shared" si="264"/>
        <v>0</v>
      </c>
      <c r="AP386" s="125">
        <f t="shared" si="277"/>
        <v>1</v>
      </c>
      <c r="AQ386" s="127">
        <f t="shared" si="265"/>
        <v>810</v>
      </c>
      <c r="AR386" s="127">
        <f t="shared" si="266"/>
        <v>0</v>
      </c>
      <c r="AS386" s="125">
        <f t="shared" si="278"/>
        <v>0</v>
      </c>
      <c r="AT386" s="128">
        <f t="shared" si="267"/>
        <v>0</v>
      </c>
      <c r="AU386" s="128">
        <f t="shared" si="268"/>
        <v>0</v>
      </c>
      <c r="AV386" s="128">
        <f t="shared" si="279"/>
        <v>0</v>
      </c>
      <c r="AW386" s="128">
        <f t="shared" si="269"/>
        <v>0</v>
      </c>
      <c r="AX386" s="146">
        <f t="shared" si="270"/>
        <v>0</v>
      </c>
      <c r="AY386" s="147">
        <f t="shared" si="280"/>
        <v>0</v>
      </c>
      <c r="AZ386" s="146">
        <f t="shared" si="271"/>
        <v>0</v>
      </c>
      <c r="BA386" s="129">
        <f t="shared" si="281"/>
        <v>0</v>
      </c>
      <c r="BB386" s="129">
        <f t="shared" si="282"/>
        <v>0</v>
      </c>
      <c r="BC386" s="129">
        <f t="shared" si="283"/>
        <v>0</v>
      </c>
      <c r="BD386" s="130">
        <f t="shared" si="284"/>
        <v>0</v>
      </c>
      <c r="BE386" s="130">
        <f t="shared" si="285"/>
        <v>0</v>
      </c>
      <c r="BF386" s="130">
        <f t="shared" si="286"/>
        <v>0</v>
      </c>
      <c r="BG386" s="149" t="b">
        <f t="shared" si="287"/>
        <v>0</v>
      </c>
      <c r="BH386" s="130" t="b">
        <f t="shared" si="288"/>
        <v>0</v>
      </c>
      <c r="BI386" s="130" t="str">
        <f t="shared" si="289"/>
        <v/>
      </c>
      <c r="BJ386" s="130" t="str">
        <f t="shared" si="290"/>
        <v/>
      </c>
      <c r="BK386" s="130">
        <f t="shared" si="291"/>
        <v>0</v>
      </c>
      <c r="BL386" s="130" t="str">
        <f t="shared" si="292"/>
        <v/>
      </c>
      <c r="BM386" s="130" t="str">
        <f t="shared" si="304"/>
        <v/>
      </c>
      <c r="BN386" s="130" t="str">
        <f t="shared" si="305"/>
        <v/>
      </c>
      <c r="BO386" s="130">
        <f t="shared" si="301"/>
        <v>0</v>
      </c>
      <c r="BP386" s="130">
        <f t="shared" si="302"/>
        <v>0</v>
      </c>
      <c r="BQ386" s="130">
        <f t="shared" si="303"/>
        <v>0</v>
      </c>
      <c r="BR386" s="130">
        <f t="shared" si="293"/>
        <v>0</v>
      </c>
      <c r="BS386" s="130" t="str">
        <f t="shared" si="294"/>
        <v>N</v>
      </c>
    </row>
    <row r="387" spans="1:71" ht="18" customHeight="1">
      <c r="A387" s="407"/>
      <c r="B387" s="117"/>
      <c r="C387" s="117"/>
      <c r="D387" s="118"/>
      <c r="E387" s="118"/>
      <c r="F387" s="115"/>
      <c r="G387" s="115"/>
      <c r="H387" s="119"/>
      <c r="I387" s="109" t="str">
        <f t="shared" si="272"/>
        <v xml:space="preserve"> </v>
      </c>
      <c r="J387" s="109" t="str">
        <f t="shared" si="273"/>
        <v xml:space="preserve"> </v>
      </c>
      <c r="K387" s="109" t="str">
        <f t="shared" si="274"/>
        <v xml:space="preserve"> </v>
      </c>
      <c r="W387" s="141" t="str">
        <f t="shared" si="275"/>
        <v xml:space="preserve"> </v>
      </c>
      <c r="X387" s="137" t="str">
        <f t="shared" si="256"/>
        <v xml:space="preserve"> </v>
      </c>
      <c r="Y387" s="137" t="str">
        <f t="shared" si="257"/>
        <v xml:space="preserve"> </v>
      </c>
      <c r="Z387" s="137" t="str">
        <f t="shared" si="258"/>
        <v xml:space="preserve"> </v>
      </c>
      <c r="AA387" s="138" t="str">
        <f t="shared" si="259"/>
        <v xml:space="preserve"> </v>
      </c>
      <c r="AB387" s="144" t="str">
        <f t="shared" si="260"/>
        <v xml:space="preserve"> </v>
      </c>
      <c r="AC387" s="139" t="e">
        <f t="shared" si="261"/>
        <v>#N/A</v>
      </c>
      <c r="AD387" s="139" t="e">
        <f t="shared" si="262"/>
        <v>#N/A</v>
      </c>
      <c r="AE387" s="140" t="str">
        <f>IF(ISBLANK($G387)," ",IF($D387="Z",#REF!,IF($G387=2,0,IF($G387=1,IF($AB387&gt;$AD387,#REF!,0),IF($AB387&lt;$AC387,#REF!,#REF!)))))</f>
        <v xml:space="preserve"> </v>
      </c>
      <c r="AF387" s="140" t="str">
        <f>IF(ISBLANK($G387)," ",IF($D387="Z",#REF!+#REF!,IF($G387=2,#REF!+#REF!,IF($G387=1,IF($AB387&gt;$AD387,#REF!+#REF!,#REF!+#REF!),IF($AB387&lt;$AC387,#REF!+#REF!,#REF!+#REF!)))))</f>
        <v xml:space="preserve"> </v>
      </c>
      <c r="AG387" s="125">
        <f t="shared" si="295"/>
        <v>0</v>
      </c>
      <c r="AH387" s="126">
        <f t="shared" si="296"/>
        <v>0</v>
      </c>
      <c r="AI387" s="126">
        <f t="shared" si="297"/>
        <v>0</v>
      </c>
      <c r="AJ387" s="126">
        <f t="shared" si="298"/>
        <v>0</v>
      </c>
      <c r="AK387" s="126">
        <f t="shared" si="299"/>
        <v>0</v>
      </c>
      <c r="AL387" s="126">
        <f t="shared" si="300"/>
        <v>4</v>
      </c>
      <c r="AM387" s="125">
        <f t="shared" si="276"/>
        <v>23</v>
      </c>
      <c r="AN387" s="125">
        <f t="shared" si="263"/>
        <v>0</v>
      </c>
      <c r="AO387" s="125">
        <f t="shared" si="264"/>
        <v>0</v>
      </c>
      <c r="AP387" s="125">
        <f t="shared" si="277"/>
        <v>1</v>
      </c>
      <c r="AQ387" s="127">
        <f t="shared" si="265"/>
        <v>810</v>
      </c>
      <c r="AR387" s="127">
        <f t="shared" si="266"/>
        <v>0</v>
      </c>
      <c r="AS387" s="125">
        <f t="shared" si="278"/>
        <v>0</v>
      </c>
      <c r="AT387" s="128">
        <f t="shared" si="267"/>
        <v>0</v>
      </c>
      <c r="AU387" s="128">
        <f t="shared" si="268"/>
        <v>0</v>
      </c>
      <c r="AV387" s="128">
        <f t="shared" si="279"/>
        <v>0</v>
      </c>
      <c r="AW387" s="128">
        <f t="shared" si="269"/>
        <v>0</v>
      </c>
      <c r="AX387" s="146">
        <f t="shared" si="270"/>
        <v>0</v>
      </c>
      <c r="AY387" s="147">
        <f t="shared" si="280"/>
        <v>0</v>
      </c>
      <c r="AZ387" s="146">
        <f t="shared" si="271"/>
        <v>0</v>
      </c>
      <c r="BA387" s="129">
        <f t="shared" si="281"/>
        <v>0</v>
      </c>
      <c r="BB387" s="129">
        <f t="shared" si="282"/>
        <v>0</v>
      </c>
      <c r="BC387" s="129">
        <f t="shared" si="283"/>
        <v>0</v>
      </c>
      <c r="BD387" s="130">
        <f t="shared" si="284"/>
        <v>0</v>
      </c>
      <c r="BE387" s="130">
        <f t="shared" si="285"/>
        <v>0</v>
      </c>
      <c r="BF387" s="130">
        <f t="shared" si="286"/>
        <v>0</v>
      </c>
      <c r="BG387" s="149" t="b">
        <f t="shared" si="287"/>
        <v>0</v>
      </c>
      <c r="BH387" s="130" t="b">
        <f t="shared" si="288"/>
        <v>0</v>
      </c>
      <c r="BI387" s="130" t="str">
        <f t="shared" si="289"/>
        <v/>
      </c>
      <c r="BJ387" s="130" t="str">
        <f t="shared" si="290"/>
        <v/>
      </c>
      <c r="BK387" s="130">
        <f t="shared" si="291"/>
        <v>0</v>
      </c>
      <c r="BL387" s="130" t="str">
        <f t="shared" si="292"/>
        <v/>
      </c>
      <c r="BM387" s="130" t="str">
        <f t="shared" si="304"/>
        <v/>
      </c>
      <c r="BN387" s="130" t="str">
        <f t="shared" si="305"/>
        <v/>
      </c>
      <c r="BO387" s="130">
        <f t="shared" si="301"/>
        <v>0</v>
      </c>
      <c r="BP387" s="130">
        <f t="shared" si="302"/>
        <v>0</v>
      </c>
      <c r="BQ387" s="130">
        <f t="shared" si="303"/>
        <v>0</v>
      </c>
      <c r="BR387" s="130">
        <f t="shared" si="293"/>
        <v>0</v>
      </c>
      <c r="BS387" s="130" t="str">
        <f t="shared" si="294"/>
        <v>N</v>
      </c>
    </row>
    <row r="388" spans="1:71" ht="18" customHeight="1">
      <c r="A388" s="407"/>
      <c r="B388" s="117"/>
      <c r="C388" s="117"/>
      <c r="D388" s="118"/>
      <c r="E388" s="118"/>
      <c r="F388" s="115"/>
      <c r="G388" s="115"/>
      <c r="H388" s="119"/>
      <c r="I388" s="109" t="str">
        <f t="shared" si="272"/>
        <v xml:space="preserve"> </v>
      </c>
      <c r="J388" s="109" t="str">
        <f t="shared" si="273"/>
        <v xml:space="preserve"> </v>
      </c>
      <c r="K388" s="109" t="str">
        <f t="shared" si="274"/>
        <v xml:space="preserve"> </v>
      </c>
      <c r="W388" s="141" t="str">
        <f t="shared" si="275"/>
        <v xml:space="preserve"> </v>
      </c>
      <c r="X388" s="137" t="str">
        <f t="shared" si="256"/>
        <v xml:space="preserve"> </v>
      </c>
      <c r="Y388" s="137" t="str">
        <f t="shared" si="257"/>
        <v xml:space="preserve"> </v>
      </c>
      <c r="Z388" s="137" t="str">
        <f t="shared" si="258"/>
        <v xml:space="preserve"> </v>
      </c>
      <c r="AA388" s="138" t="str">
        <f t="shared" si="259"/>
        <v xml:space="preserve"> </v>
      </c>
      <c r="AB388" s="144" t="str">
        <f t="shared" si="260"/>
        <v xml:space="preserve"> </v>
      </c>
      <c r="AC388" s="139" t="e">
        <f t="shared" si="261"/>
        <v>#N/A</v>
      </c>
      <c r="AD388" s="139" t="e">
        <f t="shared" si="262"/>
        <v>#N/A</v>
      </c>
      <c r="AE388" s="140" t="str">
        <f>IF(ISBLANK($G388)," ",IF($D388="Z",#REF!,IF($G388=2,0,IF($G388=1,IF($AB388&gt;$AD388,#REF!,0),IF($AB388&lt;$AC388,#REF!,#REF!)))))</f>
        <v xml:space="preserve"> </v>
      </c>
      <c r="AF388" s="140" t="str">
        <f>IF(ISBLANK($G388)," ",IF($D388="Z",#REF!+#REF!,IF($G388=2,#REF!+#REF!,IF($G388=1,IF($AB388&gt;$AD388,#REF!+#REF!,#REF!+#REF!),IF($AB388&lt;$AC388,#REF!+#REF!,#REF!+#REF!)))))</f>
        <v xml:space="preserve"> </v>
      </c>
      <c r="AG388" s="125">
        <f t="shared" si="295"/>
        <v>0</v>
      </c>
      <c r="AH388" s="126">
        <f t="shared" si="296"/>
        <v>0</v>
      </c>
      <c r="AI388" s="126">
        <f t="shared" si="297"/>
        <v>0</v>
      </c>
      <c r="AJ388" s="126">
        <f t="shared" si="298"/>
        <v>0</v>
      </c>
      <c r="AK388" s="126">
        <f t="shared" si="299"/>
        <v>0</v>
      </c>
      <c r="AL388" s="126">
        <f t="shared" si="300"/>
        <v>4</v>
      </c>
      <c r="AM388" s="125">
        <f t="shared" si="276"/>
        <v>23</v>
      </c>
      <c r="AN388" s="125">
        <f t="shared" si="263"/>
        <v>0</v>
      </c>
      <c r="AO388" s="125">
        <f t="shared" si="264"/>
        <v>0</v>
      </c>
      <c r="AP388" s="125">
        <f t="shared" si="277"/>
        <v>1</v>
      </c>
      <c r="AQ388" s="127">
        <f t="shared" si="265"/>
        <v>810</v>
      </c>
      <c r="AR388" s="127">
        <f t="shared" si="266"/>
        <v>0</v>
      </c>
      <c r="AS388" s="125">
        <f t="shared" si="278"/>
        <v>0</v>
      </c>
      <c r="AT388" s="128">
        <f t="shared" si="267"/>
        <v>0</v>
      </c>
      <c r="AU388" s="128">
        <f t="shared" si="268"/>
        <v>0</v>
      </c>
      <c r="AV388" s="128">
        <f t="shared" si="279"/>
        <v>0</v>
      </c>
      <c r="AW388" s="128">
        <f t="shared" si="269"/>
        <v>0</v>
      </c>
      <c r="AX388" s="146">
        <f t="shared" si="270"/>
        <v>0</v>
      </c>
      <c r="AY388" s="147">
        <f t="shared" si="280"/>
        <v>0</v>
      </c>
      <c r="AZ388" s="146">
        <f t="shared" si="271"/>
        <v>0</v>
      </c>
      <c r="BA388" s="129">
        <f t="shared" si="281"/>
        <v>0</v>
      </c>
      <c r="BB388" s="129">
        <f t="shared" si="282"/>
        <v>0</v>
      </c>
      <c r="BC388" s="129">
        <f t="shared" si="283"/>
        <v>0</v>
      </c>
      <c r="BD388" s="130">
        <f t="shared" si="284"/>
        <v>0</v>
      </c>
      <c r="BE388" s="130">
        <f t="shared" si="285"/>
        <v>0</v>
      </c>
      <c r="BF388" s="130">
        <f t="shared" si="286"/>
        <v>0</v>
      </c>
      <c r="BG388" s="149" t="b">
        <f t="shared" si="287"/>
        <v>0</v>
      </c>
      <c r="BH388" s="130" t="b">
        <f t="shared" si="288"/>
        <v>0</v>
      </c>
      <c r="BI388" s="130" t="str">
        <f t="shared" si="289"/>
        <v/>
      </c>
      <c r="BJ388" s="130" t="str">
        <f t="shared" si="290"/>
        <v/>
      </c>
      <c r="BK388" s="130">
        <f t="shared" si="291"/>
        <v>0</v>
      </c>
      <c r="BL388" s="130" t="str">
        <f t="shared" si="292"/>
        <v/>
      </c>
      <c r="BM388" s="130" t="str">
        <f t="shared" si="304"/>
        <v/>
      </c>
      <c r="BN388" s="130" t="str">
        <f t="shared" si="305"/>
        <v/>
      </c>
      <c r="BO388" s="130">
        <f t="shared" si="301"/>
        <v>0</v>
      </c>
      <c r="BP388" s="130">
        <f t="shared" si="302"/>
        <v>0</v>
      </c>
      <c r="BQ388" s="130">
        <f t="shared" si="303"/>
        <v>0</v>
      </c>
      <c r="BR388" s="130">
        <f t="shared" si="293"/>
        <v>0</v>
      </c>
      <c r="BS388" s="130" t="str">
        <f t="shared" si="294"/>
        <v>N</v>
      </c>
    </row>
    <row r="389" spans="1:71" ht="18" customHeight="1">
      <c r="A389" s="407"/>
      <c r="B389" s="117"/>
      <c r="C389" s="117"/>
      <c r="D389" s="118"/>
      <c r="E389" s="118"/>
      <c r="F389" s="115"/>
      <c r="G389" s="115"/>
      <c r="H389" s="119"/>
      <c r="I389" s="109" t="str">
        <f t="shared" si="272"/>
        <v xml:space="preserve"> </v>
      </c>
      <c r="J389" s="109" t="str">
        <f t="shared" si="273"/>
        <v xml:space="preserve"> </v>
      </c>
      <c r="K389" s="109" t="str">
        <f t="shared" si="274"/>
        <v xml:space="preserve"> </v>
      </c>
      <c r="W389" s="141" t="str">
        <f t="shared" si="275"/>
        <v xml:space="preserve"> </v>
      </c>
      <c r="X389" s="137" t="str">
        <f t="shared" si="256"/>
        <v xml:space="preserve"> </v>
      </c>
      <c r="Y389" s="137" t="str">
        <f t="shared" si="257"/>
        <v xml:space="preserve"> </v>
      </c>
      <c r="Z389" s="137" t="str">
        <f t="shared" si="258"/>
        <v xml:space="preserve"> </v>
      </c>
      <c r="AA389" s="138" t="str">
        <f t="shared" si="259"/>
        <v xml:space="preserve"> </v>
      </c>
      <c r="AB389" s="144" t="str">
        <f t="shared" si="260"/>
        <v xml:space="preserve"> </v>
      </c>
      <c r="AC389" s="139" t="e">
        <f t="shared" si="261"/>
        <v>#N/A</v>
      </c>
      <c r="AD389" s="139" t="e">
        <f t="shared" si="262"/>
        <v>#N/A</v>
      </c>
      <c r="AE389" s="140" t="str">
        <f>IF(ISBLANK($G389)," ",IF($D389="Z",#REF!,IF($G389=2,0,IF($G389=1,IF($AB389&gt;$AD389,#REF!,0),IF($AB389&lt;$AC389,#REF!,#REF!)))))</f>
        <v xml:space="preserve"> </v>
      </c>
      <c r="AF389" s="140" t="str">
        <f>IF(ISBLANK($G389)," ",IF($D389="Z",#REF!+#REF!,IF($G389=2,#REF!+#REF!,IF($G389=1,IF($AB389&gt;$AD389,#REF!+#REF!,#REF!+#REF!),IF($AB389&lt;$AC389,#REF!+#REF!,#REF!+#REF!)))))</f>
        <v xml:space="preserve"> </v>
      </c>
      <c r="AG389" s="125">
        <f t="shared" si="295"/>
        <v>0</v>
      </c>
      <c r="AH389" s="126">
        <f t="shared" si="296"/>
        <v>0</v>
      </c>
      <c r="AI389" s="126">
        <f t="shared" si="297"/>
        <v>0</v>
      </c>
      <c r="AJ389" s="126">
        <f t="shared" si="298"/>
        <v>0</v>
      </c>
      <c r="AK389" s="126">
        <f t="shared" si="299"/>
        <v>0</v>
      </c>
      <c r="AL389" s="126">
        <f t="shared" si="300"/>
        <v>4</v>
      </c>
      <c r="AM389" s="125">
        <f t="shared" si="276"/>
        <v>23</v>
      </c>
      <c r="AN389" s="125">
        <f t="shared" si="263"/>
        <v>0</v>
      </c>
      <c r="AO389" s="125">
        <f t="shared" si="264"/>
        <v>0</v>
      </c>
      <c r="AP389" s="125">
        <f t="shared" si="277"/>
        <v>1</v>
      </c>
      <c r="AQ389" s="127">
        <f t="shared" si="265"/>
        <v>810</v>
      </c>
      <c r="AR389" s="127">
        <f t="shared" si="266"/>
        <v>0</v>
      </c>
      <c r="AS389" s="125">
        <f t="shared" si="278"/>
        <v>0</v>
      </c>
      <c r="AT389" s="128">
        <f t="shared" si="267"/>
        <v>0</v>
      </c>
      <c r="AU389" s="128">
        <f t="shared" si="268"/>
        <v>0</v>
      </c>
      <c r="AV389" s="128">
        <f t="shared" si="279"/>
        <v>0</v>
      </c>
      <c r="AW389" s="128">
        <f t="shared" si="269"/>
        <v>0</v>
      </c>
      <c r="AX389" s="146">
        <f t="shared" si="270"/>
        <v>0</v>
      </c>
      <c r="AY389" s="147">
        <f t="shared" si="280"/>
        <v>0</v>
      </c>
      <c r="AZ389" s="146">
        <f t="shared" si="271"/>
        <v>0</v>
      </c>
      <c r="BA389" s="129">
        <f t="shared" si="281"/>
        <v>0</v>
      </c>
      <c r="BB389" s="129">
        <f t="shared" si="282"/>
        <v>0</v>
      </c>
      <c r="BC389" s="129">
        <f t="shared" si="283"/>
        <v>0</v>
      </c>
      <c r="BD389" s="130">
        <f t="shared" si="284"/>
        <v>0</v>
      </c>
      <c r="BE389" s="130">
        <f t="shared" si="285"/>
        <v>0</v>
      </c>
      <c r="BF389" s="130">
        <f t="shared" si="286"/>
        <v>0</v>
      </c>
      <c r="BG389" s="149" t="b">
        <f t="shared" si="287"/>
        <v>0</v>
      </c>
      <c r="BH389" s="130" t="b">
        <f t="shared" si="288"/>
        <v>0</v>
      </c>
      <c r="BI389" s="130" t="str">
        <f t="shared" si="289"/>
        <v/>
      </c>
      <c r="BJ389" s="130" t="str">
        <f t="shared" si="290"/>
        <v/>
      </c>
      <c r="BK389" s="130">
        <f t="shared" si="291"/>
        <v>0</v>
      </c>
      <c r="BL389" s="130" t="str">
        <f t="shared" si="292"/>
        <v/>
      </c>
      <c r="BM389" s="130" t="str">
        <f t="shared" si="304"/>
        <v/>
      </c>
      <c r="BN389" s="130" t="str">
        <f t="shared" si="305"/>
        <v/>
      </c>
      <c r="BO389" s="130">
        <f t="shared" si="301"/>
        <v>0</v>
      </c>
      <c r="BP389" s="130">
        <f t="shared" si="302"/>
        <v>0</v>
      </c>
      <c r="BQ389" s="130">
        <f t="shared" si="303"/>
        <v>0</v>
      </c>
      <c r="BR389" s="130">
        <f t="shared" si="293"/>
        <v>0</v>
      </c>
      <c r="BS389" s="130" t="str">
        <f t="shared" si="294"/>
        <v>N</v>
      </c>
    </row>
    <row r="390" spans="1:71" ht="18" customHeight="1">
      <c r="A390" s="407"/>
      <c r="B390" s="117"/>
      <c r="C390" s="117"/>
      <c r="D390" s="118"/>
      <c r="E390" s="118"/>
      <c r="F390" s="115"/>
      <c r="G390" s="115"/>
      <c r="H390" s="119"/>
      <c r="I390" s="109" t="str">
        <f t="shared" si="272"/>
        <v xml:space="preserve"> </v>
      </c>
      <c r="J390" s="109" t="str">
        <f t="shared" si="273"/>
        <v xml:space="preserve"> </v>
      </c>
      <c r="K390" s="109" t="str">
        <f t="shared" si="274"/>
        <v xml:space="preserve"> </v>
      </c>
      <c r="W390" s="141" t="str">
        <f t="shared" si="275"/>
        <v xml:space="preserve"> </v>
      </c>
      <c r="X390" s="137" t="str">
        <f t="shared" si="256"/>
        <v xml:space="preserve"> </v>
      </c>
      <c r="Y390" s="137" t="str">
        <f t="shared" si="257"/>
        <v xml:space="preserve"> </v>
      </c>
      <c r="Z390" s="137" t="str">
        <f t="shared" si="258"/>
        <v xml:space="preserve"> </v>
      </c>
      <c r="AA390" s="138" t="str">
        <f t="shared" si="259"/>
        <v xml:space="preserve"> </v>
      </c>
      <c r="AB390" s="144" t="str">
        <f t="shared" si="260"/>
        <v xml:space="preserve"> </v>
      </c>
      <c r="AC390" s="139" t="e">
        <f t="shared" si="261"/>
        <v>#N/A</v>
      </c>
      <c r="AD390" s="139" t="e">
        <f t="shared" si="262"/>
        <v>#N/A</v>
      </c>
      <c r="AE390" s="140" t="str">
        <f>IF(ISBLANK($G390)," ",IF($D390="Z",#REF!,IF($G390=2,0,IF($G390=1,IF($AB390&gt;$AD390,#REF!,0),IF($AB390&lt;$AC390,#REF!,#REF!)))))</f>
        <v xml:space="preserve"> </v>
      </c>
      <c r="AF390" s="140" t="str">
        <f>IF(ISBLANK($G390)," ",IF($D390="Z",#REF!+#REF!,IF($G390=2,#REF!+#REF!,IF($G390=1,IF($AB390&gt;$AD390,#REF!+#REF!,#REF!+#REF!),IF($AB390&lt;$AC390,#REF!+#REF!,#REF!+#REF!)))))</f>
        <v xml:space="preserve"> </v>
      </c>
      <c r="AG390" s="125">
        <f t="shared" si="295"/>
        <v>0</v>
      </c>
      <c r="AH390" s="126">
        <f t="shared" si="296"/>
        <v>0</v>
      </c>
      <c r="AI390" s="126">
        <f t="shared" si="297"/>
        <v>0</v>
      </c>
      <c r="AJ390" s="126">
        <f t="shared" si="298"/>
        <v>0</v>
      </c>
      <c r="AK390" s="126">
        <f t="shared" si="299"/>
        <v>0</v>
      </c>
      <c r="AL390" s="126">
        <f t="shared" si="300"/>
        <v>4</v>
      </c>
      <c r="AM390" s="125">
        <f t="shared" si="276"/>
        <v>23</v>
      </c>
      <c r="AN390" s="125">
        <f t="shared" si="263"/>
        <v>0</v>
      </c>
      <c r="AO390" s="125">
        <f t="shared" si="264"/>
        <v>0</v>
      </c>
      <c r="AP390" s="125">
        <f t="shared" si="277"/>
        <v>1</v>
      </c>
      <c r="AQ390" s="127">
        <f t="shared" si="265"/>
        <v>810</v>
      </c>
      <c r="AR390" s="127">
        <f t="shared" si="266"/>
        <v>0</v>
      </c>
      <c r="AS390" s="125">
        <f t="shared" si="278"/>
        <v>0</v>
      </c>
      <c r="AT390" s="128">
        <f t="shared" si="267"/>
        <v>0</v>
      </c>
      <c r="AU390" s="128">
        <f t="shared" si="268"/>
        <v>0</v>
      </c>
      <c r="AV390" s="128">
        <f t="shared" si="279"/>
        <v>0</v>
      </c>
      <c r="AW390" s="128">
        <f t="shared" si="269"/>
        <v>0</v>
      </c>
      <c r="AX390" s="146">
        <f t="shared" si="270"/>
        <v>0</v>
      </c>
      <c r="AY390" s="147">
        <f t="shared" si="280"/>
        <v>0</v>
      </c>
      <c r="AZ390" s="146">
        <f t="shared" si="271"/>
        <v>0</v>
      </c>
      <c r="BA390" s="129">
        <f t="shared" si="281"/>
        <v>0</v>
      </c>
      <c r="BB390" s="129">
        <f t="shared" si="282"/>
        <v>0</v>
      </c>
      <c r="BC390" s="129">
        <f t="shared" si="283"/>
        <v>0</v>
      </c>
      <c r="BD390" s="130">
        <f t="shared" si="284"/>
        <v>0</v>
      </c>
      <c r="BE390" s="130">
        <f t="shared" si="285"/>
        <v>0</v>
      </c>
      <c r="BF390" s="130">
        <f t="shared" si="286"/>
        <v>0</v>
      </c>
      <c r="BG390" s="149" t="b">
        <f t="shared" si="287"/>
        <v>0</v>
      </c>
      <c r="BH390" s="130" t="b">
        <f t="shared" si="288"/>
        <v>0</v>
      </c>
      <c r="BI390" s="130" t="str">
        <f t="shared" si="289"/>
        <v/>
      </c>
      <c r="BJ390" s="130" t="str">
        <f t="shared" si="290"/>
        <v/>
      </c>
      <c r="BK390" s="130">
        <f t="shared" si="291"/>
        <v>0</v>
      </c>
      <c r="BL390" s="130" t="str">
        <f t="shared" si="292"/>
        <v/>
      </c>
      <c r="BM390" s="130" t="str">
        <f t="shared" si="304"/>
        <v/>
      </c>
      <c r="BN390" s="130" t="str">
        <f t="shared" si="305"/>
        <v/>
      </c>
      <c r="BO390" s="130">
        <f t="shared" si="301"/>
        <v>0</v>
      </c>
      <c r="BP390" s="130">
        <f t="shared" si="302"/>
        <v>0</v>
      </c>
      <c r="BQ390" s="130">
        <f t="shared" si="303"/>
        <v>0</v>
      </c>
      <c r="BR390" s="130">
        <f t="shared" si="293"/>
        <v>0</v>
      </c>
      <c r="BS390" s="130" t="str">
        <f t="shared" si="294"/>
        <v>N</v>
      </c>
    </row>
    <row r="391" spans="1:71" ht="18" customHeight="1">
      <c r="A391" s="407"/>
      <c r="B391" s="117"/>
      <c r="C391" s="117"/>
      <c r="D391" s="118"/>
      <c r="E391" s="118"/>
      <c r="F391" s="115"/>
      <c r="G391" s="115"/>
      <c r="H391" s="119"/>
      <c r="I391" s="109" t="str">
        <f t="shared" si="272"/>
        <v xml:space="preserve"> </v>
      </c>
      <c r="J391" s="109" t="str">
        <f t="shared" si="273"/>
        <v xml:space="preserve"> </v>
      </c>
      <c r="K391" s="109" t="str">
        <f t="shared" si="274"/>
        <v xml:space="preserve"> </v>
      </c>
      <c r="W391" s="141" t="str">
        <f t="shared" si="275"/>
        <v xml:space="preserve"> </v>
      </c>
      <c r="X391" s="137" t="str">
        <f t="shared" si="256"/>
        <v xml:space="preserve"> </v>
      </c>
      <c r="Y391" s="137" t="str">
        <f t="shared" si="257"/>
        <v xml:space="preserve"> </v>
      </c>
      <c r="Z391" s="137" t="str">
        <f t="shared" si="258"/>
        <v xml:space="preserve"> </v>
      </c>
      <c r="AA391" s="138" t="str">
        <f t="shared" si="259"/>
        <v xml:space="preserve"> </v>
      </c>
      <c r="AB391" s="144" t="str">
        <f t="shared" si="260"/>
        <v xml:space="preserve"> </v>
      </c>
      <c r="AC391" s="139" t="e">
        <f t="shared" si="261"/>
        <v>#N/A</v>
      </c>
      <c r="AD391" s="139" t="e">
        <f t="shared" si="262"/>
        <v>#N/A</v>
      </c>
      <c r="AE391" s="140" t="str">
        <f>IF(ISBLANK($G391)," ",IF($D391="Z",#REF!,IF($G391=2,0,IF($G391=1,IF($AB391&gt;$AD391,#REF!,0),IF($AB391&lt;$AC391,#REF!,#REF!)))))</f>
        <v xml:space="preserve"> </v>
      </c>
      <c r="AF391" s="140" t="str">
        <f>IF(ISBLANK($G391)," ",IF($D391="Z",#REF!+#REF!,IF($G391=2,#REF!+#REF!,IF($G391=1,IF($AB391&gt;$AD391,#REF!+#REF!,#REF!+#REF!),IF($AB391&lt;$AC391,#REF!+#REF!,#REF!+#REF!)))))</f>
        <v xml:space="preserve"> </v>
      </c>
      <c r="AG391" s="125">
        <f t="shared" si="295"/>
        <v>0</v>
      </c>
      <c r="AH391" s="126">
        <f t="shared" si="296"/>
        <v>0</v>
      </c>
      <c r="AI391" s="126">
        <f t="shared" si="297"/>
        <v>0</v>
      </c>
      <c r="AJ391" s="126">
        <f t="shared" si="298"/>
        <v>0</v>
      </c>
      <c r="AK391" s="126">
        <f t="shared" si="299"/>
        <v>0</v>
      </c>
      <c r="AL391" s="126">
        <f t="shared" si="300"/>
        <v>4</v>
      </c>
      <c r="AM391" s="125">
        <f t="shared" si="276"/>
        <v>23</v>
      </c>
      <c r="AN391" s="125">
        <f t="shared" si="263"/>
        <v>0</v>
      </c>
      <c r="AO391" s="125">
        <f t="shared" si="264"/>
        <v>0</v>
      </c>
      <c r="AP391" s="125">
        <f t="shared" si="277"/>
        <v>1</v>
      </c>
      <c r="AQ391" s="127">
        <f t="shared" si="265"/>
        <v>810</v>
      </c>
      <c r="AR391" s="127">
        <f t="shared" si="266"/>
        <v>0</v>
      </c>
      <c r="AS391" s="125">
        <f t="shared" si="278"/>
        <v>0</v>
      </c>
      <c r="AT391" s="128">
        <f t="shared" si="267"/>
        <v>0</v>
      </c>
      <c r="AU391" s="128">
        <f t="shared" si="268"/>
        <v>0</v>
      </c>
      <c r="AV391" s="128">
        <f t="shared" si="279"/>
        <v>0</v>
      </c>
      <c r="AW391" s="128">
        <f t="shared" si="269"/>
        <v>0</v>
      </c>
      <c r="AX391" s="146">
        <f t="shared" si="270"/>
        <v>0</v>
      </c>
      <c r="AY391" s="147">
        <f t="shared" si="280"/>
        <v>0</v>
      </c>
      <c r="AZ391" s="146">
        <f t="shared" si="271"/>
        <v>0</v>
      </c>
      <c r="BA391" s="129">
        <f t="shared" si="281"/>
        <v>0</v>
      </c>
      <c r="BB391" s="129">
        <f t="shared" si="282"/>
        <v>0</v>
      </c>
      <c r="BC391" s="129">
        <f t="shared" si="283"/>
        <v>0</v>
      </c>
      <c r="BD391" s="130">
        <f t="shared" si="284"/>
        <v>0</v>
      </c>
      <c r="BE391" s="130">
        <f t="shared" si="285"/>
        <v>0</v>
      </c>
      <c r="BF391" s="130">
        <f t="shared" si="286"/>
        <v>0</v>
      </c>
      <c r="BG391" s="149" t="b">
        <f t="shared" si="287"/>
        <v>0</v>
      </c>
      <c r="BH391" s="130" t="b">
        <f t="shared" si="288"/>
        <v>0</v>
      </c>
      <c r="BI391" s="130" t="str">
        <f t="shared" si="289"/>
        <v/>
      </c>
      <c r="BJ391" s="130" t="str">
        <f t="shared" si="290"/>
        <v/>
      </c>
      <c r="BK391" s="130">
        <f t="shared" si="291"/>
        <v>0</v>
      </c>
      <c r="BL391" s="130" t="str">
        <f t="shared" si="292"/>
        <v/>
      </c>
      <c r="BM391" s="130" t="str">
        <f t="shared" si="304"/>
        <v/>
      </c>
      <c r="BN391" s="130" t="str">
        <f t="shared" si="305"/>
        <v/>
      </c>
      <c r="BO391" s="130">
        <f t="shared" si="301"/>
        <v>0</v>
      </c>
      <c r="BP391" s="130">
        <f t="shared" si="302"/>
        <v>0</v>
      </c>
      <c r="BQ391" s="130">
        <f t="shared" si="303"/>
        <v>0</v>
      </c>
      <c r="BR391" s="130">
        <f t="shared" si="293"/>
        <v>0</v>
      </c>
      <c r="BS391" s="130" t="str">
        <f t="shared" si="294"/>
        <v>N</v>
      </c>
    </row>
    <row r="392" spans="1:71" ht="18" customHeight="1">
      <c r="A392" s="407"/>
      <c r="B392" s="117"/>
      <c r="C392" s="117"/>
      <c r="D392" s="118"/>
      <c r="E392" s="118"/>
      <c r="F392" s="115"/>
      <c r="G392" s="115"/>
      <c r="H392" s="119"/>
      <c r="I392" s="109" t="str">
        <f t="shared" si="272"/>
        <v xml:space="preserve"> </v>
      </c>
      <c r="J392" s="109" t="str">
        <f t="shared" si="273"/>
        <v xml:space="preserve"> </v>
      </c>
      <c r="K392" s="109" t="str">
        <f t="shared" si="274"/>
        <v xml:space="preserve"> </v>
      </c>
      <c r="W392" s="141" t="str">
        <f t="shared" si="275"/>
        <v xml:space="preserve"> </v>
      </c>
      <c r="X392" s="137" t="str">
        <f t="shared" si="256"/>
        <v xml:space="preserve"> </v>
      </c>
      <c r="Y392" s="137" t="str">
        <f t="shared" si="257"/>
        <v xml:space="preserve"> </v>
      </c>
      <c r="Z392" s="137" t="str">
        <f t="shared" si="258"/>
        <v xml:space="preserve"> </v>
      </c>
      <c r="AA392" s="138" t="str">
        <f t="shared" si="259"/>
        <v xml:space="preserve"> </v>
      </c>
      <c r="AB392" s="144" t="str">
        <f t="shared" si="260"/>
        <v xml:space="preserve"> </v>
      </c>
      <c r="AC392" s="139" t="e">
        <f t="shared" si="261"/>
        <v>#N/A</v>
      </c>
      <c r="AD392" s="139" t="e">
        <f t="shared" si="262"/>
        <v>#N/A</v>
      </c>
      <c r="AE392" s="140" t="str">
        <f>IF(ISBLANK($G392)," ",IF($D392="Z",#REF!,IF($G392=2,0,IF($G392=1,IF($AB392&gt;$AD392,#REF!,0),IF($AB392&lt;$AC392,#REF!,#REF!)))))</f>
        <v xml:space="preserve"> </v>
      </c>
      <c r="AF392" s="140" t="str">
        <f>IF(ISBLANK($G392)," ",IF($D392="Z",#REF!+#REF!,IF($G392=2,#REF!+#REF!,IF($G392=1,IF($AB392&gt;$AD392,#REF!+#REF!,#REF!+#REF!),IF($AB392&lt;$AC392,#REF!+#REF!,#REF!+#REF!)))))</f>
        <v xml:space="preserve"> </v>
      </c>
      <c r="AG392" s="125">
        <f t="shared" si="295"/>
        <v>0</v>
      </c>
      <c r="AH392" s="126">
        <f t="shared" si="296"/>
        <v>0</v>
      </c>
      <c r="AI392" s="126">
        <f t="shared" si="297"/>
        <v>0</v>
      </c>
      <c r="AJ392" s="126">
        <f t="shared" si="298"/>
        <v>0</v>
      </c>
      <c r="AK392" s="126">
        <f t="shared" si="299"/>
        <v>0</v>
      </c>
      <c r="AL392" s="126">
        <f t="shared" si="300"/>
        <v>4</v>
      </c>
      <c r="AM392" s="125">
        <f t="shared" si="276"/>
        <v>23</v>
      </c>
      <c r="AN392" s="125">
        <f t="shared" si="263"/>
        <v>0</v>
      </c>
      <c r="AO392" s="125">
        <f t="shared" si="264"/>
        <v>0</v>
      </c>
      <c r="AP392" s="125">
        <f t="shared" si="277"/>
        <v>1</v>
      </c>
      <c r="AQ392" s="127">
        <f t="shared" si="265"/>
        <v>810</v>
      </c>
      <c r="AR392" s="127">
        <f t="shared" si="266"/>
        <v>0</v>
      </c>
      <c r="AS392" s="125">
        <f t="shared" si="278"/>
        <v>0</v>
      </c>
      <c r="AT392" s="128">
        <f t="shared" si="267"/>
        <v>0</v>
      </c>
      <c r="AU392" s="128">
        <f t="shared" si="268"/>
        <v>0</v>
      </c>
      <c r="AV392" s="128">
        <f t="shared" si="279"/>
        <v>0</v>
      </c>
      <c r="AW392" s="128">
        <f t="shared" si="269"/>
        <v>0</v>
      </c>
      <c r="AX392" s="146">
        <f t="shared" si="270"/>
        <v>0</v>
      </c>
      <c r="AY392" s="147">
        <f t="shared" si="280"/>
        <v>0</v>
      </c>
      <c r="AZ392" s="146">
        <f t="shared" si="271"/>
        <v>0</v>
      </c>
      <c r="BA392" s="129">
        <f t="shared" si="281"/>
        <v>0</v>
      </c>
      <c r="BB392" s="129">
        <f t="shared" si="282"/>
        <v>0</v>
      </c>
      <c r="BC392" s="129">
        <f t="shared" si="283"/>
        <v>0</v>
      </c>
      <c r="BD392" s="130">
        <f t="shared" si="284"/>
        <v>0</v>
      </c>
      <c r="BE392" s="130">
        <f t="shared" si="285"/>
        <v>0</v>
      </c>
      <c r="BF392" s="130">
        <f t="shared" si="286"/>
        <v>0</v>
      </c>
      <c r="BG392" s="149" t="b">
        <f t="shared" si="287"/>
        <v>0</v>
      </c>
      <c r="BH392" s="130" t="b">
        <f t="shared" si="288"/>
        <v>0</v>
      </c>
      <c r="BI392" s="130" t="str">
        <f t="shared" si="289"/>
        <v/>
      </c>
      <c r="BJ392" s="130" t="str">
        <f t="shared" si="290"/>
        <v/>
      </c>
      <c r="BK392" s="130">
        <f t="shared" si="291"/>
        <v>0</v>
      </c>
      <c r="BL392" s="130" t="str">
        <f t="shared" si="292"/>
        <v/>
      </c>
      <c r="BM392" s="130" t="str">
        <f t="shared" si="304"/>
        <v/>
      </c>
      <c r="BN392" s="130" t="str">
        <f t="shared" si="305"/>
        <v/>
      </c>
      <c r="BO392" s="130">
        <f t="shared" si="301"/>
        <v>0</v>
      </c>
      <c r="BP392" s="130">
        <f t="shared" si="302"/>
        <v>0</v>
      </c>
      <c r="BQ392" s="130">
        <f t="shared" si="303"/>
        <v>0</v>
      </c>
      <c r="BR392" s="130">
        <f t="shared" si="293"/>
        <v>0</v>
      </c>
      <c r="BS392" s="130" t="str">
        <f t="shared" si="294"/>
        <v>N</v>
      </c>
    </row>
    <row r="393" spans="1:71" ht="18" customHeight="1">
      <c r="A393" s="407"/>
      <c r="B393" s="117"/>
      <c r="C393" s="117"/>
      <c r="D393" s="118"/>
      <c r="E393" s="118"/>
      <c r="F393" s="115"/>
      <c r="G393" s="115"/>
      <c r="H393" s="119"/>
      <c r="I393" s="109" t="str">
        <f t="shared" si="272"/>
        <v xml:space="preserve"> </v>
      </c>
      <c r="J393" s="109" t="str">
        <f t="shared" si="273"/>
        <v xml:space="preserve"> </v>
      </c>
      <c r="K393" s="109" t="str">
        <f t="shared" si="274"/>
        <v xml:space="preserve"> </v>
      </c>
      <c r="W393" s="141" t="str">
        <f t="shared" si="275"/>
        <v xml:space="preserve"> </v>
      </c>
      <c r="X393" s="137" t="str">
        <f t="shared" si="256"/>
        <v xml:space="preserve"> </v>
      </c>
      <c r="Y393" s="137" t="str">
        <f t="shared" si="257"/>
        <v xml:space="preserve"> </v>
      </c>
      <c r="Z393" s="137" t="str">
        <f t="shared" si="258"/>
        <v xml:space="preserve"> </v>
      </c>
      <c r="AA393" s="138" t="str">
        <f t="shared" si="259"/>
        <v xml:space="preserve"> </v>
      </c>
      <c r="AB393" s="144" t="str">
        <f t="shared" si="260"/>
        <v xml:space="preserve"> </v>
      </c>
      <c r="AC393" s="139" t="e">
        <f t="shared" si="261"/>
        <v>#N/A</v>
      </c>
      <c r="AD393" s="139" t="e">
        <f t="shared" si="262"/>
        <v>#N/A</v>
      </c>
      <c r="AE393" s="140" t="str">
        <f>IF(ISBLANK($G393)," ",IF($D393="Z",#REF!,IF($G393=2,0,IF($G393=1,IF($AB393&gt;$AD393,#REF!,0),IF($AB393&lt;$AC393,#REF!,#REF!)))))</f>
        <v xml:space="preserve"> </v>
      </c>
      <c r="AF393" s="140" t="str">
        <f>IF(ISBLANK($G393)," ",IF($D393="Z",#REF!+#REF!,IF($G393=2,#REF!+#REF!,IF($G393=1,IF($AB393&gt;$AD393,#REF!+#REF!,#REF!+#REF!),IF($AB393&lt;$AC393,#REF!+#REF!,#REF!+#REF!)))))</f>
        <v xml:space="preserve"> </v>
      </c>
      <c r="AG393" s="125">
        <f t="shared" si="295"/>
        <v>0</v>
      </c>
      <c r="AH393" s="126">
        <f t="shared" si="296"/>
        <v>0</v>
      </c>
      <c r="AI393" s="126">
        <f t="shared" si="297"/>
        <v>0</v>
      </c>
      <c r="AJ393" s="126">
        <f t="shared" si="298"/>
        <v>0</v>
      </c>
      <c r="AK393" s="126">
        <f t="shared" si="299"/>
        <v>0</v>
      </c>
      <c r="AL393" s="126">
        <f t="shared" si="300"/>
        <v>4</v>
      </c>
      <c r="AM393" s="125">
        <f t="shared" si="276"/>
        <v>23</v>
      </c>
      <c r="AN393" s="125">
        <f t="shared" si="263"/>
        <v>0</v>
      </c>
      <c r="AO393" s="125">
        <f t="shared" si="264"/>
        <v>0</v>
      </c>
      <c r="AP393" s="125">
        <f t="shared" si="277"/>
        <v>1</v>
      </c>
      <c r="AQ393" s="127">
        <f t="shared" si="265"/>
        <v>810</v>
      </c>
      <c r="AR393" s="127">
        <f t="shared" si="266"/>
        <v>0</v>
      </c>
      <c r="AS393" s="125">
        <f t="shared" si="278"/>
        <v>0</v>
      </c>
      <c r="AT393" s="128">
        <f t="shared" si="267"/>
        <v>0</v>
      </c>
      <c r="AU393" s="128">
        <f t="shared" si="268"/>
        <v>0</v>
      </c>
      <c r="AV393" s="128">
        <f t="shared" si="279"/>
        <v>0</v>
      </c>
      <c r="AW393" s="128">
        <f t="shared" si="269"/>
        <v>0</v>
      </c>
      <c r="AX393" s="146">
        <f t="shared" si="270"/>
        <v>0</v>
      </c>
      <c r="AY393" s="147">
        <f t="shared" si="280"/>
        <v>0</v>
      </c>
      <c r="AZ393" s="146">
        <f t="shared" si="271"/>
        <v>0</v>
      </c>
      <c r="BA393" s="129">
        <f t="shared" si="281"/>
        <v>0</v>
      </c>
      <c r="BB393" s="129">
        <f t="shared" si="282"/>
        <v>0</v>
      </c>
      <c r="BC393" s="129">
        <f t="shared" si="283"/>
        <v>0</v>
      </c>
      <c r="BD393" s="130">
        <f t="shared" si="284"/>
        <v>0</v>
      </c>
      <c r="BE393" s="130">
        <f t="shared" si="285"/>
        <v>0</v>
      </c>
      <c r="BF393" s="130">
        <f t="shared" si="286"/>
        <v>0</v>
      </c>
      <c r="BG393" s="149" t="b">
        <f t="shared" si="287"/>
        <v>0</v>
      </c>
      <c r="BH393" s="130" t="b">
        <f t="shared" si="288"/>
        <v>0</v>
      </c>
      <c r="BI393" s="130" t="str">
        <f t="shared" si="289"/>
        <v/>
      </c>
      <c r="BJ393" s="130" t="str">
        <f t="shared" si="290"/>
        <v/>
      </c>
      <c r="BK393" s="130">
        <f t="shared" si="291"/>
        <v>0</v>
      </c>
      <c r="BL393" s="130" t="str">
        <f t="shared" si="292"/>
        <v/>
      </c>
      <c r="BM393" s="130" t="str">
        <f t="shared" si="304"/>
        <v/>
      </c>
      <c r="BN393" s="130" t="str">
        <f t="shared" si="305"/>
        <v/>
      </c>
      <c r="BO393" s="130">
        <f t="shared" si="301"/>
        <v>0</v>
      </c>
      <c r="BP393" s="130">
        <f t="shared" si="302"/>
        <v>0</v>
      </c>
      <c r="BQ393" s="130">
        <f t="shared" si="303"/>
        <v>0</v>
      </c>
      <c r="BR393" s="130">
        <f t="shared" si="293"/>
        <v>0</v>
      </c>
      <c r="BS393" s="130" t="str">
        <f t="shared" si="294"/>
        <v>N</v>
      </c>
    </row>
    <row r="394" spans="1:71" ht="18" customHeight="1">
      <c r="A394" s="407"/>
      <c r="B394" s="117"/>
      <c r="C394" s="117"/>
      <c r="D394" s="118"/>
      <c r="E394" s="118"/>
      <c r="F394" s="115"/>
      <c r="G394" s="115"/>
      <c r="H394" s="119"/>
      <c r="I394" s="109" t="str">
        <f t="shared" si="272"/>
        <v xml:space="preserve"> </v>
      </c>
      <c r="J394" s="109" t="str">
        <f t="shared" si="273"/>
        <v xml:space="preserve"> </v>
      </c>
      <c r="K394" s="109" t="str">
        <f t="shared" si="274"/>
        <v xml:space="preserve"> </v>
      </c>
      <c r="W394" s="141" t="str">
        <f t="shared" si="275"/>
        <v xml:space="preserve"> </v>
      </c>
      <c r="X394" s="137" t="str">
        <f t="shared" si="256"/>
        <v xml:space="preserve"> </v>
      </c>
      <c r="Y394" s="137" t="str">
        <f t="shared" si="257"/>
        <v xml:space="preserve"> </v>
      </c>
      <c r="Z394" s="137" t="str">
        <f t="shared" si="258"/>
        <v xml:space="preserve"> </v>
      </c>
      <c r="AA394" s="138" t="str">
        <f t="shared" si="259"/>
        <v xml:space="preserve"> </v>
      </c>
      <c r="AB394" s="144" t="str">
        <f t="shared" si="260"/>
        <v xml:space="preserve"> </v>
      </c>
      <c r="AC394" s="139" t="e">
        <f t="shared" si="261"/>
        <v>#N/A</v>
      </c>
      <c r="AD394" s="139" t="e">
        <f t="shared" si="262"/>
        <v>#N/A</v>
      </c>
      <c r="AE394" s="140" t="str">
        <f>IF(ISBLANK($G394)," ",IF($D394="Z",#REF!,IF($G394=2,0,IF($G394=1,IF($AB394&gt;$AD394,#REF!,0),IF($AB394&lt;$AC394,#REF!,#REF!)))))</f>
        <v xml:space="preserve"> </v>
      </c>
      <c r="AF394" s="140" t="str">
        <f>IF(ISBLANK($G394)," ",IF($D394="Z",#REF!+#REF!,IF($G394=2,#REF!+#REF!,IF($G394=1,IF($AB394&gt;$AD394,#REF!+#REF!,#REF!+#REF!),IF($AB394&lt;$AC394,#REF!+#REF!,#REF!+#REF!)))))</f>
        <v xml:space="preserve"> </v>
      </c>
      <c r="AG394" s="125">
        <f t="shared" si="295"/>
        <v>0</v>
      </c>
      <c r="AH394" s="126">
        <f t="shared" si="296"/>
        <v>0</v>
      </c>
      <c r="AI394" s="126">
        <f t="shared" si="297"/>
        <v>0</v>
      </c>
      <c r="AJ394" s="126">
        <f t="shared" si="298"/>
        <v>0</v>
      </c>
      <c r="AK394" s="126">
        <f t="shared" si="299"/>
        <v>0</v>
      </c>
      <c r="AL394" s="126">
        <f t="shared" si="300"/>
        <v>4</v>
      </c>
      <c r="AM394" s="125">
        <f t="shared" si="276"/>
        <v>23</v>
      </c>
      <c r="AN394" s="125">
        <f t="shared" si="263"/>
        <v>0</v>
      </c>
      <c r="AO394" s="125">
        <f t="shared" si="264"/>
        <v>0</v>
      </c>
      <c r="AP394" s="125">
        <f t="shared" si="277"/>
        <v>1</v>
      </c>
      <c r="AQ394" s="127">
        <f t="shared" si="265"/>
        <v>810</v>
      </c>
      <c r="AR394" s="127">
        <f t="shared" si="266"/>
        <v>0</v>
      </c>
      <c r="AS394" s="125">
        <f t="shared" si="278"/>
        <v>0</v>
      </c>
      <c r="AT394" s="128">
        <f t="shared" si="267"/>
        <v>0</v>
      </c>
      <c r="AU394" s="128">
        <f t="shared" si="268"/>
        <v>0</v>
      </c>
      <c r="AV394" s="128">
        <f t="shared" si="279"/>
        <v>0</v>
      </c>
      <c r="AW394" s="128">
        <f t="shared" si="269"/>
        <v>0</v>
      </c>
      <c r="AX394" s="146">
        <f t="shared" si="270"/>
        <v>0</v>
      </c>
      <c r="AY394" s="147">
        <f t="shared" si="280"/>
        <v>0</v>
      </c>
      <c r="AZ394" s="146">
        <f t="shared" si="271"/>
        <v>0</v>
      </c>
      <c r="BA394" s="129">
        <f t="shared" si="281"/>
        <v>0</v>
      </c>
      <c r="BB394" s="129">
        <f t="shared" si="282"/>
        <v>0</v>
      </c>
      <c r="BC394" s="129">
        <f t="shared" si="283"/>
        <v>0</v>
      </c>
      <c r="BD394" s="130">
        <f t="shared" si="284"/>
        <v>0</v>
      </c>
      <c r="BE394" s="130">
        <f t="shared" si="285"/>
        <v>0</v>
      </c>
      <c r="BF394" s="130">
        <f t="shared" si="286"/>
        <v>0</v>
      </c>
      <c r="BG394" s="149" t="b">
        <f t="shared" si="287"/>
        <v>0</v>
      </c>
      <c r="BH394" s="130" t="b">
        <f t="shared" si="288"/>
        <v>0</v>
      </c>
      <c r="BI394" s="130" t="str">
        <f t="shared" si="289"/>
        <v/>
      </c>
      <c r="BJ394" s="130" t="str">
        <f t="shared" si="290"/>
        <v/>
      </c>
      <c r="BK394" s="130">
        <f t="shared" si="291"/>
        <v>0</v>
      </c>
      <c r="BL394" s="130" t="str">
        <f t="shared" si="292"/>
        <v/>
      </c>
      <c r="BM394" s="130" t="str">
        <f t="shared" si="304"/>
        <v/>
      </c>
      <c r="BN394" s="130" t="str">
        <f t="shared" si="305"/>
        <v/>
      </c>
      <c r="BO394" s="130">
        <f t="shared" si="301"/>
        <v>0</v>
      </c>
      <c r="BP394" s="130">
        <f t="shared" si="302"/>
        <v>0</v>
      </c>
      <c r="BQ394" s="130">
        <f t="shared" si="303"/>
        <v>0</v>
      </c>
      <c r="BR394" s="130">
        <f t="shared" si="293"/>
        <v>0</v>
      </c>
      <c r="BS394" s="130" t="str">
        <f t="shared" si="294"/>
        <v>N</v>
      </c>
    </row>
    <row r="395" spans="1:71" ht="18" customHeight="1">
      <c r="A395" s="407"/>
      <c r="B395" s="117"/>
      <c r="C395" s="117"/>
      <c r="D395" s="118"/>
      <c r="E395" s="118"/>
      <c r="F395" s="115"/>
      <c r="G395" s="115"/>
      <c r="H395" s="119"/>
      <c r="I395" s="109" t="str">
        <f t="shared" si="272"/>
        <v xml:space="preserve"> </v>
      </c>
      <c r="J395" s="109" t="str">
        <f t="shared" si="273"/>
        <v xml:space="preserve"> </v>
      </c>
      <c r="K395" s="109" t="str">
        <f t="shared" si="274"/>
        <v xml:space="preserve"> </v>
      </c>
      <c r="W395" s="141" t="str">
        <f t="shared" si="275"/>
        <v xml:space="preserve"> </v>
      </c>
      <c r="X395" s="137" t="str">
        <f t="shared" si="256"/>
        <v xml:space="preserve"> </v>
      </c>
      <c r="Y395" s="137" t="str">
        <f t="shared" si="257"/>
        <v xml:space="preserve"> </v>
      </c>
      <c r="Z395" s="137" t="str">
        <f t="shared" si="258"/>
        <v xml:space="preserve"> </v>
      </c>
      <c r="AA395" s="138" t="str">
        <f t="shared" si="259"/>
        <v xml:space="preserve"> </v>
      </c>
      <c r="AB395" s="144" t="str">
        <f t="shared" si="260"/>
        <v xml:space="preserve"> </v>
      </c>
      <c r="AC395" s="139" t="e">
        <f t="shared" si="261"/>
        <v>#N/A</v>
      </c>
      <c r="AD395" s="139" t="e">
        <f t="shared" si="262"/>
        <v>#N/A</v>
      </c>
      <c r="AE395" s="140" t="str">
        <f>IF(ISBLANK($G395)," ",IF($D395="Z",#REF!,IF($G395=2,0,IF($G395=1,IF($AB395&gt;$AD395,#REF!,0),IF($AB395&lt;$AC395,#REF!,#REF!)))))</f>
        <v xml:space="preserve"> </v>
      </c>
      <c r="AF395" s="140" t="str">
        <f>IF(ISBLANK($G395)," ",IF($D395="Z",#REF!+#REF!,IF($G395=2,#REF!+#REF!,IF($G395=1,IF($AB395&gt;$AD395,#REF!+#REF!,#REF!+#REF!),IF($AB395&lt;$AC395,#REF!+#REF!,#REF!+#REF!)))))</f>
        <v xml:space="preserve"> </v>
      </c>
      <c r="AG395" s="125">
        <f t="shared" si="295"/>
        <v>0</v>
      </c>
      <c r="AH395" s="126">
        <f t="shared" si="296"/>
        <v>0</v>
      </c>
      <c r="AI395" s="126">
        <f t="shared" si="297"/>
        <v>0</v>
      </c>
      <c r="AJ395" s="126">
        <f t="shared" si="298"/>
        <v>0</v>
      </c>
      <c r="AK395" s="126">
        <f t="shared" si="299"/>
        <v>0</v>
      </c>
      <c r="AL395" s="126">
        <f t="shared" si="300"/>
        <v>4</v>
      </c>
      <c r="AM395" s="125">
        <f t="shared" si="276"/>
        <v>23</v>
      </c>
      <c r="AN395" s="125">
        <f t="shared" si="263"/>
        <v>0</v>
      </c>
      <c r="AO395" s="125">
        <f t="shared" si="264"/>
        <v>0</v>
      </c>
      <c r="AP395" s="125">
        <f t="shared" si="277"/>
        <v>1</v>
      </c>
      <c r="AQ395" s="127">
        <f t="shared" si="265"/>
        <v>810</v>
      </c>
      <c r="AR395" s="127">
        <f t="shared" si="266"/>
        <v>0</v>
      </c>
      <c r="AS395" s="125">
        <f t="shared" si="278"/>
        <v>0</v>
      </c>
      <c r="AT395" s="128">
        <f t="shared" si="267"/>
        <v>0</v>
      </c>
      <c r="AU395" s="128">
        <f t="shared" si="268"/>
        <v>0</v>
      </c>
      <c r="AV395" s="128">
        <f t="shared" si="279"/>
        <v>0</v>
      </c>
      <c r="AW395" s="128">
        <f t="shared" si="269"/>
        <v>0</v>
      </c>
      <c r="AX395" s="146">
        <f t="shared" si="270"/>
        <v>0</v>
      </c>
      <c r="AY395" s="147">
        <f t="shared" si="280"/>
        <v>0</v>
      </c>
      <c r="AZ395" s="146">
        <f t="shared" si="271"/>
        <v>0</v>
      </c>
      <c r="BA395" s="129">
        <f t="shared" si="281"/>
        <v>0</v>
      </c>
      <c r="BB395" s="129">
        <f t="shared" si="282"/>
        <v>0</v>
      </c>
      <c r="BC395" s="129">
        <f t="shared" si="283"/>
        <v>0</v>
      </c>
      <c r="BD395" s="130">
        <f t="shared" si="284"/>
        <v>0</v>
      </c>
      <c r="BE395" s="130">
        <f t="shared" si="285"/>
        <v>0</v>
      </c>
      <c r="BF395" s="130">
        <f t="shared" si="286"/>
        <v>0</v>
      </c>
      <c r="BG395" s="149" t="b">
        <f t="shared" si="287"/>
        <v>0</v>
      </c>
      <c r="BH395" s="130" t="b">
        <f t="shared" si="288"/>
        <v>0</v>
      </c>
      <c r="BI395" s="130" t="str">
        <f t="shared" si="289"/>
        <v/>
      </c>
      <c r="BJ395" s="130" t="str">
        <f t="shared" si="290"/>
        <v/>
      </c>
      <c r="BK395" s="130">
        <f t="shared" si="291"/>
        <v>0</v>
      </c>
      <c r="BL395" s="130" t="str">
        <f t="shared" si="292"/>
        <v/>
      </c>
      <c r="BM395" s="130" t="str">
        <f t="shared" si="304"/>
        <v/>
      </c>
      <c r="BN395" s="130" t="str">
        <f t="shared" si="305"/>
        <v/>
      </c>
      <c r="BO395" s="130">
        <f t="shared" si="301"/>
        <v>0</v>
      </c>
      <c r="BP395" s="130">
        <f t="shared" si="302"/>
        <v>0</v>
      </c>
      <c r="BQ395" s="130">
        <f t="shared" si="303"/>
        <v>0</v>
      </c>
      <c r="BR395" s="130">
        <f t="shared" si="293"/>
        <v>0</v>
      </c>
      <c r="BS395" s="130" t="str">
        <f t="shared" si="294"/>
        <v>N</v>
      </c>
    </row>
    <row r="396" spans="1:71" ht="18" customHeight="1">
      <c r="A396" s="407"/>
      <c r="B396" s="117"/>
      <c r="C396" s="117"/>
      <c r="D396" s="118"/>
      <c r="E396" s="118"/>
      <c r="F396" s="115"/>
      <c r="G396" s="115"/>
      <c r="H396" s="119"/>
      <c r="I396" s="109" t="str">
        <f t="shared" si="272"/>
        <v xml:space="preserve"> </v>
      </c>
      <c r="J396" s="109" t="str">
        <f t="shared" si="273"/>
        <v xml:space="preserve"> </v>
      </c>
      <c r="K396" s="109" t="str">
        <f t="shared" si="274"/>
        <v xml:space="preserve"> </v>
      </c>
      <c r="W396" s="141" t="str">
        <f t="shared" si="275"/>
        <v xml:space="preserve"> </v>
      </c>
      <c r="X396" s="137" t="str">
        <f t="shared" si="256"/>
        <v xml:space="preserve"> </v>
      </c>
      <c r="Y396" s="137" t="str">
        <f t="shared" si="257"/>
        <v xml:space="preserve"> </v>
      </c>
      <c r="Z396" s="137" t="str">
        <f t="shared" si="258"/>
        <v xml:space="preserve"> </v>
      </c>
      <c r="AA396" s="138" t="str">
        <f t="shared" si="259"/>
        <v xml:space="preserve"> </v>
      </c>
      <c r="AB396" s="144" t="str">
        <f t="shared" si="260"/>
        <v xml:space="preserve"> </v>
      </c>
      <c r="AC396" s="139" t="e">
        <f t="shared" si="261"/>
        <v>#N/A</v>
      </c>
      <c r="AD396" s="139" t="e">
        <f t="shared" si="262"/>
        <v>#N/A</v>
      </c>
      <c r="AE396" s="140" t="str">
        <f>IF(ISBLANK($G396)," ",IF($D396="Z",#REF!,IF($G396=2,0,IF($G396=1,IF($AB396&gt;$AD396,#REF!,0),IF($AB396&lt;$AC396,#REF!,#REF!)))))</f>
        <v xml:space="preserve"> </v>
      </c>
      <c r="AF396" s="140" t="str">
        <f>IF(ISBLANK($G396)," ",IF($D396="Z",#REF!+#REF!,IF($G396=2,#REF!+#REF!,IF($G396=1,IF($AB396&gt;$AD396,#REF!+#REF!,#REF!+#REF!),IF($AB396&lt;$AC396,#REF!+#REF!,#REF!+#REF!)))))</f>
        <v xml:space="preserve"> </v>
      </c>
      <c r="AG396" s="125">
        <f t="shared" si="295"/>
        <v>0</v>
      </c>
      <c r="AH396" s="126">
        <f t="shared" si="296"/>
        <v>0</v>
      </c>
      <c r="AI396" s="126">
        <f t="shared" si="297"/>
        <v>0</v>
      </c>
      <c r="AJ396" s="126">
        <f t="shared" si="298"/>
        <v>0</v>
      </c>
      <c r="AK396" s="126">
        <f t="shared" si="299"/>
        <v>0</v>
      </c>
      <c r="AL396" s="126">
        <f t="shared" si="300"/>
        <v>4</v>
      </c>
      <c r="AM396" s="125">
        <f t="shared" si="276"/>
        <v>23</v>
      </c>
      <c r="AN396" s="125">
        <f t="shared" si="263"/>
        <v>0</v>
      </c>
      <c r="AO396" s="125">
        <f t="shared" si="264"/>
        <v>0</v>
      </c>
      <c r="AP396" s="125">
        <f t="shared" si="277"/>
        <v>1</v>
      </c>
      <c r="AQ396" s="127">
        <f t="shared" si="265"/>
        <v>810</v>
      </c>
      <c r="AR396" s="127">
        <f t="shared" si="266"/>
        <v>0</v>
      </c>
      <c r="AS396" s="125">
        <f t="shared" si="278"/>
        <v>0</v>
      </c>
      <c r="AT396" s="128">
        <f t="shared" si="267"/>
        <v>0</v>
      </c>
      <c r="AU396" s="128">
        <f t="shared" si="268"/>
        <v>0</v>
      </c>
      <c r="AV396" s="128">
        <f t="shared" si="279"/>
        <v>0</v>
      </c>
      <c r="AW396" s="128">
        <f t="shared" si="269"/>
        <v>0</v>
      </c>
      <c r="AX396" s="146">
        <f t="shared" si="270"/>
        <v>0</v>
      </c>
      <c r="AY396" s="147">
        <f t="shared" si="280"/>
        <v>0</v>
      </c>
      <c r="AZ396" s="146">
        <f t="shared" si="271"/>
        <v>0</v>
      </c>
      <c r="BA396" s="129">
        <f t="shared" si="281"/>
        <v>0</v>
      </c>
      <c r="BB396" s="129">
        <f t="shared" si="282"/>
        <v>0</v>
      </c>
      <c r="BC396" s="129">
        <f t="shared" si="283"/>
        <v>0</v>
      </c>
      <c r="BD396" s="130">
        <f t="shared" si="284"/>
        <v>0</v>
      </c>
      <c r="BE396" s="130">
        <f t="shared" si="285"/>
        <v>0</v>
      </c>
      <c r="BF396" s="130">
        <f t="shared" si="286"/>
        <v>0</v>
      </c>
      <c r="BG396" s="149" t="b">
        <f t="shared" si="287"/>
        <v>0</v>
      </c>
      <c r="BH396" s="130" t="b">
        <f t="shared" si="288"/>
        <v>0</v>
      </c>
      <c r="BI396" s="130" t="str">
        <f t="shared" si="289"/>
        <v/>
      </c>
      <c r="BJ396" s="130" t="str">
        <f t="shared" si="290"/>
        <v/>
      </c>
      <c r="BK396" s="130">
        <f t="shared" si="291"/>
        <v>0</v>
      </c>
      <c r="BL396" s="130" t="str">
        <f t="shared" si="292"/>
        <v/>
      </c>
      <c r="BM396" s="130" t="str">
        <f t="shared" si="304"/>
        <v/>
      </c>
      <c r="BN396" s="130" t="str">
        <f t="shared" si="305"/>
        <v/>
      </c>
      <c r="BO396" s="130">
        <f t="shared" si="301"/>
        <v>0</v>
      </c>
      <c r="BP396" s="130">
        <f t="shared" si="302"/>
        <v>0</v>
      </c>
      <c r="BQ396" s="130">
        <f t="shared" si="303"/>
        <v>0</v>
      </c>
      <c r="BR396" s="130">
        <f t="shared" si="293"/>
        <v>0</v>
      </c>
      <c r="BS396" s="130" t="str">
        <f t="shared" si="294"/>
        <v>N</v>
      </c>
    </row>
    <row r="397" spans="1:71" ht="18" customHeight="1">
      <c r="A397" s="407"/>
      <c r="B397" s="117"/>
      <c r="C397" s="117"/>
      <c r="D397" s="118"/>
      <c r="E397" s="118"/>
      <c r="F397" s="115"/>
      <c r="G397" s="115"/>
      <c r="H397" s="119"/>
      <c r="I397" s="109" t="str">
        <f t="shared" si="272"/>
        <v xml:space="preserve"> </v>
      </c>
      <c r="J397" s="109" t="str">
        <f t="shared" si="273"/>
        <v xml:space="preserve"> </v>
      </c>
      <c r="K397" s="109" t="str">
        <f t="shared" si="274"/>
        <v xml:space="preserve"> </v>
      </c>
      <c r="W397" s="141" t="str">
        <f t="shared" si="275"/>
        <v xml:space="preserve"> </v>
      </c>
      <c r="X397" s="137" t="str">
        <f t="shared" si="256"/>
        <v xml:space="preserve"> </v>
      </c>
      <c r="Y397" s="137" t="str">
        <f t="shared" si="257"/>
        <v xml:space="preserve"> </v>
      </c>
      <c r="Z397" s="137" t="str">
        <f t="shared" si="258"/>
        <v xml:space="preserve"> </v>
      </c>
      <c r="AA397" s="138" t="str">
        <f t="shared" si="259"/>
        <v xml:space="preserve"> </v>
      </c>
      <c r="AB397" s="144" t="str">
        <f t="shared" si="260"/>
        <v xml:space="preserve"> </v>
      </c>
      <c r="AC397" s="139" t="e">
        <f t="shared" si="261"/>
        <v>#N/A</v>
      </c>
      <c r="AD397" s="139" t="e">
        <f t="shared" si="262"/>
        <v>#N/A</v>
      </c>
      <c r="AE397" s="140" t="str">
        <f>IF(ISBLANK($G397)," ",IF($D397="Z",#REF!,IF($G397=2,0,IF($G397=1,IF($AB397&gt;$AD397,#REF!,0),IF($AB397&lt;$AC397,#REF!,#REF!)))))</f>
        <v xml:space="preserve"> </v>
      </c>
      <c r="AF397" s="140" t="str">
        <f>IF(ISBLANK($G397)," ",IF($D397="Z",#REF!+#REF!,IF($G397=2,#REF!+#REF!,IF($G397=1,IF($AB397&gt;$AD397,#REF!+#REF!,#REF!+#REF!),IF($AB397&lt;$AC397,#REF!+#REF!,#REF!+#REF!)))))</f>
        <v xml:space="preserve"> </v>
      </c>
      <c r="AG397" s="125">
        <f t="shared" si="295"/>
        <v>0</v>
      </c>
      <c r="AH397" s="126">
        <f t="shared" si="296"/>
        <v>0</v>
      </c>
      <c r="AI397" s="126">
        <f t="shared" si="297"/>
        <v>0</v>
      </c>
      <c r="AJ397" s="126">
        <f t="shared" si="298"/>
        <v>0</v>
      </c>
      <c r="AK397" s="126">
        <f t="shared" si="299"/>
        <v>0</v>
      </c>
      <c r="AL397" s="126">
        <f t="shared" si="300"/>
        <v>4</v>
      </c>
      <c r="AM397" s="125">
        <f t="shared" si="276"/>
        <v>23</v>
      </c>
      <c r="AN397" s="125">
        <f t="shared" si="263"/>
        <v>0</v>
      </c>
      <c r="AO397" s="125">
        <f t="shared" si="264"/>
        <v>0</v>
      </c>
      <c r="AP397" s="125">
        <f t="shared" si="277"/>
        <v>1</v>
      </c>
      <c r="AQ397" s="127">
        <f t="shared" si="265"/>
        <v>810</v>
      </c>
      <c r="AR397" s="127">
        <f t="shared" si="266"/>
        <v>0</v>
      </c>
      <c r="AS397" s="125">
        <f t="shared" si="278"/>
        <v>0</v>
      </c>
      <c r="AT397" s="128">
        <f t="shared" si="267"/>
        <v>0</v>
      </c>
      <c r="AU397" s="128">
        <f t="shared" si="268"/>
        <v>0</v>
      </c>
      <c r="AV397" s="128">
        <f t="shared" si="279"/>
        <v>0</v>
      </c>
      <c r="AW397" s="128">
        <f t="shared" si="269"/>
        <v>0</v>
      </c>
      <c r="AX397" s="146">
        <f t="shared" si="270"/>
        <v>0</v>
      </c>
      <c r="AY397" s="147">
        <f t="shared" si="280"/>
        <v>0</v>
      </c>
      <c r="AZ397" s="146">
        <f t="shared" si="271"/>
        <v>0</v>
      </c>
      <c r="BA397" s="129">
        <f t="shared" si="281"/>
        <v>0</v>
      </c>
      <c r="BB397" s="129">
        <f t="shared" si="282"/>
        <v>0</v>
      </c>
      <c r="BC397" s="129">
        <f t="shared" si="283"/>
        <v>0</v>
      </c>
      <c r="BD397" s="130">
        <f t="shared" si="284"/>
        <v>0</v>
      </c>
      <c r="BE397" s="130">
        <f t="shared" si="285"/>
        <v>0</v>
      </c>
      <c r="BF397" s="130">
        <f t="shared" si="286"/>
        <v>0</v>
      </c>
      <c r="BG397" s="149" t="b">
        <f t="shared" si="287"/>
        <v>0</v>
      </c>
      <c r="BH397" s="130" t="b">
        <f t="shared" si="288"/>
        <v>0</v>
      </c>
      <c r="BI397" s="130" t="str">
        <f t="shared" si="289"/>
        <v/>
      </c>
      <c r="BJ397" s="130" t="str">
        <f t="shared" si="290"/>
        <v/>
      </c>
      <c r="BK397" s="130">
        <f t="shared" si="291"/>
        <v>0</v>
      </c>
      <c r="BL397" s="130" t="str">
        <f t="shared" si="292"/>
        <v/>
      </c>
      <c r="BM397" s="130" t="str">
        <f t="shared" si="304"/>
        <v/>
      </c>
      <c r="BN397" s="130" t="str">
        <f t="shared" si="305"/>
        <v/>
      </c>
      <c r="BO397" s="130">
        <f t="shared" si="301"/>
        <v>0</v>
      </c>
      <c r="BP397" s="130">
        <f t="shared" si="302"/>
        <v>0</v>
      </c>
      <c r="BQ397" s="130">
        <f t="shared" si="303"/>
        <v>0</v>
      </c>
      <c r="BR397" s="130">
        <f t="shared" si="293"/>
        <v>0</v>
      </c>
      <c r="BS397" s="130" t="str">
        <f t="shared" si="294"/>
        <v>N</v>
      </c>
    </row>
    <row r="398" spans="1:71" ht="18" customHeight="1">
      <c r="A398" s="407"/>
      <c r="B398" s="117"/>
      <c r="C398" s="117"/>
      <c r="D398" s="118"/>
      <c r="E398" s="118"/>
      <c r="F398" s="115"/>
      <c r="G398" s="115"/>
      <c r="H398" s="119"/>
      <c r="I398" s="109" t="str">
        <f t="shared" si="272"/>
        <v xml:space="preserve"> </v>
      </c>
      <c r="J398" s="109" t="str">
        <f t="shared" si="273"/>
        <v xml:space="preserve"> </v>
      </c>
      <c r="K398" s="109" t="str">
        <f t="shared" si="274"/>
        <v xml:space="preserve"> </v>
      </c>
      <c r="W398" s="141" t="str">
        <f t="shared" si="275"/>
        <v xml:space="preserve"> </v>
      </c>
      <c r="X398" s="137" t="str">
        <f t="shared" si="256"/>
        <v xml:space="preserve"> </v>
      </c>
      <c r="Y398" s="137" t="str">
        <f t="shared" si="257"/>
        <v xml:space="preserve"> </v>
      </c>
      <c r="Z398" s="137" t="str">
        <f t="shared" si="258"/>
        <v xml:space="preserve"> </v>
      </c>
      <c r="AA398" s="138" t="str">
        <f t="shared" si="259"/>
        <v xml:space="preserve"> </v>
      </c>
      <c r="AB398" s="144" t="str">
        <f t="shared" si="260"/>
        <v xml:space="preserve"> </v>
      </c>
      <c r="AC398" s="139" t="e">
        <f t="shared" si="261"/>
        <v>#N/A</v>
      </c>
      <c r="AD398" s="139" t="e">
        <f t="shared" si="262"/>
        <v>#N/A</v>
      </c>
      <c r="AE398" s="140" t="str">
        <f>IF(ISBLANK($G398)," ",IF($D398="Z",#REF!,IF($G398=2,0,IF($G398=1,IF($AB398&gt;$AD398,#REF!,0),IF($AB398&lt;$AC398,#REF!,#REF!)))))</f>
        <v xml:space="preserve"> </v>
      </c>
      <c r="AF398" s="140" t="str">
        <f>IF(ISBLANK($G398)," ",IF($D398="Z",#REF!+#REF!,IF($G398=2,#REF!+#REF!,IF($G398=1,IF($AB398&gt;$AD398,#REF!+#REF!,#REF!+#REF!),IF($AB398&lt;$AC398,#REF!+#REF!,#REF!+#REF!)))))</f>
        <v xml:space="preserve"> </v>
      </c>
      <c r="AG398" s="125">
        <f t="shared" si="295"/>
        <v>0</v>
      </c>
      <c r="AH398" s="126">
        <f t="shared" si="296"/>
        <v>0</v>
      </c>
      <c r="AI398" s="126">
        <f t="shared" si="297"/>
        <v>0</v>
      </c>
      <c r="AJ398" s="126">
        <f t="shared" si="298"/>
        <v>0</v>
      </c>
      <c r="AK398" s="126">
        <f t="shared" si="299"/>
        <v>0</v>
      </c>
      <c r="AL398" s="126">
        <f t="shared" si="300"/>
        <v>4</v>
      </c>
      <c r="AM398" s="125">
        <f t="shared" si="276"/>
        <v>23</v>
      </c>
      <c r="AN398" s="125">
        <f t="shared" si="263"/>
        <v>0</v>
      </c>
      <c r="AO398" s="125">
        <f t="shared" si="264"/>
        <v>0</v>
      </c>
      <c r="AP398" s="125">
        <f t="shared" si="277"/>
        <v>1</v>
      </c>
      <c r="AQ398" s="127">
        <f t="shared" si="265"/>
        <v>810</v>
      </c>
      <c r="AR398" s="127">
        <f t="shared" si="266"/>
        <v>0</v>
      </c>
      <c r="AS398" s="125">
        <f t="shared" si="278"/>
        <v>0</v>
      </c>
      <c r="AT398" s="128">
        <f t="shared" si="267"/>
        <v>0</v>
      </c>
      <c r="AU398" s="128">
        <f t="shared" si="268"/>
        <v>0</v>
      </c>
      <c r="AV398" s="128">
        <f t="shared" si="279"/>
        <v>0</v>
      </c>
      <c r="AW398" s="128">
        <f t="shared" si="269"/>
        <v>0</v>
      </c>
      <c r="AX398" s="146">
        <f t="shared" si="270"/>
        <v>0</v>
      </c>
      <c r="AY398" s="147">
        <f t="shared" si="280"/>
        <v>0</v>
      </c>
      <c r="AZ398" s="146">
        <f t="shared" si="271"/>
        <v>0</v>
      </c>
      <c r="BA398" s="129">
        <f t="shared" si="281"/>
        <v>0</v>
      </c>
      <c r="BB398" s="129">
        <f t="shared" si="282"/>
        <v>0</v>
      </c>
      <c r="BC398" s="129">
        <f t="shared" si="283"/>
        <v>0</v>
      </c>
      <c r="BD398" s="130">
        <f t="shared" si="284"/>
        <v>0</v>
      </c>
      <c r="BE398" s="130">
        <f t="shared" si="285"/>
        <v>0</v>
      </c>
      <c r="BF398" s="130">
        <f t="shared" si="286"/>
        <v>0</v>
      </c>
      <c r="BG398" s="149" t="b">
        <f t="shared" si="287"/>
        <v>0</v>
      </c>
      <c r="BH398" s="130" t="b">
        <f t="shared" si="288"/>
        <v>0</v>
      </c>
      <c r="BI398" s="130" t="str">
        <f t="shared" si="289"/>
        <v/>
      </c>
      <c r="BJ398" s="130" t="str">
        <f t="shared" si="290"/>
        <v/>
      </c>
      <c r="BK398" s="130">
        <f t="shared" si="291"/>
        <v>0</v>
      </c>
      <c r="BL398" s="130" t="str">
        <f t="shared" si="292"/>
        <v/>
      </c>
      <c r="BM398" s="130" t="str">
        <f t="shared" si="304"/>
        <v/>
      </c>
      <c r="BN398" s="130" t="str">
        <f t="shared" si="305"/>
        <v/>
      </c>
      <c r="BO398" s="130">
        <f t="shared" si="301"/>
        <v>0</v>
      </c>
      <c r="BP398" s="130">
        <f t="shared" si="302"/>
        <v>0</v>
      </c>
      <c r="BQ398" s="130">
        <f t="shared" si="303"/>
        <v>0</v>
      </c>
      <c r="BR398" s="130">
        <f t="shared" si="293"/>
        <v>0</v>
      </c>
      <c r="BS398" s="130" t="str">
        <f t="shared" si="294"/>
        <v>N</v>
      </c>
    </row>
    <row r="399" spans="1:71" ht="18" customHeight="1">
      <c r="A399" s="407"/>
      <c r="B399" s="117"/>
      <c r="C399" s="117"/>
      <c r="D399" s="118"/>
      <c r="E399" s="118"/>
      <c r="F399" s="115"/>
      <c r="G399" s="115"/>
      <c r="H399" s="119"/>
      <c r="I399" s="109" t="str">
        <f t="shared" si="272"/>
        <v xml:space="preserve"> </v>
      </c>
      <c r="J399" s="109" t="str">
        <f t="shared" si="273"/>
        <v xml:space="preserve"> </v>
      </c>
      <c r="K399" s="109" t="str">
        <f t="shared" si="274"/>
        <v xml:space="preserve"> </v>
      </c>
      <c r="W399" s="141" t="str">
        <f t="shared" si="275"/>
        <v xml:space="preserve"> </v>
      </c>
      <c r="X399" s="137" t="str">
        <f t="shared" si="256"/>
        <v xml:space="preserve"> </v>
      </c>
      <c r="Y399" s="137" t="str">
        <f t="shared" si="257"/>
        <v xml:space="preserve"> </v>
      </c>
      <c r="Z399" s="137" t="str">
        <f t="shared" si="258"/>
        <v xml:space="preserve"> </v>
      </c>
      <c r="AA399" s="138" t="str">
        <f t="shared" si="259"/>
        <v xml:space="preserve"> </v>
      </c>
      <c r="AB399" s="144" t="str">
        <f t="shared" si="260"/>
        <v xml:space="preserve"> </v>
      </c>
      <c r="AC399" s="139" t="e">
        <f t="shared" si="261"/>
        <v>#N/A</v>
      </c>
      <c r="AD399" s="139" t="e">
        <f t="shared" si="262"/>
        <v>#N/A</v>
      </c>
      <c r="AE399" s="140" t="str">
        <f>IF(ISBLANK($G399)," ",IF($D399="Z",#REF!,IF($G399=2,0,IF($G399=1,IF($AB399&gt;$AD399,#REF!,0),IF($AB399&lt;$AC399,#REF!,#REF!)))))</f>
        <v xml:space="preserve"> </v>
      </c>
      <c r="AF399" s="140" t="str">
        <f>IF(ISBLANK($G399)," ",IF($D399="Z",#REF!+#REF!,IF($G399=2,#REF!+#REF!,IF($G399=1,IF($AB399&gt;$AD399,#REF!+#REF!,#REF!+#REF!),IF($AB399&lt;$AC399,#REF!+#REF!,#REF!+#REF!)))))</f>
        <v xml:space="preserve"> </v>
      </c>
      <c r="AG399" s="125">
        <f t="shared" si="295"/>
        <v>0</v>
      </c>
      <c r="AH399" s="126">
        <f t="shared" si="296"/>
        <v>0</v>
      </c>
      <c r="AI399" s="126">
        <f t="shared" si="297"/>
        <v>0</v>
      </c>
      <c r="AJ399" s="126">
        <f t="shared" si="298"/>
        <v>0</v>
      </c>
      <c r="AK399" s="126">
        <f t="shared" si="299"/>
        <v>0</v>
      </c>
      <c r="AL399" s="126">
        <f t="shared" si="300"/>
        <v>4</v>
      </c>
      <c r="AM399" s="125">
        <f t="shared" si="276"/>
        <v>23</v>
      </c>
      <c r="AN399" s="125">
        <f t="shared" si="263"/>
        <v>0</v>
      </c>
      <c r="AO399" s="125">
        <f t="shared" si="264"/>
        <v>0</v>
      </c>
      <c r="AP399" s="125">
        <f t="shared" si="277"/>
        <v>1</v>
      </c>
      <c r="AQ399" s="127">
        <f t="shared" si="265"/>
        <v>810</v>
      </c>
      <c r="AR399" s="127">
        <f t="shared" si="266"/>
        <v>0</v>
      </c>
      <c r="AS399" s="125">
        <f t="shared" si="278"/>
        <v>0</v>
      </c>
      <c r="AT399" s="128">
        <f t="shared" si="267"/>
        <v>0</v>
      </c>
      <c r="AU399" s="128">
        <f t="shared" si="268"/>
        <v>0</v>
      </c>
      <c r="AV399" s="128">
        <f t="shared" si="279"/>
        <v>0</v>
      </c>
      <c r="AW399" s="128">
        <f t="shared" si="269"/>
        <v>0</v>
      </c>
      <c r="AX399" s="146">
        <f t="shared" si="270"/>
        <v>0</v>
      </c>
      <c r="AY399" s="147">
        <f t="shared" si="280"/>
        <v>0</v>
      </c>
      <c r="AZ399" s="146">
        <f t="shared" si="271"/>
        <v>0</v>
      </c>
      <c r="BA399" s="129">
        <f t="shared" si="281"/>
        <v>0</v>
      </c>
      <c r="BB399" s="129">
        <f t="shared" si="282"/>
        <v>0</v>
      </c>
      <c r="BC399" s="129">
        <f t="shared" si="283"/>
        <v>0</v>
      </c>
      <c r="BD399" s="130">
        <f t="shared" si="284"/>
        <v>0</v>
      </c>
      <c r="BE399" s="130">
        <f t="shared" si="285"/>
        <v>0</v>
      </c>
      <c r="BF399" s="130">
        <f t="shared" si="286"/>
        <v>0</v>
      </c>
      <c r="BG399" s="149" t="b">
        <f t="shared" si="287"/>
        <v>0</v>
      </c>
      <c r="BH399" s="130" t="b">
        <f t="shared" si="288"/>
        <v>0</v>
      </c>
      <c r="BI399" s="130" t="str">
        <f t="shared" si="289"/>
        <v/>
      </c>
      <c r="BJ399" s="130" t="str">
        <f t="shared" si="290"/>
        <v/>
      </c>
      <c r="BK399" s="130">
        <f t="shared" si="291"/>
        <v>0</v>
      </c>
      <c r="BL399" s="130" t="str">
        <f t="shared" si="292"/>
        <v/>
      </c>
      <c r="BM399" s="130" t="str">
        <f t="shared" si="304"/>
        <v/>
      </c>
      <c r="BN399" s="130" t="str">
        <f t="shared" si="305"/>
        <v/>
      </c>
      <c r="BO399" s="130">
        <f t="shared" si="301"/>
        <v>0</v>
      </c>
      <c r="BP399" s="130">
        <f t="shared" si="302"/>
        <v>0</v>
      </c>
      <c r="BQ399" s="130">
        <f t="shared" si="303"/>
        <v>0</v>
      </c>
      <c r="BR399" s="130">
        <f t="shared" si="293"/>
        <v>0</v>
      </c>
      <c r="BS399" s="130" t="str">
        <f t="shared" si="294"/>
        <v>N</v>
      </c>
    </row>
    <row r="400" spans="1:71" ht="18" customHeight="1">
      <c r="A400" s="407"/>
      <c r="B400" s="117"/>
      <c r="C400" s="117"/>
      <c r="D400" s="118"/>
      <c r="E400" s="118"/>
      <c r="F400" s="115"/>
      <c r="G400" s="115"/>
      <c r="H400" s="119"/>
      <c r="I400" s="109" t="str">
        <f t="shared" si="272"/>
        <v xml:space="preserve"> </v>
      </c>
      <c r="J400" s="109" t="str">
        <f t="shared" si="273"/>
        <v xml:space="preserve"> </v>
      </c>
      <c r="K400" s="109" t="str">
        <f t="shared" si="274"/>
        <v xml:space="preserve"> </v>
      </c>
      <c r="W400" s="141" t="str">
        <f t="shared" si="275"/>
        <v xml:space="preserve"> </v>
      </c>
      <c r="X400" s="137" t="str">
        <f t="shared" ref="X400:X463" si="306">IF(ISBLANK(A400)," ",MOD(SUM((LEFT(A400,1)*8)+(MID(A400,2,1)*7)+(MID(A400,3,1)*6)+(MID(A400,4,1)*5)+(MID(A400,5,1)*4)+(MID(A400,6,1)*3)+(MID(A400,7,1)*2)),11))</f>
        <v xml:space="preserve"> </v>
      </c>
      <c r="Y400" s="137" t="str">
        <f t="shared" ref="Y400:Y463" si="307">IF(ISBLANK(A400)," ",IF(A400&lt;10000000+OR(A400&gt;99999999),"X",IF(X400=0,0,IF(X400=1,"X",11-X400))))</f>
        <v xml:space="preserve"> </v>
      </c>
      <c r="Z400" s="137" t="str">
        <f t="shared" ref="Z400:Z463" si="308">IF(ISBLANK(A400)," ",IF(ISERROR(VLOOKUP(A400,InvalidNINum,1,FALSE)),SUM(CONCATENATE(LEFT(A400,7),Y400)),VLOOKUP(A400,InvalidNINum,1,FALSE)))</f>
        <v xml:space="preserve"> </v>
      </c>
      <c r="AA400" s="138" t="str">
        <f t="shared" ref="AA400:AA463" si="309">IF(ISBLANK($F400)," ",IF(AND($E400="M",$F400=$C$10),"M","W"))</f>
        <v xml:space="preserve"> </v>
      </c>
      <c r="AB400" s="144" t="str">
        <f t="shared" ref="AB400:AB463" si="310">IF(ISBLANK($H400)," ",IF($E400="M",IF($F400=$C$10,IF($H400&gt;$C$12,$C$12,ROUNDDOWN($H400,0)),IF($H400&gt;($F400*$C$11),$F400*$C$11,ROUNDDOWN($H400,0))),IF($H400&gt;($F400*$C$11),$F400*$C$11,ROUNDDOWN($H400,0))))</f>
        <v xml:space="preserve"> </v>
      </c>
      <c r="AC400" s="139" t="e">
        <f t="shared" ref="AC400:AC463" si="311">IF($AA400="M",(VLOOKUP($C$6,$V$16:$AF$20,14)*52)/12,VLOOKUP($C$6,$V$16:$AF$20,14)*$F400)</f>
        <v>#N/A</v>
      </c>
      <c r="AD400" s="139" t="e">
        <f t="shared" ref="AD400:AD463" si="312">IF($AA400="M",(VLOOKUP($C$6,$V$16:$AF$20,15)*52)/12,VLOOKUP($C$6,$V$16:$AF$20,15)*$F400)</f>
        <v>#N/A</v>
      </c>
      <c r="AE400" s="140" t="str">
        <f>IF(ISBLANK($G400)," ",IF($D400="Z",#REF!,IF($G400=2,0,IF($G400=1,IF($AB400&gt;$AD400,#REF!,0),IF($AB400&lt;$AC400,#REF!,#REF!)))))</f>
        <v xml:space="preserve"> </v>
      </c>
      <c r="AF400" s="140" t="str">
        <f>IF(ISBLANK($G400)," ",IF($D400="Z",#REF!+#REF!,IF($G400=2,#REF!+#REF!,IF($G400=1,IF($AB400&gt;$AD400,#REF!+#REF!,#REF!+#REF!),IF($AB400&lt;$AC400,#REF!+#REF!,#REF!+#REF!)))))</f>
        <v xml:space="preserve"> </v>
      </c>
      <c r="AG400" s="125">
        <f t="shared" si="295"/>
        <v>0</v>
      </c>
      <c r="AH400" s="126">
        <f t="shared" si="296"/>
        <v>0</v>
      </c>
      <c r="AI400" s="126">
        <f t="shared" si="297"/>
        <v>0</v>
      </c>
      <c r="AJ400" s="126">
        <f t="shared" si="298"/>
        <v>0</v>
      </c>
      <c r="AK400" s="126">
        <f t="shared" si="299"/>
        <v>0</v>
      </c>
      <c r="AL400" s="126">
        <f t="shared" si="300"/>
        <v>4</v>
      </c>
      <c r="AM400" s="125">
        <f t="shared" si="276"/>
        <v>23</v>
      </c>
      <c r="AN400" s="125">
        <f t="shared" ref="AN400:AN463" si="313">IF(AM400&gt;Lower_Age_Limit,0,1)</f>
        <v>0</v>
      </c>
      <c r="AO400" s="125">
        <f t="shared" ref="AO400:AO463" si="314">IF(NOT(G400="R"),0,IF(AM400&gt;=RetirementAge,0,1))</f>
        <v>0</v>
      </c>
      <c r="AP400" s="125">
        <f t="shared" si="277"/>
        <v>1</v>
      </c>
      <c r="AQ400" s="127">
        <f t="shared" ref="AQ400:AQ463" si="315">+HLOOKUP($AH$10,WeeklyIWCeiling,AP400+1)</f>
        <v>810</v>
      </c>
      <c r="AR400" s="127">
        <f t="shared" ref="AR400:AR463" si="316">IF(AA400="M",HLOOKUP($AH$10,MonthlyIWCeiling,AP400+1),HLOOKUP($AH$10,WeeklyIWCeiling,AP400+1)*F400)</f>
        <v>0</v>
      </c>
      <c r="AS400" s="125">
        <f t="shared" si="278"/>
        <v>0</v>
      </c>
      <c r="AT400" s="128">
        <f t="shared" ref="AT400:AT463" si="317">IF(E400="M",IF(H400&lt;=AR400,0,1),IF(AS400&lt;=AQ400,0,1))</f>
        <v>0</v>
      </c>
      <c r="AU400" s="128">
        <f t="shared" ref="AU400:AU463" si="318">IF(F400&gt;$C$10,1,0)</f>
        <v>0</v>
      </c>
      <c r="AV400" s="128">
        <f t="shared" si="279"/>
        <v>0</v>
      </c>
      <c r="AW400" s="128">
        <f t="shared" ref="AW400:AW463" si="319">+IF(OR(AND(E400="M",AV400&lt;60),AND(E400="W",AS400&lt;60)),1,0)</f>
        <v>0</v>
      </c>
      <c r="AX400" s="146">
        <f t="shared" ref="AX400:AX463" si="320">IF(OR(ISBLANK(A400),ISBLANK(B400),ISBLANK(C400),ISBLANK(D400),ISBLANK(E400)),0,IF(AND(F400&gt;0,F400&lt;6,H400&gt;0),IF(AW400=1,HLOOKUP($AH$10,EeContRatesU60,AP400+1,TRUE),HLOOKUP($AH$10,EeContRatesO60,AP400+1,TRUE))))</f>
        <v>0</v>
      </c>
      <c r="AY400" s="147">
        <f t="shared" si="280"/>
        <v>0</v>
      </c>
      <c r="AZ400" s="146">
        <f t="shared" ref="AZ400:AZ463" si="321">IF(OR(ISBLANK(A400),ISBLANK(B400),ISBLANK(C400),ISBLANK(D400),ISBLANK(E400)),0,IF(AND(F400&gt;0,F400&lt;6,H400&gt;0),IF(AW400=1,HLOOKUP($AH$10,TotalContRatesU60,AP400+1,TRUE),HLOOKUP($AH$10,TotalContRatesO60,AP400+1,TRUE))))</f>
        <v>0</v>
      </c>
      <c r="BA400" s="129">
        <f t="shared" si="281"/>
        <v>0</v>
      </c>
      <c r="BB400" s="129">
        <f t="shared" si="282"/>
        <v>0</v>
      </c>
      <c r="BC400" s="129">
        <f t="shared" si="283"/>
        <v>0</v>
      </c>
      <c r="BD400" s="130">
        <f t="shared" si="284"/>
        <v>0</v>
      </c>
      <c r="BE400" s="130">
        <f t="shared" si="285"/>
        <v>0</v>
      </c>
      <c r="BF400" s="130">
        <f t="shared" si="286"/>
        <v>0</v>
      </c>
      <c r="BG400" s="149" t="b">
        <f t="shared" si="287"/>
        <v>0</v>
      </c>
      <c r="BH400" s="130" t="b">
        <f t="shared" si="288"/>
        <v>0</v>
      </c>
      <c r="BI400" s="130" t="str">
        <f t="shared" si="289"/>
        <v/>
      </c>
      <c r="BJ400" s="130" t="str">
        <f t="shared" si="290"/>
        <v/>
      </c>
      <c r="BK400" s="130">
        <f t="shared" si="291"/>
        <v>0</v>
      </c>
      <c r="BL400" s="130" t="str">
        <f t="shared" si="292"/>
        <v/>
      </c>
      <c r="BM400" s="130" t="str">
        <f t="shared" si="304"/>
        <v/>
      </c>
      <c r="BN400" s="130" t="str">
        <f t="shared" si="305"/>
        <v/>
      </c>
      <c r="BO400" s="130">
        <f t="shared" si="301"/>
        <v>0</v>
      </c>
      <c r="BP400" s="130">
        <f t="shared" si="302"/>
        <v>0</v>
      </c>
      <c r="BQ400" s="130">
        <f t="shared" si="303"/>
        <v>0</v>
      </c>
      <c r="BR400" s="130">
        <f t="shared" si="293"/>
        <v>0</v>
      </c>
      <c r="BS400" s="130" t="str">
        <f t="shared" si="294"/>
        <v>N</v>
      </c>
    </row>
    <row r="401" spans="1:71" ht="18" customHeight="1">
      <c r="A401" s="407"/>
      <c r="B401" s="117"/>
      <c r="C401" s="117"/>
      <c r="D401" s="118"/>
      <c r="E401" s="118"/>
      <c r="F401" s="115"/>
      <c r="G401" s="115"/>
      <c r="H401" s="119"/>
      <c r="I401" s="109" t="str">
        <f t="shared" ref="I401:I464" si="322">IF(ISBLANK($H401)," ",BO401)</f>
        <v xml:space="preserve"> </v>
      </c>
      <c r="J401" s="109" t="str">
        <f t="shared" ref="J401:J464" si="323">IF(ISBLANK($H401)," ",BP401)</f>
        <v xml:space="preserve"> </v>
      </c>
      <c r="K401" s="109" t="str">
        <f t="shared" ref="K401:K464" si="324">IF((ISBLANK($H401))," ",BQ401)</f>
        <v xml:space="preserve"> </v>
      </c>
      <c r="W401" s="141" t="str">
        <f t="shared" ref="W401:W464" si="325">IF(ISBLANK($A401)," ",A401)</f>
        <v xml:space="preserve"> </v>
      </c>
      <c r="X401" s="137" t="str">
        <f t="shared" si="306"/>
        <v xml:space="preserve"> </v>
      </c>
      <c r="Y401" s="137" t="str">
        <f t="shared" si="307"/>
        <v xml:space="preserve"> </v>
      </c>
      <c r="Z401" s="137" t="str">
        <f t="shared" si="308"/>
        <v xml:space="preserve"> </v>
      </c>
      <c r="AA401" s="138" t="str">
        <f t="shared" si="309"/>
        <v xml:space="preserve"> </v>
      </c>
      <c r="AB401" s="144" t="str">
        <f t="shared" si="310"/>
        <v xml:space="preserve"> </v>
      </c>
      <c r="AC401" s="139" t="e">
        <f t="shared" si="311"/>
        <v>#N/A</v>
      </c>
      <c r="AD401" s="139" t="e">
        <f t="shared" si="312"/>
        <v>#N/A</v>
      </c>
      <c r="AE401" s="140" t="str">
        <f>IF(ISBLANK($G401)," ",IF($D401="Z",#REF!,IF($G401=2,0,IF($G401=1,IF($AB401&gt;$AD401,#REF!,0),IF($AB401&lt;$AC401,#REF!,#REF!)))))</f>
        <v xml:space="preserve"> </v>
      </c>
      <c r="AF401" s="140" t="str">
        <f>IF(ISBLANK($G401)," ",IF($D401="Z",#REF!+#REF!,IF($G401=2,#REF!+#REF!,IF($G401=1,IF($AB401&gt;$AD401,#REF!+#REF!,#REF!+#REF!),IF($AB401&lt;$AC401,#REF!+#REF!,#REF!+#REF!)))))</f>
        <v xml:space="preserve"> </v>
      </c>
      <c r="AG401" s="125">
        <f t="shared" si="295"/>
        <v>0</v>
      </c>
      <c r="AH401" s="126">
        <f t="shared" si="296"/>
        <v>0</v>
      </c>
      <c r="AI401" s="126">
        <f t="shared" si="297"/>
        <v>0</v>
      </c>
      <c r="AJ401" s="126">
        <f t="shared" si="298"/>
        <v>0</v>
      </c>
      <c r="AK401" s="126">
        <f t="shared" si="299"/>
        <v>0</v>
      </c>
      <c r="AL401" s="126">
        <f t="shared" si="300"/>
        <v>4</v>
      </c>
      <c r="AM401" s="125">
        <f t="shared" ref="AM401:AM464" si="326">IF(INT((($AH$11-(1900+AI401))*48 +($AH$12-AL401))/48)&gt;90,INT((($AH$11-(2000+AI401))*48 +($AH$12-AL401))/48),INT((($AH$11-(1900+AI401))*48 +($AH$12-AL401))/48))</f>
        <v>23</v>
      </c>
      <c r="AN401" s="125">
        <f t="shared" si="313"/>
        <v>0</v>
      </c>
      <c r="AO401" s="125">
        <f t="shared" si="314"/>
        <v>0</v>
      </c>
      <c r="AP401" s="125">
        <f t="shared" ref="AP401:AP464" si="327">IF(AND($D401="Z",$AL$10&lt;=$AH$10,$AH$10&lt;$AL$11,$AL$12&lt;AM401,AM401&lt;=$AL$13),7,IF(AM401&gt;=70,IF($G401="R",6,5),IF($G401="R",IF(AM401&gt;=65,4,2),IF($AM401&gt;=65,3,1))))</f>
        <v>1</v>
      </c>
      <c r="AQ401" s="127">
        <f t="shared" si="315"/>
        <v>810</v>
      </c>
      <c r="AR401" s="127">
        <f t="shared" si="316"/>
        <v>0</v>
      </c>
      <c r="AS401" s="125">
        <f t="shared" ref="AS401:AS464" si="328">IF(AND(F401&gt;0,H401&gt;0),H401/F401,0)</f>
        <v>0</v>
      </c>
      <c r="AT401" s="128">
        <f t="shared" si="317"/>
        <v>0</v>
      </c>
      <c r="AU401" s="128">
        <f t="shared" si="318"/>
        <v>0</v>
      </c>
      <c r="AV401" s="128">
        <f t="shared" ref="AV401:AV464" si="329">+AR401*12/52</f>
        <v>0</v>
      </c>
      <c r="AW401" s="128">
        <f t="shared" si="319"/>
        <v>0</v>
      </c>
      <c r="AX401" s="146">
        <f t="shared" si="320"/>
        <v>0</v>
      </c>
      <c r="AY401" s="147">
        <f t="shared" ref="AY401:AY464" si="330">+AZ401-AX401</f>
        <v>0</v>
      </c>
      <c r="AZ401" s="146">
        <f t="shared" si="321"/>
        <v>0</v>
      </c>
      <c r="BA401" s="129">
        <f t="shared" ref="BA401:BA464" si="331">IF(OR(ISBLANK(A401),ISBLANK(B401),ISBLANK(C401),ISBLANK(D401),ISBLANK(E401)),0,IF(AND(F401&gt;0,F401&lt;6,H401&gt;0),ROUND(H401*AX401,2)))</f>
        <v>0</v>
      </c>
      <c r="BB401" s="129">
        <f t="shared" ref="BB401:BB464" si="332">IF(OR(ISBLANK(A401),ISBLANK(B401),ISBLANK(C401),ISBLANK(D401),ISBLANK(E401)),0,IF(AND(F401&gt;0,F401&lt;6,H401&gt;0),ROUND(H401*AY401,2)))</f>
        <v>0</v>
      </c>
      <c r="BC401" s="129">
        <f t="shared" ref="BC401:BC464" si="333">+BA401+BB401</f>
        <v>0</v>
      </c>
      <c r="BD401" s="130">
        <f t="shared" ref="BD401:BD464" si="334">IF(AND(AND(F401&gt;0,H401&gt;0,ISTEXT(D401),ISTEXT(E401)),ISBLANK(A401)),"Input NI#",IF(AND(F401&gt;0,H401&gt;0,ISTEXT(D401),ISTEXT(E401),OR(ISBLANK(B401),ISBLANK(C401))),"Input name",IF(AND(A401&gt;0,OR(AK401=0,AK401=9)),"Check NI#",IF(AT401=0,BA401,"Check wages"))))</f>
        <v>0</v>
      </c>
      <c r="BE401" s="130">
        <f t="shared" ref="BE401:BE464" si="335">IF(ISTEXT(BD401),BD401,BB401)</f>
        <v>0</v>
      </c>
      <c r="BF401" s="130">
        <f t="shared" ref="BF401:BF464" si="336">IF(ISTEXT(BD401),BD401,BC401)</f>
        <v>0</v>
      </c>
      <c r="BG401" s="149" t="b">
        <f t="shared" ref="BG401:BG464" si="337">IF(AND(OR(ISTEXT(B401),ISTEXT(C401),ISTEXT(D401),ISTEXT(E401),F401&gt;0,H401&gt;0),ISBLANK(A401)),1,IF(A401&gt;0,IF(ISBLANK(B401),1,IF(ISBLANK(C401),1,IF(ISBLANK(D401),1,IF(ISBLANK(E401),1,IF(F401=0,1,IF(H401=0,1," "))))))))</f>
        <v>0</v>
      </c>
      <c r="BH401" s="130" t="b">
        <f t="shared" ref="BH401:BH464" si="338">IF(AND(OR(ISTEXT(B401),ISTEXT(C401),ISTEXT(D401),ISTEXT(E401),F401&gt;0,H401&gt;0),ISBLANK(A401)),"Input "&amp;A$15,IF(A401&gt;0,IF(ISBLANK(B401),"Input "&amp;B$15,IF(ISBLANK(C401),"Input "&amp;C$15,IF(ISBLANK(D401),"Enter "&amp;D$15,IF(ISBLANK(E401),"Select "&amp;E$15,IF(F401=0,"Input "&amp;F$15,IF(H401=0,"Input "&amp;H$15," "))))))))</f>
        <v>0</v>
      </c>
      <c r="BI401" s="130" t="str">
        <f t="shared" ref="BI401:BI464" si="339">IF(OR(AT401=1,AU401=1,AN401=1,AO401=1),1,"")</f>
        <v/>
      </c>
      <c r="BJ401" s="130" t="str">
        <f t="shared" ref="BJ401:BJ464" si="340">IF(AT401=1,"Check wages",IF(AU401=1,"Check number of weeks",IF(AN401=1,"Registrant under age 16",IF(AO401=1,"Ineligible for Retirement",""))))</f>
        <v/>
      </c>
      <c r="BK401" s="130">
        <f t="shared" ref="BK401:BK464" si="341">IF(AND($D401="Z",OR($AL$10&gt;$AH$10,$AH$10&gt;$AL$11,$AL$12&gt;AM401,AM401&gt;$AL$13)),1,0)</f>
        <v>0</v>
      </c>
      <c r="BL401" s="130" t="str">
        <f t="shared" ref="BL401:BL464" si="342">IF(BK401=1,"Change Cont. type to 'P'","")</f>
        <v/>
      </c>
      <c r="BM401" s="130" t="str">
        <f t="shared" si="304"/>
        <v/>
      </c>
      <c r="BN401" s="130" t="str">
        <f t="shared" si="305"/>
        <v/>
      </c>
      <c r="BO401" s="130">
        <f t="shared" si="301"/>
        <v>0</v>
      </c>
      <c r="BP401" s="130">
        <f t="shared" si="302"/>
        <v>0</v>
      </c>
      <c r="BQ401" s="130">
        <f t="shared" si="303"/>
        <v>0</v>
      </c>
      <c r="BR401" s="130">
        <f t="shared" ref="BR401:BR464" si="343">IF(OR(BG401=1,BI401=1,BK401=1,BM401=1),1,0)</f>
        <v>0</v>
      </c>
      <c r="BS401" s="130" t="str">
        <f t="shared" ref="BS401:BS464" si="344">IF(OR(ISBLANK(A401),BR401=1),"N","Y")</f>
        <v>N</v>
      </c>
    </row>
    <row r="402" spans="1:71" ht="18" customHeight="1">
      <c r="A402" s="407"/>
      <c r="B402" s="117"/>
      <c r="C402" s="117"/>
      <c r="D402" s="118"/>
      <c r="E402" s="118"/>
      <c r="F402" s="115"/>
      <c r="G402" s="115"/>
      <c r="H402" s="119"/>
      <c r="I402" s="109" t="str">
        <f t="shared" si="322"/>
        <v xml:space="preserve"> </v>
      </c>
      <c r="J402" s="109" t="str">
        <f t="shared" si="323"/>
        <v xml:space="preserve"> </v>
      </c>
      <c r="K402" s="109" t="str">
        <f t="shared" si="324"/>
        <v xml:space="preserve"> </v>
      </c>
      <c r="W402" s="141" t="str">
        <f t="shared" si="325"/>
        <v xml:space="preserve"> </v>
      </c>
      <c r="X402" s="137" t="str">
        <f t="shared" si="306"/>
        <v xml:space="preserve"> </v>
      </c>
      <c r="Y402" s="137" t="str">
        <f t="shared" si="307"/>
        <v xml:space="preserve"> </v>
      </c>
      <c r="Z402" s="137" t="str">
        <f t="shared" si="308"/>
        <v xml:space="preserve"> </v>
      </c>
      <c r="AA402" s="138" t="str">
        <f t="shared" si="309"/>
        <v xml:space="preserve"> </v>
      </c>
      <c r="AB402" s="144" t="str">
        <f t="shared" si="310"/>
        <v xml:space="preserve"> </v>
      </c>
      <c r="AC402" s="139" t="e">
        <f t="shared" si="311"/>
        <v>#N/A</v>
      </c>
      <c r="AD402" s="139" t="e">
        <f t="shared" si="312"/>
        <v>#N/A</v>
      </c>
      <c r="AE402" s="140" t="str">
        <f>IF(ISBLANK($G402)," ",IF($D402="Z",#REF!,IF($G402=2,0,IF($G402=1,IF($AB402&gt;$AD402,#REF!,0),IF($AB402&lt;$AC402,#REF!,#REF!)))))</f>
        <v xml:space="preserve"> </v>
      </c>
      <c r="AF402" s="140" t="str">
        <f>IF(ISBLANK($G402)," ",IF($D402="Z",#REF!+#REF!,IF($G402=2,#REF!+#REF!,IF($G402=1,IF($AB402&gt;$AD402,#REF!+#REF!,#REF!+#REF!),IF($AB402&lt;$AC402,#REF!+#REF!,#REF!+#REF!)))))</f>
        <v xml:space="preserve"> </v>
      </c>
      <c r="AG402" s="125">
        <f t="shared" ref="AG402:AG465" si="345">INT(A402/10)</f>
        <v>0</v>
      </c>
      <c r="AH402" s="126">
        <f t="shared" ref="AH402:AH465" si="346">INT(A402/1000)</f>
        <v>0</v>
      </c>
      <c r="AI402" s="126">
        <f t="shared" ref="AI402:AI465" si="347">AG402-AH402*100</f>
        <v>0</v>
      </c>
      <c r="AJ402" s="126">
        <f t="shared" ref="AJ402:AJ465" si="348">INT(AH402/10)</f>
        <v>0</v>
      </c>
      <c r="AK402" s="126">
        <f t="shared" ref="AK402:AK465" si="349">AH402-10*AJ402</f>
        <v>0</v>
      </c>
      <c r="AL402" s="126">
        <f t="shared" ref="AL402:AL465" si="350">IF(MOD(AH402-AJ402*10,4)=0,4,MOD(AH402-AJ402*10,4))</f>
        <v>4</v>
      </c>
      <c r="AM402" s="125">
        <f t="shared" si="326"/>
        <v>23</v>
      </c>
      <c r="AN402" s="125">
        <f t="shared" si="313"/>
        <v>0</v>
      </c>
      <c r="AO402" s="125">
        <f t="shared" si="314"/>
        <v>0</v>
      </c>
      <c r="AP402" s="125">
        <f t="shared" si="327"/>
        <v>1</v>
      </c>
      <c r="AQ402" s="127">
        <f t="shared" si="315"/>
        <v>810</v>
      </c>
      <c r="AR402" s="127">
        <f t="shared" si="316"/>
        <v>0</v>
      </c>
      <c r="AS402" s="125">
        <f t="shared" si="328"/>
        <v>0</v>
      </c>
      <c r="AT402" s="128">
        <f t="shared" si="317"/>
        <v>0</v>
      </c>
      <c r="AU402" s="128">
        <f t="shared" si="318"/>
        <v>0</v>
      </c>
      <c r="AV402" s="128">
        <f t="shared" si="329"/>
        <v>0</v>
      </c>
      <c r="AW402" s="128">
        <f t="shared" si="319"/>
        <v>0</v>
      </c>
      <c r="AX402" s="146">
        <f t="shared" si="320"/>
        <v>0</v>
      </c>
      <c r="AY402" s="147">
        <f t="shared" si="330"/>
        <v>0</v>
      </c>
      <c r="AZ402" s="146">
        <f t="shared" si="321"/>
        <v>0</v>
      </c>
      <c r="BA402" s="129">
        <f t="shared" si="331"/>
        <v>0</v>
      </c>
      <c r="BB402" s="129">
        <f t="shared" si="332"/>
        <v>0</v>
      </c>
      <c r="BC402" s="129">
        <f t="shared" si="333"/>
        <v>0</v>
      </c>
      <c r="BD402" s="130">
        <f t="shared" si="334"/>
        <v>0</v>
      </c>
      <c r="BE402" s="130">
        <f t="shared" si="335"/>
        <v>0</v>
      </c>
      <c r="BF402" s="130">
        <f t="shared" si="336"/>
        <v>0</v>
      </c>
      <c r="BG402" s="149" t="b">
        <f t="shared" si="337"/>
        <v>0</v>
      </c>
      <c r="BH402" s="130" t="b">
        <f t="shared" si="338"/>
        <v>0</v>
      </c>
      <c r="BI402" s="130" t="str">
        <f t="shared" si="339"/>
        <v/>
      </c>
      <c r="BJ402" s="130" t="str">
        <f t="shared" si="340"/>
        <v/>
      </c>
      <c r="BK402" s="130">
        <f t="shared" si="341"/>
        <v>0</v>
      </c>
      <c r="BL402" s="130" t="str">
        <f t="shared" si="342"/>
        <v/>
      </c>
      <c r="BM402" s="130" t="str">
        <f t="shared" si="304"/>
        <v/>
      </c>
      <c r="BN402" s="130" t="str">
        <f t="shared" si="305"/>
        <v/>
      </c>
      <c r="BO402" s="130">
        <f t="shared" ref="BO402:BO465" si="351">IF($BG402=1,$BH402,IF($BI402=1,$BJ402,IF($BK402=1,$BL402,IF($BM402=1,$BN402,BA402))))</f>
        <v>0</v>
      </c>
      <c r="BP402" s="130">
        <f t="shared" ref="BP402:BP465" si="352">IF($BG402=1,$BH402,IF($BI402=1,$BJ402,IF($BK402=1,$BL402,IF($BM402=1,$BN402,BB402))))</f>
        <v>0</v>
      </c>
      <c r="BQ402" s="130">
        <f t="shared" ref="BQ402:BQ465" si="353">IF($BG402=1,$BH402,IF($BI402=1,$BJ402,IF($BK402=1,$BL402,IF($BM402=1,$BN402,BC402))))</f>
        <v>0</v>
      </c>
      <c r="BR402" s="130">
        <f t="shared" si="343"/>
        <v>0</v>
      </c>
      <c r="BS402" s="130" t="str">
        <f t="shared" si="344"/>
        <v>N</v>
      </c>
    </row>
    <row r="403" spans="1:71" ht="18" customHeight="1">
      <c r="A403" s="407"/>
      <c r="B403" s="117"/>
      <c r="C403" s="117"/>
      <c r="D403" s="118"/>
      <c r="E403" s="118"/>
      <c r="F403" s="115"/>
      <c r="G403" s="115"/>
      <c r="H403" s="119"/>
      <c r="I403" s="109" t="str">
        <f t="shared" si="322"/>
        <v xml:space="preserve"> </v>
      </c>
      <c r="J403" s="109" t="str">
        <f t="shared" si="323"/>
        <v xml:space="preserve"> </v>
      </c>
      <c r="K403" s="109" t="str">
        <f t="shared" si="324"/>
        <v xml:space="preserve"> </v>
      </c>
      <c r="W403" s="141" t="str">
        <f t="shared" si="325"/>
        <v xml:space="preserve"> </v>
      </c>
      <c r="X403" s="137" t="str">
        <f t="shared" si="306"/>
        <v xml:space="preserve"> </v>
      </c>
      <c r="Y403" s="137" t="str">
        <f t="shared" si="307"/>
        <v xml:space="preserve"> </v>
      </c>
      <c r="Z403" s="137" t="str">
        <f t="shared" si="308"/>
        <v xml:space="preserve"> </v>
      </c>
      <c r="AA403" s="138" t="str">
        <f t="shared" si="309"/>
        <v xml:space="preserve"> </v>
      </c>
      <c r="AB403" s="144" t="str">
        <f t="shared" si="310"/>
        <v xml:space="preserve"> </v>
      </c>
      <c r="AC403" s="139" t="e">
        <f t="shared" si="311"/>
        <v>#N/A</v>
      </c>
      <c r="AD403" s="139" t="e">
        <f t="shared" si="312"/>
        <v>#N/A</v>
      </c>
      <c r="AE403" s="140" t="str">
        <f>IF(ISBLANK($G403)," ",IF($D403="Z",#REF!,IF($G403=2,0,IF($G403=1,IF($AB403&gt;$AD403,#REF!,0),IF($AB403&lt;$AC403,#REF!,#REF!)))))</f>
        <v xml:space="preserve"> </v>
      </c>
      <c r="AF403" s="140" t="str">
        <f>IF(ISBLANK($G403)," ",IF($D403="Z",#REF!+#REF!,IF($G403=2,#REF!+#REF!,IF($G403=1,IF($AB403&gt;$AD403,#REF!+#REF!,#REF!+#REF!),IF($AB403&lt;$AC403,#REF!+#REF!,#REF!+#REF!)))))</f>
        <v xml:space="preserve"> </v>
      </c>
      <c r="AG403" s="125">
        <f t="shared" si="345"/>
        <v>0</v>
      </c>
      <c r="AH403" s="126">
        <f t="shared" si="346"/>
        <v>0</v>
      </c>
      <c r="AI403" s="126">
        <f t="shared" si="347"/>
        <v>0</v>
      </c>
      <c r="AJ403" s="126">
        <f t="shared" si="348"/>
        <v>0</v>
      </c>
      <c r="AK403" s="126">
        <f t="shared" si="349"/>
        <v>0</v>
      </c>
      <c r="AL403" s="126">
        <f t="shared" si="350"/>
        <v>4</v>
      </c>
      <c r="AM403" s="125">
        <f t="shared" si="326"/>
        <v>23</v>
      </c>
      <c r="AN403" s="125">
        <f t="shared" si="313"/>
        <v>0</v>
      </c>
      <c r="AO403" s="125">
        <f t="shared" si="314"/>
        <v>0</v>
      </c>
      <c r="AP403" s="125">
        <f t="shared" si="327"/>
        <v>1</v>
      </c>
      <c r="AQ403" s="127">
        <f t="shared" si="315"/>
        <v>810</v>
      </c>
      <c r="AR403" s="127">
        <f t="shared" si="316"/>
        <v>0</v>
      </c>
      <c r="AS403" s="125">
        <f t="shared" si="328"/>
        <v>0</v>
      </c>
      <c r="AT403" s="128">
        <f t="shared" si="317"/>
        <v>0</v>
      </c>
      <c r="AU403" s="128">
        <f t="shared" si="318"/>
        <v>0</v>
      </c>
      <c r="AV403" s="128">
        <f t="shared" si="329"/>
        <v>0</v>
      </c>
      <c r="AW403" s="128">
        <f t="shared" si="319"/>
        <v>0</v>
      </c>
      <c r="AX403" s="146">
        <f t="shared" si="320"/>
        <v>0</v>
      </c>
      <c r="AY403" s="147">
        <f t="shared" si="330"/>
        <v>0</v>
      </c>
      <c r="AZ403" s="146">
        <f t="shared" si="321"/>
        <v>0</v>
      </c>
      <c r="BA403" s="129">
        <f t="shared" si="331"/>
        <v>0</v>
      </c>
      <c r="BB403" s="129">
        <f t="shared" si="332"/>
        <v>0</v>
      </c>
      <c r="BC403" s="129">
        <f t="shared" si="333"/>
        <v>0</v>
      </c>
      <c r="BD403" s="130">
        <f t="shared" si="334"/>
        <v>0</v>
      </c>
      <c r="BE403" s="130">
        <f t="shared" si="335"/>
        <v>0</v>
      </c>
      <c r="BF403" s="130">
        <f t="shared" si="336"/>
        <v>0</v>
      </c>
      <c r="BG403" s="149" t="b">
        <f t="shared" si="337"/>
        <v>0</v>
      </c>
      <c r="BH403" s="130" t="b">
        <f t="shared" si="338"/>
        <v>0</v>
      </c>
      <c r="BI403" s="130" t="str">
        <f t="shared" si="339"/>
        <v/>
      </c>
      <c r="BJ403" s="130" t="str">
        <f t="shared" si="340"/>
        <v/>
      </c>
      <c r="BK403" s="130">
        <f t="shared" si="341"/>
        <v>0</v>
      </c>
      <c r="BL403" s="130" t="str">
        <f t="shared" si="342"/>
        <v/>
      </c>
      <c r="BM403" s="130" t="str">
        <f t="shared" ref="BM403:BM466" si="354">IF(ISERROR(Z403),1,IF(NOT(W403=Z403),1,""))</f>
        <v/>
      </c>
      <c r="BN403" s="130" t="str">
        <f t="shared" ref="BN403:BN466" si="355">IF(BM403=1,"Check Employee NI#","")</f>
        <v/>
      </c>
      <c r="BO403" s="130">
        <f t="shared" si="351"/>
        <v>0</v>
      </c>
      <c r="BP403" s="130">
        <f t="shared" si="352"/>
        <v>0</v>
      </c>
      <c r="BQ403" s="130">
        <f t="shared" si="353"/>
        <v>0</v>
      </c>
      <c r="BR403" s="130">
        <f t="shared" si="343"/>
        <v>0</v>
      </c>
      <c r="BS403" s="130" t="str">
        <f t="shared" si="344"/>
        <v>N</v>
      </c>
    </row>
    <row r="404" spans="1:71" ht="18" customHeight="1">
      <c r="A404" s="407"/>
      <c r="B404" s="117"/>
      <c r="C404" s="117"/>
      <c r="D404" s="118"/>
      <c r="E404" s="118"/>
      <c r="F404" s="115"/>
      <c r="G404" s="115"/>
      <c r="H404" s="119"/>
      <c r="I404" s="109" t="str">
        <f t="shared" si="322"/>
        <v xml:space="preserve"> </v>
      </c>
      <c r="J404" s="109" t="str">
        <f t="shared" si="323"/>
        <v xml:space="preserve"> </v>
      </c>
      <c r="K404" s="109" t="str">
        <f t="shared" si="324"/>
        <v xml:space="preserve"> </v>
      </c>
      <c r="W404" s="141" t="str">
        <f t="shared" si="325"/>
        <v xml:space="preserve"> </v>
      </c>
      <c r="X404" s="137" t="str">
        <f t="shared" si="306"/>
        <v xml:space="preserve"> </v>
      </c>
      <c r="Y404" s="137" t="str">
        <f t="shared" si="307"/>
        <v xml:space="preserve"> </v>
      </c>
      <c r="Z404" s="137" t="str">
        <f t="shared" si="308"/>
        <v xml:space="preserve"> </v>
      </c>
      <c r="AA404" s="138" t="str">
        <f t="shared" si="309"/>
        <v xml:space="preserve"> </v>
      </c>
      <c r="AB404" s="144" t="str">
        <f t="shared" si="310"/>
        <v xml:space="preserve"> </v>
      </c>
      <c r="AC404" s="139" t="e">
        <f t="shared" si="311"/>
        <v>#N/A</v>
      </c>
      <c r="AD404" s="139" t="e">
        <f t="shared" si="312"/>
        <v>#N/A</v>
      </c>
      <c r="AE404" s="140" t="str">
        <f>IF(ISBLANK($G404)," ",IF($D404="Z",#REF!,IF($G404=2,0,IF($G404=1,IF($AB404&gt;$AD404,#REF!,0),IF($AB404&lt;$AC404,#REF!,#REF!)))))</f>
        <v xml:space="preserve"> </v>
      </c>
      <c r="AF404" s="140" t="str">
        <f>IF(ISBLANK($G404)," ",IF($D404="Z",#REF!+#REF!,IF($G404=2,#REF!+#REF!,IF($G404=1,IF($AB404&gt;$AD404,#REF!+#REF!,#REF!+#REF!),IF($AB404&lt;$AC404,#REF!+#REF!,#REF!+#REF!)))))</f>
        <v xml:space="preserve"> </v>
      </c>
      <c r="AG404" s="125">
        <f t="shared" si="345"/>
        <v>0</v>
      </c>
      <c r="AH404" s="126">
        <f t="shared" si="346"/>
        <v>0</v>
      </c>
      <c r="AI404" s="126">
        <f t="shared" si="347"/>
        <v>0</v>
      </c>
      <c r="AJ404" s="126">
        <f t="shared" si="348"/>
        <v>0</v>
      </c>
      <c r="AK404" s="126">
        <f t="shared" si="349"/>
        <v>0</v>
      </c>
      <c r="AL404" s="126">
        <f t="shared" si="350"/>
        <v>4</v>
      </c>
      <c r="AM404" s="125">
        <f t="shared" si="326"/>
        <v>23</v>
      </c>
      <c r="AN404" s="125">
        <f t="shared" si="313"/>
        <v>0</v>
      </c>
      <c r="AO404" s="125">
        <f t="shared" si="314"/>
        <v>0</v>
      </c>
      <c r="AP404" s="125">
        <f t="shared" si="327"/>
        <v>1</v>
      </c>
      <c r="AQ404" s="127">
        <f t="shared" si="315"/>
        <v>810</v>
      </c>
      <c r="AR404" s="127">
        <f t="shared" si="316"/>
        <v>0</v>
      </c>
      <c r="AS404" s="125">
        <f t="shared" si="328"/>
        <v>0</v>
      </c>
      <c r="AT404" s="128">
        <f t="shared" si="317"/>
        <v>0</v>
      </c>
      <c r="AU404" s="128">
        <f t="shared" si="318"/>
        <v>0</v>
      </c>
      <c r="AV404" s="128">
        <f t="shared" si="329"/>
        <v>0</v>
      </c>
      <c r="AW404" s="128">
        <f t="shared" si="319"/>
        <v>0</v>
      </c>
      <c r="AX404" s="146">
        <f t="shared" si="320"/>
        <v>0</v>
      </c>
      <c r="AY404" s="147">
        <f t="shared" si="330"/>
        <v>0</v>
      </c>
      <c r="AZ404" s="146">
        <f t="shared" si="321"/>
        <v>0</v>
      </c>
      <c r="BA404" s="129">
        <f t="shared" si="331"/>
        <v>0</v>
      </c>
      <c r="BB404" s="129">
        <f t="shared" si="332"/>
        <v>0</v>
      </c>
      <c r="BC404" s="129">
        <f t="shared" si="333"/>
        <v>0</v>
      </c>
      <c r="BD404" s="130">
        <f t="shared" si="334"/>
        <v>0</v>
      </c>
      <c r="BE404" s="130">
        <f t="shared" si="335"/>
        <v>0</v>
      </c>
      <c r="BF404" s="130">
        <f t="shared" si="336"/>
        <v>0</v>
      </c>
      <c r="BG404" s="149" t="b">
        <f t="shared" si="337"/>
        <v>0</v>
      </c>
      <c r="BH404" s="130" t="b">
        <f t="shared" si="338"/>
        <v>0</v>
      </c>
      <c r="BI404" s="130" t="str">
        <f t="shared" si="339"/>
        <v/>
      </c>
      <c r="BJ404" s="130" t="str">
        <f t="shared" si="340"/>
        <v/>
      </c>
      <c r="BK404" s="130">
        <f t="shared" si="341"/>
        <v>0</v>
      </c>
      <c r="BL404" s="130" t="str">
        <f t="shared" si="342"/>
        <v/>
      </c>
      <c r="BM404" s="130" t="str">
        <f t="shared" si="354"/>
        <v/>
      </c>
      <c r="BN404" s="130" t="str">
        <f t="shared" si="355"/>
        <v/>
      </c>
      <c r="BO404" s="130">
        <f t="shared" si="351"/>
        <v>0</v>
      </c>
      <c r="BP404" s="130">
        <f t="shared" si="352"/>
        <v>0</v>
      </c>
      <c r="BQ404" s="130">
        <f t="shared" si="353"/>
        <v>0</v>
      </c>
      <c r="BR404" s="130">
        <f t="shared" si="343"/>
        <v>0</v>
      </c>
      <c r="BS404" s="130" t="str">
        <f t="shared" si="344"/>
        <v>N</v>
      </c>
    </row>
    <row r="405" spans="1:71" ht="18" customHeight="1">
      <c r="A405" s="407"/>
      <c r="B405" s="117"/>
      <c r="C405" s="117"/>
      <c r="D405" s="118"/>
      <c r="E405" s="118"/>
      <c r="F405" s="115"/>
      <c r="G405" s="115"/>
      <c r="H405" s="119"/>
      <c r="I405" s="109" t="str">
        <f t="shared" si="322"/>
        <v xml:space="preserve"> </v>
      </c>
      <c r="J405" s="109" t="str">
        <f t="shared" si="323"/>
        <v xml:space="preserve"> </v>
      </c>
      <c r="K405" s="109" t="str">
        <f t="shared" si="324"/>
        <v xml:space="preserve"> </v>
      </c>
      <c r="W405" s="141" t="str">
        <f t="shared" si="325"/>
        <v xml:space="preserve"> </v>
      </c>
      <c r="X405" s="137" t="str">
        <f t="shared" si="306"/>
        <v xml:space="preserve"> </v>
      </c>
      <c r="Y405" s="137" t="str">
        <f t="shared" si="307"/>
        <v xml:space="preserve"> </v>
      </c>
      <c r="Z405" s="137" t="str">
        <f t="shared" si="308"/>
        <v xml:space="preserve"> </v>
      </c>
      <c r="AA405" s="138" t="str">
        <f t="shared" si="309"/>
        <v xml:space="preserve"> </v>
      </c>
      <c r="AB405" s="144" t="str">
        <f t="shared" si="310"/>
        <v xml:space="preserve"> </v>
      </c>
      <c r="AC405" s="139" t="e">
        <f t="shared" si="311"/>
        <v>#N/A</v>
      </c>
      <c r="AD405" s="139" t="e">
        <f t="shared" si="312"/>
        <v>#N/A</v>
      </c>
      <c r="AE405" s="140" t="str">
        <f>IF(ISBLANK($G405)," ",IF($D405="Z",#REF!,IF($G405=2,0,IF($G405=1,IF($AB405&gt;$AD405,#REF!,0),IF($AB405&lt;$AC405,#REF!,#REF!)))))</f>
        <v xml:space="preserve"> </v>
      </c>
      <c r="AF405" s="140" t="str">
        <f>IF(ISBLANK($G405)," ",IF($D405="Z",#REF!+#REF!,IF($G405=2,#REF!+#REF!,IF($G405=1,IF($AB405&gt;$AD405,#REF!+#REF!,#REF!+#REF!),IF($AB405&lt;$AC405,#REF!+#REF!,#REF!+#REF!)))))</f>
        <v xml:space="preserve"> </v>
      </c>
      <c r="AG405" s="125">
        <f t="shared" si="345"/>
        <v>0</v>
      </c>
      <c r="AH405" s="126">
        <f t="shared" si="346"/>
        <v>0</v>
      </c>
      <c r="AI405" s="126">
        <f t="shared" si="347"/>
        <v>0</v>
      </c>
      <c r="AJ405" s="126">
        <f t="shared" si="348"/>
        <v>0</v>
      </c>
      <c r="AK405" s="126">
        <f t="shared" si="349"/>
        <v>0</v>
      </c>
      <c r="AL405" s="126">
        <f t="shared" si="350"/>
        <v>4</v>
      </c>
      <c r="AM405" s="125">
        <f t="shared" si="326"/>
        <v>23</v>
      </c>
      <c r="AN405" s="125">
        <f t="shared" si="313"/>
        <v>0</v>
      </c>
      <c r="AO405" s="125">
        <f t="shared" si="314"/>
        <v>0</v>
      </c>
      <c r="AP405" s="125">
        <f t="shared" si="327"/>
        <v>1</v>
      </c>
      <c r="AQ405" s="127">
        <f t="shared" si="315"/>
        <v>810</v>
      </c>
      <c r="AR405" s="127">
        <f t="shared" si="316"/>
        <v>0</v>
      </c>
      <c r="AS405" s="125">
        <f t="shared" si="328"/>
        <v>0</v>
      </c>
      <c r="AT405" s="128">
        <f t="shared" si="317"/>
        <v>0</v>
      </c>
      <c r="AU405" s="128">
        <f t="shared" si="318"/>
        <v>0</v>
      </c>
      <c r="AV405" s="128">
        <f t="shared" si="329"/>
        <v>0</v>
      </c>
      <c r="AW405" s="128">
        <f t="shared" si="319"/>
        <v>0</v>
      </c>
      <c r="AX405" s="146">
        <f t="shared" si="320"/>
        <v>0</v>
      </c>
      <c r="AY405" s="147">
        <f t="shared" si="330"/>
        <v>0</v>
      </c>
      <c r="AZ405" s="146">
        <f t="shared" si="321"/>
        <v>0</v>
      </c>
      <c r="BA405" s="129">
        <f t="shared" si="331"/>
        <v>0</v>
      </c>
      <c r="BB405" s="129">
        <f t="shared" si="332"/>
        <v>0</v>
      </c>
      <c r="BC405" s="129">
        <f t="shared" si="333"/>
        <v>0</v>
      </c>
      <c r="BD405" s="130">
        <f t="shared" si="334"/>
        <v>0</v>
      </c>
      <c r="BE405" s="130">
        <f t="shared" si="335"/>
        <v>0</v>
      </c>
      <c r="BF405" s="130">
        <f t="shared" si="336"/>
        <v>0</v>
      </c>
      <c r="BG405" s="149" t="b">
        <f t="shared" si="337"/>
        <v>0</v>
      </c>
      <c r="BH405" s="130" t="b">
        <f t="shared" si="338"/>
        <v>0</v>
      </c>
      <c r="BI405" s="130" t="str">
        <f t="shared" si="339"/>
        <v/>
      </c>
      <c r="BJ405" s="130" t="str">
        <f t="shared" si="340"/>
        <v/>
      </c>
      <c r="BK405" s="130">
        <f t="shared" si="341"/>
        <v>0</v>
      </c>
      <c r="BL405" s="130" t="str">
        <f t="shared" si="342"/>
        <v/>
      </c>
      <c r="BM405" s="130" t="str">
        <f t="shared" si="354"/>
        <v/>
      </c>
      <c r="BN405" s="130" t="str">
        <f t="shared" si="355"/>
        <v/>
      </c>
      <c r="BO405" s="130">
        <f t="shared" si="351"/>
        <v>0</v>
      </c>
      <c r="BP405" s="130">
        <f t="shared" si="352"/>
        <v>0</v>
      </c>
      <c r="BQ405" s="130">
        <f t="shared" si="353"/>
        <v>0</v>
      </c>
      <c r="BR405" s="130">
        <f t="shared" si="343"/>
        <v>0</v>
      </c>
      <c r="BS405" s="130" t="str">
        <f t="shared" si="344"/>
        <v>N</v>
      </c>
    </row>
    <row r="406" spans="1:71" ht="18" customHeight="1">
      <c r="A406" s="407"/>
      <c r="B406" s="117"/>
      <c r="C406" s="117"/>
      <c r="D406" s="118"/>
      <c r="E406" s="118"/>
      <c r="F406" s="115"/>
      <c r="G406" s="115"/>
      <c r="H406" s="119"/>
      <c r="I406" s="109" t="str">
        <f t="shared" si="322"/>
        <v xml:space="preserve"> </v>
      </c>
      <c r="J406" s="109" t="str">
        <f t="shared" si="323"/>
        <v xml:space="preserve"> </v>
      </c>
      <c r="K406" s="109" t="str">
        <f t="shared" si="324"/>
        <v xml:space="preserve"> </v>
      </c>
      <c r="W406" s="141" t="str">
        <f t="shared" si="325"/>
        <v xml:space="preserve"> </v>
      </c>
      <c r="X406" s="137" t="str">
        <f t="shared" si="306"/>
        <v xml:space="preserve"> </v>
      </c>
      <c r="Y406" s="137" t="str">
        <f t="shared" si="307"/>
        <v xml:space="preserve"> </v>
      </c>
      <c r="Z406" s="137" t="str">
        <f t="shared" si="308"/>
        <v xml:space="preserve"> </v>
      </c>
      <c r="AA406" s="138" t="str">
        <f t="shared" si="309"/>
        <v xml:space="preserve"> </v>
      </c>
      <c r="AB406" s="144" t="str">
        <f t="shared" si="310"/>
        <v xml:space="preserve"> </v>
      </c>
      <c r="AC406" s="139" t="e">
        <f t="shared" si="311"/>
        <v>#N/A</v>
      </c>
      <c r="AD406" s="139" t="e">
        <f t="shared" si="312"/>
        <v>#N/A</v>
      </c>
      <c r="AE406" s="140" t="str">
        <f>IF(ISBLANK($G406)," ",IF($D406="Z",#REF!,IF($G406=2,0,IF($G406=1,IF($AB406&gt;$AD406,#REF!,0),IF($AB406&lt;$AC406,#REF!,#REF!)))))</f>
        <v xml:space="preserve"> </v>
      </c>
      <c r="AF406" s="140" t="str">
        <f>IF(ISBLANK($G406)," ",IF($D406="Z",#REF!+#REF!,IF($G406=2,#REF!+#REF!,IF($G406=1,IF($AB406&gt;$AD406,#REF!+#REF!,#REF!+#REF!),IF($AB406&lt;$AC406,#REF!+#REF!,#REF!+#REF!)))))</f>
        <v xml:space="preserve"> </v>
      </c>
      <c r="AG406" s="125">
        <f t="shared" si="345"/>
        <v>0</v>
      </c>
      <c r="AH406" s="126">
        <f t="shared" si="346"/>
        <v>0</v>
      </c>
      <c r="AI406" s="126">
        <f t="shared" si="347"/>
        <v>0</v>
      </c>
      <c r="AJ406" s="126">
        <f t="shared" si="348"/>
        <v>0</v>
      </c>
      <c r="AK406" s="126">
        <f t="shared" si="349"/>
        <v>0</v>
      </c>
      <c r="AL406" s="126">
        <f t="shared" si="350"/>
        <v>4</v>
      </c>
      <c r="AM406" s="125">
        <f t="shared" si="326"/>
        <v>23</v>
      </c>
      <c r="AN406" s="125">
        <f t="shared" si="313"/>
        <v>0</v>
      </c>
      <c r="AO406" s="125">
        <f t="shared" si="314"/>
        <v>0</v>
      </c>
      <c r="AP406" s="125">
        <f t="shared" si="327"/>
        <v>1</v>
      </c>
      <c r="AQ406" s="127">
        <f t="shared" si="315"/>
        <v>810</v>
      </c>
      <c r="AR406" s="127">
        <f t="shared" si="316"/>
        <v>0</v>
      </c>
      <c r="AS406" s="125">
        <f t="shared" si="328"/>
        <v>0</v>
      </c>
      <c r="AT406" s="128">
        <f t="shared" si="317"/>
        <v>0</v>
      </c>
      <c r="AU406" s="128">
        <f t="shared" si="318"/>
        <v>0</v>
      </c>
      <c r="AV406" s="128">
        <f t="shared" si="329"/>
        <v>0</v>
      </c>
      <c r="AW406" s="128">
        <f t="shared" si="319"/>
        <v>0</v>
      </c>
      <c r="AX406" s="146">
        <f t="shared" si="320"/>
        <v>0</v>
      </c>
      <c r="AY406" s="147">
        <f t="shared" si="330"/>
        <v>0</v>
      </c>
      <c r="AZ406" s="146">
        <f t="shared" si="321"/>
        <v>0</v>
      </c>
      <c r="BA406" s="129">
        <f t="shared" si="331"/>
        <v>0</v>
      </c>
      <c r="BB406" s="129">
        <f t="shared" si="332"/>
        <v>0</v>
      </c>
      <c r="BC406" s="129">
        <f t="shared" si="333"/>
        <v>0</v>
      </c>
      <c r="BD406" s="130">
        <f t="shared" si="334"/>
        <v>0</v>
      </c>
      <c r="BE406" s="130">
        <f t="shared" si="335"/>
        <v>0</v>
      </c>
      <c r="BF406" s="130">
        <f t="shared" si="336"/>
        <v>0</v>
      </c>
      <c r="BG406" s="149" t="b">
        <f t="shared" si="337"/>
        <v>0</v>
      </c>
      <c r="BH406" s="130" t="b">
        <f t="shared" si="338"/>
        <v>0</v>
      </c>
      <c r="BI406" s="130" t="str">
        <f t="shared" si="339"/>
        <v/>
      </c>
      <c r="BJ406" s="130" t="str">
        <f t="shared" si="340"/>
        <v/>
      </c>
      <c r="BK406" s="130">
        <f t="shared" si="341"/>
        <v>0</v>
      </c>
      <c r="BL406" s="130" t="str">
        <f t="shared" si="342"/>
        <v/>
      </c>
      <c r="BM406" s="130" t="str">
        <f t="shared" si="354"/>
        <v/>
      </c>
      <c r="BN406" s="130" t="str">
        <f t="shared" si="355"/>
        <v/>
      </c>
      <c r="BO406" s="130">
        <f t="shared" si="351"/>
        <v>0</v>
      </c>
      <c r="BP406" s="130">
        <f t="shared" si="352"/>
        <v>0</v>
      </c>
      <c r="BQ406" s="130">
        <f t="shared" si="353"/>
        <v>0</v>
      </c>
      <c r="BR406" s="130">
        <f t="shared" si="343"/>
        <v>0</v>
      </c>
      <c r="BS406" s="130" t="str">
        <f t="shared" si="344"/>
        <v>N</v>
      </c>
    </row>
    <row r="407" spans="1:71" ht="18" customHeight="1">
      <c r="A407" s="407"/>
      <c r="B407" s="117"/>
      <c r="C407" s="117"/>
      <c r="D407" s="118"/>
      <c r="E407" s="118"/>
      <c r="F407" s="115"/>
      <c r="G407" s="115"/>
      <c r="H407" s="119"/>
      <c r="I407" s="109" t="str">
        <f t="shared" si="322"/>
        <v xml:space="preserve"> </v>
      </c>
      <c r="J407" s="109" t="str">
        <f t="shared" si="323"/>
        <v xml:space="preserve"> </v>
      </c>
      <c r="K407" s="109" t="str">
        <f t="shared" si="324"/>
        <v xml:space="preserve"> </v>
      </c>
      <c r="W407" s="141" t="str">
        <f t="shared" si="325"/>
        <v xml:space="preserve"> </v>
      </c>
      <c r="X407" s="137" t="str">
        <f t="shared" si="306"/>
        <v xml:space="preserve"> </v>
      </c>
      <c r="Y407" s="137" t="str">
        <f t="shared" si="307"/>
        <v xml:space="preserve"> </v>
      </c>
      <c r="Z407" s="137" t="str">
        <f t="shared" si="308"/>
        <v xml:space="preserve"> </v>
      </c>
      <c r="AA407" s="138" t="str">
        <f t="shared" si="309"/>
        <v xml:space="preserve"> </v>
      </c>
      <c r="AB407" s="144" t="str">
        <f t="shared" si="310"/>
        <v xml:space="preserve"> </v>
      </c>
      <c r="AC407" s="139" t="e">
        <f t="shared" si="311"/>
        <v>#N/A</v>
      </c>
      <c r="AD407" s="139" t="e">
        <f t="shared" si="312"/>
        <v>#N/A</v>
      </c>
      <c r="AE407" s="140" t="str">
        <f>IF(ISBLANK($G407)," ",IF($D407="Z",#REF!,IF($G407=2,0,IF($G407=1,IF($AB407&gt;$AD407,#REF!,0),IF($AB407&lt;$AC407,#REF!,#REF!)))))</f>
        <v xml:space="preserve"> </v>
      </c>
      <c r="AF407" s="140" t="str">
        <f>IF(ISBLANK($G407)," ",IF($D407="Z",#REF!+#REF!,IF($G407=2,#REF!+#REF!,IF($G407=1,IF($AB407&gt;$AD407,#REF!+#REF!,#REF!+#REF!),IF($AB407&lt;$AC407,#REF!+#REF!,#REF!+#REF!)))))</f>
        <v xml:space="preserve"> </v>
      </c>
      <c r="AG407" s="125">
        <f t="shared" si="345"/>
        <v>0</v>
      </c>
      <c r="AH407" s="126">
        <f t="shared" si="346"/>
        <v>0</v>
      </c>
      <c r="AI407" s="126">
        <f t="shared" si="347"/>
        <v>0</v>
      </c>
      <c r="AJ407" s="126">
        <f t="shared" si="348"/>
        <v>0</v>
      </c>
      <c r="AK407" s="126">
        <f t="shared" si="349"/>
        <v>0</v>
      </c>
      <c r="AL407" s="126">
        <f t="shared" si="350"/>
        <v>4</v>
      </c>
      <c r="AM407" s="125">
        <f t="shared" si="326"/>
        <v>23</v>
      </c>
      <c r="AN407" s="125">
        <f t="shared" si="313"/>
        <v>0</v>
      </c>
      <c r="AO407" s="125">
        <f t="shared" si="314"/>
        <v>0</v>
      </c>
      <c r="AP407" s="125">
        <f t="shared" si="327"/>
        <v>1</v>
      </c>
      <c r="AQ407" s="127">
        <f t="shared" si="315"/>
        <v>810</v>
      </c>
      <c r="AR407" s="127">
        <f t="shared" si="316"/>
        <v>0</v>
      </c>
      <c r="AS407" s="125">
        <f t="shared" si="328"/>
        <v>0</v>
      </c>
      <c r="AT407" s="128">
        <f t="shared" si="317"/>
        <v>0</v>
      </c>
      <c r="AU407" s="128">
        <f t="shared" si="318"/>
        <v>0</v>
      </c>
      <c r="AV407" s="128">
        <f t="shared" si="329"/>
        <v>0</v>
      </c>
      <c r="AW407" s="128">
        <f t="shared" si="319"/>
        <v>0</v>
      </c>
      <c r="AX407" s="146">
        <f t="shared" si="320"/>
        <v>0</v>
      </c>
      <c r="AY407" s="147">
        <f t="shared" si="330"/>
        <v>0</v>
      </c>
      <c r="AZ407" s="146">
        <f t="shared" si="321"/>
        <v>0</v>
      </c>
      <c r="BA407" s="129">
        <f t="shared" si="331"/>
        <v>0</v>
      </c>
      <c r="BB407" s="129">
        <f t="shared" si="332"/>
        <v>0</v>
      </c>
      <c r="BC407" s="129">
        <f t="shared" si="333"/>
        <v>0</v>
      </c>
      <c r="BD407" s="130">
        <f t="shared" si="334"/>
        <v>0</v>
      </c>
      <c r="BE407" s="130">
        <f t="shared" si="335"/>
        <v>0</v>
      </c>
      <c r="BF407" s="130">
        <f t="shared" si="336"/>
        <v>0</v>
      </c>
      <c r="BG407" s="149" t="b">
        <f t="shared" si="337"/>
        <v>0</v>
      </c>
      <c r="BH407" s="130" t="b">
        <f t="shared" si="338"/>
        <v>0</v>
      </c>
      <c r="BI407" s="130" t="str">
        <f t="shared" si="339"/>
        <v/>
      </c>
      <c r="BJ407" s="130" t="str">
        <f t="shared" si="340"/>
        <v/>
      </c>
      <c r="BK407" s="130">
        <f t="shared" si="341"/>
        <v>0</v>
      </c>
      <c r="BL407" s="130" t="str">
        <f t="shared" si="342"/>
        <v/>
      </c>
      <c r="BM407" s="130" t="str">
        <f t="shared" si="354"/>
        <v/>
      </c>
      <c r="BN407" s="130" t="str">
        <f t="shared" si="355"/>
        <v/>
      </c>
      <c r="BO407" s="130">
        <f t="shared" si="351"/>
        <v>0</v>
      </c>
      <c r="BP407" s="130">
        <f t="shared" si="352"/>
        <v>0</v>
      </c>
      <c r="BQ407" s="130">
        <f t="shared" si="353"/>
        <v>0</v>
      </c>
      <c r="BR407" s="130">
        <f t="shared" si="343"/>
        <v>0</v>
      </c>
      <c r="BS407" s="130" t="str">
        <f t="shared" si="344"/>
        <v>N</v>
      </c>
    </row>
    <row r="408" spans="1:71" ht="18" customHeight="1">
      <c r="A408" s="407"/>
      <c r="B408" s="117"/>
      <c r="C408" s="117"/>
      <c r="D408" s="118"/>
      <c r="E408" s="118"/>
      <c r="F408" s="115"/>
      <c r="G408" s="115"/>
      <c r="H408" s="119"/>
      <c r="I408" s="109" t="str">
        <f t="shared" si="322"/>
        <v xml:space="preserve"> </v>
      </c>
      <c r="J408" s="109" t="str">
        <f t="shared" si="323"/>
        <v xml:space="preserve"> </v>
      </c>
      <c r="K408" s="109" t="str">
        <f t="shared" si="324"/>
        <v xml:space="preserve"> </v>
      </c>
      <c r="W408" s="141" t="str">
        <f t="shared" si="325"/>
        <v xml:space="preserve"> </v>
      </c>
      <c r="X408" s="137" t="str">
        <f t="shared" si="306"/>
        <v xml:space="preserve"> </v>
      </c>
      <c r="Y408" s="137" t="str">
        <f t="shared" si="307"/>
        <v xml:space="preserve"> </v>
      </c>
      <c r="Z408" s="137" t="str">
        <f t="shared" si="308"/>
        <v xml:space="preserve"> </v>
      </c>
      <c r="AA408" s="138" t="str">
        <f t="shared" si="309"/>
        <v xml:space="preserve"> </v>
      </c>
      <c r="AB408" s="144" t="str">
        <f t="shared" si="310"/>
        <v xml:space="preserve"> </v>
      </c>
      <c r="AC408" s="139" t="e">
        <f t="shared" si="311"/>
        <v>#N/A</v>
      </c>
      <c r="AD408" s="139" t="e">
        <f t="shared" si="312"/>
        <v>#N/A</v>
      </c>
      <c r="AE408" s="140" t="str">
        <f>IF(ISBLANK($G408)," ",IF($D408="Z",#REF!,IF($G408=2,0,IF($G408=1,IF($AB408&gt;$AD408,#REF!,0),IF($AB408&lt;$AC408,#REF!,#REF!)))))</f>
        <v xml:space="preserve"> </v>
      </c>
      <c r="AF408" s="140" t="str">
        <f>IF(ISBLANK($G408)," ",IF($D408="Z",#REF!+#REF!,IF($G408=2,#REF!+#REF!,IF($G408=1,IF($AB408&gt;$AD408,#REF!+#REF!,#REF!+#REF!),IF($AB408&lt;$AC408,#REF!+#REF!,#REF!+#REF!)))))</f>
        <v xml:space="preserve"> </v>
      </c>
      <c r="AG408" s="125">
        <f t="shared" si="345"/>
        <v>0</v>
      </c>
      <c r="AH408" s="126">
        <f t="shared" si="346"/>
        <v>0</v>
      </c>
      <c r="AI408" s="126">
        <f t="shared" si="347"/>
        <v>0</v>
      </c>
      <c r="AJ408" s="126">
        <f t="shared" si="348"/>
        <v>0</v>
      </c>
      <c r="AK408" s="126">
        <f t="shared" si="349"/>
        <v>0</v>
      </c>
      <c r="AL408" s="126">
        <f t="shared" si="350"/>
        <v>4</v>
      </c>
      <c r="AM408" s="125">
        <f t="shared" si="326"/>
        <v>23</v>
      </c>
      <c r="AN408" s="125">
        <f t="shared" si="313"/>
        <v>0</v>
      </c>
      <c r="AO408" s="125">
        <f t="shared" si="314"/>
        <v>0</v>
      </c>
      <c r="AP408" s="125">
        <f t="shared" si="327"/>
        <v>1</v>
      </c>
      <c r="AQ408" s="127">
        <f t="shared" si="315"/>
        <v>810</v>
      </c>
      <c r="AR408" s="127">
        <f t="shared" si="316"/>
        <v>0</v>
      </c>
      <c r="AS408" s="125">
        <f t="shared" si="328"/>
        <v>0</v>
      </c>
      <c r="AT408" s="128">
        <f t="shared" si="317"/>
        <v>0</v>
      </c>
      <c r="AU408" s="128">
        <f t="shared" si="318"/>
        <v>0</v>
      </c>
      <c r="AV408" s="128">
        <f t="shared" si="329"/>
        <v>0</v>
      </c>
      <c r="AW408" s="128">
        <f t="shared" si="319"/>
        <v>0</v>
      </c>
      <c r="AX408" s="146">
        <f t="shared" si="320"/>
        <v>0</v>
      </c>
      <c r="AY408" s="147">
        <f t="shared" si="330"/>
        <v>0</v>
      </c>
      <c r="AZ408" s="146">
        <f t="shared" si="321"/>
        <v>0</v>
      </c>
      <c r="BA408" s="129">
        <f t="shared" si="331"/>
        <v>0</v>
      </c>
      <c r="BB408" s="129">
        <f t="shared" si="332"/>
        <v>0</v>
      </c>
      <c r="BC408" s="129">
        <f t="shared" si="333"/>
        <v>0</v>
      </c>
      <c r="BD408" s="130">
        <f t="shared" si="334"/>
        <v>0</v>
      </c>
      <c r="BE408" s="130">
        <f t="shared" si="335"/>
        <v>0</v>
      </c>
      <c r="BF408" s="130">
        <f t="shared" si="336"/>
        <v>0</v>
      </c>
      <c r="BG408" s="149" t="b">
        <f t="shared" si="337"/>
        <v>0</v>
      </c>
      <c r="BH408" s="130" t="b">
        <f t="shared" si="338"/>
        <v>0</v>
      </c>
      <c r="BI408" s="130" t="str">
        <f t="shared" si="339"/>
        <v/>
      </c>
      <c r="BJ408" s="130" t="str">
        <f t="shared" si="340"/>
        <v/>
      </c>
      <c r="BK408" s="130">
        <f t="shared" si="341"/>
        <v>0</v>
      </c>
      <c r="BL408" s="130" t="str">
        <f t="shared" si="342"/>
        <v/>
      </c>
      <c r="BM408" s="130" t="str">
        <f t="shared" si="354"/>
        <v/>
      </c>
      <c r="BN408" s="130" t="str">
        <f t="shared" si="355"/>
        <v/>
      </c>
      <c r="BO408" s="130">
        <f t="shared" si="351"/>
        <v>0</v>
      </c>
      <c r="BP408" s="130">
        <f t="shared" si="352"/>
        <v>0</v>
      </c>
      <c r="BQ408" s="130">
        <f t="shared" si="353"/>
        <v>0</v>
      </c>
      <c r="BR408" s="130">
        <f t="shared" si="343"/>
        <v>0</v>
      </c>
      <c r="BS408" s="130" t="str">
        <f t="shared" si="344"/>
        <v>N</v>
      </c>
    </row>
    <row r="409" spans="1:71" ht="18" customHeight="1">
      <c r="A409" s="407"/>
      <c r="B409" s="117"/>
      <c r="C409" s="117"/>
      <c r="D409" s="118"/>
      <c r="E409" s="118"/>
      <c r="F409" s="115"/>
      <c r="G409" s="115"/>
      <c r="H409" s="119"/>
      <c r="I409" s="109" t="str">
        <f t="shared" si="322"/>
        <v xml:space="preserve"> </v>
      </c>
      <c r="J409" s="109" t="str">
        <f t="shared" si="323"/>
        <v xml:space="preserve"> </v>
      </c>
      <c r="K409" s="109" t="str">
        <f t="shared" si="324"/>
        <v xml:space="preserve"> </v>
      </c>
      <c r="W409" s="141" t="str">
        <f t="shared" si="325"/>
        <v xml:space="preserve"> </v>
      </c>
      <c r="X409" s="137" t="str">
        <f t="shared" si="306"/>
        <v xml:space="preserve"> </v>
      </c>
      <c r="Y409" s="137" t="str">
        <f t="shared" si="307"/>
        <v xml:space="preserve"> </v>
      </c>
      <c r="Z409" s="137" t="str">
        <f t="shared" si="308"/>
        <v xml:space="preserve"> </v>
      </c>
      <c r="AA409" s="138" t="str">
        <f t="shared" si="309"/>
        <v xml:space="preserve"> </v>
      </c>
      <c r="AB409" s="144" t="str">
        <f t="shared" si="310"/>
        <v xml:space="preserve"> </v>
      </c>
      <c r="AC409" s="139" t="e">
        <f t="shared" si="311"/>
        <v>#N/A</v>
      </c>
      <c r="AD409" s="139" t="e">
        <f t="shared" si="312"/>
        <v>#N/A</v>
      </c>
      <c r="AE409" s="140" t="str">
        <f>IF(ISBLANK($G409)," ",IF($D409="Z",#REF!,IF($G409=2,0,IF($G409=1,IF($AB409&gt;$AD409,#REF!,0),IF($AB409&lt;$AC409,#REF!,#REF!)))))</f>
        <v xml:space="preserve"> </v>
      </c>
      <c r="AF409" s="140" t="str">
        <f>IF(ISBLANK($G409)," ",IF($D409="Z",#REF!+#REF!,IF($G409=2,#REF!+#REF!,IF($G409=1,IF($AB409&gt;$AD409,#REF!+#REF!,#REF!+#REF!),IF($AB409&lt;$AC409,#REF!+#REF!,#REF!+#REF!)))))</f>
        <v xml:space="preserve"> </v>
      </c>
      <c r="AG409" s="125">
        <f t="shared" si="345"/>
        <v>0</v>
      </c>
      <c r="AH409" s="126">
        <f t="shared" si="346"/>
        <v>0</v>
      </c>
      <c r="AI409" s="126">
        <f t="shared" si="347"/>
        <v>0</v>
      </c>
      <c r="AJ409" s="126">
        <f t="shared" si="348"/>
        <v>0</v>
      </c>
      <c r="AK409" s="126">
        <f t="shared" si="349"/>
        <v>0</v>
      </c>
      <c r="AL409" s="126">
        <f t="shared" si="350"/>
        <v>4</v>
      </c>
      <c r="AM409" s="125">
        <f t="shared" si="326"/>
        <v>23</v>
      </c>
      <c r="AN409" s="125">
        <f t="shared" si="313"/>
        <v>0</v>
      </c>
      <c r="AO409" s="125">
        <f t="shared" si="314"/>
        <v>0</v>
      </c>
      <c r="AP409" s="125">
        <f t="shared" si="327"/>
        <v>1</v>
      </c>
      <c r="AQ409" s="127">
        <f t="shared" si="315"/>
        <v>810</v>
      </c>
      <c r="AR409" s="127">
        <f t="shared" si="316"/>
        <v>0</v>
      </c>
      <c r="AS409" s="125">
        <f t="shared" si="328"/>
        <v>0</v>
      </c>
      <c r="AT409" s="128">
        <f t="shared" si="317"/>
        <v>0</v>
      </c>
      <c r="AU409" s="128">
        <f t="shared" si="318"/>
        <v>0</v>
      </c>
      <c r="AV409" s="128">
        <f t="shared" si="329"/>
        <v>0</v>
      </c>
      <c r="AW409" s="128">
        <f t="shared" si="319"/>
        <v>0</v>
      </c>
      <c r="AX409" s="146">
        <f t="shared" si="320"/>
        <v>0</v>
      </c>
      <c r="AY409" s="147">
        <f t="shared" si="330"/>
        <v>0</v>
      </c>
      <c r="AZ409" s="146">
        <f t="shared" si="321"/>
        <v>0</v>
      </c>
      <c r="BA409" s="129">
        <f t="shared" si="331"/>
        <v>0</v>
      </c>
      <c r="BB409" s="129">
        <f t="shared" si="332"/>
        <v>0</v>
      </c>
      <c r="BC409" s="129">
        <f t="shared" si="333"/>
        <v>0</v>
      </c>
      <c r="BD409" s="130">
        <f t="shared" si="334"/>
        <v>0</v>
      </c>
      <c r="BE409" s="130">
        <f t="shared" si="335"/>
        <v>0</v>
      </c>
      <c r="BF409" s="130">
        <f t="shared" si="336"/>
        <v>0</v>
      </c>
      <c r="BG409" s="149" t="b">
        <f t="shared" si="337"/>
        <v>0</v>
      </c>
      <c r="BH409" s="130" t="b">
        <f t="shared" si="338"/>
        <v>0</v>
      </c>
      <c r="BI409" s="130" t="str">
        <f t="shared" si="339"/>
        <v/>
      </c>
      <c r="BJ409" s="130" t="str">
        <f t="shared" si="340"/>
        <v/>
      </c>
      <c r="BK409" s="130">
        <f t="shared" si="341"/>
        <v>0</v>
      </c>
      <c r="BL409" s="130" t="str">
        <f t="shared" si="342"/>
        <v/>
      </c>
      <c r="BM409" s="130" t="str">
        <f t="shared" si="354"/>
        <v/>
      </c>
      <c r="BN409" s="130" t="str">
        <f t="shared" si="355"/>
        <v/>
      </c>
      <c r="BO409" s="130">
        <f t="shared" si="351"/>
        <v>0</v>
      </c>
      <c r="BP409" s="130">
        <f t="shared" si="352"/>
        <v>0</v>
      </c>
      <c r="BQ409" s="130">
        <f t="shared" si="353"/>
        <v>0</v>
      </c>
      <c r="BR409" s="130">
        <f t="shared" si="343"/>
        <v>0</v>
      </c>
      <c r="BS409" s="130" t="str">
        <f t="shared" si="344"/>
        <v>N</v>
      </c>
    </row>
    <row r="410" spans="1:71" ht="18" customHeight="1">
      <c r="A410" s="407"/>
      <c r="B410" s="117"/>
      <c r="C410" s="117"/>
      <c r="D410" s="118"/>
      <c r="E410" s="118"/>
      <c r="F410" s="115"/>
      <c r="G410" s="115"/>
      <c r="H410" s="119"/>
      <c r="I410" s="109" t="str">
        <f t="shared" si="322"/>
        <v xml:space="preserve"> </v>
      </c>
      <c r="J410" s="109" t="str">
        <f t="shared" si="323"/>
        <v xml:space="preserve"> </v>
      </c>
      <c r="K410" s="109" t="str">
        <f t="shared" si="324"/>
        <v xml:space="preserve"> </v>
      </c>
      <c r="W410" s="141" t="str">
        <f t="shared" si="325"/>
        <v xml:space="preserve"> </v>
      </c>
      <c r="X410" s="137" t="str">
        <f t="shared" si="306"/>
        <v xml:space="preserve"> </v>
      </c>
      <c r="Y410" s="137" t="str">
        <f t="shared" si="307"/>
        <v xml:space="preserve"> </v>
      </c>
      <c r="Z410" s="137" t="str">
        <f t="shared" si="308"/>
        <v xml:space="preserve"> </v>
      </c>
      <c r="AA410" s="138" t="str">
        <f t="shared" si="309"/>
        <v xml:space="preserve"> </v>
      </c>
      <c r="AB410" s="144" t="str">
        <f t="shared" si="310"/>
        <v xml:space="preserve"> </v>
      </c>
      <c r="AC410" s="139" t="e">
        <f t="shared" si="311"/>
        <v>#N/A</v>
      </c>
      <c r="AD410" s="139" t="e">
        <f t="shared" si="312"/>
        <v>#N/A</v>
      </c>
      <c r="AE410" s="140" t="str">
        <f>IF(ISBLANK($G410)," ",IF($D410="Z",#REF!,IF($G410=2,0,IF($G410=1,IF($AB410&gt;$AD410,#REF!,0),IF($AB410&lt;$AC410,#REF!,#REF!)))))</f>
        <v xml:space="preserve"> </v>
      </c>
      <c r="AF410" s="140" t="str">
        <f>IF(ISBLANK($G410)," ",IF($D410="Z",#REF!+#REF!,IF($G410=2,#REF!+#REF!,IF($G410=1,IF($AB410&gt;$AD410,#REF!+#REF!,#REF!+#REF!),IF($AB410&lt;$AC410,#REF!+#REF!,#REF!+#REF!)))))</f>
        <v xml:space="preserve"> </v>
      </c>
      <c r="AG410" s="125">
        <f t="shared" si="345"/>
        <v>0</v>
      </c>
      <c r="AH410" s="126">
        <f t="shared" si="346"/>
        <v>0</v>
      </c>
      <c r="AI410" s="126">
        <f t="shared" si="347"/>
        <v>0</v>
      </c>
      <c r="AJ410" s="126">
        <f t="shared" si="348"/>
        <v>0</v>
      </c>
      <c r="AK410" s="126">
        <f t="shared" si="349"/>
        <v>0</v>
      </c>
      <c r="AL410" s="126">
        <f t="shared" si="350"/>
        <v>4</v>
      </c>
      <c r="AM410" s="125">
        <f t="shared" si="326"/>
        <v>23</v>
      </c>
      <c r="AN410" s="125">
        <f t="shared" si="313"/>
        <v>0</v>
      </c>
      <c r="AO410" s="125">
        <f t="shared" si="314"/>
        <v>0</v>
      </c>
      <c r="AP410" s="125">
        <f t="shared" si="327"/>
        <v>1</v>
      </c>
      <c r="AQ410" s="127">
        <f t="shared" si="315"/>
        <v>810</v>
      </c>
      <c r="AR410" s="127">
        <f t="shared" si="316"/>
        <v>0</v>
      </c>
      <c r="AS410" s="125">
        <f t="shared" si="328"/>
        <v>0</v>
      </c>
      <c r="AT410" s="128">
        <f t="shared" si="317"/>
        <v>0</v>
      </c>
      <c r="AU410" s="128">
        <f t="shared" si="318"/>
        <v>0</v>
      </c>
      <c r="AV410" s="128">
        <f t="shared" si="329"/>
        <v>0</v>
      </c>
      <c r="AW410" s="128">
        <f t="shared" si="319"/>
        <v>0</v>
      </c>
      <c r="AX410" s="146">
        <f t="shared" si="320"/>
        <v>0</v>
      </c>
      <c r="AY410" s="147">
        <f t="shared" si="330"/>
        <v>0</v>
      </c>
      <c r="AZ410" s="146">
        <f t="shared" si="321"/>
        <v>0</v>
      </c>
      <c r="BA410" s="129">
        <f t="shared" si="331"/>
        <v>0</v>
      </c>
      <c r="BB410" s="129">
        <f t="shared" si="332"/>
        <v>0</v>
      </c>
      <c r="BC410" s="129">
        <f t="shared" si="333"/>
        <v>0</v>
      </c>
      <c r="BD410" s="130">
        <f t="shared" si="334"/>
        <v>0</v>
      </c>
      <c r="BE410" s="130">
        <f t="shared" si="335"/>
        <v>0</v>
      </c>
      <c r="BF410" s="130">
        <f t="shared" si="336"/>
        <v>0</v>
      </c>
      <c r="BG410" s="149" t="b">
        <f t="shared" si="337"/>
        <v>0</v>
      </c>
      <c r="BH410" s="130" t="b">
        <f t="shared" si="338"/>
        <v>0</v>
      </c>
      <c r="BI410" s="130" t="str">
        <f t="shared" si="339"/>
        <v/>
      </c>
      <c r="BJ410" s="130" t="str">
        <f t="shared" si="340"/>
        <v/>
      </c>
      <c r="BK410" s="130">
        <f t="shared" si="341"/>
        <v>0</v>
      </c>
      <c r="BL410" s="130" t="str">
        <f t="shared" si="342"/>
        <v/>
      </c>
      <c r="BM410" s="130" t="str">
        <f t="shared" si="354"/>
        <v/>
      </c>
      <c r="BN410" s="130" t="str">
        <f t="shared" si="355"/>
        <v/>
      </c>
      <c r="BO410" s="130">
        <f t="shared" si="351"/>
        <v>0</v>
      </c>
      <c r="BP410" s="130">
        <f t="shared" si="352"/>
        <v>0</v>
      </c>
      <c r="BQ410" s="130">
        <f t="shared" si="353"/>
        <v>0</v>
      </c>
      <c r="BR410" s="130">
        <f t="shared" si="343"/>
        <v>0</v>
      </c>
      <c r="BS410" s="130" t="str">
        <f t="shared" si="344"/>
        <v>N</v>
      </c>
    </row>
    <row r="411" spans="1:71" ht="18" customHeight="1">
      <c r="A411" s="407"/>
      <c r="B411" s="117"/>
      <c r="C411" s="117"/>
      <c r="D411" s="118"/>
      <c r="E411" s="118"/>
      <c r="F411" s="115"/>
      <c r="G411" s="115"/>
      <c r="H411" s="119"/>
      <c r="I411" s="109" t="str">
        <f t="shared" si="322"/>
        <v xml:space="preserve"> </v>
      </c>
      <c r="J411" s="109" t="str">
        <f t="shared" si="323"/>
        <v xml:space="preserve"> </v>
      </c>
      <c r="K411" s="109" t="str">
        <f t="shared" si="324"/>
        <v xml:space="preserve"> </v>
      </c>
      <c r="W411" s="141" t="str">
        <f t="shared" si="325"/>
        <v xml:space="preserve"> </v>
      </c>
      <c r="X411" s="137" t="str">
        <f t="shared" si="306"/>
        <v xml:space="preserve"> </v>
      </c>
      <c r="Y411" s="137" t="str">
        <f t="shared" si="307"/>
        <v xml:space="preserve"> </v>
      </c>
      <c r="Z411" s="137" t="str">
        <f t="shared" si="308"/>
        <v xml:space="preserve"> </v>
      </c>
      <c r="AA411" s="138" t="str">
        <f t="shared" si="309"/>
        <v xml:space="preserve"> </v>
      </c>
      <c r="AB411" s="144" t="str">
        <f t="shared" si="310"/>
        <v xml:space="preserve"> </v>
      </c>
      <c r="AC411" s="139" t="e">
        <f t="shared" si="311"/>
        <v>#N/A</v>
      </c>
      <c r="AD411" s="139" t="e">
        <f t="shared" si="312"/>
        <v>#N/A</v>
      </c>
      <c r="AE411" s="140" t="str">
        <f>IF(ISBLANK($G411)," ",IF($D411="Z",#REF!,IF($G411=2,0,IF($G411=1,IF($AB411&gt;$AD411,#REF!,0),IF($AB411&lt;$AC411,#REF!,#REF!)))))</f>
        <v xml:space="preserve"> </v>
      </c>
      <c r="AF411" s="140" t="str">
        <f>IF(ISBLANK($G411)," ",IF($D411="Z",#REF!+#REF!,IF($G411=2,#REF!+#REF!,IF($G411=1,IF($AB411&gt;$AD411,#REF!+#REF!,#REF!+#REF!),IF($AB411&lt;$AC411,#REF!+#REF!,#REF!+#REF!)))))</f>
        <v xml:space="preserve"> </v>
      </c>
      <c r="AG411" s="125">
        <f t="shared" si="345"/>
        <v>0</v>
      </c>
      <c r="AH411" s="126">
        <f t="shared" si="346"/>
        <v>0</v>
      </c>
      <c r="AI411" s="126">
        <f t="shared" si="347"/>
        <v>0</v>
      </c>
      <c r="AJ411" s="126">
        <f t="shared" si="348"/>
        <v>0</v>
      </c>
      <c r="AK411" s="126">
        <f t="shared" si="349"/>
        <v>0</v>
      </c>
      <c r="AL411" s="126">
        <f t="shared" si="350"/>
        <v>4</v>
      </c>
      <c r="AM411" s="125">
        <f t="shared" si="326"/>
        <v>23</v>
      </c>
      <c r="AN411" s="125">
        <f t="shared" si="313"/>
        <v>0</v>
      </c>
      <c r="AO411" s="125">
        <f t="shared" si="314"/>
        <v>0</v>
      </c>
      <c r="AP411" s="125">
        <f t="shared" si="327"/>
        <v>1</v>
      </c>
      <c r="AQ411" s="127">
        <f t="shared" si="315"/>
        <v>810</v>
      </c>
      <c r="AR411" s="127">
        <f t="shared" si="316"/>
        <v>0</v>
      </c>
      <c r="AS411" s="125">
        <f t="shared" si="328"/>
        <v>0</v>
      </c>
      <c r="AT411" s="128">
        <f t="shared" si="317"/>
        <v>0</v>
      </c>
      <c r="AU411" s="128">
        <f t="shared" si="318"/>
        <v>0</v>
      </c>
      <c r="AV411" s="128">
        <f t="shared" si="329"/>
        <v>0</v>
      </c>
      <c r="AW411" s="128">
        <f t="shared" si="319"/>
        <v>0</v>
      </c>
      <c r="AX411" s="146">
        <f t="shared" si="320"/>
        <v>0</v>
      </c>
      <c r="AY411" s="147">
        <f t="shared" si="330"/>
        <v>0</v>
      </c>
      <c r="AZ411" s="146">
        <f t="shared" si="321"/>
        <v>0</v>
      </c>
      <c r="BA411" s="129">
        <f t="shared" si="331"/>
        <v>0</v>
      </c>
      <c r="BB411" s="129">
        <f t="shared" si="332"/>
        <v>0</v>
      </c>
      <c r="BC411" s="129">
        <f t="shared" si="333"/>
        <v>0</v>
      </c>
      <c r="BD411" s="130">
        <f t="shared" si="334"/>
        <v>0</v>
      </c>
      <c r="BE411" s="130">
        <f t="shared" si="335"/>
        <v>0</v>
      </c>
      <c r="BF411" s="130">
        <f t="shared" si="336"/>
        <v>0</v>
      </c>
      <c r="BG411" s="149" t="b">
        <f t="shared" si="337"/>
        <v>0</v>
      </c>
      <c r="BH411" s="130" t="b">
        <f t="shared" si="338"/>
        <v>0</v>
      </c>
      <c r="BI411" s="130" t="str">
        <f t="shared" si="339"/>
        <v/>
      </c>
      <c r="BJ411" s="130" t="str">
        <f t="shared" si="340"/>
        <v/>
      </c>
      <c r="BK411" s="130">
        <f t="shared" si="341"/>
        <v>0</v>
      </c>
      <c r="BL411" s="130" t="str">
        <f t="shared" si="342"/>
        <v/>
      </c>
      <c r="BM411" s="130" t="str">
        <f t="shared" si="354"/>
        <v/>
      </c>
      <c r="BN411" s="130" t="str">
        <f t="shared" si="355"/>
        <v/>
      </c>
      <c r="BO411" s="130">
        <f t="shared" si="351"/>
        <v>0</v>
      </c>
      <c r="BP411" s="130">
        <f t="shared" si="352"/>
        <v>0</v>
      </c>
      <c r="BQ411" s="130">
        <f t="shared" si="353"/>
        <v>0</v>
      </c>
      <c r="BR411" s="130">
        <f t="shared" si="343"/>
        <v>0</v>
      </c>
      <c r="BS411" s="130" t="str">
        <f t="shared" si="344"/>
        <v>N</v>
      </c>
    </row>
    <row r="412" spans="1:71" ht="18" customHeight="1">
      <c r="A412" s="407"/>
      <c r="B412" s="117"/>
      <c r="C412" s="117"/>
      <c r="D412" s="118"/>
      <c r="E412" s="118"/>
      <c r="F412" s="115"/>
      <c r="G412" s="115"/>
      <c r="H412" s="119"/>
      <c r="I412" s="109" t="str">
        <f t="shared" si="322"/>
        <v xml:space="preserve"> </v>
      </c>
      <c r="J412" s="109" t="str">
        <f t="shared" si="323"/>
        <v xml:space="preserve"> </v>
      </c>
      <c r="K412" s="109" t="str">
        <f t="shared" si="324"/>
        <v xml:space="preserve"> </v>
      </c>
      <c r="W412" s="141" t="str">
        <f t="shared" si="325"/>
        <v xml:space="preserve"> </v>
      </c>
      <c r="X412" s="137" t="str">
        <f t="shared" si="306"/>
        <v xml:space="preserve"> </v>
      </c>
      <c r="Y412" s="137" t="str">
        <f t="shared" si="307"/>
        <v xml:space="preserve"> </v>
      </c>
      <c r="Z412" s="137" t="str">
        <f t="shared" si="308"/>
        <v xml:space="preserve"> </v>
      </c>
      <c r="AA412" s="138" t="str">
        <f t="shared" si="309"/>
        <v xml:space="preserve"> </v>
      </c>
      <c r="AB412" s="144" t="str">
        <f t="shared" si="310"/>
        <v xml:space="preserve"> </v>
      </c>
      <c r="AC412" s="139" t="e">
        <f t="shared" si="311"/>
        <v>#N/A</v>
      </c>
      <c r="AD412" s="139" t="e">
        <f t="shared" si="312"/>
        <v>#N/A</v>
      </c>
      <c r="AE412" s="140" t="str">
        <f>IF(ISBLANK($G412)," ",IF($D412="Z",#REF!,IF($G412=2,0,IF($G412=1,IF($AB412&gt;$AD412,#REF!,0),IF($AB412&lt;$AC412,#REF!,#REF!)))))</f>
        <v xml:space="preserve"> </v>
      </c>
      <c r="AF412" s="140" t="str">
        <f>IF(ISBLANK($G412)," ",IF($D412="Z",#REF!+#REF!,IF($G412=2,#REF!+#REF!,IF($G412=1,IF($AB412&gt;$AD412,#REF!+#REF!,#REF!+#REF!),IF($AB412&lt;$AC412,#REF!+#REF!,#REF!+#REF!)))))</f>
        <v xml:space="preserve"> </v>
      </c>
      <c r="AG412" s="125">
        <f t="shared" si="345"/>
        <v>0</v>
      </c>
      <c r="AH412" s="126">
        <f t="shared" si="346"/>
        <v>0</v>
      </c>
      <c r="AI412" s="126">
        <f t="shared" si="347"/>
        <v>0</v>
      </c>
      <c r="AJ412" s="126">
        <f t="shared" si="348"/>
        <v>0</v>
      </c>
      <c r="AK412" s="126">
        <f t="shared" si="349"/>
        <v>0</v>
      </c>
      <c r="AL412" s="126">
        <f t="shared" si="350"/>
        <v>4</v>
      </c>
      <c r="AM412" s="125">
        <f t="shared" si="326"/>
        <v>23</v>
      </c>
      <c r="AN412" s="125">
        <f t="shared" si="313"/>
        <v>0</v>
      </c>
      <c r="AO412" s="125">
        <f t="shared" si="314"/>
        <v>0</v>
      </c>
      <c r="AP412" s="125">
        <f t="shared" si="327"/>
        <v>1</v>
      </c>
      <c r="AQ412" s="127">
        <f t="shared" si="315"/>
        <v>810</v>
      </c>
      <c r="AR412" s="127">
        <f t="shared" si="316"/>
        <v>0</v>
      </c>
      <c r="AS412" s="125">
        <f t="shared" si="328"/>
        <v>0</v>
      </c>
      <c r="AT412" s="128">
        <f t="shared" si="317"/>
        <v>0</v>
      </c>
      <c r="AU412" s="128">
        <f t="shared" si="318"/>
        <v>0</v>
      </c>
      <c r="AV412" s="128">
        <f t="shared" si="329"/>
        <v>0</v>
      </c>
      <c r="AW412" s="128">
        <f t="shared" si="319"/>
        <v>0</v>
      </c>
      <c r="AX412" s="146">
        <f t="shared" si="320"/>
        <v>0</v>
      </c>
      <c r="AY412" s="147">
        <f t="shared" si="330"/>
        <v>0</v>
      </c>
      <c r="AZ412" s="146">
        <f t="shared" si="321"/>
        <v>0</v>
      </c>
      <c r="BA412" s="129">
        <f t="shared" si="331"/>
        <v>0</v>
      </c>
      <c r="BB412" s="129">
        <f t="shared" si="332"/>
        <v>0</v>
      </c>
      <c r="BC412" s="129">
        <f t="shared" si="333"/>
        <v>0</v>
      </c>
      <c r="BD412" s="130">
        <f t="shared" si="334"/>
        <v>0</v>
      </c>
      <c r="BE412" s="130">
        <f t="shared" si="335"/>
        <v>0</v>
      </c>
      <c r="BF412" s="130">
        <f t="shared" si="336"/>
        <v>0</v>
      </c>
      <c r="BG412" s="149" t="b">
        <f t="shared" si="337"/>
        <v>0</v>
      </c>
      <c r="BH412" s="130" t="b">
        <f t="shared" si="338"/>
        <v>0</v>
      </c>
      <c r="BI412" s="130" t="str">
        <f t="shared" si="339"/>
        <v/>
      </c>
      <c r="BJ412" s="130" t="str">
        <f t="shared" si="340"/>
        <v/>
      </c>
      <c r="BK412" s="130">
        <f t="shared" si="341"/>
        <v>0</v>
      </c>
      <c r="BL412" s="130" t="str">
        <f t="shared" si="342"/>
        <v/>
      </c>
      <c r="BM412" s="130" t="str">
        <f t="shared" si="354"/>
        <v/>
      </c>
      <c r="BN412" s="130" t="str">
        <f t="shared" si="355"/>
        <v/>
      </c>
      <c r="BO412" s="130">
        <f t="shared" si="351"/>
        <v>0</v>
      </c>
      <c r="BP412" s="130">
        <f t="shared" si="352"/>
        <v>0</v>
      </c>
      <c r="BQ412" s="130">
        <f t="shared" si="353"/>
        <v>0</v>
      </c>
      <c r="BR412" s="130">
        <f t="shared" si="343"/>
        <v>0</v>
      </c>
      <c r="BS412" s="130" t="str">
        <f t="shared" si="344"/>
        <v>N</v>
      </c>
    </row>
    <row r="413" spans="1:71" ht="18" customHeight="1">
      <c r="A413" s="407"/>
      <c r="B413" s="117"/>
      <c r="C413" s="117"/>
      <c r="D413" s="118"/>
      <c r="E413" s="118"/>
      <c r="F413" s="115"/>
      <c r="G413" s="115"/>
      <c r="H413" s="119"/>
      <c r="I413" s="109" t="str">
        <f t="shared" si="322"/>
        <v xml:space="preserve"> </v>
      </c>
      <c r="J413" s="109" t="str">
        <f t="shared" si="323"/>
        <v xml:space="preserve"> </v>
      </c>
      <c r="K413" s="109" t="str">
        <f t="shared" si="324"/>
        <v xml:space="preserve"> </v>
      </c>
      <c r="W413" s="141" t="str">
        <f t="shared" si="325"/>
        <v xml:space="preserve"> </v>
      </c>
      <c r="X413" s="137" t="str">
        <f t="shared" si="306"/>
        <v xml:space="preserve"> </v>
      </c>
      <c r="Y413" s="137" t="str">
        <f t="shared" si="307"/>
        <v xml:space="preserve"> </v>
      </c>
      <c r="Z413" s="137" t="str">
        <f t="shared" si="308"/>
        <v xml:space="preserve"> </v>
      </c>
      <c r="AA413" s="138" t="str">
        <f t="shared" si="309"/>
        <v xml:space="preserve"> </v>
      </c>
      <c r="AB413" s="144" t="str">
        <f t="shared" si="310"/>
        <v xml:space="preserve"> </v>
      </c>
      <c r="AC413" s="139" t="e">
        <f t="shared" si="311"/>
        <v>#N/A</v>
      </c>
      <c r="AD413" s="139" t="e">
        <f t="shared" si="312"/>
        <v>#N/A</v>
      </c>
      <c r="AE413" s="140" t="str">
        <f>IF(ISBLANK($G413)," ",IF($D413="Z",#REF!,IF($G413=2,0,IF($G413=1,IF($AB413&gt;$AD413,#REF!,0),IF($AB413&lt;$AC413,#REF!,#REF!)))))</f>
        <v xml:space="preserve"> </v>
      </c>
      <c r="AF413" s="140" t="str">
        <f>IF(ISBLANK($G413)," ",IF($D413="Z",#REF!+#REF!,IF($G413=2,#REF!+#REF!,IF($G413=1,IF($AB413&gt;$AD413,#REF!+#REF!,#REF!+#REF!),IF($AB413&lt;$AC413,#REF!+#REF!,#REF!+#REF!)))))</f>
        <v xml:space="preserve"> </v>
      </c>
      <c r="AG413" s="125">
        <f t="shared" si="345"/>
        <v>0</v>
      </c>
      <c r="AH413" s="126">
        <f t="shared" si="346"/>
        <v>0</v>
      </c>
      <c r="AI413" s="126">
        <f t="shared" si="347"/>
        <v>0</v>
      </c>
      <c r="AJ413" s="126">
        <f t="shared" si="348"/>
        <v>0</v>
      </c>
      <c r="AK413" s="126">
        <f t="shared" si="349"/>
        <v>0</v>
      </c>
      <c r="AL413" s="126">
        <f t="shared" si="350"/>
        <v>4</v>
      </c>
      <c r="AM413" s="125">
        <f t="shared" si="326"/>
        <v>23</v>
      </c>
      <c r="AN413" s="125">
        <f t="shared" si="313"/>
        <v>0</v>
      </c>
      <c r="AO413" s="125">
        <f t="shared" si="314"/>
        <v>0</v>
      </c>
      <c r="AP413" s="125">
        <f t="shared" si="327"/>
        <v>1</v>
      </c>
      <c r="AQ413" s="127">
        <f t="shared" si="315"/>
        <v>810</v>
      </c>
      <c r="AR413" s="127">
        <f t="shared" si="316"/>
        <v>0</v>
      </c>
      <c r="AS413" s="125">
        <f t="shared" si="328"/>
        <v>0</v>
      </c>
      <c r="AT413" s="128">
        <f t="shared" si="317"/>
        <v>0</v>
      </c>
      <c r="AU413" s="128">
        <f t="shared" si="318"/>
        <v>0</v>
      </c>
      <c r="AV413" s="128">
        <f t="shared" si="329"/>
        <v>0</v>
      </c>
      <c r="AW413" s="128">
        <f t="shared" si="319"/>
        <v>0</v>
      </c>
      <c r="AX413" s="146">
        <f t="shared" si="320"/>
        <v>0</v>
      </c>
      <c r="AY413" s="147">
        <f t="shared" si="330"/>
        <v>0</v>
      </c>
      <c r="AZ413" s="146">
        <f t="shared" si="321"/>
        <v>0</v>
      </c>
      <c r="BA413" s="129">
        <f t="shared" si="331"/>
        <v>0</v>
      </c>
      <c r="BB413" s="129">
        <f t="shared" si="332"/>
        <v>0</v>
      </c>
      <c r="BC413" s="129">
        <f t="shared" si="333"/>
        <v>0</v>
      </c>
      <c r="BD413" s="130">
        <f t="shared" si="334"/>
        <v>0</v>
      </c>
      <c r="BE413" s="130">
        <f t="shared" si="335"/>
        <v>0</v>
      </c>
      <c r="BF413" s="130">
        <f t="shared" si="336"/>
        <v>0</v>
      </c>
      <c r="BG413" s="149" t="b">
        <f t="shared" si="337"/>
        <v>0</v>
      </c>
      <c r="BH413" s="130" t="b">
        <f t="shared" si="338"/>
        <v>0</v>
      </c>
      <c r="BI413" s="130" t="str">
        <f t="shared" si="339"/>
        <v/>
      </c>
      <c r="BJ413" s="130" t="str">
        <f t="shared" si="340"/>
        <v/>
      </c>
      <c r="BK413" s="130">
        <f t="shared" si="341"/>
        <v>0</v>
      </c>
      <c r="BL413" s="130" t="str">
        <f t="shared" si="342"/>
        <v/>
      </c>
      <c r="BM413" s="130" t="str">
        <f t="shared" si="354"/>
        <v/>
      </c>
      <c r="BN413" s="130" t="str">
        <f t="shared" si="355"/>
        <v/>
      </c>
      <c r="BO413" s="130">
        <f t="shared" si="351"/>
        <v>0</v>
      </c>
      <c r="BP413" s="130">
        <f t="shared" si="352"/>
        <v>0</v>
      </c>
      <c r="BQ413" s="130">
        <f t="shared" si="353"/>
        <v>0</v>
      </c>
      <c r="BR413" s="130">
        <f t="shared" si="343"/>
        <v>0</v>
      </c>
      <c r="BS413" s="130" t="str">
        <f t="shared" si="344"/>
        <v>N</v>
      </c>
    </row>
    <row r="414" spans="1:71" ht="18" customHeight="1">
      <c r="A414" s="407"/>
      <c r="B414" s="117"/>
      <c r="C414" s="117"/>
      <c r="D414" s="118"/>
      <c r="E414" s="118"/>
      <c r="F414" s="115"/>
      <c r="G414" s="115"/>
      <c r="H414" s="119"/>
      <c r="I414" s="109" t="str">
        <f t="shared" si="322"/>
        <v xml:space="preserve"> </v>
      </c>
      <c r="J414" s="109" t="str">
        <f t="shared" si="323"/>
        <v xml:space="preserve"> </v>
      </c>
      <c r="K414" s="109" t="str">
        <f t="shared" si="324"/>
        <v xml:space="preserve"> </v>
      </c>
      <c r="W414" s="141" t="str">
        <f t="shared" si="325"/>
        <v xml:space="preserve"> </v>
      </c>
      <c r="X414" s="137" t="str">
        <f t="shared" si="306"/>
        <v xml:space="preserve"> </v>
      </c>
      <c r="Y414" s="137" t="str">
        <f t="shared" si="307"/>
        <v xml:space="preserve"> </v>
      </c>
      <c r="Z414" s="137" t="str">
        <f t="shared" si="308"/>
        <v xml:space="preserve"> </v>
      </c>
      <c r="AA414" s="138" t="str">
        <f t="shared" si="309"/>
        <v xml:space="preserve"> </v>
      </c>
      <c r="AB414" s="144" t="str">
        <f t="shared" si="310"/>
        <v xml:space="preserve"> </v>
      </c>
      <c r="AC414" s="139" t="e">
        <f t="shared" si="311"/>
        <v>#N/A</v>
      </c>
      <c r="AD414" s="139" t="e">
        <f t="shared" si="312"/>
        <v>#N/A</v>
      </c>
      <c r="AE414" s="140" t="str">
        <f>IF(ISBLANK($G414)," ",IF($D414="Z",#REF!,IF($G414=2,0,IF($G414=1,IF($AB414&gt;$AD414,#REF!,0),IF($AB414&lt;$AC414,#REF!,#REF!)))))</f>
        <v xml:space="preserve"> </v>
      </c>
      <c r="AF414" s="140" t="str">
        <f>IF(ISBLANK($G414)," ",IF($D414="Z",#REF!+#REF!,IF($G414=2,#REF!+#REF!,IF($G414=1,IF($AB414&gt;$AD414,#REF!+#REF!,#REF!+#REF!),IF($AB414&lt;$AC414,#REF!+#REF!,#REF!+#REF!)))))</f>
        <v xml:space="preserve"> </v>
      </c>
      <c r="AG414" s="125">
        <f t="shared" si="345"/>
        <v>0</v>
      </c>
      <c r="AH414" s="126">
        <f t="shared" si="346"/>
        <v>0</v>
      </c>
      <c r="AI414" s="126">
        <f t="shared" si="347"/>
        <v>0</v>
      </c>
      <c r="AJ414" s="126">
        <f t="shared" si="348"/>
        <v>0</v>
      </c>
      <c r="AK414" s="126">
        <f t="shared" si="349"/>
        <v>0</v>
      </c>
      <c r="AL414" s="126">
        <f t="shared" si="350"/>
        <v>4</v>
      </c>
      <c r="AM414" s="125">
        <f t="shared" si="326"/>
        <v>23</v>
      </c>
      <c r="AN414" s="125">
        <f t="shared" si="313"/>
        <v>0</v>
      </c>
      <c r="AO414" s="125">
        <f t="shared" si="314"/>
        <v>0</v>
      </c>
      <c r="AP414" s="125">
        <f t="shared" si="327"/>
        <v>1</v>
      </c>
      <c r="AQ414" s="127">
        <f t="shared" si="315"/>
        <v>810</v>
      </c>
      <c r="AR414" s="127">
        <f t="shared" si="316"/>
        <v>0</v>
      </c>
      <c r="AS414" s="125">
        <f t="shared" si="328"/>
        <v>0</v>
      </c>
      <c r="AT414" s="128">
        <f t="shared" si="317"/>
        <v>0</v>
      </c>
      <c r="AU414" s="128">
        <f t="shared" si="318"/>
        <v>0</v>
      </c>
      <c r="AV414" s="128">
        <f t="shared" si="329"/>
        <v>0</v>
      </c>
      <c r="AW414" s="128">
        <f t="shared" si="319"/>
        <v>0</v>
      </c>
      <c r="AX414" s="146">
        <f t="shared" si="320"/>
        <v>0</v>
      </c>
      <c r="AY414" s="147">
        <f t="shared" si="330"/>
        <v>0</v>
      </c>
      <c r="AZ414" s="146">
        <f t="shared" si="321"/>
        <v>0</v>
      </c>
      <c r="BA414" s="129">
        <f t="shared" si="331"/>
        <v>0</v>
      </c>
      <c r="BB414" s="129">
        <f t="shared" si="332"/>
        <v>0</v>
      </c>
      <c r="BC414" s="129">
        <f t="shared" si="333"/>
        <v>0</v>
      </c>
      <c r="BD414" s="130">
        <f t="shared" si="334"/>
        <v>0</v>
      </c>
      <c r="BE414" s="130">
        <f t="shared" si="335"/>
        <v>0</v>
      </c>
      <c r="BF414" s="130">
        <f t="shared" si="336"/>
        <v>0</v>
      </c>
      <c r="BG414" s="149" t="b">
        <f t="shared" si="337"/>
        <v>0</v>
      </c>
      <c r="BH414" s="130" t="b">
        <f t="shared" si="338"/>
        <v>0</v>
      </c>
      <c r="BI414" s="130" t="str">
        <f t="shared" si="339"/>
        <v/>
      </c>
      <c r="BJ414" s="130" t="str">
        <f t="shared" si="340"/>
        <v/>
      </c>
      <c r="BK414" s="130">
        <f t="shared" si="341"/>
        <v>0</v>
      </c>
      <c r="BL414" s="130" t="str">
        <f t="shared" si="342"/>
        <v/>
      </c>
      <c r="BM414" s="130" t="str">
        <f t="shared" si="354"/>
        <v/>
      </c>
      <c r="BN414" s="130" t="str">
        <f t="shared" si="355"/>
        <v/>
      </c>
      <c r="BO414" s="130">
        <f t="shared" si="351"/>
        <v>0</v>
      </c>
      <c r="BP414" s="130">
        <f t="shared" si="352"/>
        <v>0</v>
      </c>
      <c r="BQ414" s="130">
        <f t="shared" si="353"/>
        <v>0</v>
      </c>
      <c r="BR414" s="130">
        <f t="shared" si="343"/>
        <v>0</v>
      </c>
      <c r="BS414" s="130" t="str">
        <f t="shared" si="344"/>
        <v>N</v>
      </c>
    </row>
    <row r="415" spans="1:71" ht="18" customHeight="1">
      <c r="A415" s="407"/>
      <c r="B415" s="117"/>
      <c r="C415" s="117"/>
      <c r="D415" s="118"/>
      <c r="E415" s="118"/>
      <c r="F415" s="115"/>
      <c r="G415" s="115"/>
      <c r="H415" s="119"/>
      <c r="I415" s="109" t="str">
        <f t="shared" si="322"/>
        <v xml:space="preserve"> </v>
      </c>
      <c r="J415" s="109" t="str">
        <f t="shared" si="323"/>
        <v xml:space="preserve"> </v>
      </c>
      <c r="K415" s="109" t="str">
        <f t="shared" si="324"/>
        <v xml:space="preserve"> </v>
      </c>
      <c r="W415" s="141" t="str">
        <f t="shared" si="325"/>
        <v xml:space="preserve"> </v>
      </c>
      <c r="X415" s="137" t="str">
        <f t="shared" si="306"/>
        <v xml:space="preserve"> </v>
      </c>
      <c r="Y415" s="137" t="str">
        <f t="shared" si="307"/>
        <v xml:space="preserve"> </v>
      </c>
      <c r="Z415" s="137" t="str">
        <f t="shared" si="308"/>
        <v xml:space="preserve"> </v>
      </c>
      <c r="AA415" s="138" t="str">
        <f t="shared" si="309"/>
        <v xml:space="preserve"> </v>
      </c>
      <c r="AB415" s="144" t="str">
        <f t="shared" si="310"/>
        <v xml:space="preserve"> </v>
      </c>
      <c r="AC415" s="139" t="e">
        <f t="shared" si="311"/>
        <v>#N/A</v>
      </c>
      <c r="AD415" s="139" t="e">
        <f t="shared" si="312"/>
        <v>#N/A</v>
      </c>
      <c r="AE415" s="140" t="str">
        <f>IF(ISBLANK($G415)," ",IF($D415="Z",#REF!,IF($G415=2,0,IF($G415=1,IF($AB415&gt;$AD415,#REF!,0),IF($AB415&lt;$AC415,#REF!,#REF!)))))</f>
        <v xml:space="preserve"> </v>
      </c>
      <c r="AF415" s="140" t="str">
        <f>IF(ISBLANK($G415)," ",IF($D415="Z",#REF!+#REF!,IF($G415=2,#REF!+#REF!,IF($G415=1,IF($AB415&gt;$AD415,#REF!+#REF!,#REF!+#REF!),IF($AB415&lt;$AC415,#REF!+#REF!,#REF!+#REF!)))))</f>
        <v xml:space="preserve"> </v>
      </c>
      <c r="AG415" s="125">
        <f t="shared" si="345"/>
        <v>0</v>
      </c>
      <c r="AH415" s="126">
        <f t="shared" si="346"/>
        <v>0</v>
      </c>
      <c r="AI415" s="126">
        <f t="shared" si="347"/>
        <v>0</v>
      </c>
      <c r="AJ415" s="126">
        <f t="shared" si="348"/>
        <v>0</v>
      </c>
      <c r="AK415" s="126">
        <f t="shared" si="349"/>
        <v>0</v>
      </c>
      <c r="AL415" s="126">
        <f t="shared" si="350"/>
        <v>4</v>
      </c>
      <c r="AM415" s="125">
        <f t="shared" si="326"/>
        <v>23</v>
      </c>
      <c r="AN415" s="125">
        <f t="shared" si="313"/>
        <v>0</v>
      </c>
      <c r="AO415" s="125">
        <f t="shared" si="314"/>
        <v>0</v>
      </c>
      <c r="AP415" s="125">
        <f t="shared" si="327"/>
        <v>1</v>
      </c>
      <c r="AQ415" s="127">
        <f t="shared" si="315"/>
        <v>810</v>
      </c>
      <c r="AR415" s="127">
        <f t="shared" si="316"/>
        <v>0</v>
      </c>
      <c r="AS415" s="125">
        <f t="shared" si="328"/>
        <v>0</v>
      </c>
      <c r="AT415" s="128">
        <f t="shared" si="317"/>
        <v>0</v>
      </c>
      <c r="AU415" s="128">
        <f t="shared" si="318"/>
        <v>0</v>
      </c>
      <c r="AV415" s="128">
        <f t="shared" si="329"/>
        <v>0</v>
      </c>
      <c r="AW415" s="128">
        <f t="shared" si="319"/>
        <v>0</v>
      </c>
      <c r="AX415" s="146">
        <f t="shared" si="320"/>
        <v>0</v>
      </c>
      <c r="AY415" s="147">
        <f t="shared" si="330"/>
        <v>0</v>
      </c>
      <c r="AZ415" s="146">
        <f t="shared" si="321"/>
        <v>0</v>
      </c>
      <c r="BA415" s="129">
        <f t="shared" si="331"/>
        <v>0</v>
      </c>
      <c r="BB415" s="129">
        <f t="shared" si="332"/>
        <v>0</v>
      </c>
      <c r="BC415" s="129">
        <f t="shared" si="333"/>
        <v>0</v>
      </c>
      <c r="BD415" s="130">
        <f t="shared" si="334"/>
        <v>0</v>
      </c>
      <c r="BE415" s="130">
        <f t="shared" si="335"/>
        <v>0</v>
      </c>
      <c r="BF415" s="130">
        <f t="shared" si="336"/>
        <v>0</v>
      </c>
      <c r="BG415" s="149" t="b">
        <f t="shared" si="337"/>
        <v>0</v>
      </c>
      <c r="BH415" s="130" t="b">
        <f t="shared" si="338"/>
        <v>0</v>
      </c>
      <c r="BI415" s="130" t="str">
        <f t="shared" si="339"/>
        <v/>
      </c>
      <c r="BJ415" s="130" t="str">
        <f t="shared" si="340"/>
        <v/>
      </c>
      <c r="BK415" s="130">
        <f t="shared" si="341"/>
        <v>0</v>
      </c>
      <c r="BL415" s="130" t="str">
        <f t="shared" si="342"/>
        <v/>
      </c>
      <c r="BM415" s="130" t="str">
        <f t="shared" si="354"/>
        <v/>
      </c>
      <c r="BN415" s="130" t="str">
        <f t="shared" si="355"/>
        <v/>
      </c>
      <c r="BO415" s="130">
        <f t="shared" si="351"/>
        <v>0</v>
      </c>
      <c r="BP415" s="130">
        <f t="shared" si="352"/>
        <v>0</v>
      </c>
      <c r="BQ415" s="130">
        <f t="shared" si="353"/>
        <v>0</v>
      </c>
      <c r="BR415" s="130">
        <f t="shared" si="343"/>
        <v>0</v>
      </c>
      <c r="BS415" s="130" t="str">
        <f t="shared" si="344"/>
        <v>N</v>
      </c>
    </row>
    <row r="416" spans="1:71" ht="18" customHeight="1">
      <c r="A416" s="407"/>
      <c r="B416" s="117"/>
      <c r="C416" s="117"/>
      <c r="D416" s="118"/>
      <c r="E416" s="118"/>
      <c r="F416" s="115"/>
      <c r="G416" s="115"/>
      <c r="H416" s="119"/>
      <c r="I416" s="109" t="str">
        <f t="shared" si="322"/>
        <v xml:space="preserve"> </v>
      </c>
      <c r="J416" s="109" t="str">
        <f t="shared" si="323"/>
        <v xml:space="preserve"> </v>
      </c>
      <c r="K416" s="109" t="str">
        <f t="shared" si="324"/>
        <v xml:space="preserve"> </v>
      </c>
      <c r="W416" s="141" t="str">
        <f t="shared" si="325"/>
        <v xml:space="preserve"> </v>
      </c>
      <c r="X416" s="137" t="str">
        <f t="shared" si="306"/>
        <v xml:space="preserve"> </v>
      </c>
      <c r="Y416" s="137" t="str">
        <f t="shared" si="307"/>
        <v xml:space="preserve"> </v>
      </c>
      <c r="Z416" s="137" t="str">
        <f t="shared" si="308"/>
        <v xml:space="preserve"> </v>
      </c>
      <c r="AA416" s="138" t="str">
        <f t="shared" si="309"/>
        <v xml:space="preserve"> </v>
      </c>
      <c r="AB416" s="144" t="str">
        <f t="shared" si="310"/>
        <v xml:space="preserve"> </v>
      </c>
      <c r="AC416" s="139" t="e">
        <f t="shared" si="311"/>
        <v>#N/A</v>
      </c>
      <c r="AD416" s="139" t="e">
        <f t="shared" si="312"/>
        <v>#N/A</v>
      </c>
      <c r="AE416" s="140" t="str">
        <f>IF(ISBLANK($G416)," ",IF($D416="Z",#REF!,IF($G416=2,0,IF($G416=1,IF($AB416&gt;$AD416,#REF!,0),IF($AB416&lt;$AC416,#REF!,#REF!)))))</f>
        <v xml:space="preserve"> </v>
      </c>
      <c r="AF416" s="140" t="str">
        <f>IF(ISBLANK($G416)," ",IF($D416="Z",#REF!+#REF!,IF($G416=2,#REF!+#REF!,IF($G416=1,IF($AB416&gt;$AD416,#REF!+#REF!,#REF!+#REF!),IF($AB416&lt;$AC416,#REF!+#REF!,#REF!+#REF!)))))</f>
        <v xml:space="preserve"> </v>
      </c>
      <c r="AG416" s="125">
        <f t="shared" si="345"/>
        <v>0</v>
      </c>
      <c r="AH416" s="126">
        <f t="shared" si="346"/>
        <v>0</v>
      </c>
      <c r="AI416" s="126">
        <f t="shared" si="347"/>
        <v>0</v>
      </c>
      <c r="AJ416" s="126">
        <f t="shared" si="348"/>
        <v>0</v>
      </c>
      <c r="AK416" s="126">
        <f t="shared" si="349"/>
        <v>0</v>
      </c>
      <c r="AL416" s="126">
        <f t="shared" si="350"/>
        <v>4</v>
      </c>
      <c r="AM416" s="125">
        <f t="shared" si="326"/>
        <v>23</v>
      </c>
      <c r="AN416" s="125">
        <f t="shared" si="313"/>
        <v>0</v>
      </c>
      <c r="AO416" s="125">
        <f t="shared" si="314"/>
        <v>0</v>
      </c>
      <c r="AP416" s="125">
        <f t="shared" si="327"/>
        <v>1</v>
      </c>
      <c r="AQ416" s="127">
        <f t="shared" si="315"/>
        <v>810</v>
      </c>
      <c r="AR416" s="127">
        <f t="shared" si="316"/>
        <v>0</v>
      </c>
      <c r="AS416" s="125">
        <f t="shared" si="328"/>
        <v>0</v>
      </c>
      <c r="AT416" s="128">
        <f t="shared" si="317"/>
        <v>0</v>
      </c>
      <c r="AU416" s="128">
        <f t="shared" si="318"/>
        <v>0</v>
      </c>
      <c r="AV416" s="128">
        <f t="shared" si="329"/>
        <v>0</v>
      </c>
      <c r="AW416" s="128">
        <f t="shared" si="319"/>
        <v>0</v>
      </c>
      <c r="AX416" s="146">
        <f t="shared" si="320"/>
        <v>0</v>
      </c>
      <c r="AY416" s="147">
        <f t="shared" si="330"/>
        <v>0</v>
      </c>
      <c r="AZ416" s="146">
        <f t="shared" si="321"/>
        <v>0</v>
      </c>
      <c r="BA416" s="129">
        <f t="shared" si="331"/>
        <v>0</v>
      </c>
      <c r="BB416" s="129">
        <f t="shared" si="332"/>
        <v>0</v>
      </c>
      <c r="BC416" s="129">
        <f t="shared" si="333"/>
        <v>0</v>
      </c>
      <c r="BD416" s="130">
        <f t="shared" si="334"/>
        <v>0</v>
      </c>
      <c r="BE416" s="130">
        <f t="shared" si="335"/>
        <v>0</v>
      </c>
      <c r="BF416" s="130">
        <f t="shared" si="336"/>
        <v>0</v>
      </c>
      <c r="BG416" s="149" t="b">
        <f t="shared" si="337"/>
        <v>0</v>
      </c>
      <c r="BH416" s="130" t="b">
        <f t="shared" si="338"/>
        <v>0</v>
      </c>
      <c r="BI416" s="130" t="str">
        <f t="shared" si="339"/>
        <v/>
      </c>
      <c r="BJ416" s="130" t="str">
        <f t="shared" si="340"/>
        <v/>
      </c>
      <c r="BK416" s="130">
        <f t="shared" si="341"/>
        <v>0</v>
      </c>
      <c r="BL416" s="130" t="str">
        <f t="shared" si="342"/>
        <v/>
      </c>
      <c r="BM416" s="130" t="str">
        <f t="shared" si="354"/>
        <v/>
      </c>
      <c r="BN416" s="130" t="str">
        <f t="shared" si="355"/>
        <v/>
      </c>
      <c r="BO416" s="130">
        <f t="shared" si="351"/>
        <v>0</v>
      </c>
      <c r="BP416" s="130">
        <f t="shared" si="352"/>
        <v>0</v>
      </c>
      <c r="BQ416" s="130">
        <f t="shared" si="353"/>
        <v>0</v>
      </c>
      <c r="BR416" s="130">
        <f t="shared" si="343"/>
        <v>0</v>
      </c>
      <c r="BS416" s="130" t="str">
        <f t="shared" si="344"/>
        <v>N</v>
      </c>
    </row>
    <row r="417" spans="1:71" ht="18" customHeight="1">
      <c r="A417" s="407"/>
      <c r="B417" s="117"/>
      <c r="C417" s="117"/>
      <c r="D417" s="118"/>
      <c r="E417" s="118"/>
      <c r="F417" s="115"/>
      <c r="G417" s="115"/>
      <c r="H417" s="119"/>
      <c r="I417" s="109" t="str">
        <f t="shared" si="322"/>
        <v xml:space="preserve"> </v>
      </c>
      <c r="J417" s="109" t="str">
        <f t="shared" si="323"/>
        <v xml:space="preserve"> </v>
      </c>
      <c r="K417" s="109" t="str">
        <f t="shared" si="324"/>
        <v xml:space="preserve"> </v>
      </c>
      <c r="W417" s="141" t="str">
        <f t="shared" si="325"/>
        <v xml:space="preserve"> </v>
      </c>
      <c r="X417" s="137" t="str">
        <f t="shared" si="306"/>
        <v xml:space="preserve"> </v>
      </c>
      <c r="Y417" s="137" t="str">
        <f t="shared" si="307"/>
        <v xml:space="preserve"> </v>
      </c>
      <c r="Z417" s="137" t="str">
        <f t="shared" si="308"/>
        <v xml:space="preserve"> </v>
      </c>
      <c r="AA417" s="138" t="str">
        <f t="shared" si="309"/>
        <v xml:space="preserve"> </v>
      </c>
      <c r="AB417" s="144" t="str">
        <f t="shared" si="310"/>
        <v xml:space="preserve"> </v>
      </c>
      <c r="AC417" s="139" t="e">
        <f t="shared" si="311"/>
        <v>#N/A</v>
      </c>
      <c r="AD417" s="139" t="e">
        <f t="shared" si="312"/>
        <v>#N/A</v>
      </c>
      <c r="AE417" s="140" t="str">
        <f>IF(ISBLANK($G417)," ",IF($D417="Z",#REF!,IF($G417=2,0,IF($G417=1,IF($AB417&gt;$AD417,#REF!,0),IF($AB417&lt;$AC417,#REF!,#REF!)))))</f>
        <v xml:space="preserve"> </v>
      </c>
      <c r="AF417" s="140" t="str">
        <f>IF(ISBLANK($G417)," ",IF($D417="Z",#REF!+#REF!,IF($G417=2,#REF!+#REF!,IF($G417=1,IF($AB417&gt;$AD417,#REF!+#REF!,#REF!+#REF!),IF($AB417&lt;$AC417,#REF!+#REF!,#REF!+#REF!)))))</f>
        <v xml:space="preserve"> </v>
      </c>
      <c r="AG417" s="125">
        <f t="shared" si="345"/>
        <v>0</v>
      </c>
      <c r="AH417" s="126">
        <f t="shared" si="346"/>
        <v>0</v>
      </c>
      <c r="AI417" s="126">
        <f t="shared" si="347"/>
        <v>0</v>
      </c>
      <c r="AJ417" s="126">
        <f t="shared" si="348"/>
        <v>0</v>
      </c>
      <c r="AK417" s="126">
        <f t="shared" si="349"/>
        <v>0</v>
      </c>
      <c r="AL417" s="126">
        <f t="shared" si="350"/>
        <v>4</v>
      </c>
      <c r="AM417" s="125">
        <f t="shared" si="326"/>
        <v>23</v>
      </c>
      <c r="AN417" s="125">
        <f t="shared" si="313"/>
        <v>0</v>
      </c>
      <c r="AO417" s="125">
        <f t="shared" si="314"/>
        <v>0</v>
      </c>
      <c r="AP417" s="125">
        <f t="shared" si="327"/>
        <v>1</v>
      </c>
      <c r="AQ417" s="127">
        <f t="shared" si="315"/>
        <v>810</v>
      </c>
      <c r="AR417" s="127">
        <f t="shared" si="316"/>
        <v>0</v>
      </c>
      <c r="AS417" s="125">
        <f t="shared" si="328"/>
        <v>0</v>
      </c>
      <c r="AT417" s="128">
        <f t="shared" si="317"/>
        <v>0</v>
      </c>
      <c r="AU417" s="128">
        <f t="shared" si="318"/>
        <v>0</v>
      </c>
      <c r="AV417" s="128">
        <f t="shared" si="329"/>
        <v>0</v>
      </c>
      <c r="AW417" s="128">
        <f t="shared" si="319"/>
        <v>0</v>
      </c>
      <c r="AX417" s="146">
        <f t="shared" si="320"/>
        <v>0</v>
      </c>
      <c r="AY417" s="147">
        <f t="shared" si="330"/>
        <v>0</v>
      </c>
      <c r="AZ417" s="146">
        <f t="shared" si="321"/>
        <v>0</v>
      </c>
      <c r="BA417" s="129">
        <f t="shared" si="331"/>
        <v>0</v>
      </c>
      <c r="BB417" s="129">
        <f t="shared" si="332"/>
        <v>0</v>
      </c>
      <c r="BC417" s="129">
        <f t="shared" si="333"/>
        <v>0</v>
      </c>
      <c r="BD417" s="130">
        <f t="shared" si="334"/>
        <v>0</v>
      </c>
      <c r="BE417" s="130">
        <f t="shared" si="335"/>
        <v>0</v>
      </c>
      <c r="BF417" s="130">
        <f t="shared" si="336"/>
        <v>0</v>
      </c>
      <c r="BG417" s="149" t="b">
        <f t="shared" si="337"/>
        <v>0</v>
      </c>
      <c r="BH417" s="130" t="b">
        <f t="shared" si="338"/>
        <v>0</v>
      </c>
      <c r="BI417" s="130" t="str">
        <f t="shared" si="339"/>
        <v/>
      </c>
      <c r="BJ417" s="130" t="str">
        <f t="shared" si="340"/>
        <v/>
      </c>
      <c r="BK417" s="130">
        <f t="shared" si="341"/>
        <v>0</v>
      </c>
      <c r="BL417" s="130" t="str">
        <f t="shared" si="342"/>
        <v/>
      </c>
      <c r="BM417" s="130" t="str">
        <f t="shared" si="354"/>
        <v/>
      </c>
      <c r="BN417" s="130" t="str">
        <f t="shared" si="355"/>
        <v/>
      </c>
      <c r="BO417" s="130">
        <f t="shared" si="351"/>
        <v>0</v>
      </c>
      <c r="BP417" s="130">
        <f t="shared" si="352"/>
        <v>0</v>
      </c>
      <c r="BQ417" s="130">
        <f t="shared" si="353"/>
        <v>0</v>
      </c>
      <c r="BR417" s="130">
        <f t="shared" si="343"/>
        <v>0</v>
      </c>
      <c r="BS417" s="130" t="str">
        <f t="shared" si="344"/>
        <v>N</v>
      </c>
    </row>
    <row r="418" spans="1:71" ht="18" customHeight="1">
      <c r="A418" s="407"/>
      <c r="B418" s="117"/>
      <c r="C418" s="117"/>
      <c r="D418" s="118"/>
      <c r="E418" s="118"/>
      <c r="F418" s="115"/>
      <c r="G418" s="115"/>
      <c r="H418" s="119"/>
      <c r="I418" s="109" t="str">
        <f t="shared" si="322"/>
        <v xml:space="preserve"> </v>
      </c>
      <c r="J418" s="109" t="str">
        <f t="shared" si="323"/>
        <v xml:space="preserve"> </v>
      </c>
      <c r="K418" s="109" t="str">
        <f t="shared" si="324"/>
        <v xml:space="preserve"> </v>
      </c>
      <c r="W418" s="141" t="str">
        <f t="shared" si="325"/>
        <v xml:space="preserve"> </v>
      </c>
      <c r="X418" s="137" t="str">
        <f t="shared" si="306"/>
        <v xml:space="preserve"> </v>
      </c>
      <c r="Y418" s="137" t="str">
        <f t="shared" si="307"/>
        <v xml:space="preserve"> </v>
      </c>
      <c r="Z418" s="137" t="str">
        <f t="shared" si="308"/>
        <v xml:space="preserve"> </v>
      </c>
      <c r="AA418" s="138" t="str">
        <f t="shared" si="309"/>
        <v xml:space="preserve"> </v>
      </c>
      <c r="AB418" s="144" t="str">
        <f t="shared" si="310"/>
        <v xml:space="preserve"> </v>
      </c>
      <c r="AC418" s="139" t="e">
        <f t="shared" si="311"/>
        <v>#N/A</v>
      </c>
      <c r="AD418" s="139" t="e">
        <f t="shared" si="312"/>
        <v>#N/A</v>
      </c>
      <c r="AE418" s="140" t="str">
        <f>IF(ISBLANK($G418)," ",IF($D418="Z",#REF!,IF($G418=2,0,IF($G418=1,IF($AB418&gt;$AD418,#REF!,0),IF($AB418&lt;$AC418,#REF!,#REF!)))))</f>
        <v xml:space="preserve"> </v>
      </c>
      <c r="AF418" s="140" t="str">
        <f>IF(ISBLANK($G418)," ",IF($D418="Z",#REF!+#REF!,IF($G418=2,#REF!+#REF!,IF($G418=1,IF($AB418&gt;$AD418,#REF!+#REF!,#REF!+#REF!),IF($AB418&lt;$AC418,#REF!+#REF!,#REF!+#REF!)))))</f>
        <v xml:space="preserve"> </v>
      </c>
      <c r="AG418" s="125">
        <f t="shared" si="345"/>
        <v>0</v>
      </c>
      <c r="AH418" s="126">
        <f t="shared" si="346"/>
        <v>0</v>
      </c>
      <c r="AI418" s="126">
        <f t="shared" si="347"/>
        <v>0</v>
      </c>
      <c r="AJ418" s="126">
        <f t="shared" si="348"/>
        <v>0</v>
      </c>
      <c r="AK418" s="126">
        <f t="shared" si="349"/>
        <v>0</v>
      </c>
      <c r="AL418" s="126">
        <f t="shared" si="350"/>
        <v>4</v>
      </c>
      <c r="AM418" s="125">
        <f t="shared" si="326"/>
        <v>23</v>
      </c>
      <c r="AN418" s="125">
        <f t="shared" si="313"/>
        <v>0</v>
      </c>
      <c r="AO418" s="125">
        <f t="shared" si="314"/>
        <v>0</v>
      </c>
      <c r="AP418" s="125">
        <f t="shared" si="327"/>
        <v>1</v>
      </c>
      <c r="AQ418" s="127">
        <f t="shared" si="315"/>
        <v>810</v>
      </c>
      <c r="AR418" s="127">
        <f t="shared" si="316"/>
        <v>0</v>
      </c>
      <c r="AS418" s="125">
        <f t="shared" si="328"/>
        <v>0</v>
      </c>
      <c r="AT418" s="128">
        <f t="shared" si="317"/>
        <v>0</v>
      </c>
      <c r="AU418" s="128">
        <f t="shared" si="318"/>
        <v>0</v>
      </c>
      <c r="AV418" s="128">
        <f t="shared" si="329"/>
        <v>0</v>
      </c>
      <c r="AW418" s="128">
        <f t="shared" si="319"/>
        <v>0</v>
      </c>
      <c r="AX418" s="146">
        <f t="shared" si="320"/>
        <v>0</v>
      </c>
      <c r="AY418" s="147">
        <f t="shared" si="330"/>
        <v>0</v>
      </c>
      <c r="AZ418" s="146">
        <f t="shared" si="321"/>
        <v>0</v>
      </c>
      <c r="BA418" s="129">
        <f t="shared" si="331"/>
        <v>0</v>
      </c>
      <c r="BB418" s="129">
        <f t="shared" si="332"/>
        <v>0</v>
      </c>
      <c r="BC418" s="129">
        <f t="shared" si="333"/>
        <v>0</v>
      </c>
      <c r="BD418" s="130">
        <f t="shared" si="334"/>
        <v>0</v>
      </c>
      <c r="BE418" s="130">
        <f t="shared" si="335"/>
        <v>0</v>
      </c>
      <c r="BF418" s="130">
        <f t="shared" si="336"/>
        <v>0</v>
      </c>
      <c r="BG418" s="149" t="b">
        <f t="shared" si="337"/>
        <v>0</v>
      </c>
      <c r="BH418" s="130" t="b">
        <f t="shared" si="338"/>
        <v>0</v>
      </c>
      <c r="BI418" s="130" t="str">
        <f t="shared" si="339"/>
        <v/>
      </c>
      <c r="BJ418" s="130" t="str">
        <f t="shared" si="340"/>
        <v/>
      </c>
      <c r="BK418" s="130">
        <f t="shared" si="341"/>
        <v>0</v>
      </c>
      <c r="BL418" s="130" t="str">
        <f t="shared" si="342"/>
        <v/>
      </c>
      <c r="BM418" s="130" t="str">
        <f t="shared" si="354"/>
        <v/>
      </c>
      <c r="BN418" s="130" t="str">
        <f t="shared" si="355"/>
        <v/>
      </c>
      <c r="BO418" s="130">
        <f t="shared" si="351"/>
        <v>0</v>
      </c>
      <c r="BP418" s="130">
        <f t="shared" si="352"/>
        <v>0</v>
      </c>
      <c r="BQ418" s="130">
        <f t="shared" si="353"/>
        <v>0</v>
      </c>
      <c r="BR418" s="130">
        <f t="shared" si="343"/>
        <v>0</v>
      </c>
      <c r="BS418" s="130" t="str">
        <f t="shared" si="344"/>
        <v>N</v>
      </c>
    </row>
    <row r="419" spans="1:71" ht="18" customHeight="1">
      <c r="A419" s="407"/>
      <c r="B419" s="117"/>
      <c r="C419" s="117"/>
      <c r="D419" s="118"/>
      <c r="E419" s="118"/>
      <c r="F419" s="115"/>
      <c r="G419" s="115"/>
      <c r="H419" s="119"/>
      <c r="I419" s="109" t="str">
        <f t="shared" si="322"/>
        <v xml:space="preserve"> </v>
      </c>
      <c r="J419" s="109" t="str">
        <f t="shared" si="323"/>
        <v xml:space="preserve"> </v>
      </c>
      <c r="K419" s="109" t="str">
        <f t="shared" si="324"/>
        <v xml:space="preserve"> </v>
      </c>
      <c r="W419" s="141" t="str">
        <f t="shared" si="325"/>
        <v xml:space="preserve"> </v>
      </c>
      <c r="X419" s="137" t="str">
        <f t="shared" si="306"/>
        <v xml:space="preserve"> </v>
      </c>
      <c r="Y419" s="137" t="str">
        <f t="shared" si="307"/>
        <v xml:space="preserve"> </v>
      </c>
      <c r="Z419" s="137" t="str">
        <f t="shared" si="308"/>
        <v xml:space="preserve"> </v>
      </c>
      <c r="AA419" s="138" t="str">
        <f t="shared" si="309"/>
        <v xml:space="preserve"> </v>
      </c>
      <c r="AB419" s="144" t="str">
        <f t="shared" si="310"/>
        <v xml:space="preserve"> </v>
      </c>
      <c r="AC419" s="139" t="e">
        <f t="shared" si="311"/>
        <v>#N/A</v>
      </c>
      <c r="AD419" s="139" t="e">
        <f t="shared" si="312"/>
        <v>#N/A</v>
      </c>
      <c r="AE419" s="140" t="str">
        <f>IF(ISBLANK($G419)," ",IF($D419="Z",#REF!,IF($G419=2,0,IF($G419=1,IF($AB419&gt;$AD419,#REF!,0),IF($AB419&lt;$AC419,#REF!,#REF!)))))</f>
        <v xml:space="preserve"> </v>
      </c>
      <c r="AF419" s="140" t="str">
        <f>IF(ISBLANK($G419)," ",IF($D419="Z",#REF!+#REF!,IF($G419=2,#REF!+#REF!,IF($G419=1,IF($AB419&gt;$AD419,#REF!+#REF!,#REF!+#REF!),IF($AB419&lt;$AC419,#REF!+#REF!,#REF!+#REF!)))))</f>
        <v xml:space="preserve"> </v>
      </c>
      <c r="AG419" s="125">
        <f t="shared" si="345"/>
        <v>0</v>
      </c>
      <c r="AH419" s="126">
        <f t="shared" si="346"/>
        <v>0</v>
      </c>
      <c r="AI419" s="126">
        <f t="shared" si="347"/>
        <v>0</v>
      </c>
      <c r="AJ419" s="126">
        <f t="shared" si="348"/>
        <v>0</v>
      </c>
      <c r="AK419" s="126">
        <f t="shared" si="349"/>
        <v>0</v>
      </c>
      <c r="AL419" s="126">
        <f t="shared" si="350"/>
        <v>4</v>
      </c>
      <c r="AM419" s="125">
        <f t="shared" si="326"/>
        <v>23</v>
      </c>
      <c r="AN419" s="125">
        <f t="shared" si="313"/>
        <v>0</v>
      </c>
      <c r="AO419" s="125">
        <f t="shared" si="314"/>
        <v>0</v>
      </c>
      <c r="AP419" s="125">
        <f t="shared" si="327"/>
        <v>1</v>
      </c>
      <c r="AQ419" s="127">
        <f t="shared" si="315"/>
        <v>810</v>
      </c>
      <c r="AR419" s="127">
        <f t="shared" si="316"/>
        <v>0</v>
      </c>
      <c r="AS419" s="125">
        <f t="shared" si="328"/>
        <v>0</v>
      </c>
      <c r="AT419" s="128">
        <f t="shared" si="317"/>
        <v>0</v>
      </c>
      <c r="AU419" s="128">
        <f t="shared" si="318"/>
        <v>0</v>
      </c>
      <c r="AV419" s="128">
        <f t="shared" si="329"/>
        <v>0</v>
      </c>
      <c r="AW419" s="128">
        <f t="shared" si="319"/>
        <v>0</v>
      </c>
      <c r="AX419" s="146">
        <f t="shared" si="320"/>
        <v>0</v>
      </c>
      <c r="AY419" s="147">
        <f t="shared" si="330"/>
        <v>0</v>
      </c>
      <c r="AZ419" s="146">
        <f t="shared" si="321"/>
        <v>0</v>
      </c>
      <c r="BA419" s="129">
        <f t="shared" si="331"/>
        <v>0</v>
      </c>
      <c r="BB419" s="129">
        <f t="shared" si="332"/>
        <v>0</v>
      </c>
      <c r="BC419" s="129">
        <f t="shared" si="333"/>
        <v>0</v>
      </c>
      <c r="BD419" s="130">
        <f t="shared" si="334"/>
        <v>0</v>
      </c>
      <c r="BE419" s="130">
        <f t="shared" si="335"/>
        <v>0</v>
      </c>
      <c r="BF419" s="130">
        <f t="shared" si="336"/>
        <v>0</v>
      </c>
      <c r="BG419" s="149" t="b">
        <f t="shared" si="337"/>
        <v>0</v>
      </c>
      <c r="BH419" s="130" t="b">
        <f t="shared" si="338"/>
        <v>0</v>
      </c>
      <c r="BI419" s="130" t="str">
        <f t="shared" si="339"/>
        <v/>
      </c>
      <c r="BJ419" s="130" t="str">
        <f t="shared" si="340"/>
        <v/>
      </c>
      <c r="BK419" s="130">
        <f t="shared" si="341"/>
        <v>0</v>
      </c>
      <c r="BL419" s="130" t="str">
        <f t="shared" si="342"/>
        <v/>
      </c>
      <c r="BM419" s="130" t="str">
        <f t="shared" si="354"/>
        <v/>
      </c>
      <c r="BN419" s="130" t="str">
        <f t="shared" si="355"/>
        <v/>
      </c>
      <c r="BO419" s="130">
        <f t="shared" si="351"/>
        <v>0</v>
      </c>
      <c r="BP419" s="130">
        <f t="shared" si="352"/>
        <v>0</v>
      </c>
      <c r="BQ419" s="130">
        <f t="shared" si="353"/>
        <v>0</v>
      </c>
      <c r="BR419" s="130">
        <f t="shared" si="343"/>
        <v>0</v>
      </c>
      <c r="BS419" s="130" t="str">
        <f t="shared" si="344"/>
        <v>N</v>
      </c>
    </row>
    <row r="420" spans="1:71" ht="18" customHeight="1">
      <c r="A420" s="407"/>
      <c r="B420" s="117"/>
      <c r="C420" s="117"/>
      <c r="D420" s="118"/>
      <c r="E420" s="118"/>
      <c r="F420" s="115"/>
      <c r="G420" s="115"/>
      <c r="H420" s="119"/>
      <c r="I420" s="109" t="str">
        <f t="shared" si="322"/>
        <v xml:space="preserve"> </v>
      </c>
      <c r="J420" s="109" t="str">
        <f t="shared" si="323"/>
        <v xml:space="preserve"> </v>
      </c>
      <c r="K420" s="109" t="str">
        <f t="shared" si="324"/>
        <v xml:space="preserve"> </v>
      </c>
      <c r="W420" s="141" t="str">
        <f t="shared" si="325"/>
        <v xml:space="preserve"> </v>
      </c>
      <c r="X420" s="137" t="str">
        <f t="shared" si="306"/>
        <v xml:space="preserve"> </v>
      </c>
      <c r="Y420" s="137" t="str">
        <f t="shared" si="307"/>
        <v xml:space="preserve"> </v>
      </c>
      <c r="Z420" s="137" t="str">
        <f t="shared" si="308"/>
        <v xml:space="preserve"> </v>
      </c>
      <c r="AA420" s="138" t="str">
        <f t="shared" si="309"/>
        <v xml:space="preserve"> </v>
      </c>
      <c r="AB420" s="144" t="str">
        <f t="shared" si="310"/>
        <v xml:space="preserve"> </v>
      </c>
      <c r="AC420" s="139" t="e">
        <f t="shared" si="311"/>
        <v>#N/A</v>
      </c>
      <c r="AD420" s="139" t="e">
        <f t="shared" si="312"/>
        <v>#N/A</v>
      </c>
      <c r="AE420" s="140" t="str">
        <f>IF(ISBLANK($G420)," ",IF($D420="Z",#REF!,IF($G420=2,0,IF($G420=1,IF($AB420&gt;$AD420,#REF!,0),IF($AB420&lt;$AC420,#REF!,#REF!)))))</f>
        <v xml:space="preserve"> </v>
      </c>
      <c r="AF420" s="140" t="str">
        <f>IF(ISBLANK($G420)," ",IF($D420="Z",#REF!+#REF!,IF($G420=2,#REF!+#REF!,IF($G420=1,IF($AB420&gt;$AD420,#REF!+#REF!,#REF!+#REF!),IF($AB420&lt;$AC420,#REF!+#REF!,#REF!+#REF!)))))</f>
        <v xml:space="preserve"> </v>
      </c>
      <c r="AG420" s="125">
        <f t="shared" si="345"/>
        <v>0</v>
      </c>
      <c r="AH420" s="126">
        <f t="shared" si="346"/>
        <v>0</v>
      </c>
      <c r="AI420" s="126">
        <f t="shared" si="347"/>
        <v>0</v>
      </c>
      <c r="AJ420" s="126">
        <f t="shared" si="348"/>
        <v>0</v>
      </c>
      <c r="AK420" s="126">
        <f t="shared" si="349"/>
        <v>0</v>
      </c>
      <c r="AL420" s="126">
        <f t="shared" si="350"/>
        <v>4</v>
      </c>
      <c r="AM420" s="125">
        <f t="shared" si="326"/>
        <v>23</v>
      </c>
      <c r="AN420" s="125">
        <f t="shared" si="313"/>
        <v>0</v>
      </c>
      <c r="AO420" s="125">
        <f t="shared" si="314"/>
        <v>0</v>
      </c>
      <c r="AP420" s="125">
        <f t="shared" si="327"/>
        <v>1</v>
      </c>
      <c r="AQ420" s="127">
        <f t="shared" si="315"/>
        <v>810</v>
      </c>
      <c r="AR420" s="127">
        <f t="shared" si="316"/>
        <v>0</v>
      </c>
      <c r="AS420" s="125">
        <f t="shared" si="328"/>
        <v>0</v>
      </c>
      <c r="AT420" s="128">
        <f t="shared" si="317"/>
        <v>0</v>
      </c>
      <c r="AU420" s="128">
        <f t="shared" si="318"/>
        <v>0</v>
      </c>
      <c r="AV420" s="128">
        <f t="shared" si="329"/>
        <v>0</v>
      </c>
      <c r="AW420" s="128">
        <f t="shared" si="319"/>
        <v>0</v>
      </c>
      <c r="AX420" s="146">
        <f t="shared" si="320"/>
        <v>0</v>
      </c>
      <c r="AY420" s="147">
        <f t="shared" si="330"/>
        <v>0</v>
      </c>
      <c r="AZ420" s="146">
        <f t="shared" si="321"/>
        <v>0</v>
      </c>
      <c r="BA420" s="129">
        <f t="shared" si="331"/>
        <v>0</v>
      </c>
      <c r="BB420" s="129">
        <f t="shared" si="332"/>
        <v>0</v>
      </c>
      <c r="BC420" s="129">
        <f t="shared" si="333"/>
        <v>0</v>
      </c>
      <c r="BD420" s="130">
        <f t="shared" si="334"/>
        <v>0</v>
      </c>
      <c r="BE420" s="130">
        <f t="shared" si="335"/>
        <v>0</v>
      </c>
      <c r="BF420" s="130">
        <f t="shared" si="336"/>
        <v>0</v>
      </c>
      <c r="BG420" s="149" t="b">
        <f t="shared" si="337"/>
        <v>0</v>
      </c>
      <c r="BH420" s="130" t="b">
        <f t="shared" si="338"/>
        <v>0</v>
      </c>
      <c r="BI420" s="130" t="str">
        <f t="shared" si="339"/>
        <v/>
      </c>
      <c r="BJ420" s="130" t="str">
        <f t="shared" si="340"/>
        <v/>
      </c>
      <c r="BK420" s="130">
        <f t="shared" si="341"/>
        <v>0</v>
      </c>
      <c r="BL420" s="130" t="str">
        <f t="shared" si="342"/>
        <v/>
      </c>
      <c r="BM420" s="130" t="str">
        <f t="shared" si="354"/>
        <v/>
      </c>
      <c r="BN420" s="130" t="str">
        <f t="shared" si="355"/>
        <v/>
      </c>
      <c r="BO420" s="130">
        <f t="shared" si="351"/>
        <v>0</v>
      </c>
      <c r="BP420" s="130">
        <f t="shared" si="352"/>
        <v>0</v>
      </c>
      <c r="BQ420" s="130">
        <f t="shared" si="353"/>
        <v>0</v>
      </c>
      <c r="BR420" s="130">
        <f t="shared" si="343"/>
        <v>0</v>
      </c>
      <c r="BS420" s="130" t="str">
        <f t="shared" si="344"/>
        <v>N</v>
      </c>
    </row>
    <row r="421" spans="1:71" ht="18" customHeight="1">
      <c r="A421" s="407"/>
      <c r="B421" s="117"/>
      <c r="C421" s="117"/>
      <c r="D421" s="118"/>
      <c r="E421" s="118"/>
      <c r="F421" s="115"/>
      <c r="G421" s="115"/>
      <c r="H421" s="119"/>
      <c r="I421" s="109" t="str">
        <f t="shared" si="322"/>
        <v xml:space="preserve"> </v>
      </c>
      <c r="J421" s="109" t="str">
        <f t="shared" si="323"/>
        <v xml:space="preserve"> </v>
      </c>
      <c r="K421" s="109" t="str">
        <f t="shared" si="324"/>
        <v xml:space="preserve"> </v>
      </c>
      <c r="W421" s="141" t="str">
        <f t="shared" si="325"/>
        <v xml:space="preserve"> </v>
      </c>
      <c r="X421" s="137" t="str">
        <f t="shared" si="306"/>
        <v xml:space="preserve"> </v>
      </c>
      <c r="Y421" s="137" t="str">
        <f t="shared" si="307"/>
        <v xml:space="preserve"> </v>
      </c>
      <c r="Z421" s="137" t="str">
        <f t="shared" si="308"/>
        <v xml:space="preserve"> </v>
      </c>
      <c r="AA421" s="138" t="str">
        <f t="shared" si="309"/>
        <v xml:space="preserve"> </v>
      </c>
      <c r="AB421" s="144" t="str">
        <f t="shared" si="310"/>
        <v xml:space="preserve"> </v>
      </c>
      <c r="AC421" s="139" t="e">
        <f t="shared" si="311"/>
        <v>#N/A</v>
      </c>
      <c r="AD421" s="139" t="e">
        <f t="shared" si="312"/>
        <v>#N/A</v>
      </c>
      <c r="AE421" s="140" t="str">
        <f>IF(ISBLANK($G421)," ",IF($D421="Z",#REF!,IF($G421=2,0,IF($G421=1,IF($AB421&gt;$AD421,#REF!,0),IF($AB421&lt;$AC421,#REF!,#REF!)))))</f>
        <v xml:space="preserve"> </v>
      </c>
      <c r="AF421" s="140" t="str">
        <f>IF(ISBLANK($G421)," ",IF($D421="Z",#REF!+#REF!,IF($G421=2,#REF!+#REF!,IF($G421=1,IF($AB421&gt;$AD421,#REF!+#REF!,#REF!+#REF!),IF($AB421&lt;$AC421,#REF!+#REF!,#REF!+#REF!)))))</f>
        <v xml:space="preserve"> </v>
      </c>
      <c r="AG421" s="125">
        <f t="shared" si="345"/>
        <v>0</v>
      </c>
      <c r="AH421" s="126">
        <f t="shared" si="346"/>
        <v>0</v>
      </c>
      <c r="AI421" s="126">
        <f t="shared" si="347"/>
        <v>0</v>
      </c>
      <c r="AJ421" s="126">
        <f t="shared" si="348"/>
        <v>0</v>
      </c>
      <c r="AK421" s="126">
        <f t="shared" si="349"/>
        <v>0</v>
      </c>
      <c r="AL421" s="126">
        <f t="shared" si="350"/>
        <v>4</v>
      </c>
      <c r="AM421" s="125">
        <f t="shared" si="326"/>
        <v>23</v>
      </c>
      <c r="AN421" s="125">
        <f t="shared" si="313"/>
        <v>0</v>
      </c>
      <c r="AO421" s="125">
        <f t="shared" si="314"/>
        <v>0</v>
      </c>
      <c r="AP421" s="125">
        <f t="shared" si="327"/>
        <v>1</v>
      </c>
      <c r="AQ421" s="127">
        <f t="shared" si="315"/>
        <v>810</v>
      </c>
      <c r="AR421" s="127">
        <f t="shared" si="316"/>
        <v>0</v>
      </c>
      <c r="AS421" s="125">
        <f t="shared" si="328"/>
        <v>0</v>
      </c>
      <c r="AT421" s="128">
        <f t="shared" si="317"/>
        <v>0</v>
      </c>
      <c r="AU421" s="128">
        <f t="shared" si="318"/>
        <v>0</v>
      </c>
      <c r="AV421" s="128">
        <f t="shared" si="329"/>
        <v>0</v>
      </c>
      <c r="AW421" s="128">
        <f t="shared" si="319"/>
        <v>0</v>
      </c>
      <c r="AX421" s="146">
        <f t="shared" si="320"/>
        <v>0</v>
      </c>
      <c r="AY421" s="147">
        <f t="shared" si="330"/>
        <v>0</v>
      </c>
      <c r="AZ421" s="146">
        <f t="shared" si="321"/>
        <v>0</v>
      </c>
      <c r="BA421" s="129">
        <f t="shared" si="331"/>
        <v>0</v>
      </c>
      <c r="BB421" s="129">
        <f t="shared" si="332"/>
        <v>0</v>
      </c>
      <c r="BC421" s="129">
        <f t="shared" si="333"/>
        <v>0</v>
      </c>
      <c r="BD421" s="130">
        <f t="shared" si="334"/>
        <v>0</v>
      </c>
      <c r="BE421" s="130">
        <f t="shared" si="335"/>
        <v>0</v>
      </c>
      <c r="BF421" s="130">
        <f t="shared" si="336"/>
        <v>0</v>
      </c>
      <c r="BG421" s="149" t="b">
        <f t="shared" si="337"/>
        <v>0</v>
      </c>
      <c r="BH421" s="130" t="b">
        <f t="shared" si="338"/>
        <v>0</v>
      </c>
      <c r="BI421" s="130" t="str">
        <f t="shared" si="339"/>
        <v/>
      </c>
      <c r="BJ421" s="130" t="str">
        <f t="shared" si="340"/>
        <v/>
      </c>
      <c r="BK421" s="130">
        <f t="shared" si="341"/>
        <v>0</v>
      </c>
      <c r="BL421" s="130" t="str">
        <f t="shared" si="342"/>
        <v/>
      </c>
      <c r="BM421" s="130" t="str">
        <f t="shared" si="354"/>
        <v/>
      </c>
      <c r="BN421" s="130" t="str">
        <f t="shared" si="355"/>
        <v/>
      </c>
      <c r="BO421" s="130">
        <f t="shared" si="351"/>
        <v>0</v>
      </c>
      <c r="BP421" s="130">
        <f t="shared" si="352"/>
        <v>0</v>
      </c>
      <c r="BQ421" s="130">
        <f t="shared" si="353"/>
        <v>0</v>
      </c>
      <c r="BR421" s="130">
        <f t="shared" si="343"/>
        <v>0</v>
      </c>
      <c r="BS421" s="130" t="str">
        <f t="shared" si="344"/>
        <v>N</v>
      </c>
    </row>
    <row r="422" spans="1:71" ht="18" customHeight="1">
      <c r="A422" s="407"/>
      <c r="B422" s="117"/>
      <c r="C422" s="117"/>
      <c r="D422" s="118"/>
      <c r="E422" s="118"/>
      <c r="F422" s="115"/>
      <c r="G422" s="115"/>
      <c r="H422" s="119"/>
      <c r="I422" s="109" t="str">
        <f t="shared" si="322"/>
        <v xml:space="preserve"> </v>
      </c>
      <c r="J422" s="109" t="str">
        <f t="shared" si="323"/>
        <v xml:space="preserve"> </v>
      </c>
      <c r="K422" s="109" t="str">
        <f t="shared" si="324"/>
        <v xml:space="preserve"> </v>
      </c>
      <c r="W422" s="141" t="str">
        <f t="shared" si="325"/>
        <v xml:space="preserve"> </v>
      </c>
      <c r="X422" s="137" t="str">
        <f t="shared" si="306"/>
        <v xml:space="preserve"> </v>
      </c>
      <c r="Y422" s="137" t="str">
        <f t="shared" si="307"/>
        <v xml:space="preserve"> </v>
      </c>
      <c r="Z422" s="137" t="str">
        <f t="shared" si="308"/>
        <v xml:space="preserve"> </v>
      </c>
      <c r="AA422" s="138" t="str">
        <f t="shared" si="309"/>
        <v xml:space="preserve"> </v>
      </c>
      <c r="AB422" s="144" t="str">
        <f t="shared" si="310"/>
        <v xml:space="preserve"> </v>
      </c>
      <c r="AC422" s="139" t="e">
        <f t="shared" si="311"/>
        <v>#N/A</v>
      </c>
      <c r="AD422" s="139" t="e">
        <f t="shared" si="312"/>
        <v>#N/A</v>
      </c>
      <c r="AE422" s="140" t="str">
        <f>IF(ISBLANK($G422)," ",IF($D422="Z",#REF!,IF($G422=2,0,IF($G422=1,IF($AB422&gt;$AD422,#REF!,0),IF($AB422&lt;$AC422,#REF!,#REF!)))))</f>
        <v xml:space="preserve"> </v>
      </c>
      <c r="AF422" s="140" t="str">
        <f>IF(ISBLANK($G422)," ",IF($D422="Z",#REF!+#REF!,IF($G422=2,#REF!+#REF!,IF($G422=1,IF($AB422&gt;$AD422,#REF!+#REF!,#REF!+#REF!),IF($AB422&lt;$AC422,#REF!+#REF!,#REF!+#REF!)))))</f>
        <v xml:space="preserve"> </v>
      </c>
      <c r="AG422" s="125">
        <f t="shared" si="345"/>
        <v>0</v>
      </c>
      <c r="AH422" s="126">
        <f t="shared" si="346"/>
        <v>0</v>
      </c>
      <c r="AI422" s="126">
        <f t="shared" si="347"/>
        <v>0</v>
      </c>
      <c r="AJ422" s="126">
        <f t="shared" si="348"/>
        <v>0</v>
      </c>
      <c r="AK422" s="126">
        <f t="shared" si="349"/>
        <v>0</v>
      </c>
      <c r="AL422" s="126">
        <f t="shared" si="350"/>
        <v>4</v>
      </c>
      <c r="AM422" s="125">
        <f t="shared" si="326"/>
        <v>23</v>
      </c>
      <c r="AN422" s="125">
        <f t="shared" si="313"/>
        <v>0</v>
      </c>
      <c r="AO422" s="125">
        <f t="shared" si="314"/>
        <v>0</v>
      </c>
      <c r="AP422" s="125">
        <f t="shared" si="327"/>
        <v>1</v>
      </c>
      <c r="AQ422" s="127">
        <f t="shared" si="315"/>
        <v>810</v>
      </c>
      <c r="AR422" s="127">
        <f t="shared" si="316"/>
        <v>0</v>
      </c>
      <c r="AS422" s="125">
        <f t="shared" si="328"/>
        <v>0</v>
      </c>
      <c r="AT422" s="128">
        <f t="shared" si="317"/>
        <v>0</v>
      </c>
      <c r="AU422" s="128">
        <f t="shared" si="318"/>
        <v>0</v>
      </c>
      <c r="AV422" s="128">
        <f t="shared" si="329"/>
        <v>0</v>
      </c>
      <c r="AW422" s="128">
        <f t="shared" si="319"/>
        <v>0</v>
      </c>
      <c r="AX422" s="146">
        <f t="shared" si="320"/>
        <v>0</v>
      </c>
      <c r="AY422" s="147">
        <f t="shared" si="330"/>
        <v>0</v>
      </c>
      <c r="AZ422" s="146">
        <f t="shared" si="321"/>
        <v>0</v>
      </c>
      <c r="BA422" s="129">
        <f t="shared" si="331"/>
        <v>0</v>
      </c>
      <c r="BB422" s="129">
        <f t="shared" si="332"/>
        <v>0</v>
      </c>
      <c r="BC422" s="129">
        <f t="shared" si="333"/>
        <v>0</v>
      </c>
      <c r="BD422" s="130">
        <f t="shared" si="334"/>
        <v>0</v>
      </c>
      <c r="BE422" s="130">
        <f t="shared" si="335"/>
        <v>0</v>
      </c>
      <c r="BF422" s="130">
        <f t="shared" si="336"/>
        <v>0</v>
      </c>
      <c r="BG422" s="149" t="b">
        <f t="shared" si="337"/>
        <v>0</v>
      </c>
      <c r="BH422" s="130" t="b">
        <f t="shared" si="338"/>
        <v>0</v>
      </c>
      <c r="BI422" s="130" t="str">
        <f t="shared" si="339"/>
        <v/>
      </c>
      <c r="BJ422" s="130" t="str">
        <f t="shared" si="340"/>
        <v/>
      </c>
      <c r="BK422" s="130">
        <f t="shared" si="341"/>
        <v>0</v>
      </c>
      <c r="BL422" s="130" t="str">
        <f t="shared" si="342"/>
        <v/>
      </c>
      <c r="BM422" s="130" t="str">
        <f t="shared" si="354"/>
        <v/>
      </c>
      <c r="BN422" s="130" t="str">
        <f t="shared" si="355"/>
        <v/>
      </c>
      <c r="BO422" s="130">
        <f t="shared" si="351"/>
        <v>0</v>
      </c>
      <c r="BP422" s="130">
        <f t="shared" si="352"/>
        <v>0</v>
      </c>
      <c r="BQ422" s="130">
        <f t="shared" si="353"/>
        <v>0</v>
      </c>
      <c r="BR422" s="130">
        <f t="shared" si="343"/>
        <v>0</v>
      </c>
      <c r="BS422" s="130" t="str">
        <f t="shared" si="344"/>
        <v>N</v>
      </c>
    </row>
    <row r="423" spans="1:71" ht="18" customHeight="1">
      <c r="A423" s="407"/>
      <c r="B423" s="117"/>
      <c r="C423" s="117"/>
      <c r="D423" s="118"/>
      <c r="E423" s="118"/>
      <c r="F423" s="115"/>
      <c r="G423" s="115"/>
      <c r="H423" s="119"/>
      <c r="I423" s="109" t="str">
        <f t="shared" si="322"/>
        <v xml:space="preserve"> </v>
      </c>
      <c r="J423" s="109" t="str">
        <f t="shared" si="323"/>
        <v xml:space="preserve"> </v>
      </c>
      <c r="K423" s="109" t="str">
        <f t="shared" si="324"/>
        <v xml:space="preserve"> </v>
      </c>
      <c r="W423" s="141" t="str">
        <f t="shared" si="325"/>
        <v xml:space="preserve"> </v>
      </c>
      <c r="X423" s="137" t="str">
        <f t="shared" si="306"/>
        <v xml:space="preserve"> </v>
      </c>
      <c r="Y423" s="137" t="str">
        <f t="shared" si="307"/>
        <v xml:space="preserve"> </v>
      </c>
      <c r="Z423" s="137" t="str">
        <f t="shared" si="308"/>
        <v xml:space="preserve"> </v>
      </c>
      <c r="AA423" s="138" t="str">
        <f t="shared" si="309"/>
        <v xml:space="preserve"> </v>
      </c>
      <c r="AB423" s="144" t="str">
        <f t="shared" si="310"/>
        <v xml:space="preserve"> </v>
      </c>
      <c r="AC423" s="139" t="e">
        <f t="shared" si="311"/>
        <v>#N/A</v>
      </c>
      <c r="AD423" s="139" t="e">
        <f t="shared" si="312"/>
        <v>#N/A</v>
      </c>
      <c r="AE423" s="140" t="str">
        <f>IF(ISBLANK($G423)," ",IF($D423="Z",#REF!,IF($G423=2,0,IF($G423=1,IF($AB423&gt;$AD423,#REF!,0),IF($AB423&lt;$AC423,#REF!,#REF!)))))</f>
        <v xml:space="preserve"> </v>
      </c>
      <c r="AF423" s="140" t="str">
        <f>IF(ISBLANK($G423)," ",IF($D423="Z",#REF!+#REF!,IF($G423=2,#REF!+#REF!,IF($G423=1,IF($AB423&gt;$AD423,#REF!+#REF!,#REF!+#REF!),IF($AB423&lt;$AC423,#REF!+#REF!,#REF!+#REF!)))))</f>
        <v xml:space="preserve"> </v>
      </c>
      <c r="AG423" s="125">
        <f t="shared" si="345"/>
        <v>0</v>
      </c>
      <c r="AH423" s="126">
        <f t="shared" si="346"/>
        <v>0</v>
      </c>
      <c r="AI423" s="126">
        <f t="shared" si="347"/>
        <v>0</v>
      </c>
      <c r="AJ423" s="126">
        <f t="shared" si="348"/>
        <v>0</v>
      </c>
      <c r="AK423" s="126">
        <f t="shared" si="349"/>
        <v>0</v>
      </c>
      <c r="AL423" s="126">
        <f t="shared" si="350"/>
        <v>4</v>
      </c>
      <c r="AM423" s="125">
        <f t="shared" si="326"/>
        <v>23</v>
      </c>
      <c r="AN423" s="125">
        <f t="shared" si="313"/>
        <v>0</v>
      </c>
      <c r="AO423" s="125">
        <f t="shared" si="314"/>
        <v>0</v>
      </c>
      <c r="AP423" s="125">
        <f t="shared" si="327"/>
        <v>1</v>
      </c>
      <c r="AQ423" s="127">
        <f t="shared" si="315"/>
        <v>810</v>
      </c>
      <c r="AR423" s="127">
        <f t="shared" si="316"/>
        <v>0</v>
      </c>
      <c r="AS423" s="125">
        <f t="shared" si="328"/>
        <v>0</v>
      </c>
      <c r="AT423" s="128">
        <f t="shared" si="317"/>
        <v>0</v>
      </c>
      <c r="AU423" s="128">
        <f t="shared" si="318"/>
        <v>0</v>
      </c>
      <c r="AV423" s="128">
        <f t="shared" si="329"/>
        <v>0</v>
      </c>
      <c r="AW423" s="128">
        <f t="shared" si="319"/>
        <v>0</v>
      </c>
      <c r="AX423" s="146">
        <f t="shared" si="320"/>
        <v>0</v>
      </c>
      <c r="AY423" s="147">
        <f t="shared" si="330"/>
        <v>0</v>
      </c>
      <c r="AZ423" s="146">
        <f t="shared" si="321"/>
        <v>0</v>
      </c>
      <c r="BA423" s="129">
        <f t="shared" si="331"/>
        <v>0</v>
      </c>
      <c r="BB423" s="129">
        <f t="shared" si="332"/>
        <v>0</v>
      </c>
      <c r="BC423" s="129">
        <f t="shared" si="333"/>
        <v>0</v>
      </c>
      <c r="BD423" s="130">
        <f t="shared" si="334"/>
        <v>0</v>
      </c>
      <c r="BE423" s="130">
        <f t="shared" si="335"/>
        <v>0</v>
      </c>
      <c r="BF423" s="130">
        <f t="shared" si="336"/>
        <v>0</v>
      </c>
      <c r="BG423" s="149" t="b">
        <f t="shared" si="337"/>
        <v>0</v>
      </c>
      <c r="BH423" s="130" t="b">
        <f t="shared" si="338"/>
        <v>0</v>
      </c>
      <c r="BI423" s="130" t="str">
        <f t="shared" si="339"/>
        <v/>
      </c>
      <c r="BJ423" s="130" t="str">
        <f t="shared" si="340"/>
        <v/>
      </c>
      <c r="BK423" s="130">
        <f t="shared" si="341"/>
        <v>0</v>
      </c>
      <c r="BL423" s="130" t="str">
        <f t="shared" si="342"/>
        <v/>
      </c>
      <c r="BM423" s="130" t="str">
        <f t="shared" si="354"/>
        <v/>
      </c>
      <c r="BN423" s="130" t="str">
        <f t="shared" si="355"/>
        <v/>
      </c>
      <c r="BO423" s="130">
        <f t="shared" si="351"/>
        <v>0</v>
      </c>
      <c r="BP423" s="130">
        <f t="shared" si="352"/>
        <v>0</v>
      </c>
      <c r="BQ423" s="130">
        <f t="shared" si="353"/>
        <v>0</v>
      </c>
      <c r="BR423" s="130">
        <f t="shared" si="343"/>
        <v>0</v>
      </c>
      <c r="BS423" s="130" t="str">
        <f t="shared" si="344"/>
        <v>N</v>
      </c>
    </row>
    <row r="424" spans="1:71" ht="18" customHeight="1">
      <c r="A424" s="407"/>
      <c r="B424" s="117"/>
      <c r="C424" s="117"/>
      <c r="D424" s="118"/>
      <c r="E424" s="118"/>
      <c r="F424" s="115"/>
      <c r="G424" s="115"/>
      <c r="H424" s="119"/>
      <c r="I424" s="109" t="str">
        <f t="shared" si="322"/>
        <v xml:space="preserve"> </v>
      </c>
      <c r="J424" s="109" t="str">
        <f t="shared" si="323"/>
        <v xml:space="preserve"> </v>
      </c>
      <c r="K424" s="109" t="str">
        <f t="shared" si="324"/>
        <v xml:space="preserve"> </v>
      </c>
      <c r="W424" s="141" t="str">
        <f t="shared" si="325"/>
        <v xml:space="preserve"> </v>
      </c>
      <c r="X424" s="137" t="str">
        <f t="shared" si="306"/>
        <v xml:space="preserve"> </v>
      </c>
      <c r="Y424" s="137" t="str">
        <f t="shared" si="307"/>
        <v xml:space="preserve"> </v>
      </c>
      <c r="Z424" s="137" t="str">
        <f t="shared" si="308"/>
        <v xml:space="preserve"> </v>
      </c>
      <c r="AA424" s="138" t="str">
        <f t="shared" si="309"/>
        <v xml:space="preserve"> </v>
      </c>
      <c r="AB424" s="144" t="str">
        <f t="shared" si="310"/>
        <v xml:space="preserve"> </v>
      </c>
      <c r="AC424" s="139" t="e">
        <f t="shared" si="311"/>
        <v>#N/A</v>
      </c>
      <c r="AD424" s="139" t="e">
        <f t="shared" si="312"/>
        <v>#N/A</v>
      </c>
      <c r="AE424" s="140" t="str">
        <f>IF(ISBLANK($G424)," ",IF($D424="Z",#REF!,IF($G424=2,0,IF($G424=1,IF($AB424&gt;$AD424,#REF!,0),IF($AB424&lt;$AC424,#REF!,#REF!)))))</f>
        <v xml:space="preserve"> </v>
      </c>
      <c r="AF424" s="140" t="str">
        <f>IF(ISBLANK($G424)," ",IF($D424="Z",#REF!+#REF!,IF($G424=2,#REF!+#REF!,IF($G424=1,IF($AB424&gt;$AD424,#REF!+#REF!,#REF!+#REF!),IF($AB424&lt;$AC424,#REF!+#REF!,#REF!+#REF!)))))</f>
        <v xml:space="preserve"> </v>
      </c>
      <c r="AG424" s="125">
        <f t="shared" si="345"/>
        <v>0</v>
      </c>
      <c r="AH424" s="126">
        <f t="shared" si="346"/>
        <v>0</v>
      </c>
      <c r="AI424" s="126">
        <f t="shared" si="347"/>
        <v>0</v>
      </c>
      <c r="AJ424" s="126">
        <f t="shared" si="348"/>
        <v>0</v>
      </c>
      <c r="AK424" s="126">
        <f t="shared" si="349"/>
        <v>0</v>
      </c>
      <c r="AL424" s="126">
        <f t="shared" si="350"/>
        <v>4</v>
      </c>
      <c r="AM424" s="125">
        <f t="shared" si="326"/>
        <v>23</v>
      </c>
      <c r="AN424" s="125">
        <f t="shared" si="313"/>
        <v>0</v>
      </c>
      <c r="AO424" s="125">
        <f t="shared" si="314"/>
        <v>0</v>
      </c>
      <c r="AP424" s="125">
        <f t="shared" si="327"/>
        <v>1</v>
      </c>
      <c r="AQ424" s="127">
        <f t="shared" si="315"/>
        <v>810</v>
      </c>
      <c r="AR424" s="127">
        <f t="shared" si="316"/>
        <v>0</v>
      </c>
      <c r="AS424" s="125">
        <f t="shared" si="328"/>
        <v>0</v>
      </c>
      <c r="AT424" s="128">
        <f t="shared" si="317"/>
        <v>0</v>
      </c>
      <c r="AU424" s="128">
        <f t="shared" si="318"/>
        <v>0</v>
      </c>
      <c r="AV424" s="128">
        <f t="shared" si="329"/>
        <v>0</v>
      </c>
      <c r="AW424" s="128">
        <f t="shared" si="319"/>
        <v>0</v>
      </c>
      <c r="AX424" s="146">
        <f t="shared" si="320"/>
        <v>0</v>
      </c>
      <c r="AY424" s="147">
        <f t="shared" si="330"/>
        <v>0</v>
      </c>
      <c r="AZ424" s="146">
        <f t="shared" si="321"/>
        <v>0</v>
      </c>
      <c r="BA424" s="129">
        <f t="shared" si="331"/>
        <v>0</v>
      </c>
      <c r="BB424" s="129">
        <f t="shared" si="332"/>
        <v>0</v>
      </c>
      <c r="BC424" s="129">
        <f t="shared" si="333"/>
        <v>0</v>
      </c>
      <c r="BD424" s="130">
        <f t="shared" si="334"/>
        <v>0</v>
      </c>
      <c r="BE424" s="130">
        <f t="shared" si="335"/>
        <v>0</v>
      </c>
      <c r="BF424" s="130">
        <f t="shared" si="336"/>
        <v>0</v>
      </c>
      <c r="BG424" s="149" t="b">
        <f t="shared" si="337"/>
        <v>0</v>
      </c>
      <c r="BH424" s="130" t="b">
        <f t="shared" si="338"/>
        <v>0</v>
      </c>
      <c r="BI424" s="130" t="str">
        <f t="shared" si="339"/>
        <v/>
      </c>
      <c r="BJ424" s="130" t="str">
        <f t="shared" si="340"/>
        <v/>
      </c>
      <c r="BK424" s="130">
        <f t="shared" si="341"/>
        <v>0</v>
      </c>
      <c r="BL424" s="130" t="str">
        <f t="shared" si="342"/>
        <v/>
      </c>
      <c r="BM424" s="130" t="str">
        <f t="shared" si="354"/>
        <v/>
      </c>
      <c r="BN424" s="130" t="str">
        <f t="shared" si="355"/>
        <v/>
      </c>
      <c r="BO424" s="130">
        <f t="shared" si="351"/>
        <v>0</v>
      </c>
      <c r="BP424" s="130">
        <f t="shared" si="352"/>
        <v>0</v>
      </c>
      <c r="BQ424" s="130">
        <f t="shared" si="353"/>
        <v>0</v>
      </c>
      <c r="BR424" s="130">
        <f t="shared" si="343"/>
        <v>0</v>
      </c>
      <c r="BS424" s="130" t="str">
        <f t="shared" si="344"/>
        <v>N</v>
      </c>
    </row>
    <row r="425" spans="1:71" ht="18" customHeight="1">
      <c r="A425" s="407"/>
      <c r="B425" s="117"/>
      <c r="C425" s="117"/>
      <c r="D425" s="118"/>
      <c r="E425" s="118"/>
      <c r="F425" s="115"/>
      <c r="G425" s="115"/>
      <c r="H425" s="119"/>
      <c r="I425" s="109" t="str">
        <f t="shared" si="322"/>
        <v xml:space="preserve"> </v>
      </c>
      <c r="J425" s="109" t="str">
        <f t="shared" si="323"/>
        <v xml:space="preserve"> </v>
      </c>
      <c r="K425" s="109" t="str">
        <f t="shared" si="324"/>
        <v xml:space="preserve"> </v>
      </c>
      <c r="W425" s="141" t="str">
        <f t="shared" si="325"/>
        <v xml:space="preserve"> </v>
      </c>
      <c r="X425" s="137" t="str">
        <f t="shared" si="306"/>
        <v xml:space="preserve"> </v>
      </c>
      <c r="Y425" s="137" t="str">
        <f t="shared" si="307"/>
        <v xml:space="preserve"> </v>
      </c>
      <c r="Z425" s="137" t="str">
        <f t="shared" si="308"/>
        <v xml:space="preserve"> </v>
      </c>
      <c r="AA425" s="138" t="str">
        <f t="shared" si="309"/>
        <v xml:space="preserve"> </v>
      </c>
      <c r="AB425" s="144" t="str">
        <f t="shared" si="310"/>
        <v xml:space="preserve"> </v>
      </c>
      <c r="AC425" s="139" t="e">
        <f t="shared" si="311"/>
        <v>#N/A</v>
      </c>
      <c r="AD425" s="139" t="e">
        <f t="shared" si="312"/>
        <v>#N/A</v>
      </c>
      <c r="AE425" s="140" t="str">
        <f>IF(ISBLANK($G425)," ",IF($D425="Z",#REF!,IF($G425=2,0,IF($G425=1,IF($AB425&gt;$AD425,#REF!,0),IF($AB425&lt;$AC425,#REF!,#REF!)))))</f>
        <v xml:space="preserve"> </v>
      </c>
      <c r="AF425" s="140" t="str">
        <f>IF(ISBLANK($G425)," ",IF($D425="Z",#REF!+#REF!,IF($G425=2,#REF!+#REF!,IF($G425=1,IF($AB425&gt;$AD425,#REF!+#REF!,#REF!+#REF!),IF($AB425&lt;$AC425,#REF!+#REF!,#REF!+#REF!)))))</f>
        <v xml:space="preserve"> </v>
      </c>
      <c r="AG425" s="125">
        <f t="shared" si="345"/>
        <v>0</v>
      </c>
      <c r="AH425" s="126">
        <f t="shared" si="346"/>
        <v>0</v>
      </c>
      <c r="AI425" s="126">
        <f t="shared" si="347"/>
        <v>0</v>
      </c>
      <c r="AJ425" s="126">
        <f t="shared" si="348"/>
        <v>0</v>
      </c>
      <c r="AK425" s="126">
        <f t="shared" si="349"/>
        <v>0</v>
      </c>
      <c r="AL425" s="126">
        <f t="shared" si="350"/>
        <v>4</v>
      </c>
      <c r="AM425" s="125">
        <f t="shared" si="326"/>
        <v>23</v>
      </c>
      <c r="AN425" s="125">
        <f t="shared" si="313"/>
        <v>0</v>
      </c>
      <c r="AO425" s="125">
        <f t="shared" si="314"/>
        <v>0</v>
      </c>
      <c r="AP425" s="125">
        <f t="shared" si="327"/>
        <v>1</v>
      </c>
      <c r="AQ425" s="127">
        <f t="shared" si="315"/>
        <v>810</v>
      </c>
      <c r="AR425" s="127">
        <f t="shared" si="316"/>
        <v>0</v>
      </c>
      <c r="AS425" s="125">
        <f t="shared" si="328"/>
        <v>0</v>
      </c>
      <c r="AT425" s="128">
        <f t="shared" si="317"/>
        <v>0</v>
      </c>
      <c r="AU425" s="128">
        <f t="shared" si="318"/>
        <v>0</v>
      </c>
      <c r="AV425" s="128">
        <f t="shared" si="329"/>
        <v>0</v>
      </c>
      <c r="AW425" s="128">
        <f t="shared" si="319"/>
        <v>0</v>
      </c>
      <c r="AX425" s="146">
        <f t="shared" si="320"/>
        <v>0</v>
      </c>
      <c r="AY425" s="147">
        <f t="shared" si="330"/>
        <v>0</v>
      </c>
      <c r="AZ425" s="146">
        <f t="shared" si="321"/>
        <v>0</v>
      </c>
      <c r="BA425" s="129">
        <f t="shared" si="331"/>
        <v>0</v>
      </c>
      <c r="BB425" s="129">
        <f t="shared" si="332"/>
        <v>0</v>
      </c>
      <c r="BC425" s="129">
        <f t="shared" si="333"/>
        <v>0</v>
      </c>
      <c r="BD425" s="130">
        <f t="shared" si="334"/>
        <v>0</v>
      </c>
      <c r="BE425" s="130">
        <f t="shared" si="335"/>
        <v>0</v>
      </c>
      <c r="BF425" s="130">
        <f t="shared" si="336"/>
        <v>0</v>
      </c>
      <c r="BG425" s="149" t="b">
        <f t="shared" si="337"/>
        <v>0</v>
      </c>
      <c r="BH425" s="130" t="b">
        <f t="shared" si="338"/>
        <v>0</v>
      </c>
      <c r="BI425" s="130" t="str">
        <f t="shared" si="339"/>
        <v/>
      </c>
      <c r="BJ425" s="130" t="str">
        <f t="shared" si="340"/>
        <v/>
      </c>
      <c r="BK425" s="130">
        <f t="shared" si="341"/>
        <v>0</v>
      </c>
      <c r="BL425" s="130" t="str">
        <f t="shared" si="342"/>
        <v/>
      </c>
      <c r="BM425" s="130" t="str">
        <f t="shared" si="354"/>
        <v/>
      </c>
      <c r="BN425" s="130" t="str">
        <f t="shared" si="355"/>
        <v/>
      </c>
      <c r="BO425" s="130">
        <f t="shared" si="351"/>
        <v>0</v>
      </c>
      <c r="BP425" s="130">
        <f t="shared" si="352"/>
        <v>0</v>
      </c>
      <c r="BQ425" s="130">
        <f t="shared" si="353"/>
        <v>0</v>
      </c>
      <c r="BR425" s="130">
        <f t="shared" si="343"/>
        <v>0</v>
      </c>
      <c r="BS425" s="130" t="str">
        <f t="shared" si="344"/>
        <v>N</v>
      </c>
    </row>
    <row r="426" spans="1:71" ht="18" customHeight="1">
      <c r="A426" s="407"/>
      <c r="B426" s="117"/>
      <c r="C426" s="117"/>
      <c r="D426" s="118"/>
      <c r="E426" s="118"/>
      <c r="F426" s="115"/>
      <c r="G426" s="115"/>
      <c r="H426" s="119"/>
      <c r="I426" s="109" t="str">
        <f t="shared" si="322"/>
        <v xml:space="preserve"> </v>
      </c>
      <c r="J426" s="109" t="str">
        <f t="shared" si="323"/>
        <v xml:space="preserve"> </v>
      </c>
      <c r="K426" s="109" t="str">
        <f t="shared" si="324"/>
        <v xml:space="preserve"> </v>
      </c>
      <c r="W426" s="141" t="str">
        <f t="shared" si="325"/>
        <v xml:space="preserve"> </v>
      </c>
      <c r="X426" s="137" t="str">
        <f t="shared" si="306"/>
        <v xml:space="preserve"> </v>
      </c>
      <c r="Y426" s="137" t="str">
        <f t="shared" si="307"/>
        <v xml:space="preserve"> </v>
      </c>
      <c r="Z426" s="137" t="str">
        <f t="shared" si="308"/>
        <v xml:space="preserve"> </v>
      </c>
      <c r="AA426" s="138" t="str">
        <f t="shared" si="309"/>
        <v xml:space="preserve"> </v>
      </c>
      <c r="AB426" s="144" t="str">
        <f t="shared" si="310"/>
        <v xml:space="preserve"> </v>
      </c>
      <c r="AC426" s="139" t="e">
        <f t="shared" si="311"/>
        <v>#N/A</v>
      </c>
      <c r="AD426" s="139" t="e">
        <f t="shared" si="312"/>
        <v>#N/A</v>
      </c>
      <c r="AE426" s="140" t="str">
        <f>IF(ISBLANK($G426)," ",IF($D426="Z",#REF!,IF($G426=2,0,IF($G426=1,IF($AB426&gt;$AD426,#REF!,0),IF($AB426&lt;$AC426,#REF!,#REF!)))))</f>
        <v xml:space="preserve"> </v>
      </c>
      <c r="AF426" s="140" t="str">
        <f>IF(ISBLANK($G426)," ",IF($D426="Z",#REF!+#REF!,IF($G426=2,#REF!+#REF!,IF($G426=1,IF($AB426&gt;$AD426,#REF!+#REF!,#REF!+#REF!),IF($AB426&lt;$AC426,#REF!+#REF!,#REF!+#REF!)))))</f>
        <v xml:space="preserve"> </v>
      </c>
      <c r="AG426" s="125">
        <f t="shared" si="345"/>
        <v>0</v>
      </c>
      <c r="AH426" s="126">
        <f t="shared" si="346"/>
        <v>0</v>
      </c>
      <c r="AI426" s="126">
        <f t="shared" si="347"/>
        <v>0</v>
      </c>
      <c r="AJ426" s="126">
        <f t="shared" si="348"/>
        <v>0</v>
      </c>
      <c r="AK426" s="126">
        <f t="shared" si="349"/>
        <v>0</v>
      </c>
      <c r="AL426" s="126">
        <f t="shared" si="350"/>
        <v>4</v>
      </c>
      <c r="AM426" s="125">
        <f t="shared" si="326"/>
        <v>23</v>
      </c>
      <c r="AN426" s="125">
        <f t="shared" si="313"/>
        <v>0</v>
      </c>
      <c r="AO426" s="125">
        <f t="shared" si="314"/>
        <v>0</v>
      </c>
      <c r="AP426" s="125">
        <f t="shared" si="327"/>
        <v>1</v>
      </c>
      <c r="AQ426" s="127">
        <f t="shared" si="315"/>
        <v>810</v>
      </c>
      <c r="AR426" s="127">
        <f t="shared" si="316"/>
        <v>0</v>
      </c>
      <c r="AS426" s="125">
        <f t="shared" si="328"/>
        <v>0</v>
      </c>
      <c r="AT426" s="128">
        <f t="shared" si="317"/>
        <v>0</v>
      </c>
      <c r="AU426" s="128">
        <f t="shared" si="318"/>
        <v>0</v>
      </c>
      <c r="AV426" s="128">
        <f t="shared" si="329"/>
        <v>0</v>
      </c>
      <c r="AW426" s="128">
        <f t="shared" si="319"/>
        <v>0</v>
      </c>
      <c r="AX426" s="146">
        <f t="shared" si="320"/>
        <v>0</v>
      </c>
      <c r="AY426" s="147">
        <f t="shared" si="330"/>
        <v>0</v>
      </c>
      <c r="AZ426" s="146">
        <f t="shared" si="321"/>
        <v>0</v>
      </c>
      <c r="BA426" s="129">
        <f t="shared" si="331"/>
        <v>0</v>
      </c>
      <c r="BB426" s="129">
        <f t="shared" si="332"/>
        <v>0</v>
      </c>
      <c r="BC426" s="129">
        <f t="shared" si="333"/>
        <v>0</v>
      </c>
      <c r="BD426" s="130">
        <f t="shared" si="334"/>
        <v>0</v>
      </c>
      <c r="BE426" s="130">
        <f t="shared" si="335"/>
        <v>0</v>
      </c>
      <c r="BF426" s="130">
        <f t="shared" si="336"/>
        <v>0</v>
      </c>
      <c r="BG426" s="149" t="b">
        <f t="shared" si="337"/>
        <v>0</v>
      </c>
      <c r="BH426" s="130" t="b">
        <f t="shared" si="338"/>
        <v>0</v>
      </c>
      <c r="BI426" s="130" t="str">
        <f t="shared" si="339"/>
        <v/>
      </c>
      <c r="BJ426" s="130" t="str">
        <f t="shared" si="340"/>
        <v/>
      </c>
      <c r="BK426" s="130">
        <f t="shared" si="341"/>
        <v>0</v>
      </c>
      <c r="BL426" s="130" t="str">
        <f t="shared" si="342"/>
        <v/>
      </c>
      <c r="BM426" s="130" t="str">
        <f t="shared" si="354"/>
        <v/>
      </c>
      <c r="BN426" s="130" t="str">
        <f t="shared" si="355"/>
        <v/>
      </c>
      <c r="BO426" s="130">
        <f t="shared" si="351"/>
        <v>0</v>
      </c>
      <c r="BP426" s="130">
        <f t="shared" si="352"/>
        <v>0</v>
      </c>
      <c r="BQ426" s="130">
        <f t="shared" si="353"/>
        <v>0</v>
      </c>
      <c r="BR426" s="130">
        <f t="shared" si="343"/>
        <v>0</v>
      </c>
      <c r="BS426" s="130" t="str">
        <f t="shared" si="344"/>
        <v>N</v>
      </c>
    </row>
    <row r="427" spans="1:71" ht="18" customHeight="1">
      <c r="A427" s="407"/>
      <c r="B427" s="117"/>
      <c r="C427" s="117"/>
      <c r="D427" s="118"/>
      <c r="E427" s="118"/>
      <c r="F427" s="115"/>
      <c r="G427" s="115"/>
      <c r="H427" s="119"/>
      <c r="I427" s="109" t="str">
        <f t="shared" si="322"/>
        <v xml:space="preserve"> </v>
      </c>
      <c r="J427" s="109" t="str">
        <f t="shared" si="323"/>
        <v xml:space="preserve"> </v>
      </c>
      <c r="K427" s="109" t="str">
        <f t="shared" si="324"/>
        <v xml:space="preserve"> </v>
      </c>
      <c r="W427" s="141" t="str">
        <f t="shared" si="325"/>
        <v xml:space="preserve"> </v>
      </c>
      <c r="X427" s="137" t="str">
        <f t="shared" si="306"/>
        <v xml:space="preserve"> </v>
      </c>
      <c r="Y427" s="137" t="str">
        <f t="shared" si="307"/>
        <v xml:space="preserve"> </v>
      </c>
      <c r="Z427" s="137" t="str">
        <f t="shared" si="308"/>
        <v xml:space="preserve"> </v>
      </c>
      <c r="AA427" s="138" t="str">
        <f t="shared" si="309"/>
        <v xml:space="preserve"> </v>
      </c>
      <c r="AB427" s="144" t="str">
        <f t="shared" si="310"/>
        <v xml:space="preserve"> </v>
      </c>
      <c r="AC427" s="139" t="e">
        <f t="shared" si="311"/>
        <v>#N/A</v>
      </c>
      <c r="AD427" s="139" t="e">
        <f t="shared" si="312"/>
        <v>#N/A</v>
      </c>
      <c r="AE427" s="140" t="str">
        <f>IF(ISBLANK($G427)," ",IF($D427="Z",#REF!,IF($G427=2,0,IF($G427=1,IF($AB427&gt;$AD427,#REF!,0),IF($AB427&lt;$AC427,#REF!,#REF!)))))</f>
        <v xml:space="preserve"> </v>
      </c>
      <c r="AF427" s="140" t="str">
        <f>IF(ISBLANK($G427)," ",IF($D427="Z",#REF!+#REF!,IF($G427=2,#REF!+#REF!,IF($G427=1,IF($AB427&gt;$AD427,#REF!+#REF!,#REF!+#REF!),IF($AB427&lt;$AC427,#REF!+#REF!,#REF!+#REF!)))))</f>
        <v xml:space="preserve"> </v>
      </c>
      <c r="AG427" s="125">
        <f t="shared" si="345"/>
        <v>0</v>
      </c>
      <c r="AH427" s="126">
        <f t="shared" si="346"/>
        <v>0</v>
      </c>
      <c r="AI427" s="126">
        <f t="shared" si="347"/>
        <v>0</v>
      </c>
      <c r="AJ427" s="126">
        <f t="shared" si="348"/>
        <v>0</v>
      </c>
      <c r="AK427" s="126">
        <f t="shared" si="349"/>
        <v>0</v>
      </c>
      <c r="AL427" s="126">
        <f t="shared" si="350"/>
        <v>4</v>
      </c>
      <c r="AM427" s="125">
        <f t="shared" si="326"/>
        <v>23</v>
      </c>
      <c r="AN427" s="125">
        <f t="shared" si="313"/>
        <v>0</v>
      </c>
      <c r="AO427" s="125">
        <f t="shared" si="314"/>
        <v>0</v>
      </c>
      <c r="AP427" s="125">
        <f t="shared" si="327"/>
        <v>1</v>
      </c>
      <c r="AQ427" s="127">
        <f t="shared" si="315"/>
        <v>810</v>
      </c>
      <c r="AR427" s="127">
        <f t="shared" si="316"/>
        <v>0</v>
      </c>
      <c r="AS427" s="125">
        <f t="shared" si="328"/>
        <v>0</v>
      </c>
      <c r="AT427" s="128">
        <f t="shared" si="317"/>
        <v>0</v>
      </c>
      <c r="AU427" s="128">
        <f t="shared" si="318"/>
        <v>0</v>
      </c>
      <c r="AV427" s="128">
        <f t="shared" si="329"/>
        <v>0</v>
      </c>
      <c r="AW427" s="128">
        <f t="shared" si="319"/>
        <v>0</v>
      </c>
      <c r="AX427" s="146">
        <f t="shared" si="320"/>
        <v>0</v>
      </c>
      <c r="AY427" s="147">
        <f t="shared" si="330"/>
        <v>0</v>
      </c>
      <c r="AZ427" s="146">
        <f t="shared" si="321"/>
        <v>0</v>
      </c>
      <c r="BA427" s="129">
        <f t="shared" si="331"/>
        <v>0</v>
      </c>
      <c r="BB427" s="129">
        <f t="shared" si="332"/>
        <v>0</v>
      </c>
      <c r="BC427" s="129">
        <f t="shared" si="333"/>
        <v>0</v>
      </c>
      <c r="BD427" s="130">
        <f t="shared" si="334"/>
        <v>0</v>
      </c>
      <c r="BE427" s="130">
        <f t="shared" si="335"/>
        <v>0</v>
      </c>
      <c r="BF427" s="130">
        <f t="shared" si="336"/>
        <v>0</v>
      </c>
      <c r="BG427" s="149" t="b">
        <f t="shared" si="337"/>
        <v>0</v>
      </c>
      <c r="BH427" s="130" t="b">
        <f t="shared" si="338"/>
        <v>0</v>
      </c>
      <c r="BI427" s="130" t="str">
        <f t="shared" si="339"/>
        <v/>
      </c>
      <c r="BJ427" s="130" t="str">
        <f t="shared" si="340"/>
        <v/>
      </c>
      <c r="BK427" s="130">
        <f t="shared" si="341"/>
        <v>0</v>
      </c>
      <c r="BL427" s="130" t="str">
        <f t="shared" si="342"/>
        <v/>
      </c>
      <c r="BM427" s="130" t="str">
        <f t="shared" si="354"/>
        <v/>
      </c>
      <c r="BN427" s="130" t="str">
        <f t="shared" si="355"/>
        <v/>
      </c>
      <c r="BO427" s="130">
        <f t="shared" si="351"/>
        <v>0</v>
      </c>
      <c r="BP427" s="130">
        <f t="shared" si="352"/>
        <v>0</v>
      </c>
      <c r="BQ427" s="130">
        <f t="shared" si="353"/>
        <v>0</v>
      </c>
      <c r="BR427" s="130">
        <f t="shared" si="343"/>
        <v>0</v>
      </c>
      <c r="BS427" s="130" t="str">
        <f t="shared" si="344"/>
        <v>N</v>
      </c>
    </row>
    <row r="428" spans="1:71" ht="18" customHeight="1">
      <c r="A428" s="407"/>
      <c r="B428" s="117"/>
      <c r="C428" s="117"/>
      <c r="D428" s="118"/>
      <c r="E428" s="118"/>
      <c r="F428" s="115"/>
      <c r="G428" s="115"/>
      <c r="H428" s="119"/>
      <c r="I428" s="109" t="str">
        <f t="shared" si="322"/>
        <v xml:space="preserve"> </v>
      </c>
      <c r="J428" s="109" t="str">
        <f t="shared" si="323"/>
        <v xml:space="preserve"> </v>
      </c>
      <c r="K428" s="109" t="str">
        <f t="shared" si="324"/>
        <v xml:space="preserve"> </v>
      </c>
      <c r="W428" s="141" t="str">
        <f t="shared" si="325"/>
        <v xml:space="preserve"> </v>
      </c>
      <c r="X428" s="137" t="str">
        <f t="shared" si="306"/>
        <v xml:space="preserve"> </v>
      </c>
      <c r="Y428" s="137" t="str">
        <f t="shared" si="307"/>
        <v xml:space="preserve"> </v>
      </c>
      <c r="Z428" s="137" t="str">
        <f t="shared" si="308"/>
        <v xml:space="preserve"> </v>
      </c>
      <c r="AA428" s="138" t="str">
        <f t="shared" si="309"/>
        <v xml:space="preserve"> </v>
      </c>
      <c r="AB428" s="144" t="str">
        <f t="shared" si="310"/>
        <v xml:space="preserve"> </v>
      </c>
      <c r="AC428" s="139" t="e">
        <f t="shared" si="311"/>
        <v>#N/A</v>
      </c>
      <c r="AD428" s="139" t="e">
        <f t="shared" si="312"/>
        <v>#N/A</v>
      </c>
      <c r="AE428" s="140" t="str">
        <f>IF(ISBLANK($G428)," ",IF($D428="Z",#REF!,IF($G428=2,0,IF($G428=1,IF($AB428&gt;$AD428,#REF!,0),IF($AB428&lt;$AC428,#REF!,#REF!)))))</f>
        <v xml:space="preserve"> </v>
      </c>
      <c r="AF428" s="140" t="str">
        <f>IF(ISBLANK($G428)," ",IF($D428="Z",#REF!+#REF!,IF($G428=2,#REF!+#REF!,IF($G428=1,IF($AB428&gt;$AD428,#REF!+#REF!,#REF!+#REF!),IF($AB428&lt;$AC428,#REF!+#REF!,#REF!+#REF!)))))</f>
        <v xml:space="preserve"> </v>
      </c>
      <c r="AG428" s="125">
        <f t="shared" si="345"/>
        <v>0</v>
      </c>
      <c r="AH428" s="126">
        <f t="shared" si="346"/>
        <v>0</v>
      </c>
      <c r="AI428" s="126">
        <f t="shared" si="347"/>
        <v>0</v>
      </c>
      <c r="AJ428" s="126">
        <f t="shared" si="348"/>
        <v>0</v>
      </c>
      <c r="AK428" s="126">
        <f t="shared" si="349"/>
        <v>0</v>
      </c>
      <c r="AL428" s="126">
        <f t="shared" si="350"/>
        <v>4</v>
      </c>
      <c r="AM428" s="125">
        <f t="shared" si="326"/>
        <v>23</v>
      </c>
      <c r="AN428" s="125">
        <f t="shared" si="313"/>
        <v>0</v>
      </c>
      <c r="AO428" s="125">
        <f t="shared" si="314"/>
        <v>0</v>
      </c>
      <c r="AP428" s="125">
        <f t="shared" si="327"/>
        <v>1</v>
      </c>
      <c r="AQ428" s="127">
        <f t="shared" si="315"/>
        <v>810</v>
      </c>
      <c r="AR428" s="127">
        <f t="shared" si="316"/>
        <v>0</v>
      </c>
      <c r="AS428" s="125">
        <f t="shared" si="328"/>
        <v>0</v>
      </c>
      <c r="AT428" s="128">
        <f t="shared" si="317"/>
        <v>0</v>
      </c>
      <c r="AU428" s="128">
        <f t="shared" si="318"/>
        <v>0</v>
      </c>
      <c r="AV428" s="128">
        <f t="shared" si="329"/>
        <v>0</v>
      </c>
      <c r="AW428" s="128">
        <f t="shared" si="319"/>
        <v>0</v>
      </c>
      <c r="AX428" s="146">
        <f t="shared" si="320"/>
        <v>0</v>
      </c>
      <c r="AY428" s="147">
        <f t="shared" si="330"/>
        <v>0</v>
      </c>
      <c r="AZ428" s="146">
        <f t="shared" si="321"/>
        <v>0</v>
      </c>
      <c r="BA428" s="129">
        <f t="shared" si="331"/>
        <v>0</v>
      </c>
      <c r="BB428" s="129">
        <f t="shared" si="332"/>
        <v>0</v>
      </c>
      <c r="BC428" s="129">
        <f t="shared" si="333"/>
        <v>0</v>
      </c>
      <c r="BD428" s="130">
        <f t="shared" si="334"/>
        <v>0</v>
      </c>
      <c r="BE428" s="130">
        <f t="shared" si="335"/>
        <v>0</v>
      </c>
      <c r="BF428" s="130">
        <f t="shared" si="336"/>
        <v>0</v>
      </c>
      <c r="BG428" s="149" t="b">
        <f t="shared" si="337"/>
        <v>0</v>
      </c>
      <c r="BH428" s="130" t="b">
        <f t="shared" si="338"/>
        <v>0</v>
      </c>
      <c r="BI428" s="130" t="str">
        <f t="shared" si="339"/>
        <v/>
      </c>
      <c r="BJ428" s="130" t="str">
        <f t="shared" si="340"/>
        <v/>
      </c>
      <c r="BK428" s="130">
        <f t="shared" si="341"/>
        <v>0</v>
      </c>
      <c r="BL428" s="130" t="str">
        <f t="shared" si="342"/>
        <v/>
      </c>
      <c r="BM428" s="130" t="str">
        <f t="shared" si="354"/>
        <v/>
      </c>
      <c r="BN428" s="130" t="str">
        <f t="shared" si="355"/>
        <v/>
      </c>
      <c r="BO428" s="130">
        <f t="shared" si="351"/>
        <v>0</v>
      </c>
      <c r="BP428" s="130">
        <f t="shared" si="352"/>
        <v>0</v>
      </c>
      <c r="BQ428" s="130">
        <f t="shared" si="353"/>
        <v>0</v>
      </c>
      <c r="BR428" s="130">
        <f t="shared" si="343"/>
        <v>0</v>
      </c>
      <c r="BS428" s="130" t="str">
        <f t="shared" si="344"/>
        <v>N</v>
      </c>
    </row>
    <row r="429" spans="1:71" ht="18" customHeight="1">
      <c r="A429" s="407"/>
      <c r="B429" s="117"/>
      <c r="C429" s="117"/>
      <c r="D429" s="118"/>
      <c r="E429" s="118"/>
      <c r="F429" s="115"/>
      <c r="G429" s="115"/>
      <c r="H429" s="119"/>
      <c r="I429" s="109" t="str">
        <f t="shared" si="322"/>
        <v xml:space="preserve"> </v>
      </c>
      <c r="J429" s="109" t="str">
        <f t="shared" si="323"/>
        <v xml:space="preserve"> </v>
      </c>
      <c r="K429" s="109" t="str">
        <f t="shared" si="324"/>
        <v xml:space="preserve"> </v>
      </c>
      <c r="W429" s="141" t="str">
        <f t="shared" si="325"/>
        <v xml:space="preserve"> </v>
      </c>
      <c r="X429" s="137" t="str">
        <f t="shared" si="306"/>
        <v xml:space="preserve"> </v>
      </c>
      <c r="Y429" s="137" t="str">
        <f t="shared" si="307"/>
        <v xml:space="preserve"> </v>
      </c>
      <c r="Z429" s="137" t="str">
        <f t="shared" si="308"/>
        <v xml:space="preserve"> </v>
      </c>
      <c r="AA429" s="138" t="str">
        <f t="shared" si="309"/>
        <v xml:space="preserve"> </v>
      </c>
      <c r="AB429" s="144" t="str">
        <f t="shared" si="310"/>
        <v xml:space="preserve"> </v>
      </c>
      <c r="AC429" s="139" t="e">
        <f t="shared" si="311"/>
        <v>#N/A</v>
      </c>
      <c r="AD429" s="139" t="e">
        <f t="shared" si="312"/>
        <v>#N/A</v>
      </c>
      <c r="AE429" s="140" t="str">
        <f>IF(ISBLANK($G429)," ",IF($D429="Z",#REF!,IF($G429=2,0,IF($G429=1,IF($AB429&gt;$AD429,#REF!,0),IF($AB429&lt;$AC429,#REF!,#REF!)))))</f>
        <v xml:space="preserve"> </v>
      </c>
      <c r="AF429" s="140" t="str">
        <f>IF(ISBLANK($G429)," ",IF($D429="Z",#REF!+#REF!,IF($G429=2,#REF!+#REF!,IF($G429=1,IF($AB429&gt;$AD429,#REF!+#REF!,#REF!+#REF!),IF($AB429&lt;$AC429,#REF!+#REF!,#REF!+#REF!)))))</f>
        <v xml:space="preserve"> </v>
      </c>
      <c r="AG429" s="125">
        <f t="shared" si="345"/>
        <v>0</v>
      </c>
      <c r="AH429" s="126">
        <f t="shared" si="346"/>
        <v>0</v>
      </c>
      <c r="AI429" s="126">
        <f t="shared" si="347"/>
        <v>0</v>
      </c>
      <c r="AJ429" s="126">
        <f t="shared" si="348"/>
        <v>0</v>
      </c>
      <c r="AK429" s="126">
        <f t="shared" si="349"/>
        <v>0</v>
      </c>
      <c r="AL429" s="126">
        <f t="shared" si="350"/>
        <v>4</v>
      </c>
      <c r="AM429" s="125">
        <f t="shared" si="326"/>
        <v>23</v>
      </c>
      <c r="AN429" s="125">
        <f t="shared" si="313"/>
        <v>0</v>
      </c>
      <c r="AO429" s="125">
        <f t="shared" si="314"/>
        <v>0</v>
      </c>
      <c r="AP429" s="125">
        <f t="shared" si="327"/>
        <v>1</v>
      </c>
      <c r="AQ429" s="127">
        <f t="shared" si="315"/>
        <v>810</v>
      </c>
      <c r="AR429" s="127">
        <f t="shared" si="316"/>
        <v>0</v>
      </c>
      <c r="AS429" s="125">
        <f t="shared" si="328"/>
        <v>0</v>
      </c>
      <c r="AT429" s="128">
        <f t="shared" si="317"/>
        <v>0</v>
      </c>
      <c r="AU429" s="128">
        <f t="shared" si="318"/>
        <v>0</v>
      </c>
      <c r="AV429" s="128">
        <f t="shared" si="329"/>
        <v>0</v>
      </c>
      <c r="AW429" s="128">
        <f t="shared" si="319"/>
        <v>0</v>
      </c>
      <c r="AX429" s="146">
        <f t="shared" si="320"/>
        <v>0</v>
      </c>
      <c r="AY429" s="147">
        <f t="shared" si="330"/>
        <v>0</v>
      </c>
      <c r="AZ429" s="146">
        <f t="shared" si="321"/>
        <v>0</v>
      </c>
      <c r="BA429" s="129">
        <f t="shared" si="331"/>
        <v>0</v>
      </c>
      <c r="BB429" s="129">
        <f t="shared" si="332"/>
        <v>0</v>
      </c>
      <c r="BC429" s="129">
        <f t="shared" si="333"/>
        <v>0</v>
      </c>
      <c r="BD429" s="130">
        <f t="shared" si="334"/>
        <v>0</v>
      </c>
      <c r="BE429" s="130">
        <f t="shared" si="335"/>
        <v>0</v>
      </c>
      <c r="BF429" s="130">
        <f t="shared" si="336"/>
        <v>0</v>
      </c>
      <c r="BG429" s="149" t="b">
        <f t="shared" si="337"/>
        <v>0</v>
      </c>
      <c r="BH429" s="130" t="b">
        <f t="shared" si="338"/>
        <v>0</v>
      </c>
      <c r="BI429" s="130" t="str">
        <f t="shared" si="339"/>
        <v/>
      </c>
      <c r="BJ429" s="130" t="str">
        <f t="shared" si="340"/>
        <v/>
      </c>
      <c r="BK429" s="130">
        <f t="shared" si="341"/>
        <v>0</v>
      </c>
      <c r="BL429" s="130" t="str">
        <f t="shared" si="342"/>
        <v/>
      </c>
      <c r="BM429" s="130" t="str">
        <f t="shared" si="354"/>
        <v/>
      </c>
      <c r="BN429" s="130" t="str">
        <f t="shared" si="355"/>
        <v/>
      </c>
      <c r="BO429" s="130">
        <f t="shared" si="351"/>
        <v>0</v>
      </c>
      <c r="BP429" s="130">
        <f t="shared" si="352"/>
        <v>0</v>
      </c>
      <c r="BQ429" s="130">
        <f t="shared" si="353"/>
        <v>0</v>
      </c>
      <c r="BR429" s="130">
        <f t="shared" si="343"/>
        <v>0</v>
      </c>
      <c r="BS429" s="130" t="str">
        <f t="shared" si="344"/>
        <v>N</v>
      </c>
    </row>
    <row r="430" spans="1:71" ht="18" customHeight="1">
      <c r="A430" s="407"/>
      <c r="B430" s="117"/>
      <c r="C430" s="117"/>
      <c r="D430" s="118"/>
      <c r="E430" s="118"/>
      <c r="F430" s="115"/>
      <c r="G430" s="115"/>
      <c r="H430" s="119"/>
      <c r="I430" s="109" t="str">
        <f t="shared" si="322"/>
        <v xml:space="preserve"> </v>
      </c>
      <c r="J430" s="109" t="str">
        <f t="shared" si="323"/>
        <v xml:space="preserve"> </v>
      </c>
      <c r="K430" s="109" t="str">
        <f t="shared" si="324"/>
        <v xml:space="preserve"> </v>
      </c>
      <c r="W430" s="141" t="str">
        <f t="shared" si="325"/>
        <v xml:space="preserve"> </v>
      </c>
      <c r="X430" s="137" t="str">
        <f t="shared" si="306"/>
        <v xml:space="preserve"> </v>
      </c>
      <c r="Y430" s="137" t="str">
        <f t="shared" si="307"/>
        <v xml:space="preserve"> </v>
      </c>
      <c r="Z430" s="137" t="str">
        <f t="shared" si="308"/>
        <v xml:space="preserve"> </v>
      </c>
      <c r="AA430" s="138" t="str">
        <f t="shared" si="309"/>
        <v xml:space="preserve"> </v>
      </c>
      <c r="AB430" s="144" t="str">
        <f t="shared" si="310"/>
        <v xml:space="preserve"> </v>
      </c>
      <c r="AC430" s="139" t="e">
        <f t="shared" si="311"/>
        <v>#N/A</v>
      </c>
      <c r="AD430" s="139" t="e">
        <f t="shared" si="312"/>
        <v>#N/A</v>
      </c>
      <c r="AE430" s="140" t="str">
        <f>IF(ISBLANK($G430)," ",IF($D430="Z",#REF!,IF($G430=2,0,IF($G430=1,IF($AB430&gt;$AD430,#REF!,0),IF($AB430&lt;$AC430,#REF!,#REF!)))))</f>
        <v xml:space="preserve"> </v>
      </c>
      <c r="AF430" s="140" t="str">
        <f>IF(ISBLANK($G430)," ",IF($D430="Z",#REF!+#REF!,IF($G430=2,#REF!+#REF!,IF($G430=1,IF($AB430&gt;$AD430,#REF!+#REF!,#REF!+#REF!),IF($AB430&lt;$AC430,#REF!+#REF!,#REF!+#REF!)))))</f>
        <v xml:space="preserve"> </v>
      </c>
      <c r="AG430" s="125">
        <f t="shared" si="345"/>
        <v>0</v>
      </c>
      <c r="AH430" s="126">
        <f t="shared" si="346"/>
        <v>0</v>
      </c>
      <c r="AI430" s="126">
        <f t="shared" si="347"/>
        <v>0</v>
      </c>
      <c r="AJ430" s="126">
        <f t="shared" si="348"/>
        <v>0</v>
      </c>
      <c r="AK430" s="126">
        <f t="shared" si="349"/>
        <v>0</v>
      </c>
      <c r="AL430" s="126">
        <f t="shared" si="350"/>
        <v>4</v>
      </c>
      <c r="AM430" s="125">
        <f t="shared" si="326"/>
        <v>23</v>
      </c>
      <c r="AN430" s="125">
        <f t="shared" si="313"/>
        <v>0</v>
      </c>
      <c r="AO430" s="125">
        <f t="shared" si="314"/>
        <v>0</v>
      </c>
      <c r="AP430" s="125">
        <f t="shared" si="327"/>
        <v>1</v>
      </c>
      <c r="AQ430" s="127">
        <f t="shared" si="315"/>
        <v>810</v>
      </c>
      <c r="AR430" s="127">
        <f t="shared" si="316"/>
        <v>0</v>
      </c>
      <c r="AS430" s="125">
        <f t="shared" si="328"/>
        <v>0</v>
      </c>
      <c r="AT430" s="128">
        <f t="shared" si="317"/>
        <v>0</v>
      </c>
      <c r="AU430" s="128">
        <f t="shared" si="318"/>
        <v>0</v>
      </c>
      <c r="AV430" s="128">
        <f t="shared" si="329"/>
        <v>0</v>
      </c>
      <c r="AW430" s="128">
        <f t="shared" si="319"/>
        <v>0</v>
      </c>
      <c r="AX430" s="146">
        <f t="shared" si="320"/>
        <v>0</v>
      </c>
      <c r="AY430" s="147">
        <f t="shared" si="330"/>
        <v>0</v>
      </c>
      <c r="AZ430" s="146">
        <f t="shared" si="321"/>
        <v>0</v>
      </c>
      <c r="BA430" s="129">
        <f t="shared" si="331"/>
        <v>0</v>
      </c>
      <c r="BB430" s="129">
        <f t="shared" si="332"/>
        <v>0</v>
      </c>
      <c r="BC430" s="129">
        <f t="shared" si="333"/>
        <v>0</v>
      </c>
      <c r="BD430" s="130">
        <f t="shared" si="334"/>
        <v>0</v>
      </c>
      <c r="BE430" s="130">
        <f t="shared" si="335"/>
        <v>0</v>
      </c>
      <c r="BF430" s="130">
        <f t="shared" si="336"/>
        <v>0</v>
      </c>
      <c r="BG430" s="149" t="b">
        <f t="shared" si="337"/>
        <v>0</v>
      </c>
      <c r="BH430" s="130" t="b">
        <f t="shared" si="338"/>
        <v>0</v>
      </c>
      <c r="BI430" s="130" t="str">
        <f t="shared" si="339"/>
        <v/>
      </c>
      <c r="BJ430" s="130" t="str">
        <f t="shared" si="340"/>
        <v/>
      </c>
      <c r="BK430" s="130">
        <f t="shared" si="341"/>
        <v>0</v>
      </c>
      <c r="BL430" s="130" t="str">
        <f t="shared" si="342"/>
        <v/>
      </c>
      <c r="BM430" s="130" t="str">
        <f t="shared" si="354"/>
        <v/>
      </c>
      <c r="BN430" s="130" t="str">
        <f t="shared" si="355"/>
        <v/>
      </c>
      <c r="BO430" s="130">
        <f t="shared" si="351"/>
        <v>0</v>
      </c>
      <c r="BP430" s="130">
        <f t="shared" si="352"/>
        <v>0</v>
      </c>
      <c r="BQ430" s="130">
        <f t="shared" si="353"/>
        <v>0</v>
      </c>
      <c r="BR430" s="130">
        <f t="shared" si="343"/>
        <v>0</v>
      </c>
      <c r="BS430" s="130" t="str">
        <f t="shared" si="344"/>
        <v>N</v>
      </c>
    </row>
    <row r="431" spans="1:71" ht="18" customHeight="1">
      <c r="A431" s="407"/>
      <c r="B431" s="117"/>
      <c r="C431" s="117"/>
      <c r="D431" s="118"/>
      <c r="E431" s="118"/>
      <c r="F431" s="115"/>
      <c r="G431" s="115"/>
      <c r="H431" s="119"/>
      <c r="I431" s="109" t="str">
        <f t="shared" si="322"/>
        <v xml:space="preserve"> </v>
      </c>
      <c r="J431" s="109" t="str">
        <f t="shared" si="323"/>
        <v xml:space="preserve"> </v>
      </c>
      <c r="K431" s="109" t="str">
        <f t="shared" si="324"/>
        <v xml:space="preserve"> </v>
      </c>
      <c r="W431" s="141" t="str">
        <f t="shared" si="325"/>
        <v xml:space="preserve"> </v>
      </c>
      <c r="X431" s="137" t="str">
        <f t="shared" si="306"/>
        <v xml:space="preserve"> </v>
      </c>
      <c r="Y431" s="137" t="str">
        <f t="shared" si="307"/>
        <v xml:space="preserve"> </v>
      </c>
      <c r="Z431" s="137" t="str">
        <f t="shared" si="308"/>
        <v xml:space="preserve"> </v>
      </c>
      <c r="AA431" s="138" t="str">
        <f t="shared" si="309"/>
        <v xml:space="preserve"> </v>
      </c>
      <c r="AB431" s="144" t="str">
        <f t="shared" si="310"/>
        <v xml:space="preserve"> </v>
      </c>
      <c r="AC431" s="139" t="e">
        <f t="shared" si="311"/>
        <v>#N/A</v>
      </c>
      <c r="AD431" s="139" t="e">
        <f t="shared" si="312"/>
        <v>#N/A</v>
      </c>
      <c r="AE431" s="140" t="str">
        <f>IF(ISBLANK($G431)," ",IF($D431="Z",#REF!,IF($G431=2,0,IF($G431=1,IF($AB431&gt;$AD431,#REF!,0),IF($AB431&lt;$AC431,#REF!,#REF!)))))</f>
        <v xml:space="preserve"> </v>
      </c>
      <c r="AF431" s="140" t="str">
        <f>IF(ISBLANK($G431)," ",IF($D431="Z",#REF!+#REF!,IF($G431=2,#REF!+#REF!,IF($G431=1,IF($AB431&gt;$AD431,#REF!+#REF!,#REF!+#REF!),IF($AB431&lt;$AC431,#REF!+#REF!,#REF!+#REF!)))))</f>
        <v xml:space="preserve"> </v>
      </c>
      <c r="AG431" s="125">
        <f t="shared" si="345"/>
        <v>0</v>
      </c>
      <c r="AH431" s="126">
        <f t="shared" si="346"/>
        <v>0</v>
      </c>
      <c r="AI431" s="126">
        <f t="shared" si="347"/>
        <v>0</v>
      </c>
      <c r="AJ431" s="126">
        <f t="shared" si="348"/>
        <v>0</v>
      </c>
      <c r="AK431" s="126">
        <f t="shared" si="349"/>
        <v>0</v>
      </c>
      <c r="AL431" s="126">
        <f t="shared" si="350"/>
        <v>4</v>
      </c>
      <c r="AM431" s="125">
        <f t="shared" si="326"/>
        <v>23</v>
      </c>
      <c r="AN431" s="125">
        <f t="shared" si="313"/>
        <v>0</v>
      </c>
      <c r="AO431" s="125">
        <f t="shared" si="314"/>
        <v>0</v>
      </c>
      <c r="AP431" s="125">
        <f t="shared" si="327"/>
        <v>1</v>
      </c>
      <c r="AQ431" s="127">
        <f t="shared" si="315"/>
        <v>810</v>
      </c>
      <c r="AR431" s="127">
        <f t="shared" si="316"/>
        <v>0</v>
      </c>
      <c r="AS431" s="125">
        <f t="shared" si="328"/>
        <v>0</v>
      </c>
      <c r="AT431" s="128">
        <f t="shared" si="317"/>
        <v>0</v>
      </c>
      <c r="AU431" s="128">
        <f t="shared" si="318"/>
        <v>0</v>
      </c>
      <c r="AV431" s="128">
        <f t="shared" si="329"/>
        <v>0</v>
      </c>
      <c r="AW431" s="128">
        <f t="shared" si="319"/>
        <v>0</v>
      </c>
      <c r="AX431" s="146">
        <f t="shared" si="320"/>
        <v>0</v>
      </c>
      <c r="AY431" s="147">
        <f t="shared" si="330"/>
        <v>0</v>
      </c>
      <c r="AZ431" s="146">
        <f t="shared" si="321"/>
        <v>0</v>
      </c>
      <c r="BA431" s="129">
        <f t="shared" si="331"/>
        <v>0</v>
      </c>
      <c r="BB431" s="129">
        <f t="shared" si="332"/>
        <v>0</v>
      </c>
      <c r="BC431" s="129">
        <f t="shared" si="333"/>
        <v>0</v>
      </c>
      <c r="BD431" s="130">
        <f t="shared" si="334"/>
        <v>0</v>
      </c>
      <c r="BE431" s="130">
        <f t="shared" si="335"/>
        <v>0</v>
      </c>
      <c r="BF431" s="130">
        <f t="shared" si="336"/>
        <v>0</v>
      </c>
      <c r="BG431" s="149" t="b">
        <f t="shared" si="337"/>
        <v>0</v>
      </c>
      <c r="BH431" s="130" t="b">
        <f t="shared" si="338"/>
        <v>0</v>
      </c>
      <c r="BI431" s="130" t="str">
        <f t="shared" si="339"/>
        <v/>
      </c>
      <c r="BJ431" s="130" t="str">
        <f t="shared" si="340"/>
        <v/>
      </c>
      <c r="BK431" s="130">
        <f t="shared" si="341"/>
        <v>0</v>
      </c>
      <c r="BL431" s="130" t="str">
        <f t="shared" si="342"/>
        <v/>
      </c>
      <c r="BM431" s="130" t="str">
        <f t="shared" si="354"/>
        <v/>
      </c>
      <c r="BN431" s="130" t="str">
        <f t="shared" si="355"/>
        <v/>
      </c>
      <c r="BO431" s="130">
        <f t="shared" si="351"/>
        <v>0</v>
      </c>
      <c r="BP431" s="130">
        <f t="shared" si="352"/>
        <v>0</v>
      </c>
      <c r="BQ431" s="130">
        <f t="shared" si="353"/>
        <v>0</v>
      </c>
      <c r="BR431" s="130">
        <f t="shared" si="343"/>
        <v>0</v>
      </c>
      <c r="BS431" s="130" t="str">
        <f t="shared" si="344"/>
        <v>N</v>
      </c>
    </row>
    <row r="432" spans="1:71" ht="18" customHeight="1">
      <c r="A432" s="407"/>
      <c r="B432" s="117"/>
      <c r="C432" s="117"/>
      <c r="D432" s="118"/>
      <c r="E432" s="118"/>
      <c r="F432" s="115"/>
      <c r="G432" s="115"/>
      <c r="H432" s="119"/>
      <c r="I432" s="109" t="str">
        <f t="shared" si="322"/>
        <v xml:space="preserve"> </v>
      </c>
      <c r="J432" s="109" t="str">
        <f t="shared" si="323"/>
        <v xml:space="preserve"> </v>
      </c>
      <c r="K432" s="109" t="str">
        <f t="shared" si="324"/>
        <v xml:space="preserve"> </v>
      </c>
      <c r="W432" s="141" t="str">
        <f t="shared" si="325"/>
        <v xml:space="preserve"> </v>
      </c>
      <c r="X432" s="137" t="str">
        <f t="shared" si="306"/>
        <v xml:space="preserve"> </v>
      </c>
      <c r="Y432" s="137" t="str">
        <f t="shared" si="307"/>
        <v xml:space="preserve"> </v>
      </c>
      <c r="Z432" s="137" t="str">
        <f t="shared" si="308"/>
        <v xml:space="preserve"> </v>
      </c>
      <c r="AA432" s="138" t="str">
        <f t="shared" si="309"/>
        <v xml:space="preserve"> </v>
      </c>
      <c r="AB432" s="144" t="str">
        <f t="shared" si="310"/>
        <v xml:space="preserve"> </v>
      </c>
      <c r="AC432" s="139" t="e">
        <f t="shared" si="311"/>
        <v>#N/A</v>
      </c>
      <c r="AD432" s="139" t="e">
        <f t="shared" si="312"/>
        <v>#N/A</v>
      </c>
      <c r="AE432" s="140" t="str">
        <f>IF(ISBLANK($G432)," ",IF($D432="Z",#REF!,IF($G432=2,0,IF($G432=1,IF($AB432&gt;$AD432,#REF!,0),IF($AB432&lt;$AC432,#REF!,#REF!)))))</f>
        <v xml:space="preserve"> </v>
      </c>
      <c r="AF432" s="140" t="str">
        <f>IF(ISBLANK($G432)," ",IF($D432="Z",#REF!+#REF!,IF($G432=2,#REF!+#REF!,IF($G432=1,IF($AB432&gt;$AD432,#REF!+#REF!,#REF!+#REF!),IF($AB432&lt;$AC432,#REF!+#REF!,#REF!+#REF!)))))</f>
        <v xml:space="preserve"> </v>
      </c>
      <c r="AG432" s="125">
        <f t="shared" si="345"/>
        <v>0</v>
      </c>
      <c r="AH432" s="126">
        <f t="shared" si="346"/>
        <v>0</v>
      </c>
      <c r="AI432" s="126">
        <f t="shared" si="347"/>
        <v>0</v>
      </c>
      <c r="AJ432" s="126">
        <f t="shared" si="348"/>
        <v>0</v>
      </c>
      <c r="AK432" s="126">
        <f t="shared" si="349"/>
        <v>0</v>
      </c>
      <c r="AL432" s="126">
        <f t="shared" si="350"/>
        <v>4</v>
      </c>
      <c r="AM432" s="125">
        <f t="shared" si="326"/>
        <v>23</v>
      </c>
      <c r="AN432" s="125">
        <f t="shared" si="313"/>
        <v>0</v>
      </c>
      <c r="AO432" s="125">
        <f t="shared" si="314"/>
        <v>0</v>
      </c>
      <c r="AP432" s="125">
        <f t="shared" si="327"/>
        <v>1</v>
      </c>
      <c r="AQ432" s="127">
        <f t="shared" si="315"/>
        <v>810</v>
      </c>
      <c r="AR432" s="127">
        <f t="shared" si="316"/>
        <v>0</v>
      </c>
      <c r="AS432" s="125">
        <f t="shared" si="328"/>
        <v>0</v>
      </c>
      <c r="AT432" s="128">
        <f t="shared" si="317"/>
        <v>0</v>
      </c>
      <c r="AU432" s="128">
        <f t="shared" si="318"/>
        <v>0</v>
      </c>
      <c r="AV432" s="128">
        <f t="shared" si="329"/>
        <v>0</v>
      </c>
      <c r="AW432" s="128">
        <f t="shared" si="319"/>
        <v>0</v>
      </c>
      <c r="AX432" s="146">
        <f t="shared" si="320"/>
        <v>0</v>
      </c>
      <c r="AY432" s="147">
        <f t="shared" si="330"/>
        <v>0</v>
      </c>
      <c r="AZ432" s="146">
        <f t="shared" si="321"/>
        <v>0</v>
      </c>
      <c r="BA432" s="129">
        <f t="shared" si="331"/>
        <v>0</v>
      </c>
      <c r="BB432" s="129">
        <f t="shared" si="332"/>
        <v>0</v>
      </c>
      <c r="BC432" s="129">
        <f t="shared" si="333"/>
        <v>0</v>
      </c>
      <c r="BD432" s="130">
        <f t="shared" si="334"/>
        <v>0</v>
      </c>
      <c r="BE432" s="130">
        <f t="shared" si="335"/>
        <v>0</v>
      </c>
      <c r="BF432" s="130">
        <f t="shared" si="336"/>
        <v>0</v>
      </c>
      <c r="BG432" s="149" t="b">
        <f t="shared" si="337"/>
        <v>0</v>
      </c>
      <c r="BH432" s="130" t="b">
        <f t="shared" si="338"/>
        <v>0</v>
      </c>
      <c r="BI432" s="130" t="str">
        <f t="shared" si="339"/>
        <v/>
      </c>
      <c r="BJ432" s="130" t="str">
        <f t="shared" si="340"/>
        <v/>
      </c>
      <c r="BK432" s="130">
        <f t="shared" si="341"/>
        <v>0</v>
      </c>
      <c r="BL432" s="130" t="str">
        <f t="shared" si="342"/>
        <v/>
      </c>
      <c r="BM432" s="130" t="str">
        <f t="shared" si="354"/>
        <v/>
      </c>
      <c r="BN432" s="130" t="str">
        <f t="shared" si="355"/>
        <v/>
      </c>
      <c r="BO432" s="130">
        <f t="shared" si="351"/>
        <v>0</v>
      </c>
      <c r="BP432" s="130">
        <f t="shared" si="352"/>
        <v>0</v>
      </c>
      <c r="BQ432" s="130">
        <f t="shared" si="353"/>
        <v>0</v>
      </c>
      <c r="BR432" s="130">
        <f t="shared" si="343"/>
        <v>0</v>
      </c>
      <c r="BS432" s="130" t="str">
        <f t="shared" si="344"/>
        <v>N</v>
      </c>
    </row>
    <row r="433" spans="1:71" ht="18" customHeight="1">
      <c r="A433" s="407"/>
      <c r="B433" s="117"/>
      <c r="C433" s="117"/>
      <c r="D433" s="118"/>
      <c r="E433" s="118"/>
      <c r="F433" s="115"/>
      <c r="G433" s="115"/>
      <c r="H433" s="119"/>
      <c r="I433" s="109" t="str">
        <f t="shared" si="322"/>
        <v xml:space="preserve"> </v>
      </c>
      <c r="J433" s="109" t="str">
        <f t="shared" si="323"/>
        <v xml:space="preserve"> </v>
      </c>
      <c r="K433" s="109" t="str">
        <f t="shared" si="324"/>
        <v xml:space="preserve"> </v>
      </c>
      <c r="W433" s="141" t="str">
        <f t="shared" si="325"/>
        <v xml:space="preserve"> </v>
      </c>
      <c r="X433" s="137" t="str">
        <f t="shared" si="306"/>
        <v xml:space="preserve"> </v>
      </c>
      <c r="Y433" s="137" t="str">
        <f t="shared" si="307"/>
        <v xml:space="preserve"> </v>
      </c>
      <c r="Z433" s="137" t="str">
        <f t="shared" si="308"/>
        <v xml:space="preserve"> </v>
      </c>
      <c r="AA433" s="138" t="str">
        <f t="shared" si="309"/>
        <v xml:space="preserve"> </v>
      </c>
      <c r="AB433" s="144" t="str">
        <f t="shared" si="310"/>
        <v xml:space="preserve"> </v>
      </c>
      <c r="AC433" s="139" t="e">
        <f t="shared" si="311"/>
        <v>#N/A</v>
      </c>
      <c r="AD433" s="139" t="e">
        <f t="shared" si="312"/>
        <v>#N/A</v>
      </c>
      <c r="AE433" s="140" t="str">
        <f>IF(ISBLANK($G433)," ",IF($D433="Z",#REF!,IF($G433=2,0,IF($G433=1,IF($AB433&gt;$AD433,#REF!,0),IF($AB433&lt;$AC433,#REF!,#REF!)))))</f>
        <v xml:space="preserve"> </v>
      </c>
      <c r="AF433" s="140" t="str">
        <f>IF(ISBLANK($G433)," ",IF($D433="Z",#REF!+#REF!,IF($G433=2,#REF!+#REF!,IF($G433=1,IF($AB433&gt;$AD433,#REF!+#REF!,#REF!+#REF!),IF($AB433&lt;$AC433,#REF!+#REF!,#REF!+#REF!)))))</f>
        <v xml:space="preserve"> </v>
      </c>
      <c r="AG433" s="125">
        <f t="shared" si="345"/>
        <v>0</v>
      </c>
      <c r="AH433" s="126">
        <f t="shared" si="346"/>
        <v>0</v>
      </c>
      <c r="AI433" s="126">
        <f t="shared" si="347"/>
        <v>0</v>
      </c>
      <c r="AJ433" s="126">
        <f t="shared" si="348"/>
        <v>0</v>
      </c>
      <c r="AK433" s="126">
        <f t="shared" si="349"/>
        <v>0</v>
      </c>
      <c r="AL433" s="126">
        <f t="shared" si="350"/>
        <v>4</v>
      </c>
      <c r="AM433" s="125">
        <f t="shared" si="326"/>
        <v>23</v>
      </c>
      <c r="AN433" s="125">
        <f t="shared" si="313"/>
        <v>0</v>
      </c>
      <c r="AO433" s="125">
        <f t="shared" si="314"/>
        <v>0</v>
      </c>
      <c r="AP433" s="125">
        <f t="shared" si="327"/>
        <v>1</v>
      </c>
      <c r="AQ433" s="127">
        <f t="shared" si="315"/>
        <v>810</v>
      </c>
      <c r="AR433" s="127">
        <f t="shared" si="316"/>
        <v>0</v>
      </c>
      <c r="AS433" s="125">
        <f t="shared" si="328"/>
        <v>0</v>
      </c>
      <c r="AT433" s="128">
        <f t="shared" si="317"/>
        <v>0</v>
      </c>
      <c r="AU433" s="128">
        <f t="shared" si="318"/>
        <v>0</v>
      </c>
      <c r="AV433" s="128">
        <f t="shared" si="329"/>
        <v>0</v>
      </c>
      <c r="AW433" s="128">
        <f t="shared" si="319"/>
        <v>0</v>
      </c>
      <c r="AX433" s="146">
        <f t="shared" si="320"/>
        <v>0</v>
      </c>
      <c r="AY433" s="147">
        <f t="shared" si="330"/>
        <v>0</v>
      </c>
      <c r="AZ433" s="146">
        <f t="shared" si="321"/>
        <v>0</v>
      </c>
      <c r="BA433" s="129">
        <f t="shared" si="331"/>
        <v>0</v>
      </c>
      <c r="BB433" s="129">
        <f t="shared" si="332"/>
        <v>0</v>
      </c>
      <c r="BC433" s="129">
        <f t="shared" si="333"/>
        <v>0</v>
      </c>
      <c r="BD433" s="130">
        <f t="shared" si="334"/>
        <v>0</v>
      </c>
      <c r="BE433" s="130">
        <f t="shared" si="335"/>
        <v>0</v>
      </c>
      <c r="BF433" s="130">
        <f t="shared" si="336"/>
        <v>0</v>
      </c>
      <c r="BG433" s="149" t="b">
        <f t="shared" si="337"/>
        <v>0</v>
      </c>
      <c r="BH433" s="130" t="b">
        <f t="shared" si="338"/>
        <v>0</v>
      </c>
      <c r="BI433" s="130" t="str">
        <f t="shared" si="339"/>
        <v/>
      </c>
      <c r="BJ433" s="130" t="str">
        <f t="shared" si="340"/>
        <v/>
      </c>
      <c r="BK433" s="130">
        <f t="shared" si="341"/>
        <v>0</v>
      </c>
      <c r="BL433" s="130" t="str">
        <f t="shared" si="342"/>
        <v/>
      </c>
      <c r="BM433" s="130" t="str">
        <f t="shared" si="354"/>
        <v/>
      </c>
      <c r="BN433" s="130" t="str">
        <f t="shared" si="355"/>
        <v/>
      </c>
      <c r="BO433" s="130">
        <f t="shared" si="351"/>
        <v>0</v>
      </c>
      <c r="BP433" s="130">
        <f t="shared" si="352"/>
        <v>0</v>
      </c>
      <c r="BQ433" s="130">
        <f t="shared" si="353"/>
        <v>0</v>
      </c>
      <c r="BR433" s="130">
        <f t="shared" si="343"/>
        <v>0</v>
      </c>
      <c r="BS433" s="130" t="str">
        <f t="shared" si="344"/>
        <v>N</v>
      </c>
    </row>
    <row r="434" spans="1:71" ht="18" customHeight="1">
      <c r="A434" s="407"/>
      <c r="B434" s="117"/>
      <c r="C434" s="117"/>
      <c r="D434" s="118"/>
      <c r="E434" s="118"/>
      <c r="F434" s="115"/>
      <c r="G434" s="115"/>
      <c r="H434" s="119"/>
      <c r="I434" s="109" t="str">
        <f t="shared" si="322"/>
        <v xml:space="preserve"> </v>
      </c>
      <c r="J434" s="109" t="str">
        <f t="shared" si="323"/>
        <v xml:space="preserve"> </v>
      </c>
      <c r="K434" s="109" t="str">
        <f t="shared" si="324"/>
        <v xml:space="preserve"> </v>
      </c>
      <c r="W434" s="141" t="str">
        <f t="shared" si="325"/>
        <v xml:space="preserve"> </v>
      </c>
      <c r="X434" s="137" t="str">
        <f t="shared" si="306"/>
        <v xml:space="preserve"> </v>
      </c>
      <c r="Y434" s="137" t="str">
        <f t="shared" si="307"/>
        <v xml:space="preserve"> </v>
      </c>
      <c r="Z434" s="137" t="str">
        <f t="shared" si="308"/>
        <v xml:space="preserve"> </v>
      </c>
      <c r="AA434" s="138" t="str">
        <f t="shared" si="309"/>
        <v xml:space="preserve"> </v>
      </c>
      <c r="AB434" s="144" t="str">
        <f t="shared" si="310"/>
        <v xml:space="preserve"> </v>
      </c>
      <c r="AC434" s="139" t="e">
        <f t="shared" si="311"/>
        <v>#N/A</v>
      </c>
      <c r="AD434" s="139" t="e">
        <f t="shared" si="312"/>
        <v>#N/A</v>
      </c>
      <c r="AE434" s="140" t="str">
        <f>IF(ISBLANK($G434)," ",IF($D434="Z",#REF!,IF($G434=2,0,IF($G434=1,IF($AB434&gt;$AD434,#REF!,0),IF($AB434&lt;$AC434,#REF!,#REF!)))))</f>
        <v xml:space="preserve"> </v>
      </c>
      <c r="AF434" s="140" t="str">
        <f>IF(ISBLANK($G434)," ",IF($D434="Z",#REF!+#REF!,IF($G434=2,#REF!+#REF!,IF($G434=1,IF($AB434&gt;$AD434,#REF!+#REF!,#REF!+#REF!),IF($AB434&lt;$AC434,#REF!+#REF!,#REF!+#REF!)))))</f>
        <v xml:space="preserve"> </v>
      </c>
      <c r="AG434" s="125">
        <f t="shared" si="345"/>
        <v>0</v>
      </c>
      <c r="AH434" s="126">
        <f t="shared" si="346"/>
        <v>0</v>
      </c>
      <c r="AI434" s="126">
        <f t="shared" si="347"/>
        <v>0</v>
      </c>
      <c r="AJ434" s="126">
        <f t="shared" si="348"/>
        <v>0</v>
      </c>
      <c r="AK434" s="126">
        <f t="shared" si="349"/>
        <v>0</v>
      </c>
      <c r="AL434" s="126">
        <f t="shared" si="350"/>
        <v>4</v>
      </c>
      <c r="AM434" s="125">
        <f t="shared" si="326"/>
        <v>23</v>
      </c>
      <c r="AN434" s="125">
        <f t="shared" si="313"/>
        <v>0</v>
      </c>
      <c r="AO434" s="125">
        <f t="shared" si="314"/>
        <v>0</v>
      </c>
      <c r="AP434" s="125">
        <f t="shared" si="327"/>
        <v>1</v>
      </c>
      <c r="AQ434" s="127">
        <f t="shared" si="315"/>
        <v>810</v>
      </c>
      <c r="AR434" s="127">
        <f t="shared" si="316"/>
        <v>0</v>
      </c>
      <c r="AS434" s="125">
        <f t="shared" si="328"/>
        <v>0</v>
      </c>
      <c r="AT434" s="128">
        <f t="shared" si="317"/>
        <v>0</v>
      </c>
      <c r="AU434" s="128">
        <f t="shared" si="318"/>
        <v>0</v>
      </c>
      <c r="AV434" s="128">
        <f t="shared" si="329"/>
        <v>0</v>
      </c>
      <c r="AW434" s="128">
        <f t="shared" si="319"/>
        <v>0</v>
      </c>
      <c r="AX434" s="146">
        <f t="shared" si="320"/>
        <v>0</v>
      </c>
      <c r="AY434" s="147">
        <f t="shared" si="330"/>
        <v>0</v>
      </c>
      <c r="AZ434" s="146">
        <f t="shared" si="321"/>
        <v>0</v>
      </c>
      <c r="BA434" s="129">
        <f t="shared" si="331"/>
        <v>0</v>
      </c>
      <c r="BB434" s="129">
        <f t="shared" si="332"/>
        <v>0</v>
      </c>
      <c r="BC434" s="129">
        <f t="shared" si="333"/>
        <v>0</v>
      </c>
      <c r="BD434" s="130">
        <f t="shared" si="334"/>
        <v>0</v>
      </c>
      <c r="BE434" s="130">
        <f t="shared" si="335"/>
        <v>0</v>
      </c>
      <c r="BF434" s="130">
        <f t="shared" si="336"/>
        <v>0</v>
      </c>
      <c r="BG434" s="149" t="b">
        <f t="shared" si="337"/>
        <v>0</v>
      </c>
      <c r="BH434" s="130" t="b">
        <f t="shared" si="338"/>
        <v>0</v>
      </c>
      <c r="BI434" s="130" t="str">
        <f t="shared" si="339"/>
        <v/>
      </c>
      <c r="BJ434" s="130" t="str">
        <f t="shared" si="340"/>
        <v/>
      </c>
      <c r="BK434" s="130">
        <f t="shared" si="341"/>
        <v>0</v>
      </c>
      <c r="BL434" s="130" t="str">
        <f t="shared" si="342"/>
        <v/>
      </c>
      <c r="BM434" s="130" t="str">
        <f t="shared" si="354"/>
        <v/>
      </c>
      <c r="BN434" s="130" t="str">
        <f t="shared" si="355"/>
        <v/>
      </c>
      <c r="BO434" s="130">
        <f t="shared" si="351"/>
        <v>0</v>
      </c>
      <c r="BP434" s="130">
        <f t="shared" si="352"/>
        <v>0</v>
      </c>
      <c r="BQ434" s="130">
        <f t="shared" si="353"/>
        <v>0</v>
      </c>
      <c r="BR434" s="130">
        <f t="shared" si="343"/>
        <v>0</v>
      </c>
      <c r="BS434" s="130" t="str">
        <f t="shared" si="344"/>
        <v>N</v>
      </c>
    </row>
    <row r="435" spans="1:71" ht="18" customHeight="1">
      <c r="A435" s="407"/>
      <c r="B435" s="117"/>
      <c r="C435" s="117"/>
      <c r="D435" s="118"/>
      <c r="E435" s="118"/>
      <c r="F435" s="115"/>
      <c r="G435" s="115"/>
      <c r="H435" s="119"/>
      <c r="I435" s="109" t="str">
        <f t="shared" si="322"/>
        <v xml:space="preserve"> </v>
      </c>
      <c r="J435" s="109" t="str">
        <f t="shared" si="323"/>
        <v xml:space="preserve"> </v>
      </c>
      <c r="K435" s="109" t="str">
        <f t="shared" si="324"/>
        <v xml:space="preserve"> </v>
      </c>
      <c r="W435" s="141" t="str">
        <f t="shared" si="325"/>
        <v xml:space="preserve"> </v>
      </c>
      <c r="X435" s="137" t="str">
        <f t="shared" si="306"/>
        <v xml:space="preserve"> </v>
      </c>
      <c r="Y435" s="137" t="str">
        <f t="shared" si="307"/>
        <v xml:space="preserve"> </v>
      </c>
      <c r="Z435" s="137" t="str">
        <f t="shared" si="308"/>
        <v xml:space="preserve"> </v>
      </c>
      <c r="AA435" s="138" t="str">
        <f t="shared" si="309"/>
        <v xml:space="preserve"> </v>
      </c>
      <c r="AB435" s="144" t="str">
        <f t="shared" si="310"/>
        <v xml:space="preserve"> </v>
      </c>
      <c r="AC435" s="139" t="e">
        <f t="shared" si="311"/>
        <v>#N/A</v>
      </c>
      <c r="AD435" s="139" t="e">
        <f t="shared" si="312"/>
        <v>#N/A</v>
      </c>
      <c r="AE435" s="140" t="str">
        <f>IF(ISBLANK($G435)," ",IF($D435="Z",#REF!,IF($G435=2,0,IF($G435=1,IF($AB435&gt;$AD435,#REF!,0),IF($AB435&lt;$AC435,#REF!,#REF!)))))</f>
        <v xml:space="preserve"> </v>
      </c>
      <c r="AF435" s="140" t="str">
        <f>IF(ISBLANK($G435)," ",IF($D435="Z",#REF!+#REF!,IF($G435=2,#REF!+#REF!,IF($G435=1,IF($AB435&gt;$AD435,#REF!+#REF!,#REF!+#REF!),IF($AB435&lt;$AC435,#REF!+#REF!,#REF!+#REF!)))))</f>
        <v xml:space="preserve"> </v>
      </c>
      <c r="AG435" s="125">
        <f t="shared" si="345"/>
        <v>0</v>
      </c>
      <c r="AH435" s="126">
        <f t="shared" si="346"/>
        <v>0</v>
      </c>
      <c r="AI435" s="126">
        <f t="shared" si="347"/>
        <v>0</v>
      </c>
      <c r="AJ435" s="126">
        <f t="shared" si="348"/>
        <v>0</v>
      </c>
      <c r="AK435" s="126">
        <f t="shared" si="349"/>
        <v>0</v>
      </c>
      <c r="AL435" s="126">
        <f t="shared" si="350"/>
        <v>4</v>
      </c>
      <c r="AM435" s="125">
        <f t="shared" si="326"/>
        <v>23</v>
      </c>
      <c r="AN435" s="125">
        <f t="shared" si="313"/>
        <v>0</v>
      </c>
      <c r="AO435" s="125">
        <f t="shared" si="314"/>
        <v>0</v>
      </c>
      <c r="AP435" s="125">
        <f t="shared" si="327"/>
        <v>1</v>
      </c>
      <c r="AQ435" s="127">
        <f t="shared" si="315"/>
        <v>810</v>
      </c>
      <c r="AR435" s="127">
        <f t="shared" si="316"/>
        <v>0</v>
      </c>
      <c r="AS435" s="125">
        <f t="shared" si="328"/>
        <v>0</v>
      </c>
      <c r="AT435" s="128">
        <f t="shared" si="317"/>
        <v>0</v>
      </c>
      <c r="AU435" s="128">
        <f t="shared" si="318"/>
        <v>0</v>
      </c>
      <c r="AV435" s="128">
        <f t="shared" si="329"/>
        <v>0</v>
      </c>
      <c r="AW435" s="128">
        <f t="shared" si="319"/>
        <v>0</v>
      </c>
      <c r="AX435" s="146">
        <f t="shared" si="320"/>
        <v>0</v>
      </c>
      <c r="AY435" s="147">
        <f t="shared" si="330"/>
        <v>0</v>
      </c>
      <c r="AZ435" s="146">
        <f t="shared" si="321"/>
        <v>0</v>
      </c>
      <c r="BA435" s="129">
        <f t="shared" si="331"/>
        <v>0</v>
      </c>
      <c r="BB435" s="129">
        <f t="shared" si="332"/>
        <v>0</v>
      </c>
      <c r="BC435" s="129">
        <f t="shared" si="333"/>
        <v>0</v>
      </c>
      <c r="BD435" s="130">
        <f t="shared" si="334"/>
        <v>0</v>
      </c>
      <c r="BE435" s="130">
        <f t="shared" si="335"/>
        <v>0</v>
      </c>
      <c r="BF435" s="130">
        <f t="shared" si="336"/>
        <v>0</v>
      </c>
      <c r="BG435" s="149" t="b">
        <f t="shared" si="337"/>
        <v>0</v>
      </c>
      <c r="BH435" s="130" t="b">
        <f t="shared" si="338"/>
        <v>0</v>
      </c>
      <c r="BI435" s="130" t="str">
        <f t="shared" si="339"/>
        <v/>
      </c>
      <c r="BJ435" s="130" t="str">
        <f t="shared" si="340"/>
        <v/>
      </c>
      <c r="BK435" s="130">
        <f t="shared" si="341"/>
        <v>0</v>
      </c>
      <c r="BL435" s="130" t="str">
        <f t="shared" si="342"/>
        <v/>
      </c>
      <c r="BM435" s="130" t="str">
        <f t="shared" si="354"/>
        <v/>
      </c>
      <c r="BN435" s="130" t="str">
        <f t="shared" si="355"/>
        <v/>
      </c>
      <c r="BO435" s="130">
        <f t="shared" si="351"/>
        <v>0</v>
      </c>
      <c r="BP435" s="130">
        <f t="shared" si="352"/>
        <v>0</v>
      </c>
      <c r="BQ435" s="130">
        <f t="shared" si="353"/>
        <v>0</v>
      </c>
      <c r="BR435" s="130">
        <f t="shared" si="343"/>
        <v>0</v>
      </c>
      <c r="BS435" s="130" t="str">
        <f t="shared" si="344"/>
        <v>N</v>
      </c>
    </row>
    <row r="436" spans="1:71" ht="18" customHeight="1">
      <c r="A436" s="407"/>
      <c r="B436" s="117"/>
      <c r="C436" s="117"/>
      <c r="D436" s="118"/>
      <c r="E436" s="118"/>
      <c r="F436" s="115"/>
      <c r="G436" s="115"/>
      <c r="H436" s="119"/>
      <c r="I436" s="109" t="str">
        <f t="shared" si="322"/>
        <v xml:space="preserve"> </v>
      </c>
      <c r="J436" s="109" t="str">
        <f t="shared" si="323"/>
        <v xml:space="preserve"> </v>
      </c>
      <c r="K436" s="109" t="str">
        <f t="shared" si="324"/>
        <v xml:space="preserve"> </v>
      </c>
      <c r="W436" s="141" t="str">
        <f t="shared" si="325"/>
        <v xml:space="preserve"> </v>
      </c>
      <c r="X436" s="137" t="str">
        <f t="shared" si="306"/>
        <v xml:space="preserve"> </v>
      </c>
      <c r="Y436" s="137" t="str">
        <f t="shared" si="307"/>
        <v xml:space="preserve"> </v>
      </c>
      <c r="Z436" s="137" t="str">
        <f t="shared" si="308"/>
        <v xml:space="preserve"> </v>
      </c>
      <c r="AA436" s="138" t="str">
        <f t="shared" si="309"/>
        <v xml:space="preserve"> </v>
      </c>
      <c r="AB436" s="144" t="str">
        <f t="shared" si="310"/>
        <v xml:space="preserve"> </v>
      </c>
      <c r="AC436" s="139" t="e">
        <f t="shared" si="311"/>
        <v>#N/A</v>
      </c>
      <c r="AD436" s="139" t="e">
        <f t="shared" si="312"/>
        <v>#N/A</v>
      </c>
      <c r="AE436" s="140" t="str">
        <f>IF(ISBLANK($G436)," ",IF($D436="Z",#REF!,IF($G436=2,0,IF($G436=1,IF($AB436&gt;$AD436,#REF!,0),IF($AB436&lt;$AC436,#REF!,#REF!)))))</f>
        <v xml:space="preserve"> </v>
      </c>
      <c r="AF436" s="140" t="str">
        <f>IF(ISBLANK($G436)," ",IF($D436="Z",#REF!+#REF!,IF($G436=2,#REF!+#REF!,IF($G436=1,IF($AB436&gt;$AD436,#REF!+#REF!,#REF!+#REF!),IF($AB436&lt;$AC436,#REF!+#REF!,#REF!+#REF!)))))</f>
        <v xml:space="preserve"> </v>
      </c>
      <c r="AG436" s="125">
        <f t="shared" si="345"/>
        <v>0</v>
      </c>
      <c r="AH436" s="126">
        <f t="shared" si="346"/>
        <v>0</v>
      </c>
      <c r="AI436" s="126">
        <f t="shared" si="347"/>
        <v>0</v>
      </c>
      <c r="AJ436" s="126">
        <f t="shared" si="348"/>
        <v>0</v>
      </c>
      <c r="AK436" s="126">
        <f t="shared" si="349"/>
        <v>0</v>
      </c>
      <c r="AL436" s="126">
        <f t="shared" si="350"/>
        <v>4</v>
      </c>
      <c r="AM436" s="125">
        <f t="shared" si="326"/>
        <v>23</v>
      </c>
      <c r="AN436" s="125">
        <f t="shared" si="313"/>
        <v>0</v>
      </c>
      <c r="AO436" s="125">
        <f t="shared" si="314"/>
        <v>0</v>
      </c>
      <c r="AP436" s="125">
        <f t="shared" si="327"/>
        <v>1</v>
      </c>
      <c r="AQ436" s="127">
        <f t="shared" si="315"/>
        <v>810</v>
      </c>
      <c r="AR436" s="127">
        <f t="shared" si="316"/>
        <v>0</v>
      </c>
      <c r="AS436" s="125">
        <f t="shared" si="328"/>
        <v>0</v>
      </c>
      <c r="AT436" s="128">
        <f t="shared" si="317"/>
        <v>0</v>
      </c>
      <c r="AU436" s="128">
        <f t="shared" si="318"/>
        <v>0</v>
      </c>
      <c r="AV436" s="128">
        <f t="shared" si="329"/>
        <v>0</v>
      </c>
      <c r="AW436" s="128">
        <f t="shared" si="319"/>
        <v>0</v>
      </c>
      <c r="AX436" s="146">
        <f t="shared" si="320"/>
        <v>0</v>
      </c>
      <c r="AY436" s="147">
        <f t="shared" si="330"/>
        <v>0</v>
      </c>
      <c r="AZ436" s="146">
        <f t="shared" si="321"/>
        <v>0</v>
      </c>
      <c r="BA436" s="129">
        <f t="shared" si="331"/>
        <v>0</v>
      </c>
      <c r="BB436" s="129">
        <f t="shared" si="332"/>
        <v>0</v>
      </c>
      <c r="BC436" s="129">
        <f t="shared" si="333"/>
        <v>0</v>
      </c>
      <c r="BD436" s="130">
        <f t="shared" si="334"/>
        <v>0</v>
      </c>
      <c r="BE436" s="130">
        <f t="shared" si="335"/>
        <v>0</v>
      </c>
      <c r="BF436" s="130">
        <f t="shared" si="336"/>
        <v>0</v>
      </c>
      <c r="BG436" s="149" t="b">
        <f t="shared" si="337"/>
        <v>0</v>
      </c>
      <c r="BH436" s="130" t="b">
        <f t="shared" si="338"/>
        <v>0</v>
      </c>
      <c r="BI436" s="130" t="str">
        <f t="shared" si="339"/>
        <v/>
      </c>
      <c r="BJ436" s="130" t="str">
        <f t="shared" si="340"/>
        <v/>
      </c>
      <c r="BK436" s="130">
        <f t="shared" si="341"/>
        <v>0</v>
      </c>
      <c r="BL436" s="130" t="str">
        <f t="shared" si="342"/>
        <v/>
      </c>
      <c r="BM436" s="130" t="str">
        <f t="shared" si="354"/>
        <v/>
      </c>
      <c r="BN436" s="130" t="str">
        <f t="shared" si="355"/>
        <v/>
      </c>
      <c r="BO436" s="130">
        <f t="shared" si="351"/>
        <v>0</v>
      </c>
      <c r="BP436" s="130">
        <f t="shared" si="352"/>
        <v>0</v>
      </c>
      <c r="BQ436" s="130">
        <f t="shared" si="353"/>
        <v>0</v>
      </c>
      <c r="BR436" s="130">
        <f t="shared" si="343"/>
        <v>0</v>
      </c>
      <c r="BS436" s="130" t="str">
        <f t="shared" si="344"/>
        <v>N</v>
      </c>
    </row>
    <row r="437" spans="1:71" ht="18" customHeight="1">
      <c r="A437" s="407"/>
      <c r="B437" s="117"/>
      <c r="C437" s="117"/>
      <c r="D437" s="118"/>
      <c r="E437" s="118"/>
      <c r="F437" s="115"/>
      <c r="G437" s="115"/>
      <c r="H437" s="119"/>
      <c r="I437" s="109" t="str">
        <f t="shared" si="322"/>
        <v xml:space="preserve"> </v>
      </c>
      <c r="J437" s="109" t="str">
        <f t="shared" si="323"/>
        <v xml:space="preserve"> </v>
      </c>
      <c r="K437" s="109" t="str">
        <f t="shared" si="324"/>
        <v xml:space="preserve"> </v>
      </c>
      <c r="W437" s="141" t="str">
        <f t="shared" si="325"/>
        <v xml:space="preserve"> </v>
      </c>
      <c r="X437" s="137" t="str">
        <f t="shared" si="306"/>
        <v xml:space="preserve"> </v>
      </c>
      <c r="Y437" s="137" t="str">
        <f t="shared" si="307"/>
        <v xml:space="preserve"> </v>
      </c>
      <c r="Z437" s="137" t="str">
        <f t="shared" si="308"/>
        <v xml:space="preserve"> </v>
      </c>
      <c r="AA437" s="138" t="str">
        <f t="shared" si="309"/>
        <v xml:space="preserve"> </v>
      </c>
      <c r="AB437" s="144" t="str">
        <f t="shared" si="310"/>
        <v xml:space="preserve"> </v>
      </c>
      <c r="AC437" s="139" t="e">
        <f t="shared" si="311"/>
        <v>#N/A</v>
      </c>
      <c r="AD437" s="139" t="e">
        <f t="shared" si="312"/>
        <v>#N/A</v>
      </c>
      <c r="AE437" s="140" t="str">
        <f>IF(ISBLANK($G437)," ",IF($D437="Z",#REF!,IF($G437=2,0,IF($G437=1,IF($AB437&gt;$AD437,#REF!,0),IF($AB437&lt;$AC437,#REF!,#REF!)))))</f>
        <v xml:space="preserve"> </v>
      </c>
      <c r="AF437" s="140" t="str">
        <f>IF(ISBLANK($G437)," ",IF($D437="Z",#REF!+#REF!,IF($G437=2,#REF!+#REF!,IF($G437=1,IF($AB437&gt;$AD437,#REF!+#REF!,#REF!+#REF!),IF($AB437&lt;$AC437,#REF!+#REF!,#REF!+#REF!)))))</f>
        <v xml:space="preserve"> </v>
      </c>
      <c r="AG437" s="125">
        <f t="shared" si="345"/>
        <v>0</v>
      </c>
      <c r="AH437" s="126">
        <f t="shared" si="346"/>
        <v>0</v>
      </c>
      <c r="AI437" s="126">
        <f t="shared" si="347"/>
        <v>0</v>
      </c>
      <c r="AJ437" s="126">
        <f t="shared" si="348"/>
        <v>0</v>
      </c>
      <c r="AK437" s="126">
        <f t="shared" si="349"/>
        <v>0</v>
      </c>
      <c r="AL437" s="126">
        <f t="shared" si="350"/>
        <v>4</v>
      </c>
      <c r="AM437" s="125">
        <f t="shared" si="326"/>
        <v>23</v>
      </c>
      <c r="AN437" s="125">
        <f t="shared" si="313"/>
        <v>0</v>
      </c>
      <c r="AO437" s="125">
        <f t="shared" si="314"/>
        <v>0</v>
      </c>
      <c r="AP437" s="125">
        <f t="shared" si="327"/>
        <v>1</v>
      </c>
      <c r="AQ437" s="127">
        <f t="shared" si="315"/>
        <v>810</v>
      </c>
      <c r="AR437" s="127">
        <f t="shared" si="316"/>
        <v>0</v>
      </c>
      <c r="AS437" s="125">
        <f t="shared" si="328"/>
        <v>0</v>
      </c>
      <c r="AT437" s="128">
        <f t="shared" si="317"/>
        <v>0</v>
      </c>
      <c r="AU437" s="128">
        <f t="shared" si="318"/>
        <v>0</v>
      </c>
      <c r="AV437" s="128">
        <f t="shared" si="329"/>
        <v>0</v>
      </c>
      <c r="AW437" s="128">
        <f t="shared" si="319"/>
        <v>0</v>
      </c>
      <c r="AX437" s="146">
        <f t="shared" si="320"/>
        <v>0</v>
      </c>
      <c r="AY437" s="147">
        <f t="shared" si="330"/>
        <v>0</v>
      </c>
      <c r="AZ437" s="146">
        <f t="shared" si="321"/>
        <v>0</v>
      </c>
      <c r="BA437" s="129">
        <f t="shared" si="331"/>
        <v>0</v>
      </c>
      <c r="BB437" s="129">
        <f t="shared" si="332"/>
        <v>0</v>
      </c>
      <c r="BC437" s="129">
        <f t="shared" si="333"/>
        <v>0</v>
      </c>
      <c r="BD437" s="130">
        <f t="shared" si="334"/>
        <v>0</v>
      </c>
      <c r="BE437" s="130">
        <f t="shared" si="335"/>
        <v>0</v>
      </c>
      <c r="BF437" s="130">
        <f t="shared" si="336"/>
        <v>0</v>
      </c>
      <c r="BG437" s="149" t="b">
        <f t="shared" si="337"/>
        <v>0</v>
      </c>
      <c r="BH437" s="130" t="b">
        <f t="shared" si="338"/>
        <v>0</v>
      </c>
      <c r="BI437" s="130" t="str">
        <f t="shared" si="339"/>
        <v/>
      </c>
      <c r="BJ437" s="130" t="str">
        <f t="shared" si="340"/>
        <v/>
      </c>
      <c r="BK437" s="130">
        <f t="shared" si="341"/>
        <v>0</v>
      </c>
      <c r="BL437" s="130" t="str">
        <f t="shared" si="342"/>
        <v/>
      </c>
      <c r="BM437" s="130" t="str">
        <f t="shared" si="354"/>
        <v/>
      </c>
      <c r="BN437" s="130" t="str">
        <f t="shared" si="355"/>
        <v/>
      </c>
      <c r="BO437" s="130">
        <f t="shared" si="351"/>
        <v>0</v>
      </c>
      <c r="BP437" s="130">
        <f t="shared" si="352"/>
        <v>0</v>
      </c>
      <c r="BQ437" s="130">
        <f t="shared" si="353"/>
        <v>0</v>
      </c>
      <c r="BR437" s="130">
        <f t="shared" si="343"/>
        <v>0</v>
      </c>
      <c r="BS437" s="130" t="str">
        <f t="shared" si="344"/>
        <v>N</v>
      </c>
    </row>
    <row r="438" spans="1:71" ht="18" customHeight="1">
      <c r="A438" s="407"/>
      <c r="B438" s="117"/>
      <c r="C438" s="117"/>
      <c r="D438" s="118"/>
      <c r="E438" s="118"/>
      <c r="F438" s="115"/>
      <c r="G438" s="115"/>
      <c r="H438" s="119"/>
      <c r="I438" s="109" t="str">
        <f t="shared" si="322"/>
        <v xml:space="preserve"> </v>
      </c>
      <c r="J438" s="109" t="str">
        <f t="shared" si="323"/>
        <v xml:space="preserve"> </v>
      </c>
      <c r="K438" s="109" t="str">
        <f t="shared" si="324"/>
        <v xml:space="preserve"> </v>
      </c>
      <c r="W438" s="141" t="str">
        <f t="shared" si="325"/>
        <v xml:space="preserve"> </v>
      </c>
      <c r="X438" s="137" t="str">
        <f t="shared" si="306"/>
        <v xml:space="preserve"> </v>
      </c>
      <c r="Y438" s="137" t="str">
        <f t="shared" si="307"/>
        <v xml:space="preserve"> </v>
      </c>
      <c r="Z438" s="137" t="str">
        <f t="shared" si="308"/>
        <v xml:space="preserve"> </v>
      </c>
      <c r="AA438" s="138" t="str">
        <f t="shared" si="309"/>
        <v xml:space="preserve"> </v>
      </c>
      <c r="AB438" s="144" t="str">
        <f t="shared" si="310"/>
        <v xml:space="preserve"> </v>
      </c>
      <c r="AC438" s="139" t="e">
        <f t="shared" si="311"/>
        <v>#N/A</v>
      </c>
      <c r="AD438" s="139" t="e">
        <f t="shared" si="312"/>
        <v>#N/A</v>
      </c>
      <c r="AE438" s="140" t="str">
        <f>IF(ISBLANK($G438)," ",IF($D438="Z",#REF!,IF($G438=2,0,IF($G438=1,IF($AB438&gt;$AD438,#REF!,0),IF($AB438&lt;$AC438,#REF!,#REF!)))))</f>
        <v xml:space="preserve"> </v>
      </c>
      <c r="AF438" s="140" t="str">
        <f>IF(ISBLANK($G438)," ",IF($D438="Z",#REF!+#REF!,IF($G438=2,#REF!+#REF!,IF($G438=1,IF($AB438&gt;$AD438,#REF!+#REF!,#REF!+#REF!),IF($AB438&lt;$AC438,#REF!+#REF!,#REF!+#REF!)))))</f>
        <v xml:space="preserve"> </v>
      </c>
      <c r="AG438" s="125">
        <f t="shared" si="345"/>
        <v>0</v>
      </c>
      <c r="AH438" s="126">
        <f t="shared" si="346"/>
        <v>0</v>
      </c>
      <c r="AI438" s="126">
        <f t="shared" si="347"/>
        <v>0</v>
      </c>
      <c r="AJ438" s="126">
        <f t="shared" si="348"/>
        <v>0</v>
      </c>
      <c r="AK438" s="126">
        <f t="shared" si="349"/>
        <v>0</v>
      </c>
      <c r="AL438" s="126">
        <f t="shared" si="350"/>
        <v>4</v>
      </c>
      <c r="AM438" s="125">
        <f t="shared" si="326"/>
        <v>23</v>
      </c>
      <c r="AN438" s="125">
        <f t="shared" si="313"/>
        <v>0</v>
      </c>
      <c r="AO438" s="125">
        <f t="shared" si="314"/>
        <v>0</v>
      </c>
      <c r="AP438" s="125">
        <f t="shared" si="327"/>
        <v>1</v>
      </c>
      <c r="AQ438" s="127">
        <f t="shared" si="315"/>
        <v>810</v>
      </c>
      <c r="AR438" s="127">
        <f t="shared" si="316"/>
        <v>0</v>
      </c>
      <c r="AS438" s="125">
        <f t="shared" si="328"/>
        <v>0</v>
      </c>
      <c r="AT438" s="128">
        <f t="shared" si="317"/>
        <v>0</v>
      </c>
      <c r="AU438" s="128">
        <f t="shared" si="318"/>
        <v>0</v>
      </c>
      <c r="AV438" s="128">
        <f t="shared" si="329"/>
        <v>0</v>
      </c>
      <c r="AW438" s="128">
        <f t="shared" si="319"/>
        <v>0</v>
      </c>
      <c r="AX438" s="146">
        <f t="shared" si="320"/>
        <v>0</v>
      </c>
      <c r="AY438" s="147">
        <f t="shared" si="330"/>
        <v>0</v>
      </c>
      <c r="AZ438" s="146">
        <f t="shared" si="321"/>
        <v>0</v>
      </c>
      <c r="BA438" s="129">
        <f t="shared" si="331"/>
        <v>0</v>
      </c>
      <c r="BB438" s="129">
        <f t="shared" si="332"/>
        <v>0</v>
      </c>
      <c r="BC438" s="129">
        <f t="shared" si="333"/>
        <v>0</v>
      </c>
      <c r="BD438" s="130">
        <f t="shared" si="334"/>
        <v>0</v>
      </c>
      <c r="BE438" s="130">
        <f t="shared" si="335"/>
        <v>0</v>
      </c>
      <c r="BF438" s="130">
        <f t="shared" si="336"/>
        <v>0</v>
      </c>
      <c r="BG438" s="149" t="b">
        <f t="shared" si="337"/>
        <v>0</v>
      </c>
      <c r="BH438" s="130" t="b">
        <f t="shared" si="338"/>
        <v>0</v>
      </c>
      <c r="BI438" s="130" t="str">
        <f t="shared" si="339"/>
        <v/>
      </c>
      <c r="BJ438" s="130" t="str">
        <f t="shared" si="340"/>
        <v/>
      </c>
      <c r="BK438" s="130">
        <f t="shared" si="341"/>
        <v>0</v>
      </c>
      <c r="BL438" s="130" t="str">
        <f t="shared" si="342"/>
        <v/>
      </c>
      <c r="BM438" s="130" t="str">
        <f t="shared" si="354"/>
        <v/>
      </c>
      <c r="BN438" s="130" t="str">
        <f t="shared" si="355"/>
        <v/>
      </c>
      <c r="BO438" s="130">
        <f t="shared" si="351"/>
        <v>0</v>
      </c>
      <c r="BP438" s="130">
        <f t="shared" si="352"/>
        <v>0</v>
      </c>
      <c r="BQ438" s="130">
        <f t="shared" si="353"/>
        <v>0</v>
      </c>
      <c r="BR438" s="130">
        <f t="shared" si="343"/>
        <v>0</v>
      </c>
      <c r="BS438" s="130" t="str">
        <f t="shared" si="344"/>
        <v>N</v>
      </c>
    </row>
    <row r="439" spans="1:71" ht="18" customHeight="1">
      <c r="A439" s="407"/>
      <c r="B439" s="117"/>
      <c r="C439" s="117"/>
      <c r="D439" s="118"/>
      <c r="E439" s="118"/>
      <c r="F439" s="115"/>
      <c r="G439" s="115"/>
      <c r="H439" s="119"/>
      <c r="I439" s="109" t="str">
        <f t="shared" si="322"/>
        <v xml:space="preserve"> </v>
      </c>
      <c r="J439" s="109" t="str">
        <f t="shared" si="323"/>
        <v xml:space="preserve"> </v>
      </c>
      <c r="K439" s="109" t="str">
        <f t="shared" si="324"/>
        <v xml:space="preserve"> </v>
      </c>
      <c r="W439" s="141" t="str">
        <f t="shared" si="325"/>
        <v xml:space="preserve"> </v>
      </c>
      <c r="X439" s="137" t="str">
        <f t="shared" si="306"/>
        <v xml:space="preserve"> </v>
      </c>
      <c r="Y439" s="137" t="str">
        <f t="shared" si="307"/>
        <v xml:space="preserve"> </v>
      </c>
      <c r="Z439" s="137" t="str">
        <f t="shared" si="308"/>
        <v xml:space="preserve"> </v>
      </c>
      <c r="AA439" s="138" t="str">
        <f t="shared" si="309"/>
        <v xml:space="preserve"> </v>
      </c>
      <c r="AB439" s="144" t="str">
        <f t="shared" si="310"/>
        <v xml:space="preserve"> </v>
      </c>
      <c r="AC439" s="139" t="e">
        <f t="shared" si="311"/>
        <v>#N/A</v>
      </c>
      <c r="AD439" s="139" t="e">
        <f t="shared" si="312"/>
        <v>#N/A</v>
      </c>
      <c r="AE439" s="140" t="str">
        <f>IF(ISBLANK($G439)," ",IF($D439="Z",#REF!,IF($G439=2,0,IF($G439=1,IF($AB439&gt;$AD439,#REF!,0),IF($AB439&lt;$AC439,#REF!,#REF!)))))</f>
        <v xml:space="preserve"> </v>
      </c>
      <c r="AF439" s="140" t="str">
        <f>IF(ISBLANK($G439)," ",IF($D439="Z",#REF!+#REF!,IF($G439=2,#REF!+#REF!,IF($G439=1,IF($AB439&gt;$AD439,#REF!+#REF!,#REF!+#REF!),IF($AB439&lt;$AC439,#REF!+#REF!,#REF!+#REF!)))))</f>
        <v xml:space="preserve"> </v>
      </c>
      <c r="AG439" s="125">
        <f t="shared" si="345"/>
        <v>0</v>
      </c>
      <c r="AH439" s="126">
        <f t="shared" si="346"/>
        <v>0</v>
      </c>
      <c r="AI439" s="126">
        <f t="shared" si="347"/>
        <v>0</v>
      </c>
      <c r="AJ439" s="126">
        <f t="shared" si="348"/>
        <v>0</v>
      </c>
      <c r="AK439" s="126">
        <f t="shared" si="349"/>
        <v>0</v>
      </c>
      <c r="AL439" s="126">
        <f t="shared" si="350"/>
        <v>4</v>
      </c>
      <c r="AM439" s="125">
        <f t="shared" si="326"/>
        <v>23</v>
      </c>
      <c r="AN439" s="125">
        <f t="shared" si="313"/>
        <v>0</v>
      </c>
      <c r="AO439" s="125">
        <f t="shared" si="314"/>
        <v>0</v>
      </c>
      <c r="AP439" s="125">
        <f t="shared" si="327"/>
        <v>1</v>
      </c>
      <c r="AQ439" s="127">
        <f t="shared" si="315"/>
        <v>810</v>
      </c>
      <c r="AR439" s="127">
        <f t="shared" si="316"/>
        <v>0</v>
      </c>
      <c r="AS439" s="125">
        <f t="shared" si="328"/>
        <v>0</v>
      </c>
      <c r="AT439" s="128">
        <f t="shared" si="317"/>
        <v>0</v>
      </c>
      <c r="AU439" s="128">
        <f t="shared" si="318"/>
        <v>0</v>
      </c>
      <c r="AV439" s="128">
        <f t="shared" si="329"/>
        <v>0</v>
      </c>
      <c r="AW439" s="128">
        <f t="shared" si="319"/>
        <v>0</v>
      </c>
      <c r="AX439" s="146">
        <f t="shared" si="320"/>
        <v>0</v>
      </c>
      <c r="AY439" s="147">
        <f t="shared" si="330"/>
        <v>0</v>
      </c>
      <c r="AZ439" s="146">
        <f t="shared" si="321"/>
        <v>0</v>
      </c>
      <c r="BA439" s="129">
        <f t="shared" si="331"/>
        <v>0</v>
      </c>
      <c r="BB439" s="129">
        <f t="shared" si="332"/>
        <v>0</v>
      </c>
      <c r="BC439" s="129">
        <f t="shared" si="333"/>
        <v>0</v>
      </c>
      <c r="BD439" s="130">
        <f t="shared" si="334"/>
        <v>0</v>
      </c>
      <c r="BE439" s="130">
        <f t="shared" si="335"/>
        <v>0</v>
      </c>
      <c r="BF439" s="130">
        <f t="shared" si="336"/>
        <v>0</v>
      </c>
      <c r="BG439" s="149" t="b">
        <f t="shared" si="337"/>
        <v>0</v>
      </c>
      <c r="BH439" s="130" t="b">
        <f t="shared" si="338"/>
        <v>0</v>
      </c>
      <c r="BI439" s="130" t="str">
        <f t="shared" si="339"/>
        <v/>
      </c>
      <c r="BJ439" s="130" t="str">
        <f t="shared" si="340"/>
        <v/>
      </c>
      <c r="BK439" s="130">
        <f t="shared" si="341"/>
        <v>0</v>
      </c>
      <c r="BL439" s="130" t="str">
        <f t="shared" si="342"/>
        <v/>
      </c>
      <c r="BM439" s="130" t="str">
        <f t="shared" si="354"/>
        <v/>
      </c>
      <c r="BN439" s="130" t="str">
        <f t="shared" si="355"/>
        <v/>
      </c>
      <c r="BO439" s="130">
        <f t="shared" si="351"/>
        <v>0</v>
      </c>
      <c r="BP439" s="130">
        <f t="shared" si="352"/>
        <v>0</v>
      </c>
      <c r="BQ439" s="130">
        <f t="shared" si="353"/>
        <v>0</v>
      </c>
      <c r="BR439" s="130">
        <f t="shared" si="343"/>
        <v>0</v>
      </c>
      <c r="BS439" s="130" t="str">
        <f t="shared" si="344"/>
        <v>N</v>
      </c>
    </row>
    <row r="440" spans="1:71" ht="18" customHeight="1">
      <c r="A440" s="407"/>
      <c r="B440" s="117"/>
      <c r="C440" s="117"/>
      <c r="D440" s="118"/>
      <c r="E440" s="118"/>
      <c r="F440" s="115"/>
      <c r="G440" s="115"/>
      <c r="H440" s="119"/>
      <c r="I440" s="109" t="str">
        <f t="shared" si="322"/>
        <v xml:space="preserve"> </v>
      </c>
      <c r="J440" s="109" t="str">
        <f t="shared" si="323"/>
        <v xml:space="preserve"> </v>
      </c>
      <c r="K440" s="109" t="str">
        <f t="shared" si="324"/>
        <v xml:space="preserve"> </v>
      </c>
      <c r="W440" s="141" t="str">
        <f t="shared" si="325"/>
        <v xml:space="preserve"> </v>
      </c>
      <c r="X440" s="137" t="str">
        <f t="shared" si="306"/>
        <v xml:space="preserve"> </v>
      </c>
      <c r="Y440" s="137" t="str">
        <f t="shared" si="307"/>
        <v xml:space="preserve"> </v>
      </c>
      <c r="Z440" s="137" t="str">
        <f t="shared" si="308"/>
        <v xml:space="preserve"> </v>
      </c>
      <c r="AA440" s="138" t="str">
        <f t="shared" si="309"/>
        <v xml:space="preserve"> </v>
      </c>
      <c r="AB440" s="144" t="str">
        <f t="shared" si="310"/>
        <v xml:space="preserve"> </v>
      </c>
      <c r="AC440" s="139" t="e">
        <f t="shared" si="311"/>
        <v>#N/A</v>
      </c>
      <c r="AD440" s="139" t="e">
        <f t="shared" si="312"/>
        <v>#N/A</v>
      </c>
      <c r="AE440" s="140" t="str">
        <f>IF(ISBLANK($G440)," ",IF($D440="Z",#REF!,IF($G440=2,0,IF($G440=1,IF($AB440&gt;$AD440,#REF!,0),IF($AB440&lt;$AC440,#REF!,#REF!)))))</f>
        <v xml:space="preserve"> </v>
      </c>
      <c r="AF440" s="140" t="str">
        <f>IF(ISBLANK($G440)," ",IF($D440="Z",#REF!+#REF!,IF($G440=2,#REF!+#REF!,IF($G440=1,IF($AB440&gt;$AD440,#REF!+#REF!,#REF!+#REF!),IF($AB440&lt;$AC440,#REF!+#REF!,#REF!+#REF!)))))</f>
        <v xml:space="preserve"> </v>
      </c>
      <c r="AG440" s="125">
        <f t="shared" si="345"/>
        <v>0</v>
      </c>
      <c r="AH440" s="126">
        <f t="shared" si="346"/>
        <v>0</v>
      </c>
      <c r="AI440" s="126">
        <f t="shared" si="347"/>
        <v>0</v>
      </c>
      <c r="AJ440" s="126">
        <f t="shared" si="348"/>
        <v>0</v>
      </c>
      <c r="AK440" s="126">
        <f t="shared" si="349"/>
        <v>0</v>
      </c>
      <c r="AL440" s="126">
        <f t="shared" si="350"/>
        <v>4</v>
      </c>
      <c r="AM440" s="125">
        <f t="shared" si="326"/>
        <v>23</v>
      </c>
      <c r="AN440" s="125">
        <f t="shared" si="313"/>
        <v>0</v>
      </c>
      <c r="AO440" s="125">
        <f t="shared" si="314"/>
        <v>0</v>
      </c>
      <c r="AP440" s="125">
        <f t="shared" si="327"/>
        <v>1</v>
      </c>
      <c r="AQ440" s="127">
        <f t="shared" si="315"/>
        <v>810</v>
      </c>
      <c r="AR440" s="127">
        <f t="shared" si="316"/>
        <v>0</v>
      </c>
      <c r="AS440" s="125">
        <f t="shared" si="328"/>
        <v>0</v>
      </c>
      <c r="AT440" s="128">
        <f t="shared" si="317"/>
        <v>0</v>
      </c>
      <c r="AU440" s="128">
        <f t="shared" si="318"/>
        <v>0</v>
      </c>
      <c r="AV440" s="128">
        <f t="shared" si="329"/>
        <v>0</v>
      </c>
      <c r="AW440" s="128">
        <f t="shared" si="319"/>
        <v>0</v>
      </c>
      <c r="AX440" s="146">
        <f t="shared" si="320"/>
        <v>0</v>
      </c>
      <c r="AY440" s="147">
        <f t="shared" si="330"/>
        <v>0</v>
      </c>
      <c r="AZ440" s="146">
        <f t="shared" si="321"/>
        <v>0</v>
      </c>
      <c r="BA440" s="129">
        <f t="shared" si="331"/>
        <v>0</v>
      </c>
      <c r="BB440" s="129">
        <f t="shared" si="332"/>
        <v>0</v>
      </c>
      <c r="BC440" s="129">
        <f t="shared" si="333"/>
        <v>0</v>
      </c>
      <c r="BD440" s="130">
        <f t="shared" si="334"/>
        <v>0</v>
      </c>
      <c r="BE440" s="130">
        <f t="shared" si="335"/>
        <v>0</v>
      </c>
      <c r="BF440" s="130">
        <f t="shared" si="336"/>
        <v>0</v>
      </c>
      <c r="BG440" s="149" t="b">
        <f t="shared" si="337"/>
        <v>0</v>
      </c>
      <c r="BH440" s="130" t="b">
        <f t="shared" si="338"/>
        <v>0</v>
      </c>
      <c r="BI440" s="130" t="str">
        <f t="shared" si="339"/>
        <v/>
      </c>
      <c r="BJ440" s="130" t="str">
        <f t="shared" si="340"/>
        <v/>
      </c>
      <c r="BK440" s="130">
        <f t="shared" si="341"/>
        <v>0</v>
      </c>
      <c r="BL440" s="130" t="str">
        <f t="shared" si="342"/>
        <v/>
      </c>
      <c r="BM440" s="130" t="str">
        <f t="shared" si="354"/>
        <v/>
      </c>
      <c r="BN440" s="130" t="str">
        <f t="shared" si="355"/>
        <v/>
      </c>
      <c r="BO440" s="130">
        <f t="shared" si="351"/>
        <v>0</v>
      </c>
      <c r="BP440" s="130">
        <f t="shared" si="352"/>
        <v>0</v>
      </c>
      <c r="BQ440" s="130">
        <f t="shared" si="353"/>
        <v>0</v>
      </c>
      <c r="BR440" s="130">
        <f t="shared" si="343"/>
        <v>0</v>
      </c>
      <c r="BS440" s="130" t="str">
        <f t="shared" si="344"/>
        <v>N</v>
      </c>
    </row>
    <row r="441" spans="1:71" ht="18" customHeight="1">
      <c r="A441" s="407"/>
      <c r="B441" s="117"/>
      <c r="C441" s="117"/>
      <c r="D441" s="118"/>
      <c r="E441" s="118"/>
      <c r="F441" s="115"/>
      <c r="G441" s="115"/>
      <c r="H441" s="119"/>
      <c r="I441" s="109" t="str">
        <f t="shared" si="322"/>
        <v xml:space="preserve"> </v>
      </c>
      <c r="J441" s="109" t="str">
        <f t="shared" si="323"/>
        <v xml:space="preserve"> </v>
      </c>
      <c r="K441" s="109" t="str">
        <f t="shared" si="324"/>
        <v xml:space="preserve"> </v>
      </c>
      <c r="W441" s="141" t="str">
        <f t="shared" si="325"/>
        <v xml:space="preserve"> </v>
      </c>
      <c r="X441" s="137" t="str">
        <f t="shared" si="306"/>
        <v xml:space="preserve"> </v>
      </c>
      <c r="Y441" s="137" t="str">
        <f t="shared" si="307"/>
        <v xml:space="preserve"> </v>
      </c>
      <c r="Z441" s="137" t="str">
        <f t="shared" si="308"/>
        <v xml:space="preserve"> </v>
      </c>
      <c r="AA441" s="138" t="str">
        <f t="shared" si="309"/>
        <v xml:space="preserve"> </v>
      </c>
      <c r="AB441" s="144" t="str">
        <f t="shared" si="310"/>
        <v xml:space="preserve"> </v>
      </c>
      <c r="AC441" s="139" t="e">
        <f t="shared" si="311"/>
        <v>#N/A</v>
      </c>
      <c r="AD441" s="139" t="e">
        <f t="shared" si="312"/>
        <v>#N/A</v>
      </c>
      <c r="AE441" s="140" t="str">
        <f>IF(ISBLANK($G441)," ",IF($D441="Z",#REF!,IF($G441=2,0,IF($G441=1,IF($AB441&gt;$AD441,#REF!,0),IF($AB441&lt;$AC441,#REF!,#REF!)))))</f>
        <v xml:space="preserve"> </v>
      </c>
      <c r="AF441" s="140" t="str">
        <f>IF(ISBLANK($G441)," ",IF($D441="Z",#REF!+#REF!,IF($G441=2,#REF!+#REF!,IF($G441=1,IF($AB441&gt;$AD441,#REF!+#REF!,#REF!+#REF!),IF($AB441&lt;$AC441,#REF!+#REF!,#REF!+#REF!)))))</f>
        <v xml:space="preserve"> </v>
      </c>
      <c r="AG441" s="125">
        <f t="shared" si="345"/>
        <v>0</v>
      </c>
      <c r="AH441" s="126">
        <f t="shared" si="346"/>
        <v>0</v>
      </c>
      <c r="AI441" s="126">
        <f t="shared" si="347"/>
        <v>0</v>
      </c>
      <c r="AJ441" s="126">
        <f t="shared" si="348"/>
        <v>0</v>
      </c>
      <c r="AK441" s="126">
        <f t="shared" si="349"/>
        <v>0</v>
      </c>
      <c r="AL441" s="126">
        <f t="shared" si="350"/>
        <v>4</v>
      </c>
      <c r="AM441" s="125">
        <f t="shared" si="326"/>
        <v>23</v>
      </c>
      <c r="AN441" s="125">
        <f t="shared" si="313"/>
        <v>0</v>
      </c>
      <c r="AO441" s="125">
        <f t="shared" si="314"/>
        <v>0</v>
      </c>
      <c r="AP441" s="125">
        <f t="shared" si="327"/>
        <v>1</v>
      </c>
      <c r="AQ441" s="127">
        <f t="shared" si="315"/>
        <v>810</v>
      </c>
      <c r="AR441" s="127">
        <f t="shared" si="316"/>
        <v>0</v>
      </c>
      <c r="AS441" s="125">
        <f t="shared" si="328"/>
        <v>0</v>
      </c>
      <c r="AT441" s="128">
        <f t="shared" si="317"/>
        <v>0</v>
      </c>
      <c r="AU441" s="128">
        <f t="shared" si="318"/>
        <v>0</v>
      </c>
      <c r="AV441" s="128">
        <f t="shared" si="329"/>
        <v>0</v>
      </c>
      <c r="AW441" s="128">
        <f t="shared" si="319"/>
        <v>0</v>
      </c>
      <c r="AX441" s="146">
        <f t="shared" si="320"/>
        <v>0</v>
      </c>
      <c r="AY441" s="147">
        <f t="shared" si="330"/>
        <v>0</v>
      </c>
      <c r="AZ441" s="146">
        <f t="shared" si="321"/>
        <v>0</v>
      </c>
      <c r="BA441" s="129">
        <f t="shared" si="331"/>
        <v>0</v>
      </c>
      <c r="BB441" s="129">
        <f t="shared" si="332"/>
        <v>0</v>
      </c>
      <c r="BC441" s="129">
        <f t="shared" si="333"/>
        <v>0</v>
      </c>
      <c r="BD441" s="130">
        <f t="shared" si="334"/>
        <v>0</v>
      </c>
      <c r="BE441" s="130">
        <f t="shared" si="335"/>
        <v>0</v>
      </c>
      <c r="BF441" s="130">
        <f t="shared" si="336"/>
        <v>0</v>
      </c>
      <c r="BG441" s="149" t="b">
        <f t="shared" si="337"/>
        <v>0</v>
      </c>
      <c r="BH441" s="130" t="b">
        <f t="shared" si="338"/>
        <v>0</v>
      </c>
      <c r="BI441" s="130" t="str">
        <f t="shared" si="339"/>
        <v/>
      </c>
      <c r="BJ441" s="130" t="str">
        <f t="shared" si="340"/>
        <v/>
      </c>
      <c r="BK441" s="130">
        <f t="shared" si="341"/>
        <v>0</v>
      </c>
      <c r="BL441" s="130" t="str">
        <f t="shared" si="342"/>
        <v/>
      </c>
      <c r="BM441" s="130" t="str">
        <f t="shared" si="354"/>
        <v/>
      </c>
      <c r="BN441" s="130" t="str">
        <f t="shared" si="355"/>
        <v/>
      </c>
      <c r="BO441" s="130">
        <f t="shared" si="351"/>
        <v>0</v>
      </c>
      <c r="BP441" s="130">
        <f t="shared" si="352"/>
        <v>0</v>
      </c>
      <c r="BQ441" s="130">
        <f t="shared" si="353"/>
        <v>0</v>
      </c>
      <c r="BR441" s="130">
        <f t="shared" si="343"/>
        <v>0</v>
      </c>
      <c r="BS441" s="130" t="str">
        <f t="shared" si="344"/>
        <v>N</v>
      </c>
    </row>
    <row r="442" spans="1:71" ht="18" customHeight="1">
      <c r="A442" s="407"/>
      <c r="B442" s="117"/>
      <c r="C442" s="117"/>
      <c r="D442" s="118"/>
      <c r="E442" s="118"/>
      <c r="F442" s="115"/>
      <c r="G442" s="115"/>
      <c r="H442" s="119"/>
      <c r="I442" s="109" t="str">
        <f t="shared" si="322"/>
        <v xml:space="preserve"> </v>
      </c>
      <c r="J442" s="109" t="str">
        <f t="shared" si="323"/>
        <v xml:space="preserve"> </v>
      </c>
      <c r="K442" s="109" t="str">
        <f t="shared" si="324"/>
        <v xml:space="preserve"> </v>
      </c>
      <c r="W442" s="141" t="str">
        <f t="shared" si="325"/>
        <v xml:space="preserve"> </v>
      </c>
      <c r="X442" s="137" t="str">
        <f t="shared" si="306"/>
        <v xml:space="preserve"> </v>
      </c>
      <c r="Y442" s="137" t="str">
        <f t="shared" si="307"/>
        <v xml:space="preserve"> </v>
      </c>
      <c r="Z442" s="137" t="str">
        <f t="shared" si="308"/>
        <v xml:space="preserve"> </v>
      </c>
      <c r="AA442" s="138" t="str">
        <f t="shared" si="309"/>
        <v xml:space="preserve"> </v>
      </c>
      <c r="AB442" s="144" t="str">
        <f t="shared" si="310"/>
        <v xml:space="preserve"> </v>
      </c>
      <c r="AC442" s="139" t="e">
        <f t="shared" si="311"/>
        <v>#N/A</v>
      </c>
      <c r="AD442" s="139" t="e">
        <f t="shared" si="312"/>
        <v>#N/A</v>
      </c>
      <c r="AE442" s="140" t="str">
        <f>IF(ISBLANK($G442)," ",IF($D442="Z",#REF!,IF($G442=2,0,IF($G442=1,IF($AB442&gt;$AD442,#REF!,0),IF($AB442&lt;$AC442,#REF!,#REF!)))))</f>
        <v xml:space="preserve"> </v>
      </c>
      <c r="AF442" s="140" t="str">
        <f>IF(ISBLANK($G442)," ",IF($D442="Z",#REF!+#REF!,IF($G442=2,#REF!+#REF!,IF($G442=1,IF($AB442&gt;$AD442,#REF!+#REF!,#REF!+#REF!),IF($AB442&lt;$AC442,#REF!+#REF!,#REF!+#REF!)))))</f>
        <v xml:space="preserve"> </v>
      </c>
      <c r="AG442" s="125">
        <f t="shared" si="345"/>
        <v>0</v>
      </c>
      <c r="AH442" s="126">
        <f t="shared" si="346"/>
        <v>0</v>
      </c>
      <c r="AI442" s="126">
        <f t="shared" si="347"/>
        <v>0</v>
      </c>
      <c r="AJ442" s="126">
        <f t="shared" si="348"/>
        <v>0</v>
      </c>
      <c r="AK442" s="126">
        <f t="shared" si="349"/>
        <v>0</v>
      </c>
      <c r="AL442" s="126">
        <f t="shared" si="350"/>
        <v>4</v>
      </c>
      <c r="AM442" s="125">
        <f t="shared" si="326"/>
        <v>23</v>
      </c>
      <c r="AN442" s="125">
        <f t="shared" si="313"/>
        <v>0</v>
      </c>
      <c r="AO442" s="125">
        <f t="shared" si="314"/>
        <v>0</v>
      </c>
      <c r="AP442" s="125">
        <f t="shared" si="327"/>
        <v>1</v>
      </c>
      <c r="AQ442" s="127">
        <f t="shared" si="315"/>
        <v>810</v>
      </c>
      <c r="AR442" s="127">
        <f t="shared" si="316"/>
        <v>0</v>
      </c>
      <c r="AS442" s="125">
        <f t="shared" si="328"/>
        <v>0</v>
      </c>
      <c r="AT442" s="128">
        <f t="shared" si="317"/>
        <v>0</v>
      </c>
      <c r="AU442" s="128">
        <f t="shared" si="318"/>
        <v>0</v>
      </c>
      <c r="AV442" s="128">
        <f t="shared" si="329"/>
        <v>0</v>
      </c>
      <c r="AW442" s="128">
        <f t="shared" si="319"/>
        <v>0</v>
      </c>
      <c r="AX442" s="146">
        <f t="shared" si="320"/>
        <v>0</v>
      </c>
      <c r="AY442" s="147">
        <f t="shared" si="330"/>
        <v>0</v>
      </c>
      <c r="AZ442" s="146">
        <f t="shared" si="321"/>
        <v>0</v>
      </c>
      <c r="BA442" s="129">
        <f t="shared" si="331"/>
        <v>0</v>
      </c>
      <c r="BB442" s="129">
        <f t="shared" si="332"/>
        <v>0</v>
      </c>
      <c r="BC442" s="129">
        <f t="shared" si="333"/>
        <v>0</v>
      </c>
      <c r="BD442" s="130">
        <f t="shared" si="334"/>
        <v>0</v>
      </c>
      <c r="BE442" s="130">
        <f t="shared" si="335"/>
        <v>0</v>
      </c>
      <c r="BF442" s="130">
        <f t="shared" si="336"/>
        <v>0</v>
      </c>
      <c r="BG442" s="149" t="b">
        <f t="shared" si="337"/>
        <v>0</v>
      </c>
      <c r="BH442" s="130" t="b">
        <f t="shared" si="338"/>
        <v>0</v>
      </c>
      <c r="BI442" s="130" t="str">
        <f t="shared" si="339"/>
        <v/>
      </c>
      <c r="BJ442" s="130" t="str">
        <f t="shared" si="340"/>
        <v/>
      </c>
      <c r="BK442" s="130">
        <f t="shared" si="341"/>
        <v>0</v>
      </c>
      <c r="BL442" s="130" t="str">
        <f t="shared" si="342"/>
        <v/>
      </c>
      <c r="BM442" s="130" t="str">
        <f t="shared" si="354"/>
        <v/>
      </c>
      <c r="BN442" s="130" t="str">
        <f t="shared" si="355"/>
        <v/>
      </c>
      <c r="BO442" s="130">
        <f t="shared" si="351"/>
        <v>0</v>
      </c>
      <c r="BP442" s="130">
        <f t="shared" si="352"/>
        <v>0</v>
      </c>
      <c r="BQ442" s="130">
        <f t="shared" si="353"/>
        <v>0</v>
      </c>
      <c r="BR442" s="130">
        <f t="shared" si="343"/>
        <v>0</v>
      </c>
      <c r="BS442" s="130" t="str">
        <f t="shared" si="344"/>
        <v>N</v>
      </c>
    </row>
    <row r="443" spans="1:71" ht="18" customHeight="1">
      <c r="A443" s="407"/>
      <c r="B443" s="117"/>
      <c r="C443" s="117"/>
      <c r="D443" s="118"/>
      <c r="E443" s="118"/>
      <c r="F443" s="115"/>
      <c r="G443" s="115"/>
      <c r="H443" s="119"/>
      <c r="I443" s="109" t="str">
        <f t="shared" si="322"/>
        <v xml:space="preserve"> </v>
      </c>
      <c r="J443" s="109" t="str">
        <f t="shared" si="323"/>
        <v xml:space="preserve"> </v>
      </c>
      <c r="K443" s="109" t="str">
        <f t="shared" si="324"/>
        <v xml:space="preserve"> </v>
      </c>
      <c r="W443" s="141" t="str">
        <f t="shared" si="325"/>
        <v xml:space="preserve"> </v>
      </c>
      <c r="X443" s="137" t="str">
        <f t="shared" si="306"/>
        <v xml:space="preserve"> </v>
      </c>
      <c r="Y443" s="137" t="str">
        <f t="shared" si="307"/>
        <v xml:space="preserve"> </v>
      </c>
      <c r="Z443" s="137" t="str">
        <f t="shared" si="308"/>
        <v xml:space="preserve"> </v>
      </c>
      <c r="AA443" s="138" t="str">
        <f t="shared" si="309"/>
        <v xml:space="preserve"> </v>
      </c>
      <c r="AB443" s="144" t="str">
        <f t="shared" si="310"/>
        <v xml:space="preserve"> </v>
      </c>
      <c r="AC443" s="139" t="e">
        <f t="shared" si="311"/>
        <v>#N/A</v>
      </c>
      <c r="AD443" s="139" t="e">
        <f t="shared" si="312"/>
        <v>#N/A</v>
      </c>
      <c r="AE443" s="140" t="str">
        <f>IF(ISBLANK($G443)," ",IF($D443="Z",#REF!,IF($G443=2,0,IF($G443=1,IF($AB443&gt;$AD443,#REF!,0),IF($AB443&lt;$AC443,#REF!,#REF!)))))</f>
        <v xml:space="preserve"> </v>
      </c>
      <c r="AF443" s="140" t="str">
        <f>IF(ISBLANK($G443)," ",IF($D443="Z",#REF!+#REF!,IF($G443=2,#REF!+#REF!,IF($G443=1,IF($AB443&gt;$AD443,#REF!+#REF!,#REF!+#REF!),IF($AB443&lt;$AC443,#REF!+#REF!,#REF!+#REF!)))))</f>
        <v xml:space="preserve"> </v>
      </c>
      <c r="AG443" s="125">
        <f t="shared" si="345"/>
        <v>0</v>
      </c>
      <c r="AH443" s="126">
        <f t="shared" si="346"/>
        <v>0</v>
      </c>
      <c r="AI443" s="126">
        <f t="shared" si="347"/>
        <v>0</v>
      </c>
      <c r="AJ443" s="126">
        <f t="shared" si="348"/>
        <v>0</v>
      </c>
      <c r="AK443" s="126">
        <f t="shared" si="349"/>
        <v>0</v>
      </c>
      <c r="AL443" s="126">
        <f t="shared" si="350"/>
        <v>4</v>
      </c>
      <c r="AM443" s="125">
        <f t="shared" si="326"/>
        <v>23</v>
      </c>
      <c r="AN443" s="125">
        <f t="shared" si="313"/>
        <v>0</v>
      </c>
      <c r="AO443" s="125">
        <f t="shared" si="314"/>
        <v>0</v>
      </c>
      <c r="AP443" s="125">
        <f t="shared" si="327"/>
        <v>1</v>
      </c>
      <c r="AQ443" s="127">
        <f t="shared" si="315"/>
        <v>810</v>
      </c>
      <c r="AR443" s="127">
        <f t="shared" si="316"/>
        <v>0</v>
      </c>
      <c r="AS443" s="125">
        <f t="shared" si="328"/>
        <v>0</v>
      </c>
      <c r="AT443" s="128">
        <f t="shared" si="317"/>
        <v>0</v>
      </c>
      <c r="AU443" s="128">
        <f t="shared" si="318"/>
        <v>0</v>
      </c>
      <c r="AV443" s="128">
        <f t="shared" si="329"/>
        <v>0</v>
      </c>
      <c r="AW443" s="128">
        <f t="shared" si="319"/>
        <v>0</v>
      </c>
      <c r="AX443" s="146">
        <f t="shared" si="320"/>
        <v>0</v>
      </c>
      <c r="AY443" s="147">
        <f t="shared" si="330"/>
        <v>0</v>
      </c>
      <c r="AZ443" s="146">
        <f t="shared" si="321"/>
        <v>0</v>
      </c>
      <c r="BA443" s="129">
        <f t="shared" si="331"/>
        <v>0</v>
      </c>
      <c r="BB443" s="129">
        <f t="shared" si="332"/>
        <v>0</v>
      </c>
      <c r="BC443" s="129">
        <f t="shared" si="333"/>
        <v>0</v>
      </c>
      <c r="BD443" s="130">
        <f t="shared" si="334"/>
        <v>0</v>
      </c>
      <c r="BE443" s="130">
        <f t="shared" si="335"/>
        <v>0</v>
      </c>
      <c r="BF443" s="130">
        <f t="shared" si="336"/>
        <v>0</v>
      </c>
      <c r="BG443" s="149" t="b">
        <f t="shared" si="337"/>
        <v>0</v>
      </c>
      <c r="BH443" s="130" t="b">
        <f t="shared" si="338"/>
        <v>0</v>
      </c>
      <c r="BI443" s="130" t="str">
        <f t="shared" si="339"/>
        <v/>
      </c>
      <c r="BJ443" s="130" t="str">
        <f t="shared" si="340"/>
        <v/>
      </c>
      <c r="BK443" s="130">
        <f t="shared" si="341"/>
        <v>0</v>
      </c>
      <c r="BL443" s="130" t="str">
        <f t="shared" si="342"/>
        <v/>
      </c>
      <c r="BM443" s="130" t="str">
        <f t="shared" si="354"/>
        <v/>
      </c>
      <c r="BN443" s="130" t="str">
        <f t="shared" si="355"/>
        <v/>
      </c>
      <c r="BO443" s="130">
        <f t="shared" si="351"/>
        <v>0</v>
      </c>
      <c r="BP443" s="130">
        <f t="shared" si="352"/>
        <v>0</v>
      </c>
      <c r="BQ443" s="130">
        <f t="shared" si="353"/>
        <v>0</v>
      </c>
      <c r="BR443" s="130">
        <f t="shared" si="343"/>
        <v>0</v>
      </c>
      <c r="BS443" s="130" t="str">
        <f t="shared" si="344"/>
        <v>N</v>
      </c>
    </row>
    <row r="444" spans="1:71" ht="18" customHeight="1">
      <c r="A444" s="407"/>
      <c r="B444" s="117"/>
      <c r="C444" s="117"/>
      <c r="D444" s="118"/>
      <c r="E444" s="118"/>
      <c r="F444" s="115"/>
      <c r="G444" s="115"/>
      <c r="H444" s="119"/>
      <c r="I444" s="109" t="str">
        <f t="shared" si="322"/>
        <v xml:space="preserve"> </v>
      </c>
      <c r="J444" s="109" t="str">
        <f t="shared" si="323"/>
        <v xml:space="preserve"> </v>
      </c>
      <c r="K444" s="109" t="str">
        <f t="shared" si="324"/>
        <v xml:space="preserve"> </v>
      </c>
      <c r="W444" s="141" t="str">
        <f t="shared" si="325"/>
        <v xml:space="preserve"> </v>
      </c>
      <c r="X444" s="137" t="str">
        <f t="shared" si="306"/>
        <v xml:space="preserve"> </v>
      </c>
      <c r="Y444" s="137" t="str">
        <f t="shared" si="307"/>
        <v xml:space="preserve"> </v>
      </c>
      <c r="Z444" s="137" t="str">
        <f t="shared" si="308"/>
        <v xml:space="preserve"> </v>
      </c>
      <c r="AA444" s="138" t="str">
        <f t="shared" si="309"/>
        <v xml:space="preserve"> </v>
      </c>
      <c r="AB444" s="144" t="str">
        <f t="shared" si="310"/>
        <v xml:space="preserve"> </v>
      </c>
      <c r="AC444" s="139" t="e">
        <f t="shared" si="311"/>
        <v>#N/A</v>
      </c>
      <c r="AD444" s="139" t="e">
        <f t="shared" si="312"/>
        <v>#N/A</v>
      </c>
      <c r="AE444" s="140" t="str">
        <f>IF(ISBLANK($G444)," ",IF($D444="Z",#REF!,IF($G444=2,0,IF($G444=1,IF($AB444&gt;$AD444,#REF!,0),IF($AB444&lt;$AC444,#REF!,#REF!)))))</f>
        <v xml:space="preserve"> </v>
      </c>
      <c r="AF444" s="140" t="str">
        <f>IF(ISBLANK($G444)," ",IF($D444="Z",#REF!+#REF!,IF($G444=2,#REF!+#REF!,IF($G444=1,IF($AB444&gt;$AD444,#REF!+#REF!,#REF!+#REF!),IF($AB444&lt;$AC444,#REF!+#REF!,#REF!+#REF!)))))</f>
        <v xml:space="preserve"> </v>
      </c>
      <c r="AG444" s="125">
        <f t="shared" si="345"/>
        <v>0</v>
      </c>
      <c r="AH444" s="126">
        <f t="shared" si="346"/>
        <v>0</v>
      </c>
      <c r="AI444" s="126">
        <f t="shared" si="347"/>
        <v>0</v>
      </c>
      <c r="AJ444" s="126">
        <f t="shared" si="348"/>
        <v>0</v>
      </c>
      <c r="AK444" s="126">
        <f t="shared" si="349"/>
        <v>0</v>
      </c>
      <c r="AL444" s="126">
        <f t="shared" si="350"/>
        <v>4</v>
      </c>
      <c r="AM444" s="125">
        <f t="shared" si="326"/>
        <v>23</v>
      </c>
      <c r="AN444" s="125">
        <f t="shared" si="313"/>
        <v>0</v>
      </c>
      <c r="AO444" s="125">
        <f t="shared" si="314"/>
        <v>0</v>
      </c>
      <c r="AP444" s="125">
        <f t="shared" si="327"/>
        <v>1</v>
      </c>
      <c r="AQ444" s="127">
        <f t="shared" si="315"/>
        <v>810</v>
      </c>
      <c r="AR444" s="127">
        <f t="shared" si="316"/>
        <v>0</v>
      </c>
      <c r="AS444" s="125">
        <f t="shared" si="328"/>
        <v>0</v>
      </c>
      <c r="AT444" s="128">
        <f t="shared" si="317"/>
        <v>0</v>
      </c>
      <c r="AU444" s="128">
        <f t="shared" si="318"/>
        <v>0</v>
      </c>
      <c r="AV444" s="128">
        <f t="shared" si="329"/>
        <v>0</v>
      </c>
      <c r="AW444" s="128">
        <f t="shared" si="319"/>
        <v>0</v>
      </c>
      <c r="AX444" s="146">
        <f t="shared" si="320"/>
        <v>0</v>
      </c>
      <c r="AY444" s="147">
        <f t="shared" si="330"/>
        <v>0</v>
      </c>
      <c r="AZ444" s="146">
        <f t="shared" si="321"/>
        <v>0</v>
      </c>
      <c r="BA444" s="129">
        <f t="shared" si="331"/>
        <v>0</v>
      </c>
      <c r="BB444" s="129">
        <f t="shared" si="332"/>
        <v>0</v>
      </c>
      <c r="BC444" s="129">
        <f t="shared" si="333"/>
        <v>0</v>
      </c>
      <c r="BD444" s="130">
        <f t="shared" si="334"/>
        <v>0</v>
      </c>
      <c r="BE444" s="130">
        <f t="shared" si="335"/>
        <v>0</v>
      </c>
      <c r="BF444" s="130">
        <f t="shared" si="336"/>
        <v>0</v>
      </c>
      <c r="BG444" s="149" t="b">
        <f t="shared" si="337"/>
        <v>0</v>
      </c>
      <c r="BH444" s="130" t="b">
        <f t="shared" si="338"/>
        <v>0</v>
      </c>
      <c r="BI444" s="130" t="str">
        <f t="shared" si="339"/>
        <v/>
      </c>
      <c r="BJ444" s="130" t="str">
        <f t="shared" si="340"/>
        <v/>
      </c>
      <c r="BK444" s="130">
        <f t="shared" si="341"/>
        <v>0</v>
      </c>
      <c r="BL444" s="130" t="str">
        <f t="shared" si="342"/>
        <v/>
      </c>
      <c r="BM444" s="130" t="str">
        <f t="shared" si="354"/>
        <v/>
      </c>
      <c r="BN444" s="130" t="str">
        <f t="shared" si="355"/>
        <v/>
      </c>
      <c r="BO444" s="130">
        <f t="shared" si="351"/>
        <v>0</v>
      </c>
      <c r="BP444" s="130">
        <f t="shared" si="352"/>
        <v>0</v>
      </c>
      <c r="BQ444" s="130">
        <f t="shared" si="353"/>
        <v>0</v>
      </c>
      <c r="BR444" s="130">
        <f t="shared" si="343"/>
        <v>0</v>
      </c>
      <c r="BS444" s="130" t="str">
        <f t="shared" si="344"/>
        <v>N</v>
      </c>
    </row>
    <row r="445" spans="1:71" ht="18" customHeight="1">
      <c r="A445" s="407"/>
      <c r="B445" s="117"/>
      <c r="C445" s="117"/>
      <c r="D445" s="118"/>
      <c r="E445" s="118"/>
      <c r="F445" s="115"/>
      <c r="G445" s="115"/>
      <c r="H445" s="119"/>
      <c r="I445" s="109" t="str">
        <f t="shared" si="322"/>
        <v xml:space="preserve"> </v>
      </c>
      <c r="J445" s="109" t="str">
        <f t="shared" si="323"/>
        <v xml:space="preserve"> </v>
      </c>
      <c r="K445" s="109" t="str">
        <f t="shared" si="324"/>
        <v xml:space="preserve"> </v>
      </c>
      <c r="W445" s="141" t="str">
        <f t="shared" si="325"/>
        <v xml:space="preserve"> </v>
      </c>
      <c r="X445" s="137" t="str">
        <f t="shared" si="306"/>
        <v xml:space="preserve"> </v>
      </c>
      <c r="Y445" s="137" t="str">
        <f t="shared" si="307"/>
        <v xml:space="preserve"> </v>
      </c>
      <c r="Z445" s="137" t="str">
        <f t="shared" si="308"/>
        <v xml:space="preserve"> </v>
      </c>
      <c r="AA445" s="138" t="str">
        <f t="shared" si="309"/>
        <v xml:space="preserve"> </v>
      </c>
      <c r="AB445" s="144" t="str">
        <f t="shared" si="310"/>
        <v xml:space="preserve"> </v>
      </c>
      <c r="AC445" s="139" t="e">
        <f t="shared" si="311"/>
        <v>#N/A</v>
      </c>
      <c r="AD445" s="139" t="e">
        <f t="shared" si="312"/>
        <v>#N/A</v>
      </c>
      <c r="AE445" s="140" t="str">
        <f>IF(ISBLANK($G445)," ",IF($D445="Z",#REF!,IF($G445=2,0,IF($G445=1,IF($AB445&gt;$AD445,#REF!,0),IF($AB445&lt;$AC445,#REF!,#REF!)))))</f>
        <v xml:space="preserve"> </v>
      </c>
      <c r="AF445" s="140" t="str">
        <f>IF(ISBLANK($G445)," ",IF($D445="Z",#REF!+#REF!,IF($G445=2,#REF!+#REF!,IF($G445=1,IF($AB445&gt;$AD445,#REF!+#REF!,#REF!+#REF!),IF($AB445&lt;$AC445,#REF!+#REF!,#REF!+#REF!)))))</f>
        <v xml:space="preserve"> </v>
      </c>
      <c r="AG445" s="125">
        <f t="shared" si="345"/>
        <v>0</v>
      </c>
      <c r="AH445" s="126">
        <f t="shared" si="346"/>
        <v>0</v>
      </c>
      <c r="AI445" s="126">
        <f t="shared" si="347"/>
        <v>0</v>
      </c>
      <c r="AJ445" s="126">
        <f t="shared" si="348"/>
        <v>0</v>
      </c>
      <c r="AK445" s="126">
        <f t="shared" si="349"/>
        <v>0</v>
      </c>
      <c r="AL445" s="126">
        <f t="shared" si="350"/>
        <v>4</v>
      </c>
      <c r="AM445" s="125">
        <f t="shared" si="326"/>
        <v>23</v>
      </c>
      <c r="AN445" s="125">
        <f t="shared" si="313"/>
        <v>0</v>
      </c>
      <c r="AO445" s="125">
        <f t="shared" si="314"/>
        <v>0</v>
      </c>
      <c r="AP445" s="125">
        <f t="shared" si="327"/>
        <v>1</v>
      </c>
      <c r="AQ445" s="127">
        <f t="shared" si="315"/>
        <v>810</v>
      </c>
      <c r="AR445" s="127">
        <f t="shared" si="316"/>
        <v>0</v>
      </c>
      <c r="AS445" s="125">
        <f t="shared" si="328"/>
        <v>0</v>
      </c>
      <c r="AT445" s="128">
        <f t="shared" si="317"/>
        <v>0</v>
      </c>
      <c r="AU445" s="128">
        <f t="shared" si="318"/>
        <v>0</v>
      </c>
      <c r="AV445" s="128">
        <f t="shared" si="329"/>
        <v>0</v>
      </c>
      <c r="AW445" s="128">
        <f t="shared" si="319"/>
        <v>0</v>
      </c>
      <c r="AX445" s="146">
        <f t="shared" si="320"/>
        <v>0</v>
      </c>
      <c r="AY445" s="147">
        <f t="shared" si="330"/>
        <v>0</v>
      </c>
      <c r="AZ445" s="146">
        <f t="shared" si="321"/>
        <v>0</v>
      </c>
      <c r="BA445" s="129">
        <f t="shared" si="331"/>
        <v>0</v>
      </c>
      <c r="BB445" s="129">
        <f t="shared" si="332"/>
        <v>0</v>
      </c>
      <c r="BC445" s="129">
        <f t="shared" si="333"/>
        <v>0</v>
      </c>
      <c r="BD445" s="130">
        <f t="shared" si="334"/>
        <v>0</v>
      </c>
      <c r="BE445" s="130">
        <f t="shared" si="335"/>
        <v>0</v>
      </c>
      <c r="BF445" s="130">
        <f t="shared" si="336"/>
        <v>0</v>
      </c>
      <c r="BG445" s="149" t="b">
        <f t="shared" si="337"/>
        <v>0</v>
      </c>
      <c r="BH445" s="130" t="b">
        <f t="shared" si="338"/>
        <v>0</v>
      </c>
      <c r="BI445" s="130" t="str">
        <f t="shared" si="339"/>
        <v/>
      </c>
      <c r="BJ445" s="130" t="str">
        <f t="shared" si="340"/>
        <v/>
      </c>
      <c r="BK445" s="130">
        <f t="shared" si="341"/>
        <v>0</v>
      </c>
      <c r="BL445" s="130" t="str">
        <f t="shared" si="342"/>
        <v/>
      </c>
      <c r="BM445" s="130" t="str">
        <f t="shared" si="354"/>
        <v/>
      </c>
      <c r="BN445" s="130" t="str">
        <f t="shared" si="355"/>
        <v/>
      </c>
      <c r="BO445" s="130">
        <f t="shared" si="351"/>
        <v>0</v>
      </c>
      <c r="BP445" s="130">
        <f t="shared" si="352"/>
        <v>0</v>
      </c>
      <c r="BQ445" s="130">
        <f t="shared" si="353"/>
        <v>0</v>
      </c>
      <c r="BR445" s="130">
        <f t="shared" si="343"/>
        <v>0</v>
      </c>
      <c r="BS445" s="130" t="str">
        <f t="shared" si="344"/>
        <v>N</v>
      </c>
    </row>
    <row r="446" spans="1:71" ht="18" customHeight="1">
      <c r="A446" s="407"/>
      <c r="B446" s="117"/>
      <c r="C446" s="117"/>
      <c r="D446" s="118"/>
      <c r="E446" s="118"/>
      <c r="F446" s="115"/>
      <c r="G446" s="115"/>
      <c r="H446" s="119"/>
      <c r="I446" s="109" t="str">
        <f t="shared" si="322"/>
        <v xml:space="preserve"> </v>
      </c>
      <c r="J446" s="109" t="str">
        <f t="shared" si="323"/>
        <v xml:space="preserve"> </v>
      </c>
      <c r="K446" s="109" t="str">
        <f t="shared" si="324"/>
        <v xml:space="preserve"> </v>
      </c>
      <c r="W446" s="141" t="str">
        <f t="shared" si="325"/>
        <v xml:space="preserve"> </v>
      </c>
      <c r="X446" s="137" t="str">
        <f t="shared" si="306"/>
        <v xml:space="preserve"> </v>
      </c>
      <c r="Y446" s="137" t="str">
        <f t="shared" si="307"/>
        <v xml:space="preserve"> </v>
      </c>
      <c r="Z446" s="137" t="str">
        <f t="shared" si="308"/>
        <v xml:space="preserve"> </v>
      </c>
      <c r="AA446" s="138" t="str">
        <f t="shared" si="309"/>
        <v xml:space="preserve"> </v>
      </c>
      <c r="AB446" s="144" t="str">
        <f t="shared" si="310"/>
        <v xml:space="preserve"> </v>
      </c>
      <c r="AC446" s="139" t="e">
        <f t="shared" si="311"/>
        <v>#N/A</v>
      </c>
      <c r="AD446" s="139" t="e">
        <f t="shared" si="312"/>
        <v>#N/A</v>
      </c>
      <c r="AE446" s="140" t="str">
        <f>IF(ISBLANK($G446)," ",IF($D446="Z",#REF!,IF($G446=2,0,IF($G446=1,IF($AB446&gt;$AD446,#REF!,0),IF($AB446&lt;$AC446,#REF!,#REF!)))))</f>
        <v xml:space="preserve"> </v>
      </c>
      <c r="AF446" s="140" t="str">
        <f>IF(ISBLANK($G446)," ",IF($D446="Z",#REF!+#REF!,IF($G446=2,#REF!+#REF!,IF($G446=1,IF($AB446&gt;$AD446,#REF!+#REF!,#REF!+#REF!),IF($AB446&lt;$AC446,#REF!+#REF!,#REF!+#REF!)))))</f>
        <v xml:space="preserve"> </v>
      </c>
      <c r="AG446" s="125">
        <f t="shared" si="345"/>
        <v>0</v>
      </c>
      <c r="AH446" s="126">
        <f t="shared" si="346"/>
        <v>0</v>
      </c>
      <c r="AI446" s="126">
        <f t="shared" si="347"/>
        <v>0</v>
      </c>
      <c r="AJ446" s="126">
        <f t="shared" si="348"/>
        <v>0</v>
      </c>
      <c r="AK446" s="126">
        <f t="shared" si="349"/>
        <v>0</v>
      </c>
      <c r="AL446" s="126">
        <f t="shared" si="350"/>
        <v>4</v>
      </c>
      <c r="AM446" s="125">
        <f t="shared" si="326"/>
        <v>23</v>
      </c>
      <c r="AN446" s="125">
        <f t="shared" si="313"/>
        <v>0</v>
      </c>
      <c r="AO446" s="125">
        <f t="shared" si="314"/>
        <v>0</v>
      </c>
      <c r="AP446" s="125">
        <f t="shared" si="327"/>
        <v>1</v>
      </c>
      <c r="AQ446" s="127">
        <f t="shared" si="315"/>
        <v>810</v>
      </c>
      <c r="AR446" s="127">
        <f t="shared" si="316"/>
        <v>0</v>
      </c>
      <c r="AS446" s="125">
        <f t="shared" si="328"/>
        <v>0</v>
      </c>
      <c r="AT446" s="128">
        <f t="shared" si="317"/>
        <v>0</v>
      </c>
      <c r="AU446" s="128">
        <f t="shared" si="318"/>
        <v>0</v>
      </c>
      <c r="AV446" s="128">
        <f t="shared" si="329"/>
        <v>0</v>
      </c>
      <c r="AW446" s="128">
        <f t="shared" si="319"/>
        <v>0</v>
      </c>
      <c r="AX446" s="146">
        <f t="shared" si="320"/>
        <v>0</v>
      </c>
      <c r="AY446" s="147">
        <f t="shared" si="330"/>
        <v>0</v>
      </c>
      <c r="AZ446" s="146">
        <f t="shared" si="321"/>
        <v>0</v>
      </c>
      <c r="BA446" s="129">
        <f t="shared" si="331"/>
        <v>0</v>
      </c>
      <c r="BB446" s="129">
        <f t="shared" si="332"/>
        <v>0</v>
      </c>
      <c r="BC446" s="129">
        <f t="shared" si="333"/>
        <v>0</v>
      </c>
      <c r="BD446" s="130">
        <f t="shared" si="334"/>
        <v>0</v>
      </c>
      <c r="BE446" s="130">
        <f t="shared" si="335"/>
        <v>0</v>
      </c>
      <c r="BF446" s="130">
        <f t="shared" si="336"/>
        <v>0</v>
      </c>
      <c r="BG446" s="149" t="b">
        <f t="shared" si="337"/>
        <v>0</v>
      </c>
      <c r="BH446" s="130" t="b">
        <f t="shared" si="338"/>
        <v>0</v>
      </c>
      <c r="BI446" s="130" t="str">
        <f t="shared" si="339"/>
        <v/>
      </c>
      <c r="BJ446" s="130" t="str">
        <f t="shared" si="340"/>
        <v/>
      </c>
      <c r="BK446" s="130">
        <f t="shared" si="341"/>
        <v>0</v>
      </c>
      <c r="BL446" s="130" t="str">
        <f t="shared" si="342"/>
        <v/>
      </c>
      <c r="BM446" s="130" t="str">
        <f t="shared" si="354"/>
        <v/>
      </c>
      <c r="BN446" s="130" t="str">
        <f t="shared" si="355"/>
        <v/>
      </c>
      <c r="BO446" s="130">
        <f t="shared" si="351"/>
        <v>0</v>
      </c>
      <c r="BP446" s="130">
        <f t="shared" si="352"/>
        <v>0</v>
      </c>
      <c r="BQ446" s="130">
        <f t="shared" si="353"/>
        <v>0</v>
      </c>
      <c r="BR446" s="130">
        <f t="shared" si="343"/>
        <v>0</v>
      </c>
      <c r="BS446" s="130" t="str">
        <f t="shared" si="344"/>
        <v>N</v>
      </c>
    </row>
    <row r="447" spans="1:71" ht="18" customHeight="1">
      <c r="A447" s="407"/>
      <c r="B447" s="117"/>
      <c r="C447" s="117"/>
      <c r="D447" s="118"/>
      <c r="E447" s="118"/>
      <c r="F447" s="115"/>
      <c r="G447" s="115"/>
      <c r="H447" s="119"/>
      <c r="I447" s="109" t="str">
        <f t="shared" si="322"/>
        <v xml:space="preserve"> </v>
      </c>
      <c r="J447" s="109" t="str">
        <f t="shared" si="323"/>
        <v xml:space="preserve"> </v>
      </c>
      <c r="K447" s="109" t="str">
        <f t="shared" si="324"/>
        <v xml:space="preserve"> </v>
      </c>
      <c r="W447" s="141" t="str">
        <f t="shared" si="325"/>
        <v xml:space="preserve"> </v>
      </c>
      <c r="X447" s="137" t="str">
        <f t="shared" si="306"/>
        <v xml:space="preserve"> </v>
      </c>
      <c r="Y447" s="137" t="str">
        <f t="shared" si="307"/>
        <v xml:space="preserve"> </v>
      </c>
      <c r="Z447" s="137" t="str">
        <f t="shared" si="308"/>
        <v xml:space="preserve"> </v>
      </c>
      <c r="AA447" s="138" t="str">
        <f t="shared" si="309"/>
        <v xml:space="preserve"> </v>
      </c>
      <c r="AB447" s="144" t="str">
        <f t="shared" si="310"/>
        <v xml:space="preserve"> </v>
      </c>
      <c r="AC447" s="139" t="e">
        <f t="shared" si="311"/>
        <v>#N/A</v>
      </c>
      <c r="AD447" s="139" t="e">
        <f t="shared" si="312"/>
        <v>#N/A</v>
      </c>
      <c r="AE447" s="140" t="str">
        <f>IF(ISBLANK($G447)," ",IF($D447="Z",#REF!,IF($G447=2,0,IF($G447=1,IF($AB447&gt;$AD447,#REF!,0),IF($AB447&lt;$AC447,#REF!,#REF!)))))</f>
        <v xml:space="preserve"> </v>
      </c>
      <c r="AF447" s="140" t="str">
        <f>IF(ISBLANK($G447)," ",IF($D447="Z",#REF!+#REF!,IF($G447=2,#REF!+#REF!,IF($G447=1,IF($AB447&gt;$AD447,#REF!+#REF!,#REF!+#REF!),IF($AB447&lt;$AC447,#REF!+#REF!,#REF!+#REF!)))))</f>
        <v xml:space="preserve"> </v>
      </c>
      <c r="AG447" s="125">
        <f t="shared" si="345"/>
        <v>0</v>
      </c>
      <c r="AH447" s="126">
        <f t="shared" si="346"/>
        <v>0</v>
      </c>
      <c r="AI447" s="126">
        <f t="shared" si="347"/>
        <v>0</v>
      </c>
      <c r="AJ447" s="126">
        <f t="shared" si="348"/>
        <v>0</v>
      </c>
      <c r="AK447" s="126">
        <f t="shared" si="349"/>
        <v>0</v>
      </c>
      <c r="AL447" s="126">
        <f t="shared" si="350"/>
        <v>4</v>
      </c>
      <c r="AM447" s="125">
        <f t="shared" si="326"/>
        <v>23</v>
      </c>
      <c r="AN447" s="125">
        <f t="shared" si="313"/>
        <v>0</v>
      </c>
      <c r="AO447" s="125">
        <f t="shared" si="314"/>
        <v>0</v>
      </c>
      <c r="AP447" s="125">
        <f t="shared" si="327"/>
        <v>1</v>
      </c>
      <c r="AQ447" s="127">
        <f t="shared" si="315"/>
        <v>810</v>
      </c>
      <c r="AR447" s="127">
        <f t="shared" si="316"/>
        <v>0</v>
      </c>
      <c r="AS447" s="125">
        <f t="shared" si="328"/>
        <v>0</v>
      </c>
      <c r="AT447" s="128">
        <f t="shared" si="317"/>
        <v>0</v>
      </c>
      <c r="AU447" s="128">
        <f t="shared" si="318"/>
        <v>0</v>
      </c>
      <c r="AV447" s="128">
        <f t="shared" si="329"/>
        <v>0</v>
      </c>
      <c r="AW447" s="128">
        <f t="shared" si="319"/>
        <v>0</v>
      </c>
      <c r="AX447" s="146">
        <f t="shared" si="320"/>
        <v>0</v>
      </c>
      <c r="AY447" s="147">
        <f t="shared" si="330"/>
        <v>0</v>
      </c>
      <c r="AZ447" s="146">
        <f t="shared" si="321"/>
        <v>0</v>
      </c>
      <c r="BA447" s="129">
        <f t="shared" si="331"/>
        <v>0</v>
      </c>
      <c r="BB447" s="129">
        <f t="shared" si="332"/>
        <v>0</v>
      </c>
      <c r="BC447" s="129">
        <f t="shared" si="333"/>
        <v>0</v>
      </c>
      <c r="BD447" s="130">
        <f t="shared" si="334"/>
        <v>0</v>
      </c>
      <c r="BE447" s="130">
        <f t="shared" si="335"/>
        <v>0</v>
      </c>
      <c r="BF447" s="130">
        <f t="shared" si="336"/>
        <v>0</v>
      </c>
      <c r="BG447" s="149" t="b">
        <f t="shared" si="337"/>
        <v>0</v>
      </c>
      <c r="BH447" s="130" t="b">
        <f t="shared" si="338"/>
        <v>0</v>
      </c>
      <c r="BI447" s="130" t="str">
        <f t="shared" si="339"/>
        <v/>
      </c>
      <c r="BJ447" s="130" t="str">
        <f t="shared" si="340"/>
        <v/>
      </c>
      <c r="BK447" s="130">
        <f t="shared" si="341"/>
        <v>0</v>
      </c>
      <c r="BL447" s="130" t="str">
        <f t="shared" si="342"/>
        <v/>
      </c>
      <c r="BM447" s="130" t="str">
        <f t="shared" si="354"/>
        <v/>
      </c>
      <c r="BN447" s="130" t="str">
        <f t="shared" si="355"/>
        <v/>
      </c>
      <c r="BO447" s="130">
        <f t="shared" si="351"/>
        <v>0</v>
      </c>
      <c r="BP447" s="130">
        <f t="shared" si="352"/>
        <v>0</v>
      </c>
      <c r="BQ447" s="130">
        <f t="shared" si="353"/>
        <v>0</v>
      </c>
      <c r="BR447" s="130">
        <f t="shared" si="343"/>
        <v>0</v>
      </c>
      <c r="BS447" s="130" t="str">
        <f t="shared" si="344"/>
        <v>N</v>
      </c>
    </row>
    <row r="448" spans="1:71" ht="18" customHeight="1">
      <c r="A448" s="407"/>
      <c r="B448" s="117"/>
      <c r="C448" s="117"/>
      <c r="D448" s="118"/>
      <c r="E448" s="118"/>
      <c r="F448" s="115"/>
      <c r="G448" s="115"/>
      <c r="H448" s="119"/>
      <c r="I448" s="109" t="str">
        <f t="shared" si="322"/>
        <v xml:space="preserve"> </v>
      </c>
      <c r="J448" s="109" t="str">
        <f t="shared" si="323"/>
        <v xml:space="preserve"> </v>
      </c>
      <c r="K448" s="109" t="str">
        <f t="shared" si="324"/>
        <v xml:space="preserve"> </v>
      </c>
      <c r="W448" s="141" t="str">
        <f t="shared" si="325"/>
        <v xml:space="preserve"> </v>
      </c>
      <c r="X448" s="137" t="str">
        <f t="shared" si="306"/>
        <v xml:space="preserve"> </v>
      </c>
      <c r="Y448" s="137" t="str">
        <f t="shared" si="307"/>
        <v xml:space="preserve"> </v>
      </c>
      <c r="Z448" s="137" t="str">
        <f t="shared" si="308"/>
        <v xml:space="preserve"> </v>
      </c>
      <c r="AA448" s="138" t="str">
        <f t="shared" si="309"/>
        <v xml:space="preserve"> </v>
      </c>
      <c r="AB448" s="144" t="str">
        <f t="shared" si="310"/>
        <v xml:space="preserve"> </v>
      </c>
      <c r="AC448" s="139" t="e">
        <f t="shared" si="311"/>
        <v>#N/A</v>
      </c>
      <c r="AD448" s="139" t="e">
        <f t="shared" si="312"/>
        <v>#N/A</v>
      </c>
      <c r="AE448" s="140" t="str">
        <f>IF(ISBLANK($G448)," ",IF($D448="Z",#REF!,IF($G448=2,0,IF($G448=1,IF($AB448&gt;$AD448,#REF!,0),IF($AB448&lt;$AC448,#REF!,#REF!)))))</f>
        <v xml:space="preserve"> </v>
      </c>
      <c r="AF448" s="140" t="str">
        <f>IF(ISBLANK($G448)," ",IF($D448="Z",#REF!+#REF!,IF($G448=2,#REF!+#REF!,IF($G448=1,IF($AB448&gt;$AD448,#REF!+#REF!,#REF!+#REF!),IF($AB448&lt;$AC448,#REF!+#REF!,#REF!+#REF!)))))</f>
        <v xml:space="preserve"> </v>
      </c>
      <c r="AG448" s="125">
        <f t="shared" si="345"/>
        <v>0</v>
      </c>
      <c r="AH448" s="126">
        <f t="shared" si="346"/>
        <v>0</v>
      </c>
      <c r="AI448" s="126">
        <f t="shared" si="347"/>
        <v>0</v>
      </c>
      <c r="AJ448" s="126">
        <f t="shared" si="348"/>
        <v>0</v>
      </c>
      <c r="AK448" s="126">
        <f t="shared" si="349"/>
        <v>0</v>
      </c>
      <c r="AL448" s="126">
        <f t="shared" si="350"/>
        <v>4</v>
      </c>
      <c r="AM448" s="125">
        <f t="shared" si="326"/>
        <v>23</v>
      </c>
      <c r="AN448" s="125">
        <f t="shared" si="313"/>
        <v>0</v>
      </c>
      <c r="AO448" s="125">
        <f t="shared" si="314"/>
        <v>0</v>
      </c>
      <c r="AP448" s="125">
        <f t="shared" si="327"/>
        <v>1</v>
      </c>
      <c r="AQ448" s="127">
        <f t="shared" si="315"/>
        <v>810</v>
      </c>
      <c r="AR448" s="127">
        <f t="shared" si="316"/>
        <v>0</v>
      </c>
      <c r="AS448" s="125">
        <f t="shared" si="328"/>
        <v>0</v>
      </c>
      <c r="AT448" s="128">
        <f t="shared" si="317"/>
        <v>0</v>
      </c>
      <c r="AU448" s="128">
        <f t="shared" si="318"/>
        <v>0</v>
      </c>
      <c r="AV448" s="128">
        <f t="shared" si="329"/>
        <v>0</v>
      </c>
      <c r="AW448" s="128">
        <f t="shared" si="319"/>
        <v>0</v>
      </c>
      <c r="AX448" s="146">
        <f t="shared" si="320"/>
        <v>0</v>
      </c>
      <c r="AY448" s="147">
        <f t="shared" si="330"/>
        <v>0</v>
      </c>
      <c r="AZ448" s="146">
        <f t="shared" si="321"/>
        <v>0</v>
      </c>
      <c r="BA448" s="129">
        <f t="shared" si="331"/>
        <v>0</v>
      </c>
      <c r="BB448" s="129">
        <f t="shared" si="332"/>
        <v>0</v>
      </c>
      <c r="BC448" s="129">
        <f t="shared" si="333"/>
        <v>0</v>
      </c>
      <c r="BD448" s="130">
        <f t="shared" si="334"/>
        <v>0</v>
      </c>
      <c r="BE448" s="130">
        <f t="shared" si="335"/>
        <v>0</v>
      </c>
      <c r="BF448" s="130">
        <f t="shared" si="336"/>
        <v>0</v>
      </c>
      <c r="BG448" s="149" t="b">
        <f t="shared" si="337"/>
        <v>0</v>
      </c>
      <c r="BH448" s="130" t="b">
        <f t="shared" si="338"/>
        <v>0</v>
      </c>
      <c r="BI448" s="130" t="str">
        <f t="shared" si="339"/>
        <v/>
      </c>
      <c r="BJ448" s="130" t="str">
        <f t="shared" si="340"/>
        <v/>
      </c>
      <c r="BK448" s="130">
        <f t="shared" si="341"/>
        <v>0</v>
      </c>
      <c r="BL448" s="130" t="str">
        <f t="shared" si="342"/>
        <v/>
      </c>
      <c r="BM448" s="130" t="str">
        <f t="shared" si="354"/>
        <v/>
      </c>
      <c r="BN448" s="130" t="str">
        <f t="shared" si="355"/>
        <v/>
      </c>
      <c r="BO448" s="130">
        <f t="shared" si="351"/>
        <v>0</v>
      </c>
      <c r="BP448" s="130">
        <f t="shared" si="352"/>
        <v>0</v>
      </c>
      <c r="BQ448" s="130">
        <f t="shared" si="353"/>
        <v>0</v>
      </c>
      <c r="BR448" s="130">
        <f t="shared" si="343"/>
        <v>0</v>
      </c>
      <c r="BS448" s="130" t="str">
        <f t="shared" si="344"/>
        <v>N</v>
      </c>
    </row>
    <row r="449" spans="1:71" ht="18" customHeight="1">
      <c r="A449" s="407"/>
      <c r="B449" s="117"/>
      <c r="C449" s="117"/>
      <c r="D449" s="118"/>
      <c r="E449" s="118"/>
      <c r="F449" s="115"/>
      <c r="G449" s="115"/>
      <c r="H449" s="119"/>
      <c r="I449" s="109" t="str">
        <f t="shared" si="322"/>
        <v xml:space="preserve"> </v>
      </c>
      <c r="J449" s="109" t="str">
        <f t="shared" si="323"/>
        <v xml:space="preserve"> </v>
      </c>
      <c r="K449" s="109" t="str">
        <f t="shared" si="324"/>
        <v xml:space="preserve"> </v>
      </c>
      <c r="W449" s="141" t="str">
        <f t="shared" si="325"/>
        <v xml:space="preserve"> </v>
      </c>
      <c r="X449" s="137" t="str">
        <f t="shared" si="306"/>
        <v xml:space="preserve"> </v>
      </c>
      <c r="Y449" s="137" t="str">
        <f t="shared" si="307"/>
        <v xml:space="preserve"> </v>
      </c>
      <c r="Z449" s="137" t="str">
        <f t="shared" si="308"/>
        <v xml:space="preserve"> </v>
      </c>
      <c r="AA449" s="138" t="str">
        <f t="shared" si="309"/>
        <v xml:space="preserve"> </v>
      </c>
      <c r="AB449" s="144" t="str">
        <f t="shared" si="310"/>
        <v xml:space="preserve"> </v>
      </c>
      <c r="AC449" s="139" t="e">
        <f t="shared" si="311"/>
        <v>#N/A</v>
      </c>
      <c r="AD449" s="139" t="e">
        <f t="shared" si="312"/>
        <v>#N/A</v>
      </c>
      <c r="AE449" s="140" t="str">
        <f>IF(ISBLANK($G449)," ",IF($D449="Z",#REF!,IF($G449=2,0,IF($G449=1,IF($AB449&gt;$AD449,#REF!,0),IF($AB449&lt;$AC449,#REF!,#REF!)))))</f>
        <v xml:space="preserve"> </v>
      </c>
      <c r="AF449" s="140" t="str">
        <f>IF(ISBLANK($G449)," ",IF($D449="Z",#REF!+#REF!,IF($G449=2,#REF!+#REF!,IF($G449=1,IF($AB449&gt;$AD449,#REF!+#REF!,#REF!+#REF!),IF($AB449&lt;$AC449,#REF!+#REF!,#REF!+#REF!)))))</f>
        <v xml:space="preserve"> </v>
      </c>
      <c r="AG449" s="125">
        <f t="shared" si="345"/>
        <v>0</v>
      </c>
      <c r="AH449" s="126">
        <f t="shared" si="346"/>
        <v>0</v>
      </c>
      <c r="AI449" s="126">
        <f t="shared" si="347"/>
        <v>0</v>
      </c>
      <c r="AJ449" s="126">
        <f t="shared" si="348"/>
        <v>0</v>
      </c>
      <c r="AK449" s="126">
        <f t="shared" si="349"/>
        <v>0</v>
      </c>
      <c r="AL449" s="126">
        <f t="shared" si="350"/>
        <v>4</v>
      </c>
      <c r="AM449" s="125">
        <f t="shared" si="326"/>
        <v>23</v>
      </c>
      <c r="AN449" s="125">
        <f t="shared" si="313"/>
        <v>0</v>
      </c>
      <c r="AO449" s="125">
        <f t="shared" si="314"/>
        <v>0</v>
      </c>
      <c r="AP449" s="125">
        <f t="shared" si="327"/>
        <v>1</v>
      </c>
      <c r="AQ449" s="127">
        <f t="shared" si="315"/>
        <v>810</v>
      </c>
      <c r="AR449" s="127">
        <f t="shared" si="316"/>
        <v>0</v>
      </c>
      <c r="AS449" s="125">
        <f t="shared" si="328"/>
        <v>0</v>
      </c>
      <c r="AT449" s="128">
        <f t="shared" si="317"/>
        <v>0</v>
      </c>
      <c r="AU449" s="128">
        <f t="shared" si="318"/>
        <v>0</v>
      </c>
      <c r="AV449" s="128">
        <f t="shared" si="329"/>
        <v>0</v>
      </c>
      <c r="AW449" s="128">
        <f t="shared" si="319"/>
        <v>0</v>
      </c>
      <c r="AX449" s="146">
        <f t="shared" si="320"/>
        <v>0</v>
      </c>
      <c r="AY449" s="147">
        <f t="shared" si="330"/>
        <v>0</v>
      </c>
      <c r="AZ449" s="146">
        <f t="shared" si="321"/>
        <v>0</v>
      </c>
      <c r="BA449" s="129">
        <f t="shared" si="331"/>
        <v>0</v>
      </c>
      <c r="BB449" s="129">
        <f t="shared" si="332"/>
        <v>0</v>
      </c>
      <c r="BC449" s="129">
        <f t="shared" si="333"/>
        <v>0</v>
      </c>
      <c r="BD449" s="130">
        <f t="shared" si="334"/>
        <v>0</v>
      </c>
      <c r="BE449" s="130">
        <f t="shared" si="335"/>
        <v>0</v>
      </c>
      <c r="BF449" s="130">
        <f t="shared" si="336"/>
        <v>0</v>
      </c>
      <c r="BG449" s="149" t="b">
        <f t="shared" si="337"/>
        <v>0</v>
      </c>
      <c r="BH449" s="130" t="b">
        <f t="shared" si="338"/>
        <v>0</v>
      </c>
      <c r="BI449" s="130" t="str">
        <f t="shared" si="339"/>
        <v/>
      </c>
      <c r="BJ449" s="130" t="str">
        <f t="shared" si="340"/>
        <v/>
      </c>
      <c r="BK449" s="130">
        <f t="shared" si="341"/>
        <v>0</v>
      </c>
      <c r="BL449" s="130" t="str">
        <f t="shared" si="342"/>
        <v/>
      </c>
      <c r="BM449" s="130" t="str">
        <f t="shared" si="354"/>
        <v/>
      </c>
      <c r="BN449" s="130" t="str">
        <f t="shared" si="355"/>
        <v/>
      </c>
      <c r="BO449" s="130">
        <f t="shared" si="351"/>
        <v>0</v>
      </c>
      <c r="BP449" s="130">
        <f t="shared" si="352"/>
        <v>0</v>
      </c>
      <c r="BQ449" s="130">
        <f t="shared" si="353"/>
        <v>0</v>
      </c>
      <c r="BR449" s="130">
        <f t="shared" si="343"/>
        <v>0</v>
      </c>
      <c r="BS449" s="130" t="str">
        <f t="shared" si="344"/>
        <v>N</v>
      </c>
    </row>
    <row r="450" spans="1:71" ht="18" customHeight="1">
      <c r="A450" s="407"/>
      <c r="B450" s="117"/>
      <c r="C450" s="117"/>
      <c r="D450" s="118"/>
      <c r="E450" s="118"/>
      <c r="F450" s="115"/>
      <c r="G450" s="115"/>
      <c r="H450" s="119"/>
      <c r="I450" s="109" t="str">
        <f t="shared" si="322"/>
        <v xml:space="preserve"> </v>
      </c>
      <c r="J450" s="109" t="str">
        <f t="shared" si="323"/>
        <v xml:space="preserve"> </v>
      </c>
      <c r="K450" s="109" t="str">
        <f t="shared" si="324"/>
        <v xml:space="preserve"> </v>
      </c>
      <c r="W450" s="141" t="str">
        <f t="shared" si="325"/>
        <v xml:space="preserve"> </v>
      </c>
      <c r="X450" s="137" t="str">
        <f t="shared" si="306"/>
        <v xml:space="preserve"> </v>
      </c>
      <c r="Y450" s="137" t="str">
        <f t="shared" si="307"/>
        <v xml:space="preserve"> </v>
      </c>
      <c r="Z450" s="137" t="str">
        <f t="shared" si="308"/>
        <v xml:space="preserve"> </v>
      </c>
      <c r="AA450" s="138" t="str">
        <f t="shared" si="309"/>
        <v xml:space="preserve"> </v>
      </c>
      <c r="AB450" s="144" t="str">
        <f t="shared" si="310"/>
        <v xml:space="preserve"> </v>
      </c>
      <c r="AC450" s="139" t="e">
        <f t="shared" si="311"/>
        <v>#N/A</v>
      </c>
      <c r="AD450" s="139" t="e">
        <f t="shared" si="312"/>
        <v>#N/A</v>
      </c>
      <c r="AE450" s="140" t="str">
        <f>IF(ISBLANK($G450)," ",IF($D450="Z",#REF!,IF($G450=2,0,IF($G450=1,IF($AB450&gt;$AD450,#REF!,0),IF($AB450&lt;$AC450,#REF!,#REF!)))))</f>
        <v xml:space="preserve"> </v>
      </c>
      <c r="AF450" s="140" t="str">
        <f>IF(ISBLANK($G450)," ",IF($D450="Z",#REF!+#REF!,IF($G450=2,#REF!+#REF!,IF($G450=1,IF($AB450&gt;$AD450,#REF!+#REF!,#REF!+#REF!),IF($AB450&lt;$AC450,#REF!+#REF!,#REF!+#REF!)))))</f>
        <v xml:space="preserve"> </v>
      </c>
      <c r="AG450" s="125">
        <f t="shared" si="345"/>
        <v>0</v>
      </c>
      <c r="AH450" s="126">
        <f t="shared" si="346"/>
        <v>0</v>
      </c>
      <c r="AI450" s="126">
        <f t="shared" si="347"/>
        <v>0</v>
      </c>
      <c r="AJ450" s="126">
        <f t="shared" si="348"/>
        <v>0</v>
      </c>
      <c r="AK450" s="126">
        <f t="shared" si="349"/>
        <v>0</v>
      </c>
      <c r="AL450" s="126">
        <f t="shared" si="350"/>
        <v>4</v>
      </c>
      <c r="AM450" s="125">
        <f t="shared" si="326"/>
        <v>23</v>
      </c>
      <c r="AN450" s="125">
        <f t="shared" si="313"/>
        <v>0</v>
      </c>
      <c r="AO450" s="125">
        <f t="shared" si="314"/>
        <v>0</v>
      </c>
      <c r="AP450" s="125">
        <f t="shared" si="327"/>
        <v>1</v>
      </c>
      <c r="AQ450" s="127">
        <f t="shared" si="315"/>
        <v>810</v>
      </c>
      <c r="AR450" s="127">
        <f t="shared" si="316"/>
        <v>0</v>
      </c>
      <c r="AS450" s="125">
        <f t="shared" si="328"/>
        <v>0</v>
      </c>
      <c r="AT450" s="128">
        <f t="shared" si="317"/>
        <v>0</v>
      </c>
      <c r="AU450" s="128">
        <f t="shared" si="318"/>
        <v>0</v>
      </c>
      <c r="AV450" s="128">
        <f t="shared" si="329"/>
        <v>0</v>
      </c>
      <c r="AW450" s="128">
        <f t="shared" si="319"/>
        <v>0</v>
      </c>
      <c r="AX450" s="146">
        <f t="shared" si="320"/>
        <v>0</v>
      </c>
      <c r="AY450" s="147">
        <f t="shared" si="330"/>
        <v>0</v>
      </c>
      <c r="AZ450" s="146">
        <f t="shared" si="321"/>
        <v>0</v>
      </c>
      <c r="BA450" s="129">
        <f t="shared" si="331"/>
        <v>0</v>
      </c>
      <c r="BB450" s="129">
        <f t="shared" si="332"/>
        <v>0</v>
      </c>
      <c r="BC450" s="129">
        <f t="shared" si="333"/>
        <v>0</v>
      </c>
      <c r="BD450" s="130">
        <f t="shared" si="334"/>
        <v>0</v>
      </c>
      <c r="BE450" s="130">
        <f t="shared" si="335"/>
        <v>0</v>
      </c>
      <c r="BF450" s="130">
        <f t="shared" si="336"/>
        <v>0</v>
      </c>
      <c r="BG450" s="149" t="b">
        <f t="shared" si="337"/>
        <v>0</v>
      </c>
      <c r="BH450" s="130" t="b">
        <f t="shared" si="338"/>
        <v>0</v>
      </c>
      <c r="BI450" s="130" t="str">
        <f t="shared" si="339"/>
        <v/>
      </c>
      <c r="BJ450" s="130" t="str">
        <f t="shared" si="340"/>
        <v/>
      </c>
      <c r="BK450" s="130">
        <f t="shared" si="341"/>
        <v>0</v>
      </c>
      <c r="BL450" s="130" t="str">
        <f t="shared" si="342"/>
        <v/>
      </c>
      <c r="BM450" s="130" t="str">
        <f t="shared" si="354"/>
        <v/>
      </c>
      <c r="BN450" s="130" t="str">
        <f t="shared" si="355"/>
        <v/>
      </c>
      <c r="BO450" s="130">
        <f t="shared" si="351"/>
        <v>0</v>
      </c>
      <c r="BP450" s="130">
        <f t="shared" si="352"/>
        <v>0</v>
      </c>
      <c r="BQ450" s="130">
        <f t="shared" si="353"/>
        <v>0</v>
      </c>
      <c r="BR450" s="130">
        <f t="shared" si="343"/>
        <v>0</v>
      </c>
      <c r="BS450" s="130" t="str">
        <f t="shared" si="344"/>
        <v>N</v>
      </c>
    </row>
    <row r="451" spans="1:71" ht="18" customHeight="1">
      <c r="A451" s="407"/>
      <c r="B451" s="117"/>
      <c r="C451" s="117"/>
      <c r="D451" s="118"/>
      <c r="E451" s="118"/>
      <c r="F451" s="115"/>
      <c r="G451" s="115"/>
      <c r="H451" s="119"/>
      <c r="I451" s="109" t="str">
        <f t="shared" si="322"/>
        <v xml:space="preserve"> </v>
      </c>
      <c r="J451" s="109" t="str">
        <f t="shared" si="323"/>
        <v xml:space="preserve"> </v>
      </c>
      <c r="K451" s="109" t="str">
        <f t="shared" si="324"/>
        <v xml:space="preserve"> </v>
      </c>
      <c r="W451" s="141" t="str">
        <f t="shared" si="325"/>
        <v xml:space="preserve"> </v>
      </c>
      <c r="X451" s="137" t="str">
        <f t="shared" si="306"/>
        <v xml:space="preserve"> </v>
      </c>
      <c r="Y451" s="137" t="str">
        <f t="shared" si="307"/>
        <v xml:space="preserve"> </v>
      </c>
      <c r="Z451" s="137" t="str">
        <f t="shared" si="308"/>
        <v xml:space="preserve"> </v>
      </c>
      <c r="AA451" s="138" t="str">
        <f t="shared" si="309"/>
        <v xml:space="preserve"> </v>
      </c>
      <c r="AB451" s="144" t="str">
        <f t="shared" si="310"/>
        <v xml:space="preserve"> </v>
      </c>
      <c r="AC451" s="139" t="e">
        <f t="shared" si="311"/>
        <v>#N/A</v>
      </c>
      <c r="AD451" s="139" t="e">
        <f t="shared" si="312"/>
        <v>#N/A</v>
      </c>
      <c r="AE451" s="140" t="str">
        <f>IF(ISBLANK($G451)," ",IF($D451="Z",#REF!,IF($G451=2,0,IF($G451=1,IF($AB451&gt;$AD451,#REF!,0),IF($AB451&lt;$AC451,#REF!,#REF!)))))</f>
        <v xml:space="preserve"> </v>
      </c>
      <c r="AF451" s="140" t="str">
        <f>IF(ISBLANK($G451)," ",IF($D451="Z",#REF!+#REF!,IF($G451=2,#REF!+#REF!,IF($G451=1,IF($AB451&gt;$AD451,#REF!+#REF!,#REF!+#REF!),IF($AB451&lt;$AC451,#REF!+#REF!,#REF!+#REF!)))))</f>
        <v xml:space="preserve"> </v>
      </c>
      <c r="AG451" s="125">
        <f t="shared" si="345"/>
        <v>0</v>
      </c>
      <c r="AH451" s="126">
        <f t="shared" si="346"/>
        <v>0</v>
      </c>
      <c r="AI451" s="126">
        <f t="shared" si="347"/>
        <v>0</v>
      </c>
      <c r="AJ451" s="126">
        <f t="shared" si="348"/>
        <v>0</v>
      </c>
      <c r="AK451" s="126">
        <f t="shared" si="349"/>
        <v>0</v>
      </c>
      <c r="AL451" s="126">
        <f t="shared" si="350"/>
        <v>4</v>
      </c>
      <c r="AM451" s="125">
        <f t="shared" si="326"/>
        <v>23</v>
      </c>
      <c r="AN451" s="125">
        <f t="shared" si="313"/>
        <v>0</v>
      </c>
      <c r="AO451" s="125">
        <f t="shared" si="314"/>
        <v>0</v>
      </c>
      <c r="AP451" s="125">
        <f t="shared" si="327"/>
        <v>1</v>
      </c>
      <c r="AQ451" s="127">
        <f t="shared" si="315"/>
        <v>810</v>
      </c>
      <c r="AR451" s="127">
        <f t="shared" si="316"/>
        <v>0</v>
      </c>
      <c r="AS451" s="125">
        <f t="shared" si="328"/>
        <v>0</v>
      </c>
      <c r="AT451" s="128">
        <f t="shared" si="317"/>
        <v>0</v>
      </c>
      <c r="AU451" s="128">
        <f t="shared" si="318"/>
        <v>0</v>
      </c>
      <c r="AV451" s="128">
        <f t="shared" si="329"/>
        <v>0</v>
      </c>
      <c r="AW451" s="128">
        <f t="shared" si="319"/>
        <v>0</v>
      </c>
      <c r="AX451" s="146">
        <f t="shared" si="320"/>
        <v>0</v>
      </c>
      <c r="AY451" s="147">
        <f t="shared" si="330"/>
        <v>0</v>
      </c>
      <c r="AZ451" s="146">
        <f t="shared" si="321"/>
        <v>0</v>
      </c>
      <c r="BA451" s="129">
        <f t="shared" si="331"/>
        <v>0</v>
      </c>
      <c r="BB451" s="129">
        <f t="shared" si="332"/>
        <v>0</v>
      </c>
      <c r="BC451" s="129">
        <f t="shared" si="333"/>
        <v>0</v>
      </c>
      <c r="BD451" s="130">
        <f t="shared" si="334"/>
        <v>0</v>
      </c>
      <c r="BE451" s="130">
        <f t="shared" si="335"/>
        <v>0</v>
      </c>
      <c r="BF451" s="130">
        <f t="shared" si="336"/>
        <v>0</v>
      </c>
      <c r="BG451" s="149" t="b">
        <f t="shared" si="337"/>
        <v>0</v>
      </c>
      <c r="BH451" s="130" t="b">
        <f t="shared" si="338"/>
        <v>0</v>
      </c>
      <c r="BI451" s="130" t="str">
        <f t="shared" si="339"/>
        <v/>
      </c>
      <c r="BJ451" s="130" t="str">
        <f t="shared" si="340"/>
        <v/>
      </c>
      <c r="BK451" s="130">
        <f t="shared" si="341"/>
        <v>0</v>
      </c>
      <c r="BL451" s="130" t="str">
        <f t="shared" si="342"/>
        <v/>
      </c>
      <c r="BM451" s="130" t="str">
        <f t="shared" si="354"/>
        <v/>
      </c>
      <c r="BN451" s="130" t="str">
        <f t="shared" si="355"/>
        <v/>
      </c>
      <c r="BO451" s="130">
        <f t="shared" si="351"/>
        <v>0</v>
      </c>
      <c r="BP451" s="130">
        <f t="shared" si="352"/>
        <v>0</v>
      </c>
      <c r="BQ451" s="130">
        <f t="shared" si="353"/>
        <v>0</v>
      </c>
      <c r="BR451" s="130">
        <f t="shared" si="343"/>
        <v>0</v>
      </c>
      <c r="BS451" s="130" t="str">
        <f t="shared" si="344"/>
        <v>N</v>
      </c>
    </row>
    <row r="452" spans="1:71" ht="18" customHeight="1">
      <c r="A452" s="407"/>
      <c r="B452" s="117"/>
      <c r="C452" s="117"/>
      <c r="D452" s="118"/>
      <c r="E452" s="118"/>
      <c r="F452" s="115"/>
      <c r="G452" s="115"/>
      <c r="H452" s="119"/>
      <c r="I452" s="109" t="str">
        <f t="shared" si="322"/>
        <v xml:space="preserve"> </v>
      </c>
      <c r="J452" s="109" t="str">
        <f t="shared" si="323"/>
        <v xml:space="preserve"> </v>
      </c>
      <c r="K452" s="109" t="str">
        <f t="shared" si="324"/>
        <v xml:space="preserve"> </v>
      </c>
      <c r="W452" s="141" t="str">
        <f t="shared" si="325"/>
        <v xml:space="preserve"> </v>
      </c>
      <c r="X452" s="137" t="str">
        <f t="shared" si="306"/>
        <v xml:space="preserve"> </v>
      </c>
      <c r="Y452" s="137" t="str">
        <f t="shared" si="307"/>
        <v xml:space="preserve"> </v>
      </c>
      <c r="Z452" s="137" t="str">
        <f t="shared" si="308"/>
        <v xml:space="preserve"> </v>
      </c>
      <c r="AA452" s="138" t="str">
        <f t="shared" si="309"/>
        <v xml:space="preserve"> </v>
      </c>
      <c r="AB452" s="144" t="str">
        <f t="shared" si="310"/>
        <v xml:space="preserve"> </v>
      </c>
      <c r="AC452" s="139" t="e">
        <f t="shared" si="311"/>
        <v>#N/A</v>
      </c>
      <c r="AD452" s="139" t="e">
        <f t="shared" si="312"/>
        <v>#N/A</v>
      </c>
      <c r="AE452" s="140" t="str">
        <f>IF(ISBLANK($G452)," ",IF($D452="Z",#REF!,IF($G452=2,0,IF($G452=1,IF($AB452&gt;$AD452,#REF!,0),IF($AB452&lt;$AC452,#REF!,#REF!)))))</f>
        <v xml:space="preserve"> </v>
      </c>
      <c r="AF452" s="140" t="str">
        <f>IF(ISBLANK($G452)," ",IF($D452="Z",#REF!+#REF!,IF($G452=2,#REF!+#REF!,IF($G452=1,IF($AB452&gt;$AD452,#REF!+#REF!,#REF!+#REF!),IF($AB452&lt;$AC452,#REF!+#REF!,#REF!+#REF!)))))</f>
        <v xml:space="preserve"> </v>
      </c>
      <c r="AG452" s="125">
        <f t="shared" si="345"/>
        <v>0</v>
      </c>
      <c r="AH452" s="126">
        <f t="shared" si="346"/>
        <v>0</v>
      </c>
      <c r="AI452" s="126">
        <f t="shared" si="347"/>
        <v>0</v>
      </c>
      <c r="AJ452" s="126">
        <f t="shared" si="348"/>
        <v>0</v>
      </c>
      <c r="AK452" s="126">
        <f t="shared" si="349"/>
        <v>0</v>
      </c>
      <c r="AL452" s="126">
        <f t="shared" si="350"/>
        <v>4</v>
      </c>
      <c r="AM452" s="125">
        <f t="shared" si="326"/>
        <v>23</v>
      </c>
      <c r="AN452" s="125">
        <f t="shared" si="313"/>
        <v>0</v>
      </c>
      <c r="AO452" s="125">
        <f t="shared" si="314"/>
        <v>0</v>
      </c>
      <c r="AP452" s="125">
        <f t="shared" si="327"/>
        <v>1</v>
      </c>
      <c r="AQ452" s="127">
        <f t="shared" si="315"/>
        <v>810</v>
      </c>
      <c r="AR452" s="127">
        <f t="shared" si="316"/>
        <v>0</v>
      </c>
      <c r="AS452" s="125">
        <f t="shared" si="328"/>
        <v>0</v>
      </c>
      <c r="AT452" s="128">
        <f t="shared" si="317"/>
        <v>0</v>
      </c>
      <c r="AU452" s="128">
        <f t="shared" si="318"/>
        <v>0</v>
      </c>
      <c r="AV452" s="128">
        <f t="shared" si="329"/>
        <v>0</v>
      </c>
      <c r="AW452" s="128">
        <f t="shared" si="319"/>
        <v>0</v>
      </c>
      <c r="AX452" s="146">
        <f t="shared" si="320"/>
        <v>0</v>
      </c>
      <c r="AY452" s="147">
        <f t="shared" si="330"/>
        <v>0</v>
      </c>
      <c r="AZ452" s="146">
        <f t="shared" si="321"/>
        <v>0</v>
      </c>
      <c r="BA452" s="129">
        <f t="shared" si="331"/>
        <v>0</v>
      </c>
      <c r="BB452" s="129">
        <f t="shared" si="332"/>
        <v>0</v>
      </c>
      <c r="BC452" s="129">
        <f t="shared" si="333"/>
        <v>0</v>
      </c>
      <c r="BD452" s="130">
        <f t="shared" si="334"/>
        <v>0</v>
      </c>
      <c r="BE452" s="130">
        <f t="shared" si="335"/>
        <v>0</v>
      </c>
      <c r="BF452" s="130">
        <f t="shared" si="336"/>
        <v>0</v>
      </c>
      <c r="BG452" s="149" t="b">
        <f t="shared" si="337"/>
        <v>0</v>
      </c>
      <c r="BH452" s="130" t="b">
        <f t="shared" si="338"/>
        <v>0</v>
      </c>
      <c r="BI452" s="130" t="str">
        <f t="shared" si="339"/>
        <v/>
      </c>
      <c r="BJ452" s="130" t="str">
        <f t="shared" si="340"/>
        <v/>
      </c>
      <c r="BK452" s="130">
        <f t="shared" si="341"/>
        <v>0</v>
      </c>
      <c r="BL452" s="130" t="str">
        <f t="shared" si="342"/>
        <v/>
      </c>
      <c r="BM452" s="130" t="str">
        <f t="shared" si="354"/>
        <v/>
      </c>
      <c r="BN452" s="130" t="str">
        <f t="shared" si="355"/>
        <v/>
      </c>
      <c r="BO452" s="130">
        <f t="shared" si="351"/>
        <v>0</v>
      </c>
      <c r="BP452" s="130">
        <f t="shared" si="352"/>
        <v>0</v>
      </c>
      <c r="BQ452" s="130">
        <f t="shared" si="353"/>
        <v>0</v>
      </c>
      <c r="BR452" s="130">
        <f t="shared" si="343"/>
        <v>0</v>
      </c>
      <c r="BS452" s="130" t="str">
        <f t="shared" si="344"/>
        <v>N</v>
      </c>
    </row>
    <row r="453" spans="1:71" ht="18" customHeight="1">
      <c r="A453" s="407"/>
      <c r="B453" s="117"/>
      <c r="C453" s="117"/>
      <c r="D453" s="118"/>
      <c r="E453" s="118"/>
      <c r="F453" s="115"/>
      <c r="G453" s="115"/>
      <c r="H453" s="119"/>
      <c r="I453" s="109" t="str">
        <f t="shared" si="322"/>
        <v xml:space="preserve"> </v>
      </c>
      <c r="J453" s="109" t="str">
        <f t="shared" si="323"/>
        <v xml:space="preserve"> </v>
      </c>
      <c r="K453" s="109" t="str">
        <f t="shared" si="324"/>
        <v xml:space="preserve"> </v>
      </c>
      <c r="W453" s="141" t="str">
        <f t="shared" si="325"/>
        <v xml:space="preserve"> </v>
      </c>
      <c r="X453" s="137" t="str">
        <f t="shared" si="306"/>
        <v xml:space="preserve"> </v>
      </c>
      <c r="Y453" s="137" t="str">
        <f t="shared" si="307"/>
        <v xml:space="preserve"> </v>
      </c>
      <c r="Z453" s="137" t="str">
        <f t="shared" si="308"/>
        <v xml:space="preserve"> </v>
      </c>
      <c r="AA453" s="138" t="str">
        <f t="shared" si="309"/>
        <v xml:space="preserve"> </v>
      </c>
      <c r="AB453" s="144" t="str">
        <f t="shared" si="310"/>
        <v xml:space="preserve"> </v>
      </c>
      <c r="AC453" s="139" t="e">
        <f t="shared" si="311"/>
        <v>#N/A</v>
      </c>
      <c r="AD453" s="139" t="e">
        <f t="shared" si="312"/>
        <v>#N/A</v>
      </c>
      <c r="AE453" s="140" t="str">
        <f>IF(ISBLANK($G453)," ",IF($D453="Z",#REF!,IF($G453=2,0,IF($G453=1,IF($AB453&gt;$AD453,#REF!,0),IF($AB453&lt;$AC453,#REF!,#REF!)))))</f>
        <v xml:space="preserve"> </v>
      </c>
      <c r="AF453" s="140" t="str">
        <f>IF(ISBLANK($G453)," ",IF($D453="Z",#REF!+#REF!,IF($G453=2,#REF!+#REF!,IF($G453=1,IF($AB453&gt;$AD453,#REF!+#REF!,#REF!+#REF!),IF($AB453&lt;$AC453,#REF!+#REF!,#REF!+#REF!)))))</f>
        <v xml:space="preserve"> </v>
      </c>
      <c r="AG453" s="125">
        <f t="shared" si="345"/>
        <v>0</v>
      </c>
      <c r="AH453" s="126">
        <f t="shared" si="346"/>
        <v>0</v>
      </c>
      <c r="AI453" s="126">
        <f t="shared" si="347"/>
        <v>0</v>
      </c>
      <c r="AJ453" s="126">
        <f t="shared" si="348"/>
        <v>0</v>
      </c>
      <c r="AK453" s="126">
        <f t="shared" si="349"/>
        <v>0</v>
      </c>
      <c r="AL453" s="126">
        <f t="shared" si="350"/>
        <v>4</v>
      </c>
      <c r="AM453" s="125">
        <f t="shared" si="326"/>
        <v>23</v>
      </c>
      <c r="AN453" s="125">
        <f t="shared" si="313"/>
        <v>0</v>
      </c>
      <c r="AO453" s="125">
        <f t="shared" si="314"/>
        <v>0</v>
      </c>
      <c r="AP453" s="125">
        <f t="shared" si="327"/>
        <v>1</v>
      </c>
      <c r="AQ453" s="127">
        <f t="shared" si="315"/>
        <v>810</v>
      </c>
      <c r="AR453" s="127">
        <f t="shared" si="316"/>
        <v>0</v>
      </c>
      <c r="AS453" s="125">
        <f t="shared" si="328"/>
        <v>0</v>
      </c>
      <c r="AT453" s="128">
        <f t="shared" si="317"/>
        <v>0</v>
      </c>
      <c r="AU453" s="128">
        <f t="shared" si="318"/>
        <v>0</v>
      </c>
      <c r="AV453" s="128">
        <f t="shared" si="329"/>
        <v>0</v>
      </c>
      <c r="AW453" s="128">
        <f t="shared" si="319"/>
        <v>0</v>
      </c>
      <c r="AX453" s="146">
        <f t="shared" si="320"/>
        <v>0</v>
      </c>
      <c r="AY453" s="147">
        <f t="shared" si="330"/>
        <v>0</v>
      </c>
      <c r="AZ453" s="146">
        <f t="shared" si="321"/>
        <v>0</v>
      </c>
      <c r="BA453" s="129">
        <f t="shared" si="331"/>
        <v>0</v>
      </c>
      <c r="BB453" s="129">
        <f t="shared" si="332"/>
        <v>0</v>
      </c>
      <c r="BC453" s="129">
        <f t="shared" si="333"/>
        <v>0</v>
      </c>
      <c r="BD453" s="130">
        <f t="shared" si="334"/>
        <v>0</v>
      </c>
      <c r="BE453" s="130">
        <f t="shared" si="335"/>
        <v>0</v>
      </c>
      <c r="BF453" s="130">
        <f t="shared" si="336"/>
        <v>0</v>
      </c>
      <c r="BG453" s="149" t="b">
        <f t="shared" si="337"/>
        <v>0</v>
      </c>
      <c r="BH453" s="130" t="b">
        <f t="shared" si="338"/>
        <v>0</v>
      </c>
      <c r="BI453" s="130" t="str">
        <f t="shared" si="339"/>
        <v/>
      </c>
      <c r="BJ453" s="130" t="str">
        <f t="shared" si="340"/>
        <v/>
      </c>
      <c r="BK453" s="130">
        <f t="shared" si="341"/>
        <v>0</v>
      </c>
      <c r="BL453" s="130" t="str">
        <f t="shared" si="342"/>
        <v/>
      </c>
      <c r="BM453" s="130" t="str">
        <f t="shared" si="354"/>
        <v/>
      </c>
      <c r="BN453" s="130" t="str">
        <f t="shared" si="355"/>
        <v/>
      </c>
      <c r="BO453" s="130">
        <f t="shared" si="351"/>
        <v>0</v>
      </c>
      <c r="BP453" s="130">
        <f t="shared" si="352"/>
        <v>0</v>
      </c>
      <c r="BQ453" s="130">
        <f t="shared" si="353"/>
        <v>0</v>
      </c>
      <c r="BR453" s="130">
        <f t="shared" si="343"/>
        <v>0</v>
      </c>
      <c r="BS453" s="130" t="str">
        <f t="shared" si="344"/>
        <v>N</v>
      </c>
    </row>
    <row r="454" spans="1:71" ht="18" customHeight="1">
      <c r="A454" s="407"/>
      <c r="B454" s="117"/>
      <c r="C454" s="117"/>
      <c r="D454" s="118"/>
      <c r="E454" s="118"/>
      <c r="F454" s="115"/>
      <c r="G454" s="115"/>
      <c r="H454" s="119"/>
      <c r="I454" s="109" t="str">
        <f t="shared" si="322"/>
        <v xml:space="preserve"> </v>
      </c>
      <c r="J454" s="109" t="str">
        <f t="shared" si="323"/>
        <v xml:space="preserve"> </v>
      </c>
      <c r="K454" s="109" t="str">
        <f t="shared" si="324"/>
        <v xml:space="preserve"> </v>
      </c>
      <c r="W454" s="141" t="str">
        <f t="shared" si="325"/>
        <v xml:space="preserve"> </v>
      </c>
      <c r="X454" s="137" t="str">
        <f t="shared" si="306"/>
        <v xml:space="preserve"> </v>
      </c>
      <c r="Y454" s="137" t="str">
        <f t="shared" si="307"/>
        <v xml:space="preserve"> </v>
      </c>
      <c r="Z454" s="137" t="str">
        <f t="shared" si="308"/>
        <v xml:space="preserve"> </v>
      </c>
      <c r="AA454" s="138" t="str">
        <f t="shared" si="309"/>
        <v xml:space="preserve"> </v>
      </c>
      <c r="AB454" s="144" t="str">
        <f t="shared" si="310"/>
        <v xml:space="preserve"> </v>
      </c>
      <c r="AC454" s="139" t="e">
        <f t="shared" si="311"/>
        <v>#N/A</v>
      </c>
      <c r="AD454" s="139" t="e">
        <f t="shared" si="312"/>
        <v>#N/A</v>
      </c>
      <c r="AE454" s="140" t="str">
        <f>IF(ISBLANK($G454)," ",IF($D454="Z",#REF!,IF($G454=2,0,IF($G454=1,IF($AB454&gt;$AD454,#REF!,0),IF($AB454&lt;$AC454,#REF!,#REF!)))))</f>
        <v xml:space="preserve"> </v>
      </c>
      <c r="AF454" s="140" t="str">
        <f>IF(ISBLANK($G454)," ",IF($D454="Z",#REF!+#REF!,IF($G454=2,#REF!+#REF!,IF($G454=1,IF($AB454&gt;$AD454,#REF!+#REF!,#REF!+#REF!),IF($AB454&lt;$AC454,#REF!+#REF!,#REF!+#REF!)))))</f>
        <v xml:space="preserve"> </v>
      </c>
      <c r="AG454" s="125">
        <f t="shared" si="345"/>
        <v>0</v>
      </c>
      <c r="AH454" s="126">
        <f t="shared" si="346"/>
        <v>0</v>
      </c>
      <c r="AI454" s="126">
        <f t="shared" si="347"/>
        <v>0</v>
      </c>
      <c r="AJ454" s="126">
        <f t="shared" si="348"/>
        <v>0</v>
      </c>
      <c r="AK454" s="126">
        <f t="shared" si="349"/>
        <v>0</v>
      </c>
      <c r="AL454" s="126">
        <f t="shared" si="350"/>
        <v>4</v>
      </c>
      <c r="AM454" s="125">
        <f t="shared" si="326"/>
        <v>23</v>
      </c>
      <c r="AN454" s="125">
        <f t="shared" si="313"/>
        <v>0</v>
      </c>
      <c r="AO454" s="125">
        <f t="shared" si="314"/>
        <v>0</v>
      </c>
      <c r="AP454" s="125">
        <f t="shared" si="327"/>
        <v>1</v>
      </c>
      <c r="AQ454" s="127">
        <f t="shared" si="315"/>
        <v>810</v>
      </c>
      <c r="AR454" s="127">
        <f t="shared" si="316"/>
        <v>0</v>
      </c>
      <c r="AS454" s="125">
        <f t="shared" si="328"/>
        <v>0</v>
      </c>
      <c r="AT454" s="128">
        <f t="shared" si="317"/>
        <v>0</v>
      </c>
      <c r="AU454" s="128">
        <f t="shared" si="318"/>
        <v>0</v>
      </c>
      <c r="AV454" s="128">
        <f t="shared" si="329"/>
        <v>0</v>
      </c>
      <c r="AW454" s="128">
        <f t="shared" si="319"/>
        <v>0</v>
      </c>
      <c r="AX454" s="146">
        <f t="shared" si="320"/>
        <v>0</v>
      </c>
      <c r="AY454" s="147">
        <f t="shared" si="330"/>
        <v>0</v>
      </c>
      <c r="AZ454" s="146">
        <f t="shared" si="321"/>
        <v>0</v>
      </c>
      <c r="BA454" s="129">
        <f t="shared" si="331"/>
        <v>0</v>
      </c>
      <c r="BB454" s="129">
        <f t="shared" si="332"/>
        <v>0</v>
      </c>
      <c r="BC454" s="129">
        <f t="shared" si="333"/>
        <v>0</v>
      </c>
      <c r="BD454" s="130">
        <f t="shared" si="334"/>
        <v>0</v>
      </c>
      <c r="BE454" s="130">
        <f t="shared" si="335"/>
        <v>0</v>
      </c>
      <c r="BF454" s="130">
        <f t="shared" si="336"/>
        <v>0</v>
      </c>
      <c r="BG454" s="149" t="b">
        <f t="shared" si="337"/>
        <v>0</v>
      </c>
      <c r="BH454" s="130" t="b">
        <f t="shared" si="338"/>
        <v>0</v>
      </c>
      <c r="BI454" s="130" t="str">
        <f t="shared" si="339"/>
        <v/>
      </c>
      <c r="BJ454" s="130" t="str">
        <f t="shared" si="340"/>
        <v/>
      </c>
      <c r="BK454" s="130">
        <f t="shared" si="341"/>
        <v>0</v>
      </c>
      <c r="BL454" s="130" t="str">
        <f t="shared" si="342"/>
        <v/>
      </c>
      <c r="BM454" s="130" t="str">
        <f t="shared" si="354"/>
        <v/>
      </c>
      <c r="BN454" s="130" t="str">
        <f t="shared" si="355"/>
        <v/>
      </c>
      <c r="BO454" s="130">
        <f t="shared" si="351"/>
        <v>0</v>
      </c>
      <c r="BP454" s="130">
        <f t="shared" si="352"/>
        <v>0</v>
      </c>
      <c r="BQ454" s="130">
        <f t="shared" si="353"/>
        <v>0</v>
      </c>
      <c r="BR454" s="130">
        <f t="shared" si="343"/>
        <v>0</v>
      </c>
      <c r="BS454" s="130" t="str">
        <f t="shared" si="344"/>
        <v>N</v>
      </c>
    </row>
    <row r="455" spans="1:71" ht="18" customHeight="1">
      <c r="A455" s="407"/>
      <c r="B455" s="117"/>
      <c r="C455" s="117"/>
      <c r="D455" s="118"/>
      <c r="E455" s="118"/>
      <c r="F455" s="115"/>
      <c r="G455" s="115"/>
      <c r="H455" s="119"/>
      <c r="I455" s="109" t="str">
        <f t="shared" si="322"/>
        <v xml:space="preserve"> </v>
      </c>
      <c r="J455" s="109" t="str">
        <f t="shared" si="323"/>
        <v xml:space="preserve"> </v>
      </c>
      <c r="K455" s="109" t="str">
        <f t="shared" si="324"/>
        <v xml:space="preserve"> </v>
      </c>
      <c r="W455" s="141" t="str">
        <f t="shared" si="325"/>
        <v xml:space="preserve"> </v>
      </c>
      <c r="X455" s="137" t="str">
        <f t="shared" si="306"/>
        <v xml:space="preserve"> </v>
      </c>
      <c r="Y455" s="137" t="str">
        <f t="shared" si="307"/>
        <v xml:space="preserve"> </v>
      </c>
      <c r="Z455" s="137" t="str">
        <f t="shared" si="308"/>
        <v xml:space="preserve"> </v>
      </c>
      <c r="AA455" s="138" t="str">
        <f t="shared" si="309"/>
        <v xml:space="preserve"> </v>
      </c>
      <c r="AB455" s="144" t="str">
        <f t="shared" si="310"/>
        <v xml:space="preserve"> </v>
      </c>
      <c r="AC455" s="139" t="e">
        <f t="shared" si="311"/>
        <v>#N/A</v>
      </c>
      <c r="AD455" s="139" t="e">
        <f t="shared" si="312"/>
        <v>#N/A</v>
      </c>
      <c r="AE455" s="140" t="str">
        <f>IF(ISBLANK($G455)," ",IF($D455="Z",#REF!,IF($G455=2,0,IF($G455=1,IF($AB455&gt;$AD455,#REF!,0),IF($AB455&lt;$AC455,#REF!,#REF!)))))</f>
        <v xml:space="preserve"> </v>
      </c>
      <c r="AF455" s="140" t="str">
        <f>IF(ISBLANK($G455)," ",IF($D455="Z",#REF!+#REF!,IF($G455=2,#REF!+#REF!,IF($G455=1,IF($AB455&gt;$AD455,#REF!+#REF!,#REF!+#REF!),IF($AB455&lt;$AC455,#REF!+#REF!,#REF!+#REF!)))))</f>
        <v xml:space="preserve"> </v>
      </c>
      <c r="AG455" s="125">
        <f t="shared" si="345"/>
        <v>0</v>
      </c>
      <c r="AH455" s="126">
        <f t="shared" si="346"/>
        <v>0</v>
      </c>
      <c r="AI455" s="126">
        <f t="shared" si="347"/>
        <v>0</v>
      </c>
      <c r="AJ455" s="126">
        <f t="shared" si="348"/>
        <v>0</v>
      </c>
      <c r="AK455" s="126">
        <f t="shared" si="349"/>
        <v>0</v>
      </c>
      <c r="AL455" s="126">
        <f t="shared" si="350"/>
        <v>4</v>
      </c>
      <c r="AM455" s="125">
        <f t="shared" si="326"/>
        <v>23</v>
      </c>
      <c r="AN455" s="125">
        <f t="shared" si="313"/>
        <v>0</v>
      </c>
      <c r="AO455" s="125">
        <f t="shared" si="314"/>
        <v>0</v>
      </c>
      <c r="AP455" s="125">
        <f t="shared" si="327"/>
        <v>1</v>
      </c>
      <c r="AQ455" s="127">
        <f t="shared" si="315"/>
        <v>810</v>
      </c>
      <c r="AR455" s="127">
        <f t="shared" si="316"/>
        <v>0</v>
      </c>
      <c r="AS455" s="125">
        <f t="shared" si="328"/>
        <v>0</v>
      </c>
      <c r="AT455" s="128">
        <f t="shared" si="317"/>
        <v>0</v>
      </c>
      <c r="AU455" s="128">
        <f t="shared" si="318"/>
        <v>0</v>
      </c>
      <c r="AV455" s="128">
        <f t="shared" si="329"/>
        <v>0</v>
      </c>
      <c r="AW455" s="128">
        <f t="shared" si="319"/>
        <v>0</v>
      </c>
      <c r="AX455" s="146">
        <f t="shared" si="320"/>
        <v>0</v>
      </c>
      <c r="AY455" s="147">
        <f t="shared" si="330"/>
        <v>0</v>
      </c>
      <c r="AZ455" s="146">
        <f t="shared" si="321"/>
        <v>0</v>
      </c>
      <c r="BA455" s="129">
        <f t="shared" si="331"/>
        <v>0</v>
      </c>
      <c r="BB455" s="129">
        <f t="shared" si="332"/>
        <v>0</v>
      </c>
      <c r="BC455" s="129">
        <f t="shared" si="333"/>
        <v>0</v>
      </c>
      <c r="BD455" s="130">
        <f t="shared" si="334"/>
        <v>0</v>
      </c>
      <c r="BE455" s="130">
        <f t="shared" si="335"/>
        <v>0</v>
      </c>
      <c r="BF455" s="130">
        <f t="shared" si="336"/>
        <v>0</v>
      </c>
      <c r="BG455" s="149" t="b">
        <f t="shared" si="337"/>
        <v>0</v>
      </c>
      <c r="BH455" s="130" t="b">
        <f t="shared" si="338"/>
        <v>0</v>
      </c>
      <c r="BI455" s="130" t="str">
        <f t="shared" si="339"/>
        <v/>
      </c>
      <c r="BJ455" s="130" t="str">
        <f t="shared" si="340"/>
        <v/>
      </c>
      <c r="BK455" s="130">
        <f t="shared" si="341"/>
        <v>0</v>
      </c>
      <c r="BL455" s="130" t="str">
        <f t="shared" si="342"/>
        <v/>
      </c>
      <c r="BM455" s="130" t="str">
        <f t="shared" si="354"/>
        <v/>
      </c>
      <c r="BN455" s="130" t="str">
        <f t="shared" si="355"/>
        <v/>
      </c>
      <c r="BO455" s="130">
        <f t="shared" si="351"/>
        <v>0</v>
      </c>
      <c r="BP455" s="130">
        <f t="shared" si="352"/>
        <v>0</v>
      </c>
      <c r="BQ455" s="130">
        <f t="shared" si="353"/>
        <v>0</v>
      </c>
      <c r="BR455" s="130">
        <f t="shared" si="343"/>
        <v>0</v>
      </c>
      <c r="BS455" s="130" t="str">
        <f t="shared" si="344"/>
        <v>N</v>
      </c>
    </row>
    <row r="456" spans="1:71" ht="18" customHeight="1">
      <c r="A456" s="407"/>
      <c r="B456" s="117"/>
      <c r="C456" s="117"/>
      <c r="D456" s="118"/>
      <c r="E456" s="118"/>
      <c r="F456" s="115"/>
      <c r="G456" s="115"/>
      <c r="H456" s="119"/>
      <c r="I456" s="109" t="str">
        <f t="shared" si="322"/>
        <v xml:space="preserve"> </v>
      </c>
      <c r="J456" s="109" t="str">
        <f t="shared" si="323"/>
        <v xml:space="preserve"> </v>
      </c>
      <c r="K456" s="109" t="str">
        <f t="shared" si="324"/>
        <v xml:space="preserve"> </v>
      </c>
      <c r="W456" s="141" t="str">
        <f t="shared" si="325"/>
        <v xml:space="preserve"> </v>
      </c>
      <c r="X456" s="137" t="str">
        <f t="shared" si="306"/>
        <v xml:space="preserve"> </v>
      </c>
      <c r="Y456" s="137" t="str">
        <f t="shared" si="307"/>
        <v xml:space="preserve"> </v>
      </c>
      <c r="Z456" s="137" t="str">
        <f t="shared" si="308"/>
        <v xml:space="preserve"> </v>
      </c>
      <c r="AA456" s="138" t="str">
        <f t="shared" si="309"/>
        <v xml:space="preserve"> </v>
      </c>
      <c r="AB456" s="144" t="str">
        <f t="shared" si="310"/>
        <v xml:space="preserve"> </v>
      </c>
      <c r="AC456" s="139" t="e">
        <f t="shared" si="311"/>
        <v>#N/A</v>
      </c>
      <c r="AD456" s="139" t="e">
        <f t="shared" si="312"/>
        <v>#N/A</v>
      </c>
      <c r="AE456" s="140" t="str">
        <f>IF(ISBLANK($G456)," ",IF($D456="Z",#REF!,IF($G456=2,0,IF($G456=1,IF($AB456&gt;$AD456,#REF!,0),IF($AB456&lt;$AC456,#REF!,#REF!)))))</f>
        <v xml:space="preserve"> </v>
      </c>
      <c r="AF456" s="140" t="str">
        <f>IF(ISBLANK($G456)," ",IF($D456="Z",#REF!+#REF!,IF($G456=2,#REF!+#REF!,IF($G456=1,IF($AB456&gt;$AD456,#REF!+#REF!,#REF!+#REF!),IF($AB456&lt;$AC456,#REF!+#REF!,#REF!+#REF!)))))</f>
        <v xml:space="preserve"> </v>
      </c>
      <c r="AG456" s="125">
        <f t="shared" si="345"/>
        <v>0</v>
      </c>
      <c r="AH456" s="126">
        <f t="shared" si="346"/>
        <v>0</v>
      </c>
      <c r="AI456" s="126">
        <f t="shared" si="347"/>
        <v>0</v>
      </c>
      <c r="AJ456" s="126">
        <f t="shared" si="348"/>
        <v>0</v>
      </c>
      <c r="AK456" s="126">
        <f t="shared" si="349"/>
        <v>0</v>
      </c>
      <c r="AL456" s="126">
        <f t="shared" si="350"/>
        <v>4</v>
      </c>
      <c r="AM456" s="125">
        <f t="shared" si="326"/>
        <v>23</v>
      </c>
      <c r="AN456" s="125">
        <f t="shared" si="313"/>
        <v>0</v>
      </c>
      <c r="AO456" s="125">
        <f t="shared" si="314"/>
        <v>0</v>
      </c>
      <c r="AP456" s="125">
        <f t="shared" si="327"/>
        <v>1</v>
      </c>
      <c r="AQ456" s="127">
        <f t="shared" si="315"/>
        <v>810</v>
      </c>
      <c r="AR456" s="127">
        <f t="shared" si="316"/>
        <v>0</v>
      </c>
      <c r="AS456" s="125">
        <f t="shared" si="328"/>
        <v>0</v>
      </c>
      <c r="AT456" s="128">
        <f t="shared" si="317"/>
        <v>0</v>
      </c>
      <c r="AU456" s="128">
        <f t="shared" si="318"/>
        <v>0</v>
      </c>
      <c r="AV456" s="128">
        <f t="shared" si="329"/>
        <v>0</v>
      </c>
      <c r="AW456" s="128">
        <f t="shared" si="319"/>
        <v>0</v>
      </c>
      <c r="AX456" s="146">
        <f t="shared" si="320"/>
        <v>0</v>
      </c>
      <c r="AY456" s="147">
        <f t="shared" si="330"/>
        <v>0</v>
      </c>
      <c r="AZ456" s="146">
        <f t="shared" si="321"/>
        <v>0</v>
      </c>
      <c r="BA456" s="129">
        <f t="shared" si="331"/>
        <v>0</v>
      </c>
      <c r="BB456" s="129">
        <f t="shared" si="332"/>
        <v>0</v>
      </c>
      <c r="BC456" s="129">
        <f t="shared" si="333"/>
        <v>0</v>
      </c>
      <c r="BD456" s="130">
        <f t="shared" si="334"/>
        <v>0</v>
      </c>
      <c r="BE456" s="130">
        <f t="shared" si="335"/>
        <v>0</v>
      </c>
      <c r="BF456" s="130">
        <f t="shared" si="336"/>
        <v>0</v>
      </c>
      <c r="BG456" s="149" t="b">
        <f t="shared" si="337"/>
        <v>0</v>
      </c>
      <c r="BH456" s="130" t="b">
        <f t="shared" si="338"/>
        <v>0</v>
      </c>
      <c r="BI456" s="130" t="str">
        <f t="shared" si="339"/>
        <v/>
      </c>
      <c r="BJ456" s="130" t="str">
        <f t="shared" si="340"/>
        <v/>
      </c>
      <c r="BK456" s="130">
        <f t="shared" si="341"/>
        <v>0</v>
      </c>
      <c r="BL456" s="130" t="str">
        <f t="shared" si="342"/>
        <v/>
      </c>
      <c r="BM456" s="130" t="str">
        <f t="shared" si="354"/>
        <v/>
      </c>
      <c r="BN456" s="130" t="str">
        <f t="shared" si="355"/>
        <v/>
      </c>
      <c r="BO456" s="130">
        <f t="shared" si="351"/>
        <v>0</v>
      </c>
      <c r="BP456" s="130">
        <f t="shared" si="352"/>
        <v>0</v>
      </c>
      <c r="BQ456" s="130">
        <f t="shared" si="353"/>
        <v>0</v>
      </c>
      <c r="BR456" s="130">
        <f t="shared" si="343"/>
        <v>0</v>
      </c>
      <c r="BS456" s="130" t="str">
        <f t="shared" si="344"/>
        <v>N</v>
      </c>
    </row>
    <row r="457" spans="1:71" ht="18" customHeight="1">
      <c r="A457" s="407"/>
      <c r="B457" s="117"/>
      <c r="C457" s="117"/>
      <c r="D457" s="118"/>
      <c r="E457" s="118"/>
      <c r="F457" s="115"/>
      <c r="G457" s="115"/>
      <c r="H457" s="119"/>
      <c r="I457" s="109" t="str">
        <f t="shared" si="322"/>
        <v xml:space="preserve"> </v>
      </c>
      <c r="J457" s="109" t="str">
        <f t="shared" si="323"/>
        <v xml:space="preserve"> </v>
      </c>
      <c r="K457" s="109" t="str">
        <f t="shared" si="324"/>
        <v xml:space="preserve"> </v>
      </c>
      <c r="W457" s="141" t="str">
        <f t="shared" si="325"/>
        <v xml:space="preserve"> </v>
      </c>
      <c r="X457" s="137" t="str">
        <f t="shared" si="306"/>
        <v xml:space="preserve"> </v>
      </c>
      <c r="Y457" s="137" t="str">
        <f t="shared" si="307"/>
        <v xml:space="preserve"> </v>
      </c>
      <c r="Z457" s="137" t="str">
        <f t="shared" si="308"/>
        <v xml:space="preserve"> </v>
      </c>
      <c r="AA457" s="138" t="str">
        <f t="shared" si="309"/>
        <v xml:space="preserve"> </v>
      </c>
      <c r="AB457" s="144" t="str">
        <f t="shared" si="310"/>
        <v xml:space="preserve"> </v>
      </c>
      <c r="AC457" s="139" t="e">
        <f t="shared" si="311"/>
        <v>#N/A</v>
      </c>
      <c r="AD457" s="139" t="e">
        <f t="shared" si="312"/>
        <v>#N/A</v>
      </c>
      <c r="AE457" s="140" t="str">
        <f>IF(ISBLANK($G457)," ",IF($D457="Z",#REF!,IF($G457=2,0,IF($G457=1,IF($AB457&gt;$AD457,#REF!,0),IF($AB457&lt;$AC457,#REF!,#REF!)))))</f>
        <v xml:space="preserve"> </v>
      </c>
      <c r="AF457" s="140" t="str">
        <f>IF(ISBLANK($G457)," ",IF($D457="Z",#REF!+#REF!,IF($G457=2,#REF!+#REF!,IF($G457=1,IF($AB457&gt;$AD457,#REF!+#REF!,#REF!+#REF!),IF($AB457&lt;$AC457,#REF!+#REF!,#REF!+#REF!)))))</f>
        <v xml:space="preserve"> </v>
      </c>
      <c r="AG457" s="125">
        <f t="shared" si="345"/>
        <v>0</v>
      </c>
      <c r="AH457" s="126">
        <f t="shared" si="346"/>
        <v>0</v>
      </c>
      <c r="AI457" s="126">
        <f t="shared" si="347"/>
        <v>0</v>
      </c>
      <c r="AJ457" s="126">
        <f t="shared" si="348"/>
        <v>0</v>
      </c>
      <c r="AK457" s="126">
        <f t="shared" si="349"/>
        <v>0</v>
      </c>
      <c r="AL457" s="126">
        <f t="shared" si="350"/>
        <v>4</v>
      </c>
      <c r="AM457" s="125">
        <f t="shared" si="326"/>
        <v>23</v>
      </c>
      <c r="AN457" s="125">
        <f t="shared" si="313"/>
        <v>0</v>
      </c>
      <c r="AO457" s="125">
        <f t="shared" si="314"/>
        <v>0</v>
      </c>
      <c r="AP457" s="125">
        <f t="shared" si="327"/>
        <v>1</v>
      </c>
      <c r="AQ457" s="127">
        <f t="shared" si="315"/>
        <v>810</v>
      </c>
      <c r="AR457" s="127">
        <f t="shared" si="316"/>
        <v>0</v>
      </c>
      <c r="AS457" s="125">
        <f t="shared" si="328"/>
        <v>0</v>
      </c>
      <c r="AT457" s="128">
        <f t="shared" si="317"/>
        <v>0</v>
      </c>
      <c r="AU457" s="128">
        <f t="shared" si="318"/>
        <v>0</v>
      </c>
      <c r="AV457" s="128">
        <f t="shared" si="329"/>
        <v>0</v>
      </c>
      <c r="AW457" s="128">
        <f t="shared" si="319"/>
        <v>0</v>
      </c>
      <c r="AX457" s="146">
        <f t="shared" si="320"/>
        <v>0</v>
      </c>
      <c r="AY457" s="147">
        <f t="shared" si="330"/>
        <v>0</v>
      </c>
      <c r="AZ457" s="146">
        <f t="shared" si="321"/>
        <v>0</v>
      </c>
      <c r="BA457" s="129">
        <f t="shared" si="331"/>
        <v>0</v>
      </c>
      <c r="BB457" s="129">
        <f t="shared" si="332"/>
        <v>0</v>
      </c>
      <c r="BC457" s="129">
        <f t="shared" si="333"/>
        <v>0</v>
      </c>
      <c r="BD457" s="130">
        <f t="shared" si="334"/>
        <v>0</v>
      </c>
      <c r="BE457" s="130">
        <f t="shared" si="335"/>
        <v>0</v>
      </c>
      <c r="BF457" s="130">
        <f t="shared" si="336"/>
        <v>0</v>
      </c>
      <c r="BG457" s="149" t="b">
        <f t="shared" si="337"/>
        <v>0</v>
      </c>
      <c r="BH457" s="130" t="b">
        <f t="shared" si="338"/>
        <v>0</v>
      </c>
      <c r="BI457" s="130" t="str">
        <f t="shared" si="339"/>
        <v/>
      </c>
      <c r="BJ457" s="130" t="str">
        <f t="shared" si="340"/>
        <v/>
      </c>
      <c r="BK457" s="130">
        <f t="shared" si="341"/>
        <v>0</v>
      </c>
      <c r="BL457" s="130" t="str">
        <f t="shared" si="342"/>
        <v/>
      </c>
      <c r="BM457" s="130" t="str">
        <f t="shared" si="354"/>
        <v/>
      </c>
      <c r="BN457" s="130" t="str">
        <f t="shared" si="355"/>
        <v/>
      </c>
      <c r="BO457" s="130">
        <f t="shared" si="351"/>
        <v>0</v>
      </c>
      <c r="BP457" s="130">
        <f t="shared" si="352"/>
        <v>0</v>
      </c>
      <c r="BQ457" s="130">
        <f t="shared" si="353"/>
        <v>0</v>
      </c>
      <c r="BR457" s="130">
        <f t="shared" si="343"/>
        <v>0</v>
      </c>
      <c r="BS457" s="130" t="str">
        <f t="shared" si="344"/>
        <v>N</v>
      </c>
    </row>
    <row r="458" spans="1:71" ht="18" customHeight="1">
      <c r="A458" s="407"/>
      <c r="B458" s="117"/>
      <c r="C458" s="117"/>
      <c r="D458" s="118"/>
      <c r="E458" s="118"/>
      <c r="F458" s="115"/>
      <c r="G458" s="115"/>
      <c r="H458" s="119"/>
      <c r="I458" s="109" t="str">
        <f t="shared" si="322"/>
        <v xml:space="preserve"> </v>
      </c>
      <c r="J458" s="109" t="str">
        <f t="shared" si="323"/>
        <v xml:space="preserve"> </v>
      </c>
      <c r="K458" s="109" t="str">
        <f t="shared" si="324"/>
        <v xml:space="preserve"> </v>
      </c>
      <c r="W458" s="141" t="str">
        <f t="shared" si="325"/>
        <v xml:space="preserve"> </v>
      </c>
      <c r="X458" s="137" t="str">
        <f t="shared" si="306"/>
        <v xml:space="preserve"> </v>
      </c>
      <c r="Y458" s="137" t="str">
        <f t="shared" si="307"/>
        <v xml:space="preserve"> </v>
      </c>
      <c r="Z458" s="137" t="str">
        <f t="shared" si="308"/>
        <v xml:space="preserve"> </v>
      </c>
      <c r="AA458" s="138" t="str">
        <f t="shared" si="309"/>
        <v xml:space="preserve"> </v>
      </c>
      <c r="AB458" s="144" t="str">
        <f t="shared" si="310"/>
        <v xml:space="preserve"> </v>
      </c>
      <c r="AC458" s="139" t="e">
        <f t="shared" si="311"/>
        <v>#N/A</v>
      </c>
      <c r="AD458" s="139" t="e">
        <f t="shared" si="312"/>
        <v>#N/A</v>
      </c>
      <c r="AE458" s="140" t="str">
        <f>IF(ISBLANK($G458)," ",IF($D458="Z",#REF!,IF($G458=2,0,IF($G458=1,IF($AB458&gt;$AD458,#REF!,0),IF($AB458&lt;$AC458,#REF!,#REF!)))))</f>
        <v xml:space="preserve"> </v>
      </c>
      <c r="AF458" s="140" t="str">
        <f>IF(ISBLANK($G458)," ",IF($D458="Z",#REF!+#REF!,IF($G458=2,#REF!+#REF!,IF($G458=1,IF($AB458&gt;$AD458,#REF!+#REF!,#REF!+#REF!),IF($AB458&lt;$AC458,#REF!+#REF!,#REF!+#REF!)))))</f>
        <v xml:space="preserve"> </v>
      </c>
      <c r="AG458" s="125">
        <f t="shared" si="345"/>
        <v>0</v>
      </c>
      <c r="AH458" s="126">
        <f t="shared" si="346"/>
        <v>0</v>
      </c>
      <c r="AI458" s="126">
        <f t="shared" si="347"/>
        <v>0</v>
      </c>
      <c r="AJ458" s="126">
        <f t="shared" si="348"/>
        <v>0</v>
      </c>
      <c r="AK458" s="126">
        <f t="shared" si="349"/>
        <v>0</v>
      </c>
      <c r="AL458" s="126">
        <f t="shared" si="350"/>
        <v>4</v>
      </c>
      <c r="AM458" s="125">
        <f t="shared" si="326"/>
        <v>23</v>
      </c>
      <c r="AN458" s="125">
        <f t="shared" si="313"/>
        <v>0</v>
      </c>
      <c r="AO458" s="125">
        <f t="shared" si="314"/>
        <v>0</v>
      </c>
      <c r="AP458" s="125">
        <f t="shared" si="327"/>
        <v>1</v>
      </c>
      <c r="AQ458" s="127">
        <f t="shared" si="315"/>
        <v>810</v>
      </c>
      <c r="AR458" s="127">
        <f t="shared" si="316"/>
        <v>0</v>
      </c>
      <c r="AS458" s="125">
        <f t="shared" si="328"/>
        <v>0</v>
      </c>
      <c r="AT458" s="128">
        <f t="shared" si="317"/>
        <v>0</v>
      </c>
      <c r="AU458" s="128">
        <f t="shared" si="318"/>
        <v>0</v>
      </c>
      <c r="AV458" s="128">
        <f t="shared" si="329"/>
        <v>0</v>
      </c>
      <c r="AW458" s="128">
        <f t="shared" si="319"/>
        <v>0</v>
      </c>
      <c r="AX458" s="146">
        <f t="shared" si="320"/>
        <v>0</v>
      </c>
      <c r="AY458" s="147">
        <f t="shared" si="330"/>
        <v>0</v>
      </c>
      <c r="AZ458" s="146">
        <f t="shared" si="321"/>
        <v>0</v>
      </c>
      <c r="BA458" s="129">
        <f t="shared" si="331"/>
        <v>0</v>
      </c>
      <c r="BB458" s="129">
        <f t="shared" si="332"/>
        <v>0</v>
      </c>
      <c r="BC458" s="129">
        <f t="shared" si="333"/>
        <v>0</v>
      </c>
      <c r="BD458" s="130">
        <f t="shared" si="334"/>
        <v>0</v>
      </c>
      <c r="BE458" s="130">
        <f t="shared" si="335"/>
        <v>0</v>
      </c>
      <c r="BF458" s="130">
        <f t="shared" si="336"/>
        <v>0</v>
      </c>
      <c r="BG458" s="149" t="b">
        <f t="shared" si="337"/>
        <v>0</v>
      </c>
      <c r="BH458" s="130" t="b">
        <f t="shared" si="338"/>
        <v>0</v>
      </c>
      <c r="BI458" s="130" t="str">
        <f t="shared" si="339"/>
        <v/>
      </c>
      <c r="BJ458" s="130" t="str">
        <f t="shared" si="340"/>
        <v/>
      </c>
      <c r="BK458" s="130">
        <f t="shared" si="341"/>
        <v>0</v>
      </c>
      <c r="BL458" s="130" t="str">
        <f t="shared" si="342"/>
        <v/>
      </c>
      <c r="BM458" s="130" t="str">
        <f t="shared" si="354"/>
        <v/>
      </c>
      <c r="BN458" s="130" t="str">
        <f t="shared" si="355"/>
        <v/>
      </c>
      <c r="BO458" s="130">
        <f t="shared" si="351"/>
        <v>0</v>
      </c>
      <c r="BP458" s="130">
        <f t="shared" si="352"/>
        <v>0</v>
      </c>
      <c r="BQ458" s="130">
        <f t="shared" si="353"/>
        <v>0</v>
      </c>
      <c r="BR458" s="130">
        <f t="shared" si="343"/>
        <v>0</v>
      </c>
      <c r="BS458" s="130" t="str">
        <f t="shared" si="344"/>
        <v>N</v>
      </c>
    </row>
    <row r="459" spans="1:71" ht="18" customHeight="1">
      <c r="A459" s="407"/>
      <c r="B459" s="117"/>
      <c r="C459" s="117"/>
      <c r="D459" s="118"/>
      <c r="E459" s="118"/>
      <c r="F459" s="115"/>
      <c r="G459" s="115"/>
      <c r="H459" s="119"/>
      <c r="I459" s="109" t="str">
        <f t="shared" si="322"/>
        <v xml:space="preserve"> </v>
      </c>
      <c r="J459" s="109" t="str">
        <f t="shared" si="323"/>
        <v xml:space="preserve"> </v>
      </c>
      <c r="K459" s="109" t="str">
        <f t="shared" si="324"/>
        <v xml:space="preserve"> </v>
      </c>
      <c r="W459" s="141" t="str">
        <f t="shared" si="325"/>
        <v xml:space="preserve"> </v>
      </c>
      <c r="X459" s="137" t="str">
        <f t="shared" si="306"/>
        <v xml:space="preserve"> </v>
      </c>
      <c r="Y459" s="137" t="str">
        <f t="shared" si="307"/>
        <v xml:space="preserve"> </v>
      </c>
      <c r="Z459" s="137" t="str">
        <f t="shared" si="308"/>
        <v xml:space="preserve"> </v>
      </c>
      <c r="AA459" s="138" t="str">
        <f t="shared" si="309"/>
        <v xml:space="preserve"> </v>
      </c>
      <c r="AB459" s="144" t="str">
        <f t="shared" si="310"/>
        <v xml:space="preserve"> </v>
      </c>
      <c r="AC459" s="139" t="e">
        <f t="shared" si="311"/>
        <v>#N/A</v>
      </c>
      <c r="AD459" s="139" t="e">
        <f t="shared" si="312"/>
        <v>#N/A</v>
      </c>
      <c r="AE459" s="140" t="str">
        <f>IF(ISBLANK($G459)," ",IF($D459="Z",#REF!,IF($G459=2,0,IF($G459=1,IF($AB459&gt;$AD459,#REF!,0),IF($AB459&lt;$AC459,#REF!,#REF!)))))</f>
        <v xml:space="preserve"> </v>
      </c>
      <c r="AF459" s="140" t="str">
        <f>IF(ISBLANK($G459)," ",IF($D459="Z",#REF!+#REF!,IF($G459=2,#REF!+#REF!,IF($G459=1,IF($AB459&gt;$AD459,#REF!+#REF!,#REF!+#REF!),IF($AB459&lt;$AC459,#REF!+#REF!,#REF!+#REF!)))))</f>
        <v xml:space="preserve"> </v>
      </c>
      <c r="AG459" s="125">
        <f t="shared" si="345"/>
        <v>0</v>
      </c>
      <c r="AH459" s="126">
        <f t="shared" si="346"/>
        <v>0</v>
      </c>
      <c r="AI459" s="126">
        <f t="shared" si="347"/>
        <v>0</v>
      </c>
      <c r="AJ459" s="126">
        <f t="shared" si="348"/>
        <v>0</v>
      </c>
      <c r="AK459" s="126">
        <f t="shared" si="349"/>
        <v>0</v>
      </c>
      <c r="AL459" s="126">
        <f t="shared" si="350"/>
        <v>4</v>
      </c>
      <c r="AM459" s="125">
        <f t="shared" si="326"/>
        <v>23</v>
      </c>
      <c r="AN459" s="125">
        <f t="shared" si="313"/>
        <v>0</v>
      </c>
      <c r="AO459" s="125">
        <f t="shared" si="314"/>
        <v>0</v>
      </c>
      <c r="AP459" s="125">
        <f t="shared" si="327"/>
        <v>1</v>
      </c>
      <c r="AQ459" s="127">
        <f t="shared" si="315"/>
        <v>810</v>
      </c>
      <c r="AR459" s="127">
        <f t="shared" si="316"/>
        <v>0</v>
      </c>
      <c r="AS459" s="125">
        <f t="shared" si="328"/>
        <v>0</v>
      </c>
      <c r="AT459" s="128">
        <f t="shared" si="317"/>
        <v>0</v>
      </c>
      <c r="AU459" s="128">
        <f t="shared" si="318"/>
        <v>0</v>
      </c>
      <c r="AV459" s="128">
        <f t="shared" si="329"/>
        <v>0</v>
      </c>
      <c r="AW459" s="128">
        <f t="shared" si="319"/>
        <v>0</v>
      </c>
      <c r="AX459" s="146">
        <f t="shared" si="320"/>
        <v>0</v>
      </c>
      <c r="AY459" s="147">
        <f t="shared" si="330"/>
        <v>0</v>
      </c>
      <c r="AZ459" s="146">
        <f t="shared" si="321"/>
        <v>0</v>
      </c>
      <c r="BA459" s="129">
        <f t="shared" si="331"/>
        <v>0</v>
      </c>
      <c r="BB459" s="129">
        <f t="shared" si="332"/>
        <v>0</v>
      </c>
      <c r="BC459" s="129">
        <f t="shared" si="333"/>
        <v>0</v>
      </c>
      <c r="BD459" s="130">
        <f t="shared" si="334"/>
        <v>0</v>
      </c>
      <c r="BE459" s="130">
        <f t="shared" si="335"/>
        <v>0</v>
      </c>
      <c r="BF459" s="130">
        <f t="shared" si="336"/>
        <v>0</v>
      </c>
      <c r="BG459" s="149" t="b">
        <f t="shared" si="337"/>
        <v>0</v>
      </c>
      <c r="BH459" s="130" t="b">
        <f t="shared" si="338"/>
        <v>0</v>
      </c>
      <c r="BI459" s="130" t="str">
        <f t="shared" si="339"/>
        <v/>
      </c>
      <c r="BJ459" s="130" t="str">
        <f t="shared" si="340"/>
        <v/>
      </c>
      <c r="BK459" s="130">
        <f t="shared" si="341"/>
        <v>0</v>
      </c>
      <c r="BL459" s="130" t="str">
        <f t="shared" si="342"/>
        <v/>
      </c>
      <c r="BM459" s="130" t="str">
        <f t="shared" si="354"/>
        <v/>
      </c>
      <c r="BN459" s="130" t="str">
        <f t="shared" si="355"/>
        <v/>
      </c>
      <c r="BO459" s="130">
        <f t="shared" si="351"/>
        <v>0</v>
      </c>
      <c r="BP459" s="130">
        <f t="shared" si="352"/>
        <v>0</v>
      </c>
      <c r="BQ459" s="130">
        <f t="shared" si="353"/>
        <v>0</v>
      </c>
      <c r="BR459" s="130">
        <f t="shared" si="343"/>
        <v>0</v>
      </c>
      <c r="BS459" s="130" t="str">
        <f t="shared" si="344"/>
        <v>N</v>
      </c>
    </row>
    <row r="460" spans="1:71" ht="18" customHeight="1">
      <c r="A460" s="407"/>
      <c r="B460" s="117"/>
      <c r="C460" s="117"/>
      <c r="D460" s="118"/>
      <c r="E460" s="118"/>
      <c r="F460" s="115"/>
      <c r="G460" s="115"/>
      <c r="H460" s="119"/>
      <c r="I460" s="109" t="str">
        <f t="shared" si="322"/>
        <v xml:space="preserve"> </v>
      </c>
      <c r="J460" s="109" t="str">
        <f t="shared" si="323"/>
        <v xml:space="preserve"> </v>
      </c>
      <c r="K460" s="109" t="str">
        <f t="shared" si="324"/>
        <v xml:space="preserve"> </v>
      </c>
      <c r="W460" s="141" t="str">
        <f t="shared" si="325"/>
        <v xml:space="preserve"> </v>
      </c>
      <c r="X460" s="137" t="str">
        <f t="shared" si="306"/>
        <v xml:space="preserve"> </v>
      </c>
      <c r="Y460" s="137" t="str">
        <f t="shared" si="307"/>
        <v xml:space="preserve"> </v>
      </c>
      <c r="Z460" s="137" t="str">
        <f t="shared" si="308"/>
        <v xml:space="preserve"> </v>
      </c>
      <c r="AA460" s="138" t="str">
        <f t="shared" si="309"/>
        <v xml:space="preserve"> </v>
      </c>
      <c r="AB460" s="144" t="str">
        <f t="shared" si="310"/>
        <v xml:space="preserve"> </v>
      </c>
      <c r="AC460" s="139" t="e">
        <f t="shared" si="311"/>
        <v>#N/A</v>
      </c>
      <c r="AD460" s="139" t="e">
        <f t="shared" si="312"/>
        <v>#N/A</v>
      </c>
      <c r="AE460" s="140" t="str">
        <f>IF(ISBLANK($G460)," ",IF($D460="Z",#REF!,IF($G460=2,0,IF($G460=1,IF($AB460&gt;$AD460,#REF!,0),IF($AB460&lt;$AC460,#REF!,#REF!)))))</f>
        <v xml:space="preserve"> </v>
      </c>
      <c r="AF460" s="140" t="str">
        <f>IF(ISBLANK($G460)," ",IF($D460="Z",#REF!+#REF!,IF($G460=2,#REF!+#REF!,IF($G460=1,IF($AB460&gt;$AD460,#REF!+#REF!,#REF!+#REF!),IF($AB460&lt;$AC460,#REF!+#REF!,#REF!+#REF!)))))</f>
        <v xml:space="preserve"> </v>
      </c>
      <c r="AG460" s="125">
        <f t="shared" si="345"/>
        <v>0</v>
      </c>
      <c r="AH460" s="126">
        <f t="shared" si="346"/>
        <v>0</v>
      </c>
      <c r="AI460" s="126">
        <f t="shared" si="347"/>
        <v>0</v>
      </c>
      <c r="AJ460" s="126">
        <f t="shared" si="348"/>
        <v>0</v>
      </c>
      <c r="AK460" s="126">
        <f t="shared" si="349"/>
        <v>0</v>
      </c>
      <c r="AL460" s="126">
        <f t="shared" si="350"/>
        <v>4</v>
      </c>
      <c r="AM460" s="125">
        <f t="shared" si="326"/>
        <v>23</v>
      </c>
      <c r="AN460" s="125">
        <f t="shared" si="313"/>
        <v>0</v>
      </c>
      <c r="AO460" s="125">
        <f t="shared" si="314"/>
        <v>0</v>
      </c>
      <c r="AP460" s="125">
        <f t="shared" si="327"/>
        <v>1</v>
      </c>
      <c r="AQ460" s="127">
        <f t="shared" si="315"/>
        <v>810</v>
      </c>
      <c r="AR460" s="127">
        <f t="shared" si="316"/>
        <v>0</v>
      </c>
      <c r="AS460" s="125">
        <f t="shared" si="328"/>
        <v>0</v>
      </c>
      <c r="AT460" s="128">
        <f t="shared" si="317"/>
        <v>0</v>
      </c>
      <c r="AU460" s="128">
        <f t="shared" si="318"/>
        <v>0</v>
      </c>
      <c r="AV460" s="128">
        <f t="shared" si="329"/>
        <v>0</v>
      </c>
      <c r="AW460" s="128">
        <f t="shared" si="319"/>
        <v>0</v>
      </c>
      <c r="AX460" s="146">
        <f t="shared" si="320"/>
        <v>0</v>
      </c>
      <c r="AY460" s="147">
        <f t="shared" si="330"/>
        <v>0</v>
      </c>
      <c r="AZ460" s="146">
        <f t="shared" si="321"/>
        <v>0</v>
      </c>
      <c r="BA460" s="129">
        <f t="shared" si="331"/>
        <v>0</v>
      </c>
      <c r="BB460" s="129">
        <f t="shared" si="332"/>
        <v>0</v>
      </c>
      <c r="BC460" s="129">
        <f t="shared" si="333"/>
        <v>0</v>
      </c>
      <c r="BD460" s="130">
        <f t="shared" si="334"/>
        <v>0</v>
      </c>
      <c r="BE460" s="130">
        <f t="shared" si="335"/>
        <v>0</v>
      </c>
      <c r="BF460" s="130">
        <f t="shared" si="336"/>
        <v>0</v>
      </c>
      <c r="BG460" s="149" t="b">
        <f t="shared" si="337"/>
        <v>0</v>
      </c>
      <c r="BH460" s="130" t="b">
        <f t="shared" si="338"/>
        <v>0</v>
      </c>
      <c r="BI460" s="130" t="str">
        <f t="shared" si="339"/>
        <v/>
      </c>
      <c r="BJ460" s="130" t="str">
        <f t="shared" si="340"/>
        <v/>
      </c>
      <c r="BK460" s="130">
        <f t="shared" si="341"/>
        <v>0</v>
      </c>
      <c r="BL460" s="130" t="str">
        <f t="shared" si="342"/>
        <v/>
      </c>
      <c r="BM460" s="130" t="str">
        <f t="shared" si="354"/>
        <v/>
      </c>
      <c r="BN460" s="130" t="str">
        <f t="shared" si="355"/>
        <v/>
      </c>
      <c r="BO460" s="130">
        <f t="shared" si="351"/>
        <v>0</v>
      </c>
      <c r="BP460" s="130">
        <f t="shared" si="352"/>
        <v>0</v>
      </c>
      <c r="BQ460" s="130">
        <f t="shared" si="353"/>
        <v>0</v>
      </c>
      <c r="BR460" s="130">
        <f t="shared" si="343"/>
        <v>0</v>
      </c>
      <c r="BS460" s="130" t="str">
        <f t="shared" si="344"/>
        <v>N</v>
      </c>
    </row>
    <row r="461" spans="1:71" ht="18" customHeight="1">
      <c r="A461" s="407"/>
      <c r="B461" s="117"/>
      <c r="C461" s="117"/>
      <c r="D461" s="118"/>
      <c r="E461" s="118"/>
      <c r="F461" s="115"/>
      <c r="G461" s="115"/>
      <c r="H461" s="119"/>
      <c r="I461" s="109" t="str">
        <f t="shared" si="322"/>
        <v xml:space="preserve"> </v>
      </c>
      <c r="J461" s="109" t="str">
        <f t="shared" si="323"/>
        <v xml:space="preserve"> </v>
      </c>
      <c r="K461" s="109" t="str">
        <f t="shared" si="324"/>
        <v xml:space="preserve"> </v>
      </c>
      <c r="W461" s="141" t="str">
        <f t="shared" si="325"/>
        <v xml:space="preserve"> </v>
      </c>
      <c r="X461" s="137" t="str">
        <f t="shared" si="306"/>
        <v xml:space="preserve"> </v>
      </c>
      <c r="Y461" s="137" t="str">
        <f t="shared" si="307"/>
        <v xml:space="preserve"> </v>
      </c>
      <c r="Z461" s="137" t="str">
        <f t="shared" si="308"/>
        <v xml:space="preserve"> </v>
      </c>
      <c r="AA461" s="138" t="str">
        <f t="shared" si="309"/>
        <v xml:space="preserve"> </v>
      </c>
      <c r="AB461" s="144" t="str">
        <f t="shared" si="310"/>
        <v xml:space="preserve"> </v>
      </c>
      <c r="AC461" s="139" t="e">
        <f t="shared" si="311"/>
        <v>#N/A</v>
      </c>
      <c r="AD461" s="139" t="e">
        <f t="shared" si="312"/>
        <v>#N/A</v>
      </c>
      <c r="AE461" s="140" t="str">
        <f>IF(ISBLANK($G461)," ",IF($D461="Z",#REF!,IF($G461=2,0,IF($G461=1,IF($AB461&gt;$AD461,#REF!,0),IF($AB461&lt;$AC461,#REF!,#REF!)))))</f>
        <v xml:space="preserve"> </v>
      </c>
      <c r="AF461" s="140" t="str">
        <f>IF(ISBLANK($G461)," ",IF($D461="Z",#REF!+#REF!,IF($G461=2,#REF!+#REF!,IF($G461=1,IF($AB461&gt;$AD461,#REF!+#REF!,#REF!+#REF!),IF($AB461&lt;$AC461,#REF!+#REF!,#REF!+#REF!)))))</f>
        <v xml:space="preserve"> </v>
      </c>
      <c r="AG461" s="125">
        <f t="shared" si="345"/>
        <v>0</v>
      </c>
      <c r="AH461" s="126">
        <f t="shared" si="346"/>
        <v>0</v>
      </c>
      <c r="AI461" s="126">
        <f t="shared" si="347"/>
        <v>0</v>
      </c>
      <c r="AJ461" s="126">
        <f t="shared" si="348"/>
        <v>0</v>
      </c>
      <c r="AK461" s="126">
        <f t="shared" si="349"/>
        <v>0</v>
      </c>
      <c r="AL461" s="126">
        <f t="shared" si="350"/>
        <v>4</v>
      </c>
      <c r="AM461" s="125">
        <f t="shared" si="326"/>
        <v>23</v>
      </c>
      <c r="AN461" s="125">
        <f t="shared" si="313"/>
        <v>0</v>
      </c>
      <c r="AO461" s="125">
        <f t="shared" si="314"/>
        <v>0</v>
      </c>
      <c r="AP461" s="125">
        <f t="shared" si="327"/>
        <v>1</v>
      </c>
      <c r="AQ461" s="127">
        <f t="shared" si="315"/>
        <v>810</v>
      </c>
      <c r="AR461" s="127">
        <f t="shared" si="316"/>
        <v>0</v>
      </c>
      <c r="AS461" s="125">
        <f t="shared" si="328"/>
        <v>0</v>
      </c>
      <c r="AT461" s="128">
        <f t="shared" si="317"/>
        <v>0</v>
      </c>
      <c r="AU461" s="128">
        <f t="shared" si="318"/>
        <v>0</v>
      </c>
      <c r="AV461" s="128">
        <f t="shared" si="329"/>
        <v>0</v>
      </c>
      <c r="AW461" s="128">
        <f t="shared" si="319"/>
        <v>0</v>
      </c>
      <c r="AX461" s="146">
        <f t="shared" si="320"/>
        <v>0</v>
      </c>
      <c r="AY461" s="147">
        <f t="shared" si="330"/>
        <v>0</v>
      </c>
      <c r="AZ461" s="146">
        <f t="shared" si="321"/>
        <v>0</v>
      </c>
      <c r="BA461" s="129">
        <f t="shared" si="331"/>
        <v>0</v>
      </c>
      <c r="BB461" s="129">
        <f t="shared" si="332"/>
        <v>0</v>
      </c>
      <c r="BC461" s="129">
        <f t="shared" si="333"/>
        <v>0</v>
      </c>
      <c r="BD461" s="130">
        <f t="shared" si="334"/>
        <v>0</v>
      </c>
      <c r="BE461" s="130">
        <f t="shared" si="335"/>
        <v>0</v>
      </c>
      <c r="BF461" s="130">
        <f t="shared" si="336"/>
        <v>0</v>
      </c>
      <c r="BG461" s="149" t="b">
        <f t="shared" si="337"/>
        <v>0</v>
      </c>
      <c r="BH461" s="130" t="b">
        <f t="shared" si="338"/>
        <v>0</v>
      </c>
      <c r="BI461" s="130" t="str">
        <f t="shared" si="339"/>
        <v/>
      </c>
      <c r="BJ461" s="130" t="str">
        <f t="shared" si="340"/>
        <v/>
      </c>
      <c r="BK461" s="130">
        <f t="shared" si="341"/>
        <v>0</v>
      </c>
      <c r="BL461" s="130" t="str">
        <f t="shared" si="342"/>
        <v/>
      </c>
      <c r="BM461" s="130" t="str">
        <f t="shared" si="354"/>
        <v/>
      </c>
      <c r="BN461" s="130" t="str">
        <f t="shared" si="355"/>
        <v/>
      </c>
      <c r="BO461" s="130">
        <f t="shared" si="351"/>
        <v>0</v>
      </c>
      <c r="BP461" s="130">
        <f t="shared" si="352"/>
        <v>0</v>
      </c>
      <c r="BQ461" s="130">
        <f t="shared" si="353"/>
        <v>0</v>
      </c>
      <c r="BR461" s="130">
        <f t="shared" si="343"/>
        <v>0</v>
      </c>
      <c r="BS461" s="130" t="str">
        <f t="shared" si="344"/>
        <v>N</v>
      </c>
    </row>
    <row r="462" spans="1:71" ht="18" customHeight="1">
      <c r="A462" s="407"/>
      <c r="B462" s="117"/>
      <c r="C462" s="117"/>
      <c r="D462" s="118"/>
      <c r="E462" s="118"/>
      <c r="F462" s="115"/>
      <c r="G462" s="115"/>
      <c r="H462" s="119"/>
      <c r="I462" s="109" t="str">
        <f t="shared" si="322"/>
        <v xml:space="preserve"> </v>
      </c>
      <c r="J462" s="109" t="str">
        <f t="shared" si="323"/>
        <v xml:space="preserve"> </v>
      </c>
      <c r="K462" s="109" t="str">
        <f t="shared" si="324"/>
        <v xml:space="preserve"> </v>
      </c>
      <c r="W462" s="141" t="str">
        <f t="shared" si="325"/>
        <v xml:space="preserve"> </v>
      </c>
      <c r="X462" s="137" t="str">
        <f t="shared" si="306"/>
        <v xml:space="preserve"> </v>
      </c>
      <c r="Y462" s="137" t="str">
        <f t="shared" si="307"/>
        <v xml:space="preserve"> </v>
      </c>
      <c r="Z462" s="137" t="str">
        <f t="shared" si="308"/>
        <v xml:space="preserve"> </v>
      </c>
      <c r="AA462" s="138" t="str">
        <f t="shared" si="309"/>
        <v xml:space="preserve"> </v>
      </c>
      <c r="AB462" s="144" t="str">
        <f t="shared" si="310"/>
        <v xml:space="preserve"> </v>
      </c>
      <c r="AC462" s="139" t="e">
        <f t="shared" si="311"/>
        <v>#N/A</v>
      </c>
      <c r="AD462" s="139" t="e">
        <f t="shared" si="312"/>
        <v>#N/A</v>
      </c>
      <c r="AE462" s="140" t="str">
        <f>IF(ISBLANK($G462)," ",IF($D462="Z",#REF!,IF($G462=2,0,IF($G462=1,IF($AB462&gt;$AD462,#REF!,0),IF($AB462&lt;$AC462,#REF!,#REF!)))))</f>
        <v xml:space="preserve"> </v>
      </c>
      <c r="AF462" s="140" t="str">
        <f>IF(ISBLANK($G462)," ",IF($D462="Z",#REF!+#REF!,IF($G462=2,#REF!+#REF!,IF($G462=1,IF($AB462&gt;$AD462,#REF!+#REF!,#REF!+#REF!),IF($AB462&lt;$AC462,#REF!+#REF!,#REF!+#REF!)))))</f>
        <v xml:space="preserve"> </v>
      </c>
      <c r="AG462" s="125">
        <f t="shared" si="345"/>
        <v>0</v>
      </c>
      <c r="AH462" s="126">
        <f t="shared" si="346"/>
        <v>0</v>
      </c>
      <c r="AI462" s="126">
        <f t="shared" si="347"/>
        <v>0</v>
      </c>
      <c r="AJ462" s="126">
        <f t="shared" si="348"/>
        <v>0</v>
      </c>
      <c r="AK462" s="126">
        <f t="shared" si="349"/>
        <v>0</v>
      </c>
      <c r="AL462" s="126">
        <f t="shared" si="350"/>
        <v>4</v>
      </c>
      <c r="AM462" s="125">
        <f t="shared" si="326"/>
        <v>23</v>
      </c>
      <c r="AN462" s="125">
        <f t="shared" si="313"/>
        <v>0</v>
      </c>
      <c r="AO462" s="125">
        <f t="shared" si="314"/>
        <v>0</v>
      </c>
      <c r="AP462" s="125">
        <f t="shared" si="327"/>
        <v>1</v>
      </c>
      <c r="AQ462" s="127">
        <f t="shared" si="315"/>
        <v>810</v>
      </c>
      <c r="AR462" s="127">
        <f t="shared" si="316"/>
        <v>0</v>
      </c>
      <c r="AS462" s="125">
        <f t="shared" si="328"/>
        <v>0</v>
      </c>
      <c r="AT462" s="128">
        <f t="shared" si="317"/>
        <v>0</v>
      </c>
      <c r="AU462" s="128">
        <f t="shared" si="318"/>
        <v>0</v>
      </c>
      <c r="AV462" s="128">
        <f t="shared" si="329"/>
        <v>0</v>
      </c>
      <c r="AW462" s="128">
        <f t="shared" si="319"/>
        <v>0</v>
      </c>
      <c r="AX462" s="146">
        <f t="shared" si="320"/>
        <v>0</v>
      </c>
      <c r="AY462" s="147">
        <f t="shared" si="330"/>
        <v>0</v>
      </c>
      <c r="AZ462" s="146">
        <f t="shared" si="321"/>
        <v>0</v>
      </c>
      <c r="BA462" s="129">
        <f t="shared" si="331"/>
        <v>0</v>
      </c>
      <c r="BB462" s="129">
        <f t="shared" si="332"/>
        <v>0</v>
      </c>
      <c r="BC462" s="129">
        <f t="shared" si="333"/>
        <v>0</v>
      </c>
      <c r="BD462" s="130">
        <f t="shared" si="334"/>
        <v>0</v>
      </c>
      <c r="BE462" s="130">
        <f t="shared" si="335"/>
        <v>0</v>
      </c>
      <c r="BF462" s="130">
        <f t="shared" si="336"/>
        <v>0</v>
      </c>
      <c r="BG462" s="149" t="b">
        <f t="shared" si="337"/>
        <v>0</v>
      </c>
      <c r="BH462" s="130" t="b">
        <f t="shared" si="338"/>
        <v>0</v>
      </c>
      <c r="BI462" s="130" t="str">
        <f t="shared" si="339"/>
        <v/>
      </c>
      <c r="BJ462" s="130" t="str">
        <f t="shared" si="340"/>
        <v/>
      </c>
      <c r="BK462" s="130">
        <f t="shared" si="341"/>
        <v>0</v>
      </c>
      <c r="BL462" s="130" t="str">
        <f t="shared" si="342"/>
        <v/>
      </c>
      <c r="BM462" s="130" t="str">
        <f t="shared" si="354"/>
        <v/>
      </c>
      <c r="BN462" s="130" t="str">
        <f t="shared" si="355"/>
        <v/>
      </c>
      <c r="BO462" s="130">
        <f t="shared" si="351"/>
        <v>0</v>
      </c>
      <c r="BP462" s="130">
        <f t="shared" si="352"/>
        <v>0</v>
      </c>
      <c r="BQ462" s="130">
        <f t="shared" si="353"/>
        <v>0</v>
      </c>
      <c r="BR462" s="130">
        <f t="shared" si="343"/>
        <v>0</v>
      </c>
      <c r="BS462" s="130" t="str">
        <f t="shared" si="344"/>
        <v>N</v>
      </c>
    </row>
    <row r="463" spans="1:71" ht="18" customHeight="1">
      <c r="A463" s="407"/>
      <c r="B463" s="117"/>
      <c r="C463" s="117"/>
      <c r="D463" s="118"/>
      <c r="E463" s="118"/>
      <c r="F463" s="115"/>
      <c r="G463" s="115"/>
      <c r="H463" s="119"/>
      <c r="I463" s="109" t="str">
        <f t="shared" si="322"/>
        <v xml:space="preserve"> </v>
      </c>
      <c r="J463" s="109" t="str">
        <f t="shared" si="323"/>
        <v xml:space="preserve"> </v>
      </c>
      <c r="K463" s="109" t="str">
        <f t="shared" si="324"/>
        <v xml:space="preserve"> </v>
      </c>
      <c r="W463" s="141" t="str">
        <f t="shared" si="325"/>
        <v xml:space="preserve"> </v>
      </c>
      <c r="X463" s="137" t="str">
        <f t="shared" si="306"/>
        <v xml:space="preserve"> </v>
      </c>
      <c r="Y463" s="137" t="str">
        <f t="shared" si="307"/>
        <v xml:space="preserve"> </v>
      </c>
      <c r="Z463" s="137" t="str">
        <f t="shared" si="308"/>
        <v xml:space="preserve"> </v>
      </c>
      <c r="AA463" s="138" t="str">
        <f t="shared" si="309"/>
        <v xml:space="preserve"> </v>
      </c>
      <c r="AB463" s="144" t="str">
        <f t="shared" si="310"/>
        <v xml:space="preserve"> </v>
      </c>
      <c r="AC463" s="139" t="e">
        <f t="shared" si="311"/>
        <v>#N/A</v>
      </c>
      <c r="AD463" s="139" t="e">
        <f t="shared" si="312"/>
        <v>#N/A</v>
      </c>
      <c r="AE463" s="140" t="str">
        <f>IF(ISBLANK($G463)," ",IF($D463="Z",#REF!,IF($G463=2,0,IF($G463=1,IF($AB463&gt;$AD463,#REF!,0),IF($AB463&lt;$AC463,#REF!,#REF!)))))</f>
        <v xml:space="preserve"> </v>
      </c>
      <c r="AF463" s="140" t="str">
        <f>IF(ISBLANK($G463)," ",IF($D463="Z",#REF!+#REF!,IF($G463=2,#REF!+#REF!,IF($G463=1,IF($AB463&gt;$AD463,#REF!+#REF!,#REF!+#REF!),IF($AB463&lt;$AC463,#REF!+#REF!,#REF!+#REF!)))))</f>
        <v xml:space="preserve"> </v>
      </c>
      <c r="AG463" s="125">
        <f t="shared" si="345"/>
        <v>0</v>
      </c>
      <c r="AH463" s="126">
        <f t="shared" si="346"/>
        <v>0</v>
      </c>
      <c r="AI463" s="126">
        <f t="shared" si="347"/>
        <v>0</v>
      </c>
      <c r="AJ463" s="126">
        <f t="shared" si="348"/>
        <v>0</v>
      </c>
      <c r="AK463" s="126">
        <f t="shared" si="349"/>
        <v>0</v>
      </c>
      <c r="AL463" s="126">
        <f t="shared" si="350"/>
        <v>4</v>
      </c>
      <c r="AM463" s="125">
        <f t="shared" si="326"/>
        <v>23</v>
      </c>
      <c r="AN463" s="125">
        <f t="shared" si="313"/>
        <v>0</v>
      </c>
      <c r="AO463" s="125">
        <f t="shared" si="314"/>
        <v>0</v>
      </c>
      <c r="AP463" s="125">
        <f t="shared" si="327"/>
        <v>1</v>
      </c>
      <c r="AQ463" s="127">
        <f t="shared" si="315"/>
        <v>810</v>
      </c>
      <c r="AR463" s="127">
        <f t="shared" si="316"/>
        <v>0</v>
      </c>
      <c r="AS463" s="125">
        <f t="shared" si="328"/>
        <v>0</v>
      </c>
      <c r="AT463" s="128">
        <f t="shared" si="317"/>
        <v>0</v>
      </c>
      <c r="AU463" s="128">
        <f t="shared" si="318"/>
        <v>0</v>
      </c>
      <c r="AV463" s="128">
        <f t="shared" si="329"/>
        <v>0</v>
      </c>
      <c r="AW463" s="128">
        <f t="shared" si="319"/>
        <v>0</v>
      </c>
      <c r="AX463" s="146">
        <f t="shared" si="320"/>
        <v>0</v>
      </c>
      <c r="AY463" s="147">
        <f t="shared" si="330"/>
        <v>0</v>
      </c>
      <c r="AZ463" s="146">
        <f t="shared" si="321"/>
        <v>0</v>
      </c>
      <c r="BA463" s="129">
        <f t="shared" si="331"/>
        <v>0</v>
      </c>
      <c r="BB463" s="129">
        <f t="shared" si="332"/>
        <v>0</v>
      </c>
      <c r="BC463" s="129">
        <f t="shared" si="333"/>
        <v>0</v>
      </c>
      <c r="BD463" s="130">
        <f t="shared" si="334"/>
        <v>0</v>
      </c>
      <c r="BE463" s="130">
        <f t="shared" si="335"/>
        <v>0</v>
      </c>
      <c r="BF463" s="130">
        <f t="shared" si="336"/>
        <v>0</v>
      </c>
      <c r="BG463" s="149" t="b">
        <f t="shared" si="337"/>
        <v>0</v>
      </c>
      <c r="BH463" s="130" t="b">
        <f t="shared" si="338"/>
        <v>0</v>
      </c>
      <c r="BI463" s="130" t="str">
        <f t="shared" si="339"/>
        <v/>
      </c>
      <c r="BJ463" s="130" t="str">
        <f t="shared" si="340"/>
        <v/>
      </c>
      <c r="BK463" s="130">
        <f t="shared" si="341"/>
        <v>0</v>
      </c>
      <c r="BL463" s="130" t="str">
        <f t="shared" si="342"/>
        <v/>
      </c>
      <c r="BM463" s="130" t="str">
        <f t="shared" si="354"/>
        <v/>
      </c>
      <c r="BN463" s="130" t="str">
        <f t="shared" si="355"/>
        <v/>
      </c>
      <c r="BO463" s="130">
        <f t="shared" si="351"/>
        <v>0</v>
      </c>
      <c r="BP463" s="130">
        <f t="shared" si="352"/>
        <v>0</v>
      </c>
      <c r="BQ463" s="130">
        <f t="shared" si="353"/>
        <v>0</v>
      </c>
      <c r="BR463" s="130">
        <f t="shared" si="343"/>
        <v>0</v>
      </c>
      <c r="BS463" s="130" t="str">
        <f t="shared" si="344"/>
        <v>N</v>
      </c>
    </row>
    <row r="464" spans="1:71" ht="18" customHeight="1">
      <c r="A464" s="407"/>
      <c r="B464" s="117"/>
      <c r="C464" s="117"/>
      <c r="D464" s="118"/>
      <c r="E464" s="118"/>
      <c r="F464" s="115"/>
      <c r="G464" s="115"/>
      <c r="H464" s="119"/>
      <c r="I464" s="109" t="str">
        <f t="shared" si="322"/>
        <v xml:space="preserve"> </v>
      </c>
      <c r="J464" s="109" t="str">
        <f t="shared" si="323"/>
        <v xml:space="preserve"> </v>
      </c>
      <c r="K464" s="109" t="str">
        <f t="shared" si="324"/>
        <v xml:space="preserve"> </v>
      </c>
      <c r="W464" s="141" t="str">
        <f t="shared" si="325"/>
        <v xml:space="preserve"> </v>
      </c>
      <c r="X464" s="137" t="str">
        <f t="shared" ref="X464:X515" si="356">IF(ISBLANK(A464)," ",MOD(SUM((LEFT(A464,1)*8)+(MID(A464,2,1)*7)+(MID(A464,3,1)*6)+(MID(A464,4,1)*5)+(MID(A464,5,1)*4)+(MID(A464,6,1)*3)+(MID(A464,7,1)*2)),11))</f>
        <v xml:space="preserve"> </v>
      </c>
      <c r="Y464" s="137" t="str">
        <f t="shared" ref="Y464:Y515" si="357">IF(ISBLANK(A464)," ",IF(A464&lt;10000000+OR(A464&gt;99999999),"X",IF(X464=0,0,IF(X464=1,"X",11-X464))))</f>
        <v xml:space="preserve"> </v>
      </c>
      <c r="Z464" s="137" t="str">
        <f t="shared" ref="Z464:Z527" si="358">IF(ISBLANK(A464)," ",IF(ISERROR(VLOOKUP(A464,InvalidNINum,1,FALSE)),SUM(CONCATENATE(LEFT(A464,7),Y464)),VLOOKUP(A464,InvalidNINum,1,FALSE)))</f>
        <v xml:space="preserve"> </v>
      </c>
      <c r="AA464" s="138" t="str">
        <f t="shared" ref="AA464:AA527" si="359">IF(ISBLANK($F464)," ",IF(AND($E464="M",$F464=$C$10),"M","W"))</f>
        <v xml:space="preserve"> </v>
      </c>
      <c r="AB464" s="144" t="str">
        <f t="shared" ref="AB464:AB527" si="360">IF(ISBLANK($H464)," ",IF($E464="M",IF($F464=$C$10,IF($H464&gt;$C$12,$C$12,ROUNDDOWN($H464,0)),IF($H464&gt;($F464*$C$11),$F464*$C$11,ROUNDDOWN($H464,0))),IF($H464&gt;($F464*$C$11),$F464*$C$11,ROUNDDOWN($H464,0))))</f>
        <v xml:space="preserve"> </v>
      </c>
      <c r="AC464" s="139" t="e">
        <f t="shared" ref="AC464:AC527" si="361">IF($AA464="M",(VLOOKUP($C$6,$V$16:$AF$20,14)*52)/12,VLOOKUP($C$6,$V$16:$AF$20,14)*$F464)</f>
        <v>#N/A</v>
      </c>
      <c r="AD464" s="139" t="e">
        <f t="shared" ref="AD464:AD527" si="362">IF($AA464="M",(VLOOKUP($C$6,$V$16:$AF$20,15)*52)/12,VLOOKUP($C$6,$V$16:$AF$20,15)*$F464)</f>
        <v>#N/A</v>
      </c>
      <c r="AE464" s="140" t="str">
        <f>IF(ISBLANK($G464)," ",IF($D464="Z",#REF!,IF($G464=2,0,IF($G464=1,IF($AB464&gt;$AD464,#REF!,0),IF($AB464&lt;$AC464,#REF!,#REF!)))))</f>
        <v xml:space="preserve"> </v>
      </c>
      <c r="AF464" s="140" t="str">
        <f>IF(ISBLANK($G464)," ",IF($D464="Z",#REF!+#REF!,IF($G464=2,#REF!+#REF!,IF($G464=1,IF($AB464&gt;$AD464,#REF!+#REF!,#REF!+#REF!),IF($AB464&lt;$AC464,#REF!+#REF!,#REF!+#REF!)))))</f>
        <v xml:space="preserve"> </v>
      </c>
      <c r="AG464" s="125">
        <f t="shared" si="345"/>
        <v>0</v>
      </c>
      <c r="AH464" s="126">
        <f t="shared" si="346"/>
        <v>0</v>
      </c>
      <c r="AI464" s="126">
        <f t="shared" si="347"/>
        <v>0</v>
      </c>
      <c r="AJ464" s="126">
        <f t="shared" si="348"/>
        <v>0</v>
      </c>
      <c r="AK464" s="126">
        <f t="shared" si="349"/>
        <v>0</v>
      </c>
      <c r="AL464" s="126">
        <f t="shared" si="350"/>
        <v>4</v>
      </c>
      <c r="AM464" s="125">
        <f t="shared" si="326"/>
        <v>23</v>
      </c>
      <c r="AN464" s="125">
        <f t="shared" ref="AN464:AN527" si="363">IF(AM464&gt;Lower_Age_Limit,0,1)</f>
        <v>0</v>
      </c>
      <c r="AO464" s="125">
        <f t="shared" ref="AO464:AO527" si="364">IF(NOT(G464="R"),0,IF(AM464&gt;=RetirementAge,0,1))</f>
        <v>0</v>
      </c>
      <c r="AP464" s="125">
        <f t="shared" si="327"/>
        <v>1</v>
      </c>
      <c r="AQ464" s="127">
        <f t="shared" ref="AQ464:AQ515" si="365">+HLOOKUP($AH$10,WeeklyIWCeiling,AP464+1)</f>
        <v>810</v>
      </c>
      <c r="AR464" s="127">
        <f t="shared" ref="AR464:AR515" si="366">IF(AA464="M",HLOOKUP($AH$10,MonthlyIWCeiling,AP464+1),HLOOKUP($AH$10,WeeklyIWCeiling,AP464+1)*F464)</f>
        <v>0</v>
      </c>
      <c r="AS464" s="125">
        <f t="shared" si="328"/>
        <v>0</v>
      </c>
      <c r="AT464" s="128">
        <f t="shared" ref="AT464:AT515" si="367">IF(E464="M",IF(H464&lt;=AR464,0,1),IF(AS464&lt;=AQ464,0,1))</f>
        <v>0</v>
      </c>
      <c r="AU464" s="128">
        <f t="shared" ref="AU464:AU515" si="368">IF(F464&gt;$C$10,1,0)</f>
        <v>0</v>
      </c>
      <c r="AV464" s="128">
        <f t="shared" si="329"/>
        <v>0</v>
      </c>
      <c r="AW464" s="128">
        <f t="shared" ref="AW464:AW515" si="369">+IF(OR(AND(E464="M",AV464&lt;60),AND(E464="W",AS464&lt;60)),1,0)</f>
        <v>0</v>
      </c>
      <c r="AX464" s="146">
        <f t="shared" ref="AX464:AX527" si="370">IF(OR(ISBLANK(A464),ISBLANK(B464),ISBLANK(C464),ISBLANK(D464),ISBLANK(E464)),0,IF(AND(F464&gt;0,F464&lt;6,H464&gt;0),IF(AW464=1,HLOOKUP($AH$10,EeContRatesU60,AP464+1,TRUE),HLOOKUP($AH$10,EeContRatesO60,AP464+1,TRUE))))</f>
        <v>0</v>
      </c>
      <c r="AY464" s="147">
        <f t="shared" si="330"/>
        <v>0</v>
      </c>
      <c r="AZ464" s="146">
        <f t="shared" ref="AZ464:AZ527" si="371">IF(OR(ISBLANK(A464),ISBLANK(B464),ISBLANK(C464),ISBLANK(D464),ISBLANK(E464)),0,IF(AND(F464&gt;0,F464&lt;6,H464&gt;0),IF(AW464=1,HLOOKUP($AH$10,TotalContRatesU60,AP464+1,TRUE),HLOOKUP($AH$10,TotalContRatesO60,AP464+1,TRUE))))</f>
        <v>0</v>
      </c>
      <c r="BA464" s="129">
        <f t="shared" si="331"/>
        <v>0</v>
      </c>
      <c r="BB464" s="129">
        <f t="shared" si="332"/>
        <v>0</v>
      </c>
      <c r="BC464" s="129">
        <f t="shared" si="333"/>
        <v>0</v>
      </c>
      <c r="BD464" s="130">
        <f t="shared" si="334"/>
        <v>0</v>
      </c>
      <c r="BE464" s="130">
        <f t="shared" si="335"/>
        <v>0</v>
      </c>
      <c r="BF464" s="130">
        <f t="shared" si="336"/>
        <v>0</v>
      </c>
      <c r="BG464" s="149" t="b">
        <f t="shared" si="337"/>
        <v>0</v>
      </c>
      <c r="BH464" s="130" t="b">
        <f t="shared" si="338"/>
        <v>0</v>
      </c>
      <c r="BI464" s="130" t="str">
        <f t="shared" si="339"/>
        <v/>
      </c>
      <c r="BJ464" s="130" t="str">
        <f t="shared" si="340"/>
        <v/>
      </c>
      <c r="BK464" s="130">
        <f t="shared" si="341"/>
        <v>0</v>
      </c>
      <c r="BL464" s="130" t="str">
        <f t="shared" si="342"/>
        <v/>
      </c>
      <c r="BM464" s="130" t="str">
        <f t="shared" si="354"/>
        <v/>
      </c>
      <c r="BN464" s="130" t="str">
        <f t="shared" si="355"/>
        <v/>
      </c>
      <c r="BO464" s="130">
        <f t="shared" si="351"/>
        <v>0</v>
      </c>
      <c r="BP464" s="130">
        <f t="shared" si="352"/>
        <v>0</v>
      </c>
      <c r="BQ464" s="130">
        <f t="shared" si="353"/>
        <v>0</v>
      </c>
      <c r="BR464" s="130">
        <f t="shared" si="343"/>
        <v>0</v>
      </c>
      <c r="BS464" s="130" t="str">
        <f t="shared" si="344"/>
        <v>N</v>
      </c>
    </row>
    <row r="465" spans="1:71" ht="18" customHeight="1">
      <c r="A465" s="407"/>
      <c r="B465" s="117"/>
      <c r="C465" s="117"/>
      <c r="D465" s="118"/>
      <c r="E465" s="118"/>
      <c r="F465" s="115"/>
      <c r="G465" s="115"/>
      <c r="H465" s="119"/>
      <c r="I465" s="109" t="str">
        <f t="shared" ref="I465:I515" si="372">IF(ISBLANK($H465)," ",BO465)</f>
        <v xml:space="preserve"> </v>
      </c>
      <c r="J465" s="109" t="str">
        <f t="shared" ref="J465:J515" si="373">IF(ISBLANK($H465)," ",BP465)</f>
        <v xml:space="preserve"> </v>
      </c>
      <c r="K465" s="109" t="str">
        <f t="shared" ref="K465:K515" si="374">IF((ISBLANK($H465))," ",BQ465)</f>
        <v xml:space="preserve"> </v>
      </c>
      <c r="W465" s="141" t="str">
        <f t="shared" ref="W465:W515" si="375">IF(ISBLANK($A465)," ",A465)</f>
        <v xml:space="preserve"> </v>
      </c>
      <c r="X465" s="137" t="str">
        <f t="shared" si="356"/>
        <v xml:space="preserve"> </v>
      </c>
      <c r="Y465" s="137" t="str">
        <f t="shared" si="357"/>
        <v xml:space="preserve"> </v>
      </c>
      <c r="Z465" s="137" t="str">
        <f t="shared" si="358"/>
        <v xml:space="preserve"> </v>
      </c>
      <c r="AA465" s="138" t="str">
        <f t="shared" si="359"/>
        <v xml:space="preserve"> </v>
      </c>
      <c r="AB465" s="144" t="str">
        <f t="shared" si="360"/>
        <v xml:space="preserve"> </v>
      </c>
      <c r="AC465" s="139" t="e">
        <f t="shared" si="361"/>
        <v>#N/A</v>
      </c>
      <c r="AD465" s="139" t="e">
        <f t="shared" si="362"/>
        <v>#N/A</v>
      </c>
      <c r="AE465" s="140" t="str">
        <f>IF(ISBLANK($G465)," ",IF($D465="Z",#REF!,IF($G465=2,0,IF($G465=1,IF($AB465&gt;$AD465,#REF!,0),IF($AB465&lt;$AC465,#REF!,#REF!)))))</f>
        <v xml:space="preserve"> </v>
      </c>
      <c r="AF465" s="140" t="str">
        <f>IF(ISBLANK($G465)," ",IF($D465="Z",#REF!+#REF!,IF($G465=2,#REF!+#REF!,IF($G465=1,IF($AB465&gt;$AD465,#REF!+#REF!,#REF!+#REF!),IF($AB465&lt;$AC465,#REF!+#REF!,#REF!+#REF!)))))</f>
        <v xml:space="preserve"> </v>
      </c>
      <c r="AG465" s="125">
        <f t="shared" si="345"/>
        <v>0</v>
      </c>
      <c r="AH465" s="126">
        <f t="shared" si="346"/>
        <v>0</v>
      </c>
      <c r="AI465" s="126">
        <f t="shared" si="347"/>
        <v>0</v>
      </c>
      <c r="AJ465" s="126">
        <f t="shared" si="348"/>
        <v>0</v>
      </c>
      <c r="AK465" s="126">
        <f t="shared" si="349"/>
        <v>0</v>
      </c>
      <c r="AL465" s="126">
        <f t="shared" si="350"/>
        <v>4</v>
      </c>
      <c r="AM465" s="125">
        <f t="shared" ref="AM465:AM528" si="376">IF(INT((($AH$11-(1900+AI465))*48 +($AH$12-AL465))/48)&gt;90,INT((($AH$11-(2000+AI465))*48 +($AH$12-AL465))/48),INT((($AH$11-(1900+AI465))*48 +($AH$12-AL465))/48))</f>
        <v>23</v>
      </c>
      <c r="AN465" s="125">
        <f t="shared" si="363"/>
        <v>0</v>
      </c>
      <c r="AO465" s="125">
        <f t="shared" si="364"/>
        <v>0</v>
      </c>
      <c r="AP465" s="125">
        <f t="shared" ref="AP465:AP515" si="377">IF(AND($D465="Z",$AL$10&lt;=$AH$10,$AH$10&lt;$AL$11,$AL$12&lt;AM465,AM465&lt;=$AL$13),7,IF(AM465&gt;=70,IF($G465="R",6,5),IF($G465="R",IF(AM465&gt;=65,4,2),IF($AM465&gt;=65,3,1))))</f>
        <v>1</v>
      </c>
      <c r="AQ465" s="127">
        <f t="shared" si="365"/>
        <v>810</v>
      </c>
      <c r="AR465" s="127">
        <f t="shared" si="366"/>
        <v>0</v>
      </c>
      <c r="AS465" s="125">
        <f t="shared" ref="AS465:AS515" si="378">IF(AND(F465&gt;0,H465&gt;0),H465/F465,0)</f>
        <v>0</v>
      </c>
      <c r="AT465" s="128">
        <f t="shared" si="367"/>
        <v>0</v>
      </c>
      <c r="AU465" s="128">
        <f t="shared" si="368"/>
        <v>0</v>
      </c>
      <c r="AV465" s="128">
        <f t="shared" ref="AV465:AV515" si="379">+AR465*12/52</f>
        <v>0</v>
      </c>
      <c r="AW465" s="128">
        <f t="shared" si="369"/>
        <v>0</v>
      </c>
      <c r="AX465" s="146">
        <f t="shared" si="370"/>
        <v>0</v>
      </c>
      <c r="AY465" s="147">
        <f t="shared" ref="AY465:AY515" si="380">+AZ465-AX465</f>
        <v>0</v>
      </c>
      <c r="AZ465" s="146">
        <f t="shared" si="371"/>
        <v>0</v>
      </c>
      <c r="BA465" s="129">
        <f t="shared" ref="BA465:BA515" si="381">IF(OR(ISBLANK(A465),ISBLANK(B465),ISBLANK(C465),ISBLANK(D465),ISBLANK(E465)),0,IF(AND(F465&gt;0,F465&lt;6,H465&gt;0),ROUND(H465*AX465,2)))</f>
        <v>0</v>
      </c>
      <c r="BB465" s="129">
        <f t="shared" ref="BB465:BB515" si="382">IF(OR(ISBLANK(A465),ISBLANK(B465),ISBLANK(C465),ISBLANK(D465),ISBLANK(E465)),0,IF(AND(F465&gt;0,F465&lt;6,H465&gt;0),ROUND(H465*AY465,2)))</f>
        <v>0</v>
      </c>
      <c r="BC465" s="129">
        <f t="shared" ref="BC465:BC515" si="383">+BA465+BB465</f>
        <v>0</v>
      </c>
      <c r="BD465" s="130">
        <f t="shared" ref="BD465:BD515" si="384">IF(AND(AND(F465&gt;0,H465&gt;0,ISTEXT(D465),ISTEXT(E465)),ISBLANK(A465)),"Input NI#",IF(AND(F465&gt;0,H465&gt;0,ISTEXT(D465),ISTEXT(E465),OR(ISBLANK(B465),ISBLANK(C465))),"Input name",IF(AND(A465&gt;0,OR(AK465=0,AK465=9)),"Check NI#",IF(AT465=0,BA465,"Check wages"))))</f>
        <v>0</v>
      </c>
      <c r="BE465" s="130">
        <f t="shared" ref="BE465:BE515" si="385">IF(ISTEXT(BD465),BD465,BB465)</f>
        <v>0</v>
      </c>
      <c r="BF465" s="130">
        <f t="shared" ref="BF465:BF515" si="386">IF(ISTEXT(BD465),BD465,BC465)</f>
        <v>0</v>
      </c>
      <c r="BG465" s="149" t="b">
        <f t="shared" ref="BG465:BG515" si="387">IF(AND(OR(ISTEXT(B465),ISTEXT(C465),ISTEXT(D465),ISTEXT(E465),F465&gt;0,H465&gt;0),ISBLANK(A465)),1,IF(A465&gt;0,IF(ISBLANK(B465),1,IF(ISBLANK(C465),1,IF(ISBLANK(D465),1,IF(ISBLANK(E465),1,IF(F465=0,1,IF(H465=0,1," "))))))))</f>
        <v>0</v>
      </c>
      <c r="BH465" s="130" t="b">
        <f t="shared" ref="BH465:BH515" si="388">IF(AND(OR(ISTEXT(B465),ISTEXT(C465),ISTEXT(D465),ISTEXT(E465),F465&gt;0,H465&gt;0),ISBLANK(A465)),"Input "&amp;A$15,IF(A465&gt;0,IF(ISBLANK(B465),"Input "&amp;B$15,IF(ISBLANK(C465),"Input "&amp;C$15,IF(ISBLANK(D465),"Enter "&amp;D$15,IF(ISBLANK(E465),"Select "&amp;E$15,IF(F465=0,"Input "&amp;F$15,IF(H465=0,"Input "&amp;H$15," "))))))))</f>
        <v>0</v>
      </c>
      <c r="BI465" s="130" t="str">
        <f t="shared" ref="BI465:BI528" si="389">IF(OR(AT465=1,AU465=1,AN465=1,AO465=1),1,"")</f>
        <v/>
      </c>
      <c r="BJ465" s="130" t="str">
        <f t="shared" ref="BJ465:BJ528" si="390">IF(AT465=1,"Check wages",IF(AU465=1,"Check number of weeks",IF(AN465=1,"Registrant under age 16",IF(AO465=1,"Ineligible for Retirement",""))))</f>
        <v/>
      </c>
      <c r="BK465" s="130">
        <f t="shared" ref="BK465:BK528" si="391">IF(AND($D465="Z",OR($AL$10&gt;$AH$10,$AH$10&gt;$AL$11,$AL$12&gt;AM465,AM465&gt;$AL$13)),1,0)</f>
        <v>0</v>
      </c>
      <c r="BL465" s="130" t="str">
        <f t="shared" ref="BL465:BL515" si="392">IF(BK465=1,"Change Cont. type to 'P'","")</f>
        <v/>
      </c>
      <c r="BM465" s="130" t="str">
        <f t="shared" si="354"/>
        <v/>
      </c>
      <c r="BN465" s="130" t="str">
        <f t="shared" si="355"/>
        <v/>
      </c>
      <c r="BO465" s="130">
        <f t="shared" si="351"/>
        <v>0</v>
      </c>
      <c r="BP465" s="130">
        <f t="shared" si="352"/>
        <v>0</v>
      </c>
      <c r="BQ465" s="130">
        <f t="shared" si="353"/>
        <v>0</v>
      </c>
      <c r="BR465" s="130">
        <f t="shared" ref="BR465:BR528" si="393">IF(OR(BG465=1,BI465=1,BK465=1,BM465=1),1,0)</f>
        <v>0</v>
      </c>
      <c r="BS465" s="130" t="str">
        <f t="shared" ref="BS465:BS515" si="394">IF(OR(ISBLANK(A465),BR465=1),"N","Y")</f>
        <v>N</v>
      </c>
    </row>
    <row r="466" spans="1:71" ht="18" customHeight="1">
      <c r="A466" s="407"/>
      <c r="B466" s="117"/>
      <c r="C466" s="117"/>
      <c r="D466" s="118"/>
      <c r="E466" s="118"/>
      <c r="F466" s="115"/>
      <c r="G466" s="115"/>
      <c r="H466" s="119"/>
      <c r="I466" s="109" t="str">
        <f t="shared" si="372"/>
        <v xml:space="preserve"> </v>
      </c>
      <c r="J466" s="109" t="str">
        <f t="shared" si="373"/>
        <v xml:space="preserve"> </v>
      </c>
      <c r="K466" s="109" t="str">
        <f t="shared" si="374"/>
        <v xml:space="preserve"> </v>
      </c>
      <c r="W466" s="141" t="str">
        <f t="shared" si="375"/>
        <v xml:space="preserve"> </v>
      </c>
      <c r="X466" s="137" t="str">
        <f t="shared" si="356"/>
        <v xml:space="preserve"> </v>
      </c>
      <c r="Y466" s="137" t="str">
        <f t="shared" si="357"/>
        <v xml:space="preserve"> </v>
      </c>
      <c r="Z466" s="137" t="str">
        <f t="shared" si="358"/>
        <v xml:space="preserve"> </v>
      </c>
      <c r="AA466" s="138" t="str">
        <f t="shared" si="359"/>
        <v xml:space="preserve"> </v>
      </c>
      <c r="AB466" s="144" t="str">
        <f t="shared" si="360"/>
        <v xml:space="preserve"> </v>
      </c>
      <c r="AC466" s="139" t="e">
        <f t="shared" si="361"/>
        <v>#N/A</v>
      </c>
      <c r="AD466" s="139" t="e">
        <f t="shared" si="362"/>
        <v>#N/A</v>
      </c>
      <c r="AE466" s="140" t="str">
        <f>IF(ISBLANK($G466)," ",IF($D466="Z",#REF!,IF($G466=2,0,IF($G466=1,IF($AB466&gt;$AD466,#REF!,0),IF($AB466&lt;$AC466,#REF!,#REF!)))))</f>
        <v xml:space="preserve"> </v>
      </c>
      <c r="AF466" s="140" t="str">
        <f>IF(ISBLANK($G466)," ",IF($D466="Z",#REF!+#REF!,IF($G466=2,#REF!+#REF!,IF($G466=1,IF($AB466&gt;$AD466,#REF!+#REF!,#REF!+#REF!),IF($AB466&lt;$AC466,#REF!+#REF!,#REF!+#REF!)))))</f>
        <v xml:space="preserve"> </v>
      </c>
      <c r="AG466" s="125">
        <f t="shared" ref="AG466:AG515" si="395">INT(A466/10)</f>
        <v>0</v>
      </c>
      <c r="AH466" s="126">
        <f t="shared" ref="AH466:AH515" si="396">INT(A466/1000)</f>
        <v>0</v>
      </c>
      <c r="AI466" s="126">
        <f t="shared" ref="AI466:AI515" si="397">AG466-AH466*100</f>
        <v>0</v>
      </c>
      <c r="AJ466" s="126">
        <f t="shared" ref="AJ466:AJ515" si="398">INT(AH466/10)</f>
        <v>0</v>
      </c>
      <c r="AK466" s="126">
        <f t="shared" ref="AK466:AK515" si="399">AH466-10*AJ466</f>
        <v>0</v>
      </c>
      <c r="AL466" s="126">
        <f t="shared" ref="AL466:AL515" si="400">IF(MOD(AH466-AJ466*10,4)=0,4,MOD(AH466-AJ466*10,4))</f>
        <v>4</v>
      </c>
      <c r="AM466" s="125">
        <f t="shared" si="376"/>
        <v>23</v>
      </c>
      <c r="AN466" s="125">
        <f t="shared" si="363"/>
        <v>0</v>
      </c>
      <c r="AO466" s="125">
        <f t="shared" si="364"/>
        <v>0</v>
      </c>
      <c r="AP466" s="125">
        <f t="shared" si="377"/>
        <v>1</v>
      </c>
      <c r="AQ466" s="127">
        <f t="shared" si="365"/>
        <v>810</v>
      </c>
      <c r="AR466" s="127">
        <f t="shared" si="366"/>
        <v>0</v>
      </c>
      <c r="AS466" s="125">
        <f t="shared" si="378"/>
        <v>0</v>
      </c>
      <c r="AT466" s="128">
        <f t="shared" si="367"/>
        <v>0</v>
      </c>
      <c r="AU466" s="128">
        <f t="shared" si="368"/>
        <v>0</v>
      </c>
      <c r="AV466" s="128">
        <f t="shared" si="379"/>
        <v>0</v>
      </c>
      <c r="AW466" s="128">
        <f t="shared" si="369"/>
        <v>0</v>
      </c>
      <c r="AX466" s="146">
        <f t="shared" si="370"/>
        <v>0</v>
      </c>
      <c r="AY466" s="147">
        <f t="shared" si="380"/>
        <v>0</v>
      </c>
      <c r="AZ466" s="146">
        <f t="shared" si="371"/>
        <v>0</v>
      </c>
      <c r="BA466" s="129">
        <f t="shared" si="381"/>
        <v>0</v>
      </c>
      <c r="BB466" s="129">
        <f t="shared" si="382"/>
        <v>0</v>
      </c>
      <c r="BC466" s="129">
        <f t="shared" si="383"/>
        <v>0</v>
      </c>
      <c r="BD466" s="130">
        <f t="shared" si="384"/>
        <v>0</v>
      </c>
      <c r="BE466" s="130">
        <f t="shared" si="385"/>
        <v>0</v>
      </c>
      <c r="BF466" s="130">
        <f t="shared" si="386"/>
        <v>0</v>
      </c>
      <c r="BG466" s="149" t="b">
        <f t="shared" si="387"/>
        <v>0</v>
      </c>
      <c r="BH466" s="130" t="b">
        <f t="shared" si="388"/>
        <v>0</v>
      </c>
      <c r="BI466" s="130" t="str">
        <f t="shared" si="389"/>
        <v/>
      </c>
      <c r="BJ466" s="130" t="str">
        <f t="shared" si="390"/>
        <v/>
      </c>
      <c r="BK466" s="130">
        <f t="shared" si="391"/>
        <v>0</v>
      </c>
      <c r="BL466" s="130" t="str">
        <f t="shared" si="392"/>
        <v/>
      </c>
      <c r="BM466" s="130" t="str">
        <f t="shared" si="354"/>
        <v/>
      </c>
      <c r="BN466" s="130" t="str">
        <f t="shared" si="355"/>
        <v/>
      </c>
      <c r="BO466" s="130">
        <f t="shared" ref="BO466:BO529" si="401">IF($BG466=1,$BH466,IF($BI466=1,$BJ466,IF($BK466=1,$BL466,IF($BM466=1,$BN466,BA466))))</f>
        <v>0</v>
      </c>
      <c r="BP466" s="130">
        <f t="shared" ref="BP466:BP529" si="402">IF($BG466=1,$BH466,IF($BI466=1,$BJ466,IF($BK466=1,$BL466,IF($BM466=1,$BN466,BB466))))</f>
        <v>0</v>
      </c>
      <c r="BQ466" s="130">
        <f t="shared" ref="BQ466:BQ529" si="403">IF($BG466=1,$BH466,IF($BI466=1,$BJ466,IF($BK466=1,$BL466,IF($BM466=1,$BN466,BC466))))</f>
        <v>0</v>
      </c>
      <c r="BR466" s="130">
        <f t="shared" si="393"/>
        <v>0</v>
      </c>
      <c r="BS466" s="130" t="str">
        <f t="shared" si="394"/>
        <v>N</v>
      </c>
    </row>
    <row r="467" spans="1:71" ht="18" customHeight="1">
      <c r="A467" s="407"/>
      <c r="B467" s="117"/>
      <c r="C467" s="117"/>
      <c r="D467" s="118"/>
      <c r="E467" s="118"/>
      <c r="F467" s="115"/>
      <c r="G467" s="115"/>
      <c r="H467" s="119"/>
      <c r="I467" s="109" t="str">
        <f t="shared" si="372"/>
        <v xml:space="preserve"> </v>
      </c>
      <c r="J467" s="109" t="str">
        <f t="shared" si="373"/>
        <v xml:space="preserve"> </v>
      </c>
      <c r="K467" s="109" t="str">
        <f t="shared" si="374"/>
        <v xml:space="preserve"> </v>
      </c>
      <c r="W467" s="141" t="str">
        <f t="shared" si="375"/>
        <v xml:space="preserve"> </v>
      </c>
      <c r="X467" s="137" t="str">
        <f t="shared" si="356"/>
        <v xml:space="preserve"> </v>
      </c>
      <c r="Y467" s="137" t="str">
        <f t="shared" si="357"/>
        <v xml:space="preserve"> </v>
      </c>
      <c r="Z467" s="137" t="str">
        <f t="shared" si="358"/>
        <v xml:space="preserve"> </v>
      </c>
      <c r="AA467" s="138" t="str">
        <f t="shared" si="359"/>
        <v xml:space="preserve"> </v>
      </c>
      <c r="AB467" s="144" t="str">
        <f t="shared" si="360"/>
        <v xml:space="preserve"> </v>
      </c>
      <c r="AC467" s="139" t="e">
        <f t="shared" si="361"/>
        <v>#N/A</v>
      </c>
      <c r="AD467" s="139" t="e">
        <f t="shared" si="362"/>
        <v>#N/A</v>
      </c>
      <c r="AE467" s="140" t="str">
        <f>IF(ISBLANK($G467)," ",IF($D467="Z",#REF!,IF($G467=2,0,IF($G467=1,IF($AB467&gt;$AD467,#REF!,0),IF($AB467&lt;$AC467,#REF!,#REF!)))))</f>
        <v xml:space="preserve"> </v>
      </c>
      <c r="AF467" s="140" t="str">
        <f>IF(ISBLANK($G467)," ",IF($D467="Z",#REF!+#REF!,IF($G467=2,#REF!+#REF!,IF($G467=1,IF($AB467&gt;$AD467,#REF!+#REF!,#REF!+#REF!),IF($AB467&lt;$AC467,#REF!+#REF!,#REF!+#REF!)))))</f>
        <v xml:space="preserve"> </v>
      </c>
      <c r="AG467" s="125">
        <f t="shared" si="395"/>
        <v>0</v>
      </c>
      <c r="AH467" s="126">
        <f t="shared" si="396"/>
        <v>0</v>
      </c>
      <c r="AI467" s="126">
        <f t="shared" si="397"/>
        <v>0</v>
      </c>
      <c r="AJ467" s="126">
        <f t="shared" si="398"/>
        <v>0</v>
      </c>
      <c r="AK467" s="126">
        <f t="shared" si="399"/>
        <v>0</v>
      </c>
      <c r="AL467" s="126">
        <f t="shared" si="400"/>
        <v>4</v>
      </c>
      <c r="AM467" s="125">
        <f t="shared" si="376"/>
        <v>23</v>
      </c>
      <c r="AN467" s="125">
        <f t="shared" si="363"/>
        <v>0</v>
      </c>
      <c r="AO467" s="125">
        <f t="shared" si="364"/>
        <v>0</v>
      </c>
      <c r="AP467" s="125">
        <f t="shared" si="377"/>
        <v>1</v>
      </c>
      <c r="AQ467" s="127">
        <f t="shared" si="365"/>
        <v>810</v>
      </c>
      <c r="AR467" s="127">
        <f t="shared" si="366"/>
        <v>0</v>
      </c>
      <c r="AS467" s="125">
        <f t="shared" si="378"/>
        <v>0</v>
      </c>
      <c r="AT467" s="128">
        <f t="shared" si="367"/>
        <v>0</v>
      </c>
      <c r="AU467" s="128">
        <f t="shared" si="368"/>
        <v>0</v>
      </c>
      <c r="AV467" s="128">
        <f t="shared" si="379"/>
        <v>0</v>
      </c>
      <c r="AW467" s="128">
        <f t="shared" si="369"/>
        <v>0</v>
      </c>
      <c r="AX467" s="146">
        <f t="shared" si="370"/>
        <v>0</v>
      </c>
      <c r="AY467" s="147">
        <f t="shared" si="380"/>
        <v>0</v>
      </c>
      <c r="AZ467" s="146">
        <f t="shared" si="371"/>
        <v>0</v>
      </c>
      <c r="BA467" s="129">
        <f t="shared" si="381"/>
        <v>0</v>
      </c>
      <c r="BB467" s="129">
        <f t="shared" si="382"/>
        <v>0</v>
      </c>
      <c r="BC467" s="129">
        <f t="shared" si="383"/>
        <v>0</v>
      </c>
      <c r="BD467" s="130">
        <f t="shared" si="384"/>
        <v>0</v>
      </c>
      <c r="BE467" s="130">
        <f t="shared" si="385"/>
        <v>0</v>
      </c>
      <c r="BF467" s="130">
        <f t="shared" si="386"/>
        <v>0</v>
      </c>
      <c r="BG467" s="149" t="b">
        <f t="shared" si="387"/>
        <v>0</v>
      </c>
      <c r="BH467" s="130" t="b">
        <f t="shared" si="388"/>
        <v>0</v>
      </c>
      <c r="BI467" s="130" t="str">
        <f t="shared" si="389"/>
        <v/>
      </c>
      <c r="BJ467" s="130" t="str">
        <f t="shared" si="390"/>
        <v/>
      </c>
      <c r="BK467" s="130">
        <f t="shared" si="391"/>
        <v>0</v>
      </c>
      <c r="BL467" s="130" t="str">
        <f t="shared" si="392"/>
        <v/>
      </c>
      <c r="BM467" s="130" t="str">
        <f t="shared" ref="BM467:BM530" si="404">IF(ISERROR(Z467),1,IF(NOT(W467=Z467),1,""))</f>
        <v/>
      </c>
      <c r="BN467" s="130" t="str">
        <f t="shared" ref="BN467:BN530" si="405">IF(BM467=1,"Check Employee NI#","")</f>
        <v/>
      </c>
      <c r="BO467" s="130">
        <f t="shared" si="401"/>
        <v>0</v>
      </c>
      <c r="BP467" s="130">
        <f t="shared" si="402"/>
        <v>0</v>
      </c>
      <c r="BQ467" s="130">
        <f t="shared" si="403"/>
        <v>0</v>
      </c>
      <c r="BR467" s="130">
        <f t="shared" si="393"/>
        <v>0</v>
      </c>
      <c r="BS467" s="130" t="str">
        <f t="shared" si="394"/>
        <v>N</v>
      </c>
    </row>
    <row r="468" spans="1:71" ht="18" customHeight="1">
      <c r="A468" s="407"/>
      <c r="B468" s="117"/>
      <c r="C468" s="117"/>
      <c r="D468" s="118"/>
      <c r="E468" s="118"/>
      <c r="F468" s="115"/>
      <c r="G468" s="115"/>
      <c r="H468" s="119"/>
      <c r="I468" s="109" t="str">
        <f t="shared" si="372"/>
        <v xml:space="preserve"> </v>
      </c>
      <c r="J468" s="109" t="str">
        <f t="shared" si="373"/>
        <v xml:space="preserve"> </v>
      </c>
      <c r="K468" s="109" t="str">
        <f t="shared" si="374"/>
        <v xml:space="preserve"> </v>
      </c>
      <c r="W468" s="141" t="str">
        <f t="shared" si="375"/>
        <v xml:space="preserve"> </v>
      </c>
      <c r="X468" s="137" t="str">
        <f t="shared" si="356"/>
        <v xml:space="preserve"> </v>
      </c>
      <c r="Y468" s="137" t="str">
        <f t="shared" si="357"/>
        <v xml:space="preserve"> </v>
      </c>
      <c r="Z468" s="137" t="str">
        <f t="shared" si="358"/>
        <v xml:space="preserve"> </v>
      </c>
      <c r="AA468" s="138" t="str">
        <f t="shared" si="359"/>
        <v xml:space="preserve"> </v>
      </c>
      <c r="AB468" s="144" t="str">
        <f t="shared" si="360"/>
        <v xml:space="preserve"> </v>
      </c>
      <c r="AC468" s="139" t="e">
        <f t="shared" si="361"/>
        <v>#N/A</v>
      </c>
      <c r="AD468" s="139" t="e">
        <f t="shared" si="362"/>
        <v>#N/A</v>
      </c>
      <c r="AE468" s="140" t="str">
        <f>IF(ISBLANK($G468)," ",IF($D468="Z",#REF!,IF($G468=2,0,IF($G468=1,IF($AB468&gt;$AD468,#REF!,0),IF($AB468&lt;$AC468,#REF!,#REF!)))))</f>
        <v xml:space="preserve"> </v>
      </c>
      <c r="AF468" s="140" t="str">
        <f>IF(ISBLANK($G468)," ",IF($D468="Z",#REF!+#REF!,IF($G468=2,#REF!+#REF!,IF($G468=1,IF($AB468&gt;$AD468,#REF!+#REF!,#REF!+#REF!),IF($AB468&lt;$AC468,#REF!+#REF!,#REF!+#REF!)))))</f>
        <v xml:space="preserve"> </v>
      </c>
      <c r="AG468" s="125">
        <f t="shared" si="395"/>
        <v>0</v>
      </c>
      <c r="AH468" s="126">
        <f t="shared" si="396"/>
        <v>0</v>
      </c>
      <c r="AI468" s="126">
        <f t="shared" si="397"/>
        <v>0</v>
      </c>
      <c r="AJ468" s="126">
        <f t="shared" si="398"/>
        <v>0</v>
      </c>
      <c r="AK468" s="126">
        <f t="shared" si="399"/>
        <v>0</v>
      </c>
      <c r="AL468" s="126">
        <f t="shared" si="400"/>
        <v>4</v>
      </c>
      <c r="AM468" s="125">
        <f t="shared" si="376"/>
        <v>23</v>
      </c>
      <c r="AN468" s="125">
        <f t="shared" si="363"/>
        <v>0</v>
      </c>
      <c r="AO468" s="125">
        <f t="shared" si="364"/>
        <v>0</v>
      </c>
      <c r="AP468" s="125">
        <f t="shared" si="377"/>
        <v>1</v>
      </c>
      <c r="AQ468" s="127">
        <f t="shared" si="365"/>
        <v>810</v>
      </c>
      <c r="AR468" s="127">
        <f t="shared" si="366"/>
        <v>0</v>
      </c>
      <c r="AS468" s="125">
        <f t="shared" si="378"/>
        <v>0</v>
      </c>
      <c r="AT468" s="128">
        <f t="shared" si="367"/>
        <v>0</v>
      </c>
      <c r="AU468" s="128">
        <f t="shared" si="368"/>
        <v>0</v>
      </c>
      <c r="AV468" s="128">
        <f t="shared" si="379"/>
        <v>0</v>
      </c>
      <c r="AW468" s="128">
        <f t="shared" si="369"/>
        <v>0</v>
      </c>
      <c r="AX468" s="146">
        <f t="shared" si="370"/>
        <v>0</v>
      </c>
      <c r="AY468" s="147">
        <f t="shared" si="380"/>
        <v>0</v>
      </c>
      <c r="AZ468" s="146">
        <f t="shared" si="371"/>
        <v>0</v>
      </c>
      <c r="BA468" s="129">
        <f t="shared" si="381"/>
        <v>0</v>
      </c>
      <c r="BB468" s="129">
        <f t="shared" si="382"/>
        <v>0</v>
      </c>
      <c r="BC468" s="129">
        <f t="shared" si="383"/>
        <v>0</v>
      </c>
      <c r="BD468" s="130">
        <f t="shared" si="384"/>
        <v>0</v>
      </c>
      <c r="BE468" s="130">
        <f t="shared" si="385"/>
        <v>0</v>
      </c>
      <c r="BF468" s="130">
        <f t="shared" si="386"/>
        <v>0</v>
      </c>
      <c r="BG468" s="149" t="b">
        <f t="shared" si="387"/>
        <v>0</v>
      </c>
      <c r="BH468" s="130" t="b">
        <f t="shared" si="388"/>
        <v>0</v>
      </c>
      <c r="BI468" s="130" t="str">
        <f t="shared" si="389"/>
        <v/>
      </c>
      <c r="BJ468" s="130" t="str">
        <f t="shared" si="390"/>
        <v/>
      </c>
      <c r="BK468" s="130">
        <f t="shared" si="391"/>
        <v>0</v>
      </c>
      <c r="BL468" s="130" t="str">
        <f t="shared" si="392"/>
        <v/>
      </c>
      <c r="BM468" s="130" t="str">
        <f t="shared" si="404"/>
        <v/>
      </c>
      <c r="BN468" s="130" t="str">
        <f t="shared" si="405"/>
        <v/>
      </c>
      <c r="BO468" s="130">
        <f t="shared" si="401"/>
        <v>0</v>
      </c>
      <c r="BP468" s="130">
        <f t="shared" si="402"/>
        <v>0</v>
      </c>
      <c r="BQ468" s="130">
        <f t="shared" si="403"/>
        <v>0</v>
      </c>
      <c r="BR468" s="130">
        <f t="shared" si="393"/>
        <v>0</v>
      </c>
      <c r="BS468" s="130" t="str">
        <f t="shared" si="394"/>
        <v>N</v>
      </c>
    </row>
    <row r="469" spans="1:71" ht="18" customHeight="1">
      <c r="A469" s="407"/>
      <c r="B469" s="117"/>
      <c r="C469" s="117"/>
      <c r="D469" s="118"/>
      <c r="E469" s="118"/>
      <c r="F469" s="115"/>
      <c r="G469" s="115"/>
      <c r="H469" s="119"/>
      <c r="I469" s="109" t="str">
        <f t="shared" si="372"/>
        <v xml:space="preserve"> </v>
      </c>
      <c r="J469" s="109" t="str">
        <f t="shared" si="373"/>
        <v xml:space="preserve"> </v>
      </c>
      <c r="K469" s="109" t="str">
        <f t="shared" si="374"/>
        <v xml:space="preserve"> </v>
      </c>
      <c r="W469" s="141" t="str">
        <f t="shared" si="375"/>
        <v xml:space="preserve"> </v>
      </c>
      <c r="X469" s="137" t="str">
        <f t="shared" si="356"/>
        <v xml:space="preserve"> </v>
      </c>
      <c r="Y469" s="137" t="str">
        <f t="shared" si="357"/>
        <v xml:space="preserve"> </v>
      </c>
      <c r="Z469" s="137" t="str">
        <f t="shared" si="358"/>
        <v xml:space="preserve"> </v>
      </c>
      <c r="AA469" s="138" t="str">
        <f t="shared" si="359"/>
        <v xml:space="preserve"> </v>
      </c>
      <c r="AB469" s="144" t="str">
        <f t="shared" si="360"/>
        <v xml:space="preserve"> </v>
      </c>
      <c r="AC469" s="139" t="e">
        <f t="shared" si="361"/>
        <v>#N/A</v>
      </c>
      <c r="AD469" s="139" t="e">
        <f t="shared" si="362"/>
        <v>#N/A</v>
      </c>
      <c r="AE469" s="140" t="str">
        <f>IF(ISBLANK($G469)," ",IF($D469="Z",#REF!,IF($G469=2,0,IF($G469=1,IF($AB469&gt;$AD469,#REF!,0),IF($AB469&lt;$AC469,#REF!,#REF!)))))</f>
        <v xml:space="preserve"> </v>
      </c>
      <c r="AF469" s="140" t="str">
        <f>IF(ISBLANK($G469)," ",IF($D469="Z",#REF!+#REF!,IF($G469=2,#REF!+#REF!,IF($G469=1,IF($AB469&gt;$AD469,#REF!+#REF!,#REF!+#REF!),IF($AB469&lt;$AC469,#REF!+#REF!,#REF!+#REF!)))))</f>
        <v xml:space="preserve"> </v>
      </c>
      <c r="AG469" s="125">
        <f t="shared" si="395"/>
        <v>0</v>
      </c>
      <c r="AH469" s="126">
        <f t="shared" si="396"/>
        <v>0</v>
      </c>
      <c r="AI469" s="126">
        <f t="shared" si="397"/>
        <v>0</v>
      </c>
      <c r="AJ469" s="126">
        <f t="shared" si="398"/>
        <v>0</v>
      </c>
      <c r="AK469" s="126">
        <f t="shared" si="399"/>
        <v>0</v>
      </c>
      <c r="AL469" s="126">
        <f t="shared" si="400"/>
        <v>4</v>
      </c>
      <c r="AM469" s="125">
        <f t="shared" si="376"/>
        <v>23</v>
      </c>
      <c r="AN469" s="125">
        <f t="shared" si="363"/>
        <v>0</v>
      </c>
      <c r="AO469" s="125">
        <f t="shared" si="364"/>
        <v>0</v>
      </c>
      <c r="AP469" s="125">
        <f t="shared" si="377"/>
        <v>1</v>
      </c>
      <c r="AQ469" s="127">
        <f t="shared" si="365"/>
        <v>810</v>
      </c>
      <c r="AR469" s="127">
        <f t="shared" si="366"/>
        <v>0</v>
      </c>
      <c r="AS469" s="125">
        <f t="shared" si="378"/>
        <v>0</v>
      </c>
      <c r="AT469" s="128">
        <f t="shared" si="367"/>
        <v>0</v>
      </c>
      <c r="AU469" s="128">
        <f t="shared" si="368"/>
        <v>0</v>
      </c>
      <c r="AV469" s="128">
        <f t="shared" si="379"/>
        <v>0</v>
      </c>
      <c r="AW469" s="128">
        <f t="shared" si="369"/>
        <v>0</v>
      </c>
      <c r="AX469" s="146">
        <f t="shared" si="370"/>
        <v>0</v>
      </c>
      <c r="AY469" s="147">
        <f t="shared" si="380"/>
        <v>0</v>
      </c>
      <c r="AZ469" s="146">
        <f t="shared" si="371"/>
        <v>0</v>
      </c>
      <c r="BA469" s="129">
        <f t="shared" si="381"/>
        <v>0</v>
      </c>
      <c r="BB469" s="129">
        <f t="shared" si="382"/>
        <v>0</v>
      </c>
      <c r="BC469" s="129">
        <f t="shared" si="383"/>
        <v>0</v>
      </c>
      <c r="BD469" s="130">
        <f t="shared" si="384"/>
        <v>0</v>
      </c>
      <c r="BE469" s="130">
        <f t="shared" si="385"/>
        <v>0</v>
      </c>
      <c r="BF469" s="130">
        <f t="shared" si="386"/>
        <v>0</v>
      </c>
      <c r="BG469" s="149" t="b">
        <f t="shared" si="387"/>
        <v>0</v>
      </c>
      <c r="BH469" s="130" t="b">
        <f t="shared" si="388"/>
        <v>0</v>
      </c>
      <c r="BI469" s="130" t="str">
        <f t="shared" si="389"/>
        <v/>
      </c>
      <c r="BJ469" s="130" t="str">
        <f t="shared" si="390"/>
        <v/>
      </c>
      <c r="BK469" s="130">
        <f t="shared" si="391"/>
        <v>0</v>
      </c>
      <c r="BL469" s="130" t="str">
        <f t="shared" si="392"/>
        <v/>
      </c>
      <c r="BM469" s="130" t="str">
        <f t="shared" si="404"/>
        <v/>
      </c>
      <c r="BN469" s="130" t="str">
        <f t="shared" si="405"/>
        <v/>
      </c>
      <c r="BO469" s="130">
        <f t="shared" si="401"/>
        <v>0</v>
      </c>
      <c r="BP469" s="130">
        <f t="shared" si="402"/>
        <v>0</v>
      </c>
      <c r="BQ469" s="130">
        <f t="shared" si="403"/>
        <v>0</v>
      </c>
      <c r="BR469" s="130">
        <f t="shared" si="393"/>
        <v>0</v>
      </c>
      <c r="BS469" s="130" t="str">
        <f t="shared" si="394"/>
        <v>N</v>
      </c>
    </row>
    <row r="470" spans="1:71" ht="18" customHeight="1">
      <c r="A470" s="407"/>
      <c r="B470" s="117"/>
      <c r="C470" s="117"/>
      <c r="D470" s="118"/>
      <c r="E470" s="118"/>
      <c r="F470" s="115"/>
      <c r="G470" s="115"/>
      <c r="H470" s="119"/>
      <c r="I470" s="109" t="str">
        <f t="shared" si="372"/>
        <v xml:space="preserve"> </v>
      </c>
      <c r="J470" s="109" t="str">
        <f t="shared" si="373"/>
        <v xml:space="preserve"> </v>
      </c>
      <c r="K470" s="109" t="str">
        <f t="shared" si="374"/>
        <v xml:space="preserve"> </v>
      </c>
      <c r="W470" s="141" t="str">
        <f t="shared" si="375"/>
        <v xml:space="preserve"> </v>
      </c>
      <c r="X470" s="137" t="str">
        <f t="shared" si="356"/>
        <v xml:space="preserve"> </v>
      </c>
      <c r="Y470" s="137" t="str">
        <f t="shared" si="357"/>
        <v xml:space="preserve"> </v>
      </c>
      <c r="Z470" s="137" t="str">
        <f t="shared" si="358"/>
        <v xml:space="preserve"> </v>
      </c>
      <c r="AA470" s="138" t="str">
        <f t="shared" si="359"/>
        <v xml:space="preserve"> </v>
      </c>
      <c r="AB470" s="144" t="str">
        <f t="shared" si="360"/>
        <v xml:space="preserve"> </v>
      </c>
      <c r="AC470" s="139" t="e">
        <f t="shared" si="361"/>
        <v>#N/A</v>
      </c>
      <c r="AD470" s="139" t="e">
        <f t="shared" si="362"/>
        <v>#N/A</v>
      </c>
      <c r="AE470" s="140" t="str">
        <f>IF(ISBLANK($G470)," ",IF($D470="Z",#REF!,IF($G470=2,0,IF($G470=1,IF($AB470&gt;$AD470,#REF!,0),IF($AB470&lt;$AC470,#REF!,#REF!)))))</f>
        <v xml:space="preserve"> </v>
      </c>
      <c r="AF470" s="140" t="str">
        <f>IF(ISBLANK($G470)," ",IF($D470="Z",#REF!+#REF!,IF($G470=2,#REF!+#REF!,IF($G470=1,IF($AB470&gt;$AD470,#REF!+#REF!,#REF!+#REF!),IF($AB470&lt;$AC470,#REF!+#REF!,#REF!+#REF!)))))</f>
        <v xml:space="preserve"> </v>
      </c>
      <c r="AG470" s="125">
        <f t="shared" si="395"/>
        <v>0</v>
      </c>
      <c r="AH470" s="126">
        <f t="shared" si="396"/>
        <v>0</v>
      </c>
      <c r="AI470" s="126">
        <f t="shared" si="397"/>
        <v>0</v>
      </c>
      <c r="AJ470" s="126">
        <f t="shared" si="398"/>
        <v>0</v>
      </c>
      <c r="AK470" s="126">
        <f t="shared" si="399"/>
        <v>0</v>
      </c>
      <c r="AL470" s="126">
        <f t="shared" si="400"/>
        <v>4</v>
      </c>
      <c r="AM470" s="125">
        <f t="shared" si="376"/>
        <v>23</v>
      </c>
      <c r="AN470" s="125">
        <f t="shared" si="363"/>
        <v>0</v>
      </c>
      <c r="AO470" s="125">
        <f t="shared" si="364"/>
        <v>0</v>
      </c>
      <c r="AP470" s="125">
        <f t="shared" si="377"/>
        <v>1</v>
      </c>
      <c r="AQ470" s="127">
        <f t="shared" si="365"/>
        <v>810</v>
      </c>
      <c r="AR470" s="127">
        <f t="shared" si="366"/>
        <v>0</v>
      </c>
      <c r="AS470" s="125">
        <f t="shared" si="378"/>
        <v>0</v>
      </c>
      <c r="AT470" s="128">
        <f t="shared" si="367"/>
        <v>0</v>
      </c>
      <c r="AU470" s="128">
        <f t="shared" si="368"/>
        <v>0</v>
      </c>
      <c r="AV470" s="128">
        <f t="shared" si="379"/>
        <v>0</v>
      </c>
      <c r="AW470" s="128">
        <f t="shared" si="369"/>
        <v>0</v>
      </c>
      <c r="AX470" s="146">
        <f t="shared" si="370"/>
        <v>0</v>
      </c>
      <c r="AY470" s="147">
        <f t="shared" si="380"/>
        <v>0</v>
      </c>
      <c r="AZ470" s="146">
        <f t="shared" si="371"/>
        <v>0</v>
      </c>
      <c r="BA470" s="129">
        <f t="shared" si="381"/>
        <v>0</v>
      </c>
      <c r="BB470" s="129">
        <f t="shared" si="382"/>
        <v>0</v>
      </c>
      <c r="BC470" s="129">
        <f t="shared" si="383"/>
        <v>0</v>
      </c>
      <c r="BD470" s="130">
        <f t="shared" si="384"/>
        <v>0</v>
      </c>
      <c r="BE470" s="130">
        <f t="shared" si="385"/>
        <v>0</v>
      </c>
      <c r="BF470" s="130">
        <f t="shared" si="386"/>
        <v>0</v>
      </c>
      <c r="BG470" s="149" t="b">
        <f t="shared" si="387"/>
        <v>0</v>
      </c>
      <c r="BH470" s="130" t="b">
        <f t="shared" si="388"/>
        <v>0</v>
      </c>
      <c r="BI470" s="130" t="str">
        <f t="shared" si="389"/>
        <v/>
      </c>
      <c r="BJ470" s="130" t="str">
        <f t="shared" si="390"/>
        <v/>
      </c>
      <c r="BK470" s="130">
        <f t="shared" si="391"/>
        <v>0</v>
      </c>
      <c r="BL470" s="130" t="str">
        <f t="shared" si="392"/>
        <v/>
      </c>
      <c r="BM470" s="130" t="str">
        <f t="shared" si="404"/>
        <v/>
      </c>
      <c r="BN470" s="130" t="str">
        <f t="shared" si="405"/>
        <v/>
      </c>
      <c r="BO470" s="130">
        <f t="shared" si="401"/>
        <v>0</v>
      </c>
      <c r="BP470" s="130">
        <f t="shared" si="402"/>
        <v>0</v>
      </c>
      <c r="BQ470" s="130">
        <f t="shared" si="403"/>
        <v>0</v>
      </c>
      <c r="BR470" s="130">
        <f t="shared" si="393"/>
        <v>0</v>
      </c>
      <c r="BS470" s="130" t="str">
        <f t="shared" si="394"/>
        <v>N</v>
      </c>
    </row>
    <row r="471" spans="1:71" ht="18" customHeight="1">
      <c r="A471" s="407"/>
      <c r="B471" s="117"/>
      <c r="C471" s="117"/>
      <c r="D471" s="118"/>
      <c r="E471" s="118"/>
      <c r="F471" s="115"/>
      <c r="G471" s="115"/>
      <c r="H471" s="119"/>
      <c r="I471" s="109" t="str">
        <f t="shared" si="372"/>
        <v xml:space="preserve"> </v>
      </c>
      <c r="J471" s="109" t="str">
        <f t="shared" si="373"/>
        <v xml:space="preserve"> </v>
      </c>
      <c r="K471" s="109" t="str">
        <f t="shared" si="374"/>
        <v xml:space="preserve"> </v>
      </c>
      <c r="W471" s="141" t="str">
        <f t="shared" si="375"/>
        <v xml:space="preserve"> </v>
      </c>
      <c r="X471" s="137" t="str">
        <f t="shared" si="356"/>
        <v xml:space="preserve"> </v>
      </c>
      <c r="Y471" s="137" t="str">
        <f t="shared" si="357"/>
        <v xml:space="preserve"> </v>
      </c>
      <c r="Z471" s="137" t="str">
        <f t="shared" si="358"/>
        <v xml:space="preserve"> </v>
      </c>
      <c r="AA471" s="138" t="str">
        <f t="shared" si="359"/>
        <v xml:space="preserve"> </v>
      </c>
      <c r="AB471" s="144" t="str">
        <f t="shared" si="360"/>
        <v xml:space="preserve"> </v>
      </c>
      <c r="AC471" s="139" t="e">
        <f t="shared" si="361"/>
        <v>#N/A</v>
      </c>
      <c r="AD471" s="139" t="e">
        <f t="shared" si="362"/>
        <v>#N/A</v>
      </c>
      <c r="AE471" s="140" t="str">
        <f>IF(ISBLANK($G471)," ",IF($D471="Z",#REF!,IF($G471=2,0,IF($G471=1,IF($AB471&gt;$AD471,#REF!,0),IF($AB471&lt;$AC471,#REF!,#REF!)))))</f>
        <v xml:space="preserve"> </v>
      </c>
      <c r="AF471" s="140" t="str">
        <f>IF(ISBLANK($G471)," ",IF($D471="Z",#REF!+#REF!,IF($G471=2,#REF!+#REF!,IF($G471=1,IF($AB471&gt;$AD471,#REF!+#REF!,#REF!+#REF!),IF($AB471&lt;$AC471,#REF!+#REF!,#REF!+#REF!)))))</f>
        <v xml:space="preserve"> </v>
      </c>
      <c r="AG471" s="125">
        <f t="shared" si="395"/>
        <v>0</v>
      </c>
      <c r="AH471" s="126">
        <f t="shared" si="396"/>
        <v>0</v>
      </c>
      <c r="AI471" s="126">
        <f t="shared" si="397"/>
        <v>0</v>
      </c>
      <c r="AJ471" s="126">
        <f t="shared" si="398"/>
        <v>0</v>
      </c>
      <c r="AK471" s="126">
        <f t="shared" si="399"/>
        <v>0</v>
      </c>
      <c r="AL471" s="126">
        <f t="shared" si="400"/>
        <v>4</v>
      </c>
      <c r="AM471" s="125">
        <f t="shared" si="376"/>
        <v>23</v>
      </c>
      <c r="AN471" s="125">
        <f t="shared" si="363"/>
        <v>0</v>
      </c>
      <c r="AO471" s="125">
        <f t="shared" si="364"/>
        <v>0</v>
      </c>
      <c r="AP471" s="125">
        <f t="shared" si="377"/>
        <v>1</v>
      </c>
      <c r="AQ471" s="127">
        <f t="shared" si="365"/>
        <v>810</v>
      </c>
      <c r="AR471" s="127">
        <f t="shared" si="366"/>
        <v>0</v>
      </c>
      <c r="AS471" s="125">
        <f t="shared" si="378"/>
        <v>0</v>
      </c>
      <c r="AT471" s="128">
        <f t="shared" si="367"/>
        <v>0</v>
      </c>
      <c r="AU471" s="128">
        <f t="shared" si="368"/>
        <v>0</v>
      </c>
      <c r="AV471" s="128">
        <f t="shared" si="379"/>
        <v>0</v>
      </c>
      <c r="AW471" s="128">
        <f t="shared" si="369"/>
        <v>0</v>
      </c>
      <c r="AX471" s="146">
        <f t="shared" si="370"/>
        <v>0</v>
      </c>
      <c r="AY471" s="147">
        <f t="shared" si="380"/>
        <v>0</v>
      </c>
      <c r="AZ471" s="146">
        <f t="shared" si="371"/>
        <v>0</v>
      </c>
      <c r="BA471" s="129">
        <f t="shared" si="381"/>
        <v>0</v>
      </c>
      <c r="BB471" s="129">
        <f t="shared" si="382"/>
        <v>0</v>
      </c>
      <c r="BC471" s="129">
        <f t="shared" si="383"/>
        <v>0</v>
      </c>
      <c r="BD471" s="130">
        <f t="shared" si="384"/>
        <v>0</v>
      </c>
      <c r="BE471" s="130">
        <f t="shared" si="385"/>
        <v>0</v>
      </c>
      <c r="BF471" s="130">
        <f t="shared" si="386"/>
        <v>0</v>
      </c>
      <c r="BG471" s="149" t="b">
        <f t="shared" si="387"/>
        <v>0</v>
      </c>
      <c r="BH471" s="130" t="b">
        <f t="shared" si="388"/>
        <v>0</v>
      </c>
      <c r="BI471" s="130" t="str">
        <f t="shared" si="389"/>
        <v/>
      </c>
      <c r="BJ471" s="130" t="str">
        <f t="shared" si="390"/>
        <v/>
      </c>
      <c r="BK471" s="130">
        <f t="shared" si="391"/>
        <v>0</v>
      </c>
      <c r="BL471" s="130" t="str">
        <f t="shared" si="392"/>
        <v/>
      </c>
      <c r="BM471" s="130" t="str">
        <f t="shared" si="404"/>
        <v/>
      </c>
      <c r="BN471" s="130" t="str">
        <f t="shared" si="405"/>
        <v/>
      </c>
      <c r="BO471" s="130">
        <f t="shared" si="401"/>
        <v>0</v>
      </c>
      <c r="BP471" s="130">
        <f t="shared" si="402"/>
        <v>0</v>
      </c>
      <c r="BQ471" s="130">
        <f t="shared" si="403"/>
        <v>0</v>
      </c>
      <c r="BR471" s="130">
        <f t="shared" si="393"/>
        <v>0</v>
      </c>
      <c r="BS471" s="130" t="str">
        <f t="shared" si="394"/>
        <v>N</v>
      </c>
    </row>
    <row r="472" spans="1:71" ht="18" customHeight="1">
      <c r="A472" s="407"/>
      <c r="B472" s="117"/>
      <c r="C472" s="117"/>
      <c r="D472" s="118"/>
      <c r="E472" s="118"/>
      <c r="F472" s="115"/>
      <c r="G472" s="115"/>
      <c r="H472" s="119"/>
      <c r="I472" s="109" t="str">
        <f t="shared" si="372"/>
        <v xml:space="preserve"> </v>
      </c>
      <c r="J472" s="109" t="str">
        <f t="shared" si="373"/>
        <v xml:space="preserve"> </v>
      </c>
      <c r="K472" s="109" t="str">
        <f t="shared" si="374"/>
        <v xml:space="preserve"> </v>
      </c>
      <c r="W472" s="141" t="str">
        <f t="shared" si="375"/>
        <v xml:space="preserve"> </v>
      </c>
      <c r="X472" s="137" t="str">
        <f t="shared" si="356"/>
        <v xml:space="preserve"> </v>
      </c>
      <c r="Y472" s="137" t="str">
        <f t="shared" si="357"/>
        <v xml:space="preserve"> </v>
      </c>
      <c r="Z472" s="137" t="str">
        <f t="shared" si="358"/>
        <v xml:space="preserve"> </v>
      </c>
      <c r="AA472" s="138" t="str">
        <f t="shared" si="359"/>
        <v xml:space="preserve"> </v>
      </c>
      <c r="AB472" s="144" t="str">
        <f t="shared" si="360"/>
        <v xml:space="preserve"> </v>
      </c>
      <c r="AC472" s="139" t="e">
        <f t="shared" si="361"/>
        <v>#N/A</v>
      </c>
      <c r="AD472" s="139" t="e">
        <f t="shared" si="362"/>
        <v>#N/A</v>
      </c>
      <c r="AE472" s="140" t="str">
        <f>IF(ISBLANK($G472)," ",IF($D472="Z",#REF!,IF($G472=2,0,IF($G472=1,IF($AB472&gt;$AD472,#REF!,0),IF($AB472&lt;$AC472,#REF!,#REF!)))))</f>
        <v xml:space="preserve"> </v>
      </c>
      <c r="AF472" s="140" t="str">
        <f>IF(ISBLANK($G472)," ",IF($D472="Z",#REF!+#REF!,IF($G472=2,#REF!+#REF!,IF($G472=1,IF($AB472&gt;$AD472,#REF!+#REF!,#REF!+#REF!),IF($AB472&lt;$AC472,#REF!+#REF!,#REF!+#REF!)))))</f>
        <v xml:space="preserve"> </v>
      </c>
      <c r="AG472" s="125">
        <f t="shared" si="395"/>
        <v>0</v>
      </c>
      <c r="AH472" s="126">
        <f t="shared" si="396"/>
        <v>0</v>
      </c>
      <c r="AI472" s="126">
        <f t="shared" si="397"/>
        <v>0</v>
      </c>
      <c r="AJ472" s="126">
        <f t="shared" si="398"/>
        <v>0</v>
      </c>
      <c r="AK472" s="126">
        <f t="shared" si="399"/>
        <v>0</v>
      </c>
      <c r="AL472" s="126">
        <f t="shared" si="400"/>
        <v>4</v>
      </c>
      <c r="AM472" s="125">
        <f t="shared" si="376"/>
        <v>23</v>
      </c>
      <c r="AN472" s="125">
        <f t="shared" si="363"/>
        <v>0</v>
      </c>
      <c r="AO472" s="125">
        <f t="shared" si="364"/>
        <v>0</v>
      </c>
      <c r="AP472" s="125">
        <f t="shared" si="377"/>
        <v>1</v>
      </c>
      <c r="AQ472" s="127">
        <f t="shared" si="365"/>
        <v>810</v>
      </c>
      <c r="AR472" s="127">
        <f t="shared" si="366"/>
        <v>0</v>
      </c>
      <c r="AS472" s="125">
        <f t="shared" si="378"/>
        <v>0</v>
      </c>
      <c r="AT472" s="128">
        <f t="shared" si="367"/>
        <v>0</v>
      </c>
      <c r="AU472" s="128">
        <f t="shared" si="368"/>
        <v>0</v>
      </c>
      <c r="AV472" s="128">
        <f t="shared" si="379"/>
        <v>0</v>
      </c>
      <c r="AW472" s="128">
        <f t="shared" si="369"/>
        <v>0</v>
      </c>
      <c r="AX472" s="146">
        <f t="shared" si="370"/>
        <v>0</v>
      </c>
      <c r="AY472" s="147">
        <f t="shared" si="380"/>
        <v>0</v>
      </c>
      <c r="AZ472" s="146">
        <f t="shared" si="371"/>
        <v>0</v>
      </c>
      <c r="BA472" s="129">
        <f t="shared" si="381"/>
        <v>0</v>
      </c>
      <c r="BB472" s="129">
        <f t="shared" si="382"/>
        <v>0</v>
      </c>
      <c r="BC472" s="129">
        <f t="shared" si="383"/>
        <v>0</v>
      </c>
      <c r="BD472" s="130">
        <f t="shared" si="384"/>
        <v>0</v>
      </c>
      <c r="BE472" s="130">
        <f t="shared" si="385"/>
        <v>0</v>
      </c>
      <c r="BF472" s="130">
        <f t="shared" si="386"/>
        <v>0</v>
      </c>
      <c r="BG472" s="149" t="b">
        <f t="shared" si="387"/>
        <v>0</v>
      </c>
      <c r="BH472" s="130" t="b">
        <f t="shared" si="388"/>
        <v>0</v>
      </c>
      <c r="BI472" s="130" t="str">
        <f t="shared" si="389"/>
        <v/>
      </c>
      <c r="BJ472" s="130" t="str">
        <f t="shared" si="390"/>
        <v/>
      </c>
      <c r="BK472" s="130">
        <f t="shared" si="391"/>
        <v>0</v>
      </c>
      <c r="BL472" s="130" t="str">
        <f t="shared" si="392"/>
        <v/>
      </c>
      <c r="BM472" s="130" t="str">
        <f t="shared" si="404"/>
        <v/>
      </c>
      <c r="BN472" s="130" t="str">
        <f t="shared" si="405"/>
        <v/>
      </c>
      <c r="BO472" s="130">
        <f t="shared" si="401"/>
        <v>0</v>
      </c>
      <c r="BP472" s="130">
        <f t="shared" si="402"/>
        <v>0</v>
      </c>
      <c r="BQ472" s="130">
        <f t="shared" si="403"/>
        <v>0</v>
      </c>
      <c r="BR472" s="130">
        <f t="shared" si="393"/>
        <v>0</v>
      </c>
      <c r="BS472" s="130" t="str">
        <f t="shared" si="394"/>
        <v>N</v>
      </c>
    </row>
    <row r="473" spans="1:71" ht="18" customHeight="1">
      <c r="A473" s="407"/>
      <c r="B473" s="117"/>
      <c r="C473" s="117"/>
      <c r="D473" s="118"/>
      <c r="E473" s="118"/>
      <c r="F473" s="115"/>
      <c r="G473" s="115"/>
      <c r="H473" s="119"/>
      <c r="I473" s="109" t="str">
        <f t="shared" si="372"/>
        <v xml:space="preserve"> </v>
      </c>
      <c r="J473" s="109" t="str">
        <f t="shared" si="373"/>
        <v xml:space="preserve"> </v>
      </c>
      <c r="K473" s="109" t="str">
        <f t="shared" si="374"/>
        <v xml:space="preserve"> </v>
      </c>
      <c r="W473" s="141" t="str">
        <f t="shared" si="375"/>
        <v xml:space="preserve"> </v>
      </c>
      <c r="X473" s="137" t="str">
        <f t="shared" si="356"/>
        <v xml:space="preserve"> </v>
      </c>
      <c r="Y473" s="137" t="str">
        <f t="shared" si="357"/>
        <v xml:space="preserve"> </v>
      </c>
      <c r="Z473" s="137" t="str">
        <f t="shared" si="358"/>
        <v xml:space="preserve"> </v>
      </c>
      <c r="AA473" s="138" t="str">
        <f t="shared" si="359"/>
        <v xml:space="preserve"> </v>
      </c>
      <c r="AB473" s="144" t="str">
        <f t="shared" si="360"/>
        <v xml:space="preserve"> </v>
      </c>
      <c r="AC473" s="139" t="e">
        <f t="shared" si="361"/>
        <v>#N/A</v>
      </c>
      <c r="AD473" s="139" t="e">
        <f t="shared" si="362"/>
        <v>#N/A</v>
      </c>
      <c r="AE473" s="140" t="str">
        <f>IF(ISBLANK($G473)," ",IF($D473="Z",#REF!,IF($G473=2,0,IF($G473=1,IF($AB473&gt;$AD473,#REF!,0),IF($AB473&lt;$AC473,#REF!,#REF!)))))</f>
        <v xml:space="preserve"> </v>
      </c>
      <c r="AF473" s="140" t="str">
        <f>IF(ISBLANK($G473)," ",IF($D473="Z",#REF!+#REF!,IF($G473=2,#REF!+#REF!,IF($G473=1,IF($AB473&gt;$AD473,#REF!+#REF!,#REF!+#REF!),IF($AB473&lt;$AC473,#REF!+#REF!,#REF!+#REF!)))))</f>
        <v xml:space="preserve"> </v>
      </c>
      <c r="AG473" s="125">
        <f t="shared" si="395"/>
        <v>0</v>
      </c>
      <c r="AH473" s="126">
        <f t="shared" si="396"/>
        <v>0</v>
      </c>
      <c r="AI473" s="126">
        <f t="shared" si="397"/>
        <v>0</v>
      </c>
      <c r="AJ473" s="126">
        <f t="shared" si="398"/>
        <v>0</v>
      </c>
      <c r="AK473" s="126">
        <f t="shared" si="399"/>
        <v>0</v>
      </c>
      <c r="AL473" s="126">
        <f t="shared" si="400"/>
        <v>4</v>
      </c>
      <c r="AM473" s="125">
        <f t="shared" si="376"/>
        <v>23</v>
      </c>
      <c r="AN473" s="125">
        <f t="shared" si="363"/>
        <v>0</v>
      </c>
      <c r="AO473" s="125">
        <f t="shared" si="364"/>
        <v>0</v>
      </c>
      <c r="AP473" s="125">
        <f t="shared" si="377"/>
        <v>1</v>
      </c>
      <c r="AQ473" s="127">
        <f t="shared" si="365"/>
        <v>810</v>
      </c>
      <c r="AR473" s="127">
        <f t="shared" si="366"/>
        <v>0</v>
      </c>
      <c r="AS473" s="125">
        <f t="shared" si="378"/>
        <v>0</v>
      </c>
      <c r="AT473" s="128">
        <f t="shared" si="367"/>
        <v>0</v>
      </c>
      <c r="AU473" s="128">
        <f t="shared" si="368"/>
        <v>0</v>
      </c>
      <c r="AV473" s="128">
        <f t="shared" si="379"/>
        <v>0</v>
      </c>
      <c r="AW473" s="128">
        <f t="shared" si="369"/>
        <v>0</v>
      </c>
      <c r="AX473" s="146">
        <f t="shared" si="370"/>
        <v>0</v>
      </c>
      <c r="AY473" s="147">
        <f t="shared" si="380"/>
        <v>0</v>
      </c>
      <c r="AZ473" s="146">
        <f t="shared" si="371"/>
        <v>0</v>
      </c>
      <c r="BA473" s="129">
        <f t="shared" si="381"/>
        <v>0</v>
      </c>
      <c r="BB473" s="129">
        <f t="shared" si="382"/>
        <v>0</v>
      </c>
      <c r="BC473" s="129">
        <f t="shared" si="383"/>
        <v>0</v>
      </c>
      <c r="BD473" s="130">
        <f t="shared" si="384"/>
        <v>0</v>
      </c>
      <c r="BE473" s="130">
        <f t="shared" si="385"/>
        <v>0</v>
      </c>
      <c r="BF473" s="130">
        <f t="shared" si="386"/>
        <v>0</v>
      </c>
      <c r="BG473" s="149" t="b">
        <f t="shared" si="387"/>
        <v>0</v>
      </c>
      <c r="BH473" s="130" t="b">
        <f t="shared" si="388"/>
        <v>0</v>
      </c>
      <c r="BI473" s="130" t="str">
        <f t="shared" si="389"/>
        <v/>
      </c>
      <c r="BJ473" s="130" t="str">
        <f t="shared" si="390"/>
        <v/>
      </c>
      <c r="BK473" s="130">
        <f t="shared" si="391"/>
        <v>0</v>
      </c>
      <c r="BL473" s="130" t="str">
        <f t="shared" si="392"/>
        <v/>
      </c>
      <c r="BM473" s="130" t="str">
        <f t="shared" si="404"/>
        <v/>
      </c>
      <c r="BN473" s="130" t="str">
        <f t="shared" si="405"/>
        <v/>
      </c>
      <c r="BO473" s="130">
        <f t="shared" si="401"/>
        <v>0</v>
      </c>
      <c r="BP473" s="130">
        <f t="shared" si="402"/>
        <v>0</v>
      </c>
      <c r="BQ473" s="130">
        <f t="shared" si="403"/>
        <v>0</v>
      </c>
      <c r="BR473" s="130">
        <f t="shared" si="393"/>
        <v>0</v>
      </c>
      <c r="BS473" s="130" t="str">
        <f t="shared" si="394"/>
        <v>N</v>
      </c>
    </row>
    <row r="474" spans="1:71" ht="18" customHeight="1">
      <c r="A474" s="407"/>
      <c r="B474" s="117"/>
      <c r="C474" s="117"/>
      <c r="D474" s="118"/>
      <c r="E474" s="118"/>
      <c r="F474" s="115"/>
      <c r="G474" s="115"/>
      <c r="H474" s="119"/>
      <c r="I474" s="109" t="str">
        <f t="shared" si="372"/>
        <v xml:space="preserve"> </v>
      </c>
      <c r="J474" s="109" t="str">
        <f t="shared" si="373"/>
        <v xml:space="preserve"> </v>
      </c>
      <c r="K474" s="109" t="str">
        <f t="shared" si="374"/>
        <v xml:space="preserve"> </v>
      </c>
      <c r="W474" s="141" t="str">
        <f t="shared" si="375"/>
        <v xml:space="preserve"> </v>
      </c>
      <c r="X474" s="137" t="str">
        <f t="shared" si="356"/>
        <v xml:space="preserve"> </v>
      </c>
      <c r="Y474" s="137" t="str">
        <f t="shared" si="357"/>
        <v xml:space="preserve"> </v>
      </c>
      <c r="Z474" s="137" t="str">
        <f t="shared" si="358"/>
        <v xml:space="preserve"> </v>
      </c>
      <c r="AA474" s="138" t="str">
        <f t="shared" si="359"/>
        <v xml:space="preserve"> </v>
      </c>
      <c r="AB474" s="144" t="str">
        <f t="shared" si="360"/>
        <v xml:space="preserve"> </v>
      </c>
      <c r="AC474" s="139" t="e">
        <f t="shared" si="361"/>
        <v>#N/A</v>
      </c>
      <c r="AD474" s="139" t="e">
        <f t="shared" si="362"/>
        <v>#N/A</v>
      </c>
      <c r="AE474" s="140" t="str">
        <f>IF(ISBLANK($G474)," ",IF($D474="Z",#REF!,IF($G474=2,0,IF($G474=1,IF($AB474&gt;$AD474,#REF!,0),IF($AB474&lt;$AC474,#REF!,#REF!)))))</f>
        <v xml:space="preserve"> </v>
      </c>
      <c r="AF474" s="140" t="str">
        <f>IF(ISBLANK($G474)," ",IF($D474="Z",#REF!+#REF!,IF($G474=2,#REF!+#REF!,IF($G474=1,IF($AB474&gt;$AD474,#REF!+#REF!,#REF!+#REF!),IF($AB474&lt;$AC474,#REF!+#REF!,#REF!+#REF!)))))</f>
        <v xml:space="preserve"> </v>
      </c>
      <c r="AG474" s="125">
        <f t="shared" si="395"/>
        <v>0</v>
      </c>
      <c r="AH474" s="126">
        <f t="shared" si="396"/>
        <v>0</v>
      </c>
      <c r="AI474" s="126">
        <f t="shared" si="397"/>
        <v>0</v>
      </c>
      <c r="AJ474" s="126">
        <f t="shared" si="398"/>
        <v>0</v>
      </c>
      <c r="AK474" s="126">
        <f t="shared" si="399"/>
        <v>0</v>
      </c>
      <c r="AL474" s="126">
        <f t="shared" si="400"/>
        <v>4</v>
      </c>
      <c r="AM474" s="125">
        <f t="shared" si="376"/>
        <v>23</v>
      </c>
      <c r="AN474" s="125">
        <f t="shared" si="363"/>
        <v>0</v>
      </c>
      <c r="AO474" s="125">
        <f t="shared" si="364"/>
        <v>0</v>
      </c>
      <c r="AP474" s="125">
        <f t="shared" si="377"/>
        <v>1</v>
      </c>
      <c r="AQ474" s="127">
        <f t="shared" si="365"/>
        <v>810</v>
      </c>
      <c r="AR474" s="127">
        <f t="shared" si="366"/>
        <v>0</v>
      </c>
      <c r="AS474" s="125">
        <f t="shared" si="378"/>
        <v>0</v>
      </c>
      <c r="AT474" s="128">
        <f t="shared" si="367"/>
        <v>0</v>
      </c>
      <c r="AU474" s="128">
        <f t="shared" si="368"/>
        <v>0</v>
      </c>
      <c r="AV474" s="128">
        <f t="shared" si="379"/>
        <v>0</v>
      </c>
      <c r="AW474" s="128">
        <f t="shared" si="369"/>
        <v>0</v>
      </c>
      <c r="AX474" s="146">
        <f t="shared" si="370"/>
        <v>0</v>
      </c>
      <c r="AY474" s="147">
        <f t="shared" si="380"/>
        <v>0</v>
      </c>
      <c r="AZ474" s="146">
        <f t="shared" si="371"/>
        <v>0</v>
      </c>
      <c r="BA474" s="129">
        <f t="shared" si="381"/>
        <v>0</v>
      </c>
      <c r="BB474" s="129">
        <f t="shared" si="382"/>
        <v>0</v>
      </c>
      <c r="BC474" s="129">
        <f t="shared" si="383"/>
        <v>0</v>
      </c>
      <c r="BD474" s="130">
        <f t="shared" si="384"/>
        <v>0</v>
      </c>
      <c r="BE474" s="130">
        <f t="shared" si="385"/>
        <v>0</v>
      </c>
      <c r="BF474" s="130">
        <f t="shared" si="386"/>
        <v>0</v>
      </c>
      <c r="BG474" s="149" t="b">
        <f t="shared" si="387"/>
        <v>0</v>
      </c>
      <c r="BH474" s="130" t="b">
        <f t="shared" si="388"/>
        <v>0</v>
      </c>
      <c r="BI474" s="130" t="str">
        <f t="shared" si="389"/>
        <v/>
      </c>
      <c r="BJ474" s="130" t="str">
        <f t="shared" si="390"/>
        <v/>
      </c>
      <c r="BK474" s="130">
        <f t="shared" si="391"/>
        <v>0</v>
      </c>
      <c r="BL474" s="130" t="str">
        <f t="shared" si="392"/>
        <v/>
      </c>
      <c r="BM474" s="130" t="str">
        <f t="shared" si="404"/>
        <v/>
      </c>
      <c r="BN474" s="130" t="str">
        <f t="shared" si="405"/>
        <v/>
      </c>
      <c r="BO474" s="130">
        <f t="shared" si="401"/>
        <v>0</v>
      </c>
      <c r="BP474" s="130">
        <f t="shared" si="402"/>
        <v>0</v>
      </c>
      <c r="BQ474" s="130">
        <f t="shared" si="403"/>
        <v>0</v>
      </c>
      <c r="BR474" s="130">
        <f t="shared" si="393"/>
        <v>0</v>
      </c>
      <c r="BS474" s="130" t="str">
        <f t="shared" si="394"/>
        <v>N</v>
      </c>
    </row>
    <row r="475" spans="1:71" ht="18" customHeight="1">
      <c r="A475" s="407"/>
      <c r="B475" s="117"/>
      <c r="C475" s="117"/>
      <c r="D475" s="118"/>
      <c r="E475" s="118"/>
      <c r="F475" s="115"/>
      <c r="G475" s="115"/>
      <c r="H475" s="119"/>
      <c r="I475" s="109" t="str">
        <f t="shared" si="372"/>
        <v xml:space="preserve"> </v>
      </c>
      <c r="J475" s="109" t="str">
        <f t="shared" si="373"/>
        <v xml:space="preserve"> </v>
      </c>
      <c r="K475" s="109" t="str">
        <f t="shared" si="374"/>
        <v xml:space="preserve"> </v>
      </c>
      <c r="W475" s="141" t="str">
        <f t="shared" si="375"/>
        <v xml:space="preserve"> </v>
      </c>
      <c r="X475" s="137" t="str">
        <f t="shared" si="356"/>
        <v xml:space="preserve"> </v>
      </c>
      <c r="Y475" s="137" t="str">
        <f t="shared" si="357"/>
        <v xml:space="preserve"> </v>
      </c>
      <c r="Z475" s="137" t="str">
        <f t="shared" si="358"/>
        <v xml:space="preserve"> </v>
      </c>
      <c r="AA475" s="138" t="str">
        <f t="shared" si="359"/>
        <v xml:space="preserve"> </v>
      </c>
      <c r="AB475" s="144" t="str">
        <f t="shared" si="360"/>
        <v xml:space="preserve"> </v>
      </c>
      <c r="AC475" s="139" t="e">
        <f t="shared" si="361"/>
        <v>#N/A</v>
      </c>
      <c r="AD475" s="139" t="e">
        <f t="shared" si="362"/>
        <v>#N/A</v>
      </c>
      <c r="AE475" s="140" t="str">
        <f>IF(ISBLANK($G475)," ",IF($D475="Z",#REF!,IF($G475=2,0,IF($G475=1,IF($AB475&gt;$AD475,#REF!,0),IF($AB475&lt;$AC475,#REF!,#REF!)))))</f>
        <v xml:space="preserve"> </v>
      </c>
      <c r="AF475" s="140" t="str">
        <f>IF(ISBLANK($G475)," ",IF($D475="Z",#REF!+#REF!,IF($G475=2,#REF!+#REF!,IF($G475=1,IF($AB475&gt;$AD475,#REF!+#REF!,#REF!+#REF!),IF($AB475&lt;$AC475,#REF!+#REF!,#REF!+#REF!)))))</f>
        <v xml:space="preserve"> </v>
      </c>
      <c r="AG475" s="125">
        <f t="shared" si="395"/>
        <v>0</v>
      </c>
      <c r="AH475" s="126">
        <f t="shared" si="396"/>
        <v>0</v>
      </c>
      <c r="AI475" s="126">
        <f t="shared" si="397"/>
        <v>0</v>
      </c>
      <c r="AJ475" s="126">
        <f t="shared" si="398"/>
        <v>0</v>
      </c>
      <c r="AK475" s="126">
        <f t="shared" si="399"/>
        <v>0</v>
      </c>
      <c r="AL475" s="126">
        <f t="shared" si="400"/>
        <v>4</v>
      </c>
      <c r="AM475" s="125">
        <f t="shared" si="376"/>
        <v>23</v>
      </c>
      <c r="AN475" s="125">
        <f t="shared" si="363"/>
        <v>0</v>
      </c>
      <c r="AO475" s="125">
        <f t="shared" si="364"/>
        <v>0</v>
      </c>
      <c r="AP475" s="125">
        <f t="shared" si="377"/>
        <v>1</v>
      </c>
      <c r="AQ475" s="127">
        <f t="shared" si="365"/>
        <v>810</v>
      </c>
      <c r="AR475" s="127">
        <f t="shared" si="366"/>
        <v>0</v>
      </c>
      <c r="AS475" s="125">
        <f t="shared" si="378"/>
        <v>0</v>
      </c>
      <c r="AT475" s="128">
        <f t="shared" si="367"/>
        <v>0</v>
      </c>
      <c r="AU475" s="128">
        <f t="shared" si="368"/>
        <v>0</v>
      </c>
      <c r="AV475" s="128">
        <f t="shared" si="379"/>
        <v>0</v>
      </c>
      <c r="AW475" s="128">
        <f t="shared" si="369"/>
        <v>0</v>
      </c>
      <c r="AX475" s="146">
        <f t="shared" si="370"/>
        <v>0</v>
      </c>
      <c r="AY475" s="147">
        <f t="shared" si="380"/>
        <v>0</v>
      </c>
      <c r="AZ475" s="146">
        <f t="shared" si="371"/>
        <v>0</v>
      </c>
      <c r="BA475" s="129">
        <f t="shared" si="381"/>
        <v>0</v>
      </c>
      <c r="BB475" s="129">
        <f t="shared" si="382"/>
        <v>0</v>
      </c>
      <c r="BC475" s="129">
        <f t="shared" si="383"/>
        <v>0</v>
      </c>
      <c r="BD475" s="130">
        <f t="shared" si="384"/>
        <v>0</v>
      </c>
      <c r="BE475" s="130">
        <f t="shared" si="385"/>
        <v>0</v>
      </c>
      <c r="BF475" s="130">
        <f t="shared" si="386"/>
        <v>0</v>
      </c>
      <c r="BG475" s="149" t="b">
        <f t="shared" si="387"/>
        <v>0</v>
      </c>
      <c r="BH475" s="130" t="b">
        <f t="shared" si="388"/>
        <v>0</v>
      </c>
      <c r="BI475" s="130" t="str">
        <f t="shared" si="389"/>
        <v/>
      </c>
      <c r="BJ475" s="130" t="str">
        <f t="shared" si="390"/>
        <v/>
      </c>
      <c r="BK475" s="130">
        <f t="shared" si="391"/>
        <v>0</v>
      </c>
      <c r="BL475" s="130" t="str">
        <f t="shared" si="392"/>
        <v/>
      </c>
      <c r="BM475" s="130" t="str">
        <f t="shared" si="404"/>
        <v/>
      </c>
      <c r="BN475" s="130" t="str">
        <f t="shared" si="405"/>
        <v/>
      </c>
      <c r="BO475" s="130">
        <f t="shared" si="401"/>
        <v>0</v>
      </c>
      <c r="BP475" s="130">
        <f t="shared" si="402"/>
        <v>0</v>
      </c>
      <c r="BQ475" s="130">
        <f t="shared" si="403"/>
        <v>0</v>
      </c>
      <c r="BR475" s="130">
        <f t="shared" si="393"/>
        <v>0</v>
      </c>
      <c r="BS475" s="130" t="str">
        <f t="shared" si="394"/>
        <v>N</v>
      </c>
    </row>
    <row r="476" spans="1:71" ht="18" customHeight="1">
      <c r="A476" s="407"/>
      <c r="B476" s="117"/>
      <c r="C476" s="117"/>
      <c r="D476" s="118"/>
      <c r="E476" s="118"/>
      <c r="F476" s="115"/>
      <c r="G476" s="115"/>
      <c r="H476" s="119"/>
      <c r="I476" s="109" t="str">
        <f t="shared" si="372"/>
        <v xml:space="preserve"> </v>
      </c>
      <c r="J476" s="109" t="str">
        <f t="shared" si="373"/>
        <v xml:space="preserve"> </v>
      </c>
      <c r="K476" s="109" t="str">
        <f t="shared" si="374"/>
        <v xml:space="preserve"> </v>
      </c>
      <c r="W476" s="141" t="str">
        <f t="shared" si="375"/>
        <v xml:space="preserve"> </v>
      </c>
      <c r="X476" s="137" t="str">
        <f t="shared" si="356"/>
        <v xml:space="preserve"> </v>
      </c>
      <c r="Y476" s="137" t="str">
        <f t="shared" si="357"/>
        <v xml:space="preserve"> </v>
      </c>
      <c r="Z476" s="137" t="str">
        <f t="shared" si="358"/>
        <v xml:space="preserve"> </v>
      </c>
      <c r="AA476" s="138" t="str">
        <f t="shared" si="359"/>
        <v xml:space="preserve"> </v>
      </c>
      <c r="AB476" s="144" t="str">
        <f t="shared" si="360"/>
        <v xml:space="preserve"> </v>
      </c>
      <c r="AC476" s="139" t="e">
        <f t="shared" si="361"/>
        <v>#N/A</v>
      </c>
      <c r="AD476" s="139" t="e">
        <f t="shared" si="362"/>
        <v>#N/A</v>
      </c>
      <c r="AE476" s="140" t="str">
        <f>IF(ISBLANK($G476)," ",IF($D476="Z",#REF!,IF($G476=2,0,IF($G476=1,IF($AB476&gt;$AD476,#REF!,0),IF($AB476&lt;$AC476,#REF!,#REF!)))))</f>
        <v xml:space="preserve"> </v>
      </c>
      <c r="AF476" s="140" t="str">
        <f>IF(ISBLANK($G476)," ",IF($D476="Z",#REF!+#REF!,IF($G476=2,#REF!+#REF!,IF($G476=1,IF($AB476&gt;$AD476,#REF!+#REF!,#REF!+#REF!),IF($AB476&lt;$AC476,#REF!+#REF!,#REF!+#REF!)))))</f>
        <v xml:space="preserve"> </v>
      </c>
      <c r="AG476" s="125">
        <f t="shared" si="395"/>
        <v>0</v>
      </c>
      <c r="AH476" s="126">
        <f t="shared" si="396"/>
        <v>0</v>
      </c>
      <c r="AI476" s="126">
        <f t="shared" si="397"/>
        <v>0</v>
      </c>
      <c r="AJ476" s="126">
        <f t="shared" si="398"/>
        <v>0</v>
      </c>
      <c r="AK476" s="126">
        <f t="shared" si="399"/>
        <v>0</v>
      </c>
      <c r="AL476" s="126">
        <f t="shared" si="400"/>
        <v>4</v>
      </c>
      <c r="AM476" s="125">
        <f t="shared" si="376"/>
        <v>23</v>
      </c>
      <c r="AN476" s="125">
        <f t="shared" si="363"/>
        <v>0</v>
      </c>
      <c r="AO476" s="125">
        <f t="shared" si="364"/>
        <v>0</v>
      </c>
      <c r="AP476" s="125">
        <f t="shared" si="377"/>
        <v>1</v>
      </c>
      <c r="AQ476" s="127">
        <f t="shared" si="365"/>
        <v>810</v>
      </c>
      <c r="AR476" s="127">
        <f t="shared" si="366"/>
        <v>0</v>
      </c>
      <c r="AS476" s="125">
        <f t="shared" si="378"/>
        <v>0</v>
      </c>
      <c r="AT476" s="128">
        <f t="shared" si="367"/>
        <v>0</v>
      </c>
      <c r="AU476" s="128">
        <f t="shared" si="368"/>
        <v>0</v>
      </c>
      <c r="AV476" s="128">
        <f t="shared" si="379"/>
        <v>0</v>
      </c>
      <c r="AW476" s="128">
        <f t="shared" si="369"/>
        <v>0</v>
      </c>
      <c r="AX476" s="146">
        <f t="shared" si="370"/>
        <v>0</v>
      </c>
      <c r="AY476" s="147">
        <f t="shared" si="380"/>
        <v>0</v>
      </c>
      <c r="AZ476" s="146">
        <f t="shared" si="371"/>
        <v>0</v>
      </c>
      <c r="BA476" s="129">
        <f t="shared" si="381"/>
        <v>0</v>
      </c>
      <c r="BB476" s="129">
        <f t="shared" si="382"/>
        <v>0</v>
      </c>
      <c r="BC476" s="129">
        <f t="shared" si="383"/>
        <v>0</v>
      </c>
      <c r="BD476" s="130">
        <f t="shared" si="384"/>
        <v>0</v>
      </c>
      <c r="BE476" s="130">
        <f t="shared" si="385"/>
        <v>0</v>
      </c>
      <c r="BF476" s="130">
        <f t="shared" si="386"/>
        <v>0</v>
      </c>
      <c r="BG476" s="149" t="b">
        <f t="shared" si="387"/>
        <v>0</v>
      </c>
      <c r="BH476" s="130" t="b">
        <f t="shared" si="388"/>
        <v>0</v>
      </c>
      <c r="BI476" s="130" t="str">
        <f t="shared" si="389"/>
        <v/>
      </c>
      <c r="BJ476" s="130" t="str">
        <f t="shared" si="390"/>
        <v/>
      </c>
      <c r="BK476" s="130">
        <f t="shared" si="391"/>
        <v>0</v>
      </c>
      <c r="BL476" s="130" t="str">
        <f t="shared" si="392"/>
        <v/>
      </c>
      <c r="BM476" s="130" t="str">
        <f t="shared" si="404"/>
        <v/>
      </c>
      <c r="BN476" s="130" t="str">
        <f t="shared" si="405"/>
        <v/>
      </c>
      <c r="BO476" s="130">
        <f t="shared" si="401"/>
        <v>0</v>
      </c>
      <c r="BP476" s="130">
        <f t="shared" si="402"/>
        <v>0</v>
      </c>
      <c r="BQ476" s="130">
        <f t="shared" si="403"/>
        <v>0</v>
      </c>
      <c r="BR476" s="130">
        <f t="shared" si="393"/>
        <v>0</v>
      </c>
      <c r="BS476" s="130" t="str">
        <f t="shared" si="394"/>
        <v>N</v>
      </c>
    </row>
    <row r="477" spans="1:71" ht="18" customHeight="1">
      <c r="A477" s="407"/>
      <c r="B477" s="117"/>
      <c r="C477" s="117"/>
      <c r="D477" s="118"/>
      <c r="E477" s="118"/>
      <c r="F477" s="115"/>
      <c r="G477" s="115"/>
      <c r="H477" s="119"/>
      <c r="I477" s="109" t="str">
        <f t="shared" si="372"/>
        <v xml:space="preserve"> </v>
      </c>
      <c r="J477" s="109" t="str">
        <f t="shared" si="373"/>
        <v xml:space="preserve"> </v>
      </c>
      <c r="K477" s="109" t="str">
        <f t="shared" si="374"/>
        <v xml:space="preserve"> </v>
      </c>
      <c r="W477" s="141" t="str">
        <f t="shared" si="375"/>
        <v xml:space="preserve"> </v>
      </c>
      <c r="X477" s="137" t="str">
        <f t="shared" si="356"/>
        <v xml:space="preserve"> </v>
      </c>
      <c r="Y477" s="137" t="str">
        <f t="shared" si="357"/>
        <v xml:space="preserve"> </v>
      </c>
      <c r="Z477" s="137" t="str">
        <f t="shared" si="358"/>
        <v xml:space="preserve"> </v>
      </c>
      <c r="AA477" s="138" t="str">
        <f t="shared" si="359"/>
        <v xml:space="preserve"> </v>
      </c>
      <c r="AB477" s="144" t="str">
        <f t="shared" si="360"/>
        <v xml:space="preserve"> </v>
      </c>
      <c r="AC477" s="139" t="e">
        <f t="shared" si="361"/>
        <v>#N/A</v>
      </c>
      <c r="AD477" s="139" t="e">
        <f t="shared" si="362"/>
        <v>#N/A</v>
      </c>
      <c r="AE477" s="140" t="str">
        <f>IF(ISBLANK($G477)," ",IF($D477="Z",#REF!,IF($G477=2,0,IF($G477=1,IF($AB477&gt;$AD477,#REF!,0),IF($AB477&lt;$AC477,#REF!,#REF!)))))</f>
        <v xml:space="preserve"> </v>
      </c>
      <c r="AF477" s="140" t="str">
        <f>IF(ISBLANK($G477)," ",IF($D477="Z",#REF!+#REF!,IF($G477=2,#REF!+#REF!,IF($G477=1,IF($AB477&gt;$AD477,#REF!+#REF!,#REF!+#REF!),IF($AB477&lt;$AC477,#REF!+#REF!,#REF!+#REF!)))))</f>
        <v xml:space="preserve"> </v>
      </c>
      <c r="AG477" s="125">
        <f t="shared" si="395"/>
        <v>0</v>
      </c>
      <c r="AH477" s="126">
        <f t="shared" si="396"/>
        <v>0</v>
      </c>
      <c r="AI477" s="126">
        <f t="shared" si="397"/>
        <v>0</v>
      </c>
      <c r="AJ477" s="126">
        <f t="shared" si="398"/>
        <v>0</v>
      </c>
      <c r="AK477" s="126">
        <f t="shared" si="399"/>
        <v>0</v>
      </c>
      <c r="AL477" s="126">
        <f t="shared" si="400"/>
        <v>4</v>
      </c>
      <c r="AM477" s="125">
        <f t="shared" si="376"/>
        <v>23</v>
      </c>
      <c r="AN477" s="125">
        <f t="shared" si="363"/>
        <v>0</v>
      </c>
      <c r="AO477" s="125">
        <f t="shared" si="364"/>
        <v>0</v>
      </c>
      <c r="AP477" s="125">
        <f t="shared" si="377"/>
        <v>1</v>
      </c>
      <c r="AQ477" s="127">
        <f t="shared" si="365"/>
        <v>810</v>
      </c>
      <c r="AR477" s="127">
        <f t="shared" si="366"/>
        <v>0</v>
      </c>
      <c r="AS477" s="125">
        <f t="shared" si="378"/>
        <v>0</v>
      </c>
      <c r="AT477" s="128">
        <f t="shared" si="367"/>
        <v>0</v>
      </c>
      <c r="AU477" s="128">
        <f t="shared" si="368"/>
        <v>0</v>
      </c>
      <c r="AV477" s="128">
        <f t="shared" si="379"/>
        <v>0</v>
      </c>
      <c r="AW477" s="128">
        <f t="shared" si="369"/>
        <v>0</v>
      </c>
      <c r="AX477" s="146">
        <f t="shared" si="370"/>
        <v>0</v>
      </c>
      <c r="AY477" s="147">
        <f t="shared" si="380"/>
        <v>0</v>
      </c>
      <c r="AZ477" s="146">
        <f t="shared" si="371"/>
        <v>0</v>
      </c>
      <c r="BA477" s="129">
        <f t="shared" si="381"/>
        <v>0</v>
      </c>
      <c r="BB477" s="129">
        <f t="shared" si="382"/>
        <v>0</v>
      </c>
      <c r="BC477" s="129">
        <f t="shared" si="383"/>
        <v>0</v>
      </c>
      <c r="BD477" s="130">
        <f t="shared" si="384"/>
        <v>0</v>
      </c>
      <c r="BE477" s="130">
        <f t="shared" si="385"/>
        <v>0</v>
      </c>
      <c r="BF477" s="130">
        <f t="shared" si="386"/>
        <v>0</v>
      </c>
      <c r="BG477" s="149" t="b">
        <f t="shared" si="387"/>
        <v>0</v>
      </c>
      <c r="BH477" s="130" t="b">
        <f t="shared" si="388"/>
        <v>0</v>
      </c>
      <c r="BI477" s="130" t="str">
        <f t="shared" si="389"/>
        <v/>
      </c>
      <c r="BJ477" s="130" t="str">
        <f t="shared" si="390"/>
        <v/>
      </c>
      <c r="BK477" s="130">
        <f t="shared" si="391"/>
        <v>0</v>
      </c>
      <c r="BL477" s="130" t="str">
        <f t="shared" si="392"/>
        <v/>
      </c>
      <c r="BM477" s="130" t="str">
        <f t="shared" si="404"/>
        <v/>
      </c>
      <c r="BN477" s="130" t="str">
        <f t="shared" si="405"/>
        <v/>
      </c>
      <c r="BO477" s="130">
        <f t="shared" si="401"/>
        <v>0</v>
      </c>
      <c r="BP477" s="130">
        <f t="shared" si="402"/>
        <v>0</v>
      </c>
      <c r="BQ477" s="130">
        <f t="shared" si="403"/>
        <v>0</v>
      </c>
      <c r="BR477" s="130">
        <f t="shared" si="393"/>
        <v>0</v>
      </c>
      <c r="BS477" s="130" t="str">
        <f t="shared" si="394"/>
        <v>N</v>
      </c>
    </row>
    <row r="478" spans="1:71" ht="18" customHeight="1">
      <c r="A478" s="407"/>
      <c r="B478" s="117"/>
      <c r="C478" s="117"/>
      <c r="D478" s="118"/>
      <c r="E478" s="118"/>
      <c r="F478" s="115"/>
      <c r="G478" s="115"/>
      <c r="H478" s="119"/>
      <c r="I478" s="109" t="str">
        <f t="shared" si="372"/>
        <v xml:space="preserve"> </v>
      </c>
      <c r="J478" s="109" t="str">
        <f t="shared" si="373"/>
        <v xml:space="preserve"> </v>
      </c>
      <c r="K478" s="109" t="str">
        <f t="shared" si="374"/>
        <v xml:space="preserve"> </v>
      </c>
      <c r="W478" s="141" t="str">
        <f t="shared" si="375"/>
        <v xml:space="preserve"> </v>
      </c>
      <c r="X478" s="137" t="str">
        <f t="shared" si="356"/>
        <v xml:space="preserve"> </v>
      </c>
      <c r="Y478" s="137" t="str">
        <f t="shared" si="357"/>
        <v xml:space="preserve"> </v>
      </c>
      <c r="Z478" s="137" t="str">
        <f t="shared" si="358"/>
        <v xml:space="preserve"> </v>
      </c>
      <c r="AA478" s="138" t="str">
        <f t="shared" si="359"/>
        <v xml:space="preserve"> </v>
      </c>
      <c r="AB478" s="144" t="str">
        <f t="shared" si="360"/>
        <v xml:space="preserve"> </v>
      </c>
      <c r="AC478" s="139" t="e">
        <f t="shared" si="361"/>
        <v>#N/A</v>
      </c>
      <c r="AD478" s="139" t="e">
        <f t="shared" si="362"/>
        <v>#N/A</v>
      </c>
      <c r="AE478" s="140" t="str">
        <f>IF(ISBLANK($G478)," ",IF($D478="Z",#REF!,IF($G478=2,0,IF($G478=1,IF($AB478&gt;$AD478,#REF!,0),IF($AB478&lt;$AC478,#REF!,#REF!)))))</f>
        <v xml:space="preserve"> </v>
      </c>
      <c r="AF478" s="140" t="str">
        <f>IF(ISBLANK($G478)," ",IF($D478="Z",#REF!+#REF!,IF($G478=2,#REF!+#REF!,IF($G478=1,IF($AB478&gt;$AD478,#REF!+#REF!,#REF!+#REF!),IF($AB478&lt;$AC478,#REF!+#REF!,#REF!+#REF!)))))</f>
        <v xml:space="preserve"> </v>
      </c>
      <c r="AG478" s="125">
        <f t="shared" si="395"/>
        <v>0</v>
      </c>
      <c r="AH478" s="126">
        <f t="shared" si="396"/>
        <v>0</v>
      </c>
      <c r="AI478" s="126">
        <f t="shared" si="397"/>
        <v>0</v>
      </c>
      <c r="AJ478" s="126">
        <f t="shared" si="398"/>
        <v>0</v>
      </c>
      <c r="AK478" s="126">
        <f t="shared" si="399"/>
        <v>0</v>
      </c>
      <c r="AL478" s="126">
        <f t="shared" si="400"/>
        <v>4</v>
      </c>
      <c r="AM478" s="125">
        <f t="shared" si="376"/>
        <v>23</v>
      </c>
      <c r="AN478" s="125">
        <f t="shared" si="363"/>
        <v>0</v>
      </c>
      <c r="AO478" s="125">
        <f t="shared" si="364"/>
        <v>0</v>
      </c>
      <c r="AP478" s="125">
        <f t="shared" si="377"/>
        <v>1</v>
      </c>
      <c r="AQ478" s="127">
        <f t="shared" si="365"/>
        <v>810</v>
      </c>
      <c r="AR478" s="127">
        <f t="shared" si="366"/>
        <v>0</v>
      </c>
      <c r="AS478" s="125">
        <f t="shared" si="378"/>
        <v>0</v>
      </c>
      <c r="AT478" s="128">
        <f t="shared" si="367"/>
        <v>0</v>
      </c>
      <c r="AU478" s="128">
        <f t="shared" si="368"/>
        <v>0</v>
      </c>
      <c r="AV478" s="128">
        <f t="shared" si="379"/>
        <v>0</v>
      </c>
      <c r="AW478" s="128">
        <f t="shared" si="369"/>
        <v>0</v>
      </c>
      <c r="AX478" s="146">
        <f t="shared" si="370"/>
        <v>0</v>
      </c>
      <c r="AY478" s="147">
        <f t="shared" si="380"/>
        <v>0</v>
      </c>
      <c r="AZ478" s="146">
        <f t="shared" si="371"/>
        <v>0</v>
      </c>
      <c r="BA478" s="129">
        <f t="shared" si="381"/>
        <v>0</v>
      </c>
      <c r="BB478" s="129">
        <f t="shared" si="382"/>
        <v>0</v>
      </c>
      <c r="BC478" s="129">
        <f t="shared" si="383"/>
        <v>0</v>
      </c>
      <c r="BD478" s="130">
        <f t="shared" si="384"/>
        <v>0</v>
      </c>
      <c r="BE478" s="130">
        <f t="shared" si="385"/>
        <v>0</v>
      </c>
      <c r="BF478" s="130">
        <f t="shared" si="386"/>
        <v>0</v>
      </c>
      <c r="BG478" s="149" t="b">
        <f t="shared" si="387"/>
        <v>0</v>
      </c>
      <c r="BH478" s="130" t="b">
        <f t="shared" si="388"/>
        <v>0</v>
      </c>
      <c r="BI478" s="130" t="str">
        <f t="shared" si="389"/>
        <v/>
      </c>
      <c r="BJ478" s="130" t="str">
        <f t="shared" si="390"/>
        <v/>
      </c>
      <c r="BK478" s="130">
        <f t="shared" si="391"/>
        <v>0</v>
      </c>
      <c r="BL478" s="130" t="str">
        <f t="shared" si="392"/>
        <v/>
      </c>
      <c r="BM478" s="130" t="str">
        <f t="shared" si="404"/>
        <v/>
      </c>
      <c r="BN478" s="130" t="str">
        <f t="shared" si="405"/>
        <v/>
      </c>
      <c r="BO478" s="130">
        <f t="shared" si="401"/>
        <v>0</v>
      </c>
      <c r="BP478" s="130">
        <f t="shared" si="402"/>
        <v>0</v>
      </c>
      <c r="BQ478" s="130">
        <f t="shared" si="403"/>
        <v>0</v>
      </c>
      <c r="BR478" s="130">
        <f t="shared" si="393"/>
        <v>0</v>
      </c>
      <c r="BS478" s="130" t="str">
        <f t="shared" si="394"/>
        <v>N</v>
      </c>
    </row>
    <row r="479" spans="1:71" ht="18" customHeight="1">
      <c r="A479" s="407"/>
      <c r="B479" s="117"/>
      <c r="C479" s="117"/>
      <c r="D479" s="118"/>
      <c r="E479" s="118"/>
      <c r="F479" s="115"/>
      <c r="G479" s="115"/>
      <c r="H479" s="119"/>
      <c r="I479" s="109" t="str">
        <f t="shared" si="372"/>
        <v xml:space="preserve"> </v>
      </c>
      <c r="J479" s="109" t="str">
        <f t="shared" si="373"/>
        <v xml:space="preserve"> </v>
      </c>
      <c r="K479" s="109" t="str">
        <f t="shared" si="374"/>
        <v xml:space="preserve"> </v>
      </c>
      <c r="W479" s="141" t="str">
        <f t="shared" si="375"/>
        <v xml:space="preserve"> </v>
      </c>
      <c r="X479" s="137" t="str">
        <f t="shared" si="356"/>
        <v xml:space="preserve"> </v>
      </c>
      <c r="Y479" s="137" t="str">
        <f t="shared" si="357"/>
        <v xml:space="preserve"> </v>
      </c>
      <c r="Z479" s="137" t="str">
        <f t="shared" si="358"/>
        <v xml:space="preserve"> </v>
      </c>
      <c r="AA479" s="138" t="str">
        <f t="shared" si="359"/>
        <v xml:space="preserve"> </v>
      </c>
      <c r="AB479" s="144" t="str">
        <f t="shared" si="360"/>
        <v xml:space="preserve"> </v>
      </c>
      <c r="AC479" s="139" t="e">
        <f t="shared" si="361"/>
        <v>#N/A</v>
      </c>
      <c r="AD479" s="139" t="e">
        <f t="shared" si="362"/>
        <v>#N/A</v>
      </c>
      <c r="AE479" s="140" t="str">
        <f>IF(ISBLANK($G479)," ",IF($D479="Z",#REF!,IF($G479=2,0,IF($G479=1,IF($AB479&gt;$AD479,#REF!,0),IF($AB479&lt;$AC479,#REF!,#REF!)))))</f>
        <v xml:space="preserve"> </v>
      </c>
      <c r="AF479" s="140" t="str">
        <f>IF(ISBLANK($G479)," ",IF($D479="Z",#REF!+#REF!,IF($G479=2,#REF!+#REF!,IF($G479=1,IF($AB479&gt;$AD479,#REF!+#REF!,#REF!+#REF!),IF($AB479&lt;$AC479,#REF!+#REF!,#REF!+#REF!)))))</f>
        <v xml:space="preserve"> </v>
      </c>
      <c r="AG479" s="125">
        <f t="shared" si="395"/>
        <v>0</v>
      </c>
      <c r="AH479" s="126">
        <f t="shared" si="396"/>
        <v>0</v>
      </c>
      <c r="AI479" s="126">
        <f t="shared" si="397"/>
        <v>0</v>
      </c>
      <c r="AJ479" s="126">
        <f t="shared" si="398"/>
        <v>0</v>
      </c>
      <c r="AK479" s="126">
        <f t="shared" si="399"/>
        <v>0</v>
      </c>
      <c r="AL479" s="126">
        <f t="shared" si="400"/>
        <v>4</v>
      </c>
      <c r="AM479" s="125">
        <f t="shared" si="376"/>
        <v>23</v>
      </c>
      <c r="AN479" s="125">
        <f t="shared" si="363"/>
        <v>0</v>
      </c>
      <c r="AO479" s="125">
        <f t="shared" si="364"/>
        <v>0</v>
      </c>
      <c r="AP479" s="125">
        <f t="shared" si="377"/>
        <v>1</v>
      </c>
      <c r="AQ479" s="127">
        <f t="shared" si="365"/>
        <v>810</v>
      </c>
      <c r="AR479" s="127">
        <f t="shared" si="366"/>
        <v>0</v>
      </c>
      <c r="AS479" s="125">
        <f t="shared" si="378"/>
        <v>0</v>
      </c>
      <c r="AT479" s="128">
        <f t="shared" si="367"/>
        <v>0</v>
      </c>
      <c r="AU479" s="128">
        <f t="shared" si="368"/>
        <v>0</v>
      </c>
      <c r="AV479" s="128">
        <f t="shared" si="379"/>
        <v>0</v>
      </c>
      <c r="AW479" s="128">
        <f t="shared" si="369"/>
        <v>0</v>
      </c>
      <c r="AX479" s="146">
        <f t="shared" si="370"/>
        <v>0</v>
      </c>
      <c r="AY479" s="147">
        <f t="shared" si="380"/>
        <v>0</v>
      </c>
      <c r="AZ479" s="146">
        <f t="shared" si="371"/>
        <v>0</v>
      </c>
      <c r="BA479" s="129">
        <f t="shared" si="381"/>
        <v>0</v>
      </c>
      <c r="BB479" s="129">
        <f t="shared" si="382"/>
        <v>0</v>
      </c>
      <c r="BC479" s="129">
        <f t="shared" si="383"/>
        <v>0</v>
      </c>
      <c r="BD479" s="130">
        <f t="shared" si="384"/>
        <v>0</v>
      </c>
      <c r="BE479" s="130">
        <f t="shared" si="385"/>
        <v>0</v>
      </c>
      <c r="BF479" s="130">
        <f t="shared" si="386"/>
        <v>0</v>
      </c>
      <c r="BG479" s="149" t="b">
        <f t="shared" si="387"/>
        <v>0</v>
      </c>
      <c r="BH479" s="130" t="b">
        <f t="shared" si="388"/>
        <v>0</v>
      </c>
      <c r="BI479" s="130" t="str">
        <f t="shared" si="389"/>
        <v/>
      </c>
      <c r="BJ479" s="130" t="str">
        <f t="shared" si="390"/>
        <v/>
      </c>
      <c r="BK479" s="130">
        <f t="shared" si="391"/>
        <v>0</v>
      </c>
      <c r="BL479" s="130" t="str">
        <f t="shared" si="392"/>
        <v/>
      </c>
      <c r="BM479" s="130" t="str">
        <f t="shared" si="404"/>
        <v/>
      </c>
      <c r="BN479" s="130" t="str">
        <f t="shared" si="405"/>
        <v/>
      </c>
      <c r="BO479" s="130">
        <f t="shared" si="401"/>
        <v>0</v>
      </c>
      <c r="BP479" s="130">
        <f t="shared" si="402"/>
        <v>0</v>
      </c>
      <c r="BQ479" s="130">
        <f t="shared" si="403"/>
        <v>0</v>
      </c>
      <c r="BR479" s="130">
        <f t="shared" si="393"/>
        <v>0</v>
      </c>
      <c r="BS479" s="130" t="str">
        <f t="shared" si="394"/>
        <v>N</v>
      </c>
    </row>
    <row r="480" spans="1:71" ht="18" customHeight="1">
      <c r="A480" s="407"/>
      <c r="B480" s="117"/>
      <c r="C480" s="117"/>
      <c r="D480" s="118"/>
      <c r="E480" s="118"/>
      <c r="F480" s="115"/>
      <c r="G480" s="115"/>
      <c r="H480" s="119"/>
      <c r="I480" s="109" t="str">
        <f t="shared" si="372"/>
        <v xml:space="preserve"> </v>
      </c>
      <c r="J480" s="109" t="str">
        <f t="shared" si="373"/>
        <v xml:space="preserve"> </v>
      </c>
      <c r="K480" s="109" t="str">
        <f t="shared" si="374"/>
        <v xml:space="preserve"> </v>
      </c>
      <c r="W480" s="141" t="str">
        <f t="shared" si="375"/>
        <v xml:space="preserve"> </v>
      </c>
      <c r="X480" s="137" t="str">
        <f t="shared" si="356"/>
        <v xml:space="preserve"> </v>
      </c>
      <c r="Y480" s="137" t="str">
        <f t="shared" si="357"/>
        <v xml:space="preserve"> </v>
      </c>
      <c r="Z480" s="137" t="str">
        <f t="shared" si="358"/>
        <v xml:space="preserve"> </v>
      </c>
      <c r="AA480" s="138" t="str">
        <f t="shared" si="359"/>
        <v xml:space="preserve"> </v>
      </c>
      <c r="AB480" s="144" t="str">
        <f t="shared" si="360"/>
        <v xml:space="preserve"> </v>
      </c>
      <c r="AC480" s="139" t="e">
        <f t="shared" si="361"/>
        <v>#N/A</v>
      </c>
      <c r="AD480" s="139" t="e">
        <f t="shared" si="362"/>
        <v>#N/A</v>
      </c>
      <c r="AE480" s="140" t="str">
        <f>IF(ISBLANK($G480)," ",IF($D480="Z",#REF!,IF($G480=2,0,IF($G480=1,IF($AB480&gt;$AD480,#REF!,0),IF($AB480&lt;$AC480,#REF!,#REF!)))))</f>
        <v xml:space="preserve"> </v>
      </c>
      <c r="AF480" s="140" t="str">
        <f>IF(ISBLANK($G480)," ",IF($D480="Z",#REF!+#REF!,IF($G480=2,#REF!+#REF!,IF($G480=1,IF($AB480&gt;$AD480,#REF!+#REF!,#REF!+#REF!),IF($AB480&lt;$AC480,#REF!+#REF!,#REF!+#REF!)))))</f>
        <v xml:space="preserve"> </v>
      </c>
      <c r="AG480" s="125">
        <f t="shared" si="395"/>
        <v>0</v>
      </c>
      <c r="AH480" s="126">
        <f t="shared" si="396"/>
        <v>0</v>
      </c>
      <c r="AI480" s="126">
        <f t="shared" si="397"/>
        <v>0</v>
      </c>
      <c r="AJ480" s="126">
        <f t="shared" si="398"/>
        <v>0</v>
      </c>
      <c r="AK480" s="126">
        <f t="shared" si="399"/>
        <v>0</v>
      </c>
      <c r="AL480" s="126">
        <f t="shared" si="400"/>
        <v>4</v>
      </c>
      <c r="AM480" s="125">
        <f t="shared" si="376"/>
        <v>23</v>
      </c>
      <c r="AN480" s="125">
        <f t="shared" si="363"/>
        <v>0</v>
      </c>
      <c r="AO480" s="125">
        <f t="shared" si="364"/>
        <v>0</v>
      </c>
      <c r="AP480" s="125">
        <f t="shared" si="377"/>
        <v>1</v>
      </c>
      <c r="AQ480" s="127">
        <f t="shared" si="365"/>
        <v>810</v>
      </c>
      <c r="AR480" s="127">
        <f t="shared" si="366"/>
        <v>0</v>
      </c>
      <c r="AS480" s="125">
        <f t="shared" si="378"/>
        <v>0</v>
      </c>
      <c r="AT480" s="128">
        <f t="shared" si="367"/>
        <v>0</v>
      </c>
      <c r="AU480" s="128">
        <f t="shared" si="368"/>
        <v>0</v>
      </c>
      <c r="AV480" s="128">
        <f t="shared" si="379"/>
        <v>0</v>
      </c>
      <c r="AW480" s="128">
        <f t="shared" si="369"/>
        <v>0</v>
      </c>
      <c r="AX480" s="146">
        <f t="shared" si="370"/>
        <v>0</v>
      </c>
      <c r="AY480" s="147">
        <f t="shared" si="380"/>
        <v>0</v>
      </c>
      <c r="AZ480" s="146">
        <f t="shared" si="371"/>
        <v>0</v>
      </c>
      <c r="BA480" s="129">
        <f t="shared" si="381"/>
        <v>0</v>
      </c>
      <c r="BB480" s="129">
        <f t="shared" si="382"/>
        <v>0</v>
      </c>
      <c r="BC480" s="129">
        <f t="shared" si="383"/>
        <v>0</v>
      </c>
      <c r="BD480" s="130">
        <f t="shared" si="384"/>
        <v>0</v>
      </c>
      <c r="BE480" s="130">
        <f t="shared" si="385"/>
        <v>0</v>
      </c>
      <c r="BF480" s="130">
        <f t="shared" si="386"/>
        <v>0</v>
      </c>
      <c r="BG480" s="149" t="b">
        <f t="shared" si="387"/>
        <v>0</v>
      </c>
      <c r="BH480" s="130" t="b">
        <f t="shared" si="388"/>
        <v>0</v>
      </c>
      <c r="BI480" s="130" t="str">
        <f t="shared" si="389"/>
        <v/>
      </c>
      <c r="BJ480" s="130" t="str">
        <f t="shared" si="390"/>
        <v/>
      </c>
      <c r="BK480" s="130">
        <f t="shared" si="391"/>
        <v>0</v>
      </c>
      <c r="BL480" s="130" t="str">
        <f t="shared" si="392"/>
        <v/>
      </c>
      <c r="BM480" s="130" t="str">
        <f t="shared" si="404"/>
        <v/>
      </c>
      <c r="BN480" s="130" t="str">
        <f t="shared" si="405"/>
        <v/>
      </c>
      <c r="BO480" s="130">
        <f t="shared" si="401"/>
        <v>0</v>
      </c>
      <c r="BP480" s="130">
        <f t="shared" si="402"/>
        <v>0</v>
      </c>
      <c r="BQ480" s="130">
        <f t="shared" si="403"/>
        <v>0</v>
      </c>
      <c r="BR480" s="130">
        <f t="shared" si="393"/>
        <v>0</v>
      </c>
      <c r="BS480" s="130" t="str">
        <f t="shared" si="394"/>
        <v>N</v>
      </c>
    </row>
    <row r="481" spans="1:71" ht="18" customHeight="1">
      <c r="A481" s="407"/>
      <c r="B481" s="117"/>
      <c r="C481" s="117"/>
      <c r="D481" s="118"/>
      <c r="E481" s="118"/>
      <c r="F481" s="115"/>
      <c r="G481" s="115"/>
      <c r="H481" s="119"/>
      <c r="I481" s="109" t="str">
        <f t="shared" si="372"/>
        <v xml:space="preserve"> </v>
      </c>
      <c r="J481" s="109" t="str">
        <f t="shared" si="373"/>
        <v xml:space="preserve"> </v>
      </c>
      <c r="K481" s="109" t="str">
        <f t="shared" si="374"/>
        <v xml:space="preserve"> </v>
      </c>
      <c r="W481" s="141" t="str">
        <f t="shared" si="375"/>
        <v xml:space="preserve"> </v>
      </c>
      <c r="X481" s="137" t="str">
        <f t="shared" si="356"/>
        <v xml:space="preserve"> </v>
      </c>
      <c r="Y481" s="137" t="str">
        <f t="shared" si="357"/>
        <v xml:space="preserve"> </v>
      </c>
      <c r="Z481" s="137" t="str">
        <f t="shared" si="358"/>
        <v xml:space="preserve"> </v>
      </c>
      <c r="AA481" s="138" t="str">
        <f t="shared" si="359"/>
        <v xml:space="preserve"> </v>
      </c>
      <c r="AB481" s="144" t="str">
        <f t="shared" si="360"/>
        <v xml:space="preserve"> </v>
      </c>
      <c r="AC481" s="139" t="e">
        <f t="shared" si="361"/>
        <v>#N/A</v>
      </c>
      <c r="AD481" s="139" t="e">
        <f t="shared" si="362"/>
        <v>#N/A</v>
      </c>
      <c r="AE481" s="140" t="str">
        <f>IF(ISBLANK($G481)," ",IF($D481="Z",#REF!,IF($G481=2,0,IF($G481=1,IF($AB481&gt;$AD481,#REF!,0),IF($AB481&lt;$AC481,#REF!,#REF!)))))</f>
        <v xml:space="preserve"> </v>
      </c>
      <c r="AF481" s="140" t="str">
        <f>IF(ISBLANK($G481)," ",IF($D481="Z",#REF!+#REF!,IF($G481=2,#REF!+#REF!,IF($G481=1,IF($AB481&gt;$AD481,#REF!+#REF!,#REF!+#REF!),IF($AB481&lt;$AC481,#REF!+#REF!,#REF!+#REF!)))))</f>
        <v xml:space="preserve"> </v>
      </c>
      <c r="AG481" s="125">
        <f t="shared" si="395"/>
        <v>0</v>
      </c>
      <c r="AH481" s="126">
        <f t="shared" si="396"/>
        <v>0</v>
      </c>
      <c r="AI481" s="126">
        <f t="shared" si="397"/>
        <v>0</v>
      </c>
      <c r="AJ481" s="126">
        <f t="shared" si="398"/>
        <v>0</v>
      </c>
      <c r="AK481" s="126">
        <f t="shared" si="399"/>
        <v>0</v>
      </c>
      <c r="AL481" s="126">
        <f t="shared" si="400"/>
        <v>4</v>
      </c>
      <c r="AM481" s="125">
        <f t="shared" si="376"/>
        <v>23</v>
      </c>
      <c r="AN481" s="125">
        <f t="shared" si="363"/>
        <v>0</v>
      </c>
      <c r="AO481" s="125">
        <f t="shared" si="364"/>
        <v>0</v>
      </c>
      <c r="AP481" s="125">
        <f t="shared" si="377"/>
        <v>1</v>
      </c>
      <c r="AQ481" s="127">
        <f t="shared" si="365"/>
        <v>810</v>
      </c>
      <c r="AR481" s="127">
        <f t="shared" si="366"/>
        <v>0</v>
      </c>
      <c r="AS481" s="125">
        <f t="shared" si="378"/>
        <v>0</v>
      </c>
      <c r="AT481" s="128">
        <f t="shared" si="367"/>
        <v>0</v>
      </c>
      <c r="AU481" s="128">
        <f t="shared" si="368"/>
        <v>0</v>
      </c>
      <c r="AV481" s="128">
        <f t="shared" si="379"/>
        <v>0</v>
      </c>
      <c r="AW481" s="128">
        <f t="shared" si="369"/>
        <v>0</v>
      </c>
      <c r="AX481" s="146">
        <f t="shared" si="370"/>
        <v>0</v>
      </c>
      <c r="AY481" s="147">
        <f t="shared" si="380"/>
        <v>0</v>
      </c>
      <c r="AZ481" s="146">
        <f t="shared" si="371"/>
        <v>0</v>
      </c>
      <c r="BA481" s="129">
        <f t="shared" si="381"/>
        <v>0</v>
      </c>
      <c r="BB481" s="129">
        <f t="shared" si="382"/>
        <v>0</v>
      </c>
      <c r="BC481" s="129">
        <f t="shared" si="383"/>
        <v>0</v>
      </c>
      <c r="BD481" s="130">
        <f t="shared" si="384"/>
        <v>0</v>
      </c>
      <c r="BE481" s="130">
        <f t="shared" si="385"/>
        <v>0</v>
      </c>
      <c r="BF481" s="130">
        <f t="shared" si="386"/>
        <v>0</v>
      </c>
      <c r="BG481" s="149" t="b">
        <f t="shared" si="387"/>
        <v>0</v>
      </c>
      <c r="BH481" s="130" t="b">
        <f t="shared" si="388"/>
        <v>0</v>
      </c>
      <c r="BI481" s="130" t="str">
        <f t="shared" si="389"/>
        <v/>
      </c>
      <c r="BJ481" s="130" t="str">
        <f t="shared" si="390"/>
        <v/>
      </c>
      <c r="BK481" s="130">
        <f t="shared" si="391"/>
        <v>0</v>
      </c>
      <c r="BL481" s="130" t="str">
        <f t="shared" si="392"/>
        <v/>
      </c>
      <c r="BM481" s="130" t="str">
        <f t="shared" si="404"/>
        <v/>
      </c>
      <c r="BN481" s="130" t="str">
        <f t="shared" si="405"/>
        <v/>
      </c>
      <c r="BO481" s="130">
        <f t="shared" si="401"/>
        <v>0</v>
      </c>
      <c r="BP481" s="130">
        <f t="shared" si="402"/>
        <v>0</v>
      </c>
      <c r="BQ481" s="130">
        <f t="shared" si="403"/>
        <v>0</v>
      </c>
      <c r="BR481" s="130">
        <f t="shared" si="393"/>
        <v>0</v>
      </c>
      <c r="BS481" s="130" t="str">
        <f t="shared" si="394"/>
        <v>N</v>
      </c>
    </row>
    <row r="482" spans="1:71" ht="18" customHeight="1">
      <c r="A482" s="407"/>
      <c r="B482" s="117"/>
      <c r="C482" s="117"/>
      <c r="D482" s="118"/>
      <c r="E482" s="118"/>
      <c r="F482" s="115"/>
      <c r="G482" s="115"/>
      <c r="H482" s="119"/>
      <c r="I482" s="109" t="str">
        <f t="shared" si="372"/>
        <v xml:space="preserve"> </v>
      </c>
      <c r="J482" s="109" t="str">
        <f t="shared" si="373"/>
        <v xml:space="preserve"> </v>
      </c>
      <c r="K482" s="109" t="str">
        <f t="shared" si="374"/>
        <v xml:space="preserve"> </v>
      </c>
      <c r="W482" s="141" t="str">
        <f t="shared" si="375"/>
        <v xml:space="preserve"> </v>
      </c>
      <c r="X482" s="137" t="str">
        <f t="shared" si="356"/>
        <v xml:space="preserve"> </v>
      </c>
      <c r="Y482" s="137" t="str">
        <f t="shared" si="357"/>
        <v xml:space="preserve"> </v>
      </c>
      <c r="Z482" s="137" t="str">
        <f t="shared" si="358"/>
        <v xml:space="preserve"> </v>
      </c>
      <c r="AA482" s="138" t="str">
        <f t="shared" si="359"/>
        <v xml:space="preserve"> </v>
      </c>
      <c r="AB482" s="144" t="str">
        <f t="shared" si="360"/>
        <v xml:space="preserve"> </v>
      </c>
      <c r="AC482" s="139" t="e">
        <f t="shared" si="361"/>
        <v>#N/A</v>
      </c>
      <c r="AD482" s="139" t="e">
        <f t="shared" si="362"/>
        <v>#N/A</v>
      </c>
      <c r="AE482" s="140" t="str">
        <f>IF(ISBLANK($G482)," ",IF($D482="Z",#REF!,IF($G482=2,0,IF($G482=1,IF($AB482&gt;$AD482,#REF!,0),IF($AB482&lt;$AC482,#REF!,#REF!)))))</f>
        <v xml:space="preserve"> </v>
      </c>
      <c r="AF482" s="140" t="str">
        <f>IF(ISBLANK($G482)," ",IF($D482="Z",#REF!+#REF!,IF($G482=2,#REF!+#REF!,IF($G482=1,IF($AB482&gt;$AD482,#REF!+#REF!,#REF!+#REF!),IF($AB482&lt;$AC482,#REF!+#REF!,#REF!+#REF!)))))</f>
        <v xml:space="preserve"> </v>
      </c>
      <c r="AG482" s="125">
        <f t="shared" si="395"/>
        <v>0</v>
      </c>
      <c r="AH482" s="126">
        <f t="shared" si="396"/>
        <v>0</v>
      </c>
      <c r="AI482" s="126">
        <f t="shared" si="397"/>
        <v>0</v>
      </c>
      <c r="AJ482" s="126">
        <f t="shared" si="398"/>
        <v>0</v>
      </c>
      <c r="AK482" s="126">
        <f t="shared" si="399"/>
        <v>0</v>
      </c>
      <c r="AL482" s="126">
        <f t="shared" si="400"/>
        <v>4</v>
      </c>
      <c r="AM482" s="125">
        <f t="shared" si="376"/>
        <v>23</v>
      </c>
      <c r="AN482" s="125">
        <f t="shared" si="363"/>
        <v>0</v>
      </c>
      <c r="AO482" s="125">
        <f t="shared" si="364"/>
        <v>0</v>
      </c>
      <c r="AP482" s="125">
        <f t="shared" si="377"/>
        <v>1</v>
      </c>
      <c r="AQ482" s="127">
        <f t="shared" si="365"/>
        <v>810</v>
      </c>
      <c r="AR482" s="127">
        <f t="shared" si="366"/>
        <v>0</v>
      </c>
      <c r="AS482" s="125">
        <f t="shared" si="378"/>
        <v>0</v>
      </c>
      <c r="AT482" s="128">
        <f t="shared" si="367"/>
        <v>0</v>
      </c>
      <c r="AU482" s="128">
        <f t="shared" si="368"/>
        <v>0</v>
      </c>
      <c r="AV482" s="128">
        <f t="shared" si="379"/>
        <v>0</v>
      </c>
      <c r="AW482" s="128">
        <f t="shared" si="369"/>
        <v>0</v>
      </c>
      <c r="AX482" s="146">
        <f t="shared" si="370"/>
        <v>0</v>
      </c>
      <c r="AY482" s="147">
        <f t="shared" si="380"/>
        <v>0</v>
      </c>
      <c r="AZ482" s="146">
        <f t="shared" si="371"/>
        <v>0</v>
      </c>
      <c r="BA482" s="129">
        <f t="shared" si="381"/>
        <v>0</v>
      </c>
      <c r="BB482" s="129">
        <f t="shared" si="382"/>
        <v>0</v>
      </c>
      <c r="BC482" s="129">
        <f t="shared" si="383"/>
        <v>0</v>
      </c>
      <c r="BD482" s="130">
        <f t="shared" si="384"/>
        <v>0</v>
      </c>
      <c r="BE482" s="130">
        <f t="shared" si="385"/>
        <v>0</v>
      </c>
      <c r="BF482" s="130">
        <f t="shared" si="386"/>
        <v>0</v>
      </c>
      <c r="BG482" s="149" t="b">
        <f t="shared" si="387"/>
        <v>0</v>
      </c>
      <c r="BH482" s="130" t="b">
        <f t="shared" si="388"/>
        <v>0</v>
      </c>
      <c r="BI482" s="130" t="str">
        <f t="shared" si="389"/>
        <v/>
      </c>
      <c r="BJ482" s="130" t="str">
        <f t="shared" si="390"/>
        <v/>
      </c>
      <c r="BK482" s="130">
        <f t="shared" si="391"/>
        <v>0</v>
      </c>
      <c r="BL482" s="130" t="str">
        <f t="shared" si="392"/>
        <v/>
      </c>
      <c r="BM482" s="130" t="str">
        <f t="shared" si="404"/>
        <v/>
      </c>
      <c r="BN482" s="130" t="str">
        <f t="shared" si="405"/>
        <v/>
      </c>
      <c r="BO482" s="130">
        <f t="shared" si="401"/>
        <v>0</v>
      </c>
      <c r="BP482" s="130">
        <f t="shared" si="402"/>
        <v>0</v>
      </c>
      <c r="BQ482" s="130">
        <f t="shared" si="403"/>
        <v>0</v>
      </c>
      <c r="BR482" s="130">
        <f t="shared" si="393"/>
        <v>0</v>
      </c>
      <c r="BS482" s="130" t="str">
        <f t="shared" si="394"/>
        <v>N</v>
      </c>
    </row>
    <row r="483" spans="1:71" ht="18" customHeight="1">
      <c r="A483" s="407"/>
      <c r="B483" s="117"/>
      <c r="C483" s="117"/>
      <c r="D483" s="118"/>
      <c r="E483" s="118"/>
      <c r="F483" s="115"/>
      <c r="G483" s="115"/>
      <c r="H483" s="119"/>
      <c r="I483" s="109" t="str">
        <f t="shared" si="372"/>
        <v xml:space="preserve"> </v>
      </c>
      <c r="J483" s="109" t="str">
        <f t="shared" si="373"/>
        <v xml:space="preserve"> </v>
      </c>
      <c r="K483" s="109" t="str">
        <f t="shared" si="374"/>
        <v xml:space="preserve"> </v>
      </c>
      <c r="W483" s="141" t="str">
        <f t="shared" si="375"/>
        <v xml:space="preserve"> </v>
      </c>
      <c r="X483" s="137" t="str">
        <f t="shared" si="356"/>
        <v xml:space="preserve"> </v>
      </c>
      <c r="Y483" s="137" t="str">
        <f t="shared" si="357"/>
        <v xml:space="preserve"> </v>
      </c>
      <c r="Z483" s="137" t="str">
        <f t="shared" si="358"/>
        <v xml:space="preserve"> </v>
      </c>
      <c r="AA483" s="138" t="str">
        <f t="shared" si="359"/>
        <v xml:space="preserve"> </v>
      </c>
      <c r="AB483" s="144" t="str">
        <f t="shared" si="360"/>
        <v xml:space="preserve"> </v>
      </c>
      <c r="AC483" s="139" t="e">
        <f t="shared" si="361"/>
        <v>#N/A</v>
      </c>
      <c r="AD483" s="139" t="e">
        <f t="shared" si="362"/>
        <v>#N/A</v>
      </c>
      <c r="AE483" s="140" t="str">
        <f>IF(ISBLANK($G483)," ",IF($D483="Z",#REF!,IF($G483=2,0,IF($G483=1,IF($AB483&gt;$AD483,#REF!,0),IF($AB483&lt;$AC483,#REF!,#REF!)))))</f>
        <v xml:space="preserve"> </v>
      </c>
      <c r="AF483" s="140" t="str">
        <f>IF(ISBLANK($G483)," ",IF($D483="Z",#REF!+#REF!,IF($G483=2,#REF!+#REF!,IF($G483=1,IF($AB483&gt;$AD483,#REF!+#REF!,#REF!+#REF!),IF($AB483&lt;$AC483,#REF!+#REF!,#REF!+#REF!)))))</f>
        <v xml:space="preserve"> </v>
      </c>
      <c r="AG483" s="125">
        <f t="shared" si="395"/>
        <v>0</v>
      </c>
      <c r="AH483" s="126">
        <f t="shared" si="396"/>
        <v>0</v>
      </c>
      <c r="AI483" s="126">
        <f t="shared" si="397"/>
        <v>0</v>
      </c>
      <c r="AJ483" s="126">
        <f t="shared" si="398"/>
        <v>0</v>
      </c>
      <c r="AK483" s="126">
        <f t="shared" si="399"/>
        <v>0</v>
      </c>
      <c r="AL483" s="126">
        <f t="shared" si="400"/>
        <v>4</v>
      </c>
      <c r="AM483" s="125">
        <f t="shared" si="376"/>
        <v>23</v>
      </c>
      <c r="AN483" s="125">
        <f t="shared" si="363"/>
        <v>0</v>
      </c>
      <c r="AO483" s="125">
        <f t="shared" si="364"/>
        <v>0</v>
      </c>
      <c r="AP483" s="125">
        <f t="shared" si="377"/>
        <v>1</v>
      </c>
      <c r="AQ483" s="127">
        <f t="shared" si="365"/>
        <v>810</v>
      </c>
      <c r="AR483" s="127">
        <f t="shared" si="366"/>
        <v>0</v>
      </c>
      <c r="AS483" s="125">
        <f t="shared" si="378"/>
        <v>0</v>
      </c>
      <c r="AT483" s="128">
        <f t="shared" si="367"/>
        <v>0</v>
      </c>
      <c r="AU483" s="128">
        <f t="shared" si="368"/>
        <v>0</v>
      </c>
      <c r="AV483" s="128">
        <f t="shared" si="379"/>
        <v>0</v>
      </c>
      <c r="AW483" s="128">
        <f t="shared" si="369"/>
        <v>0</v>
      </c>
      <c r="AX483" s="146">
        <f t="shared" si="370"/>
        <v>0</v>
      </c>
      <c r="AY483" s="147">
        <f t="shared" si="380"/>
        <v>0</v>
      </c>
      <c r="AZ483" s="146">
        <f t="shared" si="371"/>
        <v>0</v>
      </c>
      <c r="BA483" s="129">
        <f t="shared" si="381"/>
        <v>0</v>
      </c>
      <c r="BB483" s="129">
        <f t="shared" si="382"/>
        <v>0</v>
      </c>
      <c r="BC483" s="129">
        <f t="shared" si="383"/>
        <v>0</v>
      </c>
      <c r="BD483" s="130">
        <f t="shared" si="384"/>
        <v>0</v>
      </c>
      <c r="BE483" s="130">
        <f t="shared" si="385"/>
        <v>0</v>
      </c>
      <c r="BF483" s="130">
        <f t="shared" si="386"/>
        <v>0</v>
      </c>
      <c r="BG483" s="149" t="b">
        <f t="shared" si="387"/>
        <v>0</v>
      </c>
      <c r="BH483" s="130" t="b">
        <f t="shared" si="388"/>
        <v>0</v>
      </c>
      <c r="BI483" s="130" t="str">
        <f t="shared" si="389"/>
        <v/>
      </c>
      <c r="BJ483" s="130" t="str">
        <f t="shared" si="390"/>
        <v/>
      </c>
      <c r="BK483" s="130">
        <f t="shared" si="391"/>
        <v>0</v>
      </c>
      <c r="BL483" s="130" t="str">
        <f t="shared" si="392"/>
        <v/>
      </c>
      <c r="BM483" s="130" t="str">
        <f t="shared" si="404"/>
        <v/>
      </c>
      <c r="BN483" s="130" t="str">
        <f t="shared" si="405"/>
        <v/>
      </c>
      <c r="BO483" s="130">
        <f t="shared" si="401"/>
        <v>0</v>
      </c>
      <c r="BP483" s="130">
        <f t="shared" si="402"/>
        <v>0</v>
      </c>
      <c r="BQ483" s="130">
        <f t="shared" si="403"/>
        <v>0</v>
      </c>
      <c r="BR483" s="130">
        <f t="shared" si="393"/>
        <v>0</v>
      </c>
      <c r="BS483" s="130" t="str">
        <f t="shared" si="394"/>
        <v>N</v>
      </c>
    </row>
    <row r="484" spans="1:71" ht="18" customHeight="1">
      <c r="A484" s="407"/>
      <c r="B484" s="117"/>
      <c r="C484" s="117"/>
      <c r="D484" s="118"/>
      <c r="E484" s="118"/>
      <c r="F484" s="115"/>
      <c r="G484" s="115"/>
      <c r="H484" s="119"/>
      <c r="I484" s="109" t="str">
        <f t="shared" si="372"/>
        <v xml:space="preserve"> </v>
      </c>
      <c r="J484" s="109" t="str">
        <f t="shared" si="373"/>
        <v xml:space="preserve"> </v>
      </c>
      <c r="K484" s="109" t="str">
        <f t="shared" si="374"/>
        <v xml:space="preserve"> </v>
      </c>
      <c r="W484" s="141" t="str">
        <f t="shared" si="375"/>
        <v xml:space="preserve"> </v>
      </c>
      <c r="X484" s="137" t="str">
        <f t="shared" si="356"/>
        <v xml:space="preserve"> </v>
      </c>
      <c r="Y484" s="137" t="str">
        <f t="shared" si="357"/>
        <v xml:space="preserve"> </v>
      </c>
      <c r="Z484" s="137" t="str">
        <f t="shared" si="358"/>
        <v xml:space="preserve"> </v>
      </c>
      <c r="AA484" s="138" t="str">
        <f t="shared" si="359"/>
        <v xml:space="preserve"> </v>
      </c>
      <c r="AB484" s="144" t="str">
        <f t="shared" si="360"/>
        <v xml:space="preserve"> </v>
      </c>
      <c r="AC484" s="139" t="e">
        <f t="shared" si="361"/>
        <v>#N/A</v>
      </c>
      <c r="AD484" s="139" t="e">
        <f t="shared" si="362"/>
        <v>#N/A</v>
      </c>
      <c r="AE484" s="140" t="str">
        <f>IF(ISBLANK($G484)," ",IF($D484="Z",#REF!,IF($G484=2,0,IF($G484=1,IF($AB484&gt;$AD484,#REF!,0),IF($AB484&lt;$AC484,#REF!,#REF!)))))</f>
        <v xml:space="preserve"> </v>
      </c>
      <c r="AF484" s="140" t="str">
        <f>IF(ISBLANK($G484)," ",IF($D484="Z",#REF!+#REF!,IF($G484=2,#REF!+#REF!,IF($G484=1,IF($AB484&gt;$AD484,#REF!+#REF!,#REF!+#REF!),IF($AB484&lt;$AC484,#REF!+#REF!,#REF!+#REF!)))))</f>
        <v xml:space="preserve"> </v>
      </c>
      <c r="AG484" s="125">
        <f t="shared" si="395"/>
        <v>0</v>
      </c>
      <c r="AH484" s="126">
        <f t="shared" si="396"/>
        <v>0</v>
      </c>
      <c r="AI484" s="126">
        <f t="shared" si="397"/>
        <v>0</v>
      </c>
      <c r="AJ484" s="126">
        <f t="shared" si="398"/>
        <v>0</v>
      </c>
      <c r="AK484" s="126">
        <f t="shared" si="399"/>
        <v>0</v>
      </c>
      <c r="AL484" s="126">
        <f t="shared" si="400"/>
        <v>4</v>
      </c>
      <c r="AM484" s="125">
        <f t="shared" si="376"/>
        <v>23</v>
      </c>
      <c r="AN484" s="125">
        <f t="shared" si="363"/>
        <v>0</v>
      </c>
      <c r="AO484" s="125">
        <f t="shared" si="364"/>
        <v>0</v>
      </c>
      <c r="AP484" s="125">
        <f t="shared" si="377"/>
        <v>1</v>
      </c>
      <c r="AQ484" s="127">
        <f t="shared" si="365"/>
        <v>810</v>
      </c>
      <c r="AR484" s="127">
        <f t="shared" si="366"/>
        <v>0</v>
      </c>
      <c r="AS484" s="125">
        <f t="shared" si="378"/>
        <v>0</v>
      </c>
      <c r="AT484" s="128">
        <f t="shared" si="367"/>
        <v>0</v>
      </c>
      <c r="AU484" s="128">
        <f t="shared" si="368"/>
        <v>0</v>
      </c>
      <c r="AV484" s="128">
        <f t="shared" si="379"/>
        <v>0</v>
      </c>
      <c r="AW484" s="128">
        <f t="shared" si="369"/>
        <v>0</v>
      </c>
      <c r="AX484" s="146">
        <f t="shared" si="370"/>
        <v>0</v>
      </c>
      <c r="AY484" s="147">
        <f t="shared" si="380"/>
        <v>0</v>
      </c>
      <c r="AZ484" s="146">
        <f t="shared" si="371"/>
        <v>0</v>
      </c>
      <c r="BA484" s="129">
        <f t="shared" si="381"/>
        <v>0</v>
      </c>
      <c r="BB484" s="129">
        <f t="shared" si="382"/>
        <v>0</v>
      </c>
      <c r="BC484" s="129">
        <f t="shared" si="383"/>
        <v>0</v>
      </c>
      <c r="BD484" s="130">
        <f t="shared" si="384"/>
        <v>0</v>
      </c>
      <c r="BE484" s="130">
        <f t="shared" si="385"/>
        <v>0</v>
      </c>
      <c r="BF484" s="130">
        <f t="shared" si="386"/>
        <v>0</v>
      </c>
      <c r="BG484" s="149" t="b">
        <f t="shared" si="387"/>
        <v>0</v>
      </c>
      <c r="BH484" s="130" t="b">
        <f t="shared" si="388"/>
        <v>0</v>
      </c>
      <c r="BI484" s="130" t="str">
        <f t="shared" si="389"/>
        <v/>
      </c>
      <c r="BJ484" s="130" t="str">
        <f t="shared" si="390"/>
        <v/>
      </c>
      <c r="BK484" s="130">
        <f t="shared" si="391"/>
        <v>0</v>
      </c>
      <c r="BL484" s="130" t="str">
        <f t="shared" si="392"/>
        <v/>
      </c>
      <c r="BM484" s="130" t="str">
        <f t="shared" si="404"/>
        <v/>
      </c>
      <c r="BN484" s="130" t="str">
        <f t="shared" si="405"/>
        <v/>
      </c>
      <c r="BO484" s="130">
        <f t="shared" si="401"/>
        <v>0</v>
      </c>
      <c r="BP484" s="130">
        <f t="shared" si="402"/>
        <v>0</v>
      </c>
      <c r="BQ484" s="130">
        <f t="shared" si="403"/>
        <v>0</v>
      </c>
      <c r="BR484" s="130">
        <f t="shared" si="393"/>
        <v>0</v>
      </c>
      <c r="BS484" s="130" t="str">
        <f t="shared" si="394"/>
        <v>N</v>
      </c>
    </row>
    <row r="485" spans="1:71" ht="18" customHeight="1">
      <c r="A485" s="407"/>
      <c r="B485" s="117"/>
      <c r="C485" s="117"/>
      <c r="D485" s="118"/>
      <c r="E485" s="118"/>
      <c r="F485" s="115"/>
      <c r="G485" s="115"/>
      <c r="H485" s="119"/>
      <c r="I485" s="109" t="str">
        <f t="shared" si="372"/>
        <v xml:space="preserve"> </v>
      </c>
      <c r="J485" s="109" t="str">
        <f t="shared" si="373"/>
        <v xml:space="preserve"> </v>
      </c>
      <c r="K485" s="109" t="str">
        <f t="shared" si="374"/>
        <v xml:space="preserve"> </v>
      </c>
      <c r="W485" s="141" t="str">
        <f t="shared" si="375"/>
        <v xml:space="preserve"> </v>
      </c>
      <c r="X485" s="137" t="str">
        <f t="shared" si="356"/>
        <v xml:space="preserve"> </v>
      </c>
      <c r="Y485" s="137" t="str">
        <f t="shared" si="357"/>
        <v xml:space="preserve"> </v>
      </c>
      <c r="Z485" s="137" t="str">
        <f t="shared" si="358"/>
        <v xml:space="preserve"> </v>
      </c>
      <c r="AA485" s="138" t="str">
        <f t="shared" si="359"/>
        <v xml:space="preserve"> </v>
      </c>
      <c r="AB485" s="144" t="str">
        <f t="shared" si="360"/>
        <v xml:space="preserve"> </v>
      </c>
      <c r="AC485" s="139" t="e">
        <f t="shared" si="361"/>
        <v>#N/A</v>
      </c>
      <c r="AD485" s="139" t="e">
        <f t="shared" si="362"/>
        <v>#N/A</v>
      </c>
      <c r="AE485" s="140" t="str">
        <f>IF(ISBLANK($G485)," ",IF($D485="Z",#REF!,IF($G485=2,0,IF($G485=1,IF($AB485&gt;$AD485,#REF!,0),IF($AB485&lt;$AC485,#REF!,#REF!)))))</f>
        <v xml:space="preserve"> </v>
      </c>
      <c r="AF485" s="140" t="str">
        <f>IF(ISBLANK($G485)," ",IF($D485="Z",#REF!+#REF!,IF($G485=2,#REF!+#REF!,IF($G485=1,IF($AB485&gt;$AD485,#REF!+#REF!,#REF!+#REF!),IF($AB485&lt;$AC485,#REF!+#REF!,#REF!+#REF!)))))</f>
        <v xml:space="preserve"> </v>
      </c>
      <c r="AG485" s="125">
        <f t="shared" si="395"/>
        <v>0</v>
      </c>
      <c r="AH485" s="126">
        <f t="shared" si="396"/>
        <v>0</v>
      </c>
      <c r="AI485" s="126">
        <f t="shared" si="397"/>
        <v>0</v>
      </c>
      <c r="AJ485" s="126">
        <f t="shared" si="398"/>
        <v>0</v>
      </c>
      <c r="AK485" s="126">
        <f t="shared" si="399"/>
        <v>0</v>
      </c>
      <c r="AL485" s="126">
        <f t="shared" si="400"/>
        <v>4</v>
      </c>
      <c r="AM485" s="125">
        <f t="shared" si="376"/>
        <v>23</v>
      </c>
      <c r="AN485" s="125">
        <f t="shared" si="363"/>
        <v>0</v>
      </c>
      <c r="AO485" s="125">
        <f t="shared" si="364"/>
        <v>0</v>
      </c>
      <c r="AP485" s="125">
        <f t="shared" si="377"/>
        <v>1</v>
      </c>
      <c r="AQ485" s="127">
        <f t="shared" si="365"/>
        <v>810</v>
      </c>
      <c r="AR485" s="127">
        <f t="shared" si="366"/>
        <v>0</v>
      </c>
      <c r="AS485" s="125">
        <f t="shared" si="378"/>
        <v>0</v>
      </c>
      <c r="AT485" s="128">
        <f t="shared" si="367"/>
        <v>0</v>
      </c>
      <c r="AU485" s="128">
        <f t="shared" si="368"/>
        <v>0</v>
      </c>
      <c r="AV485" s="128">
        <f t="shared" si="379"/>
        <v>0</v>
      </c>
      <c r="AW485" s="128">
        <f t="shared" si="369"/>
        <v>0</v>
      </c>
      <c r="AX485" s="146">
        <f t="shared" si="370"/>
        <v>0</v>
      </c>
      <c r="AY485" s="147">
        <f t="shared" si="380"/>
        <v>0</v>
      </c>
      <c r="AZ485" s="146">
        <f t="shared" si="371"/>
        <v>0</v>
      </c>
      <c r="BA485" s="129">
        <f t="shared" si="381"/>
        <v>0</v>
      </c>
      <c r="BB485" s="129">
        <f t="shared" si="382"/>
        <v>0</v>
      </c>
      <c r="BC485" s="129">
        <f t="shared" si="383"/>
        <v>0</v>
      </c>
      <c r="BD485" s="130">
        <f t="shared" si="384"/>
        <v>0</v>
      </c>
      <c r="BE485" s="130">
        <f t="shared" si="385"/>
        <v>0</v>
      </c>
      <c r="BF485" s="130">
        <f t="shared" si="386"/>
        <v>0</v>
      </c>
      <c r="BG485" s="149" t="b">
        <f t="shared" si="387"/>
        <v>0</v>
      </c>
      <c r="BH485" s="130" t="b">
        <f t="shared" si="388"/>
        <v>0</v>
      </c>
      <c r="BI485" s="130" t="str">
        <f t="shared" si="389"/>
        <v/>
      </c>
      <c r="BJ485" s="130" t="str">
        <f t="shared" si="390"/>
        <v/>
      </c>
      <c r="BK485" s="130">
        <f t="shared" si="391"/>
        <v>0</v>
      </c>
      <c r="BL485" s="130" t="str">
        <f t="shared" si="392"/>
        <v/>
      </c>
      <c r="BM485" s="130" t="str">
        <f t="shared" si="404"/>
        <v/>
      </c>
      <c r="BN485" s="130" t="str">
        <f t="shared" si="405"/>
        <v/>
      </c>
      <c r="BO485" s="130">
        <f t="shared" si="401"/>
        <v>0</v>
      </c>
      <c r="BP485" s="130">
        <f t="shared" si="402"/>
        <v>0</v>
      </c>
      <c r="BQ485" s="130">
        <f t="shared" si="403"/>
        <v>0</v>
      </c>
      <c r="BR485" s="130">
        <f t="shared" si="393"/>
        <v>0</v>
      </c>
      <c r="BS485" s="130" t="str">
        <f t="shared" si="394"/>
        <v>N</v>
      </c>
    </row>
    <row r="486" spans="1:71" ht="18" customHeight="1">
      <c r="A486" s="407"/>
      <c r="B486" s="117"/>
      <c r="C486" s="117"/>
      <c r="D486" s="118"/>
      <c r="E486" s="118"/>
      <c r="F486" s="115"/>
      <c r="G486" s="115"/>
      <c r="H486" s="119"/>
      <c r="I486" s="109" t="str">
        <f t="shared" si="372"/>
        <v xml:space="preserve"> </v>
      </c>
      <c r="J486" s="109" t="str">
        <f t="shared" si="373"/>
        <v xml:space="preserve"> </v>
      </c>
      <c r="K486" s="109" t="str">
        <f t="shared" si="374"/>
        <v xml:space="preserve"> </v>
      </c>
      <c r="W486" s="141" t="str">
        <f t="shared" si="375"/>
        <v xml:space="preserve"> </v>
      </c>
      <c r="X486" s="137" t="str">
        <f t="shared" si="356"/>
        <v xml:space="preserve"> </v>
      </c>
      <c r="Y486" s="137" t="str">
        <f t="shared" si="357"/>
        <v xml:space="preserve"> </v>
      </c>
      <c r="Z486" s="137" t="str">
        <f t="shared" si="358"/>
        <v xml:space="preserve"> </v>
      </c>
      <c r="AA486" s="138" t="str">
        <f t="shared" si="359"/>
        <v xml:space="preserve"> </v>
      </c>
      <c r="AB486" s="144" t="str">
        <f t="shared" si="360"/>
        <v xml:space="preserve"> </v>
      </c>
      <c r="AC486" s="139" t="e">
        <f t="shared" si="361"/>
        <v>#N/A</v>
      </c>
      <c r="AD486" s="139" t="e">
        <f t="shared" si="362"/>
        <v>#N/A</v>
      </c>
      <c r="AE486" s="140" t="str">
        <f>IF(ISBLANK($G486)," ",IF($D486="Z",#REF!,IF($G486=2,0,IF($G486=1,IF($AB486&gt;$AD486,#REF!,0),IF($AB486&lt;$AC486,#REF!,#REF!)))))</f>
        <v xml:space="preserve"> </v>
      </c>
      <c r="AF486" s="140" t="str">
        <f>IF(ISBLANK($G486)," ",IF($D486="Z",#REF!+#REF!,IF($G486=2,#REF!+#REF!,IF($G486=1,IF($AB486&gt;$AD486,#REF!+#REF!,#REF!+#REF!),IF($AB486&lt;$AC486,#REF!+#REF!,#REF!+#REF!)))))</f>
        <v xml:space="preserve"> </v>
      </c>
      <c r="AG486" s="125">
        <f t="shared" si="395"/>
        <v>0</v>
      </c>
      <c r="AH486" s="126">
        <f t="shared" si="396"/>
        <v>0</v>
      </c>
      <c r="AI486" s="126">
        <f t="shared" si="397"/>
        <v>0</v>
      </c>
      <c r="AJ486" s="126">
        <f t="shared" si="398"/>
        <v>0</v>
      </c>
      <c r="AK486" s="126">
        <f t="shared" si="399"/>
        <v>0</v>
      </c>
      <c r="AL486" s="126">
        <f t="shared" si="400"/>
        <v>4</v>
      </c>
      <c r="AM486" s="125">
        <f t="shared" si="376"/>
        <v>23</v>
      </c>
      <c r="AN486" s="125">
        <f t="shared" si="363"/>
        <v>0</v>
      </c>
      <c r="AO486" s="125">
        <f t="shared" si="364"/>
        <v>0</v>
      </c>
      <c r="AP486" s="125">
        <f t="shared" si="377"/>
        <v>1</v>
      </c>
      <c r="AQ486" s="127">
        <f t="shared" si="365"/>
        <v>810</v>
      </c>
      <c r="AR486" s="127">
        <f t="shared" si="366"/>
        <v>0</v>
      </c>
      <c r="AS486" s="125">
        <f t="shared" si="378"/>
        <v>0</v>
      </c>
      <c r="AT486" s="128">
        <f t="shared" si="367"/>
        <v>0</v>
      </c>
      <c r="AU486" s="128">
        <f t="shared" si="368"/>
        <v>0</v>
      </c>
      <c r="AV486" s="128">
        <f t="shared" si="379"/>
        <v>0</v>
      </c>
      <c r="AW486" s="128">
        <f t="shared" si="369"/>
        <v>0</v>
      </c>
      <c r="AX486" s="146">
        <f t="shared" si="370"/>
        <v>0</v>
      </c>
      <c r="AY486" s="147">
        <f t="shared" si="380"/>
        <v>0</v>
      </c>
      <c r="AZ486" s="146">
        <f t="shared" si="371"/>
        <v>0</v>
      </c>
      <c r="BA486" s="129">
        <f t="shared" si="381"/>
        <v>0</v>
      </c>
      <c r="BB486" s="129">
        <f t="shared" si="382"/>
        <v>0</v>
      </c>
      <c r="BC486" s="129">
        <f t="shared" si="383"/>
        <v>0</v>
      </c>
      <c r="BD486" s="130">
        <f t="shared" si="384"/>
        <v>0</v>
      </c>
      <c r="BE486" s="130">
        <f t="shared" si="385"/>
        <v>0</v>
      </c>
      <c r="BF486" s="130">
        <f t="shared" si="386"/>
        <v>0</v>
      </c>
      <c r="BG486" s="149" t="b">
        <f t="shared" si="387"/>
        <v>0</v>
      </c>
      <c r="BH486" s="130" t="b">
        <f t="shared" si="388"/>
        <v>0</v>
      </c>
      <c r="BI486" s="130" t="str">
        <f t="shared" si="389"/>
        <v/>
      </c>
      <c r="BJ486" s="130" t="str">
        <f t="shared" si="390"/>
        <v/>
      </c>
      <c r="BK486" s="130">
        <f t="shared" si="391"/>
        <v>0</v>
      </c>
      <c r="BL486" s="130" t="str">
        <f t="shared" si="392"/>
        <v/>
      </c>
      <c r="BM486" s="130" t="str">
        <f t="shared" si="404"/>
        <v/>
      </c>
      <c r="BN486" s="130" t="str">
        <f t="shared" si="405"/>
        <v/>
      </c>
      <c r="BO486" s="130">
        <f t="shared" si="401"/>
        <v>0</v>
      </c>
      <c r="BP486" s="130">
        <f t="shared" si="402"/>
        <v>0</v>
      </c>
      <c r="BQ486" s="130">
        <f t="shared" si="403"/>
        <v>0</v>
      </c>
      <c r="BR486" s="130">
        <f t="shared" si="393"/>
        <v>0</v>
      </c>
      <c r="BS486" s="130" t="str">
        <f t="shared" si="394"/>
        <v>N</v>
      </c>
    </row>
    <row r="487" spans="1:71" ht="18" customHeight="1">
      <c r="A487" s="407"/>
      <c r="B487" s="117"/>
      <c r="C487" s="117"/>
      <c r="D487" s="118"/>
      <c r="E487" s="118"/>
      <c r="F487" s="115"/>
      <c r="G487" s="115"/>
      <c r="H487" s="119"/>
      <c r="I487" s="109" t="str">
        <f t="shared" si="372"/>
        <v xml:space="preserve"> </v>
      </c>
      <c r="J487" s="109" t="str">
        <f t="shared" si="373"/>
        <v xml:space="preserve"> </v>
      </c>
      <c r="K487" s="109" t="str">
        <f t="shared" si="374"/>
        <v xml:space="preserve"> </v>
      </c>
      <c r="W487" s="141" t="str">
        <f t="shared" si="375"/>
        <v xml:space="preserve"> </v>
      </c>
      <c r="X487" s="137" t="str">
        <f t="shared" si="356"/>
        <v xml:space="preserve"> </v>
      </c>
      <c r="Y487" s="137" t="str">
        <f t="shared" si="357"/>
        <v xml:space="preserve"> </v>
      </c>
      <c r="Z487" s="137" t="str">
        <f t="shared" si="358"/>
        <v xml:space="preserve"> </v>
      </c>
      <c r="AA487" s="138" t="str">
        <f t="shared" si="359"/>
        <v xml:space="preserve"> </v>
      </c>
      <c r="AB487" s="144" t="str">
        <f t="shared" si="360"/>
        <v xml:space="preserve"> </v>
      </c>
      <c r="AC487" s="139" t="e">
        <f t="shared" si="361"/>
        <v>#N/A</v>
      </c>
      <c r="AD487" s="139" t="e">
        <f t="shared" si="362"/>
        <v>#N/A</v>
      </c>
      <c r="AE487" s="140" t="str">
        <f>IF(ISBLANK($G487)," ",IF($D487="Z",#REF!,IF($G487=2,0,IF($G487=1,IF($AB487&gt;$AD487,#REF!,0),IF($AB487&lt;$AC487,#REF!,#REF!)))))</f>
        <v xml:space="preserve"> </v>
      </c>
      <c r="AF487" s="140" t="str">
        <f>IF(ISBLANK($G487)," ",IF($D487="Z",#REF!+#REF!,IF($G487=2,#REF!+#REF!,IF($G487=1,IF($AB487&gt;$AD487,#REF!+#REF!,#REF!+#REF!),IF($AB487&lt;$AC487,#REF!+#REF!,#REF!+#REF!)))))</f>
        <v xml:space="preserve"> </v>
      </c>
      <c r="AG487" s="125">
        <f t="shared" si="395"/>
        <v>0</v>
      </c>
      <c r="AH487" s="126">
        <f t="shared" si="396"/>
        <v>0</v>
      </c>
      <c r="AI487" s="126">
        <f t="shared" si="397"/>
        <v>0</v>
      </c>
      <c r="AJ487" s="126">
        <f t="shared" si="398"/>
        <v>0</v>
      </c>
      <c r="AK487" s="126">
        <f t="shared" si="399"/>
        <v>0</v>
      </c>
      <c r="AL487" s="126">
        <f t="shared" si="400"/>
        <v>4</v>
      </c>
      <c r="AM487" s="125">
        <f t="shared" si="376"/>
        <v>23</v>
      </c>
      <c r="AN487" s="125">
        <f t="shared" si="363"/>
        <v>0</v>
      </c>
      <c r="AO487" s="125">
        <f t="shared" si="364"/>
        <v>0</v>
      </c>
      <c r="AP487" s="125">
        <f t="shared" si="377"/>
        <v>1</v>
      </c>
      <c r="AQ487" s="127">
        <f t="shared" si="365"/>
        <v>810</v>
      </c>
      <c r="AR487" s="127">
        <f t="shared" si="366"/>
        <v>0</v>
      </c>
      <c r="AS487" s="125">
        <f t="shared" si="378"/>
        <v>0</v>
      </c>
      <c r="AT487" s="128">
        <f t="shared" si="367"/>
        <v>0</v>
      </c>
      <c r="AU487" s="128">
        <f t="shared" si="368"/>
        <v>0</v>
      </c>
      <c r="AV487" s="128">
        <f t="shared" si="379"/>
        <v>0</v>
      </c>
      <c r="AW487" s="128">
        <f t="shared" si="369"/>
        <v>0</v>
      </c>
      <c r="AX487" s="146">
        <f t="shared" si="370"/>
        <v>0</v>
      </c>
      <c r="AY487" s="147">
        <f t="shared" si="380"/>
        <v>0</v>
      </c>
      <c r="AZ487" s="146">
        <f t="shared" si="371"/>
        <v>0</v>
      </c>
      <c r="BA487" s="129">
        <f t="shared" si="381"/>
        <v>0</v>
      </c>
      <c r="BB487" s="129">
        <f t="shared" si="382"/>
        <v>0</v>
      </c>
      <c r="BC487" s="129">
        <f t="shared" si="383"/>
        <v>0</v>
      </c>
      <c r="BD487" s="130">
        <f t="shared" si="384"/>
        <v>0</v>
      </c>
      <c r="BE487" s="130">
        <f t="shared" si="385"/>
        <v>0</v>
      </c>
      <c r="BF487" s="130">
        <f t="shared" si="386"/>
        <v>0</v>
      </c>
      <c r="BG487" s="149" t="b">
        <f t="shared" si="387"/>
        <v>0</v>
      </c>
      <c r="BH487" s="130" t="b">
        <f t="shared" si="388"/>
        <v>0</v>
      </c>
      <c r="BI487" s="130" t="str">
        <f t="shared" si="389"/>
        <v/>
      </c>
      <c r="BJ487" s="130" t="str">
        <f t="shared" si="390"/>
        <v/>
      </c>
      <c r="BK487" s="130">
        <f t="shared" si="391"/>
        <v>0</v>
      </c>
      <c r="BL487" s="130" t="str">
        <f t="shared" si="392"/>
        <v/>
      </c>
      <c r="BM487" s="130" t="str">
        <f t="shared" si="404"/>
        <v/>
      </c>
      <c r="BN487" s="130" t="str">
        <f t="shared" si="405"/>
        <v/>
      </c>
      <c r="BO487" s="130">
        <f t="shared" si="401"/>
        <v>0</v>
      </c>
      <c r="BP487" s="130">
        <f t="shared" si="402"/>
        <v>0</v>
      </c>
      <c r="BQ487" s="130">
        <f t="shared" si="403"/>
        <v>0</v>
      </c>
      <c r="BR487" s="130">
        <f t="shared" si="393"/>
        <v>0</v>
      </c>
      <c r="BS487" s="130" t="str">
        <f t="shared" si="394"/>
        <v>N</v>
      </c>
    </row>
    <row r="488" spans="1:71" ht="18" customHeight="1">
      <c r="A488" s="407"/>
      <c r="B488" s="117"/>
      <c r="C488" s="117"/>
      <c r="D488" s="118"/>
      <c r="E488" s="118"/>
      <c r="F488" s="115"/>
      <c r="G488" s="115"/>
      <c r="H488" s="119"/>
      <c r="I488" s="109" t="str">
        <f t="shared" si="372"/>
        <v xml:space="preserve"> </v>
      </c>
      <c r="J488" s="109" t="str">
        <f t="shared" si="373"/>
        <v xml:space="preserve"> </v>
      </c>
      <c r="K488" s="109" t="str">
        <f t="shared" si="374"/>
        <v xml:space="preserve"> </v>
      </c>
      <c r="W488" s="141" t="str">
        <f t="shared" si="375"/>
        <v xml:space="preserve"> </v>
      </c>
      <c r="X488" s="137" t="str">
        <f t="shared" si="356"/>
        <v xml:space="preserve"> </v>
      </c>
      <c r="Y488" s="137" t="str">
        <f t="shared" si="357"/>
        <v xml:space="preserve"> </v>
      </c>
      <c r="Z488" s="137" t="str">
        <f t="shared" si="358"/>
        <v xml:space="preserve"> </v>
      </c>
      <c r="AA488" s="138" t="str">
        <f t="shared" si="359"/>
        <v xml:space="preserve"> </v>
      </c>
      <c r="AB488" s="144" t="str">
        <f t="shared" si="360"/>
        <v xml:space="preserve"> </v>
      </c>
      <c r="AC488" s="139" t="e">
        <f t="shared" si="361"/>
        <v>#N/A</v>
      </c>
      <c r="AD488" s="139" t="e">
        <f t="shared" si="362"/>
        <v>#N/A</v>
      </c>
      <c r="AE488" s="140" t="str">
        <f>IF(ISBLANK($G488)," ",IF($D488="Z",#REF!,IF($G488=2,0,IF($G488=1,IF($AB488&gt;$AD488,#REF!,0),IF($AB488&lt;$AC488,#REF!,#REF!)))))</f>
        <v xml:space="preserve"> </v>
      </c>
      <c r="AF488" s="140" t="str">
        <f>IF(ISBLANK($G488)," ",IF($D488="Z",#REF!+#REF!,IF($G488=2,#REF!+#REF!,IF($G488=1,IF($AB488&gt;$AD488,#REF!+#REF!,#REF!+#REF!),IF($AB488&lt;$AC488,#REF!+#REF!,#REF!+#REF!)))))</f>
        <v xml:space="preserve"> </v>
      </c>
      <c r="AG488" s="125">
        <f t="shared" si="395"/>
        <v>0</v>
      </c>
      <c r="AH488" s="126">
        <f t="shared" si="396"/>
        <v>0</v>
      </c>
      <c r="AI488" s="126">
        <f t="shared" si="397"/>
        <v>0</v>
      </c>
      <c r="AJ488" s="126">
        <f t="shared" si="398"/>
        <v>0</v>
      </c>
      <c r="AK488" s="126">
        <f t="shared" si="399"/>
        <v>0</v>
      </c>
      <c r="AL488" s="126">
        <f t="shared" si="400"/>
        <v>4</v>
      </c>
      <c r="AM488" s="125">
        <f t="shared" si="376"/>
        <v>23</v>
      </c>
      <c r="AN488" s="125">
        <f t="shared" si="363"/>
        <v>0</v>
      </c>
      <c r="AO488" s="125">
        <f t="shared" si="364"/>
        <v>0</v>
      </c>
      <c r="AP488" s="125">
        <f t="shared" si="377"/>
        <v>1</v>
      </c>
      <c r="AQ488" s="127">
        <f t="shared" si="365"/>
        <v>810</v>
      </c>
      <c r="AR488" s="127">
        <f t="shared" si="366"/>
        <v>0</v>
      </c>
      <c r="AS488" s="125">
        <f t="shared" si="378"/>
        <v>0</v>
      </c>
      <c r="AT488" s="128">
        <f t="shared" si="367"/>
        <v>0</v>
      </c>
      <c r="AU488" s="128">
        <f t="shared" si="368"/>
        <v>0</v>
      </c>
      <c r="AV488" s="128">
        <f t="shared" si="379"/>
        <v>0</v>
      </c>
      <c r="AW488" s="128">
        <f t="shared" si="369"/>
        <v>0</v>
      </c>
      <c r="AX488" s="146">
        <f t="shared" si="370"/>
        <v>0</v>
      </c>
      <c r="AY488" s="147">
        <f t="shared" si="380"/>
        <v>0</v>
      </c>
      <c r="AZ488" s="146">
        <f t="shared" si="371"/>
        <v>0</v>
      </c>
      <c r="BA488" s="129">
        <f t="shared" si="381"/>
        <v>0</v>
      </c>
      <c r="BB488" s="129">
        <f t="shared" si="382"/>
        <v>0</v>
      </c>
      <c r="BC488" s="129">
        <f t="shared" si="383"/>
        <v>0</v>
      </c>
      <c r="BD488" s="130">
        <f t="shared" si="384"/>
        <v>0</v>
      </c>
      <c r="BE488" s="130">
        <f t="shared" si="385"/>
        <v>0</v>
      </c>
      <c r="BF488" s="130">
        <f t="shared" si="386"/>
        <v>0</v>
      </c>
      <c r="BG488" s="149" t="b">
        <f t="shared" si="387"/>
        <v>0</v>
      </c>
      <c r="BH488" s="130" t="b">
        <f t="shared" si="388"/>
        <v>0</v>
      </c>
      <c r="BI488" s="130" t="str">
        <f t="shared" si="389"/>
        <v/>
      </c>
      <c r="BJ488" s="130" t="str">
        <f t="shared" si="390"/>
        <v/>
      </c>
      <c r="BK488" s="130">
        <f t="shared" si="391"/>
        <v>0</v>
      </c>
      <c r="BL488" s="130" t="str">
        <f t="shared" si="392"/>
        <v/>
      </c>
      <c r="BM488" s="130" t="str">
        <f t="shared" si="404"/>
        <v/>
      </c>
      <c r="BN488" s="130" t="str">
        <f t="shared" si="405"/>
        <v/>
      </c>
      <c r="BO488" s="130">
        <f t="shared" si="401"/>
        <v>0</v>
      </c>
      <c r="BP488" s="130">
        <f t="shared" si="402"/>
        <v>0</v>
      </c>
      <c r="BQ488" s="130">
        <f t="shared" si="403"/>
        <v>0</v>
      </c>
      <c r="BR488" s="130">
        <f t="shared" si="393"/>
        <v>0</v>
      </c>
      <c r="BS488" s="130" t="str">
        <f t="shared" si="394"/>
        <v>N</v>
      </c>
    </row>
    <row r="489" spans="1:71" ht="18" customHeight="1">
      <c r="A489" s="407"/>
      <c r="B489" s="117"/>
      <c r="C489" s="117"/>
      <c r="D489" s="118"/>
      <c r="E489" s="118"/>
      <c r="F489" s="115"/>
      <c r="G489" s="115"/>
      <c r="H489" s="119"/>
      <c r="I489" s="109" t="str">
        <f t="shared" si="372"/>
        <v xml:space="preserve"> </v>
      </c>
      <c r="J489" s="109" t="str">
        <f t="shared" si="373"/>
        <v xml:space="preserve"> </v>
      </c>
      <c r="K489" s="109" t="str">
        <f t="shared" si="374"/>
        <v xml:space="preserve"> </v>
      </c>
      <c r="W489" s="141" t="str">
        <f t="shared" si="375"/>
        <v xml:space="preserve"> </v>
      </c>
      <c r="X489" s="137" t="str">
        <f t="shared" si="356"/>
        <v xml:space="preserve"> </v>
      </c>
      <c r="Y489" s="137" t="str">
        <f t="shared" si="357"/>
        <v xml:space="preserve"> </v>
      </c>
      <c r="Z489" s="137" t="str">
        <f t="shared" si="358"/>
        <v xml:space="preserve"> </v>
      </c>
      <c r="AA489" s="138" t="str">
        <f t="shared" si="359"/>
        <v xml:space="preserve"> </v>
      </c>
      <c r="AB489" s="144" t="str">
        <f t="shared" si="360"/>
        <v xml:space="preserve"> </v>
      </c>
      <c r="AC489" s="139" t="e">
        <f t="shared" si="361"/>
        <v>#N/A</v>
      </c>
      <c r="AD489" s="139" t="e">
        <f t="shared" si="362"/>
        <v>#N/A</v>
      </c>
      <c r="AE489" s="140" t="str">
        <f>IF(ISBLANK($G489)," ",IF($D489="Z",#REF!,IF($G489=2,0,IF($G489=1,IF($AB489&gt;$AD489,#REF!,0),IF($AB489&lt;$AC489,#REF!,#REF!)))))</f>
        <v xml:space="preserve"> </v>
      </c>
      <c r="AF489" s="140" t="str">
        <f>IF(ISBLANK($G489)," ",IF($D489="Z",#REF!+#REF!,IF($G489=2,#REF!+#REF!,IF($G489=1,IF($AB489&gt;$AD489,#REF!+#REF!,#REF!+#REF!),IF($AB489&lt;$AC489,#REF!+#REF!,#REF!+#REF!)))))</f>
        <v xml:space="preserve"> </v>
      </c>
      <c r="AG489" s="125">
        <f t="shared" si="395"/>
        <v>0</v>
      </c>
      <c r="AH489" s="126">
        <f t="shared" si="396"/>
        <v>0</v>
      </c>
      <c r="AI489" s="126">
        <f t="shared" si="397"/>
        <v>0</v>
      </c>
      <c r="AJ489" s="126">
        <f t="shared" si="398"/>
        <v>0</v>
      </c>
      <c r="AK489" s="126">
        <f t="shared" si="399"/>
        <v>0</v>
      </c>
      <c r="AL489" s="126">
        <f t="shared" si="400"/>
        <v>4</v>
      </c>
      <c r="AM489" s="125">
        <f t="shared" si="376"/>
        <v>23</v>
      </c>
      <c r="AN489" s="125">
        <f t="shared" si="363"/>
        <v>0</v>
      </c>
      <c r="AO489" s="125">
        <f t="shared" si="364"/>
        <v>0</v>
      </c>
      <c r="AP489" s="125">
        <f t="shared" si="377"/>
        <v>1</v>
      </c>
      <c r="AQ489" s="127">
        <f t="shared" si="365"/>
        <v>810</v>
      </c>
      <c r="AR489" s="127">
        <f t="shared" si="366"/>
        <v>0</v>
      </c>
      <c r="AS489" s="125">
        <f t="shared" si="378"/>
        <v>0</v>
      </c>
      <c r="AT489" s="128">
        <f t="shared" si="367"/>
        <v>0</v>
      </c>
      <c r="AU489" s="128">
        <f t="shared" si="368"/>
        <v>0</v>
      </c>
      <c r="AV489" s="128">
        <f t="shared" si="379"/>
        <v>0</v>
      </c>
      <c r="AW489" s="128">
        <f t="shared" si="369"/>
        <v>0</v>
      </c>
      <c r="AX489" s="146">
        <f t="shared" si="370"/>
        <v>0</v>
      </c>
      <c r="AY489" s="147">
        <f t="shared" si="380"/>
        <v>0</v>
      </c>
      <c r="AZ489" s="146">
        <f t="shared" si="371"/>
        <v>0</v>
      </c>
      <c r="BA489" s="129">
        <f t="shared" si="381"/>
        <v>0</v>
      </c>
      <c r="BB489" s="129">
        <f t="shared" si="382"/>
        <v>0</v>
      </c>
      <c r="BC489" s="129">
        <f t="shared" si="383"/>
        <v>0</v>
      </c>
      <c r="BD489" s="130">
        <f t="shared" si="384"/>
        <v>0</v>
      </c>
      <c r="BE489" s="130">
        <f t="shared" si="385"/>
        <v>0</v>
      </c>
      <c r="BF489" s="130">
        <f t="shared" si="386"/>
        <v>0</v>
      </c>
      <c r="BG489" s="149" t="b">
        <f t="shared" si="387"/>
        <v>0</v>
      </c>
      <c r="BH489" s="130" t="b">
        <f t="shared" si="388"/>
        <v>0</v>
      </c>
      <c r="BI489" s="130" t="str">
        <f t="shared" si="389"/>
        <v/>
      </c>
      <c r="BJ489" s="130" t="str">
        <f t="shared" si="390"/>
        <v/>
      </c>
      <c r="BK489" s="130">
        <f t="shared" si="391"/>
        <v>0</v>
      </c>
      <c r="BL489" s="130" t="str">
        <f t="shared" si="392"/>
        <v/>
      </c>
      <c r="BM489" s="130" t="str">
        <f t="shared" si="404"/>
        <v/>
      </c>
      <c r="BN489" s="130" t="str">
        <f t="shared" si="405"/>
        <v/>
      </c>
      <c r="BO489" s="130">
        <f t="shared" si="401"/>
        <v>0</v>
      </c>
      <c r="BP489" s="130">
        <f t="shared" si="402"/>
        <v>0</v>
      </c>
      <c r="BQ489" s="130">
        <f t="shared" si="403"/>
        <v>0</v>
      </c>
      <c r="BR489" s="130">
        <f t="shared" si="393"/>
        <v>0</v>
      </c>
      <c r="BS489" s="130" t="str">
        <f t="shared" si="394"/>
        <v>N</v>
      </c>
    </row>
    <row r="490" spans="1:71" ht="18" customHeight="1">
      <c r="A490" s="407"/>
      <c r="B490" s="117"/>
      <c r="C490" s="117"/>
      <c r="D490" s="118"/>
      <c r="E490" s="118"/>
      <c r="F490" s="115"/>
      <c r="G490" s="115"/>
      <c r="H490" s="119"/>
      <c r="I490" s="109" t="str">
        <f t="shared" si="372"/>
        <v xml:space="preserve"> </v>
      </c>
      <c r="J490" s="109" t="str">
        <f t="shared" si="373"/>
        <v xml:space="preserve"> </v>
      </c>
      <c r="K490" s="109" t="str">
        <f t="shared" si="374"/>
        <v xml:space="preserve"> </v>
      </c>
      <c r="W490" s="141" t="str">
        <f t="shared" si="375"/>
        <v xml:space="preserve"> </v>
      </c>
      <c r="X490" s="137" t="str">
        <f t="shared" si="356"/>
        <v xml:space="preserve"> </v>
      </c>
      <c r="Y490" s="137" t="str">
        <f t="shared" si="357"/>
        <v xml:space="preserve"> </v>
      </c>
      <c r="Z490" s="137" t="str">
        <f t="shared" si="358"/>
        <v xml:space="preserve"> </v>
      </c>
      <c r="AA490" s="138" t="str">
        <f t="shared" si="359"/>
        <v xml:space="preserve"> </v>
      </c>
      <c r="AB490" s="144" t="str">
        <f t="shared" si="360"/>
        <v xml:space="preserve"> </v>
      </c>
      <c r="AC490" s="139" t="e">
        <f t="shared" si="361"/>
        <v>#N/A</v>
      </c>
      <c r="AD490" s="139" t="e">
        <f t="shared" si="362"/>
        <v>#N/A</v>
      </c>
      <c r="AE490" s="140" t="str">
        <f>IF(ISBLANK($G490)," ",IF($D490="Z",#REF!,IF($G490=2,0,IF($G490=1,IF($AB490&gt;$AD490,#REF!,0),IF($AB490&lt;$AC490,#REF!,#REF!)))))</f>
        <v xml:space="preserve"> </v>
      </c>
      <c r="AF490" s="140" t="str">
        <f>IF(ISBLANK($G490)," ",IF($D490="Z",#REF!+#REF!,IF($G490=2,#REF!+#REF!,IF($G490=1,IF($AB490&gt;$AD490,#REF!+#REF!,#REF!+#REF!),IF($AB490&lt;$AC490,#REF!+#REF!,#REF!+#REF!)))))</f>
        <v xml:space="preserve"> </v>
      </c>
      <c r="AG490" s="125">
        <f t="shared" si="395"/>
        <v>0</v>
      </c>
      <c r="AH490" s="126">
        <f t="shared" si="396"/>
        <v>0</v>
      </c>
      <c r="AI490" s="126">
        <f t="shared" si="397"/>
        <v>0</v>
      </c>
      <c r="AJ490" s="126">
        <f t="shared" si="398"/>
        <v>0</v>
      </c>
      <c r="AK490" s="126">
        <f t="shared" si="399"/>
        <v>0</v>
      </c>
      <c r="AL490" s="126">
        <f t="shared" si="400"/>
        <v>4</v>
      </c>
      <c r="AM490" s="125">
        <f t="shared" si="376"/>
        <v>23</v>
      </c>
      <c r="AN490" s="125">
        <f t="shared" si="363"/>
        <v>0</v>
      </c>
      <c r="AO490" s="125">
        <f t="shared" si="364"/>
        <v>0</v>
      </c>
      <c r="AP490" s="125">
        <f t="shared" si="377"/>
        <v>1</v>
      </c>
      <c r="AQ490" s="127">
        <f t="shared" si="365"/>
        <v>810</v>
      </c>
      <c r="AR490" s="127">
        <f t="shared" si="366"/>
        <v>0</v>
      </c>
      <c r="AS490" s="125">
        <f t="shared" si="378"/>
        <v>0</v>
      </c>
      <c r="AT490" s="128">
        <f t="shared" si="367"/>
        <v>0</v>
      </c>
      <c r="AU490" s="128">
        <f t="shared" si="368"/>
        <v>0</v>
      </c>
      <c r="AV490" s="128">
        <f t="shared" si="379"/>
        <v>0</v>
      </c>
      <c r="AW490" s="128">
        <f t="shared" si="369"/>
        <v>0</v>
      </c>
      <c r="AX490" s="146">
        <f t="shared" si="370"/>
        <v>0</v>
      </c>
      <c r="AY490" s="147">
        <f t="shared" si="380"/>
        <v>0</v>
      </c>
      <c r="AZ490" s="146">
        <f t="shared" si="371"/>
        <v>0</v>
      </c>
      <c r="BA490" s="129">
        <f t="shared" si="381"/>
        <v>0</v>
      </c>
      <c r="BB490" s="129">
        <f t="shared" si="382"/>
        <v>0</v>
      </c>
      <c r="BC490" s="129">
        <f t="shared" si="383"/>
        <v>0</v>
      </c>
      <c r="BD490" s="130">
        <f t="shared" si="384"/>
        <v>0</v>
      </c>
      <c r="BE490" s="130">
        <f t="shared" si="385"/>
        <v>0</v>
      </c>
      <c r="BF490" s="130">
        <f t="shared" si="386"/>
        <v>0</v>
      </c>
      <c r="BG490" s="149" t="b">
        <f t="shared" si="387"/>
        <v>0</v>
      </c>
      <c r="BH490" s="130" t="b">
        <f t="shared" si="388"/>
        <v>0</v>
      </c>
      <c r="BI490" s="130" t="str">
        <f t="shared" si="389"/>
        <v/>
      </c>
      <c r="BJ490" s="130" t="str">
        <f t="shared" si="390"/>
        <v/>
      </c>
      <c r="BK490" s="130">
        <f t="shared" si="391"/>
        <v>0</v>
      </c>
      <c r="BL490" s="130" t="str">
        <f t="shared" si="392"/>
        <v/>
      </c>
      <c r="BM490" s="130" t="str">
        <f t="shared" si="404"/>
        <v/>
      </c>
      <c r="BN490" s="130" t="str">
        <f t="shared" si="405"/>
        <v/>
      </c>
      <c r="BO490" s="130">
        <f t="shared" si="401"/>
        <v>0</v>
      </c>
      <c r="BP490" s="130">
        <f t="shared" si="402"/>
        <v>0</v>
      </c>
      <c r="BQ490" s="130">
        <f t="shared" si="403"/>
        <v>0</v>
      </c>
      <c r="BR490" s="130">
        <f t="shared" si="393"/>
        <v>0</v>
      </c>
      <c r="BS490" s="130" t="str">
        <f t="shared" si="394"/>
        <v>N</v>
      </c>
    </row>
    <row r="491" spans="1:71" ht="18" customHeight="1">
      <c r="A491" s="407"/>
      <c r="B491" s="117"/>
      <c r="C491" s="117"/>
      <c r="D491" s="118"/>
      <c r="E491" s="118"/>
      <c r="F491" s="115"/>
      <c r="G491" s="115"/>
      <c r="H491" s="119"/>
      <c r="I491" s="109" t="str">
        <f t="shared" si="372"/>
        <v xml:space="preserve"> </v>
      </c>
      <c r="J491" s="109" t="str">
        <f t="shared" si="373"/>
        <v xml:space="preserve"> </v>
      </c>
      <c r="K491" s="109" t="str">
        <f t="shared" si="374"/>
        <v xml:space="preserve"> </v>
      </c>
      <c r="W491" s="141" t="str">
        <f t="shared" si="375"/>
        <v xml:space="preserve"> </v>
      </c>
      <c r="X491" s="137" t="str">
        <f t="shared" si="356"/>
        <v xml:space="preserve"> </v>
      </c>
      <c r="Y491" s="137" t="str">
        <f t="shared" si="357"/>
        <v xml:space="preserve"> </v>
      </c>
      <c r="Z491" s="137" t="str">
        <f t="shared" si="358"/>
        <v xml:space="preserve"> </v>
      </c>
      <c r="AA491" s="138" t="str">
        <f t="shared" si="359"/>
        <v xml:space="preserve"> </v>
      </c>
      <c r="AB491" s="144" t="str">
        <f t="shared" si="360"/>
        <v xml:space="preserve"> </v>
      </c>
      <c r="AC491" s="139" t="e">
        <f t="shared" si="361"/>
        <v>#N/A</v>
      </c>
      <c r="AD491" s="139" t="e">
        <f t="shared" si="362"/>
        <v>#N/A</v>
      </c>
      <c r="AE491" s="140" t="str">
        <f>IF(ISBLANK($G491)," ",IF($D491="Z",#REF!,IF($G491=2,0,IF($G491=1,IF($AB491&gt;$AD491,#REF!,0),IF($AB491&lt;$AC491,#REF!,#REF!)))))</f>
        <v xml:space="preserve"> </v>
      </c>
      <c r="AF491" s="140" t="str">
        <f>IF(ISBLANK($G491)," ",IF($D491="Z",#REF!+#REF!,IF($G491=2,#REF!+#REF!,IF($G491=1,IF($AB491&gt;$AD491,#REF!+#REF!,#REF!+#REF!),IF($AB491&lt;$AC491,#REF!+#REF!,#REF!+#REF!)))))</f>
        <v xml:space="preserve"> </v>
      </c>
      <c r="AG491" s="125">
        <f t="shared" si="395"/>
        <v>0</v>
      </c>
      <c r="AH491" s="126">
        <f t="shared" si="396"/>
        <v>0</v>
      </c>
      <c r="AI491" s="126">
        <f t="shared" si="397"/>
        <v>0</v>
      </c>
      <c r="AJ491" s="126">
        <f t="shared" si="398"/>
        <v>0</v>
      </c>
      <c r="AK491" s="126">
        <f t="shared" si="399"/>
        <v>0</v>
      </c>
      <c r="AL491" s="126">
        <f t="shared" si="400"/>
        <v>4</v>
      </c>
      <c r="AM491" s="125">
        <f t="shared" si="376"/>
        <v>23</v>
      </c>
      <c r="AN491" s="125">
        <f t="shared" si="363"/>
        <v>0</v>
      </c>
      <c r="AO491" s="125">
        <f t="shared" si="364"/>
        <v>0</v>
      </c>
      <c r="AP491" s="125">
        <f t="shared" si="377"/>
        <v>1</v>
      </c>
      <c r="AQ491" s="127">
        <f t="shared" si="365"/>
        <v>810</v>
      </c>
      <c r="AR491" s="127">
        <f t="shared" si="366"/>
        <v>0</v>
      </c>
      <c r="AS491" s="125">
        <f t="shared" si="378"/>
        <v>0</v>
      </c>
      <c r="AT491" s="128">
        <f t="shared" si="367"/>
        <v>0</v>
      </c>
      <c r="AU491" s="128">
        <f t="shared" si="368"/>
        <v>0</v>
      </c>
      <c r="AV491" s="128">
        <f t="shared" si="379"/>
        <v>0</v>
      </c>
      <c r="AW491" s="128">
        <f t="shared" si="369"/>
        <v>0</v>
      </c>
      <c r="AX491" s="146">
        <f t="shared" si="370"/>
        <v>0</v>
      </c>
      <c r="AY491" s="147">
        <f t="shared" si="380"/>
        <v>0</v>
      </c>
      <c r="AZ491" s="146">
        <f t="shared" si="371"/>
        <v>0</v>
      </c>
      <c r="BA491" s="129">
        <f t="shared" si="381"/>
        <v>0</v>
      </c>
      <c r="BB491" s="129">
        <f t="shared" si="382"/>
        <v>0</v>
      </c>
      <c r="BC491" s="129">
        <f t="shared" si="383"/>
        <v>0</v>
      </c>
      <c r="BD491" s="130">
        <f t="shared" si="384"/>
        <v>0</v>
      </c>
      <c r="BE491" s="130">
        <f t="shared" si="385"/>
        <v>0</v>
      </c>
      <c r="BF491" s="130">
        <f t="shared" si="386"/>
        <v>0</v>
      </c>
      <c r="BG491" s="149" t="b">
        <f t="shared" si="387"/>
        <v>0</v>
      </c>
      <c r="BH491" s="130" t="b">
        <f t="shared" si="388"/>
        <v>0</v>
      </c>
      <c r="BI491" s="130" t="str">
        <f t="shared" si="389"/>
        <v/>
      </c>
      <c r="BJ491" s="130" t="str">
        <f t="shared" si="390"/>
        <v/>
      </c>
      <c r="BK491" s="130">
        <f t="shared" si="391"/>
        <v>0</v>
      </c>
      <c r="BL491" s="130" t="str">
        <f t="shared" si="392"/>
        <v/>
      </c>
      <c r="BM491" s="130" t="str">
        <f t="shared" si="404"/>
        <v/>
      </c>
      <c r="BN491" s="130" t="str">
        <f t="shared" si="405"/>
        <v/>
      </c>
      <c r="BO491" s="130">
        <f t="shared" si="401"/>
        <v>0</v>
      </c>
      <c r="BP491" s="130">
        <f t="shared" si="402"/>
        <v>0</v>
      </c>
      <c r="BQ491" s="130">
        <f t="shared" si="403"/>
        <v>0</v>
      </c>
      <c r="BR491" s="130">
        <f t="shared" si="393"/>
        <v>0</v>
      </c>
      <c r="BS491" s="130" t="str">
        <f t="shared" si="394"/>
        <v>N</v>
      </c>
    </row>
    <row r="492" spans="1:71" ht="18" customHeight="1">
      <c r="A492" s="407"/>
      <c r="B492" s="117"/>
      <c r="C492" s="117"/>
      <c r="D492" s="118"/>
      <c r="E492" s="118"/>
      <c r="F492" s="115"/>
      <c r="G492" s="115"/>
      <c r="H492" s="119"/>
      <c r="I492" s="109" t="str">
        <f t="shared" si="372"/>
        <v xml:space="preserve"> </v>
      </c>
      <c r="J492" s="109" t="str">
        <f t="shared" si="373"/>
        <v xml:space="preserve"> </v>
      </c>
      <c r="K492" s="109" t="str">
        <f t="shared" si="374"/>
        <v xml:space="preserve"> </v>
      </c>
      <c r="W492" s="141" t="str">
        <f t="shared" si="375"/>
        <v xml:space="preserve"> </v>
      </c>
      <c r="X492" s="137" t="str">
        <f t="shared" si="356"/>
        <v xml:space="preserve"> </v>
      </c>
      <c r="Y492" s="137" t="str">
        <f t="shared" si="357"/>
        <v xml:space="preserve"> </v>
      </c>
      <c r="Z492" s="137" t="str">
        <f t="shared" si="358"/>
        <v xml:space="preserve"> </v>
      </c>
      <c r="AA492" s="138" t="str">
        <f t="shared" si="359"/>
        <v xml:space="preserve"> </v>
      </c>
      <c r="AB492" s="144" t="str">
        <f t="shared" si="360"/>
        <v xml:space="preserve"> </v>
      </c>
      <c r="AC492" s="139" t="e">
        <f t="shared" si="361"/>
        <v>#N/A</v>
      </c>
      <c r="AD492" s="139" t="e">
        <f t="shared" si="362"/>
        <v>#N/A</v>
      </c>
      <c r="AE492" s="140" t="str">
        <f>IF(ISBLANK($G492)," ",IF($D492="Z",#REF!,IF($G492=2,0,IF($G492=1,IF($AB492&gt;$AD492,#REF!,0),IF($AB492&lt;$AC492,#REF!,#REF!)))))</f>
        <v xml:space="preserve"> </v>
      </c>
      <c r="AF492" s="140" t="str">
        <f>IF(ISBLANK($G492)," ",IF($D492="Z",#REF!+#REF!,IF($G492=2,#REF!+#REF!,IF($G492=1,IF($AB492&gt;$AD492,#REF!+#REF!,#REF!+#REF!),IF($AB492&lt;$AC492,#REF!+#REF!,#REF!+#REF!)))))</f>
        <v xml:space="preserve"> </v>
      </c>
      <c r="AG492" s="125">
        <f t="shared" si="395"/>
        <v>0</v>
      </c>
      <c r="AH492" s="126">
        <f t="shared" si="396"/>
        <v>0</v>
      </c>
      <c r="AI492" s="126">
        <f t="shared" si="397"/>
        <v>0</v>
      </c>
      <c r="AJ492" s="126">
        <f t="shared" si="398"/>
        <v>0</v>
      </c>
      <c r="AK492" s="126">
        <f t="shared" si="399"/>
        <v>0</v>
      </c>
      <c r="AL492" s="126">
        <f t="shared" si="400"/>
        <v>4</v>
      </c>
      <c r="AM492" s="125">
        <f t="shared" si="376"/>
        <v>23</v>
      </c>
      <c r="AN492" s="125">
        <f t="shared" si="363"/>
        <v>0</v>
      </c>
      <c r="AO492" s="125">
        <f t="shared" si="364"/>
        <v>0</v>
      </c>
      <c r="AP492" s="125">
        <f t="shared" si="377"/>
        <v>1</v>
      </c>
      <c r="AQ492" s="127">
        <f t="shared" si="365"/>
        <v>810</v>
      </c>
      <c r="AR492" s="127">
        <f t="shared" si="366"/>
        <v>0</v>
      </c>
      <c r="AS492" s="125">
        <f t="shared" si="378"/>
        <v>0</v>
      </c>
      <c r="AT492" s="128">
        <f t="shared" si="367"/>
        <v>0</v>
      </c>
      <c r="AU492" s="128">
        <f t="shared" si="368"/>
        <v>0</v>
      </c>
      <c r="AV492" s="128">
        <f t="shared" si="379"/>
        <v>0</v>
      </c>
      <c r="AW492" s="128">
        <f t="shared" si="369"/>
        <v>0</v>
      </c>
      <c r="AX492" s="146">
        <f t="shared" si="370"/>
        <v>0</v>
      </c>
      <c r="AY492" s="147">
        <f t="shared" si="380"/>
        <v>0</v>
      </c>
      <c r="AZ492" s="146">
        <f t="shared" si="371"/>
        <v>0</v>
      </c>
      <c r="BA492" s="129">
        <f t="shared" si="381"/>
        <v>0</v>
      </c>
      <c r="BB492" s="129">
        <f t="shared" si="382"/>
        <v>0</v>
      </c>
      <c r="BC492" s="129">
        <f t="shared" si="383"/>
        <v>0</v>
      </c>
      <c r="BD492" s="130">
        <f t="shared" si="384"/>
        <v>0</v>
      </c>
      <c r="BE492" s="130">
        <f t="shared" si="385"/>
        <v>0</v>
      </c>
      <c r="BF492" s="130">
        <f t="shared" si="386"/>
        <v>0</v>
      </c>
      <c r="BG492" s="149" t="b">
        <f t="shared" si="387"/>
        <v>0</v>
      </c>
      <c r="BH492" s="130" t="b">
        <f t="shared" si="388"/>
        <v>0</v>
      </c>
      <c r="BI492" s="130" t="str">
        <f t="shared" si="389"/>
        <v/>
      </c>
      <c r="BJ492" s="130" t="str">
        <f t="shared" si="390"/>
        <v/>
      </c>
      <c r="BK492" s="130">
        <f t="shared" si="391"/>
        <v>0</v>
      </c>
      <c r="BL492" s="130" t="str">
        <f t="shared" si="392"/>
        <v/>
      </c>
      <c r="BM492" s="130" t="str">
        <f t="shared" si="404"/>
        <v/>
      </c>
      <c r="BN492" s="130" t="str">
        <f t="shared" si="405"/>
        <v/>
      </c>
      <c r="BO492" s="130">
        <f t="shared" si="401"/>
        <v>0</v>
      </c>
      <c r="BP492" s="130">
        <f t="shared" si="402"/>
        <v>0</v>
      </c>
      <c r="BQ492" s="130">
        <f t="shared" si="403"/>
        <v>0</v>
      </c>
      <c r="BR492" s="130">
        <f t="shared" si="393"/>
        <v>0</v>
      </c>
      <c r="BS492" s="130" t="str">
        <f t="shared" si="394"/>
        <v>N</v>
      </c>
    </row>
    <row r="493" spans="1:71" ht="18" customHeight="1">
      <c r="A493" s="407"/>
      <c r="B493" s="117"/>
      <c r="C493" s="117"/>
      <c r="D493" s="118"/>
      <c r="E493" s="118"/>
      <c r="F493" s="115"/>
      <c r="G493" s="115"/>
      <c r="H493" s="119"/>
      <c r="I493" s="109" t="str">
        <f t="shared" si="372"/>
        <v xml:space="preserve"> </v>
      </c>
      <c r="J493" s="109" t="str">
        <f t="shared" si="373"/>
        <v xml:space="preserve"> </v>
      </c>
      <c r="K493" s="109" t="str">
        <f t="shared" si="374"/>
        <v xml:space="preserve"> </v>
      </c>
      <c r="W493" s="141" t="str">
        <f t="shared" si="375"/>
        <v xml:space="preserve"> </v>
      </c>
      <c r="X493" s="137" t="str">
        <f t="shared" si="356"/>
        <v xml:space="preserve"> </v>
      </c>
      <c r="Y493" s="137" t="str">
        <f t="shared" si="357"/>
        <v xml:space="preserve"> </v>
      </c>
      <c r="Z493" s="137" t="str">
        <f t="shared" si="358"/>
        <v xml:space="preserve"> </v>
      </c>
      <c r="AA493" s="138" t="str">
        <f t="shared" si="359"/>
        <v xml:space="preserve"> </v>
      </c>
      <c r="AB493" s="144" t="str">
        <f t="shared" si="360"/>
        <v xml:space="preserve"> </v>
      </c>
      <c r="AC493" s="139" t="e">
        <f t="shared" si="361"/>
        <v>#N/A</v>
      </c>
      <c r="AD493" s="139" t="e">
        <f t="shared" si="362"/>
        <v>#N/A</v>
      </c>
      <c r="AE493" s="140" t="str">
        <f>IF(ISBLANK($G493)," ",IF($D493="Z",#REF!,IF($G493=2,0,IF($G493=1,IF($AB493&gt;$AD493,#REF!,0),IF($AB493&lt;$AC493,#REF!,#REF!)))))</f>
        <v xml:space="preserve"> </v>
      </c>
      <c r="AF493" s="140" t="str">
        <f>IF(ISBLANK($G493)," ",IF($D493="Z",#REF!+#REF!,IF($G493=2,#REF!+#REF!,IF($G493=1,IF($AB493&gt;$AD493,#REF!+#REF!,#REF!+#REF!),IF($AB493&lt;$AC493,#REF!+#REF!,#REF!+#REF!)))))</f>
        <v xml:space="preserve"> </v>
      </c>
      <c r="AG493" s="125">
        <f t="shared" si="395"/>
        <v>0</v>
      </c>
      <c r="AH493" s="126">
        <f t="shared" si="396"/>
        <v>0</v>
      </c>
      <c r="AI493" s="126">
        <f t="shared" si="397"/>
        <v>0</v>
      </c>
      <c r="AJ493" s="126">
        <f t="shared" si="398"/>
        <v>0</v>
      </c>
      <c r="AK493" s="126">
        <f t="shared" si="399"/>
        <v>0</v>
      </c>
      <c r="AL493" s="126">
        <f t="shared" si="400"/>
        <v>4</v>
      </c>
      <c r="AM493" s="125">
        <f t="shared" si="376"/>
        <v>23</v>
      </c>
      <c r="AN493" s="125">
        <f t="shared" si="363"/>
        <v>0</v>
      </c>
      <c r="AO493" s="125">
        <f t="shared" si="364"/>
        <v>0</v>
      </c>
      <c r="AP493" s="125">
        <f t="shared" si="377"/>
        <v>1</v>
      </c>
      <c r="AQ493" s="127">
        <f t="shared" si="365"/>
        <v>810</v>
      </c>
      <c r="AR493" s="127">
        <f t="shared" si="366"/>
        <v>0</v>
      </c>
      <c r="AS493" s="125">
        <f t="shared" si="378"/>
        <v>0</v>
      </c>
      <c r="AT493" s="128">
        <f t="shared" si="367"/>
        <v>0</v>
      </c>
      <c r="AU493" s="128">
        <f t="shared" si="368"/>
        <v>0</v>
      </c>
      <c r="AV493" s="128">
        <f t="shared" si="379"/>
        <v>0</v>
      </c>
      <c r="AW493" s="128">
        <f t="shared" si="369"/>
        <v>0</v>
      </c>
      <c r="AX493" s="146">
        <f t="shared" si="370"/>
        <v>0</v>
      </c>
      <c r="AY493" s="147">
        <f t="shared" si="380"/>
        <v>0</v>
      </c>
      <c r="AZ493" s="146">
        <f t="shared" si="371"/>
        <v>0</v>
      </c>
      <c r="BA493" s="129">
        <f t="shared" si="381"/>
        <v>0</v>
      </c>
      <c r="BB493" s="129">
        <f t="shared" si="382"/>
        <v>0</v>
      </c>
      <c r="BC493" s="129">
        <f t="shared" si="383"/>
        <v>0</v>
      </c>
      <c r="BD493" s="130">
        <f t="shared" si="384"/>
        <v>0</v>
      </c>
      <c r="BE493" s="130">
        <f t="shared" si="385"/>
        <v>0</v>
      </c>
      <c r="BF493" s="130">
        <f t="shared" si="386"/>
        <v>0</v>
      </c>
      <c r="BG493" s="149" t="b">
        <f t="shared" si="387"/>
        <v>0</v>
      </c>
      <c r="BH493" s="130" t="b">
        <f t="shared" si="388"/>
        <v>0</v>
      </c>
      <c r="BI493" s="130" t="str">
        <f t="shared" si="389"/>
        <v/>
      </c>
      <c r="BJ493" s="130" t="str">
        <f t="shared" si="390"/>
        <v/>
      </c>
      <c r="BK493" s="130">
        <f t="shared" si="391"/>
        <v>0</v>
      </c>
      <c r="BL493" s="130" t="str">
        <f t="shared" si="392"/>
        <v/>
      </c>
      <c r="BM493" s="130" t="str">
        <f t="shared" si="404"/>
        <v/>
      </c>
      <c r="BN493" s="130" t="str">
        <f t="shared" si="405"/>
        <v/>
      </c>
      <c r="BO493" s="130">
        <f t="shared" si="401"/>
        <v>0</v>
      </c>
      <c r="BP493" s="130">
        <f t="shared" si="402"/>
        <v>0</v>
      </c>
      <c r="BQ493" s="130">
        <f t="shared" si="403"/>
        <v>0</v>
      </c>
      <c r="BR493" s="130">
        <f t="shared" si="393"/>
        <v>0</v>
      </c>
      <c r="BS493" s="130" t="str">
        <f t="shared" si="394"/>
        <v>N</v>
      </c>
    </row>
    <row r="494" spans="1:71" ht="18" customHeight="1">
      <c r="A494" s="407"/>
      <c r="B494" s="117"/>
      <c r="C494" s="117"/>
      <c r="D494" s="118"/>
      <c r="E494" s="118"/>
      <c r="F494" s="115"/>
      <c r="G494" s="115"/>
      <c r="H494" s="119"/>
      <c r="I494" s="109" t="str">
        <f t="shared" si="372"/>
        <v xml:space="preserve"> </v>
      </c>
      <c r="J494" s="109" t="str">
        <f t="shared" si="373"/>
        <v xml:space="preserve"> </v>
      </c>
      <c r="K494" s="109" t="str">
        <f t="shared" si="374"/>
        <v xml:space="preserve"> </v>
      </c>
      <c r="W494" s="141" t="str">
        <f t="shared" si="375"/>
        <v xml:space="preserve"> </v>
      </c>
      <c r="X494" s="137" t="str">
        <f t="shared" si="356"/>
        <v xml:space="preserve"> </v>
      </c>
      <c r="Y494" s="137" t="str">
        <f t="shared" si="357"/>
        <v xml:space="preserve"> </v>
      </c>
      <c r="Z494" s="137" t="str">
        <f t="shared" si="358"/>
        <v xml:space="preserve"> </v>
      </c>
      <c r="AA494" s="138" t="str">
        <f t="shared" si="359"/>
        <v xml:space="preserve"> </v>
      </c>
      <c r="AB494" s="144" t="str">
        <f t="shared" si="360"/>
        <v xml:space="preserve"> </v>
      </c>
      <c r="AC494" s="139" t="e">
        <f t="shared" si="361"/>
        <v>#N/A</v>
      </c>
      <c r="AD494" s="139" t="e">
        <f t="shared" si="362"/>
        <v>#N/A</v>
      </c>
      <c r="AE494" s="140" t="str">
        <f>IF(ISBLANK($G494)," ",IF($D494="Z",#REF!,IF($G494=2,0,IF($G494=1,IF($AB494&gt;$AD494,#REF!,0),IF($AB494&lt;$AC494,#REF!,#REF!)))))</f>
        <v xml:space="preserve"> </v>
      </c>
      <c r="AF494" s="140" t="str">
        <f>IF(ISBLANK($G494)," ",IF($D494="Z",#REF!+#REF!,IF($G494=2,#REF!+#REF!,IF($G494=1,IF($AB494&gt;$AD494,#REF!+#REF!,#REF!+#REF!),IF($AB494&lt;$AC494,#REF!+#REF!,#REF!+#REF!)))))</f>
        <v xml:space="preserve"> </v>
      </c>
      <c r="AG494" s="125">
        <f t="shared" si="395"/>
        <v>0</v>
      </c>
      <c r="AH494" s="126">
        <f t="shared" si="396"/>
        <v>0</v>
      </c>
      <c r="AI494" s="126">
        <f t="shared" si="397"/>
        <v>0</v>
      </c>
      <c r="AJ494" s="126">
        <f t="shared" si="398"/>
        <v>0</v>
      </c>
      <c r="AK494" s="126">
        <f t="shared" si="399"/>
        <v>0</v>
      </c>
      <c r="AL494" s="126">
        <f t="shared" si="400"/>
        <v>4</v>
      </c>
      <c r="AM494" s="125">
        <f t="shared" si="376"/>
        <v>23</v>
      </c>
      <c r="AN494" s="125">
        <f t="shared" si="363"/>
        <v>0</v>
      </c>
      <c r="AO494" s="125">
        <f t="shared" si="364"/>
        <v>0</v>
      </c>
      <c r="AP494" s="125">
        <f t="shared" si="377"/>
        <v>1</v>
      </c>
      <c r="AQ494" s="127">
        <f t="shared" si="365"/>
        <v>810</v>
      </c>
      <c r="AR494" s="127">
        <f t="shared" si="366"/>
        <v>0</v>
      </c>
      <c r="AS494" s="125">
        <f t="shared" si="378"/>
        <v>0</v>
      </c>
      <c r="AT494" s="128">
        <f t="shared" si="367"/>
        <v>0</v>
      </c>
      <c r="AU494" s="128">
        <f t="shared" si="368"/>
        <v>0</v>
      </c>
      <c r="AV494" s="128">
        <f t="shared" si="379"/>
        <v>0</v>
      </c>
      <c r="AW494" s="128">
        <f t="shared" si="369"/>
        <v>0</v>
      </c>
      <c r="AX494" s="146">
        <f t="shared" si="370"/>
        <v>0</v>
      </c>
      <c r="AY494" s="147">
        <f t="shared" si="380"/>
        <v>0</v>
      </c>
      <c r="AZ494" s="146">
        <f t="shared" si="371"/>
        <v>0</v>
      </c>
      <c r="BA494" s="129">
        <f t="shared" si="381"/>
        <v>0</v>
      </c>
      <c r="BB494" s="129">
        <f t="shared" si="382"/>
        <v>0</v>
      </c>
      <c r="BC494" s="129">
        <f t="shared" si="383"/>
        <v>0</v>
      </c>
      <c r="BD494" s="130">
        <f t="shared" si="384"/>
        <v>0</v>
      </c>
      <c r="BE494" s="130">
        <f t="shared" si="385"/>
        <v>0</v>
      </c>
      <c r="BF494" s="130">
        <f t="shared" si="386"/>
        <v>0</v>
      </c>
      <c r="BG494" s="149" t="b">
        <f t="shared" si="387"/>
        <v>0</v>
      </c>
      <c r="BH494" s="130" t="b">
        <f t="shared" si="388"/>
        <v>0</v>
      </c>
      <c r="BI494" s="130" t="str">
        <f t="shared" si="389"/>
        <v/>
      </c>
      <c r="BJ494" s="130" t="str">
        <f t="shared" si="390"/>
        <v/>
      </c>
      <c r="BK494" s="130">
        <f t="shared" si="391"/>
        <v>0</v>
      </c>
      <c r="BL494" s="130" t="str">
        <f t="shared" si="392"/>
        <v/>
      </c>
      <c r="BM494" s="130" t="str">
        <f t="shared" si="404"/>
        <v/>
      </c>
      <c r="BN494" s="130" t="str">
        <f t="shared" si="405"/>
        <v/>
      </c>
      <c r="BO494" s="130">
        <f t="shared" si="401"/>
        <v>0</v>
      </c>
      <c r="BP494" s="130">
        <f t="shared" si="402"/>
        <v>0</v>
      </c>
      <c r="BQ494" s="130">
        <f t="shared" si="403"/>
        <v>0</v>
      </c>
      <c r="BR494" s="130">
        <f t="shared" si="393"/>
        <v>0</v>
      </c>
      <c r="BS494" s="130" t="str">
        <f t="shared" si="394"/>
        <v>N</v>
      </c>
    </row>
    <row r="495" spans="1:71" ht="18" customHeight="1">
      <c r="A495" s="407"/>
      <c r="B495" s="117"/>
      <c r="C495" s="117"/>
      <c r="D495" s="118"/>
      <c r="E495" s="118"/>
      <c r="F495" s="115"/>
      <c r="G495" s="115"/>
      <c r="H495" s="119"/>
      <c r="I495" s="109" t="str">
        <f t="shared" si="372"/>
        <v xml:space="preserve"> </v>
      </c>
      <c r="J495" s="109" t="str">
        <f t="shared" si="373"/>
        <v xml:space="preserve"> </v>
      </c>
      <c r="K495" s="109" t="str">
        <f t="shared" si="374"/>
        <v xml:space="preserve"> </v>
      </c>
      <c r="W495" s="141" t="str">
        <f t="shared" si="375"/>
        <v xml:space="preserve"> </v>
      </c>
      <c r="X495" s="137" t="str">
        <f t="shared" si="356"/>
        <v xml:space="preserve"> </v>
      </c>
      <c r="Y495" s="137" t="str">
        <f t="shared" si="357"/>
        <v xml:space="preserve"> </v>
      </c>
      <c r="Z495" s="137" t="str">
        <f t="shared" si="358"/>
        <v xml:space="preserve"> </v>
      </c>
      <c r="AA495" s="138" t="str">
        <f t="shared" si="359"/>
        <v xml:space="preserve"> </v>
      </c>
      <c r="AB495" s="144" t="str">
        <f t="shared" si="360"/>
        <v xml:space="preserve"> </v>
      </c>
      <c r="AC495" s="139" t="e">
        <f t="shared" si="361"/>
        <v>#N/A</v>
      </c>
      <c r="AD495" s="139" t="e">
        <f t="shared" si="362"/>
        <v>#N/A</v>
      </c>
      <c r="AE495" s="140" t="str">
        <f>IF(ISBLANK($G495)," ",IF($D495="Z",#REF!,IF($G495=2,0,IF($G495=1,IF($AB495&gt;$AD495,#REF!,0),IF($AB495&lt;$AC495,#REF!,#REF!)))))</f>
        <v xml:space="preserve"> </v>
      </c>
      <c r="AF495" s="140" t="str">
        <f>IF(ISBLANK($G495)," ",IF($D495="Z",#REF!+#REF!,IF($G495=2,#REF!+#REF!,IF($G495=1,IF($AB495&gt;$AD495,#REF!+#REF!,#REF!+#REF!),IF($AB495&lt;$AC495,#REF!+#REF!,#REF!+#REF!)))))</f>
        <v xml:space="preserve"> </v>
      </c>
      <c r="AG495" s="125">
        <f t="shared" si="395"/>
        <v>0</v>
      </c>
      <c r="AH495" s="126">
        <f t="shared" si="396"/>
        <v>0</v>
      </c>
      <c r="AI495" s="126">
        <f t="shared" si="397"/>
        <v>0</v>
      </c>
      <c r="AJ495" s="126">
        <f t="shared" si="398"/>
        <v>0</v>
      </c>
      <c r="AK495" s="126">
        <f t="shared" si="399"/>
        <v>0</v>
      </c>
      <c r="AL495" s="126">
        <f t="shared" si="400"/>
        <v>4</v>
      </c>
      <c r="AM495" s="125">
        <f t="shared" si="376"/>
        <v>23</v>
      </c>
      <c r="AN495" s="125">
        <f t="shared" si="363"/>
        <v>0</v>
      </c>
      <c r="AO495" s="125">
        <f t="shared" si="364"/>
        <v>0</v>
      </c>
      <c r="AP495" s="125">
        <f t="shared" si="377"/>
        <v>1</v>
      </c>
      <c r="AQ495" s="127">
        <f t="shared" si="365"/>
        <v>810</v>
      </c>
      <c r="AR495" s="127">
        <f t="shared" si="366"/>
        <v>0</v>
      </c>
      <c r="AS495" s="125">
        <f t="shared" si="378"/>
        <v>0</v>
      </c>
      <c r="AT495" s="128">
        <f t="shared" si="367"/>
        <v>0</v>
      </c>
      <c r="AU495" s="128">
        <f t="shared" si="368"/>
        <v>0</v>
      </c>
      <c r="AV495" s="128">
        <f t="shared" si="379"/>
        <v>0</v>
      </c>
      <c r="AW495" s="128">
        <f t="shared" si="369"/>
        <v>0</v>
      </c>
      <c r="AX495" s="146">
        <f t="shared" si="370"/>
        <v>0</v>
      </c>
      <c r="AY495" s="147">
        <f t="shared" si="380"/>
        <v>0</v>
      </c>
      <c r="AZ495" s="146">
        <f t="shared" si="371"/>
        <v>0</v>
      </c>
      <c r="BA495" s="129">
        <f t="shared" si="381"/>
        <v>0</v>
      </c>
      <c r="BB495" s="129">
        <f t="shared" si="382"/>
        <v>0</v>
      </c>
      <c r="BC495" s="129">
        <f t="shared" si="383"/>
        <v>0</v>
      </c>
      <c r="BD495" s="130">
        <f t="shared" si="384"/>
        <v>0</v>
      </c>
      <c r="BE495" s="130">
        <f t="shared" si="385"/>
        <v>0</v>
      </c>
      <c r="BF495" s="130">
        <f t="shared" si="386"/>
        <v>0</v>
      </c>
      <c r="BG495" s="149" t="b">
        <f t="shared" si="387"/>
        <v>0</v>
      </c>
      <c r="BH495" s="130" t="b">
        <f t="shared" si="388"/>
        <v>0</v>
      </c>
      <c r="BI495" s="130" t="str">
        <f t="shared" si="389"/>
        <v/>
      </c>
      <c r="BJ495" s="130" t="str">
        <f t="shared" si="390"/>
        <v/>
      </c>
      <c r="BK495" s="130">
        <f t="shared" si="391"/>
        <v>0</v>
      </c>
      <c r="BL495" s="130" t="str">
        <f t="shared" si="392"/>
        <v/>
      </c>
      <c r="BM495" s="130" t="str">
        <f t="shared" si="404"/>
        <v/>
      </c>
      <c r="BN495" s="130" t="str">
        <f t="shared" si="405"/>
        <v/>
      </c>
      <c r="BO495" s="130">
        <f t="shared" si="401"/>
        <v>0</v>
      </c>
      <c r="BP495" s="130">
        <f t="shared" si="402"/>
        <v>0</v>
      </c>
      <c r="BQ495" s="130">
        <f t="shared" si="403"/>
        <v>0</v>
      </c>
      <c r="BR495" s="130">
        <f t="shared" si="393"/>
        <v>0</v>
      </c>
      <c r="BS495" s="130" t="str">
        <f t="shared" si="394"/>
        <v>N</v>
      </c>
    </row>
    <row r="496" spans="1:71" ht="18" customHeight="1">
      <c r="A496" s="407"/>
      <c r="B496" s="117"/>
      <c r="C496" s="117"/>
      <c r="D496" s="118"/>
      <c r="E496" s="118"/>
      <c r="F496" s="115"/>
      <c r="G496" s="115"/>
      <c r="H496" s="119"/>
      <c r="I496" s="109" t="str">
        <f t="shared" si="372"/>
        <v xml:space="preserve"> </v>
      </c>
      <c r="J496" s="109" t="str">
        <f t="shared" si="373"/>
        <v xml:space="preserve"> </v>
      </c>
      <c r="K496" s="109" t="str">
        <f t="shared" si="374"/>
        <v xml:space="preserve"> </v>
      </c>
      <c r="W496" s="141" t="str">
        <f t="shared" si="375"/>
        <v xml:space="preserve"> </v>
      </c>
      <c r="X496" s="137" t="str">
        <f t="shared" si="356"/>
        <v xml:space="preserve"> </v>
      </c>
      <c r="Y496" s="137" t="str">
        <f t="shared" si="357"/>
        <v xml:space="preserve"> </v>
      </c>
      <c r="Z496" s="137" t="str">
        <f t="shared" si="358"/>
        <v xml:space="preserve"> </v>
      </c>
      <c r="AA496" s="138" t="str">
        <f t="shared" si="359"/>
        <v xml:space="preserve"> </v>
      </c>
      <c r="AB496" s="144" t="str">
        <f t="shared" si="360"/>
        <v xml:space="preserve"> </v>
      </c>
      <c r="AC496" s="139" t="e">
        <f t="shared" si="361"/>
        <v>#N/A</v>
      </c>
      <c r="AD496" s="139" t="e">
        <f t="shared" si="362"/>
        <v>#N/A</v>
      </c>
      <c r="AE496" s="140" t="str">
        <f>IF(ISBLANK($G496)," ",IF($D496="Z",#REF!,IF($G496=2,0,IF($G496=1,IF($AB496&gt;$AD496,#REF!,0),IF($AB496&lt;$AC496,#REF!,#REF!)))))</f>
        <v xml:space="preserve"> </v>
      </c>
      <c r="AF496" s="140" t="str">
        <f>IF(ISBLANK($G496)," ",IF($D496="Z",#REF!+#REF!,IF($G496=2,#REF!+#REF!,IF($G496=1,IF($AB496&gt;$AD496,#REF!+#REF!,#REF!+#REF!),IF($AB496&lt;$AC496,#REF!+#REF!,#REF!+#REF!)))))</f>
        <v xml:space="preserve"> </v>
      </c>
      <c r="AG496" s="125">
        <f t="shared" si="395"/>
        <v>0</v>
      </c>
      <c r="AH496" s="126">
        <f t="shared" si="396"/>
        <v>0</v>
      </c>
      <c r="AI496" s="126">
        <f t="shared" si="397"/>
        <v>0</v>
      </c>
      <c r="AJ496" s="126">
        <f t="shared" si="398"/>
        <v>0</v>
      </c>
      <c r="AK496" s="126">
        <f t="shared" si="399"/>
        <v>0</v>
      </c>
      <c r="AL496" s="126">
        <f t="shared" si="400"/>
        <v>4</v>
      </c>
      <c r="AM496" s="125">
        <f t="shared" si="376"/>
        <v>23</v>
      </c>
      <c r="AN496" s="125">
        <f t="shared" si="363"/>
        <v>0</v>
      </c>
      <c r="AO496" s="125">
        <f t="shared" si="364"/>
        <v>0</v>
      </c>
      <c r="AP496" s="125">
        <f t="shared" si="377"/>
        <v>1</v>
      </c>
      <c r="AQ496" s="127">
        <f t="shared" si="365"/>
        <v>810</v>
      </c>
      <c r="AR496" s="127">
        <f t="shared" si="366"/>
        <v>0</v>
      </c>
      <c r="AS496" s="125">
        <f t="shared" si="378"/>
        <v>0</v>
      </c>
      <c r="AT496" s="128">
        <f t="shared" si="367"/>
        <v>0</v>
      </c>
      <c r="AU496" s="128">
        <f t="shared" si="368"/>
        <v>0</v>
      </c>
      <c r="AV496" s="128">
        <f t="shared" si="379"/>
        <v>0</v>
      </c>
      <c r="AW496" s="128">
        <f t="shared" si="369"/>
        <v>0</v>
      </c>
      <c r="AX496" s="146">
        <f t="shared" si="370"/>
        <v>0</v>
      </c>
      <c r="AY496" s="147">
        <f t="shared" si="380"/>
        <v>0</v>
      </c>
      <c r="AZ496" s="146">
        <f t="shared" si="371"/>
        <v>0</v>
      </c>
      <c r="BA496" s="129">
        <f t="shared" si="381"/>
        <v>0</v>
      </c>
      <c r="BB496" s="129">
        <f t="shared" si="382"/>
        <v>0</v>
      </c>
      <c r="BC496" s="129">
        <f t="shared" si="383"/>
        <v>0</v>
      </c>
      <c r="BD496" s="130">
        <f t="shared" si="384"/>
        <v>0</v>
      </c>
      <c r="BE496" s="130">
        <f t="shared" si="385"/>
        <v>0</v>
      </c>
      <c r="BF496" s="130">
        <f t="shared" si="386"/>
        <v>0</v>
      </c>
      <c r="BG496" s="149" t="b">
        <f t="shared" si="387"/>
        <v>0</v>
      </c>
      <c r="BH496" s="130" t="b">
        <f t="shared" si="388"/>
        <v>0</v>
      </c>
      <c r="BI496" s="130" t="str">
        <f t="shared" si="389"/>
        <v/>
      </c>
      <c r="BJ496" s="130" t="str">
        <f t="shared" si="390"/>
        <v/>
      </c>
      <c r="BK496" s="130">
        <f t="shared" si="391"/>
        <v>0</v>
      </c>
      <c r="BL496" s="130" t="str">
        <f t="shared" si="392"/>
        <v/>
      </c>
      <c r="BM496" s="130" t="str">
        <f t="shared" si="404"/>
        <v/>
      </c>
      <c r="BN496" s="130" t="str">
        <f t="shared" si="405"/>
        <v/>
      </c>
      <c r="BO496" s="130">
        <f t="shared" si="401"/>
        <v>0</v>
      </c>
      <c r="BP496" s="130">
        <f t="shared" si="402"/>
        <v>0</v>
      </c>
      <c r="BQ496" s="130">
        <f t="shared" si="403"/>
        <v>0</v>
      </c>
      <c r="BR496" s="130">
        <f t="shared" si="393"/>
        <v>0</v>
      </c>
      <c r="BS496" s="130" t="str">
        <f t="shared" si="394"/>
        <v>N</v>
      </c>
    </row>
    <row r="497" spans="1:71" ht="18" customHeight="1">
      <c r="A497" s="407"/>
      <c r="B497" s="117"/>
      <c r="C497" s="117"/>
      <c r="D497" s="118"/>
      <c r="E497" s="118"/>
      <c r="F497" s="115"/>
      <c r="G497" s="115"/>
      <c r="H497" s="119"/>
      <c r="I497" s="109" t="str">
        <f t="shared" si="372"/>
        <v xml:space="preserve"> </v>
      </c>
      <c r="J497" s="109" t="str">
        <f t="shared" si="373"/>
        <v xml:space="preserve"> </v>
      </c>
      <c r="K497" s="109" t="str">
        <f t="shared" si="374"/>
        <v xml:space="preserve"> </v>
      </c>
      <c r="W497" s="141" t="str">
        <f t="shared" si="375"/>
        <v xml:space="preserve"> </v>
      </c>
      <c r="X497" s="137" t="str">
        <f t="shared" si="356"/>
        <v xml:space="preserve"> </v>
      </c>
      <c r="Y497" s="137" t="str">
        <f t="shared" si="357"/>
        <v xml:space="preserve"> </v>
      </c>
      <c r="Z497" s="137" t="str">
        <f t="shared" si="358"/>
        <v xml:space="preserve"> </v>
      </c>
      <c r="AA497" s="138" t="str">
        <f t="shared" si="359"/>
        <v xml:space="preserve"> </v>
      </c>
      <c r="AB497" s="144" t="str">
        <f t="shared" si="360"/>
        <v xml:space="preserve"> </v>
      </c>
      <c r="AC497" s="139" t="e">
        <f t="shared" si="361"/>
        <v>#N/A</v>
      </c>
      <c r="AD497" s="139" t="e">
        <f t="shared" si="362"/>
        <v>#N/A</v>
      </c>
      <c r="AE497" s="140" t="str">
        <f>IF(ISBLANK($G497)," ",IF($D497="Z",#REF!,IF($G497=2,0,IF($G497=1,IF($AB497&gt;$AD497,#REF!,0),IF($AB497&lt;$AC497,#REF!,#REF!)))))</f>
        <v xml:space="preserve"> </v>
      </c>
      <c r="AF497" s="140" t="str">
        <f>IF(ISBLANK($G497)," ",IF($D497="Z",#REF!+#REF!,IF($G497=2,#REF!+#REF!,IF($G497=1,IF($AB497&gt;$AD497,#REF!+#REF!,#REF!+#REF!),IF($AB497&lt;$AC497,#REF!+#REF!,#REF!+#REF!)))))</f>
        <v xml:space="preserve"> </v>
      </c>
      <c r="AG497" s="125">
        <f t="shared" si="395"/>
        <v>0</v>
      </c>
      <c r="AH497" s="126">
        <f t="shared" si="396"/>
        <v>0</v>
      </c>
      <c r="AI497" s="126">
        <f t="shared" si="397"/>
        <v>0</v>
      </c>
      <c r="AJ497" s="126">
        <f t="shared" si="398"/>
        <v>0</v>
      </c>
      <c r="AK497" s="126">
        <f t="shared" si="399"/>
        <v>0</v>
      </c>
      <c r="AL497" s="126">
        <f t="shared" si="400"/>
        <v>4</v>
      </c>
      <c r="AM497" s="125">
        <f t="shared" si="376"/>
        <v>23</v>
      </c>
      <c r="AN497" s="125">
        <f t="shared" si="363"/>
        <v>0</v>
      </c>
      <c r="AO497" s="125">
        <f t="shared" si="364"/>
        <v>0</v>
      </c>
      <c r="AP497" s="125">
        <f t="shared" si="377"/>
        <v>1</v>
      </c>
      <c r="AQ497" s="127">
        <f t="shared" si="365"/>
        <v>810</v>
      </c>
      <c r="AR497" s="127">
        <f t="shared" si="366"/>
        <v>0</v>
      </c>
      <c r="AS497" s="125">
        <f t="shared" si="378"/>
        <v>0</v>
      </c>
      <c r="AT497" s="128">
        <f t="shared" si="367"/>
        <v>0</v>
      </c>
      <c r="AU497" s="128">
        <f t="shared" si="368"/>
        <v>0</v>
      </c>
      <c r="AV497" s="128">
        <f t="shared" si="379"/>
        <v>0</v>
      </c>
      <c r="AW497" s="128">
        <f t="shared" si="369"/>
        <v>0</v>
      </c>
      <c r="AX497" s="146">
        <f t="shared" si="370"/>
        <v>0</v>
      </c>
      <c r="AY497" s="147">
        <f t="shared" si="380"/>
        <v>0</v>
      </c>
      <c r="AZ497" s="146">
        <f t="shared" si="371"/>
        <v>0</v>
      </c>
      <c r="BA497" s="129">
        <f t="shared" si="381"/>
        <v>0</v>
      </c>
      <c r="BB497" s="129">
        <f t="shared" si="382"/>
        <v>0</v>
      </c>
      <c r="BC497" s="129">
        <f t="shared" si="383"/>
        <v>0</v>
      </c>
      <c r="BD497" s="130">
        <f t="shared" si="384"/>
        <v>0</v>
      </c>
      <c r="BE497" s="130">
        <f t="shared" si="385"/>
        <v>0</v>
      </c>
      <c r="BF497" s="130">
        <f t="shared" si="386"/>
        <v>0</v>
      </c>
      <c r="BG497" s="149" t="b">
        <f t="shared" si="387"/>
        <v>0</v>
      </c>
      <c r="BH497" s="130" t="b">
        <f t="shared" si="388"/>
        <v>0</v>
      </c>
      <c r="BI497" s="130" t="str">
        <f t="shared" si="389"/>
        <v/>
      </c>
      <c r="BJ497" s="130" t="str">
        <f t="shared" si="390"/>
        <v/>
      </c>
      <c r="BK497" s="130">
        <f t="shared" si="391"/>
        <v>0</v>
      </c>
      <c r="BL497" s="130" t="str">
        <f t="shared" si="392"/>
        <v/>
      </c>
      <c r="BM497" s="130" t="str">
        <f t="shared" si="404"/>
        <v/>
      </c>
      <c r="BN497" s="130" t="str">
        <f t="shared" si="405"/>
        <v/>
      </c>
      <c r="BO497" s="130">
        <f t="shared" si="401"/>
        <v>0</v>
      </c>
      <c r="BP497" s="130">
        <f t="shared" si="402"/>
        <v>0</v>
      </c>
      <c r="BQ497" s="130">
        <f t="shared" si="403"/>
        <v>0</v>
      </c>
      <c r="BR497" s="130">
        <f t="shared" si="393"/>
        <v>0</v>
      </c>
      <c r="BS497" s="130" t="str">
        <f t="shared" si="394"/>
        <v>N</v>
      </c>
    </row>
    <row r="498" spans="1:71" ht="18" customHeight="1">
      <c r="A498" s="407"/>
      <c r="B498" s="117"/>
      <c r="C498" s="117"/>
      <c r="D498" s="118"/>
      <c r="E498" s="118"/>
      <c r="F498" s="115"/>
      <c r="G498" s="115"/>
      <c r="H498" s="119"/>
      <c r="I498" s="109" t="str">
        <f t="shared" si="372"/>
        <v xml:space="preserve"> </v>
      </c>
      <c r="J498" s="109" t="str">
        <f t="shared" si="373"/>
        <v xml:space="preserve"> </v>
      </c>
      <c r="K498" s="109" t="str">
        <f t="shared" si="374"/>
        <v xml:space="preserve"> </v>
      </c>
      <c r="W498" s="141" t="str">
        <f t="shared" si="375"/>
        <v xml:space="preserve"> </v>
      </c>
      <c r="X498" s="137" t="str">
        <f t="shared" si="356"/>
        <v xml:space="preserve"> </v>
      </c>
      <c r="Y498" s="137" t="str">
        <f t="shared" si="357"/>
        <v xml:space="preserve"> </v>
      </c>
      <c r="Z498" s="137" t="str">
        <f t="shared" si="358"/>
        <v xml:space="preserve"> </v>
      </c>
      <c r="AA498" s="138" t="str">
        <f t="shared" si="359"/>
        <v xml:space="preserve"> </v>
      </c>
      <c r="AB498" s="144" t="str">
        <f t="shared" si="360"/>
        <v xml:space="preserve"> </v>
      </c>
      <c r="AC498" s="139" t="e">
        <f t="shared" si="361"/>
        <v>#N/A</v>
      </c>
      <c r="AD498" s="139" t="e">
        <f t="shared" si="362"/>
        <v>#N/A</v>
      </c>
      <c r="AE498" s="140" t="str">
        <f>IF(ISBLANK($G498)," ",IF($D498="Z",#REF!,IF($G498=2,0,IF($G498=1,IF($AB498&gt;$AD498,#REF!,0),IF($AB498&lt;$AC498,#REF!,#REF!)))))</f>
        <v xml:space="preserve"> </v>
      </c>
      <c r="AF498" s="140" t="str">
        <f>IF(ISBLANK($G498)," ",IF($D498="Z",#REF!+#REF!,IF($G498=2,#REF!+#REF!,IF($G498=1,IF($AB498&gt;$AD498,#REF!+#REF!,#REF!+#REF!),IF($AB498&lt;$AC498,#REF!+#REF!,#REF!+#REF!)))))</f>
        <v xml:space="preserve"> </v>
      </c>
      <c r="AG498" s="125">
        <f t="shared" si="395"/>
        <v>0</v>
      </c>
      <c r="AH498" s="126">
        <f t="shared" si="396"/>
        <v>0</v>
      </c>
      <c r="AI498" s="126">
        <f t="shared" si="397"/>
        <v>0</v>
      </c>
      <c r="AJ498" s="126">
        <f t="shared" si="398"/>
        <v>0</v>
      </c>
      <c r="AK498" s="126">
        <f t="shared" si="399"/>
        <v>0</v>
      </c>
      <c r="AL498" s="126">
        <f t="shared" si="400"/>
        <v>4</v>
      </c>
      <c r="AM498" s="125">
        <f t="shared" si="376"/>
        <v>23</v>
      </c>
      <c r="AN498" s="125">
        <f t="shared" si="363"/>
        <v>0</v>
      </c>
      <c r="AO498" s="125">
        <f t="shared" si="364"/>
        <v>0</v>
      </c>
      <c r="AP498" s="125">
        <f t="shared" si="377"/>
        <v>1</v>
      </c>
      <c r="AQ498" s="127">
        <f t="shared" si="365"/>
        <v>810</v>
      </c>
      <c r="AR498" s="127">
        <f t="shared" si="366"/>
        <v>0</v>
      </c>
      <c r="AS498" s="125">
        <f t="shared" si="378"/>
        <v>0</v>
      </c>
      <c r="AT498" s="128">
        <f t="shared" si="367"/>
        <v>0</v>
      </c>
      <c r="AU498" s="128">
        <f t="shared" si="368"/>
        <v>0</v>
      </c>
      <c r="AV498" s="128">
        <f t="shared" si="379"/>
        <v>0</v>
      </c>
      <c r="AW498" s="128">
        <f t="shared" si="369"/>
        <v>0</v>
      </c>
      <c r="AX498" s="146">
        <f t="shared" si="370"/>
        <v>0</v>
      </c>
      <c r="AY498" s="147">
        <f t="shared" si="380"/>
        <v>0</v>
      </c>
      <c r="AZ498" s="146">
        <f t="shared" si="371"/>
        <v>0</v>
      </c>
      <c r="BA498" s="129">
        <f t="shared" si="381"/>
        <v>0</v>
      </c>
      <c r="BB498" s="129">
        <f t="shared" si="382"/>
        <v>0</v>
      </c>
      <c r="BC498" s="129">
        <f t="shared" si="383"/>
        <v>0</v>
      </c>
      <c r="BD498" s="130">
        <f t="shared" si="384"/>
        <v>0</v>
      </c>
      <c r="BE498" s="130">
        <f t="shared" si="385"/>
        <v>0</v>
      </c>
      <c r="BF498" s="130">
        <f t="shared" si="386"/>
        <v>0</v>
      </c>
      <c r="BG498" s="149" t="b">
        <f t="shared" si="387"/>
        <v>0</v>
      </c>
      <c r="BH498" s="130" t="b">
        <f t="shared" si="388"/>
        <v>0</v>
      </c>
      <c r="BI498" s="130" t="str">
        <f t="shared" si="389"/>
        <v/>
      </c>
      <c r="BJ498" s="130" t="str">
        <f t="shared" si="390"/>
        <v/>
      </c>
      <c r="BK498" s="130">
        <f t="shared" si="391"/>
        <v>0</v>
      </c>
      <c r="BL498" s="130" t="str">
        <f t="shared" si="392"/>
        <v/>
      </c>
      <c r="BM498" s="130" t="str">
        <f t="shared" si="404"/>
        <v/>
      </c>
      <c r="BN498" s="130" t="str">
        <f t="shared" si="405"/>
        <v/>
      </c>
      <c r="BO498" s="130">
        <f t="shared" si="401"/>
        <v>0</v>
      </c>
      <c r="BP498" s="130">
        <f t="shared" si="402"/>
        <v>0</v>
      </c>
      <c r="BQ498" s="130">
        <f t="shared" si="403"/>
        <v>0</v>
      </c>
      <c r="BR498" s="130">
        <f t="shared" si="393"/>
        <v>0</v>
      </c>
      <c r="BS498" s="130" t="str">
        <f t="shared" si="394"/>
        <v>N</v>
      </c>
    </row>
    <row r="499" spans="1:71" ht="18" customHeight="1">
      <c r="A499" s="407"/>
      <c r="B499" s="117"/>
      <c r="C499" s="117"/>
      <c r="D499" s="118"/>
      <c r="E499" s="118"/>
      <c r="F499" s="115"/>
      <c r="G499" s="115"/>
      <c r="H499" s="119"/>
      <c r="I499" s="109" t="str">
        <f t="shared" si="372"/>
        <v xml:space="preserve"> </v>
      </c>
      <c r="J499" s="109" t="str">
        <f t="shared" si="373"/>
        <v xml:space="preserve"> </v>
      </c>
      <c r="K499" s="109" t="str">
        <f t="shared" si="374"/>
        <v xml:space="preserve"> </v>
      </c>
      <c r="W499" s="141" t="str">
        <f t="shared" si="375"/>
        <v xml:space="preserve"> </v>
      </c>
      <c r="X499" s="137" t="str">
        <f t="shared" si="356"/>
        <v xml:space="preserve"> </v>
      </c>
      <c r="Y499" s="137" t="str">
        <f t="shared" si="357"/>
        <v xml:space="preserve"> </v>
      </c>
      <c r="Z499" s="137" t="str">
        <f t="shared" si="358"/>
        <v xml:space="preserve"> </v>
      </c>
      <c r="AA499" s="138" t="str">
        <f t="shared" si="359"/>
        <v xml:space="preserve"> </v>
      </c>
      <c r="AB499" s="144" t="str">
        <f t="shared" si="360"/>
        <v xml:space="preserve"> </v>
      </c>
      <c r="AC499" s="139" t="e">
        <f t="shared" si="361"/>
        <v>#N/A</v>
      </c>
      <c r="AD499" s="139" t="e">
        <f t="shared" si="362"/>
        <v>#N/A</v>
      </c>
      <c r="AE499" s="140" t="str">
        <f>IF(ISBLANK($G499)," ",IF($D499="Z",#REF!,IF($G499=2,0,IF($G499=1,IF($AB499&gt;$AD499,#REF!,0),IF($AB499&lt;$AC499,#REF!,#REF!)))))</f>
        <v xml:space="preserve"> </v>
      </c>
      <c r="AF499" s="140" t="str">
        <f>IF(ISBLANK($G499)," ",IF($D499="Z",#REF!+#REF!,IF($G499=2,#REF!+#REF!,IF($G499=1,IF($AB499&gt;$AD499,#REF!+#REF!,#REF!+#REF!),IF($AB499&lt;$AC499,#REF!+#REF!,#REF!+#REF!)))))</f>
        <v xml:space="preserve"> </v>
      </c>
      <c r="AG499" s="125">
        <f t="shared" si="395"/>
        <v>0</v>
      </c>
      <c r="AH499" s="126">
        <f t="shared" si="396"/>
        <v>0</v>
      </c>
      <c r="AI499" s="126">
        <f t="shared" si="397"/>
        <v>0</v>
      </c>
      <c r="AJ499" s="126">
        <f t="shared" si="398"/>
        <v>0</v>
      </c>
      <c r="AK499" s="126">
        <f t="shared" si="399"/>
        <v>0</v>
      </c>
      <c r="AL499" s="126">
        <f t="shared" si="400"/>
        <v>4</v>
      </c>
      <c r="AM499" s="125">
        <f t="shared" si="376"/>
        <v>23</v>
      </c>
      <c r="AN499" s="125">
        <f t="shared" si="363"/>
        <v>0</v>
      </c>
      <c r="AO499" s="125">
        <f t="shared" si="364"/>
        <v>0</v>
      </c>
      <c r="AP499" s="125">
        <f t="shared" si="377"/>
        <v>1</v>
      </c>
      <c r="AQ499" s="127">
        <f t="shared" si="365"/>
        <v>810</v>
      </c>
      <c r="AR499" s="127">
        <f t="shared" si="366"/>
        <v>0</v>
      </c>
      <c r="AS499" s="125">
        <f t="shared" si="378"/>
        <v>0</v>
      </c>
      <c r="AT499" s="128">
        <f t="shared" si="367"/>
        <v>0</v>
      </c>
      <c r="AU499" s="128">
        <f t="shared" si="368"/>
        <v>0</v>
      </c>
      <c r="AV499" s="128">
        <f t="shared" si="379"/>
        <v>0</v>
      </c>
      <c r="AW499" s="128">
        <f t="shared" si="369"/>
        <v>0</v>
      </c>
      <c r="AX499" s="146">
        <f t="shared" si="370"/>
        <v>0</v>
      </c>
      <c r="AY499" s="147">
        <f t="shared" si="380"/>
        <v>0</v>
      </c>
      <c r="AZ499" s="146">
        <f t="shared" si="371"/>
        <v>0</v>
      </c>
      <c r="BA499" s="129">
        <f t="shared" si="381"/>
        <v>0</v>
      </c>
      <c r="BB499" s="129">
        <f t="shared" si="382"/>
        <v>0</v>
      </c>
      <c r="BC499" s="129">
        <f t="shared" si="383"/>
        <v>0</v>
      </c>
      <c r="BD499" s="130">
        <f t="shared" si="384"/>
        <v>0</v>
      </c>
      <c r="BE499" s="130">
        <f t="shared" si="385"/>
        <v>0</v>
      </c>
      <c r="BF499" s="130">
        <f t="shared" si="386"/>
        <v>0</v>
      </c>
      <c r="BG499" s="149" t="b">
        <f t="shared" si="387"/>
        <v>0</v>
      </c>
      <c r="BH499" s="130" t="b">
        <f t="shared" si="388"/>
        <v>0</v>
      </c>
      <c r="BI499" s="130" t="str">
        <f t="shared" si="389"/>
        <v/>
      </c>
      <c r="BJ499" s="130" t="str">
        <f t="shared" si="390"/>
        <v/>
      </c>
      <c r="BK499" s="130">
        <f t="shared" si="391"/>
        <v>0</v>
      </c>
      <c r="BL499" s="130" t="str">
        <f t="shared" si="392"/>
        <v/>
      </c>
      <c r="BM499" s="130" t="str">
        <f t="shared" si="404"/>
        <v/>
      </c>
      <c r="BN499" s="130" t="str">
        <f t="shared" si="405"/>
        <v/>
      </c>
      <c r="BO499" s="130">
        <f t="shared" si="401"/>
        <v>0</v>
      </c>
      <c r="BP499" s="130">
        <f t="shared" si="402"/>
        <v>0</v>
      </c>
      <c r="BQ499" s="130">
        <f t="shared" si="403"/>
        <v>0</v>
      </c>
      <c r="BR499" s="130">
        <f t="shared" si="393"/>
        <v>0</v>
      </c>
      <c r="BS499" s="130" t="str">
        <f t="shared" si="394"/>
        <v>N</v>
      </c>
    </row>
    <row r="500" spans="1:71" ht="18" customHeight="1">
      <c r="A500" s="407"/>
      <c r="B500" s="117"/>
      <c r="C500" s="117"/>
      <c r="D500" s="118"/>
      <c r="E500" s="118"/>
      <c r="F500" s="115"/>
      <c r="G500" s="115"/>
      <c r="H500" s="119"/>
      <c r="I500" s="109" t="str">
        <f t="shared" si="372"/>
        <v xml:space="preserve"> </v>
      </c>
      <c r="J500" s="109" t="str">
        <f t="shared" si="373"/>
        <v xml:space="preserve"> </v>
      </c>
      <c r="K500" s="109" t="str">
        <f t="shared" si="374"/>
        <v xml:space="preserve"> </v>
      </c>
      <c r="W500" s="141" t="str">
        <f t="shared" si="375"/>
        <v xml:space="preserve"> </v>
      </c>
      <c r="X500" s="137" t="str">
        <f t="shared" si="356"/>
        <v xml:space="preserve"> </v>
      </c>
      <c r="Y500" s="137" t="str">
        <f t="shared" si="357"/>
        <v xml:space="preserve"> </v>
      </c>
      <c r="Z500" s="137" t="str">
        <f t="shared" si="358"/>
        <v xml:space="preserve"> </v>
      </c>
      <c r="AA500" s="138" t="str">
        <f t="shared" si="359"/>
        <v xml:space="preserve"> </v>
      </c>
      <c r="AB500" s="144" t="str">
        <f t="shared" si="360"/>
        <v xml:space="preserve"> </v>
      </c>
      <c r="AC500" s="139" t="e">
        <f t="shared" si="361"/>
        <v>#N/A</v>
      </c>
      <c r="AD500" s="139" t="e">
        <f t="shared" si="362"/>
        <v>#N/A</v>
      </c>
      <c r="AE500" s="140" t="str">
        <f>IF(ISBLANK($G500)," ",IF($D500="Z",#REF!,IF($G500=2,0,IF($G500=1,IF($AB500&gt;$AD500,#REF!,0),IF($AB500&lt;$AC500,#REF!,#REF!)))))</f>
        <v xml:space="preserve"> </v>
      </c>
      <c r="AF500" s="140" t="str">
        <f>IF(ISBLANK($G500)," ",IF($D500="Z",#REF!+#REF!,IF($G500=2,#REF!+#REF!,IF($G500=1,IF($AB500&gt;$AD500,#REF!+#REF!,#REF!+#REF!),IF($AB500&lt;$AC500,#REF!+#REF!,#REF!+#REF!)))))</f>
        <v xml:space="preserve"> </v>
      </c>
      <c r="AG500" s="125">
        <f t="shared" si="395"/>
        <v>0</v>
      </c>
      <c r="AH500" s="126">
        <f t="shared" si="396"/>
        <v>0</v>
      </c>
      <c r="AI500" s="126">
        <f t="shared" si="397"/>
        <v>0</v>
      </c>
      <c r="AJ500" s="126">
        <f t="shared" si="398"/>
        <v>0</v>
      </c>
      <c r="AK500" s="126">
        <f t="shared" si="399"/>
        <v>0</v>
      </c>
      <c r="AL500" s="126">
        <f t="shared" si="400"/>
        <v>4</v>
      </c>
      <c r="AM500" s="125">
        <f t="shared" si="376"/>
        <v>23</v>
      </c>
      <c r="AN500" s="125">
        <f t="shared" si="363"/>
        <v>0</v>
      </c>
      <c r="AO500" s="125">
        <f t="shared" si="364"/>
        <v>0</v>
      </c>
      <c r="AP500" s="125">
        <f t="shared" si="377"/>
        <v>1</v>
      </c>
      <c r="AQ500" s="127">
        <f t="shared" si="365"/>
        <v>810</v>
      </c>
      <c r="AR500" s="127">
        <f t="shared" si="366"/>
        <v>0</v>
      </c>
      <c r="AS500" s="125">
        <f t="shared" si="378"/>
        <v>0</v>
      </c>
      <c r="AT500" s="128">
        <f t="shared" si="367"/>
        <v>0</v>
      </c>
      <c r="AU500" s="128">
        <f t="shared" si="368"/>
        <v>0</v>
      </c>
      <c r="AV500" s="128">
        <f t="shared" si="379"/>
        <v>0</v>
      </c>
      <c r="AW500" s="128">
        <f t="shared" si="369"/>
        <v>0</v>
      </c>
      <c r="AX500" s="146">
        <f t="shared" si="370"/>
        <v>0</v>
      </c>
      <c r="AY500" s="147">
        <f t="shared" si="380"/>
        <v>0</v>
      </c>
      <c r="AZ500" s="146">
        <f t="shared" si="371"/>
        <v>0</v>
      </c>
      <c r="BA500" s="129">
        <f t="shared" si="381"/>
        <v>0</v>
      </c>
      <c r="BB500" s="129">
        <f t="shared" si="382"/>
        <v>0</v>
      </c>
      <c r="BC500" s="129">
        <f t="shared" si="383"/>
        <v>0</v>
      </c>
      <c r="BD500" s="130">
        <f t="shared" si="384"/>
        <v>0</v>
      </c>
      <c r="BE500" s="130">
        <f t="shared" si="385"/>
        <v>0</v>
      </c>
      <c r="BF500" s="130">
        <f t="shared" si="386"/>
        <v>0</v>
      </c>
      <c r="BG500" s="149" t="b">
        <f t="shared" si="387"/>
        <v>0</v>
      </c>
      <c r="BH500" s="130" t="b">
        <f t="shared" si="388"/>
        <v>0</v>
      </c>
      <c r="BI500" s="130" t="str">
        <f t="shared" si="389"/>
        <v/>
      </c>
      <c r="BJ500" s="130" t="str">
        <f t="shared" si="390"/>
        <v/>
      </c>
      <c r="BK500" s="130">
        <f t="shared" si="391"/>
        <v>0</v>
      </c>
      <c r="BL500" s="130" t="str">
        <f t="shared" si="392"/>
        <v/>
      </c>
      <c r="BM500" s="130" t="str">
        <f t="shared" si="404"/>
        <v/>
      </c>
      <c r="BN500" s="130" t="str">
        <f t="shared" si="405"/>
        <v/>
      </c>
      <c r="BO500" s="130">
        <f t="shared" si="401"/>
        <v>0</v>
      </c>
      <c r="BP500" s="130">
        <f t="shared" si="402"/>
        <v>0</v>
      </c>
      <c r="BQ500" s="130">
        <f t="shared" si="403"/>
        <v>0</v>
      </c>
      <c r="BR500" s="130">
        <f t="shared" si="393"/>
        <v>0</v>
      </c>
      <c r="BS500" s="130" t="str">
        <f t="shared" si="394"/>
        <v>N</v>
      </c>
    </row>
    <row r="501" spans="1:71" ht="18" customHeight="1">
      <c r="A501" s="407"/>
      <c r="B501" s="117"/>
      <c r="C501" s="117"/>
      <c r="D501" s="118"/>
      <c r="E501" s="118"/>
      <c r="F501" s="115"/>
      <c r="G501" s="115"/>
      <c r="H501" s="119"/>
      <c r="I501" s="109" t="str">
        <f t="shared" si="372"/>
        <v xml:space="preserve"> </v>
      </c>
      <c r="J501" s="109" t="str">
        <f t="shared" si="373"/>
        <v xml:space="preserve"> </v>
      </c>
      <c r="K501" s="109" t="str">
        <f t="shared" si="374"/>
        <v xml:space="preserve"> </v>
      </c>
      <c r="W501" s="141" t="str">
        <f t="shared" si="375"/>
        <v xml:space="preserve"> </v>
      </c>
      <c r="X501" s="137" t="str">
        <f t="shared" si="356"/>
        <v xml:space="preserve"> </v>
      </c>
      <c r="Y501" s="137" t="str">
        <f t="shared" si="357"/>
        <v xml:space="preserve"> </v>
      </c>
      <c r="Z501" s="137" t="str">
        <f t="shared" si="358"/>
        <v xml:space="preserve"> </v>
      </c>
      <c r="AA501" s="138" t="str">
        <f t="shared" si="359"/>
        <v xml:space="preserve"> </v>
      </c>
      <c r="AB501" s="144" t="str">
        <f t="shared" si="360"/>
        <v xml:space="preserve"> </v>
      </c>
      <c r="AC501" s="139" t="e">
        <f t="shared" si="361"/>
        <v>#N/A</v>
      </c>
      <c r="AD501" s="139" t="e">
        <f t="shared" si="362"/>
        <v>#N/A</v>
      </c>
      <c r="AE501" s="140" t="str">
        <f>IF(ISBLANK($G501)," ",IF($D501="Z",#REF!,IF($G501=2,0,IF($G501=1,IF($AB501&gt;$AD501,#REF!,0),IF($AB501&lt;$AC501,#REF!,#REF!)))))</f>
        <v xml:space="preserve"> </v>
      </c>
      <c r="AF501" s="140" t="str">
        <f>IF(ISBLANK($G501)," ",IF($D501="Z",#REF!+#REF!,IF($G501=2,#REF!+#REF!,IF($G501=1,IF($AB501&gt;$AD501,#REF!+#REF!,#REF!+#REF!),IF($AB501&lt;$AC501,#REF!+#REF!,#REF!+#REF!)))))</f>
        <v xml:space="preserve"> </v>
      </c>
      <c r="AG501" s="125">
        <f t="shared" si="395"/>
        <v>0</v>
      </c>
      <c r="AH501" s="126">
        <f t="shared" si="396"/>
        <v>0</v>
      </c>
      <c r="AI501" s="126">
        <f t="shared" si="397"/>
        <v>0</v>
      </c>
      <c r="AJ501" s="126">
        <f t="shared" si="398"/>
        <v>0</v>
      </c>
      <c r="AK501" s="126">
        <f t="shared" si="399"/>
        <v>0</v>
      </c>
      <c r="AL501" s="126">
        <f t="shared" si="400"/>
        <v>4</v>
      </c>
      <c r="AM501" s="125">
        <f t="shared" si="376"/>
        <v>23</v>
      </c>
      <c r="AN501" s="125">
        <f t="shared" si="363"/>
        <v>0</v>
      </c>
      <c r="AO501" s="125">
        <f t="shared" si="364"/>
        <v>0</v>
      </c>
      <c r="AP501" s="125">
        <f t="shared" si="377"/>
        <v>1</v>
      </c>
      <c r="AQ501" s="127">
        <f t="shared" si="365"/>
        <v>810</v>
      </c>
      <c r="AR501" s="127">
        <f t="shared" si="366"/>
        <v>0</v>
      </c>
      <c r="AS501" s="125">
        <f t="shared" si="378"/>
        <v>0</v>
      </c>
      <c r="AT501" s="128">
        <f t="shared" si="367"/>
        <v>0</v>
      </c>
      <c r="AU501" s="128">
        <f t="shared" si="368"/>
        <v>0</v>
      </c>
      <c r="AV501" s="128">
        <f t="shared" si="379"/>
        <v>0</v>
      </c>
      <c r="AW501" s="128">
        <f t="shared" si="369"/>
        <v>0</v>
      </c>
      <c r="AX501" s="146">
        <f t="shared" si="370"/>
        <v>0</v>
      </c>
      <c r="AY501" s="147">
        <f t="shared" si="380"/>
        <v>0</v>
      </c>
      <c r="AZ501" s="146">
        <f t="shared" si="371"/>
        <v>0</v>
      </c>
      <c r="BA501" s="129">
        <f t="shared" si="381"/>
        <v>0</v>
      </c>
      <c r="BB501" s="129">
        <f t="shared" si="382"/>
        <v>0</v>
      </c>
      <c r="BC501" s="129">
        <f t="shared" si="383"/>
        <v>0</v>
      </c>
      <c r="BD501" s="130">
        <f t="shared" si="384"/>
        <v>0</v>
      </c>
      <c r="BE501" s="130">
        <f t="shared" si="385"/>
        <v>0</v>
      </c>
      <c r="BF501" s="130">
        <f t="shared" si="386"/>
        <v>0</v>
      </c>
      <c r="BG501" s="149" t="b">
        <f t="shared" si="387"/>
        <v>0</v>
      </c>
      <c r="BH501" s="130" t="b">
        <f t="shared" si="388"/>
        <v>0</v>
      </c>
      <c r="BI501" s="130" t="str">
        <f t="shared" si="389"/>
        <v/>
      </c>
      <c r="BJ501" s="130" t="str">
        <f t="shared" si="390"/>
        <v/>
      </c>
      <c r="BK501" s="130">
        <f t="shared" si="391"/>
        <v>0</v>
      </c>
      <c r="BL501" s="130" t="str">
        <f t="shared" si="392"/>
        <v/>
      </c>
      <c r="BM501" s="130" t="str">
        <f t="shared" si="404"/>
        <v/>
      </c>
      <c r="BN501" s="130" t="str">
        <f t="shared" si="405"/>
        <v/>
      </c>
      <c r="BO501" s="130">
        <f t="shared" si="401"/>
        <v>0</v>
      </c>
      <c r="BP501" s="130">
        <f t="shared" si="402"/>
        <v>0</v>
      </c>
      <c r="BQ501" s="130">
        <f t="shared" si="403"/>
        <v>0</v>
      </c>
      <c r="BR501" s="130">
        <f t="shared" si="393"/>
        <v>0</v>
      </c>
      <c r="BS501" s="130" t="str">
        <f t="shared" si="394"/>
        <v>N</v>
      </c>
    </row>
    <row r="502" spans="1:71" ht="18" customHeight="1">
      <c r="A502" s="407"/>
      <c r="B502" s="117"/>
      <c r="C502" s="117"/>
      <c r="D502" s="118"/>
      <c r="E502" s="118"/>
      <c r="F502" s="115"/>
      <c r="G502" s="115"/>
      <c r="H502" s="119"/>
      <c r="I502" s="109" t="str">
        <f t="shared" si="372"/>
        <v xml:space="preserve"> </v>
      </c>
      <c r="J502" s="109" t="str">
        <f t="shared" si="373"/>
        <v xml:space="preserve"> </v>
      </c>
      <c r="K502" s="109" t="str">
        <f t="shared" si="374"/>
        <v xml:space="preserve"> </v>
      </c>
      <c r="W502" s="141" t="str">
        <f t="shared" si="375"/>
        <v xml:space="preserve"> </v>
      </c>
      <c r="X502" s="137" t="str">
        <f t="shared" si="356"/>
        <v xml:space="preserve"> </v>
      </c>
      <c r="Y502" s="137" t="str">
        <f t="shared" si="357"/>
        <v xml:space="preserve"> </v>
      </c>
      <c r="Z502" s="137" t="str">
        <f t="shared" si="358"/>
        <v xml:space="preserve"> </v>
      </c>
      <c r="AA502" s="138" t="str">
        <f t="shared" si="359"/>
        <v xml:space="preserve"> </v>
      </c>
      <c r="AB502" s="144" t="str">
        <f t="shared" si="360"/>
        <v xml:space="preserve"> </v>
      </c>
      <c r="AC502" s="139" t="e">
        <f t="shared" si="361"/>
        <v>#N/A</v>
      </c>
      <c r="AD502" s="139" t="e">
        <f t="shared" si="362"/>
        <v>#N/A</v>
      </c>
      <c r="AE502" s="140" t="str">
        <f>IF(ISBLANK($G502)," ",IF($D502="Z",#REF!,IF($G502=2,0,IF($G502=1,IF($AB502&gt;$AD502,#REF!,0),IF($AB502&lt;$AC502,#REF!,#REF!)))))</f>
        <v xml:space="preserve"> </v>
      </c>
      <c r="AF502" s="140" t="str">
        <f>IF(ISBLANK($G502)," ",IF($D502="Z",#REF!+#REF!,IF($G502=2,#REF!+#REF!,IF($G502=1,IF($AB502&gt;$AD502,#REF!+#REF!,#REF!+#REF!),IF($AB502&lt;$AC502,#REF!+#REF!,#REF!+#REF!)))))</f>
        <v xml:space="preserve"> </v>
      </c>
      <c r="AG502" s="125">
        <f t="shared" si="395"/>
        <v>0</v>
      </c>
      <c r="AH502" s="126">
        <f t="shared" si="396"/>
        <v>0</v>
      </c>
      <c r="AI502" s="126">
        <f t="shared" si="397"/>
        <v>0</v>
      </c>
      <c r="AJ502" s="126">
        <f t="shared" si="398"/>
        <v>0</v>
      </c>
      <c r="AK502" s="126">
        <f t="shared" si="399"/>
        <v>0</v>
      </c>
      <c r="AL502" s="126">
        <f t="shared" si="400"/>
        <v>4</v>
      </c>
      <c r="AM502" s="125">
        <f t="shared" si="376"/>
        <v>23</v>
      </c>
      <c r="AN502" s="125">
        <f t="shared" si="363"/>
        <v>0</v>
      </c>
      <c r="AO502" s="125">
        <f t="shared" si="364"/>
        <v>0</v>
      </c>
      <c r="AP502" s="125">
        <f t="shared" si="377"/>
        <v>1</v>
      </c>
      <c r="AQ502" s="127">
        <f t="shared" si="365"/>
        <v>810</v>
      </c>
      <c r="AR502" s="127">
        <f t="shared" si="366"/>
        <v>0</v>
      </c>
      <c r="AS502" s="125">
        <f t="shared" si="378"/>
        <v>0</v>
      </c>
      <c r="AT502" s="128">
        <f t="shared" si="367"/>
        <v>0</v>
      </c>
      <c r="AU502" s="128">
        <f t="shared" si="368"/>
        <v>0</v>
      </c>
      <c r="AV502" s="128">
        <f t="shared" si="379"/>
        <v>0</v>
      </c>
      <c r="AW502" s="128">
        <f t="shared" si="369"/>
        <v>0</v>
      </c>
      <c r="AX502" s="146">
        <f t="shared" si="370"/>
        <v>0</v>
      </c>
      <c r="AY502" s="147">
        <f t="shared" si="380"/>
        <v>0</v>
      </c>
      <c r="AZ502" s="146">
        <f t="shared" si="371"/>
        <v>0</v>
      </c>
      <c r="BA502" s="129">
        <f t="shared" si="381"/>
        <v>0</v>
      </c>
      <c r="BB502" s="129">
        <f t="shared" si="382"/>
        <v>0</v>
      </c>
      <c r="BC502" s="129">
        <f t="shared" si="383"/>
        <v>0</v>
      </c>
      <c r="BD502" s="130">
        <f t="shared" si="384"/>
        <v>0</v>
      </c>
      <c r="BE502" s="130">
        <f t="shared" si="385"/>
        <v>0</v>
      </c>
      <c r="BF502" s="130">
        <f t="shared" si="386"/>
        <v>0</v>
      </c>
      <c r="BG502" s="149" t="b">
        <f t="shared" si="387"/>
        <v>0</v>
      </c>
      <c r="BH502" s="130" t="b">
        <f t="shared" si="388"/>
        <v>0</v>
      </c>
      <c r="BI502" s="130" t="str">
        <f t="shared" si="389"/>
        <v/>
      </c>
      <c r="BJ502" s="130" t="str">
        <f t="shared" si="390"/>
        <v/>
      </c>
      <c r="BK502" s="130">
        <f t="shared" si="391"/>
        <v>0</v>
      </c>
      <c r="BL502" s="130" t="str">
        <f t="shared" si="392"/>
        <v/>
      </c>
      <c r="BM502" s="130" t="str">
        <f t="shared" si="404"/>
        <v/>
      </c>
      <c r="BN502" s="130" t="str">
        <f t="shared" si="405"/>
        <v/>
      </c>
      <c r="BO502" s="130">
        <f t="shared" si="401"/>
        <v>0</v>
      </c>
      <c r="BP502" s="130">
        <f t="shared" si="402"/>
        <v>0</v>
      </c>
      <c r="BQ502" s="130">
        <f t="shared" si="403"/>
        <v>0</v>
      </c>
      <c r="BR502" s="130">
        <f t="shared" si="393"/>
        <v>0</v>
      </c>
      <c r="BS502" s="130" t="str">
        <f t="shared" si="394"/>
        <v>N</v>
      </c>
    </row>
    <row r="503" spans="1:71" ht="18" customHeight="1">
      <c r="A503" s="407"/>
      <c r="B503" s="117"/>
      <c r="C503" s="117"/>
      <c r="D503" s="118"/>
      <c r="E503" s="118"/>
      <c r="F503" s="115"/>
      <c r="G503" s="115"/>
      <c r="H503" s="119"/>
      <c r="I503" s="109" t="str">
        <f t="shared" si="372"/>
        <v xml:space="preserve"> </v>
      </c>
      <c r="J503" s="109" t="str">
        <f t="shared" si="373"/>
        <v xml:space="preserve"> </v>
      </c>
      <c r="K503" s="109" t="str">
        <f t="shared" si="374"/>
        <v xml:space="preserve"> </v>
      </c>
      <c r="W503" s="141" t="str">
        <f t="shared" si="375"/>
        <v xml:space="preserve"> </v>
      </c>
      <c r="X503" s="137" t="str">
        <f t="shared" si="356"/>
        <v xml:space="preserve"> </v>
      </c>
      <c r="Y503" s="137" t="str">
        <f t="shared" si="357"/>
        <v xml:space="preserve"> </v>
      </c>
      <c r="Z503" s="137" t="str">
        <f t="shared" si="358"/>
        <v xml:space="preserve"> </v>
      </c>
      <c r="AA503" s="138" t="str">
        <f t="shared" si="359"/>
        <v xml:space="preserve"> </v>
      </c>
      <c r="AB503" s="144" t="str">
        <f t="shared" si="360"/>
        <v xml:space="preserve"> </v>
      </c>
      <c r="AC503" s="139" t="e">
        <f t="shared" si="361"/>
        <v>#N/A</v>
      </c>
      <c r="AD503" s="139" t="e">
        <f t="shared" si="362"/>
        <v>#N/A</v>
      </c>
      <c r="AE503" s="140" t="str">
        <f>IF(ISBLANK($G503)," ",IF($D503="Z",#REF!,IF($G503=2,0,IF($G503=1,IF($AB503&gt;$AD503,#REF!,0),IF($AB503&lt;$AC503,#REF!,#REF!)))))</f>
        <v xml:space="preserve"> </v>
      </c>
      <c r="AF503" s="140" t="str">
        <f>IF(ISBLANK($G503)," ",IF($D503="Z",#REF!+#REF!,IF($G503=2,#REF!+#REF!,IF($G503=1,IF($AB503&gt;$AD503,#REF!+#REF!,#REF!+#REF!),IF($AB503&lt;$AC503,#REF!+#REF!,#REF!+#REF!)))))</f>
        <v xml:space="preserve"> </v>
      </c>
      <c r="AG503" s="125">
        <f t="shared" si="395"/>
        <v>0</v>
      </c>
      <c r="AH503" s="126">
        <f t="shared" si="396"/>
        <v>0</v>
      </c>
      <c r="AI503" s="126">
        <f t="shared" si="397"/>
        <v>0</v>
      </c>
      <c r="AJ503" s="126">
        <f t="shared" si="398"/>
        <v>0</v>
      </c>
      <c r="AK503" s="126">
        <f t="shared" si="399"/>
        <v>0</v>
      </c>
      <c r="AL503" s="126">
        <f t="shared" si="400"/>
        <v>4</v>
      </c>
      <c r="AM503" s="125">
        <f t="shared" si="376"/>
        <v>23</v>
      </c>
      <c r="AN503" s="125">
        <f t="shared" si="363"/>
        <v>0</v>
      </c>
      <c r="AO503" s="125">
        <f t="shared" si="364"/>
        <v>0</v>
      </c>
      <c r="AP503" s="125">
        <f t="shared" si="377"/>
        <v>1</v>
      </c>
      <c r="AQ503" s="127">
        <f t="shared" si="365"/>
        <v>810</v>
      </c>
      <c r="AR503" s="127">
        <f t="shared" si="366"/>
        <v>0</v>
      </c>
      <c r="AS503" s="125">
        <f t="shared" si="378"/>
        <v>0</v>
      </c>
      <c r="AT503" s="128">
        <f t="shared" si="367"/>
        <v>0</v>
      </c>
      <c r="AU503" s="128">
        <f t="shared" si="368"/>
        <v>0</v>
      </c>
      <c r="AV503" s="128">
        <f t="shared" si="379"/>
        <v>0</v>
      </c>
      <c r="AW503" s="128">
        <f t="shared" si="369"/>
        <v>0</v>
      </c>
      <c r="AX503" s="146">
        <f t="shared" si="370"/>
        <v>0</v>
      </c>
      <c r="AY503" s="147">
        <f t="shared" si="380"/>
        <v>0</v>
      </c>
      <c r="AZ503" s="146">
        <f t="shared" si="371"/>
        <v>0</v>
      </c>
      <c r="BA503" s="129">
        <f t="shared" si="381"/>
        <v>0</v>
      </c>
      <c r="BB503" s="129">
        <f t="shared" si="382"/>
        <v>0</v>
      </c>
      <c r="BC503" s="129">
        <f t="shared" si="383"/>
        <v>0</v>
      </c>
      <c r="BD503" s="130">
        <f t="shared" si="384"/>
        <v>0</v>
      </c>
      <c r="BE503" s="130">
        <f t="shared" si="385"/>
        <v>0</v>
      </c>
      <c r="BF503" s="130">
        <f t="shared" si="386"/>
        <v>0</v>
      </c>
      <c r="BG503" s="149" t="b">
        <f t="shared" si="387"/>
        <v>0</v>
      </c>
      <c r="BH503" s="130" t="b">
        <f t="shared" si="388"/>
        <v>0</v>
      </c>
      <c r="BI503" s="130" t="str">
        <f t="shared" si="389"/>
        <v/>
      </c>
      <c r="BJ503" s="130" t="str">
        <f t="shared" si="390"/>
        <v/>
      </c>
      <c r="BK503" s="130">
        <f t="shared" si="391"/>
        <v>0</v>
      </c>
      <c r="BL503" s="130" t="str">
        <f t="shared" si="392"/>
        <v/>
      </c>
      <c r="BM503" s="130" t="str">
        <f t="shared" si="404"/>
        <v/>
      </c>
      <c r="BN503" s="130" t="str">
        <f t="shared" si="405"/>
        <v/>
      </c>
      <c r="BO503" s="130">
        <f t="shared" si="401"/>
        <v>0</v>
      </c>
      <c r="BP503" s="130">
        <f t="shared" si="402"/>
        <v>0</v>
      </c>
      <c r="BQ503" s="130">
        <f t="shared" si="403"/>
        <v>0</v>
      </c>
      <c r="BR503" s="130">
        <f t="shared" si="393"/>
        <v>0</v>
      </c>
      <c r="BS503" s="130" t="str">
        <f t="shared" si="394"/>
        <v>N</v>
      </c>
    </row>
    <row r="504" spans="1:71" ht="18" customHeight="1">
      <c r="A504" s="407"/>
      <c r="B504" s="117"/>
      <c r="C504" s="117"/>
      <c r="D504" s="118"/>
      <c r="E504" s="118"/>
      <c r="F504" s="115"/>
      <c r="G504" s="115"/>
      <c r="H504" s="119"/>
      <c r="I504" s="109" t="str">
        <f t="shared" si="372"/>
        <v xml:space="preserve"> </v>
      </c>
      <c r="J504" s="109" t="str">
        <f t="shared" si="373"/>
        <v xml:space="preserve"> </v>
      </c>
      <c r="K504" s="109" t="str">
        <f t="shared" si="374"/>
        <v xml:space="preserve"> </v>
      </c>
      <c r="W504" s="141" t="str">
        <f t="shared" si="375"/>
        <v xml:space="preserve"> </v>
      </c>
      <c r="X504" s="137" t="str">
        <f t="shared" si="356"/>
        <v xml:space="preserve"> </v>
      </c>
      <c r="Y504" s="137" t="str">
        <f t="shared" si="357"/>
        <v xml:space="preserve"> </v>
      </c>
      <c r="Z504" s="137" t="str">
        <f t="shared" si="358"/>
        <v xml:space="preserve"> </v>
      </c>
      <c r="AA504" s="138" t="str">
        <f t="shared" si="359"/>
        <v xml:space="preserve"> </v>
      </c>
      <c r="AB504" s="144" t="str">
        <f t="shared" si="360"/>
        <v xml:space="preserve"> </v>
      </c>
      <c r="AC504" s="139" t="e">
        <f t="shared" si="361"/>
        <v>#N/A</v>
      </c>
      <c r="AD504" s="139" t="e">
        <f t="shared" si="362"/>
        <v>#N/A</v>
      </c>
      <c r="AE504" s="140" t="str">
        <f>IF(ISBLANK($G504)," ",IF($D504="Z",#REF!,IF($G504=2,0,IF($G504=1,IF($AB504&gt;$AD504,#REF!,0),IF($AB504&lt;$AC504,#REF!,#REF!)))))</f>
        <v xml:space="preserve"> </v>
      </c>
      <c r="AF504" s="140" t="str">
        <f>IF(ISBLANK($G504)," ",IF($D504="Z",#REF!+#REF!,IF($G504=2,#REF!+#REF!,IF($G504=1,IF($AB504&gt;$AD504,#REF!+#REF!,#REF!+#REF!),IF($AB504&lt;$AC504,#REF!+#REF!,#REF!+#REF!)))))</f>
        <v xml:space="preserve"> </v>
      </c>
      <c r="AG504" s="125">
        <f t="shared" si="395"/>
        <v>0</v>
      </c>
      <c r="AH504" s="126">
        <f t="shared" si="396"/>
        <v>0</v>
      </c>
      <c r="AI504" s="126">
        <f t="shared" si="397"/>
        <v>0</v>
      </c>
      <c r="AJ504" s="126">
        <f t="shared" si="398"/>
        <v>0</v>
      </c>
      <c r="AK504" s="126">
        <f t="shared" si="399"/>
        <v>0</v>
      </c>
      <c r="AL504" s="126">
        <f t="shared" si="400"/>
        <v>4</v>
      </c>
      <c r="AM504" s="125">
        <f t="shared" si="376"/>
        <v>23</v>
      </c>
      <c r="AN504" s="125">
        <f t="shared" si="363"/>
        <v>0</v>
      </c>
      <c r="AO504" s="125">
        <f t="shared" si="364"/>
        <v>0</v>
      </c>
      <c r="AP504" s="125">
        <f t="shared" si="377"/>
        <v>1</v>
      </c>
      <c r="AQ504" s="127">
        <f t="shared" si="365"/>
        <v>810</v>
      </c>
      <c r="AR504" s="127">
        <f t="shared" si="366"/>
        <v>0</v>
      </c>
      <c r="AS504" s="125">
        <f t="shared" si="378"/>
        <v>0</v>
      </c>
      <c r="AT504" s="128">
        <f t="shared" si="367"/>
        <v>0</v>
      </c>
      <c r="AU504" s="128">
        <f t="shared" si="368"/>
        <v>0</v>
      </c>
      <c r="AV504" s="128">
        <f t="shared" si="379"/>
        <v>0</v>
      </c>
      <c r="AW504" s="128">
        <f t="shared" si="369"/>
        <v>0</v>
      </c>
      <c r="AX504" s="146">
        <f t="shared" si="370"/>
        <v>0</v>
      </c>
      <c r="AY504" s="147">
        <f t="shared" si="380"/>
        <v>0</v>
      </c>
      <c r="AZ504" s="146">
        <f t="shared" si="371"/>
        <v>0</v>
      </c>
      <c r="BA504" s="129">
        <f t="shared" si="381"/>
        <v>0</v>
      </c>
      <c r="BB504" s="129">
        <f t="shared" si="382"/>
        <v>0</v>
      </c>
      <c r="BC504" s="129">
        <f t="shared" si="383"/>
        <v>0</v>
      </c>
      <c r="BD504" s="130">
        <f t="shared" si="384"/>
        <v>0</v>
      </c>
      <c r="BE504" s="130">
        <f t="shared" si="385"/>
        <v>0</v>
      </c>
      <c r="BF504" s="130">
        <f t="shared" si="386"/>
        <v>0</v>
      </c>
      <c r="BG504" s="149" t="b">
        <f t="shared" si="387"/>
        <v>0</v>
      </c>
      <c r="BH504" s="130" t="b">
        <f t="shared" si="388"/>
        <v>0</v>
      </c>
      <c r="BI504" s="130" t="str">
        <f t="shared" si="389"/>
        <v/>
      </c>
      <c r="BJ504" s="130" t="str">
        <f t="shared" si="390"/>
        <v/>
      </c>
      <c r="BK504" s="130">
        <f t="shared" si="391"/>
        <v>0</v>
      </c>
      <c r="BL504" s="130" t="str">
        <f t="shared" si="392"/>
        <v/>
      </c>
      <c r="BM504" s="130" t="str">
        <f t="shared" si="404"/>
        <v/>
      </c>
      <c r="BN504" s="130" t="str">
        <f t="shared" si="405"/>
        <v/>
      </c>
      <c r="BO504" s="130">
        <f t="shared" si="401"/>
        <v>0</v>
      </c>
      <c r="BP504" s="130">
        <f t="shared" si="402"/>
        <v>0</v>
      </c>
      <c r="BQ504" s="130">
        <f t="shared" si="403"/>
        <v>0</v>
      </c>
      <c r="BR504" s="130">
        <f t="shared" si="393"/>
        <v>0</v>
      </c>
      <c r="BS504" s="130" t="str">
        <f t="shared" si="394"/>
        <v>N</v>
      </c>
    </row>
    <row r="505" spans="1:71" ht="18" customHeight="1">
      <c r="A505" s="407"/>
      <c r="B505" s="117"/>
      <c r="C505" s="117"/>
      <c r="D505" s="118"/>
      <c r="E505" s="118"/>
      <c r="F505" s="115"/>
      <c r="G505" s="115"/>
      <c r="H505" s="119"/>
      <c r="I505" s="109" t="str">
        <f t="shared" si="372"/>
        <v xml:space="preserve"> </v>
      </c>
      <c r="J505" s="109" t="str">
        <f t="shared" si="373"/>
        <v xml:space="preserve"> </v>
      </c>
      <c r="K505" s="109" t="str">
        <f t="shared" si="374"/>
        <v xml:space="preserve"> </v>
      </c>
      <c r="W505" s="141" t="str">
        <f t="shared" si="375"/>
        <v xml:space="preserve"> </v>
      </c>
      <c r="X505" s="137" t="str">
        <f t="shared" si="356"/>
        <v xml:space="preserve"> </v>
      </c>
      <c r="Y505" s="137" t="str">
        <f t="shared" si="357"/>
        <v xml:space="preserve"> </v>
      </c>
      <c r="Z505" s="137" t="str">
        <f t="shared" si="358"/>
        <v xml:space="preserve"> </v>
      </c>
      <c r="AA505" s="138" t="str">
        <f t="shared" si="359"/>
        <v xml:space="preserve"> </v>
      </c>
      <c r="AB505" s="144" t="str">
        <f t="shared" si="360"/>
        <v xml:space="preserve"> </v>
      </c>
      <c r="AC505" s="139" t="e">
        <f t="shared" si="361"/>
        <v>#N/A</v>
      </c>
      <c r="AD505" s="139" t="e">
        <f t="shared" si="362"/>
        <v>#N/A</v>
      </c>
      <c r="AE505" s="140" t="str">
        <f>IF(ISBLANK($G505)," ",IF($D505="Z",#REF!,IF($G505=2,0,IF($G505=1,IF($AB505&gt;$AD505,#REF!,0),IF($AB505&lt;$AC505,#REF!,#REF!)))))</f>
        <v xml:space="preserve"> </v>
      </c>
      <c r="AF505" s="140" t="str">
        <f>IF(ISBLANK($G505)," ",IF($D505="Z",#REF!+#REF!,IF($G505=2,#REF!+#REF!,IF($G505=1,IF($AB505&gt;$AD505,#REF!+#REF!,#REF!+#REF!),IF($AB505&lt;$AC505,#REF!+#REF!,#REF!+#REF!)))))</f>
        <v xml:space="preserve"> </v>
      </c>
      <c r="AG505" s="125">
        <f t="shared" si="395"/>
        <v>0</v>
      </c>
      <c r="AH505" s="126">
        <f t="shared" si="396"/>
        <v>0</v>
      </c>
      <c r="AI505" s="126">
        <f t="shared" si="397"/>
        <v>0</v>
      </c>
      <c r="AJ505" s="126">
        <f t="shared" si="398"/>
        <v>0</v>
      </c>
      <c r="AK505" s="126">
        <f t="shared" si="399"/>
        <v>0</v>
      </c>
      <c r="AL505" s="126">
        <f t="shared" si="400"/>
        <v>4</v>
      </c>
      <c r="AM505" s="125">
        <f t="shared" si="376"/>
        <v>23</v>
      </c>
      <c r="AN505" s="125">
        <f t="shared" si="363"/>
        <v>0</v>
      </c>
      <c r="AO505" s="125">
        <f t="shared" si="364"/>
        <v>0</v>
      </c>
      <c r="AP505" s="125">
        <f t="shared" si="377"/>
        <v>1</v>
      </c>
      <c r="AQ505" s="127">
        <f t="shared" si="365"/>
        <v>810</v>
      </c>
      <c r="AR505" s="127">
        <f t="shared" si="366"/>
        <v>0</v>
      </c>
      <c r="AS505" s="125">
        <f t="shared" si="378"/>
        <v>0</v>
      </c>
      <c r="AT505" s="128">
        <f t="shared" si="367"/>
        <v>0</v>
      </c>
      <c r="AU505" s="128">
        <f t="shared" si="368"/>
        <v>0</v>
      </c>
      <c r="AV505" s="128">
        <f t="shared" si="379"/>
        <v>0</v>
      </c>
      <c r="AW505" s="128">
        <f t="shared" si="369"/>
        <v>0</v>
      </c>
      <c r="AX505" s="146">
        <f t="shared" si="370"/>
        <v>0</v>
      </c>
      <c r="AY505" s="147">
        <f t="shared" si="380"/>
        <v>0</v>
      </c>
      <c r="AZ505" s="146">
        <f t="shared" si="371"/>
        <v>0</v>
      </c>
      <c r="BA505" s="129">
        <f t="shared" si="381"/>
        <v>0</v>
      </c>
      <c r="BB505" s="129">
        <f t="shared" si="382"/>
        <v>0</v>
      </c>
      <c r="BC505" s="129">
        <f t="shared" si="383"/>
        <v>0</v>
      </c>
      <c r="BD505" s="130">
        <f t="shared" si="384"/>
        <v>0</v>
      </c>
      <c r="BE505" s="130">
        <f t="shared" si="385"/>
        <v>0</v>
      </c>
      <c r="BF505" s="130">
        <f t="shared" si="386"/>
        <v>0</v>
      </c>
      <c r="BG505" s="149" t="b">
        <f t="shared" si="387"/>
        <v>0</v>
      </c>
      <c r="BH505" s="130" t="b">
        <f t="shared" si="388"/>
        <v>0</v>
      </c>
      <c r="BI505" s="130" t="str">
        <f t="shared" si="389"/>
        <v/>
      </c>
      <c r="BJ505" s="130" t="str">
        <f t="shared" si="390"/>
        <v/>
      </c>
      <c r="BK505" s="130">
        <f t="shared" si="391"/>
        <v>0</v>
      </c>
      <c r="BL505" s="130" t="str">
        <f t="shared" si="392"/>
        <v/>
      </c>
      <c r="BM505" s="130" t="str">
        <f t="shared" si="404"/>
        <v/>
      </c>
      <c r="BN505" s="130" t="str">
        <f t="shared" si="405"/>
        <v/>
      </c>
      <c r="BO505" s="130">
        <f t="shared" si="401"/>
        <v>0</v>
      </c>
      <c r="BP505" s="130">
        <f t="shared" si="402"/>
        <v>0</v>
      </c>
      <c r="BQ505" s="130">
        <f t="shared" si="403"/>
        <v>0</v>
      </c>
      <c r="BR505" s="130">
        <f t="shared" si="393"/>
        <v>0</v>
      </c>
      <c r="BS505" s="130" t="str">
        <f t="shared" si="394"/>
        <v>N</v>
      </c>
    </row>
    <row r="506" spans="1:71" ht="18" customHeight="1">
      <c r="A506" s="407"/>
      <c r="B506" s="117"/>
      <c r="C506" s="117"/>
      <c r="D506" s="118"/>
      <c r="E506" s="118"/>
      <c r="F506" s="115"/>
      <c r="G506" s="115"/>
      <c r="H506" s="119"/>
      <c r="I506" s="109" t="str">
        <f t="shared" si="372"/>
        <v xml:space="preserve"> </v>
      </c>
      <c r="J506" s="109" t="str">
        <f t="shared" si="373"/>
        <v xml:space="preserve"> </v>
      </c>
      <c r="K506" s="109" t="str">
        <f t="shared" si="374"/>
        <v xml:space="preserve"> </v>
      </c>
      <c r="W506" s="141" t="str">
        <f t="shared" si="375"/>
        <v xml:space="preserve"> </v>
      </c>
      <c r="X506" s="137" t="str">
        <f t="shared" si="356"/>
        <v xml:space="preserve"> </v>
      </c>
      <c r="Y506" s="137" t="str">
        <f t="shared" si="357"/>
        <v xml:space="preserve"> </v>
      </c>
      <c r="Z506" s="137" t="str">
        <f t="shared" si="358"/>
        <v xml:space="preserve"> </v>
      </c>
      <c r="AA506" s="138" t="str">
        <f t="shared" si="359"/>
        <v xml:space="preserve"> </v>
      </c>
      <c r="AB506" s="144" t="str">
        <f t="shared" si="360"/>
        <v xml:space="preserve"> </v>
      </c>
      <c r="AC506" s="139" t="e">
        <f t="shared" si="361"/>
        <v>#N/A</v>
      </c>
      <c r="AD506" s="139" t="e">
        <f t="shared" si="362"/>
        <v>#N/A</v>
      </c>
      <c r="AE506" s="140" t="str">
        <f>IF(ISBLANK($G506)," ",IF($D506="Z",#REF!,IF($G506=2,0,IF($G506=1,IF($AB506&gt;$AD506,#REF!,0),IF($AB506&lt;$AC506,#REF!,#REF!)))))</f>
        <v xml:space="preserve"> </v>
      </c>
      <c r="AF506" s="140" t="str">
        <f>IF(ISBLANK($G506)," ",IF($D506="Z",#REF!+#REF!,IF($G506=2,#REF!+#REF!,IF($G506=1,IF($AB506&gt;$AD506,#REF!+#REF!,#REF!+#REF!),IF($AB506&lt;$AC506,#REF!+#REF!,#REF!+#REF!)))))</f>
        <v xml:space="preserve"> </v>
      </c>
      <c r="AG506" s="125">
        <f t="shared" si="395"/>
        <v>0</v>
      </c>
      <c r="AH506" s="126">
        <f t="shared" si="396"/>
        <v>0</v>
      </c>
      <c r="AI506" s="126">
        <f t="shared" si="397"/>
        <v>0</v>
      </c>
      <c r="AJ506" s="126">
        <f t="shared" si="398"/>
        <v>0</v>
      </c>
      <c r="AK506" s="126">
        <f t="shared" si="399"/>
        <v>0</v>
      </c>
      <c r="AL506" s="126">
        <f t="shared" si="400"/>
        <v>4</v>
      </c>
      <c r="AM506" s="125">
        <f t="shared" si="376"/>
        <v>23</v>
      </c>
      <c r="AN506" s="125">
        <f t="shared" si="363"/>
        <v>0</v>
      </c>
      <c r="AO506" s="125">
        <f t="shared" si="364"/>
        <v>0</v>
      </c>
      <c r="AP506" s="125">
        <f t="shared" si="377"/>
        <v>1</v>
      </c>
      <c r="AQ506" s="127">
        <f t="shared" si="365"/>
        <v>810</v>
      </c>
      <c r="AR506" s="127">
        <f t="shared" si="366"/>
        <v>0</v>
      </c>
      <c r="AS506" s="125">
        <f t="shared" si="378"/>
        <v>0</v>
      </c>
      <c r="AT506" s="128">
        <f t="shared" si="367"/>
        <v>0</v>
      </c>
      <c r="AU506" s="128">
        <f t="shared" si="368"/>
        <v>0</v>
      </c>
      <c r="AV506" s="128">
        <f t="shared" si="379"/>
        <v>0</v>
      </c>
      <c r="AW506" s="128">
        <f t="shared" si="369"/>
        <v>0</v>
      </c>
      <c r="AX506" s="146">
        <f t="shared" si="370"/>
        <v>0</v>
      </c>
      <c r="AY506" s="147">
        <f t="shared" si="380"/>
        <v>0</v>
      </c>
      <c r="AZ506" s="146">
        <f t="shared" si="371"/>
        <v>0</v>
      </c>
      <c r="BA506" s="129">
        <f t="shared" si="381"/>
        <v>0</v>
      </c>
      <c r="BB506" s="129">
        <f t="shared" si="382"/>
        <v>0</v>
      </c>
      <c r="BC506" s="129">
        <f t="shared" si="383"/>
        <v>0</v>
      </c>
      <c r="BD506" s="130">
        <f t="shared" si="384"/>
        <v>0</v>
      </c>
      <c r="BE506" s="130">
        <f t="shared" si="385"/>
        <v>0</v>
      </c>
      <c r="BF506" s="130">
        <f t="shared" si="386"/>
        <v>0</v>
      </c>
      <c r="BG506" s="149" t="b">
        <f t="shared" si="387"/>
        <v>0</v>
      </c>
      <c r="BH506" s="130" t="b">
        <f t="shared" si="388"/>
        <v>0</v>
      </c>
      <c r="BI506" s="130" t="str">
        <f t="shared" si="389"/>
        <v/>
      </c>
      <c r="BJ506" s="130" t="str">
        <f t="shared" si="390"/>
        <v/>
      </c>
      <c r="BK506" s="130">
        <f t="shared" si="391"/>
        <v>0</v>
      </c>
      <c r="BL506" s="130" t="str">
        <f t="shared" si="392"/>
        <v/>
      </c>
      <c r="BM506" s="130" t="str">
        <f t="shared" si="404"/>
        <v/>
      </c>
      <c r="BN506" s="130" t="str">
        <f t="shared" si="405"/>
        <v/>
      </c>
      <c r="BO506" s="130">
        <f t="shared" si="401"/>
        <v>0</v>
      </c>
      <c r="BP506" s="130">
        <f t="shared" si="402"/>
        <v>0</v>
      </c>
      <c r="BQ506" s="130">
        <f t="shared" si="403"/>
        <v>0</v>
      </c>
      <c r="BR506" s="130">
        <f t="shared" si="393"/>
        <v>0</v>
      </c>
      <c r="BS506" s="130" t="str">
        <f t="shared" si="394"/>
        <v>N</v>
      </c>
    </row>
    <row r="507" spans="1:71" ht="18" customHeight="1">
      <c r="A507" s="407"/>
      <c r="B507" s="117"/>
      <c r="C507" s="117"/>
      <c r="D507" s="118"/>
      <c r="E507" s="118"/>
      <c r="F507" s="115"/>
      <c r="G507" s="115"/>
      <c r="H507" s="119"/>
      <c r="I507" s="109" t="str">
        <f t="shared" si="372"/>
        <v xml:space="preserve"> </v>
      </c>
      <c r="J507" s="109" t="str">
        <f t="shared" si="373"/>
        <v xml:space="preserve"> </v>
      </c>
      <c r="K507" s="109" t="str">
        <f t="shared" si="374"/>
        <v xml:space="preserve"> </v>
      </c>
      <c r="W507" s="141" t="str">
        <f t="shared" si="375"/>
        <v xml:space="preserve"> </v>
      </c>
      <c r="X507" s="137" t="str">
        <f t="shared" si="356"/>
        <v xml:space="preserve"> </v>
      </c>
      <c r="Y507" s="137" t="str">
        <f t="shared" si="357"/>
        <v xml:space="preserve"> </v>
      </c>
      <c r="Z507" s="137" t="str">
        <f t="shared" si="358"/>
        <v xml:space="preserve"> </v>
      </c>
      <c r="AA507" s="138" t="str">
        <f t="shared" si="359"/>
        <v xml:space="preserve"> </v>
      </c>
      <c r="AB507" s="144" t="str">
        <f t="shared" si="360"/>
        <v xml:space="preserve"> </v>
      </c>
      <c r="AC507" s="139" t="e">
        <f t="shared" si="361"/>
        <v>#N/A</v>
      </c>
      <c r="AD507" s="139" t="e">
        <f t="shared" si="362"/>
        <v>#N/A</v>
      </c>
      <c r="AE507" s="140" t="str">
        <f>IF(ISBLANK($G507)," ",IF($D507="Z",#REF!,IF($G507=2,0,IF($G507=1,IF($AB507&gt;$AD507,#REF!,0),IF($AB507&lt;$AC507,#REF!,#REF!)))))</f>
        <v xml:space="preserve"> </v>
      </c>
      <c r="AF507" s="140" t="str">
        <f>IF(ISBLANK($G507)," ",IF($D507="Z",#REF!+#REF!,IF($G507=2,#REF!+#REF!,IF($G507=1,IF($AB507&gt;$AD507,#REF!+#REF!,#REF!+#REF!),IF($AB507&lt;$AC507,#REF!+#REF!,#REF!+#REF!)))))</f>
        <v xml:space="preserve"> </v>
      </c>
      <c r="AG507" s="125">
        <f t="shared" si="395"/>
        <v>0</v>
      </c>
      <c r="AH507" s="126">
        <f t="shared" si="396"/>
        <v>0</v>
      </c>
      <c r="AI507" s="126">
        <f t="shared" si="397"/>
        <v>0</v>
      </c>
      <c r="AJ507" s="126">
        <f t="shared" si="398"/>
        <v>0</v>
      </c>
      <c r="AK507" s="126">
        <f t="shared" si="399"/>
        <v>0</v>
      </c>
      <c r="AL507" s="126">
        <f t="shared" si="400"/>
        <v>4</v>
      </c>
      <c r="AM507" s="125">
        <f t="shared" si="376"/>
        <v>23</v>
      </c>
      <c r="AN507" s="125">
        <f t="shared" si="363"/>
        <v>0</v>
      </c>
      <c r="AO507" s="125">
        <f t="shared" si="364"/>
        <v>0</v>
      </c>
      <c r="AP507" s="125">
        <f t="shared" si="377"/>
        <v>1</v>
      </c>
      <c r="AQ507" s="127">
        <f t="shared" si="365"/>
        <v>810</v>
      </c>
      <c r="AR507" s="127">
        <f t="shared" si="366"/>
        <v>0</v>
      </c>
      <c r="AS507" s="125">
        <f t="shared" si="378"/>
        <v>0</v>
      </c>
      <c r="AT507" s="128">
        <f t="shared" si="367"/>
        <v>0</v>
      </c>
      <c r="AU507" s="128">
        <f t="shared" si="368"/>
        <v>0</v>
      </c>
      <c r="AV507" s="128">
        <f t="shared" si="379"/>
        <v>0</v>
      </c>
      <c r="AW507" s="128">
        <f t="shared" si="369"/>
        <v>0</v>
      </c>
      <c r="AX507" s="146">
        <f t="shared" si="370"/>
        <v>0</v>
      </c>
      <c r="AY507" s="147">
        <f t="shared" si="380"/>
        <v>0</v>
      </c>
      <c r="AZ507" s="146">
        <f t="shared" si="371"/>
        <v>0</v>
      </c>
      <c r="BA507" s="129">
        <f t="shared" si="381"/>
        <v>0</v>
      </c>
      <c r="BB507" s="129">
        <f t="shared" si="382"/>
        <v>0</v>
      </c>
      <c r="BC507" s="129">
        <f t="shared" si="383"/>
        <v>0</v>
      </c>
      <c r="BD507" s="130">
        <f t="shared" si="384"/>
        <v>0</v>
      </c>
      <c r="BE507" s="130">
        <f t="shared" si="385"/>
        <v>0</v>
      </c>
      <c r="BF507" s="130">
        <f t="shared" si="386"/>
        <v>0</v>
      </c>
      <c r="BG507" s="149" t="b">
        <f t="shared" si="387"/>
        <v>0</v>
      </c>
      <c r="BH507" s="130" t="b">
        <f t="shared" si="388"/>
        <v>0</v>
      </c>
      <c r="BI507" s="130" t="str">
        <f t="shared" si="389"/>
        <v/>
      </c>
      <c r="BJ507" s="130" t="str">
        <f t="shared" si="390"/>
        <v/>
      </c>
      <c r="BK507" s="130">
        <f t="shared" si="391"/>
        <v>0</v>
      </c>
      <c r="BL507" s="130" t="str">
        <f t="shared" si="392"/>
        <v/>
      </c>
      <c r="BM507" s="130" t="str">
        <f t="shared" si="404"/>
        <v/>
      </c>
      <c r="BN507" s="130" t="str">
        <f t="shared" si="405"/>
        <v/>
      </c>
      <c r="BO507" s="130">
        <f t="shared" si="401"/>
        <v>0</v>
      </c>
      <c r="BP507" s="130">
        <f t="shared" si="402"/>
        <v>0</v>
      </c>
      <c r="BQ507" s="130">
        <f t="shared" si="403"/>
        <v>0</v>
      </c>
      <c r="BR507" s="130">
        <f t="shared" si="393"/>
        <v>0</v>
      </c>
      <c r="BS507" s="130" t="str">
        <f t="shared" si="394"/>
        <v>N</v>
      </c>
    </row>
    <row r="508" spans="1:71" ht="18" customHeight="1">
      <c r="A508" s="407"/>
      <c r="B508" s="117"/>
      <c r="C508" s="117"/>
      <c r="D508" s="118"/>
      <c r="E508" s="118"/>
      <c r="F508" s="115"/>
      <c r="G508" s="115"/>
      <c r="H508" s="119"/>
      <c r="I508" s="109" t="str">
        <f t="shared" si="372"/>
        <v xml:space="preserve"> </v>
      </c>
      <c r="J508" s="109" t="str">
        <f t="shared" si="373"/>
        <v xml:space="preserve"> </v>
      </c>
      <c r="K508" s="109" t="str">
        <f t="shared" si="374"/>
        <v xml:space="preserve"> </v>
      </c>
      <c r="W508" s="141" t="str">
        <f t="shared" si="375"/>
        <v xml:space="preserve"> </v>
      </c>
      <c r="X508" s="137" t="str">
        <f t="shared" si="356"/>
        <v xml:space="preserve"> </v>
      </c>
      <c r="Y508" s="137" t="str">
        <f t="shared" si="357"/>
        <v xml:space="preserve"> </v>
      </c>
      <c r="Z508" s="137" t="str">
        <f t="shared" si="358"/>
        <v xml:space="preserve"> </v>
      </c>
      <c r="AA508" s="138" t="str">
        <f t="shared" si="359"/>
        <v xml:space="preserve"> </v>
      </c>
      <c r="AB508" s="144" t="str">
        <f t="shared" si="360"/>
        <v xml:space="preserve"> </v>
      </c>
      <c r="AC508" s="139" t="e">
        <f t="shared" si="361"/>
        <v>#N/A</v>
      </c>
      <c r="AD508" s="139" t="e">
        <f t="shared" si="362"/>
        <v>#N/A</v>
      </c>
      <c r="AE508" s="140" t="str">
        <f>IF(ISBLANK($G508)," ",IF($D508="Z",#REF!,IF($G508=2,0,IF($G508=1,IF($AB508&gt;$AD508,#REF!,0),IF($AB508&lt;$AC508,#REF!,#REF!)))))</f>
        <v xml:space="preserve"> </v>
      </c>
      <c r="AF508" s="140" t="str">
        <f>IF(ISBLANK($G508)," ",IF($D508="Z",#REF!+#REF!,IF($G508=2,#REF!+#REF!,IF($G508=1,IF($AB508&gt;$AD508,#REF!+#REF!,#REF!+#REF!),IF($AB508&lt;$AC508,#REF!+#REF!,#REF!+#REF!)))))</f>
        <v xml:space="preserve"> </v>
      </c>
      <c r="AG508" s="125">
        <f t="shared" si="395"/>
        <v>0</v>
      </c>
      <c r="AH508" s="126">
        <f t="shared" si="396"/>
        <v>0</v>
      </c>
      <c r="AI508" s="126">
        <f t="shared" si="397"/>
        <v>0</v>
      </c>
      <c r="AJ508" s="126">
        <f t="shared" si="398"/>
        <v>0</v>
      </c>
      <c r="AK508" s="126">
        <f t="shared" si="399"/>
        <v>0</v>
      </c>
      <c r="AL508" s="126">
        <f t="shared" si="400"/>
        <v>4</v>
      </c>
      <c r="AM508" s="125">
        <f t="shared" si="376"/>
        <v>23</v>
      </c>
      <c r="AN508" s="125">
        <f t="shared" si="363"/>
        <v>0</v>
      </c>
      <c r="AO508" s="125">
        <f t="shared" si="364"/>
        <v>0</v>
      </c>
      <c r="AP508" s="125">
        <f t="shared" si="377"/>
        <v>1</v>
      </c>
      <c r="AQ508" s="127">
        <f t="shared" si="365"/>
        <v>810</v>
      </c>
      <c r="AR508" s="127">
        <f t="shared" si="366"/>
        <v>0</v>
      </c>
      <c r="AS508" s="125">
        <f t="shared" si="378"/>
        <v>0</v>
      </c>
      <c r="AT508" s="128">
        <f t="shared" si="367"/>
        <v>0</v>
      </c>
      <c r="AU508" s="128">
        <f t="shared" si="368"/>
        <v>0</v>
      </c>
      <c r="AV508" s="128">
        <f t="shared" si="379"/>
        <v>0</v>
      </c>
      <c r="AW508" s="128">
        <f t="shared" si="369"/>
        <v>0</v>
      </c>
      <c r="AX508" s="146">
        <f t="shared" si="370"/>
        <v>0</v>
      </c>
      <c r="AY508" s="147">
        <f t="shared" si="380"/>
        <v>0</v>
      </c>
      <c r="AZ508" s="146">
        <f t="shared" si="371"/>
        <v>0</v>
      </c>
      <c r="BA508" s="129">
        <f t="shared" si="381"/>
        <v>0</v>
      </c>
      <c r="BB508" s="129">
        <f t="shared" si="382"/>
        <v>0</v>
      </c>
      <c r="BC508" s="129">
        <f t="shared" si="383"/>
        <v>0</v>
      </c>
      <c r="BD508" s="130">
        <f t="shared" si="384"/>
        <v>0</v>
      </c>
      <c r="BE508" s="130">
        <f t="shared" si="385"/>
        <v>0</v>
      </c>
      <c r="BF508" s="130">
        <f t="shared" si="386"/>
        <v>0</v>
      </c>
      <c r="BG508" s="149" t="b">
        <f t="shared" si="387"/>
        <v>0</v>
      </c>
      <c r="BH508" s="130" t="b">
        <f t="shared" si="388"/>
        <v>0</v>
      </c>
      <c r="BI508" s="130" t="str">
        <f t="shared" si="389"/>
        <v/>
      </c>
      <c r="BJ508" s="130" t="str">
        <f t="shared" si="390"/>
        <v/>
      </c>
      <c r="BK508" s="130">
        <f t="shared" si="391"/>
        <v>0</v>
      </c>
      <c r="BL508" s="130" t="str">
        <f t="shared" si="392"/>
        <v/>
      </c>
      <c r="BM508" s="130" t="str">
        <f t="shared" si="404"/>
        <v/>
      </c>
      <c r="BN508" s="130" t="str">
        <f t="shared" si="405"/>
        <v/>
      </c>
      <c r="BO508" s="130">
        <f t="shared" si="401"/>
        <v>0</v>
      </c>
      <c r="BP508" s="130">
        <f t="shared" si="402"/>
        <v>0</v>
      </c>
      <c r="BQ508" s="130">
        <f t="shared" si="403"/>
        <v>0</v>
      </c>
      <c r="BR508" s="130">
        <f t="shared" si="393"/>
        <v>0</v>
      </c>
      <c r="BS508" s="130" t="str">
        <f t="shared" si="394"/>
        <v>N</v>
      </c>
    </row>
    <row r="509" spans="1:71" ht="18" customHeight="1">
      <c r="A509" s="407"/>
      <c r="B509" s="117"/>
      <c r="C509" s="117"/>
      <c r="D509" s="118"/>
      <c r="E509" s="118"/>
      <c r="F509" s="115"/>
      <c r="G509" s="115"/>
      <c r="H509" s="119"/>
      <c r="I509" s="109" t="str">
        <f t="shared" si="372"/>
        <v xml:space="preserve"> </v>
      </c>
      <c r="J509" s="109" t="str">
        <f t="shared" si="373"/>
        <v xml:space="preserve"> </v>
      </c>
      <c r="K509" s="109" t="str">
        <f t="shared" si="374"/>
        <v xml:space="preserve"> </v>
      </c>
      <c r="W509" s="141" t="str">
        <f t="shared" si="375"/>
        <v xml:space="preserve"> </v>
      </c>
      <c r="X509" s="137" t="str">
        <f t="shared" si="356"/>
        <v xml:space="preserve"> </v>
      </c>
      <c r="Y509" s="137" t="str">
        <f t="shared" si="357"/>
        <v xml:space="preserve"> </v>
      </c>
      <c r="Z509" s="137" t="str">
        <f t="shared" si="358"/>
        <v xml:space="preserve"> </v>
      </c>
      <c r="AA509" s="138" t="str">
        <f t="shared" si="359"/>
        <v xml:space="preserve"> </v>
      </c>
      <c r="AB509" s="144" t="str">
        <f t="shared" si="360"/>
        <v xml:space="preserve"> </v>
      </c>
      <c r="AC509" s="139" t="e">
        <f t="shared" si="361"/>
        <v>#N/A</v>
      </c>
      <c r="AD509" s="139" t="e">
        <f t="shared" si="362"/>
        <v>#N/A</v>
      </c>
      <c r="AE509" s="140" t="str">
        <f>IF(ISBLANK($G509)," ",IF($D509="Z",#REF!,IF($G509=2,0,IF($G509=1,IF($AB509&gt;$AD509,#REF!,0),IF($AB509&lt;$AC509,#REF!,#REF!)))))</f>
        <v xml:space="preserve"> </v>
      </c>
      <c r="AF509" s="140" t="str">
        <f>IF(ISBLANK($G509)," ",IF($D509="Z",#REF!+#REF!,IF($G509=2,#REF!+#REF!,IF($G509=1,IF($AB509&gt;$AD509,#REF!+#REF!,#REF!+#REF!),IF($AB509&lt;$AC509,#REF!+#REF!,#REF!+#REF!)))))</f>
        <v xml:space="preserve"> </v>
      </c>
      <c r="AG509" s="125">
        <f t="shared" si="395"/>
        <v>0</v>
      </c>
      <c r="AH509" s="126">
        <f t="shared" si="396"/>
        <v>0</v>
      </c>
      <c r="AI509" s="126">
        <f t="shared" si="397"/>
        <v>0</v>
      </c>
      <c r="AJ509" s="126">
        <f t="shared" si="398"/>
        <v>0</v>
      </c>
      <c r="AK509" s="126">
        <f t="shared" si="399"/>
        <v>0</v>
      </c>
      <c r="AL509" s="126">
        <f t="shared" si="400"/>
        <v>4</v>
      </c>
      <c r="AM509" s="125">
        <f t="shared" si="376"/>
        <v>23</v>
      </c>
      <c r="AN509" s="125">
        <f t="shared" si="363"/>
        <v>0</v>
      </c>
      <c r="AO509" s="125">
        <f t="shared" si="364"/>
        <v>0</v>
      </c>
      <c r="AP509" s="125">
        <f t="shared" si="377"/>
        <v>1</v>
      </c>
      <c r="AQ509" s="127">
        <f t="shared" si="365"/>
        <v>810</v>
      </c>
      <c r="AR509" s="127">
        <f t="shared" si="366"/>
        <v>0</v>
      </c>
      <c r="AS509" s="125">
        <f t="shared" si="378"/>
        <v>0</v>
      </c>
      <c r="AT509" s="128">
        <f t="shared" si="367"/>
        <v>0</v>
      </c>
      <c r="AU509" s="128">
        <f t="shared" si="368"/>
        <v>0</v>
      </c>
      <c r="AV509" s="128">
        <f t="shared" si="379"/>
        <v>0</v>
      </c>
      <c r="AW509" s="128">
        <f t="shared" si="369"/>
        <v>0</v>
      </c>
      <c r="AX509" s="146">
        <f t="shared" si="370"/>
        <v>0</v>
      </c>
      <c r="AY509" s="147">
        <f t="shared" si="380"/>
        <v>0</v>
      </c>
      <c r="AZ509" s="146">
        <f t="shared" si="371"/>
        <v>0</v>
      </c>
      <c r="BA509" s="129">
        <f t="shared" si="381"/>
        <v>0</v>
      </c>
      <c r="BB509" s="129">
        <f t="shared" si="382"/>
        <v>0</v>
      </c>
      <c r="BC509" s="129">
        <f t="shared" si="383"/>
        <v>0</v>
      </c>
      <c r="BD509" s="130">
        <f t="shared" si="384"/>
        <v>0</v>
      </c>
      <c r="BE509" s="130">
        <f t="shared" si="385"/>
        <v>0</v>
      </c>
      <c r="BF509" s="130">
        <f t="shared" si="386"/>
        <v>0</v>
      </c>
      <c r="BG509" s="149" t="b">
        <f t="shared" si="387"/>
        <v>0</v>
      </c>
      <c r="BH509" s="130" t="b">
        <f t="shared" si="388"/>
        <v>0</v>
      </c>
      <c r="BI509" s="130" t="str">
        <f t="shared" si="389"/>
        <v/>
      </c>
      <c r="BJ509" s="130" t="str">
        <f t="shared" si="390"/>
        <v/>
      </c>
      <c r="BK509" s="130">
        <f t="shared" si="391"/>
        <v>0</v>
      </c>
      <c r="BL509" s="130" t="str">
        <f t="shared" si="392"/>
        <v/>
      </c>
      <c r="BM509" s="130" t="str">
        <f t="shared" si="404"/>
        <v/>
      </c>
      <c r="BN509" s="130" t="str">
        <f t="shared" si="405"/>
        <v/>
      </c>
      <c r="BO509" s="130">
        <f t="shared" si="401"/>
        <v>0</v>
      </c>
      <c r="BP509" s="130">
        <f t="shared" si="402"/>
        <v>0</v>
      </c>
      <c r="BQ509" s="130">
        <f t="shared" si="403"/>
        <v>0</v>
      </c>
      <c r="BR509" s="130">
        <f t="shared" si="393"/>
        <v>0</v>
      </c>
      <c r="BS509" s="130" t="str">
        <f t="shared" si="394"/>
        <v>N</v>
      </c>
    </row>
    <row r="510" spans="1:71" ht="18" customHeight="1">
      <c r="A510" s="407"/>
      <c r="B510" s="117"/>
      <c r="C510" s="117"/>
      <c r="D510" s="118"/>
      <c r="E510" s="118"/>
      <c r="F510" s="115"/>
      <c r="G510" s="115"/>
      <c r="H510" s="119"/>
      <c r="I510" s="109" t="str">
        <f t="shared" si="372"/>
        <v xml:space="preserve"> </v>
      </c>
      <c r="J510" s="109" t="str">
        <f t="shared" si="373"/>
        <v xml:space="preserve"> </v>
      </c>
      <c r="K510" s="109" t="str">
        <f t="shared" si="374"/>
        <v xml:space="preserve"> </v>
      </c>
      <c r="W510" s="141" t="str">
        <f t="shared" si="375"/>
        <v xml:space="preserve"> </v>
      </c>
      <c r="X510" s="137" t="str">
        <f t="shared" si="356"/>
        <v xml:space="preserve"> </v>
      </c>
      <c r="Y510" s="137" t="str">
        <f t="shared" si="357"/>
        <v xml:space="preserve"> </v>
      </c>
      <c r="Z510" s="137" t="str">
        <f t="shared" si="358"/>
        <v xml:space="preserve"> </v>
      </c>
      <c r="AA510" s="138" t="str">
        <f t="shared" si="359"/>
        <v xml:space="preserve"> </v>
      </c>
      <c r="AB510" s="144" t="str">
        <f t="shared" si="360"/>
        <v xml:space="preserve"> </v>
      </c>
      <c r="AC510" s="139" t="e">
        <f t="shared" si="361"/>
        <v>#N/A</v>
      </c>
      <c r="AD510" s="139" t="e">
        <f t="shared" si="362"/>
        <v>#N/A</v>
      </c>
      <c r="AE510" s="140" t="str">
        <f>IF(ISBLANK($G510)," ",IF($D510="Z",#REF!,IF($G510=2,0,IF($G510=1,IF($AB510&gt;$AD510,#REF!,0),IF($AB510&lt;$AC510,#REF!,#REF!)))))</f>
        <v xml:space="preserve"> </v>
      </c>
      <c r="AF510" s="140" t="str">
        <f>IF(ISBLANK($G510)," ",IF($D510="Z",#REF!+#REF!,IF($G510=2,#REF!+#REF!,IF($G510=1,IF($AB510&gt;$AD510,#REF!+#REF!,#REF!+#REF!),IF($AB510&lt;$AC510,#REF!+#REF!,#REF!+#REF!)))))</f>
        <v xml:space="preserve"> </v>
      </c>
      <c r="AG510" s="125">
        <f t="shared" si="395"/>
        <v>0</v>
      </c>
      <c r="AH510" s="126">
        <f t="shared" si="396"/>
        <v>0</v>
      </c>
      <c r="AI510" s="126">
        <f t="shared" si="397"/>
        <v>0</v>
      </c>
      <c r="AJ510" s="126">
        <f t="shared" si="398"/>
        <v>0</v>
      </c>
      <c r="AK510" s="126">
        <f t="shared" si="399"/>
        <v>0</v>
      </c>
      <c r="AL510" s="126">
        <f t="shared" si="400"/>
        <v>4</v>
      </c>
      <c r="AM510" s="125">
        <f t="shared" si="376"/>
        <v>23</v>
      </c>
      <c r="AN510" s="125">
        <f t="shared" si="363"/>
        <v>0</v>
      </c>
      <c r="AO510" s="125">
        <f t="shared" si="364"/>
        <v>0</v>
      </c>
      <c r="AP510" s="125">
        <f t="shared" si="377"/>
        <v>1</v>
      </c>
      <c r="AQ510" s="127">
        <f t="shared" si="365"/>
        <v>810</v>
      </c>
      <c r="AR510" s="127">
        <f t="shared" si="366"/>
        <v>0</v>
      </c>
      <c r="AS510" s="125">
        <f t="shared" si="378"/>
        <v>0</v>
      </c>
      <c r="AT510" s="128">
        <f t="shared" si="367"/>
        <v>0</v>
      </c>
      <c r="AU510" s="128">
        <f t="shared" si="368"/>
        <v>0</v>
      </c>
      <c r="AV510" s="128">
        <f t="shared" si="379"/>
        <v>0</v>
      </c>
      <c r="AW510" s="128">
        <f t="shared" si="369"/>
        <v>0</v>
      </c>
      <c r="AX510" s="146">
        <f t="shared" si="370"/>
        <v>0</v>
      </c>
      <c r="AY510" s="147">
        <f t="shared" si="380"/>
        <v>0</v>
      </c>
      <c r="AZ510" s="146">
        <f t="shared" si="371"/>
        <v>0</v>
      </c>
      <c r="BA510" s="129">
        <f t="shared" si="381"/>
        <v>0</v>
      </c>
      <c r="BB510" s="129">
        <f t="shared" si="382"/>
        <v>0</v>
      </c>
      <c r="BC510" s="129">
        <f t="shared" si="383"/>
        <v>0</v>
      </c>
      <c r="BD510" s="130">
        <f t="shared" si="384"/>
        <v>0</v>
      </c>
      <c r="BE510" s="130">
        <f t="shared" si="385"/>
        <v>0</v>
      </c>
      <c r="BF510" s="130">
        <f t="shared" si="386"/>
        <v>0</v>
      </c>
      <c r="BG510" s="149" t="b">
        <f t="shared" si="387"/>
        <v>0</v>
      </c>
      <c r="BH510" s="130" t="b">
        <f t="shared" si="388"/>
        <v>0</v>
      </c>
      <c r="BI510" s="130" t="str">
        <f t="shared" si="389"/>
        <v/>
      </c>
      <c r="BJ510" s="130" t="str">
        <f t="shared" si="390"/>
        <v/>
      </c>
      <c r="BK510" s="130">
        <f t="shared" si="391"/>
        <v>0</v>
      </c>
      <c r="BL510" s="130" t="str">
        <f t="shared" si="392"/>
        <v/>
      </c>
      <c r="BM510" s="130" t="str">
        <f t="shared" si="404"/>
        <v/>
      </c>
      <c r="BN510" s="130" t="str">
        <f t="shared" si="405"/>
        <v/>
      </c>
      <c r="BO510" s="130">
        <f t="shared" si="401"/>
        <v>0</v>
      </c>
      <c r="BP510" s="130">
        <f t="shared" si="402"/>
        <v>0</v>
      </c>
      <c r="BQ510" s="130">
        <f t="shared" si="403"/>
        <v>0</v>
      </c>
      <c r="BR510" s="130">
        <f t="shared" si="393"/>
        <v>0</v>
      </c>
      <c r="BS510" s="130" t="str">
        <f t="shared" si="394"/>
        <v>N</v>
      </c>
    </row>
    <row r="511" spans="1:71" ht="18" customHeight="1">
      <c r="A511" s="407"/>
      <c r="B511" s="117"/>
      <c r="C511" s="117"/>
      <c r="D511" s="118"/>
      <c r="E511" s="118"/>
      <c r="F511" s="115"/>
      <c r="G511" s="115"/>
      <c r="H511" s="119"/>
      <c r="I511" s="109" t="str">
        <f t="shared" si="372"/>
        <v xml:space="preserve"> </v>
      </c>
      <c r="J511" s="109" t="str">
        <f t="shared" si="373"/>
        <v xml:space="preserve"> </v>
      </c>
      <c r="K511" s="109" t="str">
        <f t="shared" si="374"/>
        <v xml:space="preserve"> </v>
      </c>
      <c r="W511" s="141" t="str">
        <f t="shared" si="375"/>
        <v xml:space="preserve"> </v>
      </c>
      <c r="X511" s="137" t="str">
        <f t="shared" si="356"/>
        <v xml:space="preserve"> </v>
      </c>
      <c r="Y511" s="137" t="str">
        <f t="shared" si="357"/>
        <v xml:space="preserve"> </v>
      </c>
      <c r="Z511" s="137" t="str">
        <f t="shared" si="358"/>
        <v xml:space="preserve"> </v>
      </c>
      <c r="AA511" s="138" t="str">
        <f t="shared" si="359"/>
        <v xml:space="preserve"> </v>
      </c>
      <c r="AB511" s="144" t="str">
        <f t="shared" si="360"/>
        <v xml:space="preserve"> </v>
      </c>
      <c r="AC511" s="139" t="e">
        <f t="shared" si="361"/>
        <v>#N/A</v>
      </c>
      <c r="AD511" s="139" t="e">
        <f t="shared" si="362"/>
        <v>#N/A</v>
      </c>
      <c r="AE511" s="140" t="str">
        <f>IF(ISBLANK($G511)," ",IF($D511="Z",#REF!,IF($G511=2,0,IF($G511=1,IF($AB511&gt;$AD511,#REF!,0),IF($AB511&lt;$AC511,#REF!,#REF!)))))</f>
        <v xml:space="preserve"> </v>
      </c>
      <c r="AF511" s="140" t="str">
        <f>IF(ISBLANK($G511)," ",IF($D511="Z",#REF!+#REF!,IF($G511=2,#REF!+#REF!,IF($G511=1,IF($AB511&gt;$AD511,#REF!+#REF!,#REF!+#REF!),IF($AB511&lt;$AC511,#REF!+#REF!,#REF!+#REF!)))))</f>
        <v xml:space="preserve"> </v>
      </c>
      <c r="AG511" s="125">
        <f t="shared" si="395"/>
        <v>0</v>
      </c>
      <c r="AH511" s="126">
        <f t="shared" si="396"/>
        <v>0</v>
      </c>
      <c r="AI511" s="126">
        <f t="shared" si="397"/>
        <v>0</v>
      </c>
      <c r="AJ511" s="126">
        <f t="shared" si="398"/>
        <v>0</v>
      </c>
      <c r="AK511" s="126">
        <f t="shared" si="399"/>
        <v>0</v>
      </c>
      <c r="AL511" s="126">
        <f t="shared" si="400"/>
        <v>4</v>
      </c>
      <c r="AM511" s="125">
        <f t="shared" si="376"/>
        <v>23</v>
      </c>
      <c r="AN511" s="125">
        <f t="shared" si="363"/>
        <v>0</v>
      </c>
      <c r="AO511" s="125">
        <f t="shared" si="364"/>
        <v>0</v>
      </c>
      <c r="AP511" s="125">
        <f t="shared" si="377"/>
        <v>1</v>
      </c>
      <c r="AQ511" s="127">
        <f t="shared" si="365"/>
        <v>810</v>
      </c>
      <c r="AR511" s="127">
        <f t="shared" si="366"/>
        <v>0</v>
      </c>
      <c r="AS511" s="125">
        <f t="shared" si="378"/>
        <v>0</v>
      </c>
      <c r="AT511" s="128">
        <f t="shared" si="367"/>
        <v>0</v>
      </c>
      <c r="AU511" s="128">
        <f t="shared" si="368"/>
        <v>0</v>
      </c>
      <c r="AV511" s="128">
        <f t="shared" si="379"/>
        <v>0</v>
      </c>
      <c r="AW511" s="128">
        <f t="shared" si="369"/>
        <v>0</v>
      </c>
      <c r="AX511" s="146">
        <f t="shared" si="370"/>
        <v>0</v>
      </c>
      <c r="AY511" s="147">
        <f t="shared" si="380"/>
        <v>0</v>
      </c>
      <c r="AZ511" s="146">
        <f t="shared" si="371"/>
        <v>0</v>
      </c>
      <c r="BA511" s="129">
        <f t="shared" si="381"/>
        <v>0</v>
      </c>
      <c r="BB511" s="129">
        <f t="shared" si="382"/>
        <v>0</v>
      </c>
      <c r="BC511" s="129">
        <f t="shared" si="383"/>
        <v>0</v>
      </c>
      <c r="BD511" s="130">
        <f t="shared" si="384"/>
        <v>0</v>
      </c>
      <c r="BE511" s="130">
        <f t="shared" si="385"/>
        <v>0</v>
      </c>
      <c r="BF511" s="130">
        <f t="shared" si="386"/>
        <v>0</v>
      </c>
      <c r="BG511" s="149" t="b">
        <f t="shared" si="387"/>
        <v>0</v>
      </c>
      <c r="BH511" s="130" t="b">
        <f t="shared" si="388"/>
        <v>0</v>
      </c>
      <c r="BI511" s="130" t="str">
        <f t="shared" si="389"/>
        <v/>
      </c>
      <c r="BJ511" s="130" t="str">
        <f t="shared" si="390"/>
        <v/>
      </c>
      <c r="BK511" s="130">
        <f t="shared" si="391"/>
        <v>0</v>
      </c>
      <c r="BL511" s="130" t="str">
        <f t="shared" si="392"/>
        <v/>
      </c>
      <c r="BM511" s="130" t="str">
        <f t="shared" si="404"/>
        <v/>
      </c>
      <c r="BN511" s="130" t="str">
        <f t="shared" si="405"/>
        <v/>
      </c>
      <c r="BO511" s="130">
        <f t="shared" si="401"/>
        <v>0</v>
      </c>
      <c r="BP511" s="130">
        <f t="shared" si="402"/>
        <v>0</v>
      </c>
      <c r="BQ511" s="130">
        <f t="shared" si="403"/>
        <v>0</v>
      </c>
      <c r="BR511" s="130">
        <f t="shared" si="393"/>
        <v>0</v>
      </c>
      <c r="BS511" s="130" t="str">
        <f t="shared" si="394"/>
        <v>N</v>
      </c>
    </row>
    <row r="512" spans="1:71" ht="18" customHeight="1">
      <c r="A512" s="407"/>
      <c r="B512" s="117"/>
      <c r="C512" s="117"/>
      <c r="D512" s="118"/>
      <c r="E512" s="118"/>
      <c r="F512" s="115"/>
      <c r="G512" s="115"/>
      <c r="H512" s="119"/>
      <c r="I512" s="109" t="str">
        <f t="shared" si="372"/>
        <v xml:space="preserve"> </v>
      </c>
      <c r="J512" s="109" t="str">
        <f t="shared" si="373"/>
        <v xml:space="preserve"> </v>
      </c>
      <c r="K512" s="109" t="str">
        <f t="shared" si="374"/>
        <v xml:space="preserve"> </v>
      </c>
      <c r="W512" s="141" t="str">
        <f t="shared" si="375"/>
        <v xml:space="preserve"> </v>
      </c>
      <c r="X512" s="137" t="str">
        <f t="shared" si="356"/>
        <v xml:space="preserve"> </v>
      </c>
      <c r="Y512" s="137" t="str">
        <f t="shared" si="357"/>
        <v xml:space="preserve"> </v>
      </c>
      <c r="Z512" s="137" t="str">
        <f t="shared" si="358"/>
        <v xml:space="preserve"> </v>
      </c>
      <c r="AA512" s="138" t="str">
        <f t="shared" si="359"/>
        <v xml:space="preserve"> </v>
      </c>
      <c r="AB512" s="144" t="str">
        <f t="shared" si="360"/>
        <v xml:space="preserve"> </v>
      </c>
      <c r="AC512" s="139" t="e">
        <f t="shared" si="361"/>
        <v>#N/A</v>
      </c>
      <c r="AD512" s="139" t="e">
        <f t="shared" si="362"/>
        <v>#N/A</v>
      </c>
      <c r="AE512" s="140" t="str">
        <f>IF(ISBLANK($G512)," ",IF($D512="Z",#REF!,IF($G512=2,0,IF($G512=1,IF($AB512&gt;$AD512,#REF!,0),IF($AB512&lt;$AC512,#REF!,#REF!)))))</f>
        <v xml:space="preserve"> </v>
      </c>
      <c r="AF512" s="140" t="str">
        <f>IF(ISBLANK($G512)," ",IF($D512="Z",#REF!+#REF!,IF($G512=2,#REF!+#REF!,IF($G512=1,IF($AB512&gt;$AD512,#REF!+#REF!,#REF!+#REF!),IF($AB512&lt;$AC512,#REF!+#REF!,#REF!+#REF!)))))</f>
        <v xml:space="preserve"> </v>
      </c>
      <c r="AG512" s="125">
        <f t="shared" si="395"/>
        <v>0</v>
      </c>
      <c r="AH512" s="126">
        <f t="shared" si="396"/>
        <v>0</v>
      </c>
      <c r="AI512" s="126">
        <f t="shared" si="397"/>
        <v>0</v>
      </c>
      <c r="AJ512" s="126">
        <f t="shared" si="398"/>
        <v>0</v>
      </c>
      <c r="AK512" s="126">
        <f t="shared" si="399"/>
        <v>0</v>
      </c>
      <c r="AL512" s="126">
        <f t="shared" si="400"/>
        <v>4</v>
      </c>
      <c r="AM512" s="125">
        <f t="shared" si="376"/>
        <v>23</v>
      </c>
      <c r="AN512" s="125">
        <f t="shared" si="363"/>
        <v>0</v>
      </c>
      <c r="AO512" s="125">
        <f t="shared" si="364"/>
        <v>0</v>
      </c>
      <c r="AP512" s="125">
        <f t="shared" si="377"/>
        <v>1</v>
      </c>
      <c r="AQ512" s="127">
        <f t="shared" si="365"/>
        <v>810</v>
      </c>
      <c r="AR512" s="127">
        <f t="shared" si="366"/>
        <v>0</v>
      </c>
      <c r="AS512" s="125">
        <f t="shared" si="378"/>
        <v>0</v>
      </c>
      <c r="AT512" s="128">
        <f t="shared" si="367"/>
        <v>0</v>
      </c>
      <c r="AU512" s="128">
        <f t="shared" si="368"/>
        <v>0</v>
      </c>
      <c r="AV512" s="128">
        <f t="shared" si="379"/>
        <v>0</v>
      </c>
      <c r="AW512" s="128">
        <f t="shared" si="369"/>
        <v>0</v>
      </c>
      <c r="AX512" s="146">
        <f t="shared" si="370"/>
        <v>0</v>
      </c>
      <c r="AY512" s="147">
        <f t="shared" si="380"/>
        <v>0</v>
      </c>
      <c r="AZ512" s="146">
        <f t="shared" si="371"/>
        <v>0</v>
      </c>
      <c r="BA512" s="129">
        <f t="shared" si="381"/>
        <v>0</v>
      </c>
      <c r="BB512" s="129">
        <f t="shared" si="382"/>
        <v>0</v>
      </c>
      <c r="BC512" s="129">
        <f t="shared" si="383"/>
        <v>0</v>
      </c>
      <c r="BD512" s="130">
        <f t="shared" si="384"/>
        <v>0</v>
      </c>
      <c r="BE512" s="130">
        <f t="shared" si="385"/>
        <v>0</v>
      </c>
      <c r="BF512" s="130">
        <f t="shared" si="386"/>
        <v>0</v>
      </c>
      <c r="BG512" s="149" t="b">
        <f t="shared" si="387"/>
        <v>0</v>
      </c>
      <c r="BH512" s="130" t="b">
        <f t="shared" si="388"/>
        <v>0</v>
      </c>
      <c r="BI512" s="130" t="str">
        <f t="shared" si="389"/>
        <v/>
      </c>
      <c r="BJ512" s="130" t="str">
        <f t="shared" si="390"/>
        <v/>
      </c>
      <c r="BK512" s="130">
        <f t="shared" si="391"/>
        <v>0</v>
      </c>
      <c r="BL512" s="130" t="str">
        <f t="shared" si="392"/>
        <v/>
      </c>
      <c r="BM512" s="130" t="str">
        <f t="shared" si="404"/>
        <v/>
      </c>
      <c r="BN512" s="130" t="str">
        <f t="shared" si="405"/>
        <v/>
      </c>
      <c r="BO512" s="130">
        <f t="shared" si="401"/>
        <v>0</v>
      </c>
      <c r="BP512" s="130">
        <f t="shared" si="402"/>
        <v>0</v>
      </c>
      <c r="BQ512" s="130">
        <f t="shared" si="403"/>
        <v>0</v>
      </c>
      <c r="BR512" s="130">
        <f t="shared" si="393"/>
        <v>0</v>
      </c>
      <c r="BS512" s="130" t="str">
        <f t="shared" si="394"/>
        <v>N</v>
      </c>
    </row>
    <row r="513" spans="1:71" ht="18" customHeight="1">
      <c r="A513" s="407"/>
      <c r="B513" s="117"/>
      <c r="C513" s="117"/>
      <c r="D513" s="118"/>
      <c r="E513" s="118"/>
      <c r="F513" s="115"/>
      <c r="G513" s="115"/>
      <c r="H513" s="119"/>
      <c r="I513" s="109" t="str">
        <f t="shared" si="372"/>
        <v xml:space="preserve"> </v>
      </c>
      <c r="J513" s="109" t="str">
        <f t="shared" si="373"/>
        <v xml:space="preserve"> </v>
      </c>
      <c r="K513" s="109" t="str">
        <f t="shared" si="374"/>
        <v xml:space="preserve"> </v>
      </c>
      <c r="W513" s="141" t="str">
        <f t="shared" si="375"/>
        <v xml:space="preserve"> </v>
      </c>
      <c r="X513" s="137" t="str">
        <f t="shared" si="356"/>
        <v xml:space="preserve"> </v>
      </c>
      <c r="Y513" s="137" t="str">
        <f t="shared" si="357"/>
        <v xml:space="preserve"> </v>
      </c>
      <c r="Z513" s="137" t="str">
        <f t="shared" si="358"/>
        <v xml:space="preserve"> </v>
      </c>
      <c r="AA513" s="138" t="str">
        <f t="shared" si="359"/>
        <v xml:space="preserve"> </v>
      </c>
      <c r="AB513" s="144" t="str">
        <f t="shared" si="360"/>
        <v xml:space="preserve"> </v>
      </c>
      <c r="AC513" s="139" t="e">
        <f t="shared" si="361"/>
        <v>#N/A</v>
      </c>
      <c r="AD513" s="139" t="e">
        <f t="shared" si="362"/>
        <v>#N/A</v>
      </c>
      <c r="AE513" s="140" t="str">
        <f>IF(ISBLANK($G513)," ",IF($D513="Z",#REF!,IF($G513=2,0,IF($G513=1,IF($AB513&gt;$AD513,#REF!,0),IF($AB513&lt;$AC513,#REF!,#REF!)))))</f>
        <v xml:space="preserve"> </v>
      </c>
      <c r="AF513" s="140" t="str">
        <f>IF(ISBLANK($G513)," ",IF($D513="Z",#REF!+#REF!,IF($G513=2,#REF!+#REF!,IF($G513=1,IF($AB513&gt;$AD513,#REF!+#REF!,#REF!+#REF!),IF($AB513&lt;$AC513,#REF!+#REF!,#REF!+#REF!)))))</f>
        <v xml:space="preserve"> </v>
      </c>
      <c r="AG513" s="125">
        <f t="shared" si="395"/>
        <v>0</v>
      </c>
      <c r="AH513" s="126">
        <f t="shared" si="396"/>
        <v>0</v>
      </c>
      <c r="AI513" s="126">
        <f t="shared" si="397"/>
        <v>0</v>
      </c>
      <c r="AJ513" s="126">
        <f t="shared" si="398"/>
        <v>0</v>
      </c>
      <c r="AK513" s="126">
        <f t="shared" si="399"/>
        <v>0</v>
      </c>
      <c r="AL513" s="126">
        <f t="shared" si="400"/>
        <v>4</v>
      </c>
      <c r="AM513" s="125">
        <f t="shared" si="376"/>
        <v>23</v>
      </c>
      <c r="AN513" s="125">
        <f t="shared" si="363"/>
        <v>0</v>
      </c>
      <c r="AO513" s="125">
        <f t="shared" si="364"/>
        <v>0</v>
      </c>
      <c r="AP513" s="125">
        <f t="shared" si="377"/>
        <v>1</v>
      </c>
      <c r="AQ513" s="127">
        <f t="shared" si="365"/>
        <v>810</v>
      </c>
      <c r="AR513" s="127">
        <f t="shared" si="366"/>
        <v>0</v>
      </c>
      <c r="AS513" s="125">
        <f t="shared" si="378"/>
        <v>0</v>
      </c>
      <c r="AT513" s="128">
        <f t="shared" si="367"/>
        <v>0</v>
      </c>
      <c r="AU513" s="128">
        <f t="shared" si="368"/>
        <v>0</v>
      </c>
      <c r="AV513" s="128">
        <f t="shared" si="379"/>
        <v>0</v>
      </c>
      <c r="AW513" s="128">
        <f t="shared" si="369"/>
        <v>0</v>
      </c>
      <c r="AX513" s="146">
        <f t="shared" si="370"/>
        <v>0</v>
      </c>
      <c r="AY513" s="147">
        <f t="shared" si="380"/>
        <v>0</v>
      </c>
      <c r="AZ513" s="146">
        <f t="shared" si="371"/>
        <v>0</v>
      </c>
      <c r="BA513" s="129">
        <f t="shared" si="381"/>
        <v>0</v>
      </c>
      <c r="BB513" s="129">
        <f t="shared" si="382"/>
        <v>0</v>
      </c>
      <c r="BC513" s="129">
        <f t="shared" si="383"/>
        <v>0</v>
      </c>
      <c r="BD513" s="130">
        <f t="shared" si="384"/>
        <v>0</v>
      </c>
      <c r="BE513" s="130">
        <f t="shared" si="385"/>
        <v>0</v>
      </c>
      <c r="BF513" s="130">
        <f t="shared" si="386"/>
        <v>0</v>
      </c>
      <c r="BG513" s="149" t="b">
        <f t="shared" si="387"/>
        <v>0</v>
      </c>
      <c r="BH513" s="130" t="b">
        <f t="shared" si="388"/>
        <v>0</v>
      </c>
      <c r="BI513" s="130" t="str">
        <f t="shared" si="389"/>
        <v/>
      </c>
      <c r="BJ513" s="130" t="str">
        <f t="shared" si="390"/>
        <v/>
      </c>
      <c r="BK513" s="130">
        <f t="shared" si="391"/>
        <v>0</v>
      </c>
      <c r="BL513" s="130" t="str">
        <f t="shared" si="392"/>
        <v/>
      </c>
      <c r="BM513" s="130" t="str">
        <f t="shared" si="404"/>
        <v/>
      </c>
      <c r="BN513" s="130" t="str">
        <f t="shared" si="405"/>
        <v/>
      </c>
      <c r="BO513" s="130">
        <f t="shared" si="401"/>
        <v>0</v>
      </c>
      <c r="BP513" s="130">
        <f t="shared" si="402"/>
        <v>0</v>
      </c>
      <c r="BQ513" s="130">
        <f t="shared" si="403"/>
        <v>0</v>
      </c>
      <c r="BR513" s="130">
        <f t="shared" si="393"/>
        <v>0</v>
      </c>
      <c r="BS513" s="130" t="str">
        <f t="shared" si="394"/>
        <v>N</v>
      </c>
    </row>
    <row r="514" spans="1:71" ht="18" customHeight="1">
      <c r="A514" s="407"/>
      <c r="B514" s="117"/>
      <c r="C514" s="117"/>
      <c r="D514" s="118"/>
      <c r="E514" s="118"/>
      <c r="F514" s="115"/>
      <c r="G514" s="115"/>
      <c r="H514" s="119"/>
      <c r="I514" s="109" t="str">
        <f t="shared" si="372"/>
        <v xml:space="preserve"> </v>
      </c>
      <c r="J514" s="109" t="str">
        <f t="shared" si="373"/>
        <v xml:space="preserve"> </v>
      </c>
      <c r="K514" s="109" t="str">
        <f t="shared" si="374"/>
        <v xml:space="preserve"> </v>
      </c>
      <c r="W514" s="141" t="str">
        <f t="shared" si="375"/>
        <v xml:space="preserve"> </v>
      </c>
      <c r="X514" s="137" t="str">
        <f t="shared" si="356"/>
        <v xml:space="preserve"> </v>
      </c>
      <c r="Y514" s="137" t="str">
        <f t="shared" si="357"/>
        <v xml:space="preserve"> </v>
      </c>
      <c r="Z514" s="137" t="str">
        <f t="shared" si="358"/>
        <v xml:space="preserve"> </v>
      </c>
      <c r="AA514" s="138" t="str">
        <f t="shared" si="359"/>
        <v xml:space="preserve"> </v>
      </c>
      <c r="AB514" s="144" t="str">
        <f t="shared" si="360"/>
        <v xml:space="preserve"> </v>
      </c>
      <c r="AC514" s="139" t="e">
        <f t="shared" si="361"/>
        <v>#N/A</v>
      </c>
      <c r="AD514" s="139" t="e">
        <f t="shared" si="362"/>
        <v>#N/A</v>
      </c>
      <c r="AE514" s="140" t="str">
        <f>IF(ISBLANK($G514)," ",IF($D514="Z",#REF!,IF($G514=2,0,IF($G514=1,IF($AB514&gt;$AD514,#REF!,0),IF($AB514&lt;$AC514,#REF!,#REF!)))))</f>
        <v xml:space="preserve"> </v>
      </c>
      <c r="AF514" s="140" t="str">
        <f>IF(ISBLANK($G514)," ",IF($D514="Z",#REF!+#REF!,IF($G514=2,#REF!+#REF!,IF($G514=1,IF($AB514&gt;$AD514,#REF!+#REF!,#REF!+#REF!),IF($AB514&lt;$AC514,#REF!+#REF!,#REF!+#REF!)))))</f>
        <v xml:space="preserve"> </v>
      </c>
      <c r="AG514" s="125">
        <f t="shared" si="395"/>
        <v>0</v>
      </c>
      <c r="AH514" s="126">
        <f t="shared" si="396"/>
        <v>0</v>
      </c>
      <c r="AI514" s="126">
        <f t="shared" si="397"/>
        <v>0</v>
      </c>
      <c r="AJ514" s="126">
        <f t="shared" si="398"/>
        <v>0</v>
      </c>
      <c r="AK514" s="126">
        <f t="shared" si="399"/>
        <v>0</v>
      </c>
      <c r="AL514" s="126">
        <f t="shared" si="400"/>
        <v>4</v>
      </c>
      <c r="AM514" s="125">
        <f t="shared" si="376"/>
        <v>23</v>
      </c>
      <c r="AN514" s="125">
        <f t="shared" si="363"/>
        <v>0</v>
      </c>
      <c r="AO514" s="125">
        <f t="shared" si="364"/>
        <v>0</v>
      </c>
      <c r="AP514" s="125">
        <f t="shared" si="377"/>
        <v>1</v>
      </c>
      <c r="AQ514" s="127">
        <f t="shared" si="365"/>
        <v>810</v>
      </c>
      <c r="AR514" s="127">
        <f t="shared" si="366"/>
        <v>0</v>
      </c>
      <c r="AS514" s="125">
        <f t="shared" si="378"/>
        <v>0</v>
      </c>
      <c r="AT514" s="128">
        <f t="shared" si="367"/>
        <v>0</v>
      </c>
      <c r="AU514" s="128">
        <f t="shared" si="368"/>
        <v>0</v>
      </c>
      <c r="AV514" s="128">
        <f t="shared" si="379"/>
        <v>0</v>
      </c>
      <c r="AW514" s="128">
        <f t="shared" si="369"/>
        <v>0</v>
      </c>
      <c r="AX514" s="146">
        <f t="shared" si="370"/>
        <v>0</v>
      </c>
      <c r="AY514" s="147">
        <f t="shared" si="380"/>
        <v>0</v>
      </c>
      <c r="AZ514" s="146">
        <f t="shared" si="371"/>
        <v>0</v>
      </c>
      <c r="BA514" s="129">
        <f t="shared" si="381"/>
        <v>0</v>
      </c>
      <c r="BB514" s="129">
        <f t="shared" si="382"/>
        <v>0</v>
      </c>
      <c r="BC514" s="129">
        <f t="shared" si="383"/>
        <v>0</v>
      </c>
      <c r="BD514" s="130">
        <f t="shared" si="384"/>
        <v>0</v>
      </c>
      <c r="BE514" s="130">
        <f t="shared" si="385"/>
        <v>0</v>
      </c>
      <c r="BF514" s="130">
        <f t="shared" si="386"/>
        <v>0</v>
      </c>
      <c r="BG514" s="149" t="b">
        <f t="shared" si="387"/>
        <v>0</v>
      </c>
      <c r="BH514" s="130" t="b">
        <f t="shared" si="388"/>
        <v>0</v>
      </c>
      <c r="BI514" s="130" t="str">
        <f t="shared" si="389"/>
        <v/>
      </c>
      <c r="BJ514" s="130" t="str">
        <f t="shared" si="390"/>
        <v/>
      </c>
      <c r="BK514" s="130">
        <f t="shared" si="391"/>
        <v>0</v>
      </c>
      <c r="BL514" s="130" t="str">
        <f t="shared" si="392"/>
        <v/>
      </c>
      <c r="BM514" s="130" t="str">
        <f t="shared" si="404"/>
        <v/>
      </c>
      <c r="BN514" s="130" t="str">
        <f t="shared" si="405"/>
        <v/>
      </c>
      <c r="BO514" s="130">
        <f t="shared" si="401"/>
        <v>0</v>
      </c>
      <c r="BP514" s="130">
        <f t="shared" si="402"/>
        <v>0</v>
      </c>
      <c r="BQ514" s="130">
        <f t="shared" si="403"/>
        <v>0</v>
      </c>
      <c r="BR514" s="130">
        <f t="shared" si="393"/>
        <v>0</v>
      </c>
      <c r="BS514" s="130" t="str">
        <f t="shared" si="394"/>
        <v>N</v>
      </c>
    </row>
    <row r="515" spans="1:71" ht="18" customHeight="1">
      <c r="A515" s="407"/>
      <c r="B515" s="117"/>
      <c r="C515" s="117"/>
      <c r="D515" s="118"/>
      <c r="E515" s="118"/>
      <c r="F515" s="115"/>
      <c r="G515" s="115"/>
      <c r="H515" s="119"/>
      <c r="I515" s="109" t="str">
        <f t="shared" si="372"/>
        <v xml:space="preserve"> </v>
      </c>
      <c r="J515" s="109" t="str">
        <f t="shared" si="373"/>
        <v xml:space="preserve"> </v>
      </c>
      <c r="K515" s="109" t="str">
        <f t="shared" si="374"/>
        <v xml:space="preserve"> </v>
      </c>
      <c r="W515" s="141" t="str">
        <f t="shared" si="375"/>
        <v xml:space="preserve"> </v>
      </c>
      <c r="X515" s="137" t="str">
        <f t="shared" si="356"/>
        <v xml:space="preserve"> </v>
      </c>
      <c r="Y515" s="137" t="str">
        <f t="shared" si="357"/>
        <v xml:space="preserve"> </v>
      </c>
      <c r="Z515" s="137" t="str">
        <f t="shared" si="358"/>
        <v xml:space="preserve"> </v>
      </c>
      <c r="AA515" s="138" t="str">
        <f t="shared" si="359"/>
        <v xml:space="preserve"> </v>
      </c>
      <c r="AB515" s="144" t="str">
        <f t="shared" si="360"/>
        <v xml:space="preserve"> </v>
      </c>
      <c r="AC515" s="139" t="e">
        <f t="shared" si="361"/>
        <v>#N/A</v>
      </c>
      <c r="AD515" s="139" t="e">
        <f t="shared" si="362"/>
        <v>#N/A</v>
      </c>
      <c r="AE515" s="140" t="str">
        <f>IF(ISBLANK($G515)," ",IF($D515="Z",#REF!,IF($G515=2,0,IF($G515=1,IF($AB515&gt;$AD515,#REF!,0),IF($AB515&lt;$AC515,#REF!,#REF!)))))</f>
        <v xml:space="preserve"> </v>
      </c>
      <c r="AF515" s="140" t="str">
        <f>IF(ISBLANK($G515)," ",IF($D515="Z",#REF!+#REF!,IF($G515=2,#REF!+#REF!,IF($G515=1,IF($AB515&gt;$AD515,#REF!+#REF!,#REF!+#REF!),IF($AB515&lt;$AC515,#REF!+#REF!,#REF!+#REF!)))))</f>
        <v xml:space="preserve"> </v>
      </c>
      <c r="AG515" s="125">
        <f t="shared" si="395"/>
        <v>0</v>
      </c>
      <c r="AH515" s="126">
        <f t="shared" si="396"/>
        <v>0</v>
      </c>
      <c r="AI515" s="126">
        <f t="shared" si="397"/>
        <v>0</v>
      </c>
      <c r="AJ515" s="126">
        <f t="shared" si="398"/>
        <v>0</v>
      </c>
      <c r="AK515" s="126">
        <f t="shared" si="399"/>
        <v>0</v>
      </c>
      <c r="AL515" s="126">
        <f t="shared" si="400"/>
        <v>4</v>
      </c>
      <c r="AM515" s="125">
        <f t="shared" si="376"/>
        <v>23</v>
      </c>
      <c r="AN515" s="125">
        <f t="shared" si="363"/>
        <v>0</v>
      </c>
      <c r="AO515" s="125">
        <f t="shared" si="364"/>
        <v>0</v>
      </c>
      <c r="AP515" s="125">
        <f t="shared" si="377"/>
        <v>1</v>
      </c>
      <c r="AQ515" s="127">
        <f t="shared" si="365"/>
        <v>810</v>
      </c>
      <c r="AR515" s="127">
        <f t="shared" si="366"/>
        <v>0</v>
      </c>
      <c r="AS515" s="125">
        <f t="shared" si="378"/>
        <v>0</v>
      </c>
      <c r="AT515" s="128">
        <f t="shared" si="367"/>
        <v>0</v>
      </c>
      <c r="AU515" s="128">
        <f t="shared" si="368"/>
        <v>0</v>
      </c>
      <c r="AV515" s="128">
        <f t="shared" si="379"/>
        <v>0</v>
      </c>
      <c r="AW515" s="128">
        <f t="shared" si="369"/>
        <v>0</v>
      </c>
      <c r="AX515" s="146">
        <f t="shared" si="370"/>
        <v>0</v>
      </c>
      <c r="AY515" s="147">
        <f t="shared" si="380"/>
        <v>0</v>
      </c>
      <c r="AZ515" s="146">
        <f t="shared" si="371"/>
        <v>0</v>
      </c>
      <c r="BA515" s="129">
        <f t="shared" si="381"/>
        <v>0</v>
      </c>
      <c r="BB515" s="129">
        <f t="shared" si="382"/>
        <v>0</v>
      </c>
      <c r="BC515" s="129">
        <f t="shared" si="383"/>
        <v>0</v>
      </c>
      <c r="BD515" s="130">
        <f t="shared" si="384"/>
        <v>0</v>
      </c>
      <c r="BE515" s="130">
        <f t="shared" si="385"/>
        <v>0</v>
      </c>
      <c r="BF515" s="130">
        <f t="shared" si="386"/>
        <v>0</v>
      </c>
      <c r="BG515" s="149" t="b">
        <f t="shared" si="387"/>
        <v>0</v>
      </c>
      <c r="BH515" s="130" t="b">
        <f t="shared" si="388"/>
        <v>0</v>
      </c>
      <c r="BI515" s="130" t="str">
        <f t="shared" si="389"/>
        <v/>
      </c>
      <c r="BJ515" s="130" t="str">
        <f t="shared" si="390"/>
        <v/>
      </c>
      <c r="BK515" s="130">
        <f t="shared" si="391"/>
        <v>0</v>
      </c>
      <c r="BL515" s="130" t="str">
        <f t="shared" si="392"/>
        <v/>
      </c>
      <c r="BM515" s="130" t="str">
        <f t="shared" si="404"/>
        <v/>
      </c>
      <c r="BN515" s="130" t="str">
        <f t="shared" si="405"/>
        <v/>
      </c>
      <c r="BO515" s="130">
        <f t="shared" si="401"/>
        <v>0</v>
      </c>
      <c r="BP515" s="130">
        <f t="shared" si="402"/>
        <v>0</v>
      </c>
      <c r="BQ515" s="130">
        <f t="shared" si="403"/>
        <v>0</v>
      </c>
      <c r="BR515" s="130">
        <f t="shared" si="393"/>
        <v>0</v>
      </c>
      <c r="BS515" s="130" t="str">
        <f t="shared" si="394"/>
        <v>N</v>
      </c>
    </row>
    <row r="516" spans="1:71" ht="18" customHeight="1">
      <c r="A516" s="407"/>
      <c r="B516" s="117"/>
      <c r="C516" s="117"/>
      <c r="D516" s="118"/>
      <c r="E516" s="118"/>
      <c r="F516" s="115"/>
      <c r="G516" s="115"/>
      <c r="H516" s="119"/>
      <c r="I516" s="109" t="str">
        <f t="shared" ref="I516:I579" si="406">IF(ISBLANK($H516)," ",BO516)</f>
        <v xml:space="preserve"> </v>
      </c>
      <c r="J516" s="109" t="str">
        <f t="shared" ref="J516:J579" si="407">IF(ISBLANK($H516)," ",BP516)</f>
        <v xml:space="preserve"> </v>
      </c>
      <c r="K516" s="109" t="str">
        <f t="shared" ref="K516:K579" si="408">IF((ISBLANK($H516))," ",BQ516)</f>
        <v xml:space="preserve"> </v>
      </c>
      <c r="W516" s="141" t="str">
        <f t="shared" ref="W516:W579" si="409">IF(ISBLANK($A516)," ",A516)</f>
        <v xml:space="preserve"> </v>
      </c>
      <c r="X516" s="137" t="str">
        <f t="shared" ref="X516:X579" si="410">IF(ISBLANK(A516)," ",MOD(SUM((LEFT(A516,1)*8)+(MID(A516,2,1)*7)+(MID(A516,3,1)*6)+(MID(A516,4,1)*5)+(MID(A516,5,1)*4)+(MID(A516,6,1)*3)+(MID(A516,7,1)*2)),11))</f>
        <v xml:space="preserve"> </v>
      </c>
      <c r="Y516" s="137" t="str">
        <f t="shared" ref="Y516:Y579" si="411">IF(ISBLANK(A516)," ",IF(A516&lt;10000000+OR(A516&gt;99999999),"X",IF(X516=0,0,IF(X516=1,"X",11-X516))))</f>
        <v xml:space="preserve"> </v>
      </c>
      <c r="Z516" s="137" t="str">
        <f t="shared" si="358"/>
        <v xml:space="preserve"> </v>
      </c>
      <c r="AA516" s="138" t="str">
        <f t="shared" si="359"/>
        <v xml:space="preserve"> </v>
      </c>
      <c r="AB516" s="144" t="str">
        <f t="shared" si="360"/>
        <v xml:space="preserve"> </v>
      </c>
      <c r="AC516" s="139" t="e">
        <f t="shared" si="361"/>
        <v>#N/A</v>
      </c>
      <c r="AD516" s="139" t="e">
        <f t="shared" si="362"/>
        <v>#N/A</v>
      </c>
      <c r="AE516" s="140" t="str">
        <f>IF(ISBLANK($G516)," ",IF($D516="Z",#REF!,IF($G516=2,0,IF($G516=1,IF($AB516&gt;$AD516,#REF!,0),IF($AB516&lt;$AC516,#REF!,#REF!)))))</f>
        <v xml:space="preserve"> </v>
      </c>
      <c r="AF516" s="140" t="str">
        <f>IF(ISBLANK($G516)," ",IF($D516="Z",#REF!+#REF!,IF($G516=2,#REF!+#REF!,IF($G516=1,IF($AB516&gt;$AD516,#REF!+#REF!,#REF!+#REF!),IF($AB516&lt;$AC516,#REF!+#REF!,#REF!+#REF!)))))</f>
        <v xml:space="preserve"> </v>
      </c>
      <c r="AG516" s="125">
        <f t="shared" ref="AG516:AG579" si="412">INT(A516/10)</f>
        <v>0</v>
      </c>
      <c r="AH516" s="126">
        <f t="shared" ref="AH516:AH579" si="413">INT(A516/1000)</f>
        <v>0</v>
      </c>
      <c r="AI516" s="126">
        <f t="shared" ref="AI516:AI579" si="414">AG516-AH516*100</f>
        <v>0</v>
      </c>
      <c r="AJ516" s="126">
        <f t="shared" ref="AJ516:AJ579" si="415">INT(AH516/10)</f>
        <v>0</v>
      </c>
      <c r="AK516" s="126">
        <f t="shared" ref="AK516:AK579" si="416">AH516-10*AJ516</f>
        <v>0</v>
      </c>
      <c r="AL516" s="126">
        <f t="shared" ref="AL516:AL579" si="417">IF(MOD(AH516-AJ516*10,4)=0,4,MOD(AH516-AJ516*10,4))</f>
        <v>4</v>
      </c>
      <c r="AM516" s="125">
        <f t="shared" si="376"/>
        <v>23</v>
      </c>
      <c r="AN516" s="125">
        <f t="shared" si="363"/>
        <v>0</v>
      </c>
      <c r="AO516" s="125">
        <f t="shared" si="364"/>
        <v>0</v>
      </c>
      <c r="AP516" s="125">
        <f t="shared" ref="AP516:AP579" si="418">IF(AND($D516="Z",$AL$10&lt;=$AH$10,$AH$10&lt;$AL$11,$AL$12&lt;AM516,AM516&lt;=$AL$13),7,IF(AM516&gt;=70,IF($G516="R",6,5),IF($G516="R",IF(AM516&gt;=65,4,2),IF($AM516&gt;=65,3,1))))</f>
        <v>1</v>
      </c>
      <c r="AQ516" s="127">
        <f t="shared" ref="AQ516:AQ579" si="419">+HLOOKUP($AH$10,WeeklyIWCeiling,AP516+1)</f>
        <v>810</v>
      </c>
      <c r="AR516" s="127">
        <f t="shared" ref="AR516:AR579" si="420">IF(AA516="M",HLOOKUP($AH$10,MonthlyIWCeiling,AP516+1),HLOOKUP($AH$10,WeeklyIWCeiling,AP516+1)*F516)</f>
        <v>0</v>
      </c>
      <c r="AS516" s="125">
        <f t="shared" ref="AS516:AS579" si="421">IF(AND(F516&gt;0,H516&gt;0),H516/F516,0)</f>
        <v>0</v>
      </c>
      <c r="AT516" s="128">
        <f t="shared" ref="AT516:AT579" si="422">IF(E516="M",IF(H516&lt;=AR516,0,1),IF(AS516&lt;=AQ516,0,1))</f>
        <v>0</v>
      </c>
      <c r="AU516" s="128">
        <f t="shared" ref="AU516:AU579" si="423">IF(F516&gt;$C$10,1,0)</f>
        <v>0</v>
      </c>
      <c r="AV516" s="128">
        <f t="shared" ref="AV516:AV579" si="424">+AR516*12/52</f>
        <v>0</v>
      </c>
      <c r="AW516" s="128">
        <f t="shared" ref="AW516:AW579" si="425">+IF(OR(AND(E516="M",AV516&lt;60),AND(E516="W",AS516&lt;60)),1,0)</f>
        <v>0</v>
      </c>
      <c r="AX516" s="146">
        <f t="shared" si="370"/>
        <v>0</v>
      </c>
      <c r="AY516" s="147">
        <f t="shared" ref="AY516:AY579" si="426">+AZ516-AX516</f>
        <v>0</v>
      </c>
      <c r="AZ516" s="146">
        <f t="shared" si="371"/>
        <v>0</v>
      </c>
      <c r="BA516" s="129">
        <f t="shared" ref="BA516:BA579" si="427">IF(OR(ISBLANK(A516),ISBLANK(B516),ISBLANK(C516),ISBLANK(D516),ISBLANK(E516)),0,IF(AND(F516&gt;0,F516&lt;6,H516&gt;0),ROUND(H516*AX516,2)))</f>
        <v>0</v>
      </c>
      <c r="BB516" s="129">
        <f t="shared" ref="BB516:BB579" si="428">IF(OR(ISBLANK(A516),ISBLANK(B516),ISBLANK(C516),ISBLANK(D516),ISBLANK(E516)),0,IF(AND(F516&gt;0,F516&lt;6,H516&gt;0),ROUND(H516*AY516,2)))</f>
        <v>0</v>
      </c>
      <c r="BC516" s="129">
        <f t="shared" ref="BC516:BC579" si="429">+BA516+BB516</f>
        <v>0</v>
      </c>
      <c r="BD516" s="130">
        <f t="shared" ref="BD516:BD579" si="430">IF(AND(AND(F516&gt;0,H516&gt;0,ISTEXT(D516),ISTEXT(E516)),ISBLANK(A516)),"Input NI#",IF(AND(F516&gt;0,H516&gt;0,ISTEXT(D516),ISTEXT(E516),OR(ISBLANK(B516),ISBLANK(C516))),"Input name",IF(AND(A516&gt;0,OR(AK516=0,AK516=9)),"Check NI#",IF(AT516=0,BA516,"Check wages"))))</f>
        <v>0</v>
      </c>
      <c r="BE516" s="130">
        <f t="shared" ref="BE516:BE579" si="431">IF(ISTEXT(BD516),BD516,BB516)</f>
        <v>0</v>
      </c>
      <c r="BF516" s="130">
        <f t="shared" ref="BF516:BF579" si="432">IF(ISTEXT(BD516),BD516,BC516)</f>
        <v>0</v>
      </c>
      <c r="BG516" s="149" t="b">
        <f t="shared" ref="BG516:BG579" si="433">IF(AND(OR(ISTEXT(B516),ISTEXT(C516),ISTEXT(D516),ISTEXT(E516),F516&gt;0,H516&gt;0),ISBLANK(A516)),1,IF(A516&gt;0,IF(ISBLANK(B516),1,IF(ISBLANK(C516),1,IF(ISBLANK(D516),1,IF(ISBLANK(E516),1,IF(F516=0,1,IF(H516=0,1," "))))))))</f>
        <v>0</v>
      </c>
      <c r="BH516" s="130" t="b">
        <f t="shared" ref="BH516:BH579" si="434">IF(AND(OR(ISTEXT(B516),ISTEXT(C516),ISTEXT(D516),ISTEXT(E516),F516&gt;0,H516&gt;0),ISBLANK(A516)),"Input "&amp;A$15,IF(A516&gt;0,IF(ISBLANK(B516),"Input "&amp;B$15,IF(ISBLANK(C516),"Input "&amp;C$15,IF(ISBLANK(D516),"Enter "&amp;D$15,IF(ISBLANK(E516),"Select "&amp;E$15,IF(F516=0,"Input "&amp;F$15,IF(H516=0,"Input "&amp;H$15," "))))))))</f>
        <v>0</v>
      </c>
      <c r="BI516" s="130" t="str">
        <f t="shared" si="389"/>
        <v/>
      </c>
      <c r="BJ516" s="130" t="str">
        <f t="shared" si="390"/>
        <v/>
      </c>
      <c r="BK516" s="130">
        <f t="shared" si="391"/>
        <v>0</v>
      </c>
      <c r="BL516" s="130" t="str">
        <f t="shared" ref="BL516:BL579" si="435">IF(BK516=1,"Change Cont. type to 'P'","")</f>
        <v/>
      </c>
      <c r="BM516" s="130" t="str">
        <f t="shared" si="404"/>
        <v/>
      </c>
      <c r="BN516" s="130" t="str">
        <f t="shared" si="405"/>
        <v/>
      </c>
      <c r="BO516" s="130">
        <f t="shared" si="401"/>
        <v>0</v>
      </c>
      <c r="BP516" s="130">
        <f t="shared" si="402"/>
        <v>0</v>
      </c>
      <c r="BQ516" s="130">
        <f t="shared" si="403"/>
        <v>0</v>
      </c>
      <c r="BR516" s="130">
        <f t="shared" si="393"/>
        <v>0</v>
      </c>
      <c r="BS516" s="130" t="str">
        <f t="shared" ref="BS516:BS579" si="436">IF(OR(ISBLANK(A516),BR516=1),"N","Y")</f>
        <v>N</v>
      </c>
    </row>
    <row r="517" spans="1:71" ht="18" customHeight="1">
      <c r="A517" s="407"/>
      <c r="B517" s="117"/>
      <c r="C517" s="117"/>
      <c r="D517" s="118"/>
      <c r="E517" s="118"/>
      <c r="F517" s="115"/>
      <c r="G517" s="115"/>
      <c r="H517" s="119"/>
      <c r="I517" s="109" t="str">
        <f t="shared" si="406"/>
        <v xml:space="preserve"> </v>
      </c>
      <c r="J517" s="109" t="str">
        <f t="shared" si="407"/>
        <v xml:space="preserve"> </v>
      </c>
      <c r="K517" s="109" t="str">
        <f t="shared" si="408"/>
        <v xml:space="preserve"> </v>
      </c>
      <c r="W517" s="141" t="str">
        <f t="shared" si="409"/>
        <v xml:space="preserve"> </v>
      </c>
      <c r="X517" s="137" t="str">
        <f t="shared" si="410"/>
        <v xml:space="preserve"> </v>
      </c>
      <c r="Y517" s="137" t="str">
        <f t="shared" si="411"/>
        <v xml:space="preserve"> </v>
      </c>
      <c r="Z517" s="137" t="str">
        <f t="shared" si="358"/>
        <v xml:space="preserve"> </v>
      </c>
      <c r="AA517" s="138" t="str">
        <f t="shared" si="359"/>
        <v xml:space="preserve"> </v>
      </c>
      <c r="AB517" s="144" t="str">
        <f t="shared" si="360"/>
        <v xml:space="preserve"> </v>
      </c>
      <c r="AC517" s="139" t="e">
        <f t="shared" si="361"/>
        <v>#N/A</v>
      </c>
      <c r="AD517" s="139" t="e">
        <f t="shared" si="362"/>
        <v>#N/A</v>
      </c>
      <c r="AE517" s="140" t="str">
        <f>IF(ISBLANK($G517)," ",IF($D517="Z",#REF!,IF($G517=2,0,IF($G517=1,IF($AB517&gt;$AD517,#REF!,0),IF($AB517&lt;$AC517,#REF!,#REF!)))))</f>
        <v xml:space="preserve"> </v>
      </c>
      <c r="AF517" s="140" t="str">
        <f>IF(ISBLANK($G517)," ",IF($D517="Z",#REF!+#REF!,IF($G517=2,#REF!+#REF!,IF($G517=1,IF($AB517&gt;$AD517,#REF!+#REF!,#REF!+#REF!),IF($AB517&lt;$AC517,#REF!+#REF!,#REF!+#REF!)))))</f>
        <v xml:space="preserve"> </v>
      </c>
      <c r="AG517" s="125">
        <f t="shared" si="412"/>
        <v>0</v>
      </c>
      <c r="AH517" s="126">
        <f t="shared" si="413"/>
        <v>0</v>
      </c>
      <c r="AI517" s="126">
        <f t="shared" si="414"/>
        <v>0</v>
      </c>
      <c r="AJ517" s="126">
        <f t="shared" si="415"/>
        <v>0</v>
      </c>
      <c r="AK517" s="126">
        <f t="shared" si="416"/>
        <v>0</v>
      </c>
      <c r="AL517" s="126">
        <f t="shared" si="417"/>
        <v>4</v>
      </c>
      <c r="AM517" s="125">
        <f t="shared" si="376"/>
        <v>23</v>
      </c>
      <c r="AN517" s="125">
        <f t="shared" si="363"/>
        <v>0</v>
      </c>
      <c r="AO517" s="125">
        <f t="shared" si="364"/>
        <v>0</v>
      </c>
      <c r="AP517" s="125">
        <f t="shared" si="418"/>
        <v>1</v>
      </c>
      <c r="AQ517" s="127">
        <f t="shared" si="419"/>
        <v>810</v>
      </c>
      <c r="AR517" s="127">
        <f t="shared" si="420"/>
        <v>0</v>
      </c>
      <c r="AS517" s="125">
        <f t="shared" si="421"/>
        <v>0</v>
      </c>
      <c r="AT517" s="128">
        <f t="shared" si="422"/>
        <v>0</v>
      </c>
      <c r="AU517" s="128">
        <f t="shared" si="423"/>
        <v>0</v>
      </c>
      <c r="AV517" s="128">
        <f t="shared" si="424"/>
        <v>0</v>
      </c>
      <c r="AW517" s="128">
        <f t="shared" si="425"/>
        <v>0</v>
      </c>
      <c r="AX517" s="146">
        <f t="shared" si="370"/>
        <v>0</v>
      </c>
      <c r="AY517" s="147">
        <f t="shared" si="426"/>
        <v>0</v>
      </c>
      <c r="AZ517" s="146">
        <f t="shared" si="371"/>
        <v>0</v>
      </c>
      <c r="BA517" s="129">
        <f t="shared" si="427"/>
        <v>0</v>
      </c>
      <c r="BB517" s="129">
        <f t="shared" si="428"/>
        <v>0</v>
      </c>
      <c r="BC517" s="129">
        <f t="shared" si="429"/>
        <v>0</v>
      </c>
      <c r="BD517" s="130">
        <f t="shared" si="430"/>
        <v>0</v>
      </c>
      <c r="BE517" s="130">
        <f t="shared" si="431"/>
        <v>0</v>
      </c>
      <c r="BF517" s="130">
        <f t="shared" si="432"/>
        <v>0</v>
      </c>
      <c r="BG517" s="149" t="b">
        <f t="shared" si="433"/>
        <v>0</v>
      </c>
      <c r="BH517" s="130" t="b">
        <f t="shared" si="434"/>
        <v>0</v>
      </c>
      <c r="BI517" s="130" t="str">
        <f t="shared" si="389"/>
        <v/>
      </c>
      <c r="BJ517" s="130" t="str">
        <f t="shared" si="390"/>
        <v/>
      </c>
      <c r="BK517" s="130">
        <f t="shared" si="391"/>
        <v>0</v>
      </c>
      <c r="BL517" s="130" t="str">
        <f t="shared" si="435"/>
        <v/>
      </c>
      <c r="BM517" s="130" t="str">
        <f t="shared" si="404"/>
        <v/>
      </c>
      <c r="BN517" s="130" t="str">
        <f t="shared" si="405"/>
        <v/>
      </c>
      <c r="BO517" s="130">
        <f t="shared" si="401"/>
        <v>0</v>
      </c>
      <c r="BP517" s="130">
        <f t="shared" si="402"/>
        <v>0</v>
      </c>
      <c r="BQ517" s="130">
        <f t="shared" si="403"/>
        <v>0</v>
      </c>
      <c r="BR517" s="130">
        <f t="shared" si="393"/>
        <v>0</v>
      </c>
      <c r="BS517" s="130" t="str">
        <f t="shared" si="436"/>
        <v>N</v>
      </c>
    </row>
    <row r="518" spans="1:71" ht="18" customHeight="1">
      <c r="A518" s="407"/>
      <c r="B518" s="117"/>
      <c r="C518" s="117"/>
      <c r="D518" s="118"/>
      <c r="E518" s="118"/>
      <c r="F518" s="115"/>
      <c r="G518" s="115"/>
      <c r="H518" s="119"/>
      <c r="I518" s="109" t="str">
        <f t="shared" si="406"/>
        <v xml:space="preserve"> </v>
      </c>
      <c r="J518" s="109" t="str">
        <f t="shared" si="407"/>
        <v xml:space="preserve"> </v>
      </c>
      <c r="K518" s="109" t="str">
        <f t="shared" si="408"/>
        <v xml:space="preserve"> </v>
      </c>
      <c r="W518" s="141" t="str">
        <f t="shared" si="409"/>
        <v xml:space="preserve"> </v>
      </c>
      <c r="X518" s="137" t="str">
        <f t="shared" si="410"/>
        <v xml:space="preserve"> </v>
      </c>
      <c r="Y518" s="137" t="str">
        <f t="shared" si="411"/>
        <v xml:space="preserve"> </v>
      </c>
      <c r="Z518" s="137" t="str">
        <f t="shared" si="358"/>
        <v xml:space="preserve"> </v>
      </c>
      <c r="AA518" s="138" t="str">
        <f t="shared" si="359"/>
        <v xml:space="preserve"> </v>
      </c>
      <c r="AB518" s="144" t="str">
        <f t="shared" si="360"/>
        <v xml:space="preserve"> </v>
      </c>
      <c r="AC518" s="139" t="e">
        <f t="shared" si="361"/>
        <v>#N/A</v>
      </c>
      <c r="AD518" s="139" t="e">
        <f t="shared" si="362"/>
        <v>#N/A</v>
      </c>
      <c r="AE518" s="140" t="str">
        <f>IF(ISBLANK($G518)," ",IF($D518="Z",#REF!,IF($G518=2,0,IF($G518=1,IF($AB518&gt;$AD518,#REF!,0),IF($AB518&lt;$AC518,#REF!,#REF!)))))</f>
        <v xml:space="preserve"> </v>
      </c>
      <c r="AF518" s="140" t="str">
        <f>IF(ISBLANK($G518)," ",IF($D518="Z",#REF!+#REF!,IF($G518=2,#REF!+#REF!,IF($G518=1,IF($AB518&gt;$AD518,#REF!+#REF!,#REF!+#REF!),IF($AB518&lt;$AC518,#REF!+#REF!,#REF!+#REF!)))))</f>
        <v xml:space="preserve"> </v>
      </c>
      <c r="AG518" s="125">
        <f t="shared" si="412"/>
        <v>0</v>
      </c>
      <c r="AH518" s="126">
        <f t="shared" si="413"/>
        <v>0</v>
      </c>
      <c r="AI518" s="126">
        <f t="shared" si="414"/>
        <v>0</v>
      </c>
      <c r="AJ518" s="126">
        <f t="shared" si="415"/>
        <v>0</v>
      </c>
      <c r="AK518" s="126">
        <f t="shared" si="416"/>
        <v>0</v>
      </c>
      <c r="AL518" s="126">
        <f t="shared" si="417"/>
        <v>4</v>
      </c>
      <c r="AM518" s="125">
        <f t="shared" si="376"/>
        <v>23</v>
      </c>
      <c r="AN518" s="125">
        <f t="shared" si="363"/>
        <v>0</v>
      </c>
      <c r="AO518" s="125">
        <f t="shared" si="364"/>
        <v>0</v>
      </c>
      <c r="AP518" s="125">
        <f t="shared" si="418"/>
        <v>1</v>
      </c>
      <c r="AQ518" s="127">
        <f t="shared" si="419"/>
        <v>810</v>
      </c>
      <c r="AR518" s="127">
        <f t="shared" si="420"/>
        <v>0</v>
      </c>
      <c r="AS518" s="125">
        <f t="shared" si="421"/>
        <v>0</v>
      </c>
      <c r="AT518" s="128">
        <f t="shared" si="422"/>
        <v>0</v>
      </c>
      <c r="AU518" s="128">
        <f t="shared" si="423"/>
        <v>0</v>
      </c>
      <c r="AV518" s="128">
        <f t="shared" si="424"/>
        <v>0</v>
      </c>
      <c r="AW518" s="128">
        <f t="shared" si="425"/>
        <v>0</v>
      </c>
      <c r="AX518" s="146">
        <f t="shared" si="370"/>
        <v>0</v>
      </c>
      <c r="AY518" s="147">
        <f t="shared" si="426"/>
        <v>0</v>
      </c>
      <c r="AZ518" s="146">
        <f t="shared" si="371"/>
        <v>0</v>
      </c>
      <c r="BA518" s="129">
        <f t="shared" si="427"/>
        <v>0</v>
      </c>
      <c r="BB518" s="129">
        <f t="shared" si="428"/>
        <v>0</v>
      </c>
      <c r="BC518" s="129">
        <f t="shared" si="429"/>
        <v>0</v>
      </c>
      <c r="BD518" s="130">
        <f t="shared" si="430"/>
        <v>0</v>
      </c>
      <c r="BE518" s="130">
        <f t="shared" si="431"/>
        <v>0</v>
      </c>
      <c r="BF518" s="130">
        <f t="shared" si="432"/>
        <v>0</v>
      </c>
      <c r="BG518" s="149" t="b">
        <f t="shared" si="433"/>
        <v>0</v>
      </c>
      <c r="BH518" s="130" t="b">
        <f t="shared" si="434"/>
        <v>0</v>
      </c>
      <c r="BI518" s="130" t="str">
        <f t="shared" si="389"/>
        <v/>
      </c>
      <c r="BJ518" s="130" t="str">
        <f t="shared" si="390"/>
        <v/>
      </c>
      <c r="BK518" s="130">
        <f t="shared" si="391"/>
        <v>0</v>
      </c>
      <c r="BL518" s="130" t="str">
        <f t="shared" si="435"/>
        <v/>
      </c>
      <c r="BM518" s="130" t="str">
        <f t="shared" si="404"/>
        <v/>
      </c>
      <c r="BN518" s="130" t="str">
        <f t="shared" si="405"/>
        <v/>
      </c>
      <c r="BO518" s="130">
        <f t="shared" si="401"/>
        <v>0</v>
      </c>
      <c r="BP518" s="130">
        <f t="shared" si="402"/>
        <v>0</v>
      </c>
      <c r="BQ518" s="130">
        <f t="shared" si="403"/>
        <v>0</v>
      </c>
      <c r="BR518" s="130">
        <f t="shared" si="393"/>
        <v>0</v>
      </c>
      <c r="BS518" s="130" t="str">
        <f t="shared" si="436"/>
        <v>N</v>
      </c>
    </row>
    <row r="519" spans="1:71" ht="18" customHeight="1">
      <c r="A519" s="407"/>
      <c r="B519" s="117"/>
      <c r="C519" s="117"/>
      <c r="D519" s="118"/>
      <c r="E519" s="118"/>
      <c r="F519" s="115"/>
      <c r="G519" s="115"/>
      <c r="H519" s="119"/>
      <c r="I519" s="109" t="str">
        <f t="shared" si="406"/>
        <v xml:space="preserve"> </v>
      </c>
      <c r="J519" s="109" t="str">
        <f t="shared" si="407"/>
        <v xml:space="preserve"> </v>
      </c>
      <c r="K519" s="109" t="str">
        <f t="shared" si="408"/>
        <v xml:space="preserve"> </v>
      </c>
      <c r="W519" s="141" t="str">
        <f t="shared" si="409"/>
        <v xml:space="preserve"> </v>
      </c>
      <c r="X519" s="137" t="str">
        <f t="shared" si="410"/>
        <v xml:space="preserve"> </v>
      </c>
      <c r="Y519" s="137" t="str">
        <f t="shared" si="411"/>
        <v xml:space="preserve"> </v>
      </c>
      <c r="Z519" s="137" t="str">
        <f t="shared" si="358"/>
        <v xml:space="preserve"> </v>
      </c>
      <c r="AA519" s="138" t="str">
        <f t="shared" si="359"/>
        <v xml:space="preserve"> </v>
      </c>
      <c r="AB519" s="144" t="str">
        <f t="shared" si="360"/>
        <v xml:space="preserve"> </v>
      </c>
      <c r="AC519" s="139" t="e">
        <f t="shared" si="361"/>
        <v>#N/A</v>
      </c>
      <c r="AD519" s="139" t="e">
        <f t="shared" si="362"/>
        <v>#N/A</v>
      </c>
      <c r="AE519" s="140" t="str">
        <f>IF(ISBLANK($G519)," ",IF($D519="Z",#REF!,IF($G519=2,0,IF($G519=1,IF($AB519&gt;$AD519,#REF!,0),IF($AB519&lt;$AC519,#REF!,#REF!)))))</f>
        <v xml:space="preserve"> </v>
      </c>
      <c r="AF519" s="140" t="str">
        <f>IF(ISBLANK($G519)," ",IF($D519="Z",#REF!+#REF!,IF($G519=2,#REF!+#REF!,IF($G519=1,IF($AB519&gt;$AD519,#REF!+#REF!,#REF!+#REF!),IF($AB519&lt;$AC519,#REF!+#REF!,#REF!+#REF!)))))</f>
        <v xml:space="preserve"> </v>
      </c>
      <c r="AG519" s="125">
        <f t="shared" si="412"/>
        <v>0</v>
      </c>
      <c r="AH519" s="126">
        <f t="shared" si="413"/>
        <v>0</v>
      </c>
      <c r="AI519" s="126">
        <f t="shared" si="414"/>
        <v>0</v>
      </c>
      <c r="AJ519" s="126">
        <f t="shared" si="415"/>
        <v>0</v>
      </c>
      <c r="AK519" s="126">
        <f t="shared" si="416"/>
        <v>0</v>
      </c>
      <c r="AL519" s="126">
        <f t="shared" si="417"/>
        <v>4</v>
      </c>
      <c r="AM519" s="125">
        <f t="shared" si="376"/>
        <v>23</v>
      </c>
      <c r="AN519" s="125">
        <f t="shared" si="363"/>
        <v>0</v>
      </c>
      <c r="AO519" s="125">
        <f t="shared" si="364"/>
        <v>0</v>
      </c>
      <c r="AP519" s="125">
        <f t="shared" si="418"/>
        <v>1</v>
      </c>
      <c r="AQ519" s="127">
        <f t="shared" si="419"/>
        <v>810</v>
      </c>
      <c r="AR519" s="127">
        <f t="shared" si="420"/>
        <v>0</v>
      </c>
      <c r="AS519" s="125">
        <f t="shared" si="421"/>
        <v>0</v>
      </c>
      <c r="AT519" s="128">
        <f t="shared" si="422"/>
        <v>0</v>
      </c>
      <c r="AU519" s="128">
        <f t="shared" si="423"/>
        <v>0</v>
      </c>
      <c r="AV519" s="128">
        <f t="shared" si="424"/>
        <v>0</v>
      </c>
      <c r="AW519" s="128">
        <f t="shared" si="425"/>
        <v>0</v>
      </c>
      <c r="AX519" s="146">
        <f t="shared" si="370"/>
        <v>0</v>
      </c>
      <c r="AY519" s="147">
        <f t="shared" si="426"/>
        <v>0</v>
      </c>
      <c r="AZ519" s="146">
        <f t="shared" si="371"/>
        <v>0</v>
      </c>
      <c r="BA519" s="129">
        <f t="shared" si="427"/>
        <v>0</v>
      </c>
      <c r="BB519" s="129">
        <f t="shared" si="428"/>
        <v>0</v>
      </c>
      <c r="BC519" s="129">
        <f t="shared" si="429"/>
        <v>0</v>
      </c>
      <c r="BD519" s="130">
        <f t="shared" si="430"/>
        <v>0</v>
      </c>
      <c r="BE519" s="130">
        <f t="shared" si="431"/>
        <v>0</v>
      </c>
      <c r="BF519" s="130">
        <f t="shared" si="432"/>
        <v>0</v>
      </c>
      <c r="BG519" s="149" t="b">
        <f t="shared" si="433"/>
        <v>0</v>
      </c>
      <c r="BH519" s="130" t="b">
        <f t="shared" si="434"/>
        <v>0</v>
      </c>
      <c r="BI519" s="130" t="str">
        <f t="shared" si="389"/>
        <v/>
      </c>
      <c r="BJ519" s="130" t="str">
        <f t="shared" si="390"/>
        <v/>
      </c>
      <c r="BK519" s="130">
        <f t="shared" si="391"/>
        <v>0</v>
      </c>
      <c r="BL519" s="130" t="str">
        <f t="shared" si="435"/>
        <v/>
      </c>
      <c r="BM519" s="130" t="str">
        <f t="shared" si="404"/>
        <v/>
      </c>
      <c r="BN519" s="130" t="str">
        <f t="shared" si="405"/>
        <v/>
      </c>
      <c r="BO519" s="130">
        <f t="shared" si="401"/>
        <v>0</v>
      </c>
      <c r="BP519" s="130">
        <f t="shared" si="402"/>
        <v>0</v>
      </c>
      <c r="BQ519" s="130">
        <f t="shared" si="403"/>
        <v>0</v>
      </c>
      <c r="BR519" s="130">
        <f t="shared" si="393"/>
        <v>0</v>
      </c>
      <c r="BS519" s="130" t="str">
        <f t="shared" si="436"/>
        <v>N</v>
      </c>
    </row>
    <row r="520" spans="1:71" ht="18" customHeight="1">
      <c r="A520" s="407"/>
      <c r="B520" s="117"/>
      <c r="C520" s="117"/>
      <c r="D520" s="118"/>
      <c r="E520" s="118"/>
      <c r="F520" s="115"/>
      <c r="G520" s="115"/>
      <c r="H520" s="119"/>
      <c r="I520" s="109" t="str">
        <f t="shared" si="406"/>
        <v xml:space="preserve"> </v>
      </c>
      <c r="J520" s="109" t="str">
        <f t="shared" si="407"/>
        <v xml:space="preserve"> </v>
      </c>
      <c r="K520" s="109" t="str">
        <f t="shared" si="408"/>
        <v xml:space="preserve"> </v>
      </c>
      <c r="W520" s="141" t="str">
        <f t="shared" si="409"/>
        <v xml:space="preserve"> </v>
      </c>
      <c r="X520" s="137" t="str">
        <f t="shared" si="410"/>
        <v xml:space="preserve"> </v>
      </c>
      <c r="Y520" s="137" t="str">
        <f t="shared" si="411"/>
        <v xml:space="preserve"> </v>
      </c>
      <c r="Z520" s="137" t="str">
        <f t="shared" si="358"/>
        <v xml:space="preserve"> </v>
      </c>
      <c r="AA520" s="138" t="str">
        <f t="shared" si="359"/>
        <v xml:space="preserve"> </v>
      </c>
      <c r="AB520" s="144" t="str">
        <f t="shared" si="360"/>
        <v xml:space="preserve"> </v>
      </c>
      <c r="AC520" s="139" t="e">
        <f t="shared" si="361"/>
        <v>#N/A</v>
      </c>
      <c r="AD520" s="139" t="e">
        <f t="shared" si="362"/>
        <v>#N/A</v>
      </c>
      <c r="AE520" s="140" t="str">
        <f>IF(ISBLANK($G520)," ",IF($D520="Z",#REF!,IF($G520=2,0,IF($G520=1,IF($AB520&gt;$AD520,#REF!,0),IF($AB520&lt;$AC520,#REF!,#REF!)))))</f>
        <v xml:space="preserve"> </v>
      </c>
      <c r="AF520" s="140" t="str">
        <f>IF(ISBLANK($G520)," ",IF($D520="Z",#REF!+#REF!,IF($G520=2,#REF!+#REF!,IF($G520=1,IF($AB520&gt;$AD520,#REF!+#REF!,#REF!+#REF!),IF($AB520&lt;$AC520,#REF!+#REF!,#REF!+#REF!)))))</f>
        <v xml:space="preserve"> </v>
      </c>
      <c r="AG520" s="125">
        <f t="shared" si="412"/>
        <v>0</v>
      </c>
      <c r="AH520" s="126">
        <f t="shared" si="413"/>
        <v>0</v>
      </c>
      <c r="AI520" s="126">
        <f t="shared" si="414"/>
        <v>0</v>
      </c>
      <c r="AJ520" s="126">
        <f t="shared" si="415"/>
        <v>0</v>
      </c>
      <c r="AK520" s="126">
        <f t="shared" si="416"/>
        <v>0</v>
      </c>
      <c r="AL520" s="126">
        <f t="shared" si="417"/>
        <v>4</v>
      </c>
      <c r="AM520" s="125">
        <f t="shared" si="376"/>
        <v>23</v>
      </c>
      <c r="AN520" s="125">
        <f t="shared" si="363"/>
        <v>0</v>
      </c>
      <c r="AO520" s="125">
        <f t="shared" si="364"/>
        <v>0</v>
      </c>
      <c r="AP520" s="125">
        <f t="shared" si="418"/>
        <v>1</v>
      </c>
      <c r="AQ520" s="127">
        <f t="shared" si="419"/>
        <v>810</v>
      </c>
      <c r="AR520" s="127">
        <f t="shared" si="420"/>
        <v>0</v>
      </c>
      <c r="AS520" s="125">
        <f t="shared" si="421"/>
        <v>0</v>
      </c>
      <c r="AT520" s="128">
        <f t="shared" si="422"/>
        <v>0</v>
      </c>
      <c r="AU520" s="128">
        <f t="shared" si="423"/>
        <v>0</v>
      </c>
      <c r="AV520" s="128">
        <f t="shared" si="424"/>
        <v>0</v>
      </c>
      <c r="AW520" s="128">
        <f t="shared" si="425"/>
        <v>0</v>
      </c>
      <c r="AX520" s="146">
        <f t="shared" si="370"/>
        <v>0</v>
      </c>
      <c r="AY520" s="147">
        <f t="shared" si="426"/>
        <v>0</v>
      </c>
      <c r="AZ520" s="146">
        <f t="shared" si="371"/>
        <v>0</v>
      </c>
      <c r="BA520" s="129">
        <f t="shared" si="427"/>
        <v>0</v>
      </c>
      <c r="BB520" s="129">
        <f t="shared" si="428"/>
        <v>0</v>
      </c>
      <c r="BC520" s="129">
        <f t="shared" si="429"/>
        <v>0</v>
      </c>
      <c r="BD520" s="130">
        <f t="shared" si="430"/>
        <v>0</v>
      </c>
      <c r="BE520" s="130">
        <f t="shared" si="431"/>
        <v>0</v>
      </c>
      <c r="BF520" s="130">
        <f t="shared" si="432"/>
        <v>0</v>
      </c>
      <c r="BG520" s="149" t="b">
        <f t="shared" si="433"/>
        <v>0</v>
      </c>
      <c r="BH520" s="130" t="b">
        <f t="shared" si="434"/>
        <v>0</v>
      </c>
      <c r="BI520" s="130" t="str">
        <f t="shared" si="389"/>
        <v/>
      </c>
      <c r="BJ520" s="130" t="str">
        <f t="shared" si="390"/>
        <v/>
      </c>
      <c r="BK520" s="130">
        <f t="shared" si="391"/>
        <v>0</v>
      </c>
      <c r="BL520" s="130" t="str">
        <f t="shared" si="435"/>
        <v/>
      </c>
      <c r="BM520" s="130" t="str">
        <f t="shared" si="404"/>
        <v/>
      </c>
      <c r="BN520" s="130" t="str">
        <f t="shared" si="405"/>
        <v/>
      </c>
      <c r="BO520" s="130">
        <f t="shared" si="401"/>
        <v>0</v>
      </c>
      <c r="BP520" s="130">
        <f t="shared" si="402"/>
        <v>0</v>
      </c>
      <c r="BQ520" s="130">
        <f t="shared" si="403"/>
        <v>0</v>
      </c>
      <c r="BR520" s="130">
        <f t="shared" si="393"/>
        <v>0</v>
      </c>
      <c r="BS520" s="130" t="str">
        <f t="shared" si="436"/>
        <v>N</v>
      </c>
    </row>
    <row r="521" spans="1:71" ht="18" customHeight="1">
      <c r="A521" s="407"/>
      <c r="B521" s="117"/>
      <c r="C521" s="117"/>
      <c r="D521" s="118"/>
      <c r="E521" s="118"/>
      <c r="F521" s="115"/>
      <c r="G521" s="115"/>
      <c r="H521" s="119"/>
      <c r="I521" s="109" t="str">
        <f t="shared" si="406"/>
        <v xml:space="preserve"> </v>
      </c>
      <c r="J521" s="109" t="str">
        <f t="shared" si="407"/>
        <v xml:space="preserve"> </v>
      </c>
      <c r="K521" s="109" t="str">
        <f t="shared" si="408"/>
        <v xml:space="preserve"> </v>
      </c>
      <c r="W521" s="141" t="str">
        <f t="shared" si="409"/>
        <v xml:space="preserve"> </v>
      </c>
      <c r="X521" s="137" t="str">
        <f t="shared" si="410"/>
        <v xml:space="preserve"> </v>
      </c>
      <c r="Y521" s="137" t="str">
        <f t="shared" si="411"/>
        <v xml:space="preserve"> </v>
      </c>
      <c r="Z521" s="137" t="str">
        <f t="shared" si="358"/>
        <v xml:space="preserve"> </v>
      </c>
      <c r="AA521" s="138" t="str">
        <f t="shared" si="359"/>
        <v xml:space="preserve"> </v>
      </c>
      <c r="AB521" s="144" t="str">
        <f t="shared" si="360"/>
        <v xml:space="preserve"> </v>
      </c>
      <c r="AC521" s="139" t="e">
        <f t="shared" si="361"/>
        <v>#N/A</v>
      </c>
      <c r="AD521" s="139" t="e">
        <f t="shared" si="362"/>
        <v>#N/A</v>
      </c>
      <c r="AE521" s="140" t="str">
        <f>IF(ISBLANK($G521)," ",IF($D521="Z",#REF!,IF($G521=2,0,IF($G521=1,IF($AB521&gt;$AD521,#REF!,0),IF($AB521&lt;$AC521,#REF!,#REF!)))))</f>
        <v xml:space="preserve"> </v>
      </c>
      <c r="AF521" s="140" t="str">
        <f>IF(ISBLANK($G521)," ",IF($D521="Z",#REF!+#REF!,IF($G521=2,#REF!+#REF!,IF($G521=1,IF($AB521&gt;$AD521,#REF!+#REF!,#REF!+#REF!),IF($AB521&lt;$AC521,#REF!+#REF!,#REF!+#REF!)))))</f>
        <v xml:space="preserve"> </v>
      </c>
      <c r="AG521" s="125">
        <f t="shared" si="412"/>
        <v>0</v>
      </c>
      <c r="AH521" s="126">
        <f t="shared" si="413"/>
        <v>0</v>
      </c>
      <c r="AI521" s="126">
        <f t="shared" si="414"/>
        <v>0</v>
      </c>
      <c r="AJ521" s="126">
        <f t="shared" si="415"/>
        <v>0</v>
      </c>
      <c r="AK521" s="126">
        <f t="shared" si="416"/>
        <v>0</v>
      </c>
      <c r="AL521" s="126">
        <f t="shared" si="417"/>
        <v>4</v>
      </c>
      <c r="AM521" s="125">
        <f t="shared" si="376"/>
        <v>23</v>
      </c>
      <c r="AN521" s="125">
        <f t="shared" si="363"/>
        <v>0</v>
      </c>
      <c r="AO521" s="125">
        <f t="shared" si="364"/>
        <v>0</v>
      </c>
      <c r="AP521" s="125">
        <f t="shared" si="418"/>
        <v>1</v>
      </c>
      <c r="AQ521" s="127">
        <f t="shared" si="419"/>
        <v>810</v>
      </c>
      <c r="AR521" s="127">
        <f t="shared" si="420"/>
        <v>0</v>
      </c>
      <c r="AS521" s="125">
        <f t="shared" si="421"/>
        <v>0</v>
      </c>
      <c r="AT521" s="128">
        <f t="shared" si="422"/>
        <v>0</v>
      </c>
      <c r="AU521" s="128">
        <f t="shared" si="423"/>
        <v>0</v>
      </c>
      <c r="AV521" s="128">
        <f t="shared" si="424"/>
        <v>0</v>
      </c>
      <c r="AW521" s="128">
        <f t="shared" si="425"/>
        <v>0</v>
      </c>
      <c r="AX521" s="146">
        <f t="shared" si="370"/>
        <v>0</v>
      </c>
      <c r="AY521" s="147">
        <f t="shared" si="426"/>
        <v>0</v>
      </c>
      <c r="AZ521" s="146">
        <f t="shared" si="371"/>
        <v>0</v>
      </c>
      <c r="BA521" s="129">
        <f t="shared" si="427"/>
        <v>0</v>
      </c>
      <c r="BB521" s="129">
        <f t="shared" si="428"/>
        <v>0</v>
      </c>
      <c r="BC521" s="129">
        <f t="shared" si="429"/>
        <v>0</v>
      </c>
      <c r="BD521" s="130">
        <f t="shared" si="430"/>
        <v>0</v>
      </c>
      <c r="BE521" s="130">
        <f t="shared" si="431"/>
        <v>0</v>
      </c>
      <c r="BF521" s="130">
        <f t="shared" si="432"/>
        <v>0</v>
      </c>
      <c r="BG521" s="149" t="b">
        <f t="shared" si="433"/>
        <v>0</v>
      </c>
      <c r="BH521" s="130" t="b">
        <f t="shared" si="434"/>
        <v>0</v>
      </c>
      <c r="BI521" s="130" t="str">
        <f t="shared" si="389"/>
        <v/>
      </c>
      <c r="BJ521" s="130" t="str">
        <f t="shared" si="390"/>
        <v/>
      </c>
      <c r="BK521" s="130">
        <f t="shared" si="391"/>
        <v>0</v>
      </c>
      <c r="BL521" s="130" t="str">
        <f t="shared" si="435"/>
        <v/>
      </c>
      <c r="BM521" s="130" t="str">
        <f t="shared" si="404"/>
        <v/>
      </c>
      <c r="BN521" s="130" t="str">
        <f t="shared" si="405"/>
        <v/>
      </c>
      <c r="BO521" s="130">
        <f t="shared" si="401"/>
        <v>0</v>
      </c>
      <c r="BP521" s="130">
        <f t="shared" si="402"/>
        <v>0</v>
      </c>
      <c r="BQ521" s="130">
        <f t="shared" si="403"/>
        <v>0</v>
      </c>
      <c r="BR521" s="130">
        <f t="shared" si="393"/>
        <v>0</v>
      </c>
      <c r="BS521" s="130" t="str">
        <f t="shared" si="436"/>
        <v>N</v>
      </c>
    </row>
    <row r="522" spans="1:71" ht="18" customHeight="1">
      <c r="A522" s="407"/>
      <c r="B522" s="117"/>
      <c r="C522" s="117"/>
      <c r="D522" s="118"/>
      <c r="E522" s="118"/>
      <c r="F522" s="115"/>
      <c r="G522" s="115"/>
      <c r="H522" s="119"/>
      <c r="I522" s="109" t="str">
        <f t="shared" si="406"/>
        <v xml:space="preserve"> </v>
      </c>
      <c r="J522" s="109" t="str">
        <f t="shared" si="407"/>
        <v xml:space="preserve"> </v>
      </c>
      <c r="K522" s="109" t="str">
        <f t="shared" si="408"/>
        <v xml:space="preserve"> </v>
      </c>
      <c r="W522" s="141" t="str">
        <f t="shared" si="409"/>
        <v xml:space="preserve"> </v>
      </c>
      <c r="X522" s="137" t="str">
        <f t="shared" si="410"/>
        <v xml:space="preserve"> </v>
      </c>
      <c r="Y522" s="137" t="str">
        <f t="shared" si="411"/>
        <v xml:space="preserve"> </v>
      </c>
      <c r="Z522" s="137" t="str">
        <f t="shared" si="358"/>
        <v xml:space="preserve"> </v>
      </c>
      <c r="AA522" s="138" t="str">
        <f t="shared" si="359"/>
        <v xml:space="preserve"> </v>
      </c>
      <c r="AB522" s="144" t="str">
        <f t="shared" si="360"/>
        <v xml:space="preserve"> </v>
      </c>
      <c r="AC522" s="139" t="e">
        <f t="shared" si="361"/>
        <v>#N/A</v>
      </c>
      <c r="AD522" s="139" t="e">
        <f t="shared" si="362"/>
        <v>#N/A</v>
      </c>
      <c r="AE522" s="140" t="str">
        <f>IF(ISBLANK($G522)," ",IF($D522="Z",#REF!,IF($G522=2,0,IF($G522=1,IF($AB522&gt;$AD522,#REF!,0),IF($AB522&lt;$AC522,#REF!,#REF!)))))</f>
        <v xml:space="preserve"> </v>
      </c>
      <c r="AF522" s="140" t="str">
        <f>IF(ISBLANK($G522)," ",IF($D522="Z",#REF!+#REF!,IF($G522=2,#REF!+#REF!,IF($G522=1,IF($AB522&gt;$AD522,#REF!+#REF!,#REF!+#REF!),IF($AB522&lt;$AC522,#REF!+#REF!,#REF!+#REF!)))))</f>
        <v xml:space="preserve"> </v>
      </c>
      <c r="AG522" s="125">
        <f t="shared" si="412"/>
        <v>0</v>
      </c>
      <c r="AH522" s="126">
        <f t="shared" si="413"/>
        <v>0</v>
      </c>
      <c r="AI522" s="126">
        <f t="shared" si="414"/>
        <v>0</v>
      </c>
      <c r="AJ522" s="126">
        <f t="shared" si="415"/>
        <v>0</v>
      </c>
      <c r="AK522" s="126">
        <f t="shared" si="416"/>
        <v>0</v>
      </c>
      <c r="AL522" s="126">
        <f t="shared" si="417"/>
        <v>4</v>
      </c>
      <c r="AM522" s="125">
        <f t="shared" si="376"/>
        <v>23</v>
      </c>
      <c r="AN522" s="125">
        <f t="shared" si="363"/>
        <v>0</v>
      </c>
      <c r="AO522" s="125">
        <f t="shared" si="364"/>
        <v>0</v>
      </c>
      <c r="AP522" s="125">
        <f t="shared" si="418"/>
        <v>1</v>
      </c>
      <c r="AQ522" s="127">
        <f t="shared" si="419"/>
        <v>810</v>
      </c>
      <c r="AR522" s="127">
        <f t="shared" si="420"/>
        <v>0</v>
      </c>
      <c r="AS522" s="125">
        <f t="shared" si="421"/>
        <v>0</v>
      </c>
      <c r="AT522" s="128">
        <f t="shared" si="422"/>
        <v>0</v>
      </c>
      <c r="AU522" s="128">
        <f t="shared" si="423"/>
        <v>0</v>
      </c>
      <c r="AV522" s="128">
        <f t="shared" si="424"/>
        <v>0</v>
      </c>
      <c r="AW522" s="128">
        <f t="shared" si="425"/>
        <v>0</v>
      </c>
      <c r="AX522" s="146">
        <f t="shared" si="370"/>
        <v>0</v>
      </c>
      <c r="AY522" s="147">
        <f t="shared" si="426"/>
        <v>0</v>
      </c>
      <c r="AZ522" s="146">
        <f t="shared" si="371"/>
        <v>0</v>
      </c>
      <c r="BA522" s="129">
        <f t="shared" si="427"/>
        <v>0</v>
      </c>
      <c r="BB522" s="129">
        <f t="shared" si="428"/>
        <v>0</v>
      </c>
      <c r="BC522" s="129">
        <f t="shared" si="429"/>
        <v>0</v>
      </c>
      <c r="BD522" s="130">
        <f t="shared" si="430"/>
        <v>0</v>
      </c>
      <c r="BE522" s="130">
        <f t="shared" si="431"/>
        <v>0</v>
      </c>
      <c r="BF522" s="130">
        <f t="shared" si="432"/>
        <v>0</v>
      </c>
      <c r="BG522" s="149" t="b">
        <f t="shared" si="433"/>
        <v>0</v>
      </c>
      <c r="BH522" s="130" t="b">
        <f t="shared" si="434"/>
        <v>0</v>
      </c>
      <c r="BI522" s="130" t="str">
        <f t="shared" si="389"/>
        <v/>
      </c>
      <c r="BJ522" s="130" t="str">
        <f t="shared" si="390"/>
        <v/>
      </c>
      <c r="BK522" s="130">
        <f t="shared" si="391"/>
        <v>0</v>
      </c>
      <c r="BL522" s="130" t="str">
        <f t="shared" si="435"/>
        <v/>
      </c>
      <c r="BM522" s="130" t="str">
        <f t="shared" si="404"/>
        <v/>
      </c>
      <c r="BN522" s="130" t="str">
        <f t="shared" si="405"/>
        <v/>
      </c>
      <c r="BO522" s="130">
        <f t="shared" si="401"/>
        <v>0</v>
      </c>
      <c r="BP522" s="130">
        <f t="shared" si="402"/>
        <v>0</v>
      </c>
      <c r="BQ522" s="130">
        <f t="shared" si="403"/>
        <v>0</v>
      </c>
      <c r="BR522" s="130">
        <f t="shared" si="393"/>
        <v>0</v>
      </c>
      <c r="BS522" s="130" t="str">
        <f t="shared" si="436"/>
        <v>N</v>
      </c>
    </row>
    <row r="523" spans="1:71" ht="18" customHeight="1">
      <c r="A523" s="407"/>
      <c r="B523" s="117"/>
      <c r="C523" s="117"/>
      <c r="D523" s="118"/>
      <c r="E523" s="118"/>
      <c r="F523" s="115"/>
      <c r="G523" s="115"/>
      <c r="H523" s="119"/>
      <c r="I523" s="109" t="str">
        <f t="shared" si="406"/>
        <v xml:space="preserve"> </v>
      </c>
      <c r="J523" s="109" t="str">
        <f t="shared" si="407"/>
        <v xml:space="preserve"> </v>
      </c>
      <c r="K523" s="109" t="str">
        <f t="shared" si="408"/>
        <v xml:space="preserve"> </v>
      </c>
      <c r="W523" s="141" t="str">
        <f t="shared" si="409"/>
        <v xml:space="preserve"> </v>
      </c>
      <c r="X523" s="137" t="str">
        <f t="shared" si="410"/>
        <v xml:space="preserve"> </v>
      </c>
      <c r="Y523" s="137" t="str">
        <f t="shared" si="411"/>
        <v xml:space="preserve"> </v>
      </c>
      <c r="Z523" s="137" t="str">
        <f t="shared" si="358"/>
        <v xml:space="preserve"> </v>
      </c>
      <c r="AA523" s="138" t="str">
        <f t="shared" si="359"/>
        <v xml:space="preserve"> </v>
      </c>
      <c r="AB523" s="144" t="str">
        <f t="shared" si="360"/>
        <v xml:space="preserve"> </v>
      </c>
      <c r="AC523" s="139" t="e">
        <f t="shared" si="361"/>
        <v>#N/A</v>
      </c>
      <c r="AD523" s="139" t="e">
        <f t="shared" si="362"/>
        <v>#N/A</v>
      </c>
      <c r="AE523" s="140" t="str">
        <f>IF(ISBLANK($G523)," ",IF($D523="Z",#REF!,IF($G523=2,0,IF($G523=1,IF($AB523&gt;$AD523,#REF!,0),IF($AB523&lt;$AC523,#REF!,#REF!)))))</f>
        <v xml:space="preserve"> </v>
      </c>
      <c r="AF523" s="140" t="str">
        <f>IF(ISBLANK($G523)," ",IF($D523="Z",#REF!+#REF!,IF($G523=2,#REF!+#REF!,IF($G523=1,IF($AB523&gt;$AD523,#REF!+#REF!,#REF!+#REF!),IF($AB523&lt;$AC523,#REF!+#REF!,#REF!+#REF!)))))</f>
        <v xml:space="preserve"> </v>
      </c>
      <c r="AG523" s="125">
        <f t="shared" si="412"/>
        <v>0</v>
      </c>
      <c r="AH523" s="126">
        <f t="shared" si="413"/>
        <v>0</v>
      </c>
      <c r="AI523" s="126">
        <f t="shared" si="414"/>
        <v>0</v>
      </c>
      <c r="AJ523" s="126">
        <f t="shared" si="415"/>
        <v>0</v>
      </c>
      <c r="AK523" s="126">
        <f t="shared" si="416"/>
        <v>0</v>
      </c>
      <c r="AL523" s="126">
        <f t="shared" si="417"/>
        <v>4</v>
      </c>
      <c r="AM523" s="125">
        <f t="shared" si="376"/>
        <v>23</v>
      </c>
      <c r="AN523" s="125">
        <f t="shared" si="363"/>
        <v>0</v>
      </c>
      <c r="AO523" s="125">
        <f t="shared" si="364"/>
        <v>0</v>
      </c>
      <c r="AP523" s="125">
        <f t="shared" si="418"/>
        <v>1</v>
      </c>
      <c r="AQ523" s="127">
        <f t="shared" si="419"/>
        <v>810</v>
      </c>
      <c r="AR523" s="127">
        <f t="shared" si="420"/>
        <v>0</v>
      </c>
      <c r="AS523" s="125">
        <f t="shared" si="421"/>
        <v>0</v>
      </c>
      <c r="AT523" s="128">
        <f t="shared" si="422"/>
        <v>0</v>
      </c>
      <c r="AU523" s="128">
        <f t="shared" si="423"/>
        <v>0</v>
      </c>
      <c r="AV523" s="128">
        <f t="shared" si="424"/>
        <v>0</v>
      </c>
      <c r="AW523" s="128">
        <f t="shared" si="425"/>
        <v>0</v>
      </c>
      <c r="AX523" s="146">
        <f t="shared" si="370"/>
        <v>0</v>
      </c>
      <c r="AY523" s="147">
        <f t="shared" si="426"/>
        <v>0</v>
      </c>
      <c r="AZ523" s="146">
        <f t="shared" si="371"/>
        <v>0</v>
      </c>
      <c r="BA523" s="129">
        <f t="shared" si="427"/>
        <v>0</v>
      </c>
      <c r="BB523" s="129">
        <f t="shared" si="428"/>
        <v>0</v>
      </c>
      <c r="BC523" s="129">
        <f t="shared" si="429"/>
        <v>0</v>
      </c>
      <c r="BD523" s="130">
        <f t="shared" si="430"/>
        <v>0</v>
      </c>
      <c r="BE523" s="130">
        <f t="shared" si="431"/>
        <v>0</v>
      </c>
      <c r="BF523" s="130">
        <f t="shared" si="432"/>
        <v>0</v>
      </c>
      <c r="BG523" s="149" t="b">
        <f t="shared" si="433"/>
        <v>0</v>
      </c>
      <c r="BH523" s="130" t="b">
        <f t="shared" si="434"/>
        <v>0</v>
      </c>
      <c r="BI523" s="130" t="str">
        <f t="shared" si="389"/>
        <v/>
      </c>
      <c r="BJ523" s="130" t="str">
        <f t="shared" si="390"/>
        <v/>
      </c>
      <c r="BK523" s="130">
        <f t="shared" si="391"/>
        <v>0</v>
      </c>
      <c r="BL523" s="130" t="str">
        <f t="shared" si="435"/>
        <v/>
      </c>
      <c r="BM523" s="130" t="str">
        <f t="shared" si="404"/>
        <v/>
      </c>
      <c r="BN523" s="130" t="str">
        <f t="shared" si="405"/>
        <v/>
      </c>
      <c r="BO523" s="130">
        <f t="shared" si="401"/>
        <v>0</v>
      </c>
      <c r="BP523" s="130">
        <f t="shared" si="402"/>
        <v>0</v>
      </c>
      <c r="BQ523" s="130">
        <f t="shared" si="403"/>
        <v>0</v>
      </c>
      <c r="BR523" s="130">
        <f t="shared" si="393"/>
        <v>0</v>
      </c>
      <c r="BS523" s="130" t="str">
        <f t="shared" si="436"/>
        <v>N</v>
      </c>
    </row>
    <row r="524" spans="1:71" ht="18" customHeight="1">
      <c r="A524" s="407"/>
      <c r="B524" s="117"/>
      <c r="C524" s="117"/>
      <c r="D524" s="118"/>
      <c r="E524" s="118"/>
      <c r="F524" s="115"/>
      <c r="G524" s="115"/>
      <c r="H524" s="119"/>
      <c r="I524" s="109" t="str">
        <f t="shared" si="406"/>
        <v xml:space="preserve"> </v>
      </c>
      <c r="J524" s="109" t="str">
        <f t="shared" si="407"/>
        <v xml:space="preserve"> </v>
      </c>
      <c r="K524" s="109" t="str">
        <f t="shared" si="408"/>
        <v xml:space="preserve"> </v>
      </c>
      <c r="W524" s="141" t="str">
        <f t="shared" si="409"/>
        <v xml:space="preserve"> </v>
      </c>
      <c r="X524" s="137" t="str">
        <f t="shared" si="410"/>
        <v xml:space="preserve"> </v>
      </c>
      <c r="Y524" s="137" t="str">
        <f t="shared" si="411"/>
        <v xml:space="preserve"> </v>
      </c>
      <c r="Z524" s="137" t="str">
        <f t="shared" si="358"/>
        <v xml:space="preserve"> </v>
      </c>
      <c r="AA524" s="138" t="str">
        <f t="shared" si="359"/>
        <v xml:space="preserve"> </v>
      </c>
      <c r="AB524" s="144" t="str">
        <f t="shared" si="360"/>
        <v xml:space="preserve"> </v>
      </c>
      <c r="AC524" s="139" t="e">
        <f t="shared" si="361"/>
        <v>#N/A</v>
      </c>
      <c r="AD524" s="139" t="e">
        <f t="shared" si="362"/>
        <v>#N/A</v>
      </c>
      <c r="AE524" s="140" t="str">
        <f>IF(ISBLANK($G524)," ",IF($D524="Z",#REF!,IF($G524=2,0,IF($G524=1,IF($AB524&gt;$AD524,#REF!,0),IF($AB524&lt;$AC524,#REF!,#REF!)))))</f>
        <v xml:space="preserve"> </v>
      </c>
      <c r="AF524" s="140" t="str">
        <f>IF(ISBLANK($G524)," ",IF($D524="Z",#REF!+#REF!,IF($G524=2,#REF!+#REF!,IF($G524=1,IF($AB524&gt;$AD524,#REF!+#REF!,#REF!+#REF!),IF($AB524&lt;$AC524,#REF!+#REF!,#REF!+#REF!)))))</f>
        <v xml:space="preserve"> </v>
      </c>
      <c r="AG524" s="125">
        <f t="shared" si="412"/>
        <v>0</v>
      </c>
      <c r="AH524" s="126">
        <f t="shared" si="413"/>
        <v>0</v>
      </c>
      <c r="AI524" s="126">
        <f t="shared" si="414"/>
        <v>0</v>
      </c>
      <c r="AJ524" s="126">
        <f t="shared" si="415"/>
        <v>0</v>
      </c>
      <c r="AK524" s="126">
        <f t="shared" si="416"/>
        <v>0</v>
      </c>
      <c r="AL524" s="126">
        <f t="shared" si="417"/>
        <v>4</v>
      </c>
      <c r="AM524" s="125">
        <f t="shared" si="376"/>
        <v>23</v>
      </c>
      <c r="AN524" s="125">
        <f t="shared" si="363"/>
        <v>0</v>
      </c>
      <c r="AO524" s="125">
        <f t="shared" si="364"/>
        <v>0</v>
      </c>
      <c r="AP524" s="125">
        <f t="shared" si="418"/>
        <v>1</v>
      </c>
      <c r="AQ524" s="127">
        <f t="shared" si="419"/>
        <v>810</v>
      </c>
      <c r="AR524" s="127">
        <f t="shared" si="420"/>
        <v>0</v>
      </c>
      <c r="AS524" s="125">
        <f t="shared" si="421"/>
        <v>0</v>
      </c>
      <c r="AT524" s="128">
        <f t="shared" si="422"/>
        <v>0</v>
      </c>
      <c r="AU524" s="128">
        <f t="shared" si="423"/>
        <v>0</v>
      </c>
      <c r="AV524" s="128">
        <f t="shared" si="424"/>
        <v>0</v>
      </c>
      <c r="AW524" s="128">
        <f t="shared" si="425"/>
        <v>0</v>
      </c>
      <c r="AX524" s="146">
        <f t="shared" si="370"/>
        <v>0</v>
      </c>
      <c r="AY524" s="147">
        <f t="shared" si="426"/>
        <v>0</v>
      </c>
      <c r="AZ524" s="146">
        <f t="shared" si="371"/>
        <v>0</v>
      </c>
      <c r="BA524" s="129">
        <f t="shared" si="427"/>
        <v>0</v>
      </c>
      <c r="BB524" s="129">
        <f t="shared" si="428"/>
        <v>0</v>
      </c>
      <c r="BC524" s="129">
        <f t="shared" si="429"/>
        <v>0</v>
      </c>
      <c r="BD524" s="130">
        <f t="shared" si="430"/>
        <v>0</v>
      </c>
      <c r="BE524" s="130">
        <f t="shared" si="431"/>
        <v>0</v>
      </c>
      <c r="BF524" s="130">
        <f t="shared" si="432"/>
        <v>0</v>
      </c>
      <c r="BG524" s="149" t="b">
        <f t="shared" si="433"/>
        <v>0</v>
      </c>
      <c r="BH524" s="130" t="b">
        <f t="shared" si="434"/>
        <v>0</v>
      </c>
      <c r="BI524" s="130" t="str">
        <f t="shared" si="389"/>
        <v/>
      </c>
      <c r="BJ524" s="130" t="str">
        <f t="shared" si="390"/>
        <v/>
      </c>
      <c r="BK524" s="130">
        <f t="shared" si="391"/>
        <v>0</v>
      </c>
      <c r="BL524" s="130" t="str">
        <f t="shared" si="435"/>
        <v/>
      </c>
      <c r="BM524" s="130" t="str">
        <f t="shared" si="404"/>
        <v/>
      </c>
      <c r="BN524" s="130" t="str">
        <f t="shared" si="405"/>
        <v/>
      </c>
      <c r="BO524" s="130">
        <f t="shared" si="401"/>
        <v>0</v>
      </c>
      <c r="BP524" s="130">
        <f t="shared" si="402"/>
        <v>0</v>
      </c>
      <c r="BQ524" s="130">
        <f t="shared" si="403"/>
        <v>0</v>
      </c>
      <c r="BR524" s="130">
        <f t="shared" si="393"/>
        <v>0</v>
      </c>
      <c r="BS524" s="130" t="str">
        <f t="shared" si="436"/>
        <v>N</v>
      </c>
    </row>
    <row r="525" spans="1:71" ht="18" customHeight="1">
      <c r="A525" s="407"/>
      <c r="B525" s="117"/>
      <c r="C525" s="117"/>
      <c r="D525" s="118"/>
      <c r="E525" s="118"/>
      <c r="F525" s="115"/>
      <c r="G525" s="115"/>
      <c r="H525" s="119"/>
      <c r="I525" s="109" t="str">
        <f t="shared" si="406"/>
        <v xml:space="preserve"> </v>
      </c>
      <c r="J525" s="109" t="str">
        <f t="shared" si="407"/>
        <v xml:space="preserve"> </v>
      </c>
      <c r="K525" s="109" t="str">
        <f t="shared" si="408"/>
        <v xml:space="preserve"> </v>
      </c>
      <c r="W525" s="141" t="str">
        <f t="shared" si="409"/>
        <v xml:space="preserve"> </v>
      </c>
      <c r="X525" s="137" t="str">
        <f t="shared" si="410"/>
        <v xml:space="preserve"> </v>
      </c>
      <c r="Y525" s="137" t="str">
        <f t="shared" si="411"/>
        <v xml:space="preserve"> </v>
      </c>
      <c r="Z525" s="137" t="str">
        <f t="shared" si="358"/>
        <v xml:space="preserve"> </v>
      </c>
      <c r="AA525" s="138" t="str">
        <f t="shared" si="359"/>
        <v xml:space="preserve"> </v>
      </c>
      <c r="AB525" s="144" t="str">
        <f t="shared" si="360"/>
        <v xml:space="preserve"> </v>
      </c>
      <c r="AC525" s="139" t="e">
        <f t="shared" si="361"/>
        <v>#N/A</v>
      </c>
      <c r="AD525" s="139" t="e">
        <f t="shared" si="362"/>
        <v>#N/A</v>
      </c>
      <c r="AE525" s="140" t="str">
        <f>IF(ISBLANK($G525)," ",IF($D525="Z",#REF!,IF($G525=2,0,IF($G525=1,IF($AB525&gt;$AD525,#REF!,0),IF($AB525&lt;$AC525,#REF!,#REF!)))))</f>
        <v xml:space="preserve"> </v>
      </c>
      <c r="AF525" s="140" t="str">
        <f>IF(ISBLANK($G525)," ",IF($D525="Z",#REF!+#REF!,IF($G525=2,#REF!+#REF!,IF($G525=1,IF($AB525&gt;$AD525,#REF!+#REF!,#REF!+#REF!),IF($AB525&lt;$AC525,#REF!+#REF!,#REF!+#REF!)))))</f>
        <v xml:space="preserve"> </v>
      </c>
      <c r="AG525" s="125">
        <f t="shared" si="412"/>
        <v>0</v>
      </c>
      <c r="AH525" s="126">
        <f t="shared" si="413"/>
        <v>0</v>
      </c>
      <c r="AI525" s="126">
        <f t="shared" si="414"/>
        <v>0</v>
      </c>
      <c r="AJ525" s="126">
        <f t="shared" si="415"/>
        <v>0</v>
      </c>
      <c r="AK525" s="126">
        <f t="shared" si="416"/>
        <v>0</v>
      </c>
      <c r="AL525" s="126">
        <f t="shared" si="417"/>
        <v>4</v>
      </c>
      <c r="AM525" s="125">
        <f t="shared" si="376"/>
        <v>23</v>
      </c>
      <c r="AN525" s="125">
        <f t="shared" si="363"/>
        <v>0</v>
      </c>
      <c r="AO525" s="125">
        <f t="shared" si="364"/>
        <v>0</v>
      </c>
      <c r="AP525" s="125">
        <f t="shared" si="418"/>
        <v>1</v>
      </c>
      <c r="AQ525" s="127">
        <f t="shared" si="419"/>
        <v>810</v>
      </c>
      <c r="AR525" s="127">
        <f t="shared" si="420"/>
        <v>0</v>
      </c>
      <c r="AS525" s="125">
        <f t="shared" si="421"/>
        <v>0</v>
      </c>
      <c r="AT525" s="128">
        <f t="shared" si="422"/>
        <v>0</v>
      </c>
      <c r="AU525" s="128">
        <f t="shared" si="423"/>
        <v>0</v>
      </c>
      <c r="AV525" s="128">
        <f t="shared" si="424"/>
        <v>0</v>
      </c>
      <c r="AW525" s="128">
        <f t="shared" si="425"/>
        <v>0</v>
      </c>
      <c r="AX525" s="146">
        <f t="shared" si="370"/>
        <v>0</v>
      </c>
      <c r="AY525" s="147">
        <f t="shared" si="426"/>
        <v>0</v>
      </c>
      <c r="AZ525" s="146">
        <f t="shared" si="371"/>
        <v>0</v>
      </c>
      <c r="BA525" s="129">
        <f t="shared" si="427"/>
        <v>0</v>
      </c>
      <c r="BB525" s="129">
        <f t="shared" si="428"/>
        <v>0</v>
      </c>
      <c r="BC525" s="129">
        <f t="shared" si="429"/>
        <v>0</v>
      </c>
      <c r="BD525" s="130">
        <f t="shared" si="430"/>
        <v>0</v>
      </c>
      <c r="BE525" s="130">
        <f t="shared" si="431"/>
        <v>0</v>
      </c>
      <c r="BF525" s="130">
        <f t="shared" si="432"/>
        <v>0</v>
      </c>
      <c r="BG525" s="149" t="b">
        <f t="shared" si="433"/>
        <v>0</v>
      </c>
      <c r="BH525" s="130" t="b">
        <f t="shared" si="434"/>
        <v>0</v>
      </c>
      <c r="BI525" s="130" t="str">
        <f t="shared" si="389"/>
        <v/>
      </c>
      <c r="BJ525" s="130" t="str">
        <f t="shared" si="390"/>
        <v/>
      </c>
      <c r="BK525" s="130">
        <f t="shared" si="391"/>
        <v>0</v>
      </c>
      <c r="BL525" s="130" t="str">
        <f t="shared" si="435"/>
        <v/>
      </c>
      <c r="BM525" s="130" t="str">
        <f t="shared" si="404"/>
        <v/>
      </c>
      <c r="BN525" s="130" t="str">
        <f t="shared" si="405"/>
        <v/>
      </c>
      <c r="BO525" s="130">
        <f t="shared" si="401"/>
        <v>0</v>
      </c>
      <c r="BP525" s="130">
        <f t="shared" si="402"/>
        <v>0</v>
      </c>
      <c r="BQ525" s="130">
        <f t="shared" si="403"/>
        <v>0</v>
      </c>
      <c r="BR525" s="130">
        <f t="shared" si="393"/>
        <v>0</v>
      </c>
      <c r="BS525" s="130" t="str">
        <f t="shared" si="436"/>
        <v>N</v>
      </c>
    </row>
    <row r="526" spans="1:71" ht="18" customHeight="1">
      <c r="A526" s="407"/>
      <c r="B526" s="117"/>
      <c r="C526" s="117"/>
      <c r="D526" s="118"/>
      <c r="E526" s="118"/>
      <c r="F526" s="115"/>
      <c r="G526" s="115"/>
      <c r="H526" s="119"/>
      <c r="I526" s="109" t="str">
        <f t="shared" si="406"/>
        <v xml:space="preserve"> </v>
      </c>
      <c r="J526" s="109" t="str">
        <f t="shared" si="407"/>
        <v xml:space="preserve"> </v>
      </c>
      <c r="K526" s="109" t="str">
        <f t="shared" si="408"/>
        <v xml:space="preserve"> </v>
      </c>
      <c r="W526" s="141" t="str">
        <f t="shared" si="409"/>
        <v xml:space="preserve"> </v>
      </c>
      <c r="X526" s="137" t="str">
        <f t="shared" si="410"/>
        <v xml:space="preserve"> </v>
      </c>
      <c r="Y526" s="137" t="str">
        <f t="shared" si="411"/>
        <v xml:space="preserve"> </v>
      </c>
      <c r="Z526" s="137" t="str">
        <f t="shared" si="358"/>
        <v xml:space="preserve"> </v>
      </c>
      <c r="AA526" s="138" t="str">
        <f t="shared" si="359"/>
        <v xml:space="preserve"> </v>
      </c>
      <c r="AB526" s="144" t="str">
        <f t="shared" si="360"/>
        <v xml:space="preserve"> </v>
      </c>
      <c r="AC526" s="139" t="e">
        <f t="shared" si="361"/>
        <v>#N/A</v>
      </c>
      <c r="AD526" s="139" t="e">
        <f t="shared" si="362"/>
        <v>#N/A</v>
      </c>
      <c r="AE526" s="140" t="str">
        <f>IF(ISBLANK($G526)," ",IF($D526="Z",#REF!,IF($G526=2,0,IF($G526=1,IF($AB526&gt;$AD526,#REF!,0),IF($AB526&lt;$AC526,#REF!,#REF!)))))</f>
        <v xml:space="preserve"> </v>
      </c>
      <c r="AF526" s="140" t="str">
        <f>IF(ISBLANK($G526)," ",IF($D526="Z",#REF!+#REF!,IF($G526=2,#REF!+#REF!,IF($G526=1,IF($AB526&gt;$AD526,#REF!+#REF!,#REF!+#REF!),IF($AB526&lt;$AC526,#REF!+#REF!,#REF!+#REF!)))))</f>
        <v xml:space="preserve"> </v>
      </c>
      <c r="AG526" s="125">
        <f t="shared" si="412"/>
        <v>0</v>
      </c>
      <c r="AH526" s="126">
        <f t="shared" si="413"/>
        <v>0</v>
      </c>
      <c r="AI526" s="126">
        <f t="shared" si="414"/>
        <v>0</v>
      </c>
      <c r="AJ526" s="126">
        <f t="shared" si="415"/>
        <v>0</v>
      </c>
      <c r="AK526" s="126">
        <f t="shared" si="416"/>
        <v>0</v>
      </c>
      <c r="AL526" s="126">
        <f t="shared" si="417"/>
        <v>4</v>
      </c>
      <c r="AM526" s="125">
        <f t="shared" si="376"/>
        <v>23</v>
      </c>
      <c r="AN526" s="125">
        <f t="shared" si="363"/>
        <v>0</v>
      </c>
      <c r="AO526" s="125">
        <f t="shared" si="364"/>
        <v>0</v>
      </c>
      <c r="AP526" s="125">
        <f t="shared" si="418"/>
        <v>1</v>
      </c>
      <c r="AQ526" s="127">
        <f t="shared" si="419"/>
        <v>810</v>
      </c>
      <c r="AR526" s="127">
        <f t="shared" si="420"/>
        <v>0</v>
      </c>
      <c r="AS526" s="125">
        <f t="shared" si="421"/>
        <v>0</v>
      </c>
      <c r="AT526" s="128">
        <f t="shared" si="422"/>
        <v>0</v>
      </c>
      <c r="AU526" s="128">
        <f t="shared" si="423"/>
        <v>0</v>
      </c>
      <c r="AV526" s="128">
        <f t="shared" si="424"/>
        <v>0</v>
      </c>
      <c r="AW526" s="128">
        <f t="shared" si="425"/>
        <v>0</v>
      </c>
      <c r="AX526" s="146">
        <f t="shared" si="370"/>
        <v>0</v>
      </c>
      <c r="AY526" s="147">
        <f t="shared" si="426"/>
        <v>0</v>
      </c>
      <c r="AZ526" s="146">
        <f t="shared" si="371"/>
        <v>0</v>
      </c>
      <c r="BA526" s="129">
        <f t="shared" si="427"/>
        <v>0</v>
      </c>
      <c r="BB526" s="129">
        <f t="shared" si="428"/>
        <v>0</v>
      </c>
      <c r="BC526" s="129">
        <f t="shared" si="429"/>
        <v>0</v>
      </c>
      <c r="BD526" s="130">
        <f t="shared" si="430"/>
        <v>0</v>
      </c>
      <c r="BE526" s="130">
        <f t="shared" si="431"/>
        <v>0</v>
      </c>
      <c r="BF526" s="130">
        <f t="shared" si="432"/>
        <v>0</v>
      </c>
      <c r="BG526" s="149" t="b">
        <f t="shared" si="433"/>
        <v>0</v>
      </c>
      <c r="BH526" s="130" t="b">
        <f t="shared" si="434"/>
        <v>0</v>
      </c>
      <c r="BI526" s="130" t="str">
        <f t="shared" si="389"/>
        <v/>
      </c>
      <c r="BJ526" s="130" t="str">
        <f t="shared" si="390"/>
        <v/>
      </c>
      <c r="BK526" s="130">
        <f t="shared" si="391"/>
        <v>0</v>
      </c>
      <c r="BL526" s="130" t="str">
        <f t="shared" si="435"/>
        <v/>
      </c>
      <c r="BM526" s="130" t="str">
        <f t="shared" si="404"/>
        <v/>
      </c>
      <c r="BN526" s="130" t="str">
        <f t="shared" si="405"/>
        <v/>
      </c>
      <c r="BO526" s="130">
        <f t="shared" si="401"/>
        <v>0</v>
      </c>
      <c r="BP526" s="130">
        <f t="shared" si="402"/>
        <v>0</v>
      </c>
      <c r="BQ526" s="130">
        <f t="shared" si="403"/>
        <v>0</v>
      </c>
      <c r="BR526" s="130">
        <f t="shared" si="393"/>
        <v>0</v>
      </c>
      <c r="BS526" s="130" t="str">
        <f t="shared" si="436"/>
        <v>N</v>
      </c>
    </row>
    <row r="527" spans="1:71" ht="18" customHeight="1">
      <c r="A527" s="407"/>
      <c r="B527" s="117"/>
      <c r="C527" s="117"/>
      <c r="D527" s="118"/>
      <c r="E527" s="118"/>
      <c r="F527" s="115"/>
      <c r="G527" s="115"/>
      <c r="H527" s="119"/>
      <c r="I527" s="109" t="str">
        <f t="shared" si="406"/>
        <v xml:space="preserve"> </v>
      </c>
      <c r="J527" s="109" t="str">
        <f t="shared" si="407"/>
        <v xml:space="preserve"> </v>
      </c>
      <c r="K527" s="109" t="str">
        <f t="shared" si="408"/>
        <v xml:space="preserve"> </v>
      </c>
      <c r="W527" s="141" t="str">
        <f t="shared" si="409"/>
        <v xml:space="preserve"> </v>
      </c>
      <c r="X527" s="137" t="str">
        <f t="shared" si="410"/>
        <v xml:space="preserve"> </v>
      </c>
      <c r="Y527" s="137" t="str">
        <f t="shared" si="411"/>
        <v xml:space="preserve"> </v>
      </c>
      <c r="Z527" s="137" t="str">
        <f t="shared" si="358"/>
        <v xml:space="preserve"> </v>
      </c>
      <c r="AA527" s="138" t="str">
        <f t="shared" si="359"/>
        <v xml:space="preserve"> </v>
      </c>
      <c r="AB527" s="144" t="str">
        <f t="shared" si="360"/>
        <v xml:space="preserve"> </v>
      </c>
      <c r="AC527" s="139" t="e">
        <f t="shared" si="361"/>
        <v>#N/A</v>
      </c>
      <c r="AD527" s="139" t="e">
        <f t="shared" si="362"/>
        <v>#N/A</v>
      </c>
      <c r="AE527" s="140" t="str">
        <f>IF(ISBLANK($G527)," ",IF($D527="Z",#REF!,IF($G527=2,0,IF($G527=1,IF($AB527&gt;$AD527,#REF!,0),IF($AB527&lt;$AC527,#REF!,#REF!)))))</f>
        <v xml:space="preserve"> </v>
      </c>
      <c r="AF527" s="140" t="str">
        <f>IF(ISBLANK($G527)," ",IF($D527="Z",#REF!+#REF!,IF($G527=2,#REF!+#REF!,IF($G527=1,IF($AB527&gt;$AD527,#REF!+#REF!,#REF!+#REF!),IF($AB527&lt;$AC527,#REF!+#REF!,#REF!+#REF!)))))</f>
        <v xml:space="preserve"> </v>
      </c>
      <c r="AG527" s="125">
        <f t="shared" si="412"/>
        <v>0</v>
      </c>
      <c r="AH527" s="126">
        <f t="shared" si="413"/>
        <v>0</v>
      </c>
      <c r="AI527" s="126">
        <f t="shared" si="414"/>
        <v>0</v>
      </c>
      <c r="AJ527" s="126">
        <f t="shared" si="415"/>
        <v>0</v>
      </c>
      <c r="AK527" s="126">
        <f t="shared" si="416"/>
        <v>0</v>
      </c>
      <c r="AL527" s="126">
        <f t="shared" si="417"/>
        <v>4</v>
      </c>
      <c r="AM527" s="125">
        <f t="shared" si="376"/>
        <v>23</v>
      </c>
      <c r="AN527" s="125">
        <f t="shared" si="363"/>
        <v>0</v>
      </c>
      <c r="AO527" s="125">
        <f t="shared" si="364"/>
        <v>0</v>
      </c>
      <c r="AP527" s="125">
        <f t="shared" si="418"/>
        <v>1</v>
      </c>
      <c r="AQ527" s="127">
        <f t="shared" si="419"/>
        <v>810</v>
      </c>
      <c r="AR527" s="127">
        <f t="shared" si="420"/>
        <v>0</v>
      </c>
      <c r="AS527" s="125">
        <f t="shared" si="421"/>
        <v>0</v>
      </c>
      <c r="AT527" s="128">
        <f t="shared" si="422"/>
        <v>0</v>
      </c>
      <c r="AU527" s="128">
        <f t="shared" si="423"/>
        <v>0</v>
      </c>
      <c r="AV527" s="128">
        <f t="shared" si="424"/>
        <v>0</v>
      </c>
      <c r="AW527" s="128">
        <f t="shared" si="425"/>
        <v>0</v>
      </c>
      <c r="AX527" s="146">
        <f t="shared" si="370"/>
        <v>0</v>
      </c>
      <c r="AY527" s="147">
        <f t="shared" si="426"/>
        <v>0</v>
      </c>
      <c r="AZ527" s="146">
        <f t="shared" si="371"/>
        <v>0</v>
      </c>
      <c r="BA527" s="129">
        <f t="shared" si="427"/>
        <v>0</v>
      </c>
      <c r="BB527" s="129">
        <f t="shared" si="428"/>
        <v>0</v>
      </c>
      <c r="BC527" s="129">
        <f t="shared" si="429"/>
        <v>0</v>
      </c>
      <c r="BD527" s="130">
        <f t="shared" si="430"/>
        <v>0</v>
      </c>
      <c r="BE527" s="130">
        <f t="shared" si="431"/>
        <v>0</v>
      </c>
      <c r="BF527" s="130">
        <f t="shared" si="432"/>
        <v>0</v>
      </c>
      <c r="BG527" s="149" t="b">
        <f t="shared" si="433"/>
        <v>0</v>
      </c>
      <c r="BH527" s="130" t="b">
        <f t="shared" si="434"/>
        <v>0</v>
      </c>
      <c r="BI527" s="130" t="str">
        <f t="shared" si="389"/>
        <v/>
      </c>
      <c r="BJ527" s="130" t="str">
        <f t="shared" si="390"/>
        <v/>
      </c>
      <c r="BK527" s="130">
        <f t="shared" si="391"/>
        <v>0</v>
      </c>
      <c r="BL527" s="130" t="str">
        <f t="shared" si="435"/>
        <v/>
      </c>
      <c r="BM527" s="130" t="str">
        <f t="shared" si="404"/>
        <v/>
      </c>
      <c r="BN527" s="130" t="str">
        <f t="shared" si="405"/>
        <v/>
      </c>
      <c r="BO527" s="130">
        <f t="shared" si="401"/>
        <v>0</v>
      </c>
      <c r="BP527" s="130">
        <f t="shared" si="402"/>
        <v>0</v>
      </c>
      <c r="BQ527" s="130">
        <f t="shared" si="403"/>
        <v>0</v>
      </c>
      <c r="BR527" s="130">
        <f t="shared" si="393"/>
        <v>0</v>
      </c>
      <c r="BS527" s="130" t="str">
        <f t="shared" si="436"/>
        <v>N</v>
      </c>
    </row>
    <row r="528" spans="1:71" ht="18" customHeight="1">
      <c r="A528" s="407"/>
      <c r="B528" s="117"/>
      <c r="C528" s="117"/>
      <c r="D528" s="118"/>
      <c r="E528" s="118"/>
      <c r="F528" s="115"/>
      <c r="G528" s="115"/>
      <c r="H528" s="119"/>
      <c r="I528" s="109" t="str">
        <f t="shared" si="406"/>
        <v xml:space="preserve"> </v>
      </c>
      <c r="J528" s="109" t="str">
        <f t="shared" si="407"/>
        <v xml:space="preserve"> </v>
      </c>
      <c r="K528" s="109" t="str">
        <f t="shared" si="408"/>
        <v xml:space="preserve"> </v>
      </c>
      <c r="W528" s="141" t="str">
        <f t="shared" si="409"/>
        <v xml:space="preserve"> </v>
      </c>
      <c r="X528" s="137" t="str">
        <f t="shared" si="410"/>
        <v xml:space="preserve"> </v>
      </c>
      <c r="Y528" s="137" t="str">
        <f t="shared" si="411"/>
        <v xml:space="preserve"> </v>
      </c>
      <c r="Z528" s="137" t="str">
        <f t="shared" ref="Z528:Z591" si="437">IF(ISBLANK(A528)," ",IF(ISERROR(VLOOKUP(A528,InvalidNINum,1,FALSE)),SUM(CONCATENATE(LEFT(A528,7),Y528)),VLOOKUP(A528,InvalidNINum,1,FALSE)))</f>
        <v xml:space="preserve"> </v>
      </c>
      <c r="AA528" s="138" t="str">
        <f t="shared" ref="AA528:AA591" si="438">IF(ISBLANK($F528)," ",IF(AND($E528="M",$F528=$C$10),"M","W"))</f>
        <v xml:space="preserve"> </v>
      </c>
      <c r="AB528" s="144" t="str">
        <f t="shared" ref="AB528:AB591" si="439">IF(ISBLANK($H528)," ",IF($E528="M",IF($F528=$C$10,IF($H528&gt;$C$12,$C$12,ROUNDDOWN($H528,0)),IF($H528&gt;($F528*$C$11),$F528*$C$11,ROUNDDOWN($H528,0))),IF($H528&gt;($F528*$C$11),$F528*$C$11,ROUNDDOWN($H528,0))))</f>
        <v xml:space="preserve"> </v>
      </c>
      <c r="AC528" s="139" t="e">
        <f t="shared" ref="AC528:AC591" si="440">IF($AA528="M",(VLOOKUP($C$6,$V$16:$AF$20,14)*52)/12,VLOOKUP($C$6,$V$16:$AF$20,14)*$F528)</f>
        <v>#N/A</v>
      </c>
      <c r="AD528" s="139" t="e">
        <f t="shared" ref="AD528:AD591" si="441">IF($AA528="M",(VLOOKUP($C$6,$V$16:$AF$20,15)*52)/12,VLOOKUP($C$6,$V$16:$AF$20,15)*$F528)</f>
        <v>#N/A</v>
      </c>
      <c r="AE528" s="140" t="str">
        <f>IF(ISBLANK($G528)," ",IF($D528="Z",#REF!,IF($G528=2,0,IF($G528=1,IF($AB528&gt;$AD528,#REF!,0),IF($AB528&lt;$AC528,#REF!,#REF!)))))</f>
        <v xml:space="preserve"> </v>
      </c>
      <c r="AF528" s="140" t="str">
        <f>IF(ISBLANK($G528)," ",IF($D528="Z",#REF!+#REF!,IF($G528=2,#REF!+#REF!,IF($G528=1,IF($AB528&gt;$AD528,#REF!+#REF!,#REF!+#REF!),IF($AB528&lt;$AC528,#REF!+#REF!,#REF!+#REF!)))))</f>
        <v xml:space="preserve"> </v>
      </c>
      <c r="AG528" s="125">
        <f t="shared" si="412"/>
        <v>0</v>
      </c>
      <c r="AH528" s="126">
        <f t="shared" si="413"/>
        <v>0</v>
      </c>
      <c r="AI528" s="126">
        <f t="shared" si="414"/>
        <v>0</v>
      </c>
      <c r="AJ528" s="126">
        <f t="shared" si="415"/>
        <v>0</v>
      </c>
      <c r="AK528" s="126">
        <f t="shared" si="416"/>
        <v>0</v>
      </c>
      <c r="AL528" s="126">
        <f t="shared" si="417"/>
        <v>4</v>
      </c>
      <c r="AM528" s="125">
        <f t="shared" si="376"/>
        <v>23</v>
      </c>
      <c r="AN528" s="125">
        <f t="shared" ref="AN528:AN591" si="442">IF(AM528&gt;Lower_Age_Limit,0,1)</f>
        <v>0</v>
      </c>
      <c r="AO528" s="125">
        <f t="shared" ref="AO528:AO591" si="443">IF(NOT(G528="R"),0,IF(AM528&gt;=RetirementAge,0,1))</f>
        <v>0</v>
      </c>
      <c r="AP528" s="125">
        <f t="shared" si="418"/>
        <v>1</v>
      </c>
      <c r="AQ528" s="127">
        <f t="shared" si="419"/>
        <v>810</v>
      </c>
      <c r="AR528" s="127">
        <f t="shared" si="420"/>
        <v>0</v>
      </c>
      <c r="AS528" s="125">
        <f t="shared" si="421"/>
        <v>0</v>
      </c>
      <c r="AT528" s="128">
        <f t="shared" si="422"/>
        <v>0</v>
      </c>
      <c r="AU528" s="128">
        <f t="shared" si="423"/>
        <v>0</v>
      </c>
      <c r="AV528" s="128">
        <f t="shared" si="424"/>
        <v>0</v>
      </c>
      <c r="AW528" s="128">
        <f t="shared" si="425"/>
        <v>0</v>
      </c>
      <c r="AX528" s="146">
        <f t="shared" ref="AX528:AX591" si="444">IF(OR(ISBLANK(A528),ISBLANK(B528),ISBLANK(C528),ISBLANK(D528),ISBLANK(E528)),0,IF(AND(F528&gt;0,F528&lt;6,H528&gt;0),IF(AW528=1,HLOOKUP($AH$10,EeContRatesU60,AP528+1,TRUE),HLOOKUP($AH$10,EeContRatesO60,AP528+1,TRUE))))</f>
        <v>0</v>
      </c>
      <c r="AY528" s="147">
        <f t="shared" si="426"/>
        <v>0</v>
      </c>
      <c r="AZ528" s="146">
        <f t="shared" ref="AZ528:AZ591" si="445">IF(OR(ISBLANK(A528),ISBLANK(B528),ISBLANK(C528),ISBLANK(D528),ISBLANK(E528)),0,IF(AND(F528&gt;0,F528&lt;6,H528&gt;0),IF(AW528=1,HLOOKUP($AH$10,TotalContRatesU60,AP528+1,TRUE),HLOOKUP($AH$10,TotalContRatesO60,AP528+1,TRUE))))</f>
        <v>0</v>
      </c>
      <c r="BA528" s="129">
        <f t="shared" si="427"/>
        <v>0</v>
      </c>
      <c r="BB528" s="129">
        <f t="shared" si="428"/>
        <v>0</v>
      </c>
      <c r="BC528" s="129">
        <f t="shared" si="429"/>
        <v>0</v>
      </c>
      <c r="BD528" s="130">
        <f t="shared" si="430"/>
        <v>0</v>
      </c>
      <c r="BE528" s="130">
        <f t="shared" si="431"/>
        <v>0</v>
      </c>
      <c r="BF528" s="130">
        <f t="shared" si="432"/>
        <v>0</v>
      </c>
      <c r="BG528" s="149" t="b">
        <f t="shared" si="433"/>
        <v>0</v>
      </c>
      <c r="BH528" s="130" t="b">
        <f t="shared" si="434"/>
        <v>0</v>
      </c>
      <c r="BI528" s="130" t="str">
        <f t="shared" si="389"/>
        <v/>
      </c>
      <c r="BJ528" s="130" t="str">
        <f t="shared" si="390"/>
        <v/>
      </c>
      <c r="BK528" s="130">
        <f t="shared" si="391"/>
        <v>0</v>
      </c>
      <c r="BL528" s="130" t="str">
        <f t="shared" si="435"/>
        <v/>
      </c>
      <c r="BM528" s="130" t="str">
        <f t="shared" si="404"/>
        <v/>
      </c>
      <c r="BN528" s="130" t="str">
        <f t="shared" si="405"/>
        <v/>
      </c>
      <c r="BO528" s="130">
        <f t="shared" si="401"/>
        <v>0</v>
      </c>
      <c r="BP528" s="130">
        <f t="shared" si="402"/>
        <v>0</v>
      </c>
      <c r="BQ528" s="130">
        <f t="shared" si="403"/>
        <v>0</v>
      </c>
      <c r="BR528" s="130">
        <f t="shared" si="393"/>
        <v>0</v>
      </c>
      <c r="BS528" s="130" t="str">
        <f t="shared" si="436"/>
        <v>N</v>
      </c>
    </row>
    <row r="529" spans="1:71" ht="18" customHeight="1">
      <c r="A529" s="407"/>
      <c r="B529" s="117"/>
      <c r="C529" s="117"/>
      <c r="D529" s="118"/>
      <c r="E529" s="118"/>
      <c r="F529" s="115"/>
      <c r="G529" s="115"/>
      <c r="H529" s="119"/>
      <c r="I529" s="109" t="str">
        <f t="shared" si="406"/>
        <v xml:space="preserve"> </v>
      </c>
      <c r="J529" s="109" t="str">
        <f t="shared" si="407"/>
        <v xml:space="preserve"> </v>
      </c>
      <c r="K529" s="109" t="str">
        <f t="shared" si="408"/>
        <v xml:space="preserve"> </v>
      </c>
      <c r="W529" s="141" t="str">
        <f t="shared" si="409"/>
        <v xml:space="preserve"> </v>
      </c>
      <c r="X529" s="137" t="str">
        <f t="shared" si="410"/>
        <v xml:space="preserve"> </v>
      </c>
      <c r="Y529" s="137" t="str">
        <f t="shared" si="411"/>
        <v xml:space="preserve"> </v>
      </c>
      <c r="Z529" s="137" t="str">
        <f t="shared" si="437"/>
        <v xml:space="preserve"> </v>
      </c>
      <c r="AA529" s="138" t="str">
        <f t="shared" si="438"/>
        <v xml:space="preserve"> </v>
      </c>
      <c r="AB529" s="144" t="str">
        <f t="shared" si="439"/>
        <v xml:space="preserve"> </v>
      </c>
      <c r="AC529" s="139" t="e">
        <f t="shared" si="440"/>
        <v>#N/A</v>
      </c>
      <c r="AD529" s="139" t="e">
        <f t="shared" si="441"/>
        <v>#N/A</v>
      </c>
      <c r="AE529" s="140" t="str">
        <f>IF(ISBLANK($G529)," ",IF($D529="Z",#REF!,IF($G529=2,0,IF($G529=1,IF($AB529&gt;$AD529,#REF!,0),IF($AB529&lt;$AC529,#REF!,#REF!)))))</f>
        <v xml:space="preserve"> </v>
      </c>
      <c r="AF529" s="140" t="str">
        <f>IF(ISBLANK($G529)," ",IF($D529="Z",#REF!+#REF!,IF($G529=2,#REF!+#REF!,IF($G529=1,IF($AB529&gt;$AD529,#REF!+#REF!,#REF!+#REF!),IF($AB529&lt;$AC529,#REF!+#REF!,#REF!+#REF!)))))</f>
        <v xml:space="preserve"> </v>
      </c>
      <c r="AG529" s="125">
        <f t="shared" si="412"/>
        <v>0</v>
      </c>
      <c r="AH529" s="126">
        <f t="shared" si="413"/>
        <v>0</v>
      </c>
      <c r="AI529" s="126">
        <f t="shared" si="414"/>
        <v>0</v>
      </c>
      <c r="AJ529" s="126">
        <f t="shared" si="415"/>
        <v>0</v>
      </c>
      <c r="AK529" s="126">
        <f t="shared" si="416"/>
        <v>0</v>
      </c>
      <c r="AL529" s="126">
        <f t="shared" si="417"/>
        <v>4</v>
      </c>
      <c r="AM529" s="125">
        <f t="shared" ref="AM529:AM592" si="446">IF(INT((($AH$11-(1900+AI529))*48 +($AH$12-AL529))/48)&gt;90,INT((($AH$11-(2000+AI529))*48 +($AH$12-AL529))/48),INT((($AH$11-(1900+AI529))*48 +($AH$12-AL529))/48))</f>
        <v>23</v>
      </c>
      <c r="AN529" s="125">
        <f t="shared" si="442"/>
        <v>0</v>
      </c>
      <c r="AO529" s="125">
        <f t="shared" si="443"/>
        <v>0</v>
      </c>
      <c r="AP529" s="125">
        <f t="shared" si="418"/>
        <v>1</v>
      </c>
      <c r="AQ529" s="127">
        <f t="shared" si="419"/>
        <v>810</v>
      </c>
      <c r="AR529" s="127">
        <f t="shared" si="420"/>
        <v>0</v>
      </c>
      <c r="AS529" s="125">
        <f t="shared" si="421"/>
        <v>0</v>
      </c>
      <c r="AT529" s="128">
        <f t="shared" si="422"/>
        <v>0</v>
      </c>
      <c r="AU529" s="128">
        <f t="shared" si="423"/>
        <v>0</v>
      </c>
      <c r="AV529" s="128">
        <f t="shared" si="424"/>
        <v>0</v>
      </c>
      <c r="AW529" s="128">
        <f t="shared" si="425"/>
        <v>0</v>
      </c>
      <c r="AX529" s="146">
        <f t="shared" si="444"/>
        <v>0</v>
      </c>
      <c r="AY529" s="147">
        <f t="shared" si="426"/>
        <v>0</v>
      </c>
      <c r="AZ529" s="146">
        <f t="shared" si="445"/>
        <v>0</v>
      </c>
      <c r="BA529" s="129">
        <f t="shared" si="427"/>
        <v>0</v>
      </c>
      <c r="BB529" s="129">
        <f t="shared" si="428"/>
        <v>0</v>
      </c>
      <c r="BC529" s="129">
        <f t="shared" si="429"/>
        <v>0</v>
      </c>
      <c r="BD529" s="130">
        <f t="shared" si="430"/>
        <v>0</v>
      </c>
      <c r="BE529" s="130">
        <f t="shared" si="431"/>
        <v>0</v>
      </c>
      <c r="BF529" s="130">
        <f t="shared" si="432"/>
        <v>0</v>
      </c>
      <c r="BG529" s="149" t="b">
        <f t="shared" si="433"/>
        <v>0</v>
      </c>
      <c r="BH529" s="130" t="b">
        <f t="shared" si="434"/>
        <v>0</v>
      </c>
      <c r="BI529" s="130" t="str">
        <f t="shared" ref="BI529:BI592" si="447">IF(OR(AT529=1,AU529=1,AN529=1,AO529=1),1,"")</f>
        <v/>
      </c>
      <c r="BJ529" s="130" t="str">
        <f t="shared" ref="BJ529:BJ592" si="448">IF(AT529=1,"Check wages",IF(AU529=1,"Check number of weeks",IF(AN529=1,"Registrant under age 16",IF(AO529=1,"Ineligible for Retirement",""))))</f>
        <v/>
      </c>
      <c r="BK529" s="130">
        <f t="shared" ref="BK529:BK592" si="449">IF(AND($D529="Z",OR($AL$10&gt;$AH$10,$AH$10&gt;$AL$11,$AL$12&gt;AM529,AM529&gt;$AL$13)),1,0)</f>
        <v>0</v>
      </c>
      <c r="BL529" s="130" t="str">
        <f t="shared" si="435"/>
        <v/>
      </c>
      <c r="BM529" s="130" t="str">
        <f t="shared" si="404"/>
        <v/>
      </c>
      <c r="BN529" s="130" t="str">
        <f t="shared" si="405"/>
        <v/>
      </c>
      <c r="BO529" s="130">
        <f t="shared" si="401"/>
        <v>0</v>
      </c>
      <c r="BP529" s="130">
        <f t="shared" si="402"/>
        <v>0</v>
      </c>
      <c r="BQ529" s="130">
        <f t="shared" si="403"/>
        <v>0</v>
      </c>
      <c r="BR529" s="130">
        <f t="shared" ref="BR529:BR592" si="450">IF(OR(BG529=1,BI529=1,BK529=1,BM529=1),1,0)</f>
        <v>0</v>
      </c>
      <c r="BS529" s="130" t="str">
        <f t="shared" si="436"/>
        <v>N</v>
      </c>
    </row>
    <row r="530" spans="1:71" ht="18" customHeight="1">
      <c r="A530" s="407"/>
      <c r="B530" s="117"/>
      <c r="C530" s="117"/>
      <c r="D530" s="118"/>
      <c r="E530" s="118"/>
      <c r="F530" s="115"/>
      <c r="G530" s="115"/>
      <c r="H530" s="119"/>
      <c r="I530" s="109" t="str">
        <f t="shared" si="406"/>
        <v xml:space="preserve"> </v>
      </c>
      <c r="J530" s="109" t="str">
        <f t="shared" si="407"/>
        <v xml:space="preserve"> </v>
      </c>
      <c r="K530" s="109" t="str">
        <f t="shared" si="408"/>
        <v xml:space="preserve"> </v>
      </c>
      <c r="W530" s="141" t="str">
        <f t="shared" si="409"/>
        <v xml:space="preserve"> </v>
      </c>
      <c r="X530" s="137" t="str">
        <f t="shared" si="410"/>
        <v xml:space="preserve"> </v>
      </c>
      <c r="Y530" s="137" t="str">
        <f t="shared" si="411"/>
        <v xml:space="preserve"> </v>
      </c>
      <c r="Z530" s="137" t="str">
        <f t="shared" si="437"/>
        <v xml:space="preserve"> </v>
      </c>
      <c r="AA530" s="138" t="str">
        <f t="shared" si="438"/>
        <v xml:space="preserve"> </v>
      </c>
      <c r="AB530" s="144" t="str">
        <f t="shared" si="439"/>
        <v xml:space="preserve"> </v>
      </c>
      <c r="AC530" s="139" t="e">
        <f t="shared" si="440"/>
        <v>#N/A</v>
      </c>
      <c r="AD530" s="139" t="e">
        <f t="shared" si="441"/>
        <v>#N/A</v>
      </c>
      <c r="AE530" s="140" t="str">
        <f>IF(ISBLANK($G530)," ",IF($D530="Z",#REF!,IF($G530=2,0,IF($G530=1,IF($AB530&gt;$AD530,#REF!,0),IF($AB530&lt;$AC530,#REF!,#REF!)))))</f>
        <v xml:space="preserve"> </v>
      </c>
      <c r="AF530" s="140" t="str">
        <f>IF(ISBLANK($G530)," ",IF($D530="Z",#REF!+#REF!,IF($G530=2,#REF!+#REF!,IF($G530=1,IF($AB530&gt;$AD530,#REF!+#REF!,#REF!+#REF!),IF($AB530&lt;$AC530,#REF!+#REF!,#REF!+#REF!)))))</f>
        <v xml:space="preserve"> </v>
      </c>
      <c r="AG530" s="125">
        <f t="shared" si="412"/>
        <v>0</v>
      </c>
      <c r="AH530" s="126">
        <f t="shared" si="413"/>
        <v>0</v>
      </c>
      <c r="AI530" s="126">
        <f t="shared" si="414"/>
        <v>0</v>
      </c>
      <c r="AJ530" s="126">
        <f t="shared" si="415"/>
        <v>0</v>
      </c>
      <c r="AK530" s="126">
        <f t="shared" si="416"/>
        <v>0</v>
      </c>
      <c r="AL530" s="126">
        <f t="shared" si="417"/>
        <v>4</v>
      </c>
      <c r="AM530" s="125">
        <f t="shared" si="446"/>
        <v>23</v>
      </c>
      <c r="AN530" s="125">
        <f t="shared" si="442"/>
        <v>0</v>
      </c>
      <c r="AO530" s="125">
        <f t="shared" si="443"/>
        <v>0</v>
      </c>
      <c r="AP530" s="125">
        <f t="shared" si="418"/>
        <v>1</v>
      </c>
      <c r="AQ530" s="127">
        <f t="shared" si="419"/>
        <v>810</v>
      </c>
      <c r="AR530" s="127">
        <f t="shared" si="420"/>
        <v>0</v>
      </c>
      <c r="AS530" s="125">
        <f t="shared" si="421"/>
        <v>0</v>
      </c>
      <c r="AT530" s="128">
        <f t="shared" si="422"/>
        <v>0</v>
      </c>
      <c r="AU530" s="128">
        <f t="shared" si="423"/>
        <v>0</v>
      </c>
      <c r="AV530" s="128">
        <f t="shared" si="424"/>
        <v>0</v>
      </c>
      <c r="AW530" s="128">
        <f t="shared" si="425"/>
        <v>0</v>
      </c>
      <c r="AX530" s="146">
        <f t="shared" si="444"/>
        <v>0</v>
      </c>
      <c r="AY530" s="147">
        <f t="shared" si="426"/>
        <v>0</v>
      </c>
      <c r="AZ530" s="146">
        <f t="shared" si="445"/>
        <v>0</v>
      </c>
      <c r="BA530" s="129">
        <f t="shared" si="427"/>
        <v>0</v>
      </c>
      <c r="BB530" s="129">
        <f t="shared" si="428"/>
        <v>0</v>
      </c>
      <c r="BC530" s="129">
        <f t="shared" si="429"/>
        <v>0</v>
      </c>
      <c r="BD530" s="130">
        <f t="shared" si="430"/>
        <v>0</v>
      </c>
      <c r="BE530" s="130">
        <f t="shared" si="431"/>
        <v>0</v>
      </c>
      <c r="BF530" s="130">
        <f t="shared" si="432"/>
        <v>0</v>
      </c>
      <c r="BG530" s="149" t="b">
        <f t="shared" si="433"/>
        <v>0</v>
      </c>
      <c r="BH530" s="130" t="b">
        <f t="shared" si="434"/>
        <v>0</v>
      </c>
      <c r="BI530" s="130" t="str">
        <f t="shared" si="447"/>
        <v/>
      </c>
      <c r="BJ530" s="130" t="str">
        <f t="shared" si="448"/>
        <v/>
      </c>
      <c r="BK530" s="130">
        <f t="shared" si="449"/>
        <v>0</v>
      </c>
      <c r="BL530" s="130" t="str">
        <f t="shared" si="435"/>
        <v/>
      </c>
      <c r="BM530" s="130" t="str">
        <f t="shared" si="404"/>
        <v/>
      </c>
      <c r="BN530" s="130" t="str">
        <f t="shared" si="405"/>
        <v/>
      </c>
      <c r="BO530" s="130">
        <f t="shared" ref="BO530:BO593" si="451">IF($BG530=1,$BH530,IF($BI530=1,$BJ530,IF($BK530=1,$BL530,IF($BM530=1,$BN530,BA530))))</f>
        <v>0</v>
      </c>
      <c r="BP530" s="130">
        <f t="shared" ref="BP530:BP593" si="452">IF($BG530=1,$BH530,IF($BI530=1,$BJ530,IF($BK530=1,$BL530,IF($BM530=1,$BN530,BB530))))</f>
        <v>0</v>
      </c>
      <c r="BQ530" s="130">
        <f t="shared" ref="BQ530:BQ593" si="453">IF($BG530=1,$BH530,IF($BI530=1,$BJ530,IF($BK530=1,$BL530,IF($BM530=1,$BN530,BC530))))</f>
        <v>0</v>
      </c>
      <c r="BR530" s="130">
        <f t="shared" si="450"/>
        <v>0</v>
      </c>
      <c r="BS530" s="130" t="str">
        <f t="shared" si="436"/>
        <v>N</v>
      </c>
    </row>
    <row r="531" spans="1:71" ht="18" customHeight="1">
      <c r="A531" s="407"/>
      <c r="B531" s="117"/>
      <c r="C531" s="117"/>
      <c r="D531" s="118"/>
      <c r="E531" s="118"/>
      <c r="F531" s="115"/>
      <c r="G531" s="115"/>
      <c r="H531" s="119"/>
      <c r="I531" s="109" t="str">
        <f t="shared" si="406"/>
        <v xml:space="preserve"> </v>
      </c>
      <c r="J531" s="109" t="str">
        <f t="shared" si="407"/>
        <v xml:space="preserve"> </v>
      </c>
      <c r="K531" s="109" t="str">
        <f t="shared" si="408"/>
        <v xml:space="preserve"> </v>
      </c>
      <c r="W531" s="141" t="str">
        <f t="shared" si="409"/>
        <v xml:space="preserve"> </v>
      </c>
      <c r="X531" s="137" t="str">
        <f t="shared" si="410"/>
        <v xml:space="preserve"> </v>
      </c>
      <c r="Y531" s="137" t="str">
        <f t="shared" si="411"/>
        <v xml:space="preserve"> </v>
      </c>
      <c r="Z531" s="137" t="str">
        <f t="shared" si="437"/>
        <v xml:space="preserve"> </v>
      </c>
      <c r="AA531" s="138" t="str">
        <f t="shared" si="438"/>
        <v xml:space="preserve"> </v>
      </c>
      <c r="AB531" s="144" t="str">
        <f t="shared" si="439"/>
        <v xml:space="preserve"> </v>
      </c>
      <c r="AC531" s="139" t="e">
        <f t="shared" si="440"/>
        <v>#N/A</v>
      </c>
      <c r="AD531" s="139" t="e">
        <f t="shared" si="441"/>
        <v>#N/A</v>
      </c>
      <c r="AE531" s="140" t="str">
        <f>IF(ISBLANK($G531)," ",IF($D531="Z",#REF!,IF($G531=2,0,IF($G531=1,IF($AB531&gt;$AD531,#REF!,0),IF($AB531&lt;$AC531,#REF!,#REF!)))))</f>
        <v xml:space="preserve"> </v>
      </c>
      <c r="AF531" s="140" t="str">
        <f>IF(ISBLANK($G531)," ",IF($D531="Z",#REF!+#REF!,IF($G531=2,#REF!+#REF!,IF($G531=1,IF($AB531&gt;$AD531,#REF!+#REF!,#REF!+#REF!),IF($AB531&lt;$AC531,#REF!+#REF!,#REF!+#REF!)))))</f>
        <v xml:space="preserve"> </v>
      </c>
      <c r="AG531" s="125">
        <f t="shared" si="412"/>
        <v>0</v>
      </c>
      <c r="AH531" s="126">
        <f t="shared" si="413"/>
        <v>0</v>
      </c>
      <c r="AI531" s="126">
        <f t="shared" si="414"/>
        <v>0</v>
      </c>
      <c r="AJ531" s="126">
        <f t="shared" si="415"/>
        <v>0</v>
      </c>
      <c r="AK531" s="126">
        <f t="shared" si="416"/>
        <v>0</v>
      </c>
      <c r="AL531" s="126">
        <f t="shared" si="417"/>
        <v>4</v>
      </c>
      <c r="AM531" s="125">
        <f t="shared" si="446"/>
        <v>23</v>
      </c>
      <c r="AN531" s="125">
        <f t="shared" si="442"/>
        <v>0</v>
      </c>
      <c r="AO531" s="125">
        <f t="shared" si="443"/>
        <v>0</v>
      </c>
      <c r="AP531" s="125">
        <f t="shared" si="418"/>
        <v>1</v>
      </c>
      <c r="AQ531" s="127">
        <f t="shared" si="419"/>
        <v>810</v>
      </c>
      <c r="AR531" s="127">
        <f t="shared" si="420"/>
        <v>0</v>
      </c>
      <c r="AS531" s="125">
        <f t="shared" si="421"/>
        <v>0</v>
      </c>
      <c r="AT531" s="128">
        <f t="shared" si="422"/>
        <v>0</v>
      </c>
      <c r="AU531" s="128">
        <f t="shared" si="423"/>
        <v>0</v>
      </c>
      <c r="AV531" s="128">
        <f t="shared" si="424"/>
        <v>0</v>
      </c>
      <c r="AW531" s="128">
        <f t="shared" si="425"/>
        <v>0</v>
      </c>
      <c r="AX531" s="146">
        <f t="shared" si="444"/>
        <v>0</v>
      </c>
      <c r="AY531" s="147">
        <f t="shared" si="426"/>
        <v>0</v>
      </c>
      <c r="AZ531" s="146">
        <f t="shared" si="445"/>
        <v>0</v>
      </c>
      <c r="BA531" s="129">
        <f t="shared" si="427"/>
        <v>0</v>
      </c>
      <c r="BB531" s="129">
        <f t="shared" si="428"/>
        <v>0</v>
      </c>
      <c r="BC531" s="129">
        <f t="shared" si="429"/>
        <v>0</v>
      </c>
      <c r="BD531" s="130">
        <f t="shared" si="430"/>
        <v>0</v>
      </c>
      <c r="BE531" s="130">
        <f t="shared" si="431"/>
        <v>0</v>
      </c>
      <c r="BF531" s="130">
        <f t="shared" si="432"/>
        <v>0</v>
      </c>
      <c r="BG531" s="149" t="b">
        <f t="shared" si="433"/>
        <v>0</v>
      </c>
      <c r="BH531" s="130" t="b">
        <f t="shared" si="434"/>
        <v>0</v>
      </c>
      <c r="BI531" s="130" t="str">
        <f t="shared" si="447"/>
        <v/>
      </c>
      <c r="BJ531" s="130" t="str">
        <f t="shared" si="448"/>
        <v/>
      </c>
      <c r="BK531" s="130">
        <f t="shared" si="449"/>
        <v>0</v>
      </c>
      <c r="BL531" s="130" t="str">
        <f t="shared" si="435"/>
        <v/>
      </c>
      <c r="BM531" s="130" t="str">
        <f t="shared" ref="BM531:BM594" si="454">IF(ISERROR(Z531),1,IF(NOT(W531=Z531),1,""))</f>
        <v/>
      </c>
      <c r="BN531" s="130" t="str">
        <f t="shared" ref="BN531:BN594" si="455">IF(BM531=1,"Check Employee NI#","")</f>
        <v/>
      </c>
      <c r="BO531" s="130">
        <f t="shared" si="451"/>
        <v>0</v>
      </c>
      <c r="BP531" s="130">
        <f t="shared" si="452"/>
        <v>0</v>
      </c>
      <c r="BQ531" s="130">
        <f t="shared" si="453"/>
        <v>0</v>
      </c>
      <c r="BR531" s="130">
        <f t="shared" si="450"/>
        <v>0</v>
      </c>
      <c r="BS531" s="130" t="str">
        <f t="shared" si="436"/>
        <v>N</v>
      </c>
    </row>
    <row r="532" spans="1:71" ht="18" customHeight="1">
      <c r="A532" s="407"/>
      <c r="B532" s="117"/>
      <c r="C532" s="117"/>
      <c r="D532" s="118"/>
      <c r="E532" s="118"/>
      <c r="F532" s="115"/>
      <c r="G532" s="115"/>
      <c r="H532" s="119"/>
      <c r="I532" s="109" t="str">
        <f t="shared" si="406"/>
        <v xml:space="preserve"> </v>
      </c>
      <c r="J532" s="109" t="str">
        <f t="shared" si="407"/>
        <v xml:space="preserve"> </v>
      </c>
      <c r="K532" s="109" t="str">
        <f t="shared" si="408"/>
        <v xml:space="preserve"> </v>
      </c>
      <c r="W532" s="141" t="str">
        <f t="shared" si="409"/>
        <v xml:space="preserve"> </v>
      </c>
      <c r="X532" s="137" t="str">
        <f t="shared" si="410"/>
        <v xml:space="preserve"> </v>
      </c>
      <c r="Y532" s="137" t="str">
        <f t="shared" si="411"/>
        <v xml:space="preserve"> </v>
      </c>
      <c r="Z532" s="137" t="str">
        <f t="shared" si="437"/>
        <v xml:space="preserve"> </v>
      </c>
      <c r="AA532" s="138" t="str">
        <f t="shared" si="438"/>
        <v xml:space="preserve"> </v>
      </c>
      <c r="AB532" s="144" t="str">
        <f t="shared" si="439"/>
        <v xml:space="preserve"> </v>
      </c>
      <c r="AC532" s="139" t="e">
        <f t="shared" si="440"/>
        <v>#N/A</v>
      </c>
      <c r="AD532" s="139" t="e">
        <f t="shared" si="441"/>
        <v>#N/A</v>
      </c>
      <c r="AE532" s="140" t="str">
        <f>IF(ISBLANK($G532)," ",IF($D532="Z",#REF!,IF($G532=2,0,IF($G532=1,IF($AB532&gt;$AD532,#REF!,0),IF($AB532&lt;$AC532,#REF!,#REF!)))))</f>
        <v xml:space="preserve"> </v>
      </c>
      <c r="AF532" s="140" t="str">
        <f>IF(ISBLANK($G532)," ",IF($D532="Z",#REF!+#REF!,IF($G532=2,#REF!+#REF!,IF($G532=1,IF($AB532&gt;$AD532,#REF!+#REF!,#REF!+#REF!),IF($AB532&lt;$AC532,#REF!+#REF!,#REF!+#REF!)))))</f>
        <v xml:space="preserve"> </v>
      </c>
      <c r="AG532" s="125">
        <f t="shared" si="412"/>
        <v>0</v>
      </c>
      <c r="AH532" s="126">
        <f t="shared" si="413"/>
        <v>0</v>
      </c>
      <c r="AI532" s="126">
        <f t="shared" si="414"/>
        <v>0</v>
      </c>
      <c r="AJ532" s="126">
        <f t="shared" si="415"/>
        <v>0</v>
      </c>
      <c r="AK532" s="126">
        <f t="shared" si="416"/>
        <v>0</v>
      </c>
      <c r="AL532" s="126">
        <f t="shared" si="417"/>
        <v>4</v>
      </c>
      <c r="AM532" s="125">
        <f t="shared" si="446"/>
        <v>23</v>
      </c>
      <c r="AN532" s="125">
        <f t="shared" si="442"/>
        <v>0</v>
      </c>
      <c r="AO532" s="125">
        <f t="shared" si="443"/>
        <v>0</v>
      </c>
      <c r="AP532" s="125">
        <f t="shared" si="418"/>
        <v>1</v>
      </c>
      <c r="AQ532" s="127">
        <f t="shared" si="419"/>
        <v>810</v>
      </c>
      <c r="AR532" s="127">
        <f t="shared" si="420"/>
        <v>0</v>
      </c>
      <c r="AS532" s="125">
        <f t="shared" si="421"/>
        <v>0</v>
      </c>
      <c r="AT532" s="128">
        <f t="shared" si="422"/>
        <v>0</v>
      </c>
      <c r="AU532" s="128">
        <f t="shared" si="423"/>
        <v>0</v>
      </c>
      <c r="AV532" s="128">
        <f t="shared" si="424"/>
        <v>0</v>
      </c>
      <c r="AW532" s="128">
        <f t="shared" si="425"/>
        <v>0</v>
      </c>
      <c r="AX532" s="146">
        <f t="shared" si="444"/>
        <v>0</v>
      </c>
      <c r="AY532" s="147">
        <f t="shared" si="426"/>
        <v>0</v>
      </c>
      <c r="AZ532" s="146">
        <f t="shared" si="445"/>
        <v>0</v>
      </c>
      <c r="BA532" s="129">
        <f t="shared" si="427"/>
        <v>0</v>
      </c>
      <c r="BB532" s="129">
        <f t="shared" si="428"/>
        <v>0</v>
      </c>
      <c r="BC532" s="129">
        <f t="shared" si="429"/>
        <v>0</v>
      </c>
      <c r="BD532" s="130">
        <f t="shared" si="430"/>
        <v>0</v>
      </c>
      <c r="BE532" s="130">
        <f t="shared" si="431"/>
        <v>0</v>
      </c>
      <c r="BF532" s="130">
        <f t="shared" si="432"/>
        <v>0</v>
      </c>
      <c r="BG532" s="149" t="b">
        <f t="shared" si="433"/>
        <v>0</v>
      </c>
      <c r="BH532" s="130" t="b">
        <f t="shared" si="434"/>
        <v>0</v>
      </c>
      <c r="BI532" s="130" t="str">
        <f t="shared" si="447"/>
        <v/>
      </c>
      <c r="BJ532" s="130" t="str">
        <f t="shared" si="448"/>
        <v/>
      </c>
      <c r="BK532" s="130">
        <f t="shared" si="449"/>
        <v>0</v>
      </c>
      <c r="BL532" s="130" t="str">
        <f t="shared" si="435"/>
        <v/>
      </c>
      <c r="BM532" s="130" t="str">
        <f t="shared" si="454"/>
        <v/>
      </c>
      <c r="BN532" s="130" t="str">
        <f t="shared" si="455"/>
        <v/>
      </c>
      <c r="BO532" s="130">
        <f t="shared" si="451"/>
        <v>0</v>
      </c>
      <c r="BP532" s="130">
        <f t="shared" si="452"/>
        <v>0</v>
      </c>
      <c r="BQ532" s="130">
        <f t="shared" si="453"/>
        <v>0</v>
      </c>
      <c r="BR532" s="130">
        <f t="shared" si="450"/>
        <v>0</v>
      </c>
      <c r="BS532" s="130" t="str">
        <f t="shared" si="436"/>
        <v>N</v>
      </c>
    </row>
    <row r="533" spans="1:71" ht="18" customHeight="1">
      <c r="A533" s="407"/>
      <c r="B533" s="117"/>
      <c r="C533" s="117"/>
      <c r="D533" s="118"/>
      <c r="E533" s="118"/>
      <c r="F533" s="115"/>
      <c r="G533" s="115"/>
      <c r="H533" s="119"/>
      <c r="I533" s="109" t="str">
        <f t="shared" si="406"/>
        <v xml:space="preserve"> </v>
      </c>
      <c r="J533" s="109" t="str">
        <f t="shared" si="407"/>
        <v xml:space="preserve"> </v>
      </c>
      <c r="K533" s="109" t="str">
        <f t="shared" si="408"/>
        <v xml:space="preserve"> </v>
      </c>
      <c r="W533" s="141" t="str">
        <f t="shared" si="409"/>
        <v xml:space="preserve"> </v>
      </c>
      <c r="X533" s="137" t="str">
        <f t="shared" si="410"/>
        <v xml:space="preserve"> </v>
      </c>
      <c r="Y533" s="137" t="str">
        <f t="shared" si="411"/>
        <v xml:space="preserve"> </v>
      </c>
      <c r="Z533" s="137" t="str">
        <f t="shared" si="437"/>
        <v xml:space="preserve"> </v>
      </c>
      <c r="AA533" s="138" t="str">
        <f t="shared" si="438"/>
        <v xml:space="preserve"> </v>
      </c>
      <c r="AB533" s="144" t="str">
        <f t="shared" si="439"/>
        <v xml:space="preserve"> </v>
      </c>
      <c r="AC533" s="139" t="e">
        <f t="shared" si="440"/>
        <v>#N/A</v>
      </c>
      <c r="AD533" s="139" t="e">
        <f t="shared" si="441"/>
        <v>#N/A</v>
      </c>
      <c r="AE533" s="140" t="str">
        <f>IF(ISBLANK($G533)," ",IF($D533="Z",#REF!,IF($G533=2,0,IF($G533=1,IF($AB533&gt;$AD533,#REF!,0),IF($AB533&lt;$AC533,#REF!,#REF!)))))</f>
        <v xml:space="preserve"> </v>
      </c>
      <c r="AF533" s="140" t="str">
        <f>IF(ISBLANK($G533)," ",IF($D533="Z",#REF!+#REF!,IF($G533=2,#REF!+#REF!,IF($G533=1,IF($AB533&gt;$AD533,#REF!+#REF!,#REF!+#REF!),IF($AB533&lt;$AC533,#REF!+#REF!,#REF!+#REF!)))))</f>
        <v xml:space="preserve"> </v>
      </c>
      <c r="AG533" s="125">
        <f t="shared" si="412"/>
        <v>0</v>
      </c>
      <c r="AH533" s="126">
        <f t="shared" si="413"/>
        <v>0</v>
      </c>
      <c r="AI533" s="126">
        <f t="shared" si="414"/>
        <v>0</v>
      </c>
      <c r="AJ533" s="126">
        <f t="shared" si="415"/>
        <v>0</v>
      </c>
      <c r="AK533" s="126">
        <f t="shared" si="416"/>
        <v>0</v>
      </c>
      <c r="AL533" s="126">
        <f t="shared" si="417"/>
        <v>4</v>
      </c>
      <c r="AM533" s="125">
        <f t="shared" si="446"/>
        <v>23</v>
      </c>
      <c r="AN533" s="125">
        <f t="shared" si="442"/>
        <v>0</v>
      </c>
      <c r="AO533" s="125">
        <f t="shared" si="443"/>
        <v>0</v>
      </c>
      <c r="AP533" s="125">
        <f t="shared" si="418"/>
        <v>1</v>
      </c>
      <c r="AQ533" s="127">
        <f t="shared" si="419"/>
        <v>810</v>
      </c>
      <c r="AR533" s="127">
        <f t="shared" si="420"/>
        <v>0</v>
      </c>
      <c r="AS533" s="125">
        <f t="shared" si="421"/>
        <v>0</v>
      </c>
      <c r="AT533" s="128">
        <f t="shared" si="422"/>
        <v>0</v>
      </c>
      <c r="AU533" s="128">
        <f t="shared" si="423"/>
        <v>0</v>
      </c>
      <c r="AV533" s="128">
        <f t="shared" si="424"/>
        <v>0</v>
      </c>
      <c r="AW533" s="128">
        <f t="shared" si="425"/>
        <v>0</v>
      </c>
      <c r="AX533" s="146">
        <f t="shared" si="444"/>
        <v>0</v>
      </c>
      <c r="AY533" s="147">
        <f t="shared" si="426"/>
        <v>0</v>
      </c>
      <c r="AZ533" s="146">
        <f t="shared" si="445"/>
        <v>0</v>
      </c>
      <c r="BA533" s="129">
        <f t="shared" si="427"/>
        <v>0</v>
      </c>
      <c r="BB533" s="129">
        <f t="shared" si="428"/>
        <v>0</v>
      </c>
      <c r="BC533" s="129">
        <f t="shared" si="429"/>
        <v>0</v>
      </c>
      <c r="BD533" s="130">
        <f t="shared" si="430"/>
        <v>0</v>
      </c>
      <c r="BE533" s="130">
        <f t="shared" si="431"/>
        <v>0</v>
      </c>
      <c r="BF533" s="130">
        <f t="shared" si="432"/>
        <v>0</v>
      </c>
      <c r="BG533" s="149" t="b">
        <f t="shared" si="433"/>
        <v>0</v>
      </c>
      <c r="BH533" s="130" t="b">
        <f t="shared" si="434"/>
        <v>0</v>
      </c>
      <c r="BI533" s="130" t="str">
        <f t="shared" si="447"/>
        <v/>
      </c>
      <c r="BJ533" s="130" t="str">
        <f t="shared" si="448"/>
        <v/>
      </c>
      <c r="BK533" s="130">
        <f t="shared" si="449"/>
        <v>0</v>
      </c>
      <c r="BL533" s="130" t="str">
        <f t="shared" si="435"/>
        <v/>
      </c>
      <c r="BM533" s="130" t="str">
        <f t="shared" si="454"/>
        <v/>
      </c>
      <c r="BN533" s="130" t="str">
        <f t="shared" si="455"/>
        <v/>
      </c>
      <c r="BO533" s="130">
        <f t="shared" si="451"/>
        <v>0</v>
      </c>
      <c r="BP533" s="130">
        <f t="shared" si="452"/>
        <v>0</v>
      </c>
      <c r="BQ533" s="130">
        <f t="shared" si="453"/>
        <v>0</v>
      </c>
      <c r="BR533" s="130">
        <f t="shared" si="450"/>
        <v>0</v>
      </c>
      <c r="BS533" s="130" t="str">
        <f t="shared" si="436"/>
        <v>N</v>
      </c>
    </row>
    <row r="534" spans="1:71" ht="18" customHeight="1">
      <c r="A534" s="407"/>
      <c r="B534" s="117"/>
      <c r="C534" s="117"/>
      <c r="D534" s="118"/>
      <c r="E534" s="118"/>
      <c r="F534" s="115"/>
      <c r="G534" s="115"/>
      <c r="H534" s="119"/>
      <c r="I534" s="109" t="str">
        <f t="shared" si="406"/>
        <v xml:space="preserve"> </v>
      </c>
      <c r="J534" s="109" t="str">
        <f t="shared" si="407"/>
        <v xml:space="preserve"> </v>
      </c>
      <c r="K534" s="109" t="str">
        <f t="shared" si="408"/>
        <v xml:space="preserve"> </v>
      </c>
      <c r="W534" s="141" t="str">
        <f t="shared" si="409"/>
        <v xml:space="preserve"> </v>
      </c>
      <c r="X534" s="137" t="str">
        <f t="shared" si="410"/>
        <v xml:space="preserve"> </v>
      </c>
      <c r="Y534" s="137" t="str">
        <f t="shared" si="411"/>
        <v xml:space="preserve"> </v>
      </c>
      <c r="Z534" s="137" t="str">
        <f t="shared" si="437"/>
        <v xml:space="preserve"> </v>
      </c>
      <c r="AA534" s="138" t="str">
        <f t="shared" si="438"/>
        <v xml:space="preserve"> </v>
      </c>
      <c r="AB534" s="144" t="str">
        <f t="shared" si="439"/>
        <v xml:space="preserve"> </v>
      </c>
      <c r="AC534" s="139" t="e">
        <f t="shared" si="440"/>
        <v>#N/A</v>
      </c>
      <c r="AD534" s="139" t="e">
        <f t="shared" si="441"/>
        <v>#N/A</v>
      </c>
      <c r="AE534" s="140" t="str">
        <f>IF(ISBLANK($G534)," ",IF($D534="Z",#REF!,IF($G534=2,0,IF($G534=1,IF($AB534&gt;$AD534,#REF!,0),IF($AB534&lt;$AC534,#REF!,#REF!)))))</f>
        <v xml:space="preserve"> </v>
      </c>
      <c r="AF534" s="140" t="str">
        <f>IF(ISBLANK($G534)," ",IF($D534="Z",#REF!+#REF!,IF($G534=2,#REF!+#REF!,IF($G534=1,IF($AB534&gt;$AD534,#REF!+#REF!,#REF!+#REF!),IF($AB534&lt;$AC534,#REF!+#REF!,#REF!+#REF!)))))</f>
        <v xml:space="preserve"> </v>
      </c>
      <c r="AG534" s="125">
        <f t="shared" si="412"/>
        <v>0</v>
      </c>
      <c r="AH534" s="126">
        <f t="shared" si="413"/>
        <v>0</v>
      </c>
      <c r="AI534" s="126">
        <f t="shared" si="414"/>
        <v>0</v>
      </c>
      <c r="AJ534" s="126">
        <f t="shared" si="415"/>
        <v>0</v>
      </c>
      <c r="AK534" s="126">
        <f t="shared" si="416"/>
        <v>0</v>
      </c>
      <c r="AL534" s="126">
        <f t="shared" si="417"/>
        <v>4</v>
      </c>
      <c r="AM534" s="125">
        <f t="shared" si="446"/>
        <v>23</v>
      </c>
      <c r="AN534" s="125">
        <f t="shared" si="442"/>
        <v>0</v>
      </c>
      <c r="AO534" s="125">
        <f t="shared" si="443"/>
        <v>0</v>
      </c>
      <c r="AP534" s="125">
        <f t="shared" si="418"/>
        <v>1</v>
      </c>
      <c r="AQ534" s="127">
        <f t="shared" si="419"/>
        <v>810</v>
      </c>
      <c r="AR534" s="127">
        <f t="shared" si="420"/>
        <v>0</v>
      </c>
      <c r="AS534" s="125">
        <f t="shared" si="421"/>
        <v>0</v>
      </c>
      <c r="AT534" s="128">
        <f t="shared" si="422"/>
        <v>0</v>
      </c>
      <c r="AU534" s="128">
        <f t="shared" si="423"/>
        <v>0</v>
      </c>
      <c r="AV534" s="128">
        <f t="shared" si="424"/>
        <v>0</v>
      </c>
      <c r="AW534" s="128">
        <f t="shared" si="425"/>
        <v>0</v>
      </c>
      <c r="AX534" s="146">
        <f t="shared" si="444"/>
        <v>0</v>
      </c>
      <c r="AY534" s="147">
        <f t="shared" si="426"/>
        <v>0</v>
      </c>
      <c r="AZ534" s="146">
        <f t="shared" si="445"/>
        <v>0</v>
      </c>
      <c r="BA534" s="129">
        <f t="shared" si="427"/>
        <v>0</v>
      </c>
      <c r="BB534" s="129">
        <f t="shared" si="428"/>
        <v>0</v>
      </c>
      <c r="BC534" s="129">
        <f t="shared" si="429"/>
        <v>0</v>
      </c>
      <c r="BD534" s="130">
        <f t="shared" si="430"/>
        <v>0</v>
      </c>
      <c r="BE534" s="130">
        <f t="shared" si="431"/>
        <v>0</v>
      </c>
      <c r="BF534" s="130">
        <f t="shared" si="432"/>
        <v>0</v>
      </c>
      <c r="BG534" s="149" t="b">
        <f t="shared" si="433"/>
        <v>0</v>
      </c>
      <c r="BH534" s="130" t="b">
        <f t="shared" si="434"/>
        <v>0</v>
      </c>
      <c r="BI534" s="130" t="str">
        <f t="shared" si="447"/>
        <v/>
      </c>
      <c r="BJ534" s="130" t="str">
        <f t="shared" si="448"/>
        <v/>
      </c>
      <c r="BK534" s="130">
        <f t="shared" si="449"/>
        <v>0</v>
      </c>
      <c r="BL534" s="130" t="str">
        <f t="shared" si="435"/>
        <v/>
      </c>
      <c r="BM534" s="130" t="str">
        <f t="shared" si="454"/>
        <v/>
      </c>
      <c r="BN534" s="130" t="str">
        <f t="shared" si="455"/>
        <v/>
      </c>
      <c r="BO534" s="130">
        <f t="shared" si="451"/>
        <v>0</v>
      </c>
      <c r="BP534" s="130">
        <f t="shared" si="452"/>
        <v>0</v>
      </c>
      <c r="BQ534" s="130">
        <f t="shared" si="453"/>
        <v>0</v>
      </c>
      <c r="BR534" s="130">
        <f t="shared" si="450"/>
        <v>0</v>
      </c>
      <c r="BS534" s="130" t="str">
        <f t="shared" si="436"/>
        <v>N</v>
      </c>
    </row>
    <row r="535" spans="1:71" ht="18" customHeight="1">
      <c r="A535" s="407"/>
      <c r="B535" s="117"/>
      <c r="C535" s="117"/>
      <c r="D535" s="118"/>
      <c r="E535" s="118"/>
      <c r="F535" s="115"/>
      <c r="G535" s="115"/>
      <c r="H535" s="119"/>
      <c r="I535" s="109" t="str">
        <f t="shared" si="406"/>
        <v xml:space="preserve"> </v>
      </c>
      <c r="J535" s="109" t="str">
        <f t="shared" si="407"/>
        <v xml:space="preserve"> </v>
      </c>
      <c r="K535" s="109" t="str">
        <f t="shared" si="408"/>
        <v xml:space="preserve"> </v>
      </c>
      <c r="W535" s="141" t="str">
        <f t="shared" si="409"/>
        <v xml:space="preserve"> </v>
      </c>
      <c r="X535" s="137" t="str">
        <f t="shared" si="410"/>
        <v xml:space="preserve"> </v>
      </c>
      <c r="Y535" s="137" t="str">
        <f t="shared" si="411"/>
        <v xml:space="preserve"> </v>
      </c>
      <c r="Z535" s="137" t="str">
        <f t="shared" si="437"/>
        <v xml:space="preserve"> </v>
      </c>
      <c r="AA535" s="138" t="str">
        <f t="shared" si="438"/>
        <v xml:space="preserve"> </v>
      </c>
      <c r="AB535" s="144" t="str">
        <f t="shared" si="439"/>
        <v xml:space="preserve"> </v>
      </c>
      <c r="AC535" s="139" t="e">
        <f t="shared" si="440"/>
        <v>#N/A</v>
      </c>
      <c r="AD535" s="139" t="e">
        <f t="shared" si="441"/>
        <v>#N/A</v>
      </c>
      <c r="AE535" s="140" t="str">
        <f>IF(ISBLANK($G535)," ",IF($D535="Z",#REF!,IF($G535=2,0,IF($G535=1,IF($AB535&gt;$AD535,#REF!,0),IF($AB535&lt;$AC535,#REF!,#REF!)))))</f>
        <v xml:space="preserve"> </v>
      </c>
      <c r="AF535" s="140" t="str">
        <f>IF(ISBLANK($G535)," ",IF($D535="Z",#REF!+#REF!,IF($G535=2,#REF!+#REF!,IF($G535=1,IF($AB535&gt;$AD535,#REF!+#REF!,#REF!+#REF!),IF($AB535&lt;$AC535,#REF!+#REF!,#REF!+#REF!)))))</f>
        <v xml:space="preserve"> </v>
      </c>
      <c r="AG535" s="125">
        <f t="shared" si="412"/>
        <v>0</v>
      </c>
      <c r="AH535" s="126">
        <f t="shared" si="413"/>
        <v>0</v>
      </c>
      <c r="AI535" s="126">
        <f t="shared" si="414"/>
        <v>0</v>
      </c>
      <c r="AJ535" s="126">
        <f t="shared" si="415"/>
        <v>0</v>
      </c>
      <c r="AK535" s="126">
        <f t="shared" si="416"/>
        <v>0</v>
      </c>
      <c r="AL535" s="126">
        <f t="shared" si="417"/>
        <v>4</v>
      </c>
      <c r="AM535" s="125">
        <f t="shared" si="446"/>
        <v>23</v>
      </c>
      <c r="AN535" s="125">
        <f t="shared" si="442"/>
        <v>0</v>
      </c>
      <c r="AO535" s="125">
        <f t="shared" si="443"/>
        <v>0</v>
      </c>
      <c r="AP535" s="125">
        <f t="shared" si="418"/>
        <v>1</v>
      </c>
      <c r="AQ535" s="127">
        <f t="shared" si="419"/>
        <v>810</v>
      </c>
      <c r="AR535" s="127">
        <f t="shared" si="420"/>
        <v>0</v>
      </c>
      <c r="AS535" s="125">
        <f t="shared" si="421"/>
        <v>0</v>
      </c>
      <c r="AT535" s="128">
        <f t="shared" si="422"/>
        <v>0</v>
      </c>
      <c r="AU535" s="128">
        <f t="shared" si="423"/>
        <v>0</v>
      </c>
      <c r="AV535" s="128">
        <f t="shared" si="424"/>
        <v>0</v>
      </c>
      <c r="AW535" s="128">
        <f t="shared" si="425"/>
        <v>0</v>
      </c>
      <c r="AX535" s="146">
        <f t="shared" si="444"/>
        <v>0</v>
      </c>
      <c r="AY535" s="147">
        <f t="shared" si="426"/>
        <v>0</v>
      </c>
      <c r="AZ535" s="146">
        <f t="shared" si="445"/>
        <v>0</v>
      </c>
      <c r="BA535" s="129">
        <f t="shared" si="427"/>
        <v>0</v>
      </c>
      <c r="BB535" s="129">
        <f t="shared" si="428"/>
        <v>0</v>
      </c>
      <c r="BC535" s="129">
        <f t="shared" si="429"/>
        <v>0</v>
      </c>
      <c r="BD535" s="130">
        <f t="shared" si="430"/>
        <v>0</v>
      </c>
      <c r="BE535" s="130">
        <f t="shared" si="431"/>
        <v>0</v>
      </c>
      <c r="BF535" s="130">
        <f t="shared" si="432"/>
        <v>0</v>
      </c>
      <c r="BG535" s="149" t="b">
        <f t="shared" si="433"/>
        <v>0</v>
      </c>
      <c r="BH535" s="130" t="b">
        <f t="shared" si="434"/>
        <v>0</v>
      </c>
      <c r="BI535" s="130" t="str">
        <f t="shared" si="447"/>
        <v/>
      </c>
      <c r="BJ535" s="130" t="str">
        <f t="shared" si="448"/>
        <v/>
      </c>
      <c r="BK535" s="130">
        <f t="shared" si="449"/>
        <v>0</v>
      </c>
      <c r="BL535" s="130" t="str">
        <f t="shared" si="435"/>
        <v/>
      </c>
      <c r="BM535" s="130" t="str">
        <f t="shared" si="454"/>
        <v/>
      </c>
      <c r="BN535" s="130" t="str">
        <f t="shared" si="455"/>
        <v/>
      </c>
      <c r="BO535" s="130">
        <f t="shared" si="451"/>
        <v>0</v>
      </c>
      <c r="BP535" s="130">
        <f t="shared" si="452"/>
        <v>0</v>
      </c>
      <c r="BQ535" s="130">
        <f t="shared" si="453"/>
        <v>0</v>
      </c>
      <c r="BR535" s="130">
        <f t="shared" si="450"/>
        <v>0</v>
      </c>
      <c r="BS535" s="130" t="str">
        <f t="shared" si="436"/>
        <v>N</v>
      </c>
    </row>
    <row r="536" spans="1:71" ht="18" customHeight="1">
      <c r="A536" s="407"/>
      <c r="B536" s="117"/>
      <c r="C536" s="117"/>
      <c r="D536" s="118"/>
      <c r="E536" s="118"/>
      <c r="F536" s="115"/>
      <c r="G536" s="115"/>
      <c r="H536" s="119"/>
      <c r="I536" s="109" t="str">
        <f t="shared" si="406"/>
        <v xml:space="preserve"> </v>
      </c>
      <c r="J536" s="109" t="str">
        <f t="shared" si="407"/>
        <v xml:space="preserve"> </v>
      </c>
      <c r="K536" s="109" t="str">
        <f t="shared" si="408"/>
        <v xml:space="preserve"> </v>
      </c>
      <c r="W536" s="141" t="str">
        <f t="shared" si="409"/>
        <v xml:space="preserve"> </v>
      </c>
      <c r="X536" s="137" t="str">
        <f t="shared" si="410"/>
        <v xml:space="preserve"> </v>
      </c>
      <c r="Y536" s="137" t="str">
        <f t="shared" si="411"/>
        <v xml:space="preserve"> </v>
      </c>
      <c r="Z536" s="137" t="str">
        <f t="shared" si="437"/>
        <v xml:space="preserve"> </v>
      </c>
      <c r="AA536" s="138" t="str">
        <f t="shared" si="438"/>
        <v xml:space="preserve"> </v>
      </c>
      <c r="AB536" s="144" t="str">
        <f t="shared" si="439"/>
        <v xml:space="preserve"> </v>
      </c>
      <c r="AC536" s="139" t="e">
        <f t="shared" si="440"/>
        <v>#N/A</v>
      </c>
      <c r="AD536" s="139" t="e">
        <f t="shared" si="441"/>
        <v>#N/A</v>
      </c>
      <c r="AE536" s="140" t="str">
        <f>IF(ISBLANK($G536)," ",IF($D536="Z",#REF!,IF($G536=2,0,IF($G536=1,IF($AB536&gt;$AD536,#REF!,0),IF($AB536&lt;$AC536,#REF!,#REF!)))))</f>
        <v xml:space="preserve"> </v>
      </c>
      <c r="AF536" s="140" t="str">
        <f>IF(ISBLANK($G536)," ",IF($D536="Z",#REF!+#REF!,IF($G536=2,#REF!+#REF!,IF($G536=1,IF($AB536&gt;$AD536,#REF!+#REF!,#REF!+#REF!),IF($AB536&lt;$AC536,#REF!+#REF!,#REF!+#REF!)))))</f>
        <v xml:space="preserve"> </v>
      </c>
      <c r="AG536" s="125">
        <f t="shared" si="412"/>
        <v>0</v>
      </c>
      <c r="AH536" s="126">
        <f t="shared" si="413"/>
        <v>0</v>
      </c>
      <c r="AI536" s="126">
        <f t="shared" si="414"/>
        <v>0</v>
      </c>
      <c r="AJ536" s="126">
        <f t="shared" si="415"/>
        <v>0</v>
      </c>
      <c r="AK536" s="126">
        <f t="shared" si="416"/>
        <v>0</v>
      </c>
      <c r="AL536" s="126">
        <f t="shared" si="417"/>
        <v>4</v>
      </c>
      <c r="AM536" s="125">
        <f t="shared" si="446"/>
        <v>23</v>
      </c>
      <c r="AN536" s="125">
        <f t="shared" si="442"/>
        <v>0</v>
      </c>
      <c r="AO536" s="125">
        <f t="shared" si="443"/>
        <v>0</v>
      </c>
      <c r="AP536" s="125">
        <f t="shared" si="418"/>
        <v>1</v>
      </c>
      <c r="AQ536" s="127">
        <f t="shared" si="419"/>
        <v>810</v>
      </c>
      <c r="AR536" s="127">
        <f t="shared" si="420"/>
        <v>0</v>
      </c>
      <c r="AS536" s="125">
        <f t="shared" si="421"/>
        <v>0</v>
      </c>
      <c r="AT536" s="128">
        <f t="shared" si="422"/>
        <v>0</v>
      </c>
      <c r="AU536" s="128">
        <f t="shared" si="423"/>
        <v>0</v>
      </c>
      <c r="AV536" s="128">
        <f t="shared" si="424"/>
        <v>0</v>
      </c>
      <c r="AW536" s="128">
        <f t="shared" si="425"/>
        <v>0</v>
      </c>
      <c r="AX536" s="146">
        <f t="shared" si="444"/>
        <v>0</v>
      </c>
      <c r="AY536" s="147">
        <f t="shared" si="426"/>
        <v>0</v>
      </c>
      <c r="AZ536" s="146">
        <f t="shared" si="445"/>
        <v>0</v>
      </c>
      <c r="BA536" s="129">
        <f t="shared" si="427"/>
        <v>0</v>
      </c>
      <c r="BB536" s="129">
        <f t="shared" si="428"/>
        <v>0</v>
      </c>
      <c r="BC536" s="129">
        <f t="shared" si="429"/>
        <v>0</v>
      </c>
      <c r="BD536" s="130">
        <f t="shared" si="430"/>
        <v>0</v>
      </c>
      <c r="BE536" s="130">
        <f t="shared" si="431"/>
        <v>0</v>
      </c>
      <c r="BF536" s="130">
        <f t="shared" si="432"/>
        <v>0</v>
      </c>
      <c r="BG536" s="149" t="b">
        <f t="shared" si="433"/>
        <v>0</v>
      </c>
      <c r="BH536" s="130" t="b">
        <f t="shared" si="434"/>
        <v>0</v>
      </c>
      <c r="BI536" s="130" t="str">
        <f t="shared" si="447"/>
        <v/>
      </c>
      <c r="BJ536" s="130" t="str">
        <f t="shared" si="448"/>
        <v/>
      </c>
      <c r="BK536" s="130">
        <f t="shared" si="449"/>
        <v>0</v>
      </c>
      <c r="BL536" s="130" t="str">
        <f t="shared" si="435"/>
        <v/>
      </c>
      <c r="BM536" s="130" t="str">
        <f t="shared" si="454"/>
        <v/>
      </c>
      <c r="BN536" s="130" t="str">
        <f t="shared" si="455"/>
        <v/>
      </c>
      <c r="BO536" s="130">
        <f t="shared" si="451"/>
        <v>0</v>
      </c>
      <c r="BP536" s="130">
        <f t="shared" si="452"/>
        <v>0</v>
      </c>
      <c r="BQ536" s="130">
        <f t="shared" si="453"/>
        <v>0</v>
      </c>
      <c r="BR536" s="130">
        <f t="shared" si="450"/>
        <v>0</v>
      </c>
      <c r="BS536" s="130" t="str">
        <f t="shared" si="436"/>
        <v>N</v>
      </c>
    </row>
    <row r="537" spans="1:71" ht="18" customHeight="1">
      <c r="A537" s="407"/>
      <c r="B537" s="117"/>
      <c r="C537" s="117"/>
      <c r="D537" s="118"/>
      <c r="E537" s="118"/>
      <c r="F537" s="115"/>
      <c r="G537" s="115"/>
      <c r="H537" s="119"/>
      <c r="I537" s="109" t="str">
        <f t="shared" si="406"/>
        <v xml:space="preserve"> </v>
      </c>
      <c r="J537" s="109" t="str">
        <f t="shared" si="407"/>
        <v xml:space="preserve"> </v>
      </c>
      <c r="K537" s="109" t="str">
        <f t="shared" si="408"/>
        <v xml:space="preserve"> </v>
      </c>
      <c r="W537" s="141" t="str">
        <f t="shared" si="409"/>
        <v xml:space="preserve"> </v>
      </c>
      <c r="X537" s="137" t="str">
        <f t="shared" si="410"/>
        <v xml:space="preserve"> </v>
      </c>
      <c r="Y537" s="137" t="str">
        <f t="shared" si="411"/>
        <v xml:space="preserve"> </v>
      </c>
      <c r="Z537" s="137" t="str">
        <f t="shared" si="437"/>
        <v xml:space="preserve"> </v>
      </c>
      <c r="AA537" s="138" t="str">
        <f t="shared" si="438"/>
        <v xml:space="preserve"> </v>
      </c>
      <c r="AB537" s="144" t="str">
        <f t="shared" si="439"/>
        <v xml:space="preserve"> </v>
      </c>
      <c r="AC537" s="139" t="e">
        <f t="shared" si="440"/>
        <v>#N/A</v>
      </c>
      <c r="AD537" s="139" t="e">
        <f t="shared" si="441"/>
        <v>#N/A</v>
      </c>
      <c r="AE537" s="140" t="str">
        <f>IF(ISBLANK($G537)," ",IF($D537="Z",#REF!,IF($G537=2,0,IF($G537=1,IF($AB537&gt;$AD537,#REF!,0),IF($AB537&lt;$AC537,#REF!,#REF!)))))</f>
        <v xml:space="preserve"> </v>
      </c>
      <c r="AF537" s="140" t="str">
        <f>IF(ISBLANK($G537)," ",IF($D537="Z",#REF!+#REF!,IF($G537=2,#REF!+#REF!,IF($G537=1,IF($AB537&gt;$AD537,#REF!+#REF!,#REF!+#REF!),IF($AB537&lt;$AC537,#REF!+#REF!,#REF!+#REF!)))))</f>
        <v xml:space="preserve"> </v>
      </c>
      <c r="AG537" s="125">
        <f t="shared" si="412"/>
        <v>0</v>
      </c>
      <c r="AH537" s="126">
        <f t="shared" si="413"/>
        <v>0</v>
      </c>
      <c r="AI537" s="126">
        <f t="shared" si="414"/>
        <v>0</v>
      </c>
      <c r="AJ537" s="126">
        <f t="shared" si="415"/>
        <v>0</v>
      </c>
      <c r="AK537" s="126">
        <f t="shared" si="416"/>
        <v>0</v>
      </c>
      <c r="AL537" s="126">
        <f t="shared" si="417"/>
        <v>4</v>
      </c>
      <c r="AM537" s="125">
        <f t="shared" si="446"/>
        <v>23</v>
      </c>
      <c r="AN537" s="125">
        <f t="shared" si="442"/>
        <v>0</v>
      </c>
      <c r="AO537" s="125">
        <f t="shared" si="443"/>
        <v>0</v>
      </c>
      <c r="AP537" s="125">
        <f t="shared" si="418"/>
        <v>1</v>
      </c>
      <c r="AQ537" s="127">
        <f t="shared" si="419"/>
        <v>810</v>
      </c>
      <c r="AR537" s="127">
        <f t="shared" si="420"/>
        <v>0</v>
      </c>
      <c r="AS537" s="125">
        <f t="shared" si="421"/>
        <v>0</v>
      </c>
      <c r="AT537" s="128">
        <f t="shared" si="422"/>
        <v>0</v>
      </c>
      <c r="AU537" s="128">
        <f t="shared" si="423"/>
        <v>0</v>
      </c>
      <c r="AV537" s="128">
        <f t="shared" si="424"/>
        <v>0</v>
      </c>
      <c r="AW537" s="128">
        <f t="shared" si="425"/>
        <v>0</v>
      </c>
      <c r="AX537" s="146">
        <f t="shared" si="444"/>
        <v>0</v>
      </c>
      <c r="AY537" s="147">
        <f t="shared" si="426"/>
        <v>0</v>
      </c>
      <c r="AZ537" s="146">
        <f t="shared" si="445"/>
        <v>0</v>
      </c>
      <c r="BA537" s="129">
        <f t="shared" si="427"/>
        <v>0</v>
      </c>
      <c r="BB537" s="129">
        <f t="shared" si="428"/>
        <v>0</v>
      </c>
      <c r="BC537" s="129">
        <f t="shared" si="429"/>
        <v>0</v>
      </c>
      <c r="BD537" s="130">
        <f t="shared" si="430"/>
        <v>0</v>
      </c>
      <c r="BE537" s="130">
        <f t="shared" si="431"/>
        <v>0</v>
      </c>
      <c r="BF537" s="130">
        <f t="shared" si="432"/>
        <v>0</v>
      </c>
      <c r="BG537" s="149" t="b">
        <f t="shared" si="433"/>
        <v>0</v>
      </c>
      <c r="BH537" s="130" t="b">
        <f t="shared" si="434"/>
        <v>0</v>
      </c>
      <c r="BI537" s="130" t="str">
        <f t="shared" si="447"/>
        <v/>
      </c>
      <c r="BJ537" s="130" t="str">
        <f t="shared" si="448"/>
        <v/>
      </c>
      <c r="BK537" s="130">
        <f t="shared" si="449"/>
        <v>0</v>
      </c>
      <c r="BL537" s="130" t="str">
        <f t="shared" si="435"/>
        <v/>
      </c>
      <c r="BM537" s="130" t="str">
        <f t="shared" si="454"/>
        <v/>
      </c>
      <c r="BN537" s="130" t="str">
        <f t="shared" si="455"/>
        <v/>
      </c>
      <c r="BO537" s="130">
        <f t="shared" si="451"/>
        <v>0</v>
      </c>
      <c r="BP537" s="130">
        <f t="shared" si="452"/>
        <v>0</v>
      </c>
      <c r="BQ537" s="130">
        <f t="shared" si="453"/>
        <v>0</v>
      </c>
      <c r="BR537" s="130">
        <f t="shared" si="450"/>
        <v>0</v>
      </c>
      <c r="BS537" s="130" t="str">
        <f t="shared" si="436"/>
        <v>N</v>
      </c>
    </row>
    <row r="538" spans="1:71" ht="18" customHeight="1">
      <c r="A538" s="407"/>
      <c r="B538" s="117"/>
      <c r="C538" s="117"/>
      <c r="D538" s="118"/>
      <c r="E538" s="118"/>
      <c r="F538" s="115"/>
      <c r="G538" s="115"/>
      <c r="H538" s="119"/>
      <c r="I538" s="109" t="str">
        <f t="shared" si="406"/>
        <v xml:space="preserve"> </v>
      </c>
      <c r="J538" s="109" t="str">
        <f t="shared" si="407"/>
        <v xml:space="preserve"> </v>
      </c>
      <c r="K538" s="109" t="str">
        <f t="shared" si="408"/>
        <v xml:space="preserve"> </v>
      </c>
      <c r="W538" s="141" t="str">
        <f t="shared" si="409"/>
        <v xml:space="preserve"> </v>
      </c>
      <c r="X538" s="137" t="str">
        <f t="shared" si="410"/>
        <v xml:space="preserve"> </v>
      </c>
      <c r="Y538" s="137" t="str">
        <f t="shared" si="411"/>
        <v xml:space="preserve"> </v>
      </c>
      <c r="Z538" s="137" t="str">
        <f t="shared" si="437"/>
        <v xml:space="preserve"> </v>
      </c>
      <c r="AA538" s="138" t="str">
        <f t="shared" si="438"/>
        <v xml:space="preserve"> </v>
      </c>
      <c r="AB538" s="144" t="str">
        <f t="shared" si="439"/>
        <v xml:space="preserve"> </v>
      </c>
      <c r="AC538" s="139" t="e">
        <f t="shared" si="440"/>
        <v>#N/A</v>
      </c>
      <c r="AD538" s="139" t="e">
        <f t="shared" si="441"/>
        <v>#N/A</v>
      </c>
      <c r="AE538" s="140" t="str">
        <f>IF(ISBLANK($G538)," ",IF($D538="Z",#REF!,IF($G538=2,0,IF($G538=1,IF($AB538&gt;$AD538,#REF!,0),IF($AB538&lt;$AC538,#REF!,#REF!)))))</f>
        <v xml:space="preserve"> </v>
      </c>
      <c r="AF538" s="140" t="str">
        <f>IF(ISBLANK($G538)," ",IF($D538="Z",#REF!+#REF!,IF($G538=2,#REF!+#REF!,IF($G538=1,IF($AB538&gt;$AD538,#REF!+#REF!,#REF!+#REF!),IF($AB538&lt;$AC538,#REF!+#REF!,#REF!+#REF!)))))</f>
        <v xml:space="preserve"> </v>
      </c>
      <c r="AG538" s="125">
        <f t="shared" si="412"/>
        <v>0</v>
      </c>
      <c r="AH538" s="126">
        <f t="shared" si="413"/>
        <v>0</v>
      </c>
      <c r="AI538" s="126">
        <f t="shared" si="414"/>
        <v>0</v>
      </c>
      <c r="AJ538" s="126">
        <f t="shared" si="415"/>
        <v>0</v>
      </c>
      <c r="AK538" s="126">
        <f t="shared" si="416"/>
        <v>0</v>
      </c>
      <c r="AL538" s="126">
        <f t="shared" si="417"/>
        <v>4</v>
      </c>
      <c r="AM538" s="125">
        <f t="shared" si="446"/>
        <v>23</v>
      </c>
      <c r="AN538" s="125">
        <f t="shared" si="442"/>
        <v>0</v>
      </c>
      <c r="AO538" s="125">
        <f t="shared" si="443"/>
        <v>0</v>
      </c>
      <c r="AP538" s="125">
        <f t="shared" si="418"/>
        <v>1</v>
      </c>
      <c r="AQ538" s="127">
        <f t="shared" si="419"/>
        <v>810</v>
      </c>
      <c r="AR538" s="127">
        <f t="shared" si="420"/>
        <v>0</v>
      </c>
      <c r="AS538" s="125">
        <f t="shared" si="421"/>
        <v>0</v>
      </c>
      <c r="AT538" s="128">
        <f t="shared" si="422"/>
        <v>0</v>
      </c>
      <c r="AU538" s="128">
        <f t="shared" si="423"/>
        <v>0</v>
      </c>
      <c r="AV538" s="128">
        <f t="shared" si="424"/>
        <v>0</v>
      </c>
      <c r="AW538" s="128">
        <f t="shared" si="425"/>
        <v>0</v>
      </c>
      <c r="AX538" s="146">
        <f t="shared" si="444"/>
        <v>0</v>
      </c>
      <c r="AY538" s="147">
        <f t="shared" si="426"/>
        <v>0</v>
      </c>
      <c r="AZ538" s="146">
        <f t="shared" si="445"/>
        <v>0</v>
      </c>
      <c r="BA538" s="129">
        <f t="shared" si="427"/>
        <v>0</v>
      </c>
      <c r="BB538" s="129">
        <f t="shared" si="428"/>
        <v>0</v>
      </c>
      <c r="BC538" s="129">
        <f t="shared" si="429"/>
        <v>0</v>
      </c>
      <c r="BD538" s="130">
        <f t="shared" si="430"/>
        <v>0</v>
      </c>
      <c r="BE538" s="130">
        <f t="shared" si="431"/>
        <v>0</v>
      </c>
      <c r="BF538" s="130">
        <f t="shared" si="432"/>
        <v>0</v>
      </c>
      <c r="BG538" s="149" t="b">
        <f t="shared" si="433"/>
        <v>0</v>
      </c>
      <c r="BH538" s="130" t="b">
        <f t="shared" si="434"/>
        <v>0</v>
      </c>
      <c r="BI538" s="130" t="str">
        <f t="shared" si="447"/>
        <v/>
      </c>
      <c r="BJ538" s="130" t="str">
        <f t="shared" si="448"/>
        <v/>
      </c>
      <c r="BK538" s="130">
        <f t="shared" si="449"/>
        <v>0</v>
      </c>
      <c r="BL538" s="130" t="str">
        <f t="shared" si="435"/>
        <v/>
      </c>
      <c r="BM538" s="130" t="str">
        <f t="shared" si="454"/>
        <v/>
      </c>
      <c r="BN538" s="130" t="str">
        <f t="shared" si="455"/>
        <v/>
      </c>
      <c r="BO538" s="130">
        <f t="shared" si="451"/>
        <v>0</v>
      </c>
      <c r="BP538" s="130">
        <f t="shared" si="452"/>
        <v>0</v>
      </c>
      <c r="BQ538" s="130">
        <f t="shared" si="453"/>
        <v>0</v>
      </c>
      <c r="BR538" s="130">
        <f t="shared" si="450"/>
        <v>0</v>
      </c>
      <c r="BS538" s="130" t="str">
        <f t="shared" si="436"/>
        <v>N</v>
      </c>
    </row>
    <row r="539" spans="1:71" ht="18" customHeight="1">
      <c r="A539" s="407"/>
      <c r="B539" s="117"/>
      <c r="C539" s="117"/>
      <c r="D539" s="118"/>
      <c r="E539" s="118"/>
      <c r="F539" s="115"/>
      <c r="G539" s="115"/>
      <c r="H539" s="119"/>
      <c r="I539" s="109" t="str">
        <f t="shared" si="406"/>
        <v xml:space="preserve"> </v>
      </c>
      <c r="J539" s="109" t="str">
        <f t="shared" si="407"/>
        <v xml:space="preserve"> </v>
      </c>
      <c r="K539" s="109" t="str">
        <f t="shared" si="408"/>
        <v xml:space="preserve"> </v>
      </c>
      <c r="W539" s="141" t="str">
        <f t="shared" si="409"/>
        <v xml:space="preserve"> </v>
      </c>
      <c r="X539" s="137" t="str">
        <f t="shared" si="410"/>
        <v xml:space="preserve"> </v>
      </c>
      <c r="Y539" s="137" t="str">
        <f t="shared" si="411"/>
        <v xml:space="preserve"> </v>
      </c>
      <c r="Z539" s="137" t="str">
        <f t="shared" si="437"/>
        <v xml:space="preserve"> </v>
      </c>
      <c r="AA539" s="138" t="str">
        <f t="shared" si="438"/>
        <v xml:space="preserve"> </v>
      </c>
      <c r="AB539" s="144" t="str">
        <f t="shared" si="439"/>
        <v xml:space="preserve"> </v>
      </c>
      <c r="AC539" s="139" t="e">
        <f t="shared" si="440"/>
        <v>#N/A</v>
      </c>
      <c r="AD539" s="139" t="e">
        <f t="shared" si="441"/>
        <v>#N/A</v>
      </c>
      <c r="AE539" s="140" t="str">
        <f>IF(ISBLANK($G539)," ",IF($D539="Z",#REF!,IF($G539=2,0,IF($G539=1,IF($AB539&gt;$AD539,#REF!,0),IF($AB539&lt;$AC539,#REF!,#REF!)))))</f>
        <v xml:space="preserve"> </v>
      </c>
      <c r="AF539" s="140" t="str">
        <f>IF(ISBLANK($G539)," ",IF($D539="Z",#REF!+#REF!,IF($G539=2,#REF!+#REF!,IF($G539=1,IF($AB539&gt;$AD539,#REF!+#REF!,#REF!+#REF!),IF($AB539&lt;$AC539,#REF!+#REF!,#REF!+#REF!)))))</f>
        <v xml:space="preserve"> </v>
      </c>
      <c r="AG539" s="125">
        <f t="shared" si="412"/>
        <v>0</v>
      </c>
      <c r="AH539" s="126">
        <f t="shared" si="413"/>
        <v>0</v>
      </c>
      <c r="AI539" s="126">
        <f t="shared" si="414"/>
        <v>0</v>
      </c>
      <c r="AJ539" s="126">
        <f t="shared" si="415"/>
        <v>0</v>
      </c>
      <c r="AK539" s="126">
        <f t="shared" si="416"/>
        <v>0</v>
      </c>
      <c r="AL539" s="126">
        <f t="shared" si="417"/>
        <v>4</v>
      </c>
      <c r="AM539" s="125">
        <f t="shared" si="446"/>
        <v>23</v>
      </c>
      <c r="AN539" s="125">
        <f t="shared" si="442"/>
        <v>0</v>
      </c>
      <c r="AO539" s="125">
        <f t="shared" si="443"/>
        <v>0</v>
      </c>
      <c r="AP539" s="125">
        <f t="shared" si="418"/>
        <v>1</v>
      </c>
      <c r="AQ539" s="127">
        <f t="shared" si="419"/>
        <v>810</v>
      </c>
      <c r="AR539" s="127">
        <f t="shared" si="420"/>
        <v>0</v>
      </c>
      <c r="AS539" s="125">
        <f t="shared" si="421"/>
        <v>0</v>
      </c>
      <c r="AT539" s="128">
        <f t="shared" si="422"/>
        <v>0</v>
      </c>
      <c r="AU539" s="128">
        <f t="shared" si="423"/>
        <v>0</v>
      </c>
      <c r="AV539" s="128">
        <f t="shared" si="424"/>
        <v>0</v>
      </c>
      <c r="AW539" s="128">
        <f t="shared" si="425"/>
        <v>0</v>
      </c>
      <c r="AX539" s="146">
        <f t="shared" si="444"/>
        <v>0</v>
      </c>
      <c r="AY539" s="147">
        <f t="shared" si="426"/>
        <v>0</v>
      </c>
      <c r="AZ539" s="146">
        <f t="shared" si="445"/>
        <v>0</v>
      </c>
      <c r="BA539" s="129">
        <f t="shared" si="427"/>
        <v>0</v>
      </c>
      <c r="BB539" s="129">
        <f t="shared" si="428"/>
        <v>0</v>
      </c>
      <c r="BC539" s="129">
        <f t="shared" si="429"/>
        <v>0</v>
      </c>
      <c r="BD539" s="130">
        <f t="shared" si="430"/>
        <v>0</v>
      </c>
      <c r="BE539" s="130">
        <f t="shared" si="431"/>
        <v>0</v>
      </c>
      <c r="BF539" s="130">
        <f t="shared" si="432"/>
        <v>0</v>
      </c>
      <c r="BG539" s="149" t="b">
        <f t="shared" si="433"/>
        <v>0</v>
      </c>
      <c r="BH539" s="130" t="b">
        <f t="shared" si="434"/>
        <v>0</v>
      </c>
      <c r="BI539" s="130" t="str">
        <f t="shared" si="447"/>
        <v/>
      </c>
      <c r="BJ539" s="130" t="str">
        <f t="shared" si="448"/>
        <v/>
      </c>
      <c r="BK539" s="130">
        <f t="shared" si="449"/>
        <v>0</v>
      </c>
      <c r="BL539" s="130" t="str">
        <f t="shared" si="435"/>
        <v/>
      </c>
      <c r="BM539" s="130" t="str">
        <f t="shared" si="454"/>
        <v/>
      </c>
      <c r="BN539" s="130" t="str">
        <f t="shared" si="455"/>
        <v/>
      </c>
      <c r="BO539" s="130">
        <f t="shared" si="451"/>
        <v>0</v>
      </c>
      <c r="BP539" s="130">
        <f t="shared" si="452"/>
        <v>0</v>
      </c>
      <c r="BQ539" s="130">
        <f t="shared" si="453"/>
        <v>0</v>
      </c>
      <c r="BR539" s="130">
        <f t="shared" si="450"/>
        <v>0</v>
      </c>
      <c r="BS539" s="130" t="str">
        <f t="shared" si="436"/>
        <v>N</v>
      </c>
    </row>
    <row r="540" spans="1:71" ht="18" customHeight="1">
      <c r="A540" s="407"/>
      <c r="B540" s="117"/>
      <c r="C540" s="117"/>
      <c r="D540" s="118"/>
      <c r="E540" s="118"/>
      <c r="F540" s="115"/>
      <c r="G540" s="115"/>
      <c r="H540" s="119"/>
      <c r="I540" s="109" t="str">
        <f t="shared" si="406"/>
        <v xml:space="preserve"> </v>
      </c>
      <c r="J540" s="109" t="str">
        <f t="shared" si="407"/>
        <v xml:space="preserve"> </v>
      </c>
      <c r="K540" s="109" t="str">
        <f t="shared" si="408"/>
        <v xml:space="preserve"> </v>
      </c>
      <c r="W540" s="141" t="str">
        <f t="shared" si="409"/>
        <v xml:space="preserve"> </v>
      </c>
      <c r="X540" s="137" t="str">
        <f t="shared" si="410"/>
        <v xml:space="preserve"> </v>
      </c>
      <c r="Y540" s="137" t="str">
        <f t="shared" si="411"/>
        <v xml:space="preserve"> </v>
      </c>
      <c r="Z540" s="137" t="str">
        <f t="shared" si="437"/>
        <v xml:space="preserve"> </v>
      </c>
      <c r="AA540" s="138" t="str">
        <f t="shared" si="438"/>
        <v xml:space="preserve"> </v>
      </c>
      <c r="AB540" s="144" t="str">
        <f t="shared" si="439"/>
        <v xml:space="preserve"> </v>
      </c>
      <c r="AC540" s="139" t="e">
        <f t="shared" si="440"/>
        <v>#N/A</v>
      </c>
      <c r="AD540" s="139" t="e">
        <f t="shared" si="441"/>
        <v>#N/A</v>
      </c>
      <c r="AE540" s="140" t="str">
        <f>IF(ISBLANK($G540)," ",IF($D540="Z",#REF!,IF($G540=2,0,IF($G540=1,IF($AB540&gt;$AD540,#REF!,0),IF($AB540&lt;$AC540,#REF!,#REF!)))))</f>
        <v xml:space="preserve"> </v>
      </c>
      <c r="AF540" s="140" t="str">
        <f>IF(ISBLANK($G540)," ",IF($D540="Z",#REF!+#REF!,IF($G540=2,#REF!+#REF!,IF($G540=1,IF($AB540&gt;$AD540,#REF!+#REF!,#REF!+#REF!),IF($AB540&lt;$AC540,#REF!+#REF!,#REF!+#REF!)))))</f>
        <v xml:space="preserve"> </v>
      </c>
      <c r="AG540" s="125">
        <f t="shared" si="412"/>
        <v>0</v>
      </c>
      <c r="AH540" s="126">
        <f t="shared" si="413"/>
        <v>0</v>
      </c>
      <c r="AI540" s="126">
        <f t="shared" si="414"/>
        <v>0</v>
      </c>
      <c r="AJ540" s="126">
        <f t="shared" si="415"/>
        <v>0</v>
      </c>
      <c r="AK540" s="126">
        <f t="shared" si="416"/>
        <v>0</v>
      </c>
      <c r="AL540" s="126">
        <f t="shared" si="417"/>
        <v>4</v>
      </c>
      <c r="AM540" s="125">
        <f t="shared" si="446"/>
        <v>23</v>
      </c>
      <c r="AN540" s="125">
        <f t="shared" si="442"/>
        <v>0</v>
      </c>
      <c r="AO540" s="125">
        <f t="shared" si="443"/>
        <v>0</v>
      </c>
      <c r="AP540" s="125">
        <f t="shared" si="418"/>
        <v>1</v>
      </c>
      <c r="AQ540" s="127">
        <f t="shared" si="419"/>
        <v>810</v>
      </c>
      <c r="AR540" s="127">
        <f t="shared" si="420"/>
        <v>0</v>
      </c>
      <c r="AS540" s="125">
        <f t="shared" si="421"/>
        <v>0</v>
      </c>
      <c r="AT540" s="128">
        <f t="shared" si="422"/>
        <v>0</v>
      </c>
      <c r="AU540" s="128">
        <f t="shared" si="423"/>
        <v>0</v>
      </c>
      <c r="AV540" s="128">
        <f t="shared" si="424"/>
        <v>0</v>
      </c>
      <c r="AW540" s="128">
        <f t="shared" si="425"/>
        <v>0</v>
      </c>
      <c r="AX540" s="146">
        <f t="shared" si="444"/>
        <v>0</v>
      </c>
      <c r="AY540" s="147">
        <f t="shared" si="426"/>
        <v>0</v>
      </c>
      <c r="AZ540" s="146">
        <f t="shared" si="445"/>
        <v>0</v>
      </c>
      <c r="BA540" s="129">
        <f t="shared" si="427"/>
        <v>0</v>
      </c>
      <c r="BB540" s="129">
        <f t="shared" si="428"/>
        <v>0</v>
      </c>
      <c r="BC540" s="129">
        <f t="shared" si="429"/>
        <v>0</v>
      </c>
      <c r="BD540" s="130">
        <f t="shared" si="430"/>
        <v>0</v>
      </c>
      <c r="BE540" s="130">
        <f t="shared" si="431"/>
        <v>0</v>
      </c>
      <c r="BF540" s="130">
        <f t="shared" si="432"/>
        <v>0</v>
      </c>
      <c r="BG540" s="149" t="b">
        <f t="shared" si="433"/>
        <v>0</v>
      </c>
      <c r="BH540" s="130" t="b">
        <f t="shared" si="434"/>
        <v>0</v>
      </c>
      <c r="BI540" s="130" t="str">
        <f t="shared" si="447"/>
        <v/>
      </c>
      <c r="BJ540" s="130" t="str">
        <f t="shared" si="448"/>
        <v/>
      </c>
      <c r="BK540" s="130">
        <f t="shared" si="449"/>
        <v>0</v>
      </c>
      <c r="BL540" s="130" t="str">
        <f t="shared" si="435"/>
        <v/>
      </c>
      <c r="BM540" s="130" t="str">
        <f t="shared" si="454"/>
        <v/>
      </c>
      <c r="BN540" s="130" t="str">
        <f t="shared" si="455"/>
        <v/>
      </c>
      <c r="BO540" s="130">
        <f t="shared" si="451"/>
        <v>0</v>
      </c>
      <c r="BP540" s="130">
        <f t="shared" si="452"/>
        <v>0</v>
      </c>
      <c r="BQ540" s="130">
        <f t="shared" si="453"/>
        <v>0</v>
      </c>
      <c r="BR540" s="130">
        <f t="shared" si="450"/>
        <v>0</v>
      </c>
      <c r="BS540" s="130" t="str">
        <f t="shared" si="436"/>
        <v>N</v>
      </c>
    </row>
    <row r="541" spans="1:71" ht="18" customHeight="1">
      <c r="A541" s="407"/>
      <c r="B541" s="117"/>
      <c r="C541" s="117"/>
      <c r="D541" s="118"/>
      <c r="E541" s="118"/>
      <c r="F541" s="115"/>
      <c r="G541" s="115"/>
      <c r="H541" s="119"/>
      <c r="I541" s="109" t="str">
        <f t="shared" si="406"/>
        <v xml:space="preserve"> </v>
      </c>
      <c r="J541" s="109" t="str">
        <f t="shared" si="407"/>
        <v xml:space="preserve"> </v>
      </c>
      <c r="K541" s="109" t="str">
        <f t="shared" si="408"/>
        <v xml:space="preserve"> </v>
      </c>
      <c r="W541" s="141" t="str">
        <f t="shared" si="409"/>
        <v xml:space="preserve"> </v>
      </c>
      <c r="X541" s="137" t="str">
        <f t="shared" si="410"/>
        <v xml:space="preserve"> </v>
      </c>
      <c r="Y541" s="137" t="str">
        <f t="shared" si="411"/>
        <v xml:space="preserve"> </v>
      </c>
      <c r="Z541" s="137" t="str">
        <f t="shared" si="437"/>
        <v xml:space="preserve"> </v>
      </c>
      <c r="AA541" s="138" t="str">
        <f t="shared" si="438"/>
        <v xml:space="preserve"> </v>
      </c>
      <c r="AB541" s="144" t="str">
        <f t="shared" si="439"/>
        <v xml:space="preserve"> </v>
      </c>
      <c r="AC541" s="139" t="e">
        <f t="shared" si="440"/>
        <v>#N/A</v>
      </c>
      <c r="AD541" s="139" t="e">
        <f t="shared" si="441"/>
        <v>#N/A</v>
      </c>
      <c r="AE541" s="140" t="str">
        <f>IF(ISBLANK($G541)," ",IF($D541="Z",#REF!,IF($G541=2,0,IF($G541=1,IF($AB541&gt;$AD541,#REF!,0),IF($AB541&lt;$AC541,#REF!,#REF!)))))</f>
        <v xml:space="preserve"> </v>
      </c>
      <c r="AF541" s="140" t="str">
        <f>IF(ISBLANK($G541)," ",IF($D541="Z",#REF!+#REF!,IF($G541=2,#REF!+#REF!,IF($G541=1,IF($AB541&gt;$AD541,#REF!+#REF!,#REF!+#REF!),IF($AB541&lt;$AC541,#REF!+#REF!,#REF!+#REF!)))))</f>
        <v xml:space="preserve"> </v>
      </c>
      <c r="AG541" s="125">
        <f t="shared" si="412"/>
        <v>0</v>
      </c>
      <c r="AH541" s="126">
        <f t="shared" si="413"/>
        <v>0</v>
      </c>
      <c r="AI541" s="126">
        <f t="shared" si="414"/>
        <v>0</v>
      </c>
      <c r="AJ541" s="126">
        <f t="shared" si="415"/>
        <v>0</v>
      </c>
      <c r="AK541" s="126">
        <f t="shared" si="416"/>
        <v>0</v>
      </c>
      <c r="AL541" s="126">
        <f t="shared" si="417"/>
        <v>4</v>
      </c>
      <c r="AM541" s="125">
        <f t="shared" si="446"/>
        <v>23</v>
      </c>
      <c r="AN541" s="125">
        <f t="shared" si="442"/>
        <v>0</v>
      </c>
      <c r="AO541" s="125">
        <f t="shared" si="443"/>
        <v>0</v>
      </c>
      <c r="AP541" s="125">
        <f t="shared" si="418"/>
        <v>1</v>
      </c>
      <c r="AQ541" s="127">
        <f t="shared" si="419"/>
        <v>810</v>
      </c>
      <c r="AR541" s="127">
        <f t="shared" si="420"/>
        <v>0</v>
      </c>
      <c r="AS541" s="125">
        <f t="shared" si="421"/>
        <v>0</v>
      </c>
      <c r="AT541" s="128">
        <f t="shared" si="422"/>
        <v>0</v>
      </c>
      <c r="AU541" s="128">
        <f t="shared" si="423"/>
        <v>0</v>
      </c>
      <c r="AV541" s="128">
        <f t="shared" si="424"/>
        <v>0</v>
      </c>
      <c r="AW541" s="128">
        <f t="shared" si="425"/>
        <v>0</v>
      </c>
      <c r="AX541" s="146">
        <f t="shared" si="444"/>
        <v>0</v>
      </c>
      <c r="AY541" s="147">
        <f t="shared" si="426"/>
        <v>0</v>
      </c>
      <c r="AZ541" s="146">
        <f t="shared" si="445"/>
        <v>0</v>
      </c>
      <c r="BA541" s="129">
        <f t="shared" si="427"/>
        <v>0</v>
      </c>
      <c r="BB541" s="129">
        <f t="shared" si="428"/>
        <v>0</v>
      </c>
      <c r="BC541" s="129">
        <f t="shared" si="429"/>
        <v>0</v>
      </c>
      <c r="BD541" s="130">
        <f t="shared" si="430"/>
        <v>0</v>
      </c>
      <c r="BE541" s="130">
        <f t="shared" si="431"/>
        <v>0</v>
      </c>
      <c r="BF541" s="130">
        <f t="shared" si="432"/>
        <v>0</v>
      </c>
      <c r="BG541" s="149" t="b">
        <f t="shared" si="433"/>
        <v>0</v>
      </c>
      <c r="BH541" s="130" t="b">
        <f t="shared" si="434"/>
        <v>0</v>
      </c>
      <c r="BI541" s="130" t="str">
        <f t="shared" si="447"/>
        <v/>
      </c>
      <c r="BJ541" s="130" t="str">
        <f t="shared" si="448"/>
        <v/>
      </c>
      <c r="BK541" s="130">
        <f t="shared" si="449"/>
        <v>0</v>
      </c>
      <c r="BL541" s="130" t="str">
        <f t="shared" si="435"/>
        <v/>
      </c>
      <c r="BM541" s="130" t="str">
        <f t="shared" si="454"/>
        <v/>
      </c>
      <c r="BN541" s="130" t="str">
        <f t="shared" si="455"/>
        <v/>
      </c>
      <c r="BO541" s="130">
        <f t="shared" si="451"/>
        <v>0</v>
      </c>
      <c r="BP541" s="130">
        <f t="shared" si="452"/>
        <v>0</v>
      </c>
      <c r="BQ541" s="130">
        <f t="shared" si="453"/>
        <v>0</v>
      </c>
      <c r="BR541" s="130">
        <f t="shared" si="450"/>
        <v>0</v>
      </c>
      <c r="BS541" s="130" t="str">
        <f t="shared" si="436"/>
        <v>N</v>
      </c>
    </row>
    <row r="542" spans="1:71" ht="18" customHeight="1">
      <c r="A542" s="407"/>
      <c r="B542" s="117"/>
      <c r="C542" s="117"/>
      <c r="D542" s="118"/>
      <c r="E542" s="118"/>
      <c r="F542" s="115"/>
      <c r="G542" s="115"/>
      <c r="H542" s="119"/>
      <c r="I542" s="109" t="str">
        <f t="shared" si="406"/>
        <v xml:space="preserve"> </v>
      </c>
      <c r="J542" s="109" t="str">
        <f t="shared" si="407"/>
        <v xml:space="preserve"> </v>
      </c>
      <c r="K542" s="109" t="str">
        <f t="shared" si="408"/>
        <v xml:space="preserve"> </v>
      </c>
      <c r="W542" s="141" t="str">
        <f t="shared" si="409"/>
        <v xml:space="preserve"> </v>
      </c>
      <c r="X542" s="137" t="str">
        <f t="shared" si="410"/>
        <v xml:space="preserve"> </v>
      </c>
      <c r="Y542" s="137" t="str">
        <f t="shared" si="411"/>
        <v xml:space="preserve"> </v>
      </c>
      <c r="Z542" s="137" t="str">
        <f t="shared" si="437"/>
        <v xml:space="preserve"> </v>
      </c>
      <c r="AA542" s="138" t="str">
        <f t="shared" si="438"/>
        <v xml:space="preserve"> </v>
      </c>
      <c r="AB542" s="144" t="str">
        <f t="shared" si="439"/>
        <v xml:space="preserve"> </v>
      </c>
      <c r="AC542" s="139" t="e">
        <f t="shared" si="440"/>
        <v>#N/A</v>
      </c>
      <c r="AD542" s="139" t="e">
        <f t="shared" si="441"/>
        <v>#N/A</v>
      </c>
      <c r="AE542" s="140" t="str">
        <f>IF(ISBLANK($G542)," ",IF($D542="Z",#REF!,IF($G542=2,0,IF($G542=1,IF($AB542&gt;$AD542,#REF!,0),IF($AB542&lt;$AC542,#REF!,#REF!)))))</f>
        <v xml:space="preserve"> </v>
      </c>
      <c r="AF542" s="140" t="str">
        <f>IF(ISBLANK($G542)," ",IF($D542="Z",#REF!+#REF!,IF($G542=2,#REF!+#REF!,IF($G542=1,IF($AB542&gt;$AD542,#REF!+#REF!,#REF!+#REF!),IF($AB542&lt;$AC542,#REF!+#REF!,#REF!+#REF!)))))</f>
        <v xml:space="preserve"> </v>
      </c>
      <c r="AG542" s="125">
        <f t="shared" si="412"/>
        <v>0</v>
      </c>
      <c r="AH542" s="126">
        <f t="shared" si="413"/>
        <v>0</v>
      </c>
      <c r="AI542" s="126">
        <f t="shared" si="414"/>
        <v>0</v>
      </c>
      <c r="AJ542" s="126">
        <f t="shared" si="415"/>
        <v>0</v>
      </c>
      <c r="AK542" s="126">
        <f t="shared" si="416"/>
        <v>0</v>
      </c>
      <c r="AL542" s="126">
        <f t="shared" si="417"/>
        <v>4</v>
      </c>
      <c r="AM542" s="125">
        <f t="shared" si="446"/>
        <v>23</v>
      </c>
      <c r="AN542" s="125">
        <f t="shared" si="442"/>
        <v>0</v>
      </c>
      <c r="AO542" s="125">
        <f t="shared" si="443"/>
        <v>0</v>
      </c>
      <c r="AP542" s="125">
        <f t="shared" si="418"/>
        <v>1</v>
      </c>
      <c r="AQ542" s="127">
        <f t="shared" si="419"/>
        <v>810</v>
      </c>
      <c r="AR542" s="127">
        <f t="shared" si="420"/>
        <v>0</v>
      </c>
      <c r="AS542" s="125">
        <f t="shared" si="421"/>
        <v>0</v>
      </c>
      <c r="AT542" s="128">
        <f t="shared" si="422"/>
        <v>0</v>
      </c>
      <c r="AU542" s="128">
        <f t="shared" si="423"/>
        <v>0</v>
      </c>
      <c r="AV542" s="128">
        <f t="shared" si="424"/>
        <v>0</v>
      </c>
      <c r="AW542" s="128">
        <f t="shared" si="425"/>
        <v>0</v>
      </c>
      <c r="AX542" s="146">
        <f t="shared" si="444"/>
        <v>0</v>
      </c>
      <c r="AY542" s="147">
        <f t="shared" si="426"/>
        <v>0</v>
      </c>
      <c r="AZ542" s="146">
        <f t="shared" si="445"/>
        <v>0</v>
      </c>
      <c r="BA542" s="129">
        <f t="shared" si="427"/>
        <v>0</v>
      </c>
      <c r="BB542" s="129">
        <f t="shared" si="428"/>
        <v>0</v>
      </c>
      <c r="BC542" s="129">
        <f t="shared" si="429"/>
        <v>0</v>
      </c>
      <c r="BD542" s="130">
        <f t="shared" si="430"/>
        <v>0</v>
      </c>
      <c r="BE542" s="130">
        <f t="shared" si="431"/>
        <v>0</v>
      </c>
      <c r="BF542" s="130">
        <f t="shared" si="432"/>
        <v>0</v>
      </c>
      <c r="BG542" s="149" t="b">
        <f t="shared" si="433"/>
        <v>0</v>
      </c>
      <c r="BH542" s="130" t="b">
        <f t="shared" si="434"/>
        <v>0</v>
      </c>
      <c r="BI542" s="130" t="str">
        <f t="shared" si="447"/>
        <v/>
      </c>
      <c r="BJ542" s="130" t="str">
        <f t="shared" si="448"/>
        <v/>
      </c>
      <c r="BK542" s="130">
        <f t="shared" si="449"/>
        <v>0</v>
      </c>
      <c r="BL542" s="130" t="str">
        <f t="shared" si="435"/>
        <v/>
      </c>
      <c r="BM542" s="130" t="str">
        <f t="shared" si="454"/>
        <v/>
      </c>
      <c r="BN542" s="130" t="str">
        <f t="shared" si="455"/>
        <v/>
      </c>
      <c r="BO542" s="130">
        <f t="shared" si="451"/>
        <v>0</v>
      </c>
      <c r="BP542" s="130">
        <f t="shared" si="452"/>
        <v>0</v>
      </c>
      <c r="BQ542" s="130">
        <f t="shared" si="453"/>
        <v>0</v>
      </c>
      <c r="BR542" s="130">
        <f t="shared" si="450"/>
        <v>0</v>
      </c>
      <c r="BS542" s="130" t="str">
        <f t="shared" si="436"/>
        <v>N</v>
      </c>
    </row>
    <row r="543" spans="1:71" ht="18" customHeight="1">
      <c r="A543" s="407"/>
      <c r="B543" s="117"/>
      <c r="C543" s="117"/>
      <c r="D543" s="118"/>
      <c r="E543" s="118"/>
      <c r="F543" s="115"/>
      <c r="G543" s="115"/>
      <c r="H543" s="119"/>
      <c r="I543" s="109" t="str">
        <f t="shared" si="406"/>
        <v xml:space="preserve"> </v>
      </c>
      <c r="J543" s="109" t="str">
        <f t="shared" si="407"/>
        <v xml:space="preserve"> </v>
      </c>
      <c r="K543" s="109" t="str">
        <f t="shared" si="408"/>
        <v xml:space="preserve"> </v>
      </c>
      <c r="W543" s="141" t="str">
        <f t="shared" si="409"/>
        <v xml:space="preserve"> </v>
      </c>
      <c r="X543" s="137" t="str">
        <f t="shared" si="410"/>
        <v xml:space="preserve"> </v>
      </c>
      <c r="Y543" s="137" t="str">
        <f t="shared" si="411"/>
        <v xml:space="preserve"> </v>
      </c>
      <c r="Z543" s="137" t="str">
        <f t="shared" si="437"/>
        <v xml:space="preserve"> </v>
      </c>
      <c r="AA543" s="138" t="str">
        <f t="shared" si="438"/>
        <v xml:space="preserve"> </v>
      </c>
      <c r="AB543" s="144" t="str">
        <f t="shared" si="439"/>
        <v xml:space="preserve"> </v>
      </c>
      <c r="AC543" s="139" t="e">
        <f t="shared" si="440"/>
        <v>#N/A</v>
      </c>
      <c r="AD543" s="139" t="e">
        <f t="shared" si="441"/>
        <v>#N/A</v>
      </c>
      <c r="AE543" s="140" t="str">
        <f>IF(ISBLANK($G543)," ",IF($D543="Z",#REF!,IF($G543=2,0,IF($G543=1,IF($AB543&gt;$AD543,#REF!,0),IF($AB543&lt;$AC543,#REF!,#REF!)))))</f>
        <v xml:space="preserve"> </v>
      </c>
      <c r="AF543" s="140" t="str">
        <f>IF(ISBLANK($G543)," ",IF($D543="Z",#REF!+#REF!,IF($G543=2,#REF!+#REF!,IF($G543=1,IF($AB543&gt;$AD543,#REF!+#REF!,#REF!+#REF!),IF($AB543&lt;$AC543,#REF!+#REF!,#REF!+#REF!)))))</f>
        <v xml:space="preserve"> </v>
      </c>
      <c r="AG543" s="125">
        <f t="shared" si="412"/>
        <v>0</v>
      </c>
      <c r="AH543" s="126">
        <f t="shared" si="413"/>
        <v>0</v>
      </c>
      <c r="AI543" s="126">
        <f t="shared" si="414"/>
        <v>0</v>
      </c>
      <c r="AJ543" s="126">
        <f t="shared" si="415"/>
        <v>0</v>
      </c>
      <c r="AK543" s="126">
        <f t="shared" si="416"/>
        <v>0</v>
      </c>
      <c r="AL543" s="126">
        <f t="shared" si="417"/>
        <v>4</v>
      </c>
      <c r="AM543" s="125">
        <f t="shared" si="446"/>
        <v>23</v>
      </c>
      <c r="AN543" s="125">
        <f t="shared" si="442"/>
        <v>0</v>
      </c>
      <c r="AO543" s="125">
        <f t="shared" si="443"/>
        <v>0</v>
      </c>
      <c r="AP543" s="125">
        <f t="shared" si="418"/>
        <v>1</v>
      </c>
      <c r="AQ543" s="127">
        <f t="shared" si="419"/>
        <v>810</v>
      </c>
      <c r="AR543" s="127">
        <f t="shared" si="420"/>
        <v>0</v>
      </c>
      <c r="AS543" s="125">
        <f t="shared" si="421"/>
        <v>0</v>
      </c>
      <c r="AT543" s="128">
        <f t="shared" si="422"/>
        <v>0</v>
      </c>
      <c r="AU543" s="128">
        <f t="shared" si="423"/>
        <v>0</v>
      </c>
      <c r="AV543" s="128">
        <f t="shared" si="424"/>
        <v>0</v>
      </c>
      <c r="AW543" s="128">
        <f t="shared" si="425"/>
        <v>0</v>
      </c>
      <c r="AX543" s="146">
        <f t="shared" si="444"/>
        <v>0</v>
      </c>
      <c r="AY543" s="147">
        <f t="shared" si="426"/>
        <v>0</v>
      </c>
      <c r="AZ543" s="146">
        <f t="shared" si="445"/>
        <v>0</v>
      </c>
      <c r="BA543" s="129">
        <f t="shared" si="427"/>
        <v>0</v>
      </c>
      <c r="BB543" s="129">
        <f t="shared" si="428"/>
        <v>0</v>
      </c>
      <c r="BC543" s="129">
        <f t="shared" si="429"/>
        <v>0</v>
      </c>
      <c r="BD543" s="130">
        <f t="shared" si="430"/>
        <v>0</v>
      </c>
      <c r="BE543" s="130">
        <f t="shared" si="431"/>
        <v>0</v>
      </c>
      <c r="BF543" s="130">
        <f t="shared" si="432"/>
        <v>0</v>
      </c>
      <c r="BG543" s="149" t="b">
        <f t="shared" si="433"/>
        <v>0</v>
      </c>
      <c r="BH543" s="130" t="b">
        <f t="shared" si="434"/>
        <v>0</v>
      </c>
      <c r="BI543" s="130" t="str">
        <f t="shared" si="447"/>
        <v/>
      </c>
      <c r="BJ543" s="130" t="str">
        <f t="shared" si="448"/>
        <v/>
      </c>
      <c r="BK543" s="130">
        <f t="shared" si="449"/>
        <v>0</v>
      </c>
      <c r="BL543" s="130" t="str">
        <f t="shared" si="435"/>
        <v/>
      </c>
      <c r="BM543" s="130" t="str">
        <f t="shared" si="454"/>
        <v/>
      </c>
      <c r="BN543" s="130" t="str">
        <f t="shared" si="455"/>
        <v/>
      </c>
      <c r="BO543" s="130">
        <f t="shared" si="451"/>
        <v>0</v>
      </c>
      <c r="BP543" s="130">
        <f t="shared" si="452"/>
        <v>0</v>
      </c>
      <c r="BQ543" s="130">
        <f t="shared" si="453"/>
        <v>0</v>
      </c>
      <c r="BR543" s="130">
        <f t="shared" si="450"/>
        <v>0</v>
      </c>
      <c r="BS543" s="130" t="str">
        <f t="shared" si="436"/>
        <v>N</v>
      </c>
    </row>
    <row r="544" spans="1:71" ht="18" customHeight="1">
      <c r="A544" s="407"/>
      <c r="B544" s="117"/>
      <c r="C544" s="117"/>
      <c r="D544" s="118"/>
      <c r="E544" s="118"/>
      <c r="F544" s="115"/>
      <c r="G544" s="115"/>
      <c r="H544" s="119"/>
      <c r="I544" s="109" t="str">
        <f t="shared" si="406"/>
        <v xml:space="preserve"> </v>
      </c>
      <c r="J544" s="109" t="str">
        <f t="shared" si="407"/>
        <v xml:space="preserve"> </v>
      </c>
      <c r="K544" s="109" t="str">
        <f t="shared" si="408"/>
        <v xml:space="preserve"> </v>
      </c>
      <c r="W544" s="141" t="str">
        <f t="shared" si="409"/>
        <v xml:space="preserve"> </v>
      </c>
      <c r="X544" s="137" t="str">
        <f t="shared" si="410"/>
        <v xml:space="preserve"> </v>
      </c>
      <c r="Y544" s="137" t="str">
        <f t="shared" si="411"/>
        <v xml:space="preserve"> </v>
      </c>
      <c r="Z544" s="137" t="str">
        <f t="shared" si="437"/>
        <v xml:space="preserve"> </v>
      </c>
      <c r="AA544" s="138" t="str">
        <f t="shared" si="438"/>
        <v xml:space="preserve"> </v>
      </c>
      <c r="AB544" s="144" t="str">
        <f t="shared" si="439"/>
        <v xml:space="preserve"> </v>
      </c>
      <c r="AC544" s="139" t="e">
        <f t="shared" si="440"/>
        <v>#N/A</v>
      </c>
      <c r="AD544" s="139" t="e">
        <f t="shared" si="441"/>
        <v>#N/A</v>
      </c>
      <c r="AE544" s="140" t="str">
        <f>IF(ISBLANK($G544)," ",IF($D544="Z",#REF!,IF($G544=2,0,IF($G544=1,IF($AB544&gt;$AD544,#REF!,0),IF($AB544&lt;$AC544,#REF!,#REF!)))))</f>
        <v xml:space="preserve"> </v>
      </c>
      <c r="AF544" s="140" t="str">
        <f>IF(ISBLANK($G544)," ",IF($D544="Z",#REF!+#REF!,IF($G544=2,#REF!+#REF!,IF($G544=1,IF($AB544&gt;$AD544,#REF!+#REF!,#REF!+#REF!),IF($AB544&lt;$AC544,#REF!+#REF!,#REF!+#REF!)))))</f>
        <v xml:space="preserve"> </v>
      </c>
      <c r="AG544" s="125">
        <f t="shared" si="412"/>
        <v>0</v>
      </c>
      <c r="AH544" s="126">
        <f t="shared" si="413"/>
        <v>0</v>
      </c>
      <c r="AI544" s="126">
        <f t="shared" si="414"/>
        <v>0</v>
      </c>
      <c r="AJ544" s="126">
        <f t="shared" si="415"/>
        <v>0</v>
      </c>
      <c r="AK544" s="126">
        <f t="shared" si="416"/>
        <v>0</v>
      </c>
      <c r="AL544" s="126">
        <f t="shared" si="417"/>
        <v>4</v>
      </c>
      <c r="AM544" s="125">
        <f t="shared" si="446"/>
        <v>23</v>
      </c>
      <c r="AN544" s="125">
        <f t="shared" si="442"/>
        <v>0</v>
      </c>
      <c r="AO544" s="125">
        <f t="shared" si="443"/>
        <v>0</v>
      </c>
      <c r="AP544" s="125">
        <f t="shared" si="418"/>
        <v>1</v>
      </c>
      <c r="AQ544" s="127">
        <f t="shared" si="419"/>
        <v>810</v>
      </c>
      <c r="AR544" s="127">
        <f t="shared" si="420"/>
        <v>0</v>
      </c>
      <c r="AS544" s="125">
        <f t="shared" si="421"/>
        <v>0</v>
      </c>
      <c r="AT544" s="128">
        <f t="shared" si="422"/>
        <v>0</v>
      </c>
      <c r="AU544" s="128">
        <f t="shared" si="423"/>
        <v>0</v>
      </c>
      <c r="AV544" s="128">
        <f t="shared" si="424"/>
        <v>0</v>
      </c>
      <c r="AW544" s="128">
        <f t="shared" si="425"/>
        <v>0</v>
      </c>
      <c r="AX544" s="146">
        <f t="shared" si="444"/>
        <v>0</v>
      </c>
      <c r="AY544" s="147">
        <f t="shared" si="426"/>
        <v>0</v>
      </c>
      <c r="AZ544" s="146">
        <f t="shared" si="445"/>
        <v>0</v>
      </c>
      <c r="BA544" s="129">
        <f t="shared" si="427"/>
        <v>0</v>
      </c>
      <c r="BB544" s="129">
        <f t="shared" si="428"/>
        <v>0</v>
      </c>
      <c r="BC544" s="129">
        <f t="shared" si="429"/>
        <v>0</v>
      </c>
      <c r="BD544" s="130">
        <f t="shared" si="430"/>
        <v>0</v>
      </c>
      <c r="BE544" s="130">
        <f t="shared" si="431"/>
        <v>0</v>
      </c>
      <c r="BF544" s="130">
        <f t="shared" si="432"/>
        <v>0</v>
      </c>
      <c r="BG544" s="149" t="b">
        <f t="shared" si="433"/>
        <v>0</v>
      </c>
      <c r="BH544" s="130" t="b">
        <f t="shared" si="434"/>
        <v>0</v>
      </c>
      <c r="BI544" s="130" t="str">
        <f t="shared" si="447"/>
        <v/>
      </c>
      <c r="BJ544" s="130" t="str">
        <f t="shared" si="448"/>
        <v/>
      </c>
      <c r="BK544" s="130">
        <f t="shared" si="449"/>
        <v>0</v>
      </c>
      <c r="BL544" s="130" t="str">
        <f t="shared" si="435"/>
        <v/>
      </c>
      <c r="BM544" s="130" t="str">
        <f t="shared" si="454"/>
        <v/>
      </c>
      <c r="BN544" s="130" t="str">
        <f t="shared" si="455"/>
        <v/>
      </c>
      <c r="BO544" s="130">
        <f t="shared" si="451"/>
        <v>0</v>
      </c>
      <c r="BP544" s="130">
        <f t="shared" si="452"/>
        <v>0</v>
      </c>
      <c r="BQ544" s="130">
        <f t="shared" si="453"/>
        <v>0</v>
      </c>
      <c r="BR544" s="130">
        <f t="shared" si="450"/>
        <v>0</v>
      </c>
      <c r="BS544" s="130" t="str">
        <f t="shared" si="436"/>
        <v>N</v>
      </c>
    </row>
    <row r="545" spans="1:71" ht="18" customHeight="1">
      <c r="A545" s="407"/>
      <c r="B545" s="117"/>
      <c r="C545" s="117"/>
      <c r="D545" s="118"/>
      <c r="E545" s="118"/>
      <c r="F545" s="115"/>
      <c r="G545" s="115"/>
      <c r="H545" s="119"/>
      <c r="I545" s="109" t="str">
        <f t="shared" si="406"/>
        <v xml:space="preserve"> </v>
      </c>
      <c r="J545" s="109" t="str">
        <f t="shared" si="407"/>
        <v xml:space="preserve"> </v>
      </c>
      <c r="K545" s="109" t="str">
        <f t="shared" si="408"/>
        <v xml:space="preserve"> </v>
      </c>
      <c r="W545" s="141" t="str">
        <f t="shared" si="409"/>
        <v xml:space="preserve"> </v>
      </c>
      <c r="X545" s="137" t="str">
        <f t="shared" si="410"/>
        <v xml:space="preserve"> </v>
      </c>
      <c r="Y545" s="137" t="str">
        <f t="shared" si="411"/>
        <v xml:space="preserve"> </v>
      </c>
      <c r="Z545" s="137" t="str">
        <f t="shared" si="437"/>
        <v xml:space="preserve"> </v>
      </c>
      <c r="AA545" s="138" t="str">
        <f t="shared" si="438"/>
        <v xml:space="preserve"> </v>
      </c>
      <c r="AB545" s="144" t="str">
        <f t="shared" si="439"/>
        <v xml:space="preserve"> </v>
      </c>
      <c r="AC545" s="139" t="e">
        <f t="shared" si="440"/>
        <v>#N/A</v>
      </c>
      <c r="AD545" s="139" t="e">
        <f t="shared" si="441"/>
        <v>#N/A</v>
      </c>
      <c r="AE545" s="140" t="str">
        <f>IF(ISBLANK($G545)," ",IF($D545="Z",#REF!,IF($G545=2,0,IF($G545=1,IF($AB545&gt;$AD545,#REF!,0),IF($AB545&lt;$AC545,#REF!,#REF!)))))</f>
        <v xml:space="preserve"> </v>
      </c>
      <c r="AF545" s="140" t="str">
        <f>IF(ISBLANK($G545)," ",IF($D545="Z",#REF!+#REF!,IF($G545=2,#REF!+#REF!,IF($G545=1,IF($AB545&gt;$AD545,#REF!+#REF!,#REF!+#REF!),IF($AB545&lt;$AC545,#REF!+#REF!,#REF!+#REF!)))))</f>
        <v xml:space="preserve"> </v>
      </c>
      <c r="AG545" s="125">
        <f t="shared" si="412"/>
        <v>0</v>
      </c>
      <c r="AH545" s="126">
        <f t="shared" si="413"/>
        <v>0</v>
      </c>
      <c r="AI545" s="126">
        <f t="shared" si="414"/>
        <v>0</v>
      </c>
      <c r="AJ545" s="126">
        <f t="shared" si="415"/>
        <v>0</v>
      </c>
      <c r="AK545" s="126">
        <f t="shared" si="416"/>
        <v>0</v>
      </c>
      <c r="AL545" s="126">
        <f t="shared" si="417"/>
        <v>4</v>
      </c>
      <c r="AM545" s="125">
        <f t="shared" si="446"/>
        <v>23</v>
      </c>
      <c r="AN545" s="125">
        <f t="shared" si="442"/>
        <v>0</v>
      </c>
      <c r="AO545" s="125">
        <f t="shared" si="443"/>
        <v>0</v>
      </c>
      <c r="AP545" s="125">
        <f t="shared" si="418"/>
        <v>1</v>
      </c>
      <c r="AQ545" s="127">
        <f t="shared" si="419"/>
        <v>810</v>
      </c>
      <c r="AR545" s="127">
        <f t="shared" si="420"/>
        <v>0</v>
      </c>
      <c r="AS545" s="125">
        <f t="shared" si="421"/>
        <v>0</v>
      </c>
      <c r="AT545" s="128">
        <f t="shared" si="422"/>
        <v>0</v>
      </c>
      <c r="AU545" s="128">
        <f t="shared" si="423"/>
        <v>0</v>
      </c>
      <c r="AV545" s="128">
        <f t="shared" si="424"/>
        <v>0</v>
      </c>
      <c r="AW545" s="128">
        <f t="shared" si="425"/>
        <v>0</v>
      </c>
      <c r="AX545" s="146">
        <f t="shared" si="444"/>
        <v>0</v>
      </c>
      <c r="AY545" s="147">
        <f t="shared" si="426"/>
        <v>0</v>
      </c>
      <c r="AZ545" s="146">
        <f t="shared" si="445"/>
        <v>0</v>
      </c>
      <c r="BA545" s="129">
        <f t="shared" si="427"/>
        <v>0</v>
      </c>
      <c r="BB545" s="129">
        <f t="shared" si="428"/>
        <v>0</v>
      </c>
      <c r="BC545" s="129">
        <f t="shared" si="429"/>
        <v>0</v>
      </c>
      <c r="BD545" s="130">
        <f t="shared" si="430"/>
        <v>0</v>
      </c>
      <c r="BE545" s="130">
        <f t="shared" si="431"/>
        <v>0</v>
      </c>
      <c r="BF545" s="130">
        <f t="shared" si="432"/>
        <v>0</v>
      </c>
      <c r="BG545" s="149" t="b">
        <f t="shared" si="433"/>
        <v>0</v>
      </c>
      <c r="BH545" s="130" t="b">
        <f t="shared" si="434"/>
        <v>0</v>
      </c>
      <c r="BI545" s="130" t="str">
        <f t="shared" si="447"/>
        <v/>
      </c>
      <c r="BJ545" s="130" t="str">
        <f t="shared" si="448"/>
        <v/>
      </c>
      <c r="BK545" s="130">
        <f t="shared" si="449"/>
        <v>0</v>
      </c>
      <c r="BL545" s="130" t="str">
        <f t="shared" si="435"/>
        <v/>
      </c>
      <c r="BM545" s="130" t="str">
        <f t="shared" si="454"/>
        <v/>
      </c>
      <c r="BN545" s="130" t="str">
        <f t="shared" si="455"/>
        <v/>
      </c>
      <c r="BO545" s="130">
        <f t="shared" si="451"/>
        <v>0</v>
      </c>
      <c r="BP545" s="130">
        <f t="shared" si="452"/>
        <v>0</v>
      </c>
      <c r="BQ545" s="130">
        <f t="shared" si="453"/>
        <v>0</v>
      </c>
      <c r="BR545" s="130">
        <f t="shared" si="450"/>
        <v>0</v>
      </c>
      <c r="BS545" s="130" t="str">
        <f t="shared" si="436"/>
        <v>N</v>
      </c>
    </row>
    <row r="546" spans="1:71" ht="18" customHeight="1">
      <c r="A546" s="407"/>
      <c r="B546" s="117"/>
      <c r="C546" s="117"/>
      <c r="D546" s="118"/>
      <c r="E546" s="118"/>
      <c r="F546" s="115"/>
      <c r="G546" s="115"/>
      <c r="H546" s="119"/>
      <c r="I546" s="109" t="str">
        <f t="shared" si="406"/>
        <v xml:space="preserve"> </v>
      </c>
      <c r="J546" s="109" t="str">
        <f t="shared" si="407"/>
        <v xml:space="preserve"> </v>
      </c>
      <c r="K546" s="109" t="str">
        <f t="shared" si="408"/>
        <v xml:space="preserve"> </v>
      </c>
      <c r="W546" s="141" t="str">
        <f t="shared" si="409"/>
        <v xml:space="preserve"> </v>
      </c>
      <c r="X546" s="137" t="str">
        <f t="shared" si="410"/>
        <v xml:space="preserve"> </v>
      </c>
      <c r="Y546" s="137" t="str">
        <f t="shared" si="411"/>
        <v xml:space="preserve"> </v>
      </c>
      <c r="Z546" s="137" t="str">
        <f t="shared" si="437"/>
        <v xml:space="preserve"> </v>
      </c>
      <c r="AA546" s="138" t="str">
        <f t="shared" si="438"/>
        <v xml:space="preserve"> </v>
      </c>
      <c r="AB546" s="144" t="str">
        <f t="shared" si="439"/>
        <v xml:space="preserve"> </v>
      </c>
      <c r="AC546" s="139" t="e">
        <f t="shared" si="440"/>
        <v>#N/A</v>
      </c>
      <c r="AD546" s="139" t="e">
        <f t="shared" si="441"/>
        <v>#N/A</v>
      </c>
      <c r="AE546" s="140" t="str">
        <f>IF(ISBLANK($G546)," ",IF($D546="Z",#REF!,IF($G546=2,0,IF($G546=1,IF($AB546&gt;$AD546,#REF!,0),IF($AB546&lt;$AC546,#REF!,#REF!)))))</f>
        <v xml:space="preserve"> </v>
      </c>
      <c r="AF546" s="140" t="str">
        <f>IF(ISBLANK($G546)," ",IF($D546="Z",#REF!+#REF!,IF($G546=2,#REF!+#REF!,IF($G546=1,IF($AB546&gt;$AD546,#REF!+#REF!,#REF!+#REF!),IF($AB546&lt;$AC546,#REF!+#REF!,#REF!+#REF!)))))</f>
        <v xml:space="preserve"> </v>
      </c>
      <c r="AG546" s="125">
        <f t="shared" si="412"/>
        <v>0</v>
      </c>
      <c r="AH546" s="126">
        <f t="shared" si="413"/>
        <v>0</v>
      </c>
      <c r="AI546" s="126">
        <f t="shared" si="414"/>
        <v>0</v>
      </c>
      <c r="AJ546" s="126">
        <f t="shared" si="415"/>
        <v>0</v>
      </c>
      <c r="AK546" s="126">
        <f t="shared" si="416"/>
        <v>0</v>
      </c>
      <c r="AL546" s="126">
        <f t="shared" si="417"/>
        <v>4</v>
      </c>
      <c r="AM546" s="125">
        <f t="shared" si="446"/>
        <v>23</v>
      </c>
      <c r="AN546" s="125">
        <f t="shared" si="442"/>
        <v>0</v>
      </c>
      <c r="AO546" s="125">
        <f t="shared" si="443"/>
        <v>0</v>
      </c>
      <c r="AP546" s="125">
        <f t="shared" si="418"/>
        <v>1</v>
      </c>
      <c r="AQ546" s="127">
        <f t="shared" si="419"/>
        <v>810</v>
      </c>
      <c r="AR546" s="127">
        <f t="shared" si="420"/>
        <v>0</v>
      </c>
      <c r="AS546" s="125">
        <f t="shared" si="421"/>
        <v>0</v>
      </c>
      <c r="AT546" s="128">
        <f t="shared" si="422"/>
        <v>0</v>
      </c>
      <c r="AU546" s="128">
        <f t="shared" si="423"/>
        <v>0</v>
      </c>
      <c r="AV546" s="128">
        <f t="shared" si="424"/>
        <v>0</v>
      </c>
      <c r="AW546" s="128">
        <f t="shared" si="425"/>
        <v>0</v>
      </c>
      <c r="AX546" s="146">
        <f t="shared" si="444"/>
        <v>0</v>
      </c>
      <c r="AY546" s="147">
        <f t="shared" si="426"/>
        <v>0</v>
      </c>
      <c r="AZ546" s="146">
        <f t="shared" si="445"/>
        <v>0</v>
      </c>
      <c r="BA546" s="129">
        <f t="shared" si="427"/>
        <v>0</v>
      </c>
      <c r="BB546" s="129">
        <f t="shared" si="428"/>
        <v>0</v>
      </c>
      <c r="BC546" s="129">
        <f t="shared" si="429"/>
        <v>0</v>
      </c>
      <c r="BD546" s="130">
        <f t="shared" si="430"/>
        <v>0</v>
      </c>
      <c r="BE546" s="130">
        <f t="shared" si="431"/>
        <v>0</v>
      </c>
      <c r="BF546" s="130">
        <f t="shared" si="432"/>
        <v>0</v>
      </c>
      <c r="BG546" s="149" t="b">
        <f t="shared" si="433"/>
        <v>0</v>
      </c>
      <c r="BH546" s="130" t="b">
        <f t="shared" si="434"/>
        <v>0</v>
      </c>
      <c r="BI546" s="130" t="str">
        <f t="shared" si="447"/>
        <v/>
      </c>
      <c r="BJ546" s="130" t="str">
        <f t="shared" si="448"/>
        <v/>
      </c>
      <c r="BK546" s="130">
        <f t="shared" si="449"/>
        <v>0</v>
      </c>
      <c r="BL546" s="130" t="str">
        <f t="shared" si="435"/>
        <v/>
      </c>
      <c r="BM546" s="130" t="str">
        <f t="shared" si="454"/>
        <v/>
      </c>
      <c r="BN546" s="130" t="str">
        <f t="shared" si="455"/>
        <v/>
      </c>
      <c r="BO546" s="130">
        <f t="shared" si="451"/>
        <v>0</v>
      </c>
      <c r="BP546" s="130">
        <f t="shared" si="452"/>
        <v>0</v>
      </c>
      <c r="BQ546" s="130">
        <f t="shared" si="453"/>
        <v>0</v>
      </c>
      <c r="BR546" s="130">
        <f t="shared" si="450"/>
        <v>0</v>
      </c>
      <c r="BS546" s="130" t="str">
        <f t="shared" si="436"/>
        <v>N</v>
      </c>
    </row>
    <row r="547" spans="1:71" ht="18" customHeight="1">
      <c r="A547" s="407"/>
      <c r="B547" s="117"/>
      <c r="C547" s="117"/>
      <c r="D547" s="118"/>
      <c r="E547" s="118"/>
      <c r="F547" s="115"/>
      <c r="G547" s="115"/>
      <c r="H547" s="119"/>
      <c r="I547" s="109" t="str">
        <f t="shared" si="406"/>
        <v xml:space="preserve"> </v>
      </c>
      <c r="J547" s="109" t="str">
        <f t="shared" si="407"/>
        <v xml:space="preserve"> </v>
      </c>
      <c r="K547" s="109" t="str">
        <f t="shared" si="408"/>
        <v xml:space="preserve"> </v>
      </c>
      <c r="W547" s="141" t="str">
        <f t="shared" si="409"/>
        <v xml:space="preserve"> </v>
      </c>
      <c r="X547" s="137" t="str">
        <f t="shared" si="410"/>
        <v xml:space="preserve"> </v>
      </c>
      <c r="Y547" s="137" t="str">
        <f t="shared" si="411"/>
        <v xml:space="preserve"> </v>
      </c>
      <c r="Z547" s="137" t="str">
        <f t="shared" si="437"/>
        <v xml:space="preserve"> </v>
      </c>
      <c r="AA547" s="138" t="str">
        <f t="shared" si="438"/>
        <v xml:space="preserve"> </v>
      </c>
      <c r="AB547" s="144" t="str">
        <f t="shared" si="439"/>
        <v xml:space="preserve"> </v>
      </c>
      <c r="AC547" s="139" t="e">
        <f t="shared" si="440"/>
        <v>#N/A</v>
      </c>
      <c r="AD547" s="139" t="e">
        <f t="shared" si="441"/>
        <v>#N/A</v>
      </c>
      <c r="AE547" s="140" t="str">
        <f>IF(ISBLANK($G547)," ",IF($D547="Z",#REF!,IF($G547=2,0,IF($G547=1,IF($AB547&gt;$AD547,#REF!,0),IF($AB547&lt;$AC547,#REF!,#REF!)))))</f>
        <v xml:space="preserve"> </v>
      </c>
      <c r="AF547" s="140" t="str">
        <f>IF(ISBLANK($G547)," ",IF($D547="Z",#REF!+#REF!,IF($G547=2,#REF!+#REF!,IF($G547=1,IF($AB547&gt;$AD547,#REF!+#REF!,#REF!+#REF!),IF($AB547&lt;$AC547,#REF!+#REF!,#REF!+#REF!)))))</f>
        <v xml:space="preserve"> </v>
      </c>
      <c r="AG547" s="125">
        <f t="shared" si="412"/>
        <v>0</v>
      </c>
      <c r="AH547" s="126">
        <f t="shared" si="413"/>
        <v>0</v>
      </c>
      <c r="AI547" s="126">
        <f t="shared" si="414"/>
        <v>0</v>
      </c>
      <c r="AJ547" s="126">
        <f t="shared" si="415"/>
        <v>0</v>
      </c>
      <c r="AK547" s="126">
        <f t="shared" si="416"/>
        <v>0</v>
      </c>
      <c r="AL547" s="126">
        <f t="shared" si="417"/>
        <v>4</v>
      </c>
      <c r="AM547" s="125">
        <f t="shared" si="446"/>
        <v>23</v>
      </c>
      <c r="AN547" s="125">
        <f t="shared" si="442"/>
        <v>0</v>
      </c>
      <c r="AO547" s="125">
        <f t="shared" si="443"/>
        <v>0</v>
      </c>
      <c r="AP547" s="125">
        <f t="shared" si="418"/>
        <v>1</v>
      </c>
      <c r="AQ547" s="127">
        <f t="shared" si="419"/>
        <v>810</v>
      </c>
      <c r="AR547" s="127">
        <f t="shared" si="420"/>
        <v>0</v>
      </c>
      <c r="AS547" s="125">
        <f t="shared" si="421"/>
        <v>0</v>
      </c>
      <c r="AT547" s="128">
        <f t="shared" si="422"/>
        <v>0</v>
      </c>
      <c r="AU547" s="128">
        <f t="shared" si="423"/>
        <v>0</v>
      </c>
      <c r="AV547" s="128">
        <f t="shared" si="424"/>
        <v>0</v>
      </c>
      <c r="AW547" s="128">
        <f t="shared" si="425"/>
        <v>0</v>
      </c>
      <c r="AX547" s="146">
        <f t="shared" si="444"/>
        <v>0</v>
      </c>
      <c r="AY547" s="147">
        <f t="shared" si="426"/>
        <v>0</v>
      </c>
      <c r="AZ547" s="146">
        <f t="shared" si="445"/>
        <v>0</v>
      </c>
      <c r="BA547" s="129">
        <f t="shared" si="427"/>
        <v>0</v>
      </c>
      <c r="BB547" s="129">
        <f t="shared" si="428"/>
        <v>0</v>
      </c>
      <c r="BC547" s="129">
        <f t="shared" si="429"/>
        <v>0</v>
      </c>
      <c r="BD547" s="130">
        <f t="shared" si="430"/>
        <v>0</v>
      </c>
      <c r="BE547" s="130">
        <f t="shared" si="431"/>
        <v>0</v>
      </c>
      <c r="BF547" s="130">
        <f t="shared" si="432"/>
        <v>0</v>
      </c>
      <c r="BG547" s="149" t="b">
        <f t="shared" si="433"/>
        <v>0</v>
      </c>
      <c r="BH547" s="130" t="b">
        <f t="shared" si="434"/>
        <v>0</v>
      </c>
      <c r="BI547" s="130" t="str">
        <f t="shared" si="447"/>
        <v/>
      </c>
      <c r="BJ547" s="130" t="str">
        <f t="shared" si="448"/>
        <v/>
      </c>
      <c r="BK547" s="130">
        <f t="shared" si="449"/>
        <v>0</v>
      </c>
      <c r="BL547" s="130" t="str">
        <f t="shared" si="435"/>
        <v/>
      </c>
      <c r="BM547" s="130" t="str">
        <f t="shared" si="454"/>
        <v/>
      </c>
      <c r="BN547" s="130" t="str">
        <f t="shared" si="455"/>
        <v/>
      </c>
      <c r="BO547" s="130">
        <f t="shared" si="451"/>
        <v>0</v>
      </c>
      <c r="BP547" s="130">
        <f t="shared" si="452"/>
        <v>0</v>
      </c>
      <c r="BQ547" s="130">
        <f t="shared" si="453"/>
        <v>0</v>
      </c>
      <c r="BR547" s="130">
        <f t="shared" si="450"/>
        <v>0</v>
      </c>
      <c r="BS547" s="130" t="str">
        <f t="shared" si="436"/>
        <v>N</v>
      </c>
    </row>
    <row r="548" spans="1:71" ht="18" customHeight="1">
      <c r="A548" s="407"/>
      <c r="B548" s="117"/>
      <c r="C548" s="117"/>
      <c r="D548" s="118"/>
      <c r="E548" s="118"/>
      <c r="F548" s="115"/>
      <c r="G548" s="115"/>
      <c r="H548" s="119"/>
      <c r="I548" s="109" t="str">
        <f t="shared" si="406"/>
        <v xml:space="preserve"> </v>
      </c>
      <c r="J548" s="109" t="str">
        <f t="shared" si="407"/>
        <v xml:space="preserve"> </v>
      </c>
      <c r="K548" s="109" t="str">
        <f t="shared" si="408"/>
        <v xml:space="preserve"> </v>
      </c>
      <c r="W548" s="141" t="str">
        <f t="shared" si="409"/>
        <v xml:space="preserve"> </v>
      </c>
      <c r="X548" s="137" t="str">
        <f t="shared" si="410"/>
        <v xml:space="preserve"> </v>
      </c>
      <c r="Y548" s="137" t="str">
        <f t="shared" si="411"/>
        <v xml:space="preserve"> </v>
      </c>
      <c r="Z548" s="137" t="str">
        <f t="shared" si="437"/>
        <v xml:space="preserve"> </v>
      </c>
      <c r="AA548" s="138" t="str">
        <f t="shared" si="438"/>
        <v xml:space="preserve"> </v>
      </c>
      <c r="AB548" s="144" t="str">
        <f t="shared" si="439"/>
        <v xml:space="preserve"> </v>
      </c>
      <c r="AC548" s="139" t="e">
        <f t="shared" si="440"/>
        <v>#N/A</v>
      </c>
      <c r="AD548" s="139" t="e">
        <f t="shared" si="441"/>
        <v>#N/A</v>
      </c>
      <c r="AE548" s="140" t="str">
        <f>IF(ISBLANK($G548)," ",IF($D548="Z",#REF!,IF($G548=2,0,IF($G548=1,IF($AB548&gt;$AD548,#REF!,0),IF($AB548&lt;$AC548,#REF!,#REF!)))))</f>
        <v xml:space="preserve"> </v>
      </c>
      <c r="AF548" s="140" t="str">
        <f>IF(ISBLANK($G548)," ",IF($D548="Z",#REF!+#REF!,IF($G548=2,#REF!+#REF!,IF($G548=1,IF($AB548&gt;$AD548,#REF!+#REF!,#REF!+#REF!),IF($AB548&lt;$AC548,#REF!+#REF!,#REF!+#REF!)))))</f>
        <v xml:space="preserve"> </v>
      </c>
      <c r="AG548" s="125">
        <f t="shared" si="412"/>
        <v>0</v>
      </c>
      <c r="AH548" s="126">
        <f t="shared" si="413"/>
        <v>0</v>
      </c>
      <c r="AI548" s="126">
        <f t="shared" si="414"/>
        <v>0</v>
      </c>
      <c r="AJ548" s="126">
        <f t="shared" si="415"/>
        <v>0</v>
      </c>
      <c r="AK548" s="126">
        <f t="shared" si="416"/>
        <v>0</v>
      </c>
      <c r="AL548" s="126">
        <f t="shared" si="417"/>
        <v>4</v>
      </c>
      <c r="AM548" s="125">
        <f t="shared" si="446"/>
        <v>23</v>
      </c>
      <c r="AN548" s="125">
        <f t="shared" si="442"/>
        <v>0</v>
      </c>
      <c r="AO548" s="125">
        <f t="shared" si="443"/>
        <v>0</v>
      </c>
      <c r="AP548" s="125">
        <f t="shared" si="418"/>
        <v>1</v>
      </c>
      <c r="AQ548" s="127">
        <f t="shared" si="419"/>
        <v>810</v>
      </c>
      <c r="AR548" s="127">
        <f t="shared" si="420"/>
        <v>0</v>
      </c>
      <c r="AS548" s="125">
        <f t="shared" si="421"/>
        <v>0</v>
      </c>
      <c r="AT548" s="128">
        <f t="shared" si="422"/>
        <v>0</v>
      </c>
      <c r="AU548" s="128">
        <f t="shared" si="423"/>
        <v>0</v>
      </c>
      <c r="AV548" s="128">
        <f t="shared" si="424"/>
        <v>0</v>
      </c>
      <c r="AW548" s="128">
        <f t="shared" si="425"/>
        <v>0</v>
      </c>
      <c r="AX548" s="146">
        <f t="shared" si="444"/>
        <v>0</v>
      </c>
      <c r="AY548" s="147">
        <f t="shared" si="426"/>
        <v>0</v>
      </c>
      <c r="AZ548" s="146">
        <f t="shared" si="445"/>
        <v>0</v>
      </c>
      <c r="BA548" s="129">
        <f t="shared" si="427"/>
        <v>0</v>
      </c>
      <c r="BB548" s="129">
        <f t="shared" si="428"/>
        <v>0</v>
      </c>
      <c r="BC548" s="129">
        <f t="shared" si="429"/>
        <v>0</v>
      </c>
      <c r="BD548" s="130">
        <f t="shared" si="430"/>
        <v>0</v>
      </c>
      <c r="BE548" s="130">
        <f t="shared" si="431"/>
        <v>0</v>
      </c>
      <c r="BF548" s="130">
        <f t="shared" si="432"/>
        <v>0</v>
      </c>
      <c r="BG548" s="149" t="b">
        <f t="shared" si="433"/>
        <v>0</v>
      </c>
      <c r="BH548" s="130" t="b">
        <f t="shared" si="434"/>
        <v>0</v>
      </c>
      <c r="BI548" s="130" t="str">
        <f t="shared" si="447"/>
        <v/>
      </c>
      <c r="BJ548" s="130" t="str">
        <f t="shared" si="448"/>
        <v/>
      </c>
      <c r="BK548" s="130">
        <f t="shared" si="449"/>
        <v>0</v>
      </c>
      <c r="BL548" s="130" t="str">
        <f t="shared" si="435"/>
        <v/>
      </c>
      <c r="BM548" s="130" t="str">
        <f t="shared" si="454"/>
        <v/>
      </c>
      <c r="BN548" s="130" t="str">
        <f t="shared" si="455"/>
        <v/>
      </c>
      <c r="BO548" s="130">
        <f t="shared" si="451"/>
        <v>0</v>
      </c>
      <c r="BP548" s="130">
        <f t="shared" si="452"/>
        <v>0</v>
      </c>
      <c r="BQ548" s="130">
        <f t="shared" si="453"/>
        <v>0</v>
      </c>
      <c r="BR548" s="130">
        <f t="shared" si="450"/>
        <v>0</v>
      </c>
      <c r="BS548" s="130" t="str">
        <f t="shared" si="436"/>
        <v>N</v>
      </c>
    </row>
    <row r="549" spans="1:71" ht="18" customHeight="1">
      <c r="A549" s="407"/>
      <c r="B549" s="117"/>
      <c r="C549" s="117"/>
      <c r="D549" s="118"/>
      <c r="E549" s="118"/>
      <c r="F549" s="115"/>
      <c r="G549" s="115"/>
      <c r="H549" s="119"/>
      <c r="I549" s="109" t="str">
        <f t="shared" si="406"/>
        <v xml:space="preserve"> </v>
      </c>
      <c r="J549" s="109" t="str">
        <f t="shared" si="407"/>
        <v xml:space="preserve"> </v>
      </c>
      <c r="K549" s="109" t="str">
        <f t="shared" si="408"/>
        <v xml:space="preserve"> </v>
      </c>
      <c r="W549" s="141" t="str">
        <f t="shared" si="409"/>
        <v xml:space="preserve"> </v>
      </c>
      <c r="X549" s="137" t="str">
        <f t="shared" si="410"/>
        <v xml:space="preserve"> </v>
      </c>
      <c r="Y549" s="137" t="str">
        <f t="shared" si="411"/>
        <v xml:space="preserve"> </v>
      </c>
      <c r="Z549" s="137" t="str">
        <f t="shared" si="437"/>
        <v xml:space="preserve"> </v>
      </c>
      <c r="AA549" s="138" t="str">
        <f t="shared" si="438"/>
        <v xml:space="preserve"> </v>
      </c>
      <c r="AB549" s="144" t="str">
        <f t="shared" si="439"/>
        <v xml:space="preserve"> </v>
      </c>
      <c r="AC549" s="139" t="e">
        <f t="shared" si="440"/>
        <v>#N/A</v>
      </c>
      <c r="AD549" s="139" t="e">
        <f t="shared" si="441"/>
        <v>#N/A</v>
      </c>
      <c r="AE549" s="140" t="str">
        <f>IF(ISBLANK($G549)," ",IF($D549="Z",#REF!,IF($G549=2,0,IF($G549=1,IF($AB549&gt;$AD549,#REF!,0),IF($AB549&lt;$AC549,#REF!,#REF!)))))</f>
        <v xml:space="preserve"> </v>
      </c>
      <c r="AF549" s="140" t="str">
        <f>IF(ISBLANK($G549)," ",IF($D549="Z",#REF!+#REF!,IF($G549=2,#REF!+#REF!,IF($G549=1,IF($AB549&gt;$AD549,#REF!+#REF!,#REF!+#REF!),IF($AB549&lt;$AC549,#REF!+#REF!,#REF!+#REF!)))))</f>
        <v xml:space="preserve"> </v>
      </c>
      <c r="AG549" s="125">
        <f t="shared" si="412"/>
        <v>0</v>
      </c>
      <c r="AH549" s="126">
        <f t="shared" si="413"/>
        <v>0</v>
      </c>
      <c r="AI549" s="126">
        <f t="shared" si="414"/>
        <v>0</v>
      </c>
      <c r="AJ549" s="126">
        <f t="shared" si="415"/>
        <v>0</v>
      </c>
      <c r="AK549" s="126">
        <f t="shared" si="416"/>
        <v>0</v>
      </c>
      <c r="AL549" s="126">
        <f t="shared" si="417"/>
        <v>4</v>
      </c>
      <c r="AM549" s="125">
        <f t="shared" si="446"/>
        <v>23</v>
      </c>
      <c r="AN549" s="125">
        <f t="shared" si="442"/>
        <v>0</v>
      </c>
      <c r="AO549" s="125">
        <f t="shared" si="443"/>
        <v>0</v>
      </c>
      <c r="AP549" s="125">
        <f t="shared" si="418"/>
        <v>1</v>
      </c>
      <c r="AQ549" s="127">
        <f t="shared" si="419"/>
        <v>810</v>
      </c>
      <c r="AR549" s="127">
        <f t="shared" si="420"/>
        <v>0</v>
      </c>
      <c r="AS549" s="125">
        <f t="shared" si="421"/>
        <v>0</v>
      </c>
      <c r="AT549" s="128">
        <f t="shared" si="422"/>
        <v>0</v>
      </c>
      <c r="AU549" s="128">
        <f t="shared" si="423"/>
        <v>0</v>
      </c>
      <c r="AV549" s="128">
        <f t="shared" si="424"/>
        <v>0</v>
      </c>
      <c r="AW549" s="128">
        <f t="shared" si="425"/>
        <v>0</v>
      </c>
      <c r="AX549" s="146">
        <f t="shared" si="444"/>
        <v>0</v>
      </c>
      <c r="AY549" s="147">
        <f t="shared" si="426"/>
        <v>0</v>
      </c>
      <c r="AZ549" s="146">
        <f t="shared" si="445"/>
        <v>0</v>
      </c>
      <c r="BA549" s="129">
        <f t="shared" si="427"/>
        <v>0</v>
      </c>
      <c r="BB549" s="129">
        <f t="shared" si="428"/>
        <v>0</v>
      </c>
      <c r="BC549" s="129">
        <f t="shared" si="429"/>
        <v>0</v>
      </c>
      <c r="BD549" s="130">
        <f t="shared" si="430"/>
        <v>0</v>
      </c>
      <c r="BE549" s="130">
        <f t="shared" si="431"/>
        <v>0</v>
      </c>
      <c r="BF549" s="130">
        <f t="shared" si="432"/>
        <v>0</v>
      </c>
      <c r="BG549" s="149" t="b">
        <f t="shared" si="433"/>
        <v>0</v>
      </c>
      <c r="BH549" s="130" t="b">
        <f t="shared" si="434"/>
        <v>0</v>
      </c>
      <c r="BI549" s="130" t="str">
        <f t="shared" si="447"/>
        <v/>
      </c>
      <c r="BJ549" s="130" t="str">
        <f t="shared" si="448"/>
        <v/>
      </c>
      <c r="BK549" s="130">
        <f t="shared" si="449"/>
        <v>0</v>
      </c>
      <c r="BL549" s="130" t="str">
        <f t="shared" si="435"/>
        <v/>
      </c>
      <c r="BM549" s="130" t="str">
        <f t="shared" si="454"/>
        <v/>
      </c>
      <c r="BN549" s="130" t="str">
        <f t="shared" si="455"/>
        <v/>
      </c>
      <c r="BO549" s="130">
        <f t="shared" si="451"/>
        <v>0</v>
      </c>
      <c r="BP549" s="130">
        <f t="shared" si="452"/>
        <v>0</v>
      </c>
      <c r="BQ549" s="130">
        <f t="shared" si="453"/>
        <v>0</v>
      </c>
      <c r="BR549" s="130">
        <f t="shared" si="450"/>
        <v>0</v>
      </c>
      <c r="BS549" s="130" t="str">
        <f t="shared" si="436"/>
        <v>N</v>
      </c>
    </row>
    <row r="550" spans="1:71" ht="18" customHeight="1">
      <c r="A550" s="407"/>
      <c r="B550" s="117"/>
      <c r="C550" s="117"/>
      <c r="D550" s="118"/>
      <c r="E550" s="118"/>
      <c r="F550" s="115"/>
      <c r="G550" s="115"/>
      <c r="H550" s="119"/>
      <c r="I550" s="109" t="str">
        <f t="shared" si="406"/>
        <v xml:space="preserve"> </v>
      </c>
      <c r="J550" s="109" t="str">
        <f t="shared" si="407"/>
        <v xml:space="preserve"> </v>
      </c>
      <c r="K550" s="109" t="str">
        <f t="shared" si="408"/>
        <v xml:space="preserve"> </v>
      </c>
      <c r="W550" s="141" t="str">
        <f t="shared" si="409"/>
        <v xml:space="preserve"> </v>
      </c>
      <c r="X550" s="137" t="str">
        <f t="shared" si="410"/>
        <v xml:space="preserve"> </v>
      </c>
      <c r="Y550" s="137" t="str">
        <f t="shared" si="411"/>
        <v xml:space="preserve"> </v>
      </c>
      <c r="Z550" s="137" t="str">
        <f t="shared" si="437"/>
        <v xml:space="preserve"> </v>
      </c>
      <c r="AA550" s="138" t="str">
        <f t="shared" si="438"/>
        <v xml:space="preserve"> </v>
      </c>
      <c r="AB550" s="144" t="str">
        <f t="shared" si="439"/>
        <v xml:space="preserve"> </v>
      </c>
      <c r="AC550" s="139" t="e">
        <f t="shared" si="440"/>
        <v>#N/A</v>
      </c>
      <c r="AD550" s="139" t="e">
        <f t="shared" si="441"/>
        <v>#N/A</v>
      </c>
      <c r="AE550" s="140" t="str">
        <f>IF(ISBLANK($G550)," ",IF($D550="Z",#REF!,IF($G550=2,0,IF($G550=1,IF($AB550&gt;$AD550,#REF!,0),IF($AB550&lt;$AC550,#REF!,#REF!)))))</f>
        <v xml:space="preserve"> </v>
      </c>
      <c r="AF550" s="140" t="str">
        <f>IF(ISBLANK($G550)," ",IF($D550="Z",#REF!+#REF!,IF($G550=2,#REF!+#REF!,IF($G550=1,IF($AB550&gt;$AD550,#REF!+#REF!,#REF!+#REF!),IF($AB550&lt;$AC550,#REF!+#REF!,#REF!+#REF!)))))</f>
        <v xml:space="preserve"> </v>
      </c>
      <c r="AG550" s="125">
        <f t="shared" si="412"/>
        <v>0</v>
      </c>
      <c r="AH550" s="126">
        <f t="shared" si="413"/>
        <v>0</v>
      </c>
      <c r="AI550" s="126">
        <f t="shared" si="414"/>
        <v>0</v>
      </c>
      <c r="AJ550" s="126">
        <f t="shared" si="415"/>
        <v>0</v>
      </c>
      <c r="AK550" s="126">
        <f t="shared" si="416"/>
        <v>0</v>
      </c>
      <c r="AL550" s="126">
        <f t="shared" si="417"/>
        <v>4</v>
      </c>
      <c r="AM550" s="125">
        <f t="shared" si="446"/>
        <v>23</v>
      </c>
      <c r="AN550" s="125">
        <f t="shared" si="442"/>
        <v>0</v>
      </c>
      <c r="AO550" s="125">
        <f t="shared" si="443"/>
        <v>0</v>
      </c>
      <c r="AP550" s="125">
        <f t="shared" si="418"/>
        <v>1</v>
      </c>
      <c r="AQ550" s="127">
        <f t="shared" si="419"/>
        <v>810</v>
      </c>
      <c r="AR550" s="127">
        <f t="shared" si="420"/>
        <v>0</v>
      </c>
      <c r="AS550" s="125">
        <f t="shared" si="421"/>
        <v>0</v>
      </c>
      <c r="AT550" s="128">
        <f t="shared" si="422"/>
        <v>0</v>
      </c>
      <c r="AU550" s="128">
        <f t="shared" si="423"/>
        <v>0</v>
      </c>
      <c r="AV550" s="128">
        <f t="shared" si="424"/>
        <v>0</v>
      </c>
      <c r="AW550" s="128">
        <f t="shared" si="425"/>
        <v>0</v>
      </c>
      <c r="AX550" s="146">
        <f t="shared" si="444"/>
        <v>0</v>
      </c>
      <c r="AY550" s="147">
        <f t="shared" si="426"/>
        <v>0</v>
      </c>
      <c r="AZ550" s="146">
        <f t="shared" si="445"/>
        <v>0</v>
      </c>
      <c r="BA550" s="129">
        <f t="shared" si="427"/>
        <v>0</v>
      </c>
      <c r="BB550" s="129">
        <f t="shared" si="428"/>
        <v>0</v>
      </c>
      <c r="BC550" s="129">
        <f t="shared" si="429"/>
        <v>0</v>
      </c>
      <c r="BD550" s="130">
        <f t="shared" si="430"/>
        <v>0</v>
      </c>
      <c r="BE550" s="130">
        <f t="shared" si="431"/>
        <v>0</v>
      </c>
      <c r="BF550" s="130">
        <f t="shared" si="432"/>
        <v>0</v>
      </c>
      <c r="BG550" s="149" t="b">
        <f t="shared" si="433"/>
        <v>0</v>
      </c>
      <c r="BH550" s="130" t="b">
        <f t="shared" si="434"/>
        <v>0</v>
      </c>
      <c r="BI550" s="130" t="str">
        <f t="shared" si="447"/>
        <v/>
      </c>
      <c r="BJ550" s="130" t="str">
        <f t="shared" si="448"/>
        <v/>
      </c>
      <c r="BK550" s="130">
        <f t="shared" si="449"/>
        <v>0</v>
      </c>
      <c r="BL550" s="130" t="str">
        <f t="shared" si="435"/>
        <v/>
      </c>
      <c r="BM550" s="130" t="str">
        <f t="shared" si="454"/>
        <v/>
      </c>
      <c r="BN550" s="130" t="str">
        <f t="shared" si="455"/>
        <v/>
      </c>
      <c r="BO550" s="130">
        <f t="shared" si="451"/>
        <v>0</v>
      </c>
      <c r="BP550" s="130">
        <f t="shared" si="452"/>
        <v>0</v>
      </c>
      <c r="BQ550" s="130">
        <f t="shared" si="453"/>
        <v>0</v>
      </c>
      <c r="BR550" s="130">
        <f t="shared" si="450"/>
        <v>0</v>
      </c>
      <c r="BS550" s="130" t="str">
        <f t="shared" si="436"/>
        <v>N</v>
      </c>
    </row>
    <row r="551" spans="1:71" ht="18" customHeight="1">
      <c r="A551" s="407"/>
      <c r="B551" s="117"/>
      <c r="C551" s="117"/>
      <c r="D551" s="118"/>
      <c r="E551" s="118"/>
      <c r="F551" s="115"/>
      <c r="G551" s="115"/>
      <c r="H551" s="119"/>
      <c r="I551" s="109" t="str">
        <f t="shared" si="406"/>
        <v xml:space="preserve"> </v>
      </c>
      <c r="J551" s="109" t="str">
        <f t="shared" si="407"/>
        <v xml:space="preserve"> </v>
      </c>
      <c r="K551" s="109" t="str">
        <f t="shared" si="408"/>
        <v xml:space="preserve"> </v>
      </c>
      <c r="W551" s="141" t="str">
        <f t="shared" si="409"/>
        <v xml:space="preserve"> </v>
      </c>
      <c r="X551" s="137" t="str">
        <f t="shared" si="410"/>
        <v xml:space="preserve"> </v>
      </c>
      <c r="Y551" s="137" t="str">
        <f t="shared" si="411"/>
        <v xml:space="preserve"> </v>
      </c>
      <c r="Z551" s="137" t="str">
        <f t="shared" si="437"/>
        <v xml:space="preserve"> </v>
      </c>
      <c r="AA551" s="138" t="str">
        <f t="shared" si="438"/>
        <v xml:space="preserve"> </v>
      </c>
      <c r="AB551" s="144" t="str">
        <f t="shared" si="439"/>
        <v xml:space="preserve"> </v>
      </c>
      <c r="AC551" s="139" t="e">
        <f t="shared" si="440"/>
        <v>#N/A</v>
      </c>
      <c r="AD551" s="139" t="e">
        <f t="shared" si="441"/>
        <v>#N/A</v>
      </c>
      <c r="AE551" s="140" t="str">
        <f>IF(ISBLANK($G551)," ",IF($D551="Z",#REF!,IF($G551=2,0,IF($G551=1,IF($AB551&gt;$AD551,#REF!,0),IF($AB551&lt;$AC551,#REF!,#REF!)))))</f>
        <v xml:space="preserve"> </v>
      </c>
      <c r="AF551" s="140" t="str">
        <f>IF(ISBLANK($G551)," ",IF($D551="Z",#REF!+#REF!,IF($G551=2,#REF!+#REF!,IF($G551=1,IF($AB551&gt;$AD551,#REF!+#REF!,#REF!+#REF!),IF($AB551&lt;$AC551,#REF!+#REF!,#REF!+#REF!)))))</f>
        <v xml:space="preserve"> </v>
      </c>
      <c r="AG551" s="125">
        <f t="shared" si="412"/>
        <v>0</v>
      </c>
      <c r="AH551" s="126">
        <f t="shared" si="413"/>
        <v>0</v>
      </c>
      <c r="AI551" s="126">
        <f t="shared" si="414"/>
        <v>0</v>
      </c>
      <c r="AJ551" s="126">
        <f t="shared" si="415"/>
        <v>0</v>
      </c>
      <c r="AK551" s="126">
        <f t="shared" si="416"/>
        <v>0</v>
      </c>
      <c r="AL551" s="126">
        <f t="shared" si="417"/>
        <v>4</v>
      </c>
      <c r="AM551" s="125">
        <f t="shared" si="446"/>
        <v>23</v>
      </c>
      <c r="AN551" s="125">
        <f t="shared" si="442"/>
        <v>0</v>
      </c>
      <c r="AO551" s="125">
        <f t="shared" si="443"/>
        <v>0</v>
      </c>
      <c r="AP551" s="125">
        <f t="shared" si="418"/>
        <v>1</v>
      </c>
      <c r="AQ551" s="127">
        <f t="shared" si="419"/>
        <v>810</v>
      </c>
      <c r="AR551" s="127">
        <f t="shared" si="420"/>
        <v>0</v>
      </c>
      <c r="AS551" s="125">
        <f t="shared" si="421"/>
        <v>0</v>
      </c>
      <c r="AT551" s="128">
        <f t="shared" si="422"/>
        <v>0</v>
      </c>
      <c r="AU551" s="128">
        <f t="shared" si="423"/>
        <v>0</v>
      </c>
      <c r="AV551" s="128">
        <f t="shared" si="424"/>
        <v>0</v>
      </c>
      <c r="AW551" s="128">
        <f t="shared" si="425"/>
        <v>0</v>
      </c>
      <c r="AX551" s="146">
        <f t="shared" si="444"/>
        <v>0</v>
      </c>
      <c r="AY551" s="147">
        <f t="shared" si="426"/>
        <v>0</v>
      </c>
      <c r="AZ551" s="146">
        <f t="shared" si="445"/>
        <v>0</v>
      </c>
      <c r="BA551" s="129">
        <f t="shared" si="427"/>
        <v>0</v>
      </c>
      <c r="BB551" s="129">
        <f t="shared" si="428"/>
        <v>0</v>
      </c>
      <c r="BC551" s="129">
        <f t="shared" si="429"/>
        <v>0</v>
      </c>
      <c r="BD551" s="130">
        <f t="shared" si="430"/>
        <v>0</v>
      </c>
      <c r="BE551" s="130">
        <f t="shared" si="431"/>
        <v>0</v>
      </c>
      <c r="BF551" s="130">
        <f t="shared" si="432"/>
        <v>0</v>
      </c>
      <c r="BG551" s="149" t="b">
        <f t="shared" si="433"/>
        <v>0</v>
      </c>
      <c r="BH551" s="130" t="b">
        <f t="shared" si="434"/>
        <v>0</v>
      </c>
      <c r="BI551" s="130" t="str">
        <f t="shared" si="447"/>
        <v/>
      </c>
      <c r="BJ551" s="130" t="str">
        <f t="shared" si="448"/>
        <v/>
      </c>
      <c r="BK551" s="130">
        <f t="shared" si="449"/>
        <v>0</v>
      </c>
      <c r="BL551" s="130" t="str">
        <f t="shared" si="435"/>
        <v/>
      </c>
      <c r="BM551" s="130" t="str">
        <f t="shared" si="454"/>
        <v/>
      </c>
      <c r="BN551" s="130" t="str">
        <f t="shared" si="455"/>
        <v/>
      </c>
      <c r="BO551" s="130">
        <f t="shared" si="451"/>
        <v>0</v>
      </c>
      <c r="BP551" s="130">
        <f t="shared" si="452"/>
        <v>0</v>
      </c>
      <c r="BQ551" s="130">
        <f t="shared" si="453"/>
        <v>0</v>
      </c>
      <c r="BR551" s="130">
        <f t="shared" si="450"/>
        <v>0</v>
      </c>
      <c r="BS551" s="130" t="str">
        <f t="shared" si="436"/>
        <v>N</v>
      </c>
    </row>
    <row r="552" spans="1:71" ht="18" customHeight="1">
      <c r="A552" s="407"/>
      <c r="B552" s="117"/>
      <c r="C552" s="117"/>
      <c r="D552" s="118"/>
      <c r="E552" s="118"/>
      <c r="F552" s="115"/>
      <c r="G552" s="115"/>
      <c r="H552" s="119"/>
      <c r="I552" s="109" t="str">
        <f t="shared" si="406"/>
        <v xml:space="preserve"> </v>
      </c>
      <c r="J552" s="109" t="str">
        <f t="shared" si="407"/>
        <v xml:space="preserve"> </v>
      </c>
      <c r="K552" s="109" t="str">
        <f t="shared" si="408"/>
        <v xml:space="preserve"> </v>
      </c>
      <c r="W552" s="141" t="str">
        <f t="shared" si="409"/>
        <v xml:space="preserve"> </v>
      </c>
      <c r="X552" s="137" t="str">
        <f t="shared" si="410"/>
        <v xml:space="preserve"> </v>
      </c>
      <c r="Y552" s="137" t="str">
        <f t="shared" si="411"/>
        <v xml:space="preserve"> </v>
      </c>
      <c r="Z552" s="137" t="str">
        <f t="shared" si="437"/>
        <v xml:space="preserve"> </v>
      </c>
      <c r="AA552" s="138" t="str">
        <f t="shared" si="438"/>
        <v xml:space="preserve"> </v>
      </c>
      <c r="AB552" s="144" t="str">
        <f t="shared" si="439"/>
        <v xml:space="preserve"> </v>
      </c>
      <c r="AC552" s="139" t="e">
        <f t="shared" si="440"/>
        <v>#N/A</v>
      </c>
      <c r="AD552" s="139" t="e">
        <f t="shared" si="441"/>
        <v>#N/A</v>
      </c>
      <c r="AE552" s="140" t="str">
        <f>IF(ISBLANK($G552)," ",IF($D552="Z",#REF!,IF($G552=2,0,IF($G552=1,IF($AB552&gt;$AD552,#REF!,0),IF($AB552&lt;$AC552,#REF!,#REF!)))))</f>
        <v xml:space="preserve"> </v>
      </c>
      <c r="AF552" s="140" t="str">
        <f>IF(ISBLANK($G552)," ",IF($D552="Z",#REF!+#REF!,IF($G552=2,#REF!+#REF!,IF($G552=1,IF($AB552&gt;$AD552,#REF!+#REF!,#REF!+#REF!),IF($AB552&lt;$AC552,#REF!+#REF!,#REF!+#REF!)))))</f>
        <v xml:space="preserve"> </v>
      </c>
      <c r="AG552" s="125">
        <f t="shared" si="412"/>
        <v>0</v>
      </c>
      <c r="AH552" s="126">
        <f t="shared" si="413"/>
        <v>0</v>
      </c>
      <c r="AI552" s="126">
        <f t="shared" si="414"/>
        <v>0</v>
      </c>
      <c r="AJ552" s="126">
        <f t="shared" si="415"/>
        <v>0</v>
      </c>
      <c r="AK552" s="126">
        <f t="shared" si="416"/>
        <v>0</v>
      </c>
      <c r="AL552" s="126">
        <f t="shared" si="417"/>
        <v>4</v>
      </c>
      <c r="AM552" s="125">
        <f t="shared" si="446"/>
        <v>23</v>
      </c>
      <c r="AN552" s="125">
        <f t="shared" si="442"/>
        <v>0</v>
      </c>
      <c r="AO552" s="125">
        <f t="shared" si="443"/>
        <v>0</v>
      </c>
      <c r="AP552" s="125">
        <f t="shared" si="418"/>
        <v>1</v>
      </c>
      <c r="AQ552" s="127">
        <f t="shared" si="419"/>
        <v>810</v>
      </c>
      <c r="AR552" s="127">
        <f t="shared" si="420"/>
        <v>0</v>
      </c>
      <c r="AS552" s="125">
        <f t="shared" si="421"/>
        <v>0</v>
      </c>
      <c r="AT552" s="128">
        <f t="shared" si="422"/>
        <v>0</v>
      </c>
      <c r="AU552" s="128">
        <f t="shared" si="423"/>
        <v>0</v>
      </c>
      <c r="AV552" s="128">
        <f t="shared" si="424"/>
        <v>0</v>
      </c>
      <c r="AW552" s="128">
        <f t="shared" si="425"/>
        <v>0</v>
      </c>
      <c r="AX552" s="146">
        <f t="shared" si="444"/>
        <v>0</v>
      </c>
      <c r="AY552" s="147">
        <f t="shared" si="426"/>
        <v>0</v>
      </c>
      <c r="AZ552" s="146">
        <f t="shared" si="445"/>
        <v>0</v>
      </c>
      <c r="BA552" s="129">
        <f t="shared" si="427"/>
        <v>0</v>
      </c>
      <c r="BB552" s="129">
        <f t="shared" si="428"/>
        <v>0</v>
      </c>
      <c r="BC552" s="129">
        <f t="shared" si="429"/>
        <v>0</v>
      </c>
      <c r="BD552" s="130">
        <f t="shared" si="430"/>
        <v>0</v>
      </c>
      <c r="BE552" s="130">
        <f t="shared" si="431"/>
        <v>0</v>
      </c>
      <c r="BF552" s="130">
        <f t="shared" si="432"/>
        <v>0</v>
      </c>
      <c r="BG552" s="149" t="b">
        <f t="shared" si="433"/>
        <v>0</v>
      </c>
      <c r="BH552" s="130" t="b">
        <f t="shared" si="434"/>
        <v>0</v>
      </c>
      <c r="BI552" s="130" t="str">
        <f t="shared" si="447"/>
        <v/>
      </c>
      <c r="BJ552" s="130" t="str">
        <f t="shared" si="448"/>
        <v/>
      </c>
      <c r="BK552" s="130">
        <f t="shared" si="449"/>
        <v>0</v>
      </c>
      <c r="BL552" s="130" t="str">
        <f t="shared" si="435"/>
        <v/>
      </c>
      <c r="BM552" s="130" t="str">
        <f t="shared" si="454"/>
        <v/>
      </c>
      <c r="BN552" s="130" t="str">
        <f t="shared" si="455"/>
        <v/>
      </c>
      <c r="BO552" s="130">
        <f t="shared" si="451"/>
        <v>0</v>
      </c>
      <c r="BP552" s="130">
        <f t="shared" si="452"/>
        <v>0</v>
      </c>
      <c r="BQ552" s="130">
        <f t="shared" si="453"/>
        <v>0</v>
      </c>
      <c r="BR552" s="130">
        <f t="shared" si="450"/>
        <v>0</v>
      </c>
      <c r="BS552" s="130" t="str">
        <f t="shared" si="436"/>
        <v>N</v>
      </c>
    </row>
    <row r="553" spans="1:71" ht="18" customHeight="1">
      <c r="A553" s="407"/>
      <c r="B553" s="117"/>
      <c r="C553" s="117"/>
      <c r="D553" s="118"/>
      <c r="E553" s="118"/>
      <c r="F553" s="115"/>
      <c r="G553" s="115"/>
      <c r="H553" s="119"/>
      <c r="I553" s="109" t="str">
        <f t="shared" si="406"/>
        <v xml:space="preserve"> </v>
      </c>
      <c r="J553" s="109" t="str">
        <f t="shared" si="407"/>
        <v xml:space="preserve"> </v>
      </c>
      <c r="K553" s="109" t="str">
        <f t="shared" si="408"/>
        <v xml:space="preserve"> </v>
      </c>
      <c r="W553" s="141" t="str">
        <f t="shared" si="409"/>
        <v xml:space="preserve"> </v>
      </c>
      <c r="X553" s="137" t="str">
        <f t="shared" si="410"/>
        <v xml:space="preserve"> </v>
      </c>
      <c r="Y553" s="137" t="str">
        <f t="shared" si="411"/>
        <v xml:space="preserve"> </v>
      </c>
      <c r="Z553" s="137" t="str">
        <f t="shared" si="437"/>
        <v xml:space="preserve"> </v>
      </c>
      <c r="AA553" s="138" t="str">
        <f t="shared" si="438"/>
        <v xml:space="preserve"> </v>
      </c>
      <c r="AB553" s="144" t="str">
        <f t="shared" si="439"/>
        <v xml:space="preserve"> </v>
      </c>
      <c r="AC553" s="139" t="e">
        <f t="shared" si="440"/>
        <v>#N/A</v>
      </c>
      <c r="AD553" s="139" t="e">
        <f t="shared" si="441"/>
        <v>#N/A</v>
      </c>
      <c r="AE553" s="140" t="str">
        <f>IF(ISBLANK($G553)," ",IF($D553="Z",#REF!,IF($G553=2,0,IF($G553=1,IF($AB553&gt;$AD553,#REF!,0),IF($AB553&lt;$AC553,#REF!,#REF!)))))</f>
        <v xml:space="preserve"> </v>
      </c>
      <c r="AF553" s="140" t="str">
        <f>IF(ISBLANK($G553)," ",IF($D553="Z",#REF!+#REF!,IF($G553=2,#REF!+#REF!,IF($G553=1,IF($AB553&gt;$AD553,#REF!+#REF!,#REF!+#REF!),IF($AB553&lt;$AC553,#REF!+#REF!,#REF!+#REF!)))))</f>
        <v xml:space="preserve"> </v>
      </c>
      <c r="AG553" s="125">
        <f t="shared" si="412"/>
        <v>0</v>
      </c>
      <c r="AH553" s="126">
        <f t="shared" si="413"/>
        <v>0</v>
      </c>
      <c r="AI553" s="126">
        <f t="shared" si="414"/>
        <v>0</v>
      </c>
      <c r="AJ553" s="126">
        <f t="shared" si="415"/>
        <v>0</v>
      </c>
      <c r="AK553" s="126">
        <f t="shared" si="416"/>
        <v>0</v>
      </c>
      <c r="AL553" s="126">
        <f t="shared" si="417"/>
        <v>4</v>
      </c>
      <c r="AM553" s="125">
        <f t="shared" si="446"/>
        <v>23</v>
      </c>
      <c r="AN553" s="125">
        <f t="shared" si="442"/>
        <v>0</v>
      </c>
      <c r="AO553" s="125">
        <f t="shared" si="443"/>
        <v>0</v>
      </c>
      <c r="AP553" s="125">
        <f t="shared" si="418"/>
        <v>1</v>
      </c>
      <c r="AQ553" s="127">
        <f t="shared" si="419"/>
        <v>810</v>
      </c>
      <c r="AR553" s="127">
        <f t="shared" si="420"/>
        <v>0</v>
      </c>
      <c r="AS553" s="125">
        <f t="shared" si="421"/>
        <v>0</v>
      </c>
      <c r="AT553" s="128">
        <f t="shared" si="422"/>
        <v>0</v>
      </c>
      <c r="AU553" s="128">
        <f t="shared" si="423"/>
        <v>0</v>
      </c>
      <c r="AV553" s="128">
        <f t="shared" si="424"/>
        <v>0</v>
      </c>
      <c r="AW553" s="128">
        <f t="shared" si="425"/>
        <v>0</v>
      </c>
      <c r="AX553" s="146">
        <f t="shared" si="444"/>
        <v>0</v>
      </c>
      <c r="AY553" s="147">
        <f t="shared" si="426"/>
        <v>0</v>
      </c>
      <c r="AZ553" s="146">
        <f t="shared" si="445"/>
        <v>0</v>
      </c>
      <c r="BA553" s="129">
        <f t="shared" si="427"/>
        <v>0</v>
      </c>
      <c r="BB553" s="129">
        <f t="shared" si="428"/>
        <v>0</v>
      </c>
      <c r="BC553" s="129">
        <f t="shared" si="429"/>
        <v>0</v>
      </c>
      <c r="BD553" s="130">
        <f t="shared" si="430"/>
        <v>0</v>
      </c>
      <c r="BE553" s="130">
        <f t="shared" si="431"/>
        <v>0</v>
      </c>
      <c r="BF553" s="130">
        <f t="shared" si="432"/>
        <v>0</v>
      </c>
      <c r="BG553" s="149" t="b">
        <f t="shared" si="433"/>
        <v>0</v>
      </c>
      <c r="BH553" s="130" t="b">
        <f t="shared" si="434"/>
        <v>0</v>
      </c>
      <c r="BI553" s="130" t="str">
        <f t="shared" si="447"/>
        <v/>
      </c>
      <c r="BJ553" s="130" t="str">
        <f t="shared" si="448"/>
        <v/>
      </c>
      <c r="BK553" s="130">
        <f t="shared" si="449"/>
        <v>0</v>
      </c>
      <c r="BL553" s="130" t="str">
        <f t="shared" si="435"/>
        <v/>
      </c>
      <c r="BM553" s="130" t="str">
        <f t="shared" si="454"/>
        <v/>
      </c>
      <c r="BN553" s="130" t="str">
        <f t="shared" si="455"/>
        <v/>
      </c>
      <c r="BO553" s="130">
        <f t="shared" si="451"/>
        <v>0</v>
      </c>
      <c r="BP553" s="130">
        <f t="shared" si="452"/>
        <v>0</v>
      </c>
      <c r="BQ553" s="130">
        <f t="shared" si="453"/>
        <v>0</v>
      </c>
      <c r="BR553" s="130">
        <f t="shared" si="450"/>
        <v>0</v>
      </c>
      <c r="BS553" s="130" t="str">
        <f t="shared" si="436"/>
        <v>N</v>
      </c>
    </row>
    <row r="554" spans="1:71" ht="18" customHeight="1">
      <c r="A554" s="407"/>
      <c r="B554" s="117"/>
      <c r="C554" s="117"/>
      <c r="D554" s="118"/>
      <c r="E554" s="118"/>
      <c r="F554" s="115"/>
      <c r="G554" s="115"/>
      <c r="H554" s="119"/>
      <c r="I554" s="109" t="str">
        <f t="shared" si="406"/>
        <v xml:space="preserve"> </v>
      </c>
      <c r="J554" s="109" t="str">
        <f t="shared" si="407"/>
        <v xml:space="preserve"> </v>
      </c>
      <c r="K554" s="109" t="str">
        <f t="shared" si="408"/>
        <v xml:space="preserve"> </v>
      </c>
      <c r="W554" s="141" t="str">
        <f t="shared" si="409"/>
        <v xml:space="preserve"> </v>
      </c>
      <c r="X554" s="137" t="str">
        <f t="shared" si="410"/>
        <v xml:space="preserve"> </v>
      </c>
      <c r="Y554" s="137" t="str">
        <f t="shared" si="411"/>
        <v xml:space="preserve"> </v>
      </c>
      <c r="Z554" s="137" t="str">
        <f t="shared" si="437"/>
        <v xml:space="preserve"> </v>
      </c>
      <c r="AA554" s="138" t="str">
        <f t="shared" si="438"/>
        <v xml:space="preserve"> </v>
      </c>
      <c r="AB554" s="144" t="str">
        <f t="shared" si="439"/>
        <v xml:space="preserve"> </v>
      </c>
      <c r="AC554" s="139" t="e">
        <f t="shared" si="440"/>
        <v>#N/A</v>
      </c>
      <c r="AD554" s="139" t="e">
        <f t="shared" si="441"/>
        <v>#N/A</v>
      </c>
      <c r="AE554" s="140" t="str">
        <f>IF(ISBLANK($G554)," ",IF($D554="Z",#REF!,IF($G554=2,0,IF($G554=1,IF($AB554&gt;$AD554,#REF!,0),IF($AB554&lt;$AC554,#REF!,#REF!)))))</f>
        <v xml:space="preserve"> </v>
      </c>
      <c r="AF554" s="140" t="str">
        <f>IF(ISBLANK($G554)," ",IF($D554="Z",#REF!+#REF!,IF($G554=2,#REF!+#REF!,IF($G554=1,IF($AB554&gt;$AD554,#REF!+#REF!,#REF!+#REF!),IF($AB554&lt;$AC554,#REF!+#REF!,#REF!+#REF!)))))</f>
        <v xml:space="preserve"> </v>
      </c>
      <c r="AG554" s="125">
        <f t="shared" si="412"/>
        <v>0</v>
      </c>
      <c r="AH554" s="126">
        <f t="shared" si="413"/>
        <v>0</v>
      </c>
      <c r="AI554" s="126">
        <f t="shared" si="414"/>
        <v>0</v>
      </c>
      <c r="AJ554" s="126">
        <f t="shared" si="415"/>
        <v>0</v>
      </c>
      <c r="AK554" s="126">
        <f t="shared" si="416"/>
        <v>0</v>
      </c>
      <c r="AL554" s="126">
        <f t="shared" si="417"/>
        <v>4</v>
      </c>
      <c r="AM554" s="125">
        <f t="shared" si="446"/>
        <v>23</v>
      </c>
      <c r="AN554" s="125">
        <f t="shared" si="442"/>
        <v>0</v>
      </c>
      <c r="AO554" s="125">
        <f t="shared" si="443"/>
        <v>0</v>
      </c>
      <c r="AP554" s="125">
        <f t="shared" si="418"/>
        <v>1</v>
      </c>
      <c r="AQ554" s="127">
        <f t="shared" si="419"/>
        <v>810</v>
      </c>
      <c r="AR554" s="127">
        <f t="shared" si="420"/>
        <v>0</v>
      </c>
      <c r="AS554" s="125">
        <f t="shared" si="421"/>
        <v>0</v>
      </c>
      <c r="AT554" s="128">
        <f t="shared" si="422"/>
        <v>0</v>
      </c>
      <c r="AU554" s="128">
        <f t="shared" si="423"/>
        <v>0</v>
      </c>
      <c r="AV554" s="128">
        <f t="shared" si="424"/>
        <v>0</v>
      </c>
      <c r="AW554" s="128">
        <f t="shared" si="425"/>
        <v>0</v>
      </c>
      <c r="AX554" s="146">
        <f t="shared" si="444"/>
        <v>0</v>
      </c>
      <c r="AY554" s="147">
        <f t="shared" si="426"/>
        <v>0</v>
      </c>
      <c r="AZ554" s="146">
        <f t="shared" si="445"/>
        <v>0</v>
      </c>
      <c r="BA554" s="129">
        <f t="shared" si="427"/>
        <v>0</v>
      </c>
      <c r="BB554" s="129">
        <f t="shared" si="428"/>
        <v>0</v>
      </c>
      <c r="BC554" s="129">
        <f t="shared" si="429"/>
        <v>0</v>
      </c>
      <c r="BD554" s="130">
        <f t="shared" si="430"/>
        <v>0</v>
      </c>
      <c r="BE554" s="130">
        <f t="shared" si="431"/>
        <v>0</v>
      </c>
      <c r="BF554" s="130">
        <f t="shared" si="432"/>
        <v>0</v>
      </c>
      <c r="BG554" s="149" t="b">
        <f t="shared" si="433"/>
        <v>0</v>
      </c>
      <c r="BH554" s="130" t="b">
        <f t="shared" si="434"/>
        <v>0</v>
      </c>
      <c r="BI554" s="130" t="str">
        <f t="shared" si="447"/>
        <v/>
      </c>
      <c r="BJ554" s="130" t="str">
        <f t="shared" si="448"/>
        <v/>
      </c>
      <c r="BK554" s="130">
        <f t="shared" si="449"/>
        <v>0</v>
      </c>
      <c r="BL554" s="130" t="str">
        <f t="shared" si="435"/>
        <v/>
      </c>
      <c r="BM554" s="130" t="str">
        <f t="shared" si="454"/>
        <v/>
      </c>
      <c r="BN554" s="130" t="str">
        <f t="shared" si="455"/>
        <v/>
      </c>
      <c r="BO554" s="130">
        <f t="shared" si="451"/>
        <v>0</v>
      </c>
      <c r="BP554" s="130">
        <f t="shared" si="452"/>
        <v>0</v>
      </c>
      <c r="BQ554" s="130">
        <f t="shared" si="453"/>
        <v>0</v>
      </c>
      <c r="BR554" s="130">
        <f t="shared" si="450"/>
        <v>0</v>
      </c>
      <c r="BS554" s="130" t="str">
        <f t="shared" si="436"/>
        <v>N</v>
      </c>
    </row>
    <row r="555" spans="1:71" ht="18" customHeight="1">
      <c r="A555" s="407"/>
      <c r="B555" s="117"/>
      <c r="C555" s="117"/>
      <c r="D555" s="118"/>
      <c r="E555" s="118"/>
      <c r="F555" s="115"/>
      <c r="G555" s="115"/>
      <c r="H555" s="119"/>
      <c r="I555" s="109" t="str">
        <f t="shared" si="406"/>
        <v xml:space="preserve"> </v>
      </c>
      <c r="J555" s="109" t="str">
        <f t="shared" si="407"/>
        <v xml:space="preserve"> </v>
      </c>
      <c r="K555" s="109" t="str">
        <f t="shared" si="408"/>
        <v xml:space="preserve"> </v>
      </c>
      <c r="W555" s="141" t="str">
        <f t="shared" si="409"/>
        <v xml:space="preserve"> </v>
      </c>
      <c r="X555" s="137" t="str">
        <f t="shared" si="410"/>
        <v xml:space="preserve"> </v>
      </c>
      <c r="Y555" s="137" t="str">
        <f t="shared" si="411"/>
        <v xml:space="preserve"> </v>
      </c>
      <c r="Z555" s="137" t="str">
        <f t="shared" si="437"/>
        <v xml:space="preserve"> </v>
      </c>
      <c r="AA555" s="138" t="str">
        <f t="shared" si="438"/>
        <v xml:space="preserve"> </v>
      </c>
      <c r="AB555" s="144" t="str">
        <f t="shared" si="439"/>
        <v xml:space="preserve"> </v>
      </c>
      <c r="AC555" s="139" t="e">
        <f t="shared" si="440"/>
        <v>#N/A</v>
      </c>
      <c r="AD555" s="139" t="e">
        <f t="shared" si="441"/>
        <v>#N/A</v>
      </c>
      <c r="AE555" s="140" t="str">
        <f>IF(ISBLANK($G555)," ",IF($D555="Z",#REF!,IF($G555=2,0,IF($G555=1,IF($AB555&gt;$AD555,#REF!,0),IF($AB555&lt;$AC555,#REF!,#REF!)))))</f>
        <v xml:space="preserve"> </v>
      </c>
      <c r="AF555" s="140" t="str">
        <f>IF(ISBLANK($G555)," ",IF($D555="Z",#REF!+#REF!,IF($G555=2,#REF!+#REF!,IF($G555=1,IF($AB555&gt;$AD555,#REF!+#REF!,#REF!+#REF!),IF($AB555&lt;$AC555,#REF!+#REF!,#REF!+#REF!)))))</f>
        <v xml:space="preserve"> </v>
      </c>
      <c r="AG555" s="125">
        <f t="shared" si="412"/>
        <v>0</v>
      </c>
      <c r="AH555" s="126">
        <f t="shared" si="413"/>
        <v>0</v>
      </c>
      <c r="AI555" s="126">
        <f t="shared" si="414"/>
        <v>0</v>
      </c>
      <c r="AJ555" s="126">
        <f t="shared" si="415"/>
        <v>0</v>
      </c>
      <c r="AK555" s="126">
        <f t="shared" si="416"/>
        <v>0</v>
      </c>
      <c r="AL555" s="126">
        <f t="shared" si="417"/>
        <v>4</v>
      </c>
      <c r="AM555" s="125">
        <f t="shared" si="446"/>
        <v>23</v>
      </c>
      <c r="AN555" s="125">
        <f t="shared" si="442"/>
        <v>0</v>
      </c>
      <c r="AO555" s="125">
        <f t="shared" si="443"/>
        <v>0</v>
      </c>
      <c r="AP555" s="125">
        <f t="shared" si="418"/>
        <v>1</v>
      </c>
      <c r="AQ555" s="127">
        <f t="shared" si="419"/>
        <v>810</v>
      </c>
      <c r="AR555" s="127">
        <f t="shared" si="420"/>
        <v>0</v>
      </c>
      <c r="AS555" s="125">
        <f t="shared" si="421"/>
        <v>0</v>
      </c>
      <c r="AT555" s="128">
        <f t="shared" si="422"/>
        <v>0</v>
      </c>
      <c r="AU555" s="128">
        <f t="shared" si="423"/>
        <v>0</v>
      </c>
      <c r="AV555" s="128">
        <f t="shared" si="424"/>
        <v>0</v>
      </c>
      <c r="AW555" s="128">
        <f t="shared" si="425"/>
        <v>0</v>
      </c>
      <c r="AX555" s="146">
        <f t="shared" si="444"/>
        <v>0</v>
      </c>
      <c r="AY555" s="147">
        <f t="shared" si="426"/>
        <v>0</v>
      </c>
      <c r="AZ555" s="146">
        <f t="shared" si="445"/>
        <v>0</v>
      </c>
      <c r="BA555" s="129">
        <f t="shared" si="427"/>
        <v>0</v>
      </c>
      <c r="BB555" s="129">
        <f t="shared" si="428"/>
        <v>0</v>
      </c>
      <c r="BC555" s="129">
        <f t="shared" si="429"/>
        <v>0</v>
      </c>
      <c r="BD555" s="130">
        <f t="shared" si="430"/>
        <v>0</v>
      </c>
      <c r="BE555" s="130">
        <f t="shared" si="431"/>
        <v>0</v>
      </c>
      <c r="BF555" s="130">
        <f t="shared" si="432"/>
        <v>0</v>
      </c>
      <c r="BG555" s="149" t="b">
        <f t="shared" si="433"/>
        <v>0</v>
      </c>
      <c r="BH555" s="130" t="b">
        <f t="shared" si="434"/>
        <v>0</v>
      </c>
      <c r="BI555" s="130" t="str">
        <f t="shared" si="447"/>
        <v/>
      </c>
      <c r="BJ555" s="130" t="str">
        <f t="shared" si="448"/>
        <v/>
      </c>
      <c r="BK555" s="130">
        <f t="shared" si="449"/>
        <v>0</v>
      </c>
      <c r="BL555" s="130" t="str">
        <f t="shared" si="435"/>
        <v/>
      </c>
      <c r="BM555" s="130" t="str">
        <f t="shared" si="454"/>
        <v/>
      </c>
      <c r="BN555" s="130" t="str">
        <f t="shared" si="455"/>
        <v/>
      </c>
      <c r="BO555" s="130">
        <f t="shared" si="451"/>
        <v>0</v>
      </c>
      <c r="BP555" s="130">
        <f t="shared" si="452"/>
        <v>0</v>
      </c>
      <c r="BQ555" s="130">
        <f t="shared" si="453"/>
        <v>0</v>
      </c>
      <c r="BR555" s="130">
        <f t="shared" si="450"/>
        <v>0</v>
      </c>
      <c r="BS555" s="130" t="str">
        <f t="shared" si="436"/>
        <v>N</v>
      </c>
    </row>
    <row r="556" spans="1:71" ht="18" customHeight="1">
      <c r="A556" s="407"/>
      <c r="B556" s="117"/>
      <c r="C556" s="117"/>
      <c r="D556" s="118"/>
      <c r="E556" s="118"/>
      <c r="F556" s="115"/>
      <c r="G556" s="115"/>
      <c r="H556" s="119"/>
      <c r="I556" s="109" t="str">
        <f t="shared" si="406"/>
        <v xml:space="preserve"> </v>
      </c>
      <c r="J556" s="109" t="str">
        <f t="shared" si="407"/>
        <v xml:space="preserve"> </v>
      </c>
      <c r="K556" s="109" t="str">
        <f t="shared" si="408"/>
        <v xml:space="preserve"> </v>
      </c>
      <c r="W556" s="141" t="str">
        <f t="shared" si="409"/>
        <v xml:space="preserve"> </v>
      </c>
      <c r="X556" s="137" t="str">
        <f t="shared" si="410"/>
        <v xml:space="preserve"> </v>
      </c>
      <c r="Y556" s="137" t="str">
        <f t="shared" si="411"/>
        <v xml:space="preserve"> </v>
      </c>
      <c r="Z556" s="137" t="str">
        <f t="shared" si="437"/>
        <v xml:space="preserve"> </v>
      </c>
      <c r="AA556" s="138" t="str">
        <f t="shared" si="438"/>
        <v xml:space="preserve"> </v>
      </c>
      <c r="AB556" s="144" t="str">
        <f t="shared" si="439"/>
        <v xml:space="preserve"> </v>
      </c>
      <c r="AC556" s="139" t="e">
        <f t="shared" si="440"/>
        <v>#N/A</v>
      </c>
      <c r="AD556" s="139" t="e">
        <f t="shared" si="441"/>
        <v>#N/A</v>
      </c>
      <c r="AE556" s="140" t="str">
        <f>IF(ISBLANK($G556)," ",IF($D556="Z",#REF!,IF($G556=2,0,IF($G556=1,IF($AB556&gt;$AD556,#REF!,0),IF($AB556&lt;$AC556,#REF!,#REF!)))))</f>
        <v xml:space="preserve"> </v>
      </c>
      <c r="AF556" s="140" t="str">
        <f>IF(ISBLANK($G556)," ",IF($D556="Z",#REF!+#REF!,IF($G556=2,#REF!+#REF!,IF($G556=1,IF($AB556&gt;$AD556,#REF!+#REF!,#REF!+#REF!),IF($AB556&lt;$AC556,#REF!+#REF!,#REF!+#REF!)))))</f>
        <v xml:space="preserve"> </v>
      </c>
      <c r="AG556" s="125">
        <f t="shared" si="412"/>
        <v>0</v>
      </c>
      <c r="AH556" s="126">
        <f t="shared" si="413"/>
        <v>0</v>
      </c>
      <c r="AI556" s="126">
        <f t="shared" si="414"/>
        <v>0</v>
      </c>
      <c r="AJ556" s="126">
        <f t="shared" si="415"/>
        <v>0</v>
      </c>
      <c r="AK556" s="126">
        <f t="shared" si="416"/>
        <v>0</v>
      </c>
      <c r="AL556" s="126">
        <f t="shared" si="417"/>
        <v>4</v>
      </c>
      <c r="AM556" s="125">
        <f t="shared" si="446"/>
        <v>23</v>
      </c>
      <c r="AN556" s="125">
        <f t="shared" si="442"/>
        <v>0</v>
      </c>
      <c r="AO556" s="125">
        <f t="shared" si="443"/>
        <v>0</v>
      </c>
      <c r="AP556" s="125">
        <f t="shared" si="418"/>
        <v>1</v>
      </c>
      <c r="AQ556" s="127">
        <f t="shared" si="419"/>
        <v>810</v>
      </c>
      <c r="AR556" s="127">
        <f t="shared" si="420"/>
        <v>0</v>
      </c>
      <c r="AS556" s="125">
        <f t="shared" si="421"/>
        <v>0</v>
      </c>
      <c r="AT556" s="128">
        <f t="shared" si="422"/>
        <v>0</v>
      </c>
      <c r="AU556" s="128">
        <f t="shared" si="423"/>
        <v>0</v>
      </c>
      <c r="AV556" s="128">
        <f t="shared" si="424"/>
        <v>0</v>
      </c>
      <c r="AW556" s="128">
        <f t="shared" si="425"/>
        <v>0</v>
      </c>
      <c r="AX556" s="146">
        <f t="shared" si="444"/>
        <v>0</v>
      </c>
      <c r="AY556" s="147">
        <f t="shared" si="426"/>
        <v>0</v>
      </c>
      <c r="AZ556" s="146">
        <f t="shared" si="445"/>
        <v>0</v>
      </c>
      <c r="BA556" s="129">
        <f t="shared" si="427"/>
        <v>0</v>
      </c>
      <c r="BB556" s="129">
        <f t="shared" si="428"/>
        <v>0</v>
      </c>
      <c r="BC556" s="129">
        <f t="shared" si="429"/>
        <v>0</v>
      </c>
      <c r="BD556" s="130">
        <f t="shared" si="430"/>
        <v>0</v>
      </c>
      <c r="BE556" s="130">
        <f t="shared" si="431"/>
        <v>0</v>
      </c>
      <c r="BF556" s="130">
        <f t="shared" si="432"/>
        <v>0</v>
      </c>
      <c r="BG556" s="149" t="b">
        <f t="shared" si="433"/>
        <v>0</v>
      </c>
      <c r="BH556" s="130" t="b">
        <f t="shared" si="434"/>
        <v>0</v>
      </c>
      <c r="BI556" s="130" t="str">
        <f t="shared" si="447"/>
        <v/>
      </c>
      <c r="BJ556" s="130" t="str">
        <f t="shared" si="448"/>
        <v/>
      </c>
      <c r="BK556" s="130">
        <f t="shared" si="449"/>
        <v>0</v>
      </c>
      <c r="BL556" s="130" t="str">
        <f t="shared" si="435"/>
        <v/>
      </c>
      <c r="BM556" s="130" t="str">
        <f t="shared" si="454"/>
        <v/>
      </c>
      <c r="BN556" s="130" t="str">
        <f t="shared" si="455"/>
        <v/>
      </c>
      <c r="BO556" s="130">
        <f t="shared" si="451"/>
        <v>0</v>
      </c>
      <c r="BP556" s="130">
        <f t="shared" si="452"/>
        <v>0</v>
      </c>
      <c r="BQ556" s="130">
        <f t="shared" si="453"/>
        <v>0</v>
      </c>
      <c r="BR556" s="130">
        <f t="shared" si="450"/>
        <v>0</v>
      </c>
      <c r="BS556" s="130" t="str">
        <f t="shared" si="436"/>
        <v>N</v>
      </c>
    </row>
    <row r="557" spans="1:71" ht="18" customHeight="1">
      <c r="A557" s="407"/>
      <c r="B557" s="117"/>
      <c r="C557" s="117"/>
      <c r="D557" s="118"/>
      <c r="E557" s="118"/>
      <c r="F557" s="115"/>
      <c r="G557" s="115"/>
      <c r="H557" s="119"/>
      <c r="I557" s="109" t="str">
        <f t="shared" si="406"/>
        <v xml:space="preserve"> </v>
      </c>
      <c r="J557" s="109" t="str">
        <f t="shared" si="407"/>
        <v xml:space="preserve"> </v>
      </c>
      <c r="K557" s="109" t="str">
        <f t="shared" si="408"/>
        <v xml:space="preserve"> </v>
      </c>
      <c r="W557" s="141" t="str">
        <f t="shared" si="409"/>
        <v xml:space="preserve"> </v>
      </c>
      <c r="X557" s="137" t="str">
        <f t="shared" si="410"/>
        <v xml:space="preserve"> </v>
      </c>
      <c r="Y557" s="137" t="str">
        <f t="shared" si="411"/>
        <v xml:space="preserve"> </v>
      </c>
      <c r="Z557" s="137" t="str">
        <f t="shared" si="437"/>
        <v xml:space="preserve"> </v>
      </c>
      <c r="AA557" s="138" t="str">
        <f t="shared" si="438"/>
        <v xml:space="preserve"> </v>
      </c>
      <c r="AB557" s="144" t="str">
        <f t="shared" si="439"/>
        <v xml:space="preserve"> </v>
      </c>
      <c r="AC557" s="139" t="e">
        <f t="shared" si="440"/>
        <v>#N/A</v>
      </c>
      <c r="AD557" s="139" t="e">
        <f t="shared" si="441"/>
        <v>#N/A</v>
      </c>
      <c r="AE557" s="140" t="str">
        <f>IF(ISBLANK($G557)," ",IF($D557="Z",#REF!,IF($G557=2,0,IF($G557=1,IF($AB557&gt;$AD557,#REF!,0),IF($AB557&lt;$AC557,#REF!,#REF!)))))</f>
        <v xml:space="preserve"> </v>
      </c>
      <c r="AF557" s="140" t="str">
        <f>IF(ISBLANK($G557)," ",IF($D557="Z",#REF!+#REF!,IF($G557=2,#REF!+#REF!,IF($G557=1,IF($AB557&gt;$AD557,#REF!+#REF!,#REF!+#REF!),IF($AB557&lt;$AC557,#REF!+#REF!,#REF!+#REF!)))))</f>
        <v xml:space="preserve"> </v>
      </c>
      <c r="AG557" s="125">
        <f t="shared" si="412"/>
        <v>0</v>
      </c>
      <c r="AH557" s="126">
        <f t="shared" si="413"/>
        <v>0</v>
      </c>
      <c r="AI557" s="126">
        <f t="shared" si="414"/>
        <v>0</v>
      </c>
      <c r="AJ557" s="126">
        <f t="shared" si="415"/>
        <v>0</v>
      </c>
      <c r="AK557" s="126">
        <f t="shared" si="416"/>
        <v>0</v>
      </c>
      <c r="AL557" s="126">
        <f t="shared" si="417"/>
        <v>4</v>
      </c>
      <c r="AM557" s="125">
        <f t="shared" si="446"/>
        <v>23</v>
      </c>
      <c r="AN557" s="125">
        <f t="shared" si="442"/>
        <v>0</v>
      </c>
      <c r="AO557" s="125">
        <f t="shared" si="443"/>
        <v>0</v>
      </c>
      <c r="AP557" s="125">
        <f t="shared" si="418"/>
        <v>1</v>
      </c>
      <c r="AQ557" s="127">
        <f t="shared" si="419"/>
        <v>810</v>
      </c>
      <c r="AR557" s="127">
        <f t="shared" si="420"/>
        <v>0</v>
      </c>
      <c r="AS557" s="125">
        <f t="shared" si="421"/>
        <v>0</v>
      </c>
      <c r="AT557" s="128">
        <f t="shared" si="422"/>
        <v>0</v>
      </c>
      <c r="AU557" s="128">
        <f t="shared" si="423"/>
        <v>0</v>
      </c>
      <c r="AV557" s="128">
        <f t="shared" si="424"/>
        <v>0</v>
      </c>
      <c r="AW557" s="128">
        <f t="shared" si="425"/>
        <v>0</v>
      </c>
      <c r="AX557" s="146">
        <f t="shared" si="444"/>
        <v>0</v>
      </c>
      <c r="AY557" s="147">
        <f t="shared" si="426"/>
        <v>0</v>
      </c>
      <c r="AZ557" s="146">
        <f t="shared" si="445"/>
        <v>0</v>
      </c>
      <c r="BA557" s="129">
        <f t="shared" si="427"/>
        <v>0</v>
      </c>
      <c r="BB557" s="129">
        <f t="shared" si="428"/>
        <v>0</v>
      </c>
      <c r="BC557" s="129">
        <f t="shared" si="429"/>
        <v>0</v>
      </c>
      <c r="BD557" s="130">
        <f t="shared" si="430"/>
        <v>0</v>
      </c>
      <c r="BE557" s="130">
        <f t="shared" si="431"/>
        <v>0</v>
      </c>
      <c r="BF557" s="130">
        <f t="shared" si="432"/>
        <v>0</v>
      </c>
      <c r="BG557" s="149" t="b">
        <f t="shared" si="433"/>
        <v>0</v>
      </c>
      <c r="BH557" s="130" t="b">
        <f t="shared" si="434"/>
        <v>0</v>
      </c>
      <c r="BI557" s="130" t="str">
        <f t="shared" si="447"/>
        <v/>
      </c>
      <c r="BJ557" s="130" t="str">
        <f t="shared" si="448"/>
        <v/>
      </c>
      <c r="BK557" s="130">
        <f t="shared" si="449"/>
        <v>0</v>
      </c>
      <c r="BL557" s="130" t="str">
        <f t="shared" si="435"/>
        <v/>
      </c>
      <c r="BM557" s="130" t="str">
        <f t="shared" si="454"/>
        <v/>
      </c>
      <c r="BN557" s="130" t="str">
        <f t="shared" si="455"/>
        <v/>
      </c>
      <c r="BO557" s="130">
        <f t="shared" si="451"/>
        <v>0</v>
      </c>
      <c r="BP557" s="130">
        <f t="shared" si="452"/>
        <v>0</v>
      </c>
      <c r="BQ557" s="130">
        <f t="shared" si="453"/>
        <v>0</v>
      </c>
      <c r="BR557" s="130">
        <f t="shared" si="450"/>
        <v>0</v>
      </c>
      <c r="BS557" s="130" t="str">
        <f t="shared" si="436"/>
        <v>N</v>
      </c>
    </row>
    <row r="558" spans="1:71" ht="18" customHeight="1">
      <c r="A558" s="407"/>
      <c r="B558" s="117"/>
      <c r="C558" s="117"/>
      <c r="D558" s="118"/>
      <c r="E558" s="118"/>
      <c r="F558" s="115"/>
      <c r="G558" s="115"/>
      <c r="H558" s="119"/>
      <c r="I558" s="109" t="str">
        <f t="shared" si="406"/>
        <v xml:space="preserve"> </v>
      </c>
      <c r="J558" s="109" t="str">
        <f t="shared" si="407"/>
        <v xml:space="preserve"> </v>
      </c>
      <c r="K558" s="109" t="str">
        <f t="shared" si="408"/>
        <v xml:space="preserve"> </v>
      </c>
      <c r="W558" s="141" t="str">
        <f t="shared" si="409"/>
        <v xml:space="preserve"> </v>
      </c>
      <c r="X558" s="137" t="str">
        <f t="shared" si="410"/>
        <v xml:space="preserve"> </v>
      </c>
      <c r="Y558" s="137" t="str">
        <f t="shared" si="411"/>
        <v xml:space="preserve"> </v>
      </c>
      <c r="Z558" s="137" t="str">
        <f t="shared" si="437"/>
        <v xml:space="preserve"> </v>
      </c>
      <c r="AA558" s="138" t="str">
        <f t="shared" si="438"/>
        <v xml:space="preserve"> </v>
      </c>
      <c r="AB558" s="144" t="str">
        <f t="shared" si="439"/>
        <v xml:space="preserve"> </v>
      </c>
      <c r="AC558" s="139" t="e">
        <f t="shared" si="440"/>
        <v>#N/A</v>
      </c>
      <c r="AD558" s="139" t="e">
        <f t="shared" si="441"/>
        <v>#N/A</v>
      </c>
      <c r="AE558" s="140" t="str">
        <f>IF(ISBLANK($G558)," ",IF($D558="Z",#REF!,IF($G558=2,0,IF($G558=1,IF($AB558&gt;$AD558,#REF!,0),IF($AB558&lt;$AC558,#REF!,#REF!)))))</f>
        <v xml:space="preserve"> </v>
      </c>
      <c r="AF558" s="140" t="str">
        <f>IF(ISBLANK($G558)," ",IF($D558="Z",#REF!+#REF!,IF($G558=2,#REF!+#REF!,IF($G558=1,IF($AB558&gt;$AD558,#REF!+#REF!,#REF!+#REF!),IF($AB558&lt;$AC558,#REF!+#REF!,#REF!+#REF!)))))</f>
        <v xml:space="preserve"> </v>
      </c>
      <c r="AG558" s="125">
        <f t="shared" si="412"/>
        <v>0</v>
      </c>
      <c r="AH558" s="126">
        <f t="shared" si="413"/>
        <v>0</v>
      </c>
      <c r="AI558" s="126">
        <f t="shared" si="414"/>
        <v>0</v>
      </c>
      <c r="AJ558" s="126">
        <f t="shared" si="415"/>
        <v>0</v>
      </c>
      <c r="AK558" s="126">
        <f t="shared" si="416"/>
        <v>0</v>
      </c>
      <c r="AL558" s="126">
        <f t="shared" si="417"/>
        <v>4</v>
      </c>
      <c r="AM558" s="125">
        <f t="shared" si="446"/>
        <v>23</v>
      </c>
      <c r="AN558" s="125">
        <f t="shared" si="442"/>
        <v>0</v>
      </c>
      <c r="AO558" s="125">
        <f t="shared" si="443"/>
        <v>0</v>
      </c>
      <c r="AP558" s="125">
        <f t="shared" si="418"/>
        <v>1</v>
      </c>
      <c r="AQ558" s="127">
        <f t="shared" si="419"/>
        <v>810</v>
      </c>
      <c r="AR558" s="127">
        <f t="shared" si="420"/>
        <v>0</v>
      </c>
      <c r="AS558" s="125">
        <f t="shared" si="421"/>
        <v>0</v>
      </c>
      <c r="AT558" s="128">
        <f t="shared" si="422"/>
        <v>0</v>
      </c>
      <c r="AU558" s="128">
        <f t="shared" si="423"/>
        <v>0</v>
      </c>
      <c r="AV558" s="128">
        <f t="shared" si="424"/>
        <v>0</v>
      </c>
      <c r="AW558" s="128">
        <f t="shared" si="425"/>
        <v>0</v>
      </c>
      <c r="AX558" s="146">
        <f t="shared" si="444"/>
        <v>0</v>
      </c>
      <c r="AY558" s="147">
        <f t="shared" si="426"/>
        <v>0</v>
      </c>
      <c r="AZ558" s="146">
        <f t="shared" si="445"/>
        <v>0</v>
      </c>
      <c r="BA558" s="129">
        <f t="shared" si="427"/>
        <v>0</v>
      </c>
      <c r="BB558" s="129">
        <f t="shared" si="428"/>
        <v>0</v>
      </c>
      <c r="BC558" s="129">
        <f t="shared" si="429"/>
        <v>0</v>
      </c>
      <c r="BD558" s="130">
        <f t="shared" si="430"/>
        <v>0</v>
      </c>
      <c r="BE558" s="130">
        <f t="shared" si="431"/>
        <v>0</v>
      </c>
      <c r="BF558" s="130">
        <f t="shared" si="432"/>
        <v>0</v>
      </c>
      <c r="BG558" s="149" t="b">
        <f t="shared" si="433"/>
        <v>0</v>
      </c>
      <c r="BH558" s="130" t="b">
        <f t="shared" si="434"/>
        <v>0</v>
      </c>
      <c r="BI558" s="130" t="str">
        <f t="shared" si="447"/>
        <v/>
      </c>
      <c r="BJ558" s="130" t="str">
        <f t="shared" si="448"/>
        <v/>
      </c>
      <c r="BK558" s="130">
        <f t="shared" si="449"/>
        <v>0</v>
      </c>
      <c r="BL558" s="130" t="str">
        <f t="shared" si="435"/>
        <v/>
      </c>
      <c r="BM558" s="130" t="str">
        <f t="shared" si="454"/>
        <v/>
      </c>
      <c r="BN558" s="130" t="str">
        <f t="shared" si="455"/>
        <v/>
      </c>
      <c r="BO558" s="130">
        <f t="shared" si="451"/>
        <v>0</v>
      </c>
      <c r="BP558" s="130">
        <f t="shared" si="452"/>
        <v>0</v>
      </c>
      <c r="BQ558" s="130">
        <f t="shared" si="453"/>
        <v>0</v>
      </c>
      <c r="BR558" s="130">
        <f t="shared" si="450"/>
        <v>0</v>
      </c>
      <c r="BS558" s="130" t="str">
        <f t="shared" si="436"/>
        <v>N</v>
      </c>
    </row>
    <row r="559" spans="1:71" ht="18" customHeight="1">
      <c r="A559" s="407"/>
      <c r="B559" s="117"/>
      <c r="C559" s="117"/>
      <c r="D559" s="118"/>
      <c r="E559" s="118"/>
      <c r="F559" s="115"/>
      <c r="G559" s="115"/>
      <c r="H559" s="119"/>
      <c r="I559" s="109" t="str">
        <f t="shared" si="406"/>
        <v xml:space="preserve"> </v>
      </c>
      <c r="J559" s="109" t="str">
        <f t="shared" si="407"/>
        <v xml:space="preserve"> </v>
      </c>
      <c r="K559" s="109" t="str">
        <f t="shared" si="408"/>
        <v xml:space="preserve"> </v>
      </c>
      <c r="W559" s="141" t="str">
        <f t="shared" si="409"/>
        <v xml:space="preserve"> </v>
      </c>
      <c r="X559" s="137" t="str">
        <f t="shared" si="410"/>
        <v xml:space="preserve"> </v>
      </c>
      <c r="Y559" s="137" t="str">
        <f t="shared" si="411"/>
        <v xml:space="preserve"> </v>
      </c>
      <c r="Z559" s="137" t="str">
        <f t="shared" si="437"/>
        <v xml:space="preserve"> </v>
      </c>
      <c r="AA559" s="138" t="str">
        <f t="shared" si="438"/>
        <v xml:space="preserve"> </v>
      </c>
      <c r="AB559" s="144" t="str">
        <f t="shared" si="439"/>
        <v xml:space="preserve"> </v>
      </c>
      <c r="AC559" s="139" t="e">
        <f t="shared" si="440"/>
        <v>#N/A</v>
      </c>
      <c r="AD559" s="139" t="e">
        <f t="shared" si="441"/>
        <v>#N/A</v>
      </c>
      <c r="AE559" s="140" t="str">
        <f>IF(ISBLANK($G559)," ",IF($D559="Z",#REF!,IF($G559=2,0,IF($G559=1,IF($AB559&gt;$AD559,#REF!,0),IF($AB559&lt;$AC559,#REF!,#REF!)))))</f>
        <v xml:space="preserve"> </v>
      </c>
      <c r="AF559" s="140" t="str">
        <f>IF(ISBLANK($G559)," ",IF($D559="Z",#REF!+#REF!,IF($G559=2,#REF!+#REF!,IF($G559=1,IF($AB559&gt;$AD559,#REF!+#REF!,#REF!+#REF!),IF($AB559&lt;$AC559,#REF!+#REF!,#REF!+#REF!)))))</f>
        <v xml:space="preserve"> </v>
      </c>
      <c r="AG559" s="125">
        <f t="shared" si="412"/>
        <v>0</v>
      </c>
      <c r="AH559" s="126">
        <f t="shared" si="413"/>
        <v>0</v>
      </c>
      <c r="AI559" s="126">
        <f t="shared" si="414"/>
        <v>0</v>
      </c>
      <c r="AJ559" s="126">
        <f t="shared" si="415"/>
        <v>0</v>
      </c>
      <c r="AK559" s="126">
        <f t="shared" si="416"/>
        <v>0</v>
      </c>
      <c r="AL559" s="126">
        <f t="shared" si="417"/>
        <v>4</v>
      </c>
      <c r="AM559" s="125">
        <f t="shared" si="446"/>
        <v>23</v>
      </c>
      <c r="AN559" s="125">
        <f t="shared" si="442"/>
        <v>0</v>
      </c>
      <c r="AO559" s="125">
        <f t="shared" si="443"/>
        <v>0</v>
      </c>
      <c r="AP559" s="125">
        <f t="shared" si="418"/>
        <v>1</v>
      </c>
      <c r="AQ559" s="127">
        <f t="shared" si="419"/>
        <v>810</v>
      </c>
      <c r="AR559" s="127">
        <f t="shared" si="420"/>
        <v>0</v>
      </c>
      <c r="AS559" s="125">
        <f t="shared" si="421"/>
        <v>0</v>
      </c>
      <c r="AT559" s="128">
        <f t="shared" si="422"/>
        <v>0</v>
      </c>
      <c r="AU559" s="128">
        <f t="shared" si="423"/>
        <v>0</v>
      </c>
      <c r="AV559" s="128">
        <f t="shared" si="424"/>
        <v>0</v>
      </c>
      <c r="AW559" s="128">
        <f t="shared" si="425"/>
        <v>0</v>
      </c>
      <c r="AX559" s="146">
        <f t="shared" si="444"/>
        <v>0</v>
      </c>
      <c r="AY559" s="147">
        <f t="shared" si="426"/>
        <v>0</v>
      </c>
      <c r="AZ559" s="146">
        <f t="shared" si="445"/>
        <v>0</v>
      </c>
      <c r="BA559" s="129">
        <f t="shared" si="427"/>
        <v>0</v>
      </c>
      <c r="BB559" s="129">
        <f t="shared" si="428"/>
        <v>0</v>
      </c>
      <c r="BC559" s="129">
        <f t="shared" si="429"/>
        <v>0</v>
      </c>
      <c r="BD559" s="130">
        <f t="shared" si="430"/>
        <v>0</v>
      </c>
      <c r="BE559" s="130">
        <f t="shared" si="431"/>
        <v>0</v>
      </c>
      <c r="BF559" s="130">
        <f t="shared" si="432"/>
        <v>0</v>
      </c>
      <c r="BG559" s="149" t="b">
        <f t="shared" si="433"/>
        <v>0</v>
      </c>
      <c r="BH559" s="130" t="b">
        <f t="shared" si="434"/>
        <v>0</v>
      </c>
      <c r="BI559" s="130" t="str">
        <f t="shared" si="447"/>
        <v/>
      </c>
      <c r="BJ559" s="130" t="str">
        <f t="shared" si="448"/>
        <v/>
      </c>
      <c r="BK559" s="130">
        <f t="shared" si="449"/>
        <v>0</v>
      </c>
      <c r="BL559" s="130" t="str">
        <f t="shared" si="435"/>
        <v/>
      </c>
      <c r="BM559" s="130" t="str">
        <f t="shared" si="454"/>
        <v/>
      </c>
      <c r="BN559" s="130" t="str">
        <f t="shared" si="455"/>
        <v/>
      </c>
      <c r="BO559" s="130">
        <f t="shared" si="451"/>
        <v>0</v>
      </c>
      <c r="BP559" s="130">
        <f t="shared" si="452"/>
        <v>0</v>
      </c>
      <c r="BQ559" s="130">
        <f t="shared" si="453"/>
        <v>0</v>
      </c>
      <c r="BR559" s="130">
        <f t="shared" si="450"/>
        <v>0</v>
      </c>
      <c r="BS559" s="130" t="str">
        <f t="shared" si="436"/>
        <v>N</v>
      </c>
    </row>
    <row r="560" spans="1:71" ht="18" customHeight="1">
      <c r="A560" s="407"/>
      <c r="B560" s="117"/>
      <c r="C560" s="117"/>
      <c r="D560" s="118"/>
      <c r="E560" s="118"/>
      <c r="F560" s="115"/>
      <c r="G560" s="115"/>
      <c r="H560" s="119"/>
      <c r="I560" s="109" t="str">
        <f t="shared" si="406"/>
        <v xml:space="preserve"> </v>
      </c>
      <c r="J560" s="109" t="str">
        <f t="shared" si="407"/>
        <v xml:space="preserve"> </v>
      </c>
      <c r="K560" s="109" t="str">
        <f t="shared" si="408"/>
        <v xml:space="preserve"> </v>
      </c>
      <c r="W560" s="141" t="str">
        <f t="shared" si="409"/>
        <v xml:space="preserve"> </v>
      </c>
      <c r="X560" s="137" t="str">
        <f t="shared" si="410"/>
        <v xml:space="preserve"> </v>
      </c>
      <c r="Y560" s="137" t="str">
        <f t="shared" si="411"/>
        <v xml:space="preserve"> </v>
      </c>
      <c r="Z560" s="137" t="str">
        <f t="shared" si="437"/>
        <v xml:space="preserve"> </v>
      </c>
      <c r="AA560" s="138" t="str">
        <f t="shared" si="438"/>
        <v xml:space="preserve"> </v>
      </c>
      <c r="AB560" s="144" t="str">
        <f t="shared" si="439"/>
        <v xml:space="preserve"> </v>
      </c>
      <c r="AC560" s="139" t="e">
        <f t="shared" si="440"/>
        <v>#N/A</v>
      </c>
      <c r="AD560" s="139" t="e">
        <f t="shared" si="441"/>
        <v>#N/A</v>
      </c>
      <c r="AE560" s="140" t="str">
        <f>IF(ISBLANK($G560)," ",IF($D560="Z",#REF!,IF($G560=2,0,IF($G560=1,IF($AB560&gt;$AD560,#REF!,0),IF($AB560&lt;$AC560,#REF!,#REF!)))))</f>
        <v xml:space="preserve"> </v>
      </c>
      <c r="AF560" s="140" t="str">
        <f>IF(ISBLANK($G560)," ",IF($D560="Z",#REF!+#REF!,IF($G560=2,#REF!+#REF!,IF($G560=1,IF($AB560&gt;$AD560,#REF!+#REF!,#REF!+#REF!),IF($AB560&lt;$AC560,#REF!+#REF!,#REF!+#REF!)))))</f>
        <v xml:space="preserve"> </v>
      </c>
      <c r="AG560" s="125">
        <f t="shared" si="412"/>
        <v>0</v>
      </c>
      <c r="AH560" s="126">
        <f t="shared" si="413"/>
        <v>0</v>
      </c>
      <c r="AI560" s="126">
        <f t="shared" si="414"/>
        <v>0</v>
      </c>
      <c r="AJ560" s="126">
        <f t="shared" si="415"/>
        <v>0</v>
      </c>
      <c r="AK560" s="126">
        <f t="shared" si="416"/>
        <v>0</v>
      </c>
      <c r="AL560" s="126">
        <f t="shared" si="417"/>
        <v>4</v>
      </c>
      <c r="AM560" s="125">
        <f t="shared" si="446"/>
        <v>23</v>
      </c>
      <c r="AN560" s="125">
        <f t="shared" si="442"/>
        <v>0</v>
      </c>
      <c r="AO560" s="125">
        <f t="shared" si="443"/>
        <v>0</v>
      </c>
      <c r="AP560" s="125">
        <f t="shared" si="418"/>
        <v>1</v>
      </c>
      <c r="AQ560" s="127">
        <f t="shared" si="419"/>
        <v>810</v>
      </c>
      <c r="AR560" s="127">
        <f t="shared" si="420"/>
        <v>0</v>
      </c>
      <c r="AS560" s="125">
        <f t="shared" si="421"/>
        <v>0</v>
      </c>
      <c r="AT560" s="128">
        <f t="shared" si="422"/>
        <v>0</v>
      </c>
      <c r="AU560" s="128">
        <f t="shared" si="423"/>
        <v>0</v>
      </c>
      <c r="AV560" s="128">
        <f t="shared" si="424"/>
        <v>0</v>
      </c>
      <c r="AW560" s="128">
        <f t="shared" si="425"/>
        <v>0</v>
      </c>
      <c r="AX560" s="146">
        <f t="shared" si="444"/>
        <v>0</v>
      </c>
      <c r="AY560" s="147">
        <f t="shared" si="426"/>
        <v>0</v>
      </c>
      <c r="AZ560" s="146">
        <f t="shared" si="445"/>
        <v>0</v>
      </c>
      <c r="BA560" s="129">
        <f t="shared" si="427"/>
        <v>0</v>
      </c>
      <c r="BB560" s="129">
        <f t="shared" si="428"/>
        <v>0</v>
      </c>
      <c r="BC560" s="129">
        <f t="shared" si="429"/>
        <v>0</v>
      </c>
      <c r="BD560" s="130">
        <f t="shared" si="430"/>
        <v>0</v>
      </c>
      <c r="BE560" s="130">
        <f t="shared" si="431"/>
        <v>0</v>
      </c>
      <c r="BF560" s="130">
        <f t="shared" si="432"/>
        <v>0</v>
      </c>
      <c r="BG560" s="149" t="b">
        <f t="shared" si="433"/>
        <v>0</v>
      </c>
      <c r="BH560" s="130" t="b">
        <f t="shared" si="434"/>
        <v>0</v>
      </c>
      <c r="BI560" s="130" t="str">
        <f t="shared" si="447"/>
        <v/>
      </c>
      <c r="BJ560" s="130" t="str">
        <f t="shared" si="448"/>
        <v/>
      </c>
      <c r="BK560" s="130">
        <f t="shared" si="449"/>
        <v>0</v>
      </c>
      <c r="BL560" s="130" t="str">
        <f t="shared" si="435"/>
        <v/>
      </c>
      <c r="BM560" s="130" t="str">
        <f t="shared" si="454"/>
        <v/>
      </c>
      <c r="BN560" s="130" t="str">
        <f t="shared" si="455"/>
        <v/>
      </c>
      <c r="BO560" s="130">
        <f t="shared" si="451"/>
        <v>0</v>
      </c>
      <c r="BP560" s="130">
        <f t="shared" si="452"/>
        <v>0</v>
      </c>
      <c r="BQ560" s="130">
        <f t="shared" si="453"/>
        <v>0</v>
      </c>
      <c r="BR560" s="130">
        <f t="shared" si="450"/>
        <v>0</v>
      </c>
      <c r="BS560" s="130" t="str">
        <f t="shared" si="436"/>
        <v>N</v>
      </c>
    </row>
    <row r="561" spans="1:71" ht="18" customHeight="1">
      <c r="A561" s="407"/>
      <c r="B561" s="117"/>
      <c r="C561" s="117"/>
      <c r="D561" s="118"/>
      <c r="E561" s="118"/>
      <c r="F561" s="115"/>
      <c r="G561" s="115"/>
      <c r="H561" s="119"/>
      <c r="I561" s="109" t="str">
        <f t="shared" si="406"/>
        <v xml:space="preserve"> </v>
      </c>
      <c r="J561" s="109" t="str">
        <f t="shared" si="407"/>
        <v xml:space="preserve"> </v>
      </c>
      <c r="K561" s="109" t="str">
        <f t="shared" si="408"/>
        <v xml:space="preserve"> </v>
      </c>
      <c r="W561" s="141" t="str">
        <f t="shared" si="409"/>
        <v xml:space="preserve"> </v>
      </c>
      <c r="X561" s="137" t="str">
        <f t="shared" si="410"/>
        <v xml:space="preserve"> </v>
      </c>
      <c r="Y561" s="137" t="str">
        <f t="shared" si="411"/>
        <v xml:space="preserve"> </v>
      </c>
      <c r="Z561" s="137" t="str">
        <f t="shared" si="437"/>
        <v xml:space="preserve"> </v>
      </c>
      <c r="AA561" s="138" t="str">
        <f t="shared" si="438"/>
        <v xml:space="preserve"> </v>
      </c>
      <c r="AB561" s="144" t="str">
        <f t="shared" si="439"/>
        <v xml:space="preserve"> </v>
      </c>
      <c r="AC561" s="139" t="e">
        <f t="shared" si="440"/>
        <v>#N/A</v>
      </c>
      <c r="AD561" s="139" t="e">
        <f t="shared" si="441"/>
        <v>#N/A</v>
      </c>
      <c r="AE561" s="140" t="str">
        <f>IF(ISBLANK($G561)," ",IF($D561="Z",#REF!,IF($G561=2,0,IF($G561=1,IF($AB561&gt;$AD561,#REF!,0),IF($AB561&lt;$AC561,#REF!,#REF!)))))</f>
        <v xml:space="preserve"> </v>
      </c>
      <c r="AF561" s="140" t="str">
        <f>IF(ISBLANK($G561)," ",IF($D561="Z",#REF!+#REF!,IF($G561=2,#REF!+#REF!,IF($G561=1,IF($AB561&gt;$AD561,#REF!+#REF!,#REF!+#REF!),IF($AB561&lt;$AC561,#REF!+#REF!,#REF!+#REF!)))))</f>
        <v xml:space="preserve"> </v>
      </c>
      <c r="AG561" s="125">
        <f t="shared" si="412"/>
        <v>0</v>
      </c>
      <c r="AH561" s="126">
        <f t="shared" si="413"/>
        <v>0</v>
      </c>
      <c r="AI561" s="126">
        <f t="shared" si="414"/>
        <v>0</v>
      </c>
      <c r="AJ561" s="126">
        <f t="shared" si="415"/>
        <v>0</v>
      </c>
      <c r="AK561" s="126">
        <f t="shared" si="416"/>
        <v>0</v>
      </c>
      <c r="AL561" s="126">
        <f t="shared" si="417"/>
        <v>4</v>
      </c>
      <c r="AM561" s="125">
        <f t="shared" si="446"/>
        <v>23</v>
      </c>
      <c r="AN561" s="125">
        <f t="shared" si="442"/>
        <v>0</v>
      </c>
      <c r="AO561" s="125">
        <f t="shared" si="443"/>
        <v>0</v>
      </c>
      <c r="AP561" s="125">
        <f t="shared" si="418"/>
        <v>1</v>
      </c>
      <c r="AQ561" s="127">
        <f t="shared" si="419"/>
        <v>810</v>
      </c>
      <c r="AR561" s="127">
        <f t="shared" si="420"/>
        <v>0</v>
      </c>
      <c r="AS561" s="125">
        <f t="shared" si="421"/>
        <v>0</v>
      </c>
      <c r="AT561" s="128">
        <f t="shared" si="422"/>
        <v>0</v>
      </c>
      <c r="AU561" s="128">
        <f t="shared" si="423"/>
        <v>0</v>
      </c>
      <c r="AV561" s="128">
        <f t="shared" si="424"/>
        <v>0</v>
      </c>
      <c r="AW561" s="128">
        <f t="shared" si="425"/>
        <v>0</v>
      </c>
      <c r="AX561" s="146">
        <f t="shared" si="444"/>
        <v>0</v>
      </c>
      <c r="AY561" s="147">
        <f t="shared" si="426"/>
        <v>0</v>
      </c>
      <c r="AZ561" s="146">
        <f t="shared" si="445"/>
        <v>0</v>
      </c>
      <c r="BA561" s="129">
        <f t="shared" si="427"/>
        <v>0</v>
      </c>
      <c r="BB561" s="129">
        <f t="shared" si="428"/>
        <v>0</v>
      </c>
      <c r="BC561" s="129">
        <f t="shared" si="429"/>
        <v>0</v>
      </c>
      <c r="BD561" s="130">
        <f t="shared" si="430"/>
        <v>0</v>
      </c>
      <c r="BE561" s="130">
        <f t="shared" si="431"/>
        <v>0</v>
      </c>
      <c r="BF561" s="130">
        <f t="shared" si="432"/>
        <v>0</v>
      </c>
      <c r="BG561" s="149" t="b">
        <f t="shared" si="433"/>
        <v>0</v>
      </c>
      <c r="BH561" s="130" t="b">
        <f t="shared" si="434"/>
        <v>0</v>
      </c>
      <c r="BI561" s="130" t="str">
        <f t="shared" si="447"/>
        <v/>
      </c>
      <c r="BJ561" s="130" t="str">
        <f t="shared" si="448"/>
        <v/>
      </c>
      <c r="BK561" s="130">
        <f t="shared" si="449"/>
        <v>0</v>
      </c>
      <c r="BL561" s="130" t="str">
        <f t="shared" si="435"/>
        <v/>
      </c>
      <c r="BM561" s="130" t="str">
        <f t="shared" si="454"/>
        <v/>
      </c>
      <c r="BN561" s="130" t="str">
        <f t="shared" si="455"/>
        <v/>
      </c>
      <c r="BO561" s="130">
        <f t="shared" si="451"/>
        <v>0</v>
      </c>
      <c r="BP561" s="130">
        <f t="shared" si="452"/>
        <v>0</v>
      </c>
      <c r="BQ561" s="130">
        <f t="shared" si="453"/>
        <v>0</v>
      </c>
      <c r="BR561" s="130">
        <f t="shared" si="450"/>
        <v>0</v>
      </c>
      <c r="BS561" s="130" t="str">
        <f t="shared" si="436"/>
        <v>N</v>
      </c>
    </row>
    <row r="562" spans="1:71" ht="18" customHeight="1">
      <c r="A562" s="407"/>
      <c r="B562" s="117"/>
      <c r="C562" s="117"/>
      <c r="D562" s="118"/>
      <c r="E562" s="118"/>
      <c r="F562" s="115"/>
      <c r="G562" s="115"/>
      <c r="H562" s="119"/>
      <c r="I562" s="109" t="str">
        <f t="shared" si="406"/>
        <v xml:space="preserve"> </v>
      </c>
      <c r="J562" s="109" t="str">
        <f t="shared" si="407"/>
        <v xml:space="preserve"> </v>
      </c>
      <c r="K562" s="109" t="str">
        <f t="shared" si="408"/>
        <v xml:space="preserve"> </v>
      </c>
      <c r="W562" s="141" t="str">
        <f t="shared" si="409"/>
        <v xml:space="preserve"> </v>
      </c>
      <c r="X562" s="137" t="str">
        <f t="shared" si="410"/>
        <v xml:space="preserve"> </v>
      </c>
      <c r="Y562" s="137" t="str">
        <f t="shared" si="411"/>
        <v xml:space="preserve"> </v>
      </c>
      <c r="Z562" s="137" t="str">
        <f t="shared" si="437"/>
        <v xml:space="preserve"> </v>
      </c>
      <c r="AA562" s="138" t="str">
        <f t="shared" si="438"/>
        <v xml:space="preserve"> </v>
      </c>
      <c r="AB562" s="144" t="str">
        <f t="shared" si="439"/>
        <v xml:space="preserve"> </v>
      </c>
      <c r="AC562" s="139" t="e">
        <f t="shared" si="440"/>
        <v>#N/A</v>
      </c>
      <c r="AD562" s="139" t="e">
        <f t="shared" si="441"/>
        <v>#N/A</v>
      </c>
      <c r="AE562" s="140" t="str">
        <f>IF(ISBLANK($G562)," ",IF($D562="Z",#REF!,IF($G562=2,0,IF($G562=1,IF($AB562&gt;$AD562,#REF!,0),IF($AB562&lt;$AC562,#REF!,#REF!)))))</f>
        <v xml:space="preserve"> </v>
      </c>
      <c r="AF562" s="140" t="str">
        <f>IF(ISBLANK($G562)," ",IF($D562="Z",#REF!+#REF!,IF($G562=2,#REF!+#REF!,IF($G562=1,IF($AB562&gt;$AD562,#REF!+#REF!,#REF!+#REF!),IF($AB562&lt;$AC562,#REF!+#REF!,#REF!+#REF!)))))</f>
        <v xml:space="preserve"> </v>
      </c>
      <c r="AG562" s="125">
        <f t="shared" si="412"/>
        <v>0</v>
      </c>
      <c r="AH562" s="126">
        <f t="shared" si="413"/>
        <v>0</v>
      </c>
      <c r="AI562" s="126">
        <f t="shared" si="414"/>
        <v>0</v>
      </c>
      <c r="AJ562" s="126">
        <f t="shared" si="415"/>
        <v>0</v>
      </c>
      <c r="AK562" s="126">
        <f t="shared" si="416"/>
        <v>0</v>
      </c>
      <c r="AL562" s="126">
        <f t="shared" si="417"/>
        <v>4</v>
      </c>
      <c r="AM562" s="125">
        <f t="shared" si="446"/>
        <v>23</v>
      </c>
      <c r="AN562" s="125">
        <f t="shared" si="442"/>
        <v>0</v>
      </c>
      <c r="AO562" s="125">
        <f t="shared" si="443"/>
        <v>0</v>
      </c>
      <c r="AP562" s="125">
        <f t="shared" si="418"/>
        <v>1</v>
      </c>
      <c r="AQ562" s="127">
        <f t="shared" si="419"/>
        <v>810</v>
      </c>
      <c r="AR562" s="127">
        <f t="shared" si="420"/>
        <v>0</v>
      </c>
      <c r="AS562" s="125">
        <f t="shared" si="421"/>
        <v>0</v>
      </c>
      <c r="AT562" s="128">
        <f t="shared" si="422"/>
        <v>0</v>
      </c>
      <c r="AU562" s="128">
        <f t="shared" si="423"/>
        <v>0</v>
      </c>
      <c r="AV562" s="128">
        <f t="shared" si="424"/>
        <v>0</v>
      </c>
      <c r="AW562" s="128">
        <f t="shared" si="425"/>
        <v>0</v>
      </c>
      <c r="AX562" s="146">
        <f t="shared" si="444"/>
        <v>0</v>
      </c>
      <c r="AY562" s="147">
        <f t="shared" si="426"/>
        <v>0</v>
      </c>
      <c r="AZ562" s="146">
        <f t="shared" si="445"/>
        <v>0</v>
      </c>
      <c r="BA562" s="129">
        <f t="shared" si="427"/>
        <v>0</v>
      </c>
      <c r="BB562" s="129">
        <f t="shared" si="428"/>
        <v>0</v>
      </c>
      <c r="BC562" s="129">
        <f t="shared" si="429"/>
        <v>0</v>
      </c>
      <c r="BD562" s="130">
        <f t="shared" si="430"/>
        <v>0</v>
      </c>
      <c r="BE562" s="130">
        <f t="shared" si="431"/>
        <v>0</v>
      </c>
      <c r="BF562" s="130">
        <f t="shared" si="432"/>
        <v>0</v>
      </c>
      <c r="BG562" s="149" t="b">
        <f t="shared" si="433"/>
        <v>0</v>
      </c>
      <c r="BH562" s="130" t="b">
        <f t="shared" si="434"/>
        <v>0</v>
      </c>
      <c r="BI562" s="130" t="str">
        <f t="shared" si="447"/>
        <v/>
      </c>
      <c r="BJ562" s="130" t="str">
        <f t="shared" si="448"/>
        <v/>
      </c>
      <c r="BK562" s="130">
        <f t="shared" si="449"/>
        <v>0</v>
      </c>
      <c r="BL562" s="130" t="str">
        <f t="shared" si="435"/>
        <v/>
      </c>
      <c r="BM562" s="130" t="str">
        <f t="shared" si="454"/>
        <v/>
      </c>
      <c r="BN562" s="130" t="str">
        <f t="shared" si="455"/>
        <v/>
      </c>
      <c r="BO562" s="130">
        <f t="shared" si="451"/>
        <v>0</v>
      </c>
      <c r="BP562" s="130">
        <f t="shared" si="452"/>
        <v>0</v>
      </c>
      <c r="BQ562" s="130">
        <f t="shared" si="453"/>
        <v>0</v>
      </c>
      <c r="BR562" s="130">
        <f t="shared" si="450"/>
        <v>0</v>
      </c>
      <c r="BS562" s="130" t="str">
        <f t="shared" si="436"/>
        <v>N</v>
      </c>
    </row>
    <row r="563" spans="1:71" ht="18" customHeight="1">
      <c r="A563" s="407"/>
      <c r="B563" s="117"/>
      <c r="C563" s="117"/>
      <c r="D563" s="118"/>
      <c r="E563" s="118"/>
      <c r="F563" s="115"/>
      <c r="G563" s="115"/>
      <c r="H563" s="119"/>
      <c r="I563" s="109" t="str">
        <f t="shared" si="406"/>
        <v xml:space="preserve"> </v>
      </c>
      <c r="J563" s="109" t="str">
        <f t="shared" si="407"/>
        <v xml:space="preserve"> </v>
      </c>
      <c r="K563" s="109" t="str">
        <f t="shared" si="408"/>
        <v xml:space="preserve"> </v>
      </c>
      <c r="W563" s="141" t="str">
        <f t="shared" si="409"/>
        <v xml:space="preserve"> </v>
      </c>
      <c r="X563" s="137" t="str">
        <f t="shared" si="410"/>
        <v xml:space="preserve"> </v>
      </c>
      <c r="Y563" s="137" t="str">
        <f t="shared" si="411"/>
        <v xml:space="preserve"> </v>
      </c>
      <c r="Z563" s="137" t="str">
        <f t="shared" si="437"/>
        <v xml:space="preserve"> </v>
      </c>
      <c r="AA563" s="138" t="str">
        <f t="shared" si="438"/>
        <v xml:space="preserve"> </v>
      </c>
      <c r="AB563" s="144" t="str">
        <f t="shared" si="439"/>
        <v xml:space="preserve"> </v>
      </c>
      <c r="AC563" s="139" t="e">
        <f t="shared" si="440"/>
        <v>#N/A</v>
      </c>
      <c r="AD563" s="139" t="e">
        <f t="shared" si="441"/>
        <v>#N/A</v>
      </c>
      <c r="AE563" s="140" t="str">
        <f>IF(ISBLANK($G563)," ",IF($D563="Z",#REF!,IF($G563=2,0,IF($G563=1,IF($AB563&gt;$AD563,#REF!,0),IF($AB563&lt;$AC563,#REF!,#REF!)))))</f>
        <v xml:space="preserve"> </v>
      </c>
      <c r="AF563" s="140" t="str">
        <f>IF(ISBLANK($G563)," ",IF($D563="Z",#REF!+#REF!,IF($G563=2,#REF!+#REF!,IF($G563=1,IF($AB563&gt;$AD563,#REF!+#REF!,#REF!+#REF!),IF($AB563&lt;$AC563,#REF!+#REF!,#REF!+#REF!)))))</f>
        <v xml:space="preserve"> </v>
      </c>
      <c r="AG563" s="125">
        <f t="shared" si="412"/>
        <v>0</v>
      </c>
      <c r="AH563" s="126">
        <f t="shared" si="413"/>
        <v>0</v>
      </c>
      <c r="AI563" s="126">
        <f t="shared" si="414"/>
        <v>0</v>
      </c>
      <c r="AJ563" s="126">
        <f t="shared" si="415"/>
        <v>0</v>
      </c>
      <c r="AK563" s="126">
        <f t="shared" si="416"/>
        <v>0</v>
      </c>
      <c r="AL563" s="126">
        <f t="shared" si="417"/>
        <v>4</v>
      </c>
      <c r="AM563" s="125">
        <f t="shared" si="446"/>
        <v>23</v>
      </c>
      <c r="AN563" s="125">
        <f t="shared" si="442"/>
        <v>0</v>
      </c>
      <c r="AO563" s="125">
        <f t="shared" si="443"/>
        <v>0</v>
      </c>
      <c r="AP563" s="125">
        <f t="shared" si="418"/>
        <v>1</v>
      </c>
      <c r="AQ563" s="127">
        <f t="shared" si="419"/>
        <v>810</v>
      </c>
      <c r="AR563" s="127">
        <f t="shared" si="420"/>
        <v>0</v>
      </c>
      <c r="AS563" s="125">
        <f t="shared" si="421"/>
        <v>0</v>
      </c>
      <c r="AT563" s="128">
        <f t="shared" si="422"/>
        <v>0</v>
      </c>
      <c r="AU563" s="128">
        <f t="shared" si="423"/>
        <v>0</v>
      </c>
      <c r="AV563" s="128">
        <f t="shared" si="424"/>
        <v>0</v>
      </c>
      <c r="AW563" s="128">
        <f t="shared" si="425"/>
        <v>0</v>
      </c>
      <c r="AX563" s="146">
        <f t="shared" si="444"/>
        <v>0</v>
      </c>
      <c r="AY563" s="147">
        <f t="shared" si="426"/>
        <v>0</v>
      </c>
      <c r="AZ563" s="146">
        <f t="shared" si="445"/>
        <v>0</v>
      </c>
      <c r="BA563" s="129">
        <f t="shared" si="427"/>
        <v>0</v>
      </c>
      <c r="BB563" s="129">
        <f t="shared" si="428"/>
        <v>0</v>
      </c>
      <c r="BC563" s="129">
        <f t="shared" si="429"/>
        <v>0</v>
      </c>
      <c r="BD563" s="130">
        <f t="shared" si="430"/>
        <v>0</v>
      </c>
      <c r="BE563" s="130">
        <f t="shared" si="431"/>
        <v>0</v>
      </c>
      <c r="BF563" s="130">
        <f t="shared" si="432"/>
        <v>0</v>
      </c>
      <c r="BG563" s="149" t="b">
        <f t="shared" si="433"/>
        <v>0</v>
      </c>
      <c r="BH563" s="130" t="b">
        <f t="shared" si="434"/>
        <v>0</v>
      </c>
      <c r="BI563" s="130" t="str">
        <f t="shared" si="447"/>
        <v/>
      </c>
      <c r="BJ563" s="130" t="str">
        <f t="shared" si="448"/>
        <v/>
      </c>
      <c r="BK563" s="130">
        <f t="shared" si="449"/>
        <v>0</v>
      </c>
      <c r="BL563" s="130" t="str">
        <f t="shared" si="435"/>
        <v/>
      </c>
      <c r="BM563" s="130" t="str">
        <f t="shared" si="454"/>
        <v/>
      </c>
      <c r="BN563" s="130" t="str">
        <f t="shared" si="455"/>
        <v/>
      </c>
      <c r="BO563" s="130">
        <f t="shared" si="451"/>
        <v>0</v>
      </c>
      <c r="BP563" s="130">
        <f t="shared" si="452"/>
        <v>0</v>
      </c>
      <c r="BQ563" s="130">
        <f t="shared" si="453"/>
        <v>0</v>
      </c>
      <c r="BR563" s="130">
        <f t="shared" si="450"/>
        <v>0</v>
      </c>
      <c r="BS563" s="130" t="str">
        <f t="shared" si="436"/>
        <v>N</v>
      </c>
    </row>
    <row r="564" spans="1:71" ht="18" customHeight="1">
      <c r="A564" s="407"/>
      <c r="B564" s="117"/>
      <c r="C564" s="117"/>
      <c r="D564" s="118"/>
      <c r="E564" s="118"/>
      <c r="F564" s="115"/>
      <c r="G564" s="115"/>
      <c r="H564" s="119"/>
      <c r="I564" s="109" t="str">
        <f t="shared" si="406"/>
        <v xml:space="preserve"> </v>
      </c>
      <c r="J564" s="109" t="str">
        <f t="shared" si="407"/>
        <v xml:space="preserve"> </v>
      </c>
      <c r="K564" s="109" t="str">
        <f t="shared" si="408"/>
        <v xml:space="preserve"> </v>
      </c>
      <c r="W564" s="141" t="str">
        <f t="shared" si="409"/>
        <v xml:space="preserve"> </v>
      </c>
      <c r="X564" s="137" t="str">
        <f t="shared" si="410"/>
        <v xml:space="preserve"> </v>
      </c>
      <c r="Y564" s="137" t="str">
        <f t="shared" si="411"/>
        <v xml:space="preserve"> </v>
      </c>
      <c r="Z564" s="137" t="str">
        <f t="shared" si="437"/>
        <v xml:space="preserve"> </v>
      </c>
      <c r="AA564" s="138" t="str">
        <f t="shared" si="438"/>
        <v xml:space="preserve"> </v>
      </c>
      <c r="AB564" s="144" t="str">
        <f t="shared" si="439"/>
        <v xml:space="preserve"> </v>
      </c>
      <c r="AC564" s="139" t="e">
        <f t="shared" si="440"/>
        <v>#N/A</v>
      </c>
      <c r="AD564" s="139" t="e">
        <f t="shared" si="441"/>
        <v>#N/A</v>
      </c>
      <c r="AE564" s="140" t="str">
        <f>IF(ISBLANK($G564)," ",IF($D564="Z",#REF!,IF($G564=2,0,IF($G564=1,IF($AB564&gt;$AD564,#REF!,0),IF($AB564&lt;$AC564,#REF!,#REF!)))))</f>
        <v xml:space="preserve"> </v>
      </c>
      <c r="AF564" s="140" t="str">
        <f>IF(ISBLANK($G564)," ",IF($D564="Z",#REF!+#REF!,IF($G564=2,#REF!+#REF!,IF($G564=1,IF($AB564&gt;$AD564,#REF!+#REF!,#REF!+#REF!),IF($AB564&lt;$AC564,#REF!+#REF!,#REF!+#REF!)))))</f>
        <v xml:space="preserve"> </v>
      </c>
      <c r="AG564" s="125">
        <f t="shared" si="412"/>
        <v>0</v>
      </c>
      <c r="AH564" s="126">
        <f t="shared" si="413"/>
        <v>0</v>
      </c>
      <c r="AI564" s="126">
        <f t="shared" si="414"/>
        <v>0</v>
      </c>
      <c r="AJ564" s="126">
        <f t="shared" si="415"/>
        <v>0</v>
      </c>
      <c r="AK564" s="126">
        <f t="shared" si="416"/>
        <v>0</v>
      </c>
      <c r="AL564" s="126">
        <f t="shared" si="417"/>
        <v>4</v>
      </c>
      <c r="AM564" s="125">
        <f t="shared" si="446"/>
        <v>23</v>
      </c>
      <c r="AN564" s="125">
        <f t="shared" si="442"/>
        <v>0</v>
      </c>
      <c r="AO564" s="125">
        <f t="shared" si="443"/>
        <v>0</v>
      </c>
      <c r="AP564" s="125">
        <f t="shared" si="418"/>
        <v>1</v>
      </c>
      <c r="AQ564" s="127">
        <f t="shared" si="419"/>
        <v>810</v>
      </c>
      <c r="AR564" s="127">
        <f t="shared" si="420"/>
        <v>0</v>
      </c>
      <c r="AS564" s="125">
        <f t="shared" si="421"/>
        <v>0</v>
      </c>
      <c r="AT564" s="128">
        <f t="shared" si="422"/>
        <v>0</v>
      </c>
      <c r="AU564" s="128">
        <f t="shared" si="423"/>
        <v>0</v>
      </c>
      <c r="AV564" s="128">
        <f t="shared" si="424"/>
        <v>0</v>
      </c>
      <c r="AW564" s="128">
        <f t="shared" si="425"/>
        <v>0</v>
      </c>
      <c r="AX564" s="146">
        <f t="shared" si="444"/>
        <v>0</v>
      </c>
      <c r="AY564" s="147">
        <f t="shared" si="426"/>
        <v>0</v>
      </c>
      <c r="AZ564" s="146">
        <f t="shared" si="445"/>
        <v>0</v>
      </c>
      <c r="BA564" s="129">
        <f t="shared" si="427"/>
        <v>0</v>
      </c>
      <c r="BB564" s="129">
        <f t="shared" si="428"/>
        <v>0</v>
      </c>
      <c r="BC564" s="129">
        <f t="shared" si="429"/>
        <v>0</v>
      </c>
      <c r="BD564" s="130">
        <f t="shared" si="430"/>
        <v>0</v>
      </c>
      <c r="BE564" s="130">
        <f t="shared" si="431"/>
        <v>0</v>
      </c>
      <c r="BF564" s="130">
        <f t="shared" si="432"/>
        <v>0</v>
      </c>
      <c r="BG564" s="149" t="b">
        <f t="shared" si="433"/>
        <v>0</v>
      </c>
      <c r="BH564" s="130" t="b">
        <f t="shared" si="434"/>
        <v>0</v>
      </c>
      <c r="BI564" s="130" t="str">
        <f t="shared" si="447"/>
        <v/>
      </c>
      <c r="BJ564" s="130" t="str">
        <f t="shared" si="448"/>
        <v/>
      </c>
      <c r="BK564" s="130">
        <f t="shared" si="449"/>
        <v>0</v>
      </c>
      <c r="BL564" s="130" t="str">
        <f t="shared" si="435"/>
        <v/>
      </c>
      <c r="BM564" s="130" t="str">
        <f t="shared" si="454"/>
        <v/>
      </c>
      <c r="BN564" s="130" t="str">
        <f t="shared" si="455"/>
        <v/>
      </c>
      <c r="BO564" s="130">
        <f t="shared" si="451"/>
        <v>0</v>
      </c>
      <c r="BP564" s="130">
        <f t="shared" si="452"/>
        <v>0</v>
      </c>
      <c r="BQ564" s="130">
        <f t="shared" si="453"/>
        <v>0</v>
      </c>
      <c r="BR564" s="130">
        <f t="shared" si="450"/>
        <v>0</v>
      </c>
      <c r="BS564" s="130" t="str">
        <f t="shared" si="436"/>
        <v>N</v>
      </c>
    </row>
    <row r="565" spans="1:71" ht="18" customHeight="1">
      <c r="A565" s="407"/>
      <c r="B565" s="117"/>
      <c r="C565" s="117"/>
      <c r="D565" s="118"/>
      <c r="E565" s="118"/>
      <c r="F565" s="115"/>
      <c r="G565" s="115"/>
      <c r="H565" s="119"/>
      <c r="I565" s="109" t="str">
        <f t="shared" si="406"/>
        <v xml:space="preserve"> </v>
      </c>
      <c r="J565" s="109" t="str">
        <f t="shared" si="407"/>
        <v xml:space="preserve"> </v>
      </c>
      <c r="K565" s="109" t="str">
        <f t="shared" si="408"/>
        <v xml:space="preserve"> </v>
      </c>
      <c r="W565" s="141" t="str">
        <f t="shared" si="409"/>
        <v xml:space="preserve"> </v>
      </c>
      <c r="X565" s="137" t="str">
        <f t="shared" si="410"/>
        <v xml:space="preserve"> </v>
      </c>
      <c r="Y565" s="137" t="str">
        <f t="shared" si="411"/>
        <v xml:space="preserve"> </v>
      </c>
      <c r="Z565" s="137" t="str">
        <f t="shared" si="437"/>
        <v xml:space="preserve"> </v>
      </c>
      <c r="AA565" s="138" t="str">
        <f t="shared" si="438"/>
        <v xml:space="preserve"> </v>
      </c>
      <c r="AB565" s="144" t="str">
        <f t="shared" si="439"/>
        <v xml:space="preserve"> </v>
      </c>
      <c r="AC565" s="139" t="e">
        <f t="shared" si="440"/>
        <v>#N/A</v>
      </c>
      <c r="AD565" s="139" t="e">
        <f t="shared" si="441"/>
        <v>#N/A</v>
      </c>
      <c r="AE565" s="140" t="str">
        <f>IF(ISBLANK($G565)," ",IF($D565="Z",#REF!,IF($G565=2,0,IF($G565=1,IF($AB565&gt;$AD565,#REF!,0),IF($AB565&lt;$AC565,#REF!,#REF!)))))</f>
        <v xml:space="preserve"> </v>
      </c>
      <c r="AF565" s="140" t="str">
        <f>IF(ISBLANK($G565)," ",IF($D565="Z",#REF!+#REF!,IF($G565=2,#REF!+#REF!,IF($G565=1,IF($AB565&gt;$AD565,#REF!+#REF!,#REF!+#REF!),IF($AB565&lt;$AC565,#REF!+#REF!,#REF!+#REF!)))))</f>
        <v xml:space="preserve"> </v>
      </c>
      <c r="AG565" s="125">
        <f t="shared" si="412"/>
        <v>0</v>
      </c>
      <c r="AH565" s="126">
        <f t="shared" si="413"/>
        <v>0</v>
      </c>
      <c r="AI565" s="126">
        <f t="shared" si="414"/>
        <v>0</v>
      </c>
      <c r="AJ565" s="126">
        <f t="shared" si="415"/>
        <v>0</v>
      </c>
      <c r="AK565" s="126">
        <f t="shared" si="416"/>
        <v>0</v>
      </c>
      <c r="AL565" s="126">
        <f t="shared" si="417"/>
        <v>4</v>
      </c>
      <c r="AM565" s="125">
        <f t="shared" si="446"/>
        <v>23</v>
      </c>
      <c r="AN565" s="125">
        <f t="shared" si="442"/>
        <v>0</v>
      </c>
      <c r="AO565" s="125">
        <f t="shared" si="443"/>
        <v>0</v>
      </c>
      <c r="AP565" s="125">
        <f t="shared" si="418"/>
        <v>1</v>
      </c>
      <c r="AQ565" s="127">
        <f t="shared" si="419"/>
        <v>810</v>
      </c>
      <c r="AR565" s="127">
        <f t="shared" si="420"/>
        <v>0</v>
      </c>
      <c r="AS565" s="125">
        <f t="shared" si="421"/>
        <v>0</v>
      </c>
      <c r="AT565" s="128">
        <f t="shared" si="422"/>
        <v>0</v>
      </c>
      <c r="AU565" s="128">
        <f t="shared" si="423"/>
        <v>0</v>
      </c>
      <c r="AV565" s="128">
        <f t="shared" si="424"/>
        <v>0</v>
      </c>
      <c r="AW565" s="128">
        <f t="shared" si="425"/>
        <v>0</v>
      </c>
      <c r="AX565" s="146">
        <f t="shared" si="444"/>
        <v>0</v>
      </c>
      <c r="AY565" s="147">
        <f t="shared" si="426"/>
        <v>0</v>
      </c>
      <c r="AZ565" s="146">
        <f t="shared" si="445"/>
        <v>0</v>
      </c>
      <c r="BA565" s="129">
        <f t="shared" si="427"/>
        <v>0</v>
      </c>
      <c r="BB565" s="129">
        <f t="shared" si="428"/>
        <v>0</v>
      </c>
      <c r="BC565" s="129">
        <f t="shared" si="429"/>
        <v>0</v>
      </c>
      <c r="BD565" s="130">
        <f t="shared" si="430"/>
        <v>0</v>
      </c>
      <c r="BE565" s="130">
        <f t="shared" si="431"/>
        <v>0</v>
      </c>
      <c r="BF565" s="130">
        <f t="shared" si="432"/>
        <v>0</v>
      </c>
      <c r="BG565" s="149" t="b">
        <f t="shared" si="433"/>
        <v>0</v>
      </c>
      <c r="BH565" s="130" t="b">
        <f t="shared" si="434"/>
        <v>0</v>
      </c>
      <c r="BI565" s="130" t="str">
        <f t="shared" si="447"/>
        <v/>
      </c>
      <c r="BJ565" s="130" t="str">
        <f t="shared" si="448"/>
        <v/>
      </c>
      <c r="BK565" s="130">
        <f t="shared" si="449"/>
        <v>0</v>
      </c>
      <c r="BL565" s="130" t="str">
        <f t="shared" si="435"/>
        <v/>
      </c>
      <c r="BM565" s="130" t="str">
        <f t="shared" si="454"/>
        <v/>
      </c>
      <c r="BN565" s="130" t="str">
        <f t="shared" si="455"/>
        <v/>
      </c>
      <c r="BO565" s="130">
        <f t="shared" si="451"/>
        <v>0</v>
      </c>
      <c r="BP565" s="130">
        <f t="shared" si="452"/>
        <v>0</v>
      </c>
      <c r="BQ565" s="130">
        <f t="shared" si="453"/>
        <v>0</v>
      </c>
      <c r="BR565" s="130">
        <f t="shared" si="450"/>
        <v>0</v>
      </c>
      <c r="BS565" s="130" t="str">
        <f t="shared" si="436"/>
        <v>N</v>
      </c>
    </row>
    <row r="566" spans="1:71" ht="18" customHeight="1">
      <c r="A566" s="407"/>
      <c r="B566" s="117"/>
      <c r="C566" s="117"/>
      <c r="D566" s="118"/>
      <c r="E566" s="118"/>
      <c r="F566" s="115"/>
      <c r="G566" s="115"/>
      <c r="H566" s="119"/>
      <c r="I566" s="109" t="str">
        <f t="shared" si="406"/>
        <v xml:space="preserve"> </v>
      </c>
      <c r="J566" s="109" t="str">
        <f t="shared" si="407"/>
        <v xml:space="preserve"> </v>
      </c>
      <c r="K566" s="109" t="str">
        <f t="shared" si="408"/>
        <v xml:space="preserve"> </v>
      </c>
      <c r="W566" s="141" t="str">
        <f t="shared" si="409"/>
        <v xml:space="preserve"> </v>
      </c>
      <c r="X566" s="137" t="str">
        <f t="shared" si="410"/>
        <v xml:space="preserve"> </v>
      </c>
      <c r="Y566" s="137" t="str">
        <f t="shared" si="411"/>
        <v xml:space="preserve"> </v>
      </c>
      <c r="Z566" s="137" t="str">
        <f t="shared" si="437"/>
        <v xml:space="preserve"> </v>
      </c>
      <c r="AA566" s="138" t="str">
        <f t="shared" si="438"/>
        <v xml:space="preserve"> </v>
      </c>
      <c r="AB566" s="144" t="str">
        <f t="shared" si="439"/>
        <v xml:space="preserve"> </v>
      </c>
      <c r="AC566" s="139" t="e">
        <f t="shared" si="440"/>
        <v>#N/A</v>
      </c>
      <c r="AD566" s="139" t="e">
        <f t="shared" si="441"/>
        <v>#N/A</v>
      </c>
      <c r="AE566" s="140" t="str">
        <f>IF(ISBLANK($G566)," ",IF($D566="Z",#REF!,IF($G566=2,0,IF($G566=1,IF($AB566&gt;$AD566,#REF!,0),IF($AB566&lt;$AC566,#REF!,#REF!)))))</f>
        <v xml:space="preserve"> </v>
      </c>
      <c r="AF566" s="140" t="str">
        <f>IF(ISBLANK($G566)," ",IF($D566="Z",#REF!+#REF!,IF($G566=2,#REF!+#REF!,IF($G566=1,IF($AB566&gt;$AD566,#REF!+#REF!,#REF!+#REF!),IF($AB566&lt;$AC566,#REF!+#REF!,#REF!+#REF!)))))</f>
        <v xml:space="preserve"> </v>
      </c>
      <c r="AG566" s="125">
        <f t="shared" si="412"/>
        <v>0</v>
      </c>
      <c r="AH566" s="126">
        <f t="shared" si="413"/>
        <v>0</v>
      </c>
      <c r="AI566" s="126">
        <f t="shared" si="414"/>
        <v>0</v>
      </c>
      <c r="AJ566" s="126">
        <f t="shared" si="415"/>
        <v>0</v>
      </c>
      <c r="AK566" s="126">
        <f t="shared" si="416"/>
        <v>0</v>
      </c>
      <c r="AL566" s="126">
        <f t="shared" si="417"/>
        <v>4</v>
      </c>
      <c r="AM566" s="125">
        <f t="shared" si="446"/>
        <v>23</v>
      </c>
      <c r="AN566" s="125">
        <f t="shared" si="442"/>
        <v>0</v>
      </c>
      <c r="AO566" s="125">
        <f t="shared" si="443"/>
        <v>0</v>
      </c>
      <c r="AP566" s="125">
        <f t="shared" si="418"/>
        <v>1</v>
      </c>
      <c r="AQ566" s="127">
        <f t="shared" si="419"/>
        <v>810</v>
      </c>
      <c r="AR566" s="127">
        <f t="shared" si="420"/>
        <v>0</v>
      </c>
      <c r="AS566" s="125">
        <f t="shared" si="421"/>
        <v>0</v>
      </c>
      <c r="AT566" s="128">
        <f t="shared" si="422"/>
        <v>0</v>
      </c>
      <c r="AU566" s="128">
        <f t="shared" si="423"/>
        <v>0</v>
      </c>
      <c r="AV566" s="128">
        <f t="shared" si="424"/>
        <v>0</v>
      </c>
      <c r="AW566" s="128">
        <f t="shared" si="425"/>
        <v>0</v>
      </c>
      <c r="AX566" s="146">
        <f t="shared" si="444"/>
        <v>0</v>
      </c>
      <c r="AY566" s="147">
        <f t="shared" si="426"/>
        <v>0</v>
      </c>
      <c r="AZ566" s="146">
        <f t="shared" si="445"/>
        <v>0</v>
      </c>
      <c r="BA566" s="129">
        <f t="shared" si="427"/>
        <v>0</v>
      </c>
      <c r="BB566" s="129">
        <f t="shared" si="428"/>
        <v>0</v>
      </c>
      <c r="BC566" s="129">
        <f t="shared" si="429"/>
        <v>0</v>
      </c>
      <c r="BD566" s="130">
        <f t="shared" si="430"/>
        <v>0</v>
      </c>
      <c r="BE566" s="130">
        <f t="shared" si="431"/>
        <v>0</v>
      </c>
      <c r="BF566" s="130">
        <f t="shared" si="432"/>
        <v>0</v>
      </c>
      <c r="BG566" s="149" t="b">
        <f t="shared" si="433"/>
        <v>0</v>
      </c>
      <c r="BH566" s="130" t="b">
        <f t="shared" si="434"/>
        <v>0</v>
      </c>
      <c r="BI566" s="130" t="str">
        <f t="shared" si="447"/>
        <v/>
      </c>
      <c r="BJ566" s="130" t="str">
        <f t="shared" si="448"/>
        <v/>
      </c>
      <c r="BK566" s="130">
        <f t="shared" si="449"/>
        <v>0</v>
      </c>
      <c r="BL566" s="130" t="str">
        <f t="shared" si="435"/>
        <v/>
      </c>
      <c r="BM566" s="130" t="str">
        <f t="shared" si="454"/>
        <v/>
      </c>
      <c r="BN566" s="130" t="str">
        <f t="shared" si="455"/>
        <v/>
      </c>
      <c r="BO566" s="130">
        <f t="shared" si="451"/>
        <v>0</v>
      </c>
      <c r="BP566" s="130">
        <f t="shared" si="452"/>
        <v>0</v>
      </c>
      <c r="BQ566" s="130">
        <f t="shared" si="453"/>
        <v>0</v>
      </c>
      <c r="BR566" s="130">
        <f t="shared" si="450"/>
        <v>0</v>
      </c>
      <c r="BS566" s="130" t="str">
        <f t="shared" si="436"/>
        <v>N</v>
      </c>
    </row>
    <row r="567" spans="1:71" ht="18" customHeight="1">
      <c r="A567" s="407"/>
      <c r="B567" s="117"/>
      <c r="C567" s="117"/>
      <c r="D567" s="118"/>
      <c r="E567" s="118"/>
      <c r="F567" s="115"/>
      <c r="G567" s="115"/>
      <c r="H567" s="119"/>
      <c r="I567" s="109" t="str">
        <f t="shared" si="406"/>
        <v xml:space="preserve"> </v>
      </c>
      <c r="J567" s="109" t="str">
        <f t="shared" si="407"/>
        <v xml:space="preserve"> </v>
      </c>
      <c r="K567" s="109" t="str">
        <f t="shared" si="408"/>
        <v xml:space="preserve"> </v>
      </c>
      <c r="W567" s="141" t="str">
        <f t="shared" si="409"/>
        <v xml:space="preserve"> </v>
      </c>
      <c r="X567" s="137" t="str">
        <f t="shared" si="410"/>
        <v xml:space="preserve"> </v>
      </c>
      <c r="Y567" s="137" t="str">
        <f t="shared" si="411"/>
        <v xml:space="preserve"> </v>
      </c>
      <c r="Z567" s="137" t="str">
        <f t="shared" si="437"/>
        <v xml:space="preserve"> </v>
      </c>
      <c r="AA567" s="138" t="str">
        <f t="shared" si="438"/>
        <v xml:space="preserve"> </v>
      </c>
      <c r="AB567" s="144" t="str">
        <f t="shared" si="439"/>
        <v xml:space="preserve"> </v>
      </c>
      <c r="AC567" s="139" t="e">
        <f t="shared" si="440"/>
        <v>#N/A</v>
      </c>
      <c r="AD567" s="139" t="e">
        <f t="shared" si="441"/>
        <v>#N/A</v>
      </c>
      <c r="AE567" s="140" t="str">
        <f>IF(ISBLANK($G567)," ",IF($D567="Z",#REF!,IF($G567=2,0,IF($G567=1,IF($AB567&gt;$AD567,#REF!,0),IF($AB567&lt;$AC567,#REF!,#REF!)))))</f>
        <v xml:space="preserve"> </v>
      </c>
      <c r="AF567" s="140" t="str">
        <f>IF(ISBLANK($G567)," ",IF($D567="Z",#REF!+#REF!,IF($G567=2,#REF!+#REF!,IF($G567=1,IF($AB567&gt;$AD567,#REF!+#REF!,#REF!+#REF!),IF($AB567&lt;$AC567,#REF!+#REF!,#REF!+#REF!)))))</f>
        <v xml:space="preserve"> </v>
      </c>
      <c r="AG567" s="125">
        <f t="shared" si="412"/>
        <v>0</v>
      </c>
      <c r="AH567" s="126">
        <f t="shared" si="413"/>
        <v>0</v>
      </c>
      <c r="AI567" s="126">
        <f t="shared" si="414"/>
        <v>0</v>
      </c>
      <c r="AJ567" s="126">
        <f t="shared" si="415"/>
        <v>0</v>
      </c>
      <c r="AK567" s="126">
        <f t="shared" si="416"/>
        <v>0</v>
      </c>
      <c r="AL567" s="126">
        <f t="shared" si="417"/>
        <v>4</v>
      </c>
      <c r="AM567" s="125">
        <f t="shared" si="446"/>
        <v>23</v>
      </c>
      <c r="AN567" s="125">
        <f t="shared" si="442"/>
        <v>0</v>
      </c>
      <c r="AO567" s="125">
        <f t="shared" si="443"/>
        <v>0</v>
      </c>
      <c r="AP567" s="125">
        <f t="shared" si="418"/>
        <v>1</v>
      </c>
      <c r="AQ567" s="127">
        <f t="shared" si="419"/>
        <v>810</v>
      </c>
      <c r="AR567" s="127">
        <f t="shared" si="420"/>
        <v>0</v>
      </c>
      <c r="AS567" s="125">
        <f t="shared" si="421"/>
        <v>0</v>
      </c>
      <c r="AT567" s="128">
        <f t="shared" si="422"/>
        <v>0</v>
      </c>
      <c r="AU567" s="128">
        <f t="shared" si="423"/>
        <v>0</v>
      </c>
      <c r="AV567" s="128">
        <f t="shared" si="424"/>
        <v>0</v>
      </c>
      <c r="AW567" s="128">
        <f t="shared" si="425"/>
        <v>0</v>
      </c>
      <c r="AX567" s="146">
        <f t="shared" si="444"/>
        <v>0</v>
      </c>
      <c r="AY567" s="147">
        <f t="shared" si="426"/>
        <v>0</v>
      </c>
      <c r="AZ567" s="146">
        <f t="shared" si="445"/>
        <v>0</v>
      </c>
      <c r="BA567" s="129">
        <f t="shared" si="427"/>
        <v>0</v>
      </c>
      <c r="BB567" s="129">
        <f t="shared" si="428"/>
        <v>0</v>
      </c>
      <c r="BC567" s="129">
        <f t="shared" si="429"/>
        <v>0</v>
      </c>
      <c r="BD567" s="130">
        <f t="shared" si="430"/>
        <v>0</v>
      </c>
      <c r="BE567" s="130">
        <f t="shared" si="431"/>
        <v>0</v>
      </c>
      <c r="BF567" s="130">
        <f t="shared" si="432"/>
        <v>0</v>
      </c>
      <c r="BG567" s="149" t="b">
        <f t="shared" si="433"/>
        <v>0</v>
      </c>
      <c r="BH567" s="130" t="b">
        <f t="shared" si="434"/>
        <v>0</v>
      </c>
      <c r="BI567" s="130" t="str">
        <f t="shared" si="447"/>
        <v/>
      </c>
      <c r="BJ567" s="130" t="str">
        <f t="shared" si="448"/>
        <v/>
      </c>
      <c r="BK567" s="130">
        <f t="shared" si="449"/>
        <v>0</v>
      </c>
      <c r="BL567" s="130" t="str">
        <f t="shared" si="435"/>
        <v/>
      </c>
      <c r="BM567" s="130" t="str">
        <f t="shared" si="454"/>
        <v/>
      </c>
      <c r="BN567" s="130" t="str">
        <f t="shared" si="455"/>
        <v/>
      </c>
      <c r="BO567" s="130">
        <f t="shared" si="451"/>
        <v>0</v>
      </c>
      <c r="BP567" s="130">
        <f t="shared" si="452"/>
        <v>0</v>
      </c>
      <c r="BQ567" s="130">
        <f t="shared" si="453"/>
        <v>0</v>
      </c>
      <c r="BR567" s="130">
        <f t="shared" si="450"/>
        <v>0</v>
      </c>
      <c r="BS567" s="130" t="str">
        <f t="shared" si="436"/>
        <v>N</v>
      </c>
    </row>
    <row r="568" spans="1:71" ht="18" customHeight="1">
      <c r="A568" s="407"/>
      <c r="B568" s="117"/>
      <c r="C568" s="117"/>
      <c r="D568" s="118"/>
      <c r="E568" s="118"/>
      <c r="F568" s="115"/>
      <c r="G568" s="115"/>
      <c r="H568" s="119"/>
      <c r="I568" s="109" t="str">
        <f t="shared" si="406"/>
        <v xml:space="preserve"> </v>
      </c>
      <c r="J568" s="109" t="str">
        <f t="shared" si="407"/>
        <v xml:space="preserve"> </v>
      </c>
      <c r="K568" s="109" t="str">
        <f t="shared" si="408"/>
        <v xml:space="preserve"> </v>
      </c>
      <c r="W568" s="141" t="str">
        <f t="shared" si="409"/>
        <v xml:space="preserve"> </v>
      </c>
      <c r="X568" s="137" t="str">
        <f t="shared" si="410"/>
        <v xml:space="preserve"> </v>
      </c>
      <c r="Y568" s="137" t="str">
        <f t="shared" si="411"/>
        <v xml:space="preserve"> </v>
      </c>
      <c r="Z568" s="137" t="str">
        <f t="shared" si="437"/>
        <v xml:space="preserve"> </v>
      </c>
      <c r="AA568" s="138" t="str">
        <f t="shared" si="438"/>
        <v xml:space="preserve"> </v>
      </c>
      <c r="AB568" s="144" t="str">
        <f t="shared" si="439"/>
        <v xml:space="preserve"> </v>
      </c>
      <c r="AC568" s="139" t="e">
        <f t="shared" si="440"/>
        <v>#N/A</v>
      </c>
      <c r="AD568" s="139" t="e">
        <f t="shared" si="441"/>
        <v>#N/A</v>
      </c>
      <c r="AE568" s="140" t="str">
        <f>IF(ISBLANK($G568)," ",IF($D568="Z",#REF!,IF($G568=2,0,IF($G568=1,IF($AB568&gt;$AD568,#REF!,0),IF($AB568&lt;$AC568,#REF!,#REF!)))))</f>
        <v xml:space="preserve"> </v>
      </c>
      <c r="AF568" s="140" t="str">
        <f>IF(ISBLANK($G568)," ",IF($D568="Z",#REF!+#REF!,IF($G568=2,#REF!+#REF!,IF($G568=1,IF($AB568&gt;$AD568,#REF!+#REF!,#REF!+#REF!),IF($AB568&lt;$AC568,#REF!+#REF!,#REF!+#REF!)))))</f>
        <v xml:space="preserve"> </v>
      </c>
      <c r="AG568" s="125">
        <f t="shared" si="412"/>
        <v>0</v>
      </c>
      <c r="AH568" s="126">
        <f t="shared" si="413"/>
        <v>0</v>
      </c>
      <c r="AI568" s="126">
        <f t="shared" si="414"/>
        <v>0</v>
      </c>
      <c r="AJ568" s="126">
        <f t="shared" si="415"/>
        <v>0</v>
      </c>
      <c r="AK568" s="126">
        <f t="shared" si="416"/>
        <v>0</v>
      </c>
      <c r="AL568" s="126">
        <f t="shared" si="417"/>
        <v>4</v>
      </c>
      <c r="AM568" s="125">
        <f t="shared" si="446"/>
        <v>23</v>
      </c>
      <c r="AN568" s="125">
        <f t="shared" si="442"/>
        <v>0</v>
      </c>
      <c r="AO568" s="125">
        <f t="shared" si="443"/>
        <v>0</v>
      </c>
      <c r="AP568" s="125">
        <f t="shared" si="418"/>
        <v>1</v>
      </c>
      <c r="AQ568" s="127">
        <f t="shared" si="419"/>
        <v>810</v>
      </c>
      <c r="AR568" s="127">
        <f t="shared" si="420"/>
        <v>0</v>
      </c>
      <c r="AS568" s="125">
        <f t="shared" si="421"/>
        <v>0</v>
      </c>
      <c r="AT568" s="128">
        <f t="shared" si="422"/>
        <v>0</v>
      </c>
      <c r="AU568" s="128">
        <f t="shared" si="423"/>
        <v>0</v>
      </c>
      <c r="AV568" s="128">
        <f t="shared" si="424"/>
        <v>0</v>
      </c>
      <c r="AW568" s="128">
        <f t="shared" si="425"/>
        <v>0</v>
      </c>
      <c r="AX568" s="146">
        <f t="shared" si="444"/>
        <v>0</v>
      </c>
      <c r="AY568" s="147">
        <f t="shared" si="426"/>
        <v>0</v>
      </c>
      <c r="AZ568" s="146">
        <f t="shared" si="445"/>
        <v>0</v>
      </c>
      <c r="BA568" s="129">
        <f t="shared" si="427"/>
        <v>0</v>
      </c>
      <c r="BB568" s="129">
        <f t="shared" si="428"/>
        <v>0</v>
      </c>
      <c r="BC568" s="129">
        <f t="shared" si="429"/>
        <v>0</v>
      </c>
      <c r="BD568" s="130">
        <f t="shared" si="430"/>
        <v>0</v>
      </c>
      <c r="BE568" s="130">
        <f t="shared" si="431"/>
        <v>0</v>
      </c>
      <c r="BF568" s="130">
        <f t="shared" si="432"/>
        <v>0</v>
      </c>
      <c r="BG568" s="149" t="b">
        <f t="shared" si="433"/>
        <v>0</v>
      </c>
      <c r="BH568" s="130" t="b">
        <f t="shared" si="434"/>
        <v>0</v>
      </c>
      <c r="BI568" s="130" t="str">
        <f t="shared" si="447"/>
        <v/>
      </c>
      <c r="BJ568" s="130" t="str">
        <f t="shared" si="448"/>
        <v/>
      </c>
      <c r="BK568" s="130">
        <f t="shared" si="449"/>
        <v>0</v>
      </c>
      <c r="BL568" s="130" t="str">
        <f t="shared" si="435"/>
        <v/>
      </c>
      <c r="BM568" s="130" t="str">
        <f t="shared" si="454"/>
        <v/>
      </c>
      <c r="BN568" s="130" t="str">
        <f t="shared" si="455"/>
        <v/>
      </c>
      <c r="BO568" s="130">
        <f t="shared" si="451"/>
        <v>0</v>
      </c>
      <c r="BP568" s="130">
        <f t="shared" si="452"/>
        <v>0</v>
      </c>
      <c r="BQ568" s="130">
        <f t="shared" si="453"/>
        <v>0</v>
      </c>
      <c r="BR568" s="130">
        <f t="shared" si="450"/>
        <v>0</v>
      </c>
      <c r="BS568" s="130" t="str">
        <f t="shared" si="436"/>
        <v>N</v>
      </c>
    </row>
    <row r="569" spans="1:71" ht="18" customHeight="1">
      <c r="A569" s="407"/>
      <c r="B569" s="117"/>
      <c r="C569" s="117"/>
      <c r="D569" s="118"/>
      <c r="E569" s="118"/>
      <c r="F569" s="115"/>
      <c r="G569" s="115"/>
      <c r="H569" s="119"/>
      <c r="I569" s="109" t="str">
        <f t="shared" si="406"/>
        <v xml:space="preserve"> </v>
      </c>
      <c r="J569" s="109" t="str">
        <f t="shared" si="407"/>
        <v xml:space="preserve"> </v>
      </c>
      <c r="K569" s="109" t="str">
        <f t="shared" si="408"/>
        <v xml:space="preserve"> </v>
      </c>
      <c r="W569" s="141" t="str">
        <f t="shared" si="409"/>
        <v xml:space="preserve"> </v>
      </c>
      <c r="X569" s="137" t="str">
        <f t="shared" si="410"/>
        <v xml:space="preserve"> </v>
      </c>
      <c r="Y569" s="137" t="str">
        <f t="shared" si="411"/>
        <v xml:space="preserve"> </v>
      </c>
      <c r="Z569" s="137" t="str">
        <f t="shared" si="437"/>
        <v xml:space="preserve"> </v>
      </c>
      <c r="AA569" s="138" t="str">
        <f t="shared" si="438"/>
        <v xml:space="preserve"> </v>
      </c>
      <c r="AB569" s="144" t="str">
        <f t="shared" si="439"/>
        <v xml:space="preserve"> </v>
      </c>
      <c r="AC569" s="139" t="e">
        <f t="shared" si="440"/>
        <v>#N/A</v>
      </c>
      <c r="AD569" s="139" t="e">
        <f t="shared" si="441"/>
        <v>#N/A</v>
      </c>
      <c r="AE569" s="140" t="str">
        <f>IF(ISBLANK($G569)," ",IF($D569="Z",#REF!,IF($G569=2,0,IF($G569=1,IF($AB569&gt;$AD569,#REF!,0),IF($AB569&lt;$AC569,#REF!,#REF!)))))</f>
        <v xml:space="preserve"> </v>
      </c>
      <c r="AF569" s="140" t="str">
        <f>IF(ISBLANK($G569)," ",IF($D569="Z",#REF!+#REF!,IF($G569=2,#REF!+#REF!,IF($G569=1,IF($AB569&gt;$AD569,#REF!+#REF!,#REF!+#REF!),IF($AB569&lt;$AC569,#REF!+#REF!,#REF!+#REF!)))))</f>
        <v xml:space="preserve"> </v>
      </c>
      <c r="AG569" s="125">
        <f t="shared" si="412"/>
        <v>0</v>
      </c>
      <c r="AH569" s="126">
        <f t="shared" si="413"/>
        <v>0</v>
      </c>
      <c r="AI569" s="126">
        <f t="shared" si="414"/>
        <v>0</v>
      </c>
      <c r="AJ569" s="126">
        <f t="shared" si="415"/>
        <v>0</v>
      </c>
      <c r="AK569" s="126">
        <f t="shared" si="416"/>
        <v>0</v>
      </c>
      <c r="AL569" s="126">
        <f t="shared" si="417"/>
        <v>4</v>
      </c>
      <c r="AM569" s="125">
        <f t="shared" si="446"/>
        <v>23</v>
      </c>
      <c r="AN569" s="125">
        <f t="shared" si="442"/>
        <v>0</v>
      </c>
      <c r="AO569" s="125">
        <f t="shared" si="443"/>
        <v>0</v>
      </c>
      <c r="AP569" s="125">
        <f t="shared" si="418"/>
        <v>1</v>
      </c>
      <c r="AQ569" s="127">
        <f t="shared" si="419"/>
        <v>810</v>
      </c>
      <c r="AR569" s="127">
        <f t="shared" si="420"/>
        <v>0</v>
      </c>
      <c r="AS569" s="125">
        <f t="shared" si="421"/>
        <v>0</v>
      </c>
      <c r="AT569" s="128">
        <f t="shared" si="422"/>
        <v>0</v>
      </c>
      <c r="AU569" s="128">
        <f t="shared" si="423"/>
        <v>0</v>
      </c>
      <c r="AV569" s="128">
        <f t="shared" si="424"/>
        <v>0</v>
      </c>
      <c r="AW569" s="128">
        <f t="shared" si="425"/>
        <v>0</v>
      </c>
      <c r="AX569" s="146">
        <f t="shared" si="444"/>
        <v>0</v>
      </c>
      <c r="AY569" s="147">
        <f t="shared" si="426"/>
        <v>0</v>
      </c>
      <c r="AZ569" s="146">
        <f t="shared" si="445"/>
        <v>0</v>
      </c>
      <c r="BA569" s="129">
        <f t="shared" si="427"/>
        <v>0</v>
      </c>
      <c r="BB569" s="129">
        <f t="shared" si="428"/>
        <v>0</v>
      </c>
      <c r="BC569" s="129">
        <f t="shared" si="429"/>
        <v>0</v>
      </c>
      <c r="BD569" s="130">
        <f t="shared" si="430"/>
        <v>0</v>
      </c>
      <c r="BE569" s="130">
        <f t="shared" si="431"/>
        <v>0</v>
      </c>
      <c r="BF569" s="130">
        <f t="shared" si="432"/>
        <v>0</v>
      </c>
      <c r="BG569" s="149" t="b">
        <f t="shared" si="433"/>
        <v>0</v>
      </c>
      <c r="BH569" s="130" t="b">
        <f t="shared" si="434"/>
        <v>0</v>
      </c>
      <c r="BI569" s="130" t="str">
        <f t="shared" si="447"/>
        <v/>
      </c>
      <c r="BJ569" s="130" t="str">
        <f t="shared" si="448"/>
        <v/>
      </c>
      <c r="BK569" s="130">
        <f t="shared" si="449"/>
        <v>0</v>
      </c>
      <c r="BL569" s="130" t="str">
        <f t="shared" si="435"/>
        <v/>
      </c>
      <c r="BM569" s="130" t="str">
        <f t="shared" si="454"/>
        <v/>
      </c>
      <c r="BN569" s="130" t="str">
        <f t="shared" si="455"/>
        <v/>
      </c>
      <c r="BO569" s="130">
        <f t="shared" si="451"/>
        <v>0</v>
      </c>
      <c r="BP569" s="130">
        <f t="shared" si="452"/>
        <v>0</v>
      </c>
      <c r="BQ569" s="130">
        <f t="shared" si="453"/>
        <v>0</v>
      </c>
      <c r="BR569" s="130">
        <f t="shared" si="450"/>
        <v>0</v>
      </c>
      <c r="BS569" s="130" t="str">
        <f t="shared" si="436"/>
        <v>N</v>
      </c>
    </row>
    <row r="570" spans="1:71" ht="18" customHeight="1">
      <c r="A570" s="407"/>
      <c r="B570" s="117"/>
      <c r="C570" s="117"/>
      <c r="D570" s="118"/>
      <c r="E570" s="118"/>
      <c r="F570" s="115"/>
      <c r="G570" s="115"/>
      <c r="H570" s="119"/>
      <c r="I570" s="109" t="str">
        <f t="shared" si="406"/>
        <v xml:space="preserve"> </v>
      </c>
      <c r="J570" s="109" t="str">
        <f t="shared" si="407"/>
        <v xml:space="preserve"> </v>
      </c>
      <c r="K570" s="109" t="str">
        <f t="shared" si="408"/>
        <v xml:space="preserve"> </v>
      </c>
      <c r="W570" s="141" t="str">
        <f t="shared" si="409"/>
        <v xml:space="preserve"> </v>
      </c>
      <c r="X570" s="137" t="str">
        <f t="shared" si="410"/>
        <v xml:space="preserve"> </v>
      </c>
      <c r="Y570" s="137" t="str">
        <f t="shared" si="411"/>
        <v xml:space="preserve"> </v>
      </c>
      <c r="Z570" s="137" t="str">
        <f t="shared" si="437"/>
        <v xml:space="preserve"> </v>
      </c>
      <c r="AA570" s="138" t="str">
        <f t="shared" si="438"/>
        <v xml:space="preserve"> </v>
      </c>
      <c r="AB570" s="144" t="str">
        <f t="shared" si="439"/>
        <v xml:space="preserve"> </v>
      </c>
      <c r="AC570" s="139" t="e">
        <f t="shared" si="440"/>
        <v>#N/A</v>
      </c>
      <c r="AD570" s="139" t="e">
        <f t="shared" si="441"/>
        <v>#N/A</v>
      </c>
      <c r="AE570" s="140" t="str">
        <f>IF(ISBLANK($G570)," ",IF($D570="Z",#REF!,IF($G570=2,0,IF($G570=1,IF($AB570&gt;$AD570,#REF!,0),IF($AB570&lt;$AC570,#REF!,#REF!)))))</f>
        <v xml:space="preserve"> </v>
      </c>
      <c r="AF570" s="140" t="str">
        <f>IF(ISBLANK($G570)," ",IF($D570="Z",#REF!+#REF!,IF($G570=2,#REF!+#REF!,IF($G570=1,IF($AB570&gt;$AD570,#REF!+#REF!,#REF!+#REF!),IF($AB570&lt;$AC570,#REF!+#REF!,#REF!+#REF!)))))</f>
        <v xml:space="preserve"> </v>
      </c>
      <c r="AG570" s="125">
        <f t="shared" si="412"/>
        <v>0</v>
      </c>
      <c r="AH570" s="126">
        <f t="shared" si="413"/>
        <v>0</v>
      </c>
      <c r="AI570" s="126">
        <f t="shared" si="414"/>
        <v>0</v>
      </c>
      <c r="AJ570" s="126">
        <f t="shared" si="415"/>
        <v>0</v>
      </c>
      <c r="AK570" s="126">
        <f t="shared" si="416"/>
        <v>0</v>
      </c>
      <c r="AL570" s="126">
        <f t="shared" si="417"/>
        <v>4</v>
      </c>
      <c r="AM570" s="125">
        <f t="shared" si="446"/>
        <v>23</v>
      </c>
      <c r="AN570" s="125">
        <f t="shared" si="442"/>
        <v>0</v>
      </c>
      <c r="AO570" s="125">
        <f t="shared" si="443"/>
        <v>0</v>
      </c>
      <c r="AP570" s="125">
        <f t="shared" si="418"/>
        <v>1</v>
      </c>
      <c r="AQ570" s="127">
        <f t="shared" si="419"/>
        <v>810</v>
      </c>
      <c r="AR570" s="127">
        <f t="shared" si="420"/>
        <v>0</v>
      </c>
      <c r="AS570" s="125">
        <f t="shared" si="421"/>
        <v>0</v>
      </c>
      <c r="AT570" s="128">
        <f t="shared" si="422"/>
        <v>0</v>
      </c>
      <c r="AU570" s="128">
        <f t="shared" si="423"/>
        <v>0</v>
      </c>
      <c r="AV570" s="128">
        <f t="shared" si="424"/>
        <v>0</v>
      </c>
      <c r="AW570" s="128">
        <f t="shared" si="425"/>
        <v>0</v>
      </c>
      <c r="AX570" s="146">
        <f t="shared" si="444"/>
        <v>0</v>
      </c>
      <c r="AY570" s="147">
        <f t="shared" si="426"/>
        <v>0</v>
      </c>
      <c r="AZ570" s="146">
        <f t="shared" si="445"/>
        <v>0</v>
      </c>
      <c r="BA570" s="129">
        <f t="shared" si="427"/>
        <v>0</v>
      </c>
      <c r="BB570" s="129">
        <f t="shared" si="428"/>
        <v>0</v>
      </c>
      <c r="BC570" s="129">
        <f t="shared" si="429"/>
        <v>0</v>
      </c>
      <c r="BD570" s="130">
        <f t="shared" si="430"/>
        <v>0</v>
      </c>
      <c r="BE570" s="130">
        <f t="shared" si="431"/>
        <v>0</v>
      </c>
      <c r="BF570" s="130">
        <f t="shared" si="432"/>
        <v>0</v>
      </c>
      <c r="BG570" s="149" t="b">
        <f t="shared" si="433"/>
        <v>0</v>
      </c>
      <c r="BH570" s="130" t="b">
        <f t="shared" si="434"/>
        <v>0</v>
      </c>
      <c r="BI570" s="130" t="str">
        <f t="shared" si="447"/>
        <v/>
      </c>
      <c r="BJ570" s="130" t="str">
        <f t="shared" si="448"/>
        <v/>
      </c>
      <c r="BK570" s="130">
        <f t="shared" si="449"/>
        <v>0</v>
      </c>
      <c r="BL570" s="130" t="str">
        <f t="shared" si="435"/>
        <v/>
      </c>
      <c r="BM570" s="130" t="str">
        <f t="shared" si="454"/>
        <v/>
      </c>
      <c r="BN570" s="130" t="str">
        <f t="shared" si="455"/>
        <v/>
      </c>
      <c r="BO570" s="130">
        <f t="shared" si="451"/>
        <v>0</v>
      </c>
      <c r="BP570" s="130">
        <f t="shared" si="452"/>
        <v>0</v>
      </c>
      <c r="BQ570" s="130">
        <f t="shared" si="453"/>
        <v>0</v>
      </c>
      <c r="BR570" s="130">
        <f t="shared" si="450"/>
        <v>0</v>
      </c>
      <c r="BS570" s="130" t="str">
        <f t="shared" si="436"/>
        <v>N</v>
      </c>
    </row>
    <row r="571" spans="1:71" ht="18" customHeight="1">
      <c r="A571" s="407"/>
      <c r="B571" s="117"/>
      <c r="C571" s="117"/>
      <c r="D571" s="118"/>
      <c r="E571" s="118"/>
      <c r="F571" s="115"/>
      <c r="G571" s="115"/>
      <c r="H571" s="119"/>
      <c r="I571" s="109" t="str">
        <f t="shared" si="406"/>
        <v xml:space="preserve"> </v>
      </c>
      <c r="J571" s="109" t="str">
        <f t="shared" si="407"/>
        <v xml:space="preserve"> </v>
      </c>
      <c r="K571" s="109" t="str">
        <f t="shared" si="408"/>
        <v xml:space="preserve"> </v>
      </c>
      <c r="W571" s="141" t="str">
        <f t="shared" si="409"/>
        <v xml:space="preserve"> </v>
      </c>
      <c r="X571" s="137" t="str">
        <f t="shared" si="410"/>
        <v xml:space="preserve"> </v>
      </c>
      <c r="Y571" s="137" t="str">
        <f t="shared" si="411"/>
        <v xml:space="preserve"> </v>
      </c>
      <c r="Z571" s="137" t="str">
        <f t="shared" si="437"/>
        <v xml:space="preserve"> </v>
      </c>
      <c r="AA571" s="138" t="str">
        <f t="shared" si="438"/>
        <v xml:space="preserve"> </v>
      </c>
      <c r="AB571" s="144" t="str">
        <f t="shared" si="439"/>
        <v xml:space="preserve"> </v>
      </c>
      <c r="AC571" s="139" t="e">
        <f t="shared" si="440"/>
        <v>#N/A</v>
      </c>
      <c r="AD571" s="139" t="e">
        <f t="shared" si="441"/>
        <v>#N/A</v>
      </c>
      <c r="AE571" s="140" t="str">
        <f>IF(ISBLANK($G571)," ",IF($D571="Z",#REF!,IF($G571=2,0,IF($G571=1,IF($AB571&gt;$AD571,#REF!,0),IF($AB571&lt;$AC571,#REF!,#REF!)))))</f>
        <v xml:space="preserve"> </v>
      </c>
      <c r="AF571" s="140" t="str">
        <f>IF(ISBLANK($G571)," ",IF($D571="Z",#REF!+#REF!,IF($G571=2,#REF!+#REF!,IF($G571=1,IF($AB571&gt;$AD571,#REF!+#REF!,#REF!+#REF!),IF($AB571&lt;$AC571,#REF!+#REF!,#REF!+#REF!)))))</f>
        <v xml:space="preserve"> </v>
      </c>
      <c r="AG571" s="125">
        <f t="shared" si="412"/>
        <v>0</v>
      </c>
      <c r="AH571" s="126">
        <f t="shared" si="413"/>
        <v>0</v>
      </c>
      <c r="AI571" s="126">
        <f t="shared" si="414"/>
        <v>0</v>
      </c>
      <c r="AJ571" s="126">
        <f t="shared" si="415"/>
        <v>0</v>
      </c>
      <c r="AK571" s="126">
        <f t="shared" si="416"/>
        <v>0</v>
      </c>
      <c r="AL571" s="126">
        <f t="shared" si="417"/>
        <v>4</v>
      </c>
      <c r="AM571" s="125">
        <f t="shared" si="446"/>
        <v>23</v>
      </c>
      <c r="AN571" s="125">
        <f t="shared" si="442"/>
        <v>0</v>
      </c>
      <c r="AO571" s="125">
        <f t="shared" si="443"/>
        <v>0</v>
      </c>
      <c r="AP571" s="125">
        <f t="shared" si="418"/>
        <v>1</v>
      </c>
      <c r="AQ571" s="127">
        <f t="shared" si="419"/>
        <v>810</v>
      </c>
      <c r="AR571" s="127">
        <f t="shared" si="420"/>
        <v>0</v>
      </c>
      <c r="AS571" s="125">
        <f t="shared" si="421"/>
        <v>0</v>
      </c>
      <c r="AT571" s="128">
        <f t="shared" si="422"/>
        <v>0</v>
      </c>
      <c r="AU571" s="128">
        <f t="shared" si="423"/>
        <v>0</v>
      </c>
      <c r="AV571" s="128">
        <f t="shared" si="424"/>
        <v>0</v>
      </c>
      <c r="AW571" s="128">
        <f t="shared" si="425"/>
        <v>0</v>
      </c>
      <c r="AX571" s="146">
        <f t="shared" si="444"/>
        <v>0</v>
      </c>
      <c r="AY571" s="147">
        <f t="shared" si="426"/>
        <v>0</v>
      </c>
      <c r="AZ571" s="146">
        <f t="shared" si="445"/>
        <v>0</v>
      </c>
      <c r="BA571" s="129">
        <f t="shared" si="427"/>
        <v>0</v>
      </c>
      <c r="BB571" s="129">
        <f t="shared" si="428"/>
        <v>0</v>
      </c>
      <c r="BC571" s="129">
        <f t="shared" si="429"/>
        <v>0</v>
      </c>
      <c r="BD571" s="130">
        <f t="shared" si="430"/>
        <v>0</v>
      </c>
      <c r="BE571" s="130">
        <f t="shared" si="431"/>
        <v>0</v>
      </c>
      <c r="BF571" s="130">
        <f t="shared" si="432"/>
        <v>0</v>
      </c>
      <c r="BG571" s="149" t="b">
        <f t="shared" si="433"/>
        <v>0</v>
      </c>
      <c r="BH571" s="130" t="b">
        <f t="shared" si="434"/>
        <v>0</v>
      </c>
      <c r="BI571" s="130" t="str">
        <f t="shared" si="447"/>
        <v/>
      </c>
      <c r="BJ571" s="130" t="str">
        <f t="shared" si="448"/>
        <v/>
      </c>
      <c r="BK571" s="130">
        <f t="shared" si="449"/>
        <v>0</v>
      </c>
      <c r="BL571" s="130" t="str">
        <f t="shared" si="435"/>
        <v/>
      </c>
      <c r="BM571" s="130" t="str">
        <f t="shared" si="454"/>
        <v/>
      </c>
      <c r="BN571" s="130" t="str">
        <f t="shared" si="455"/>
        <v/>
      </c>
      <c r="BO571" s="130">
        <f t="shared" si="451"/>
        <v>0</v>
      </c>
      <c r="BP571" s="130">
        <f t="shared" si="452"/>
        <v>0</v>
      </c>
      <c r="BQ571" s="130">
        <f t="shared" si="453"/>
        <v>0</v>
      </c>
      <c r="BR571" s="130">
        <f t="shared" si="450"/>
        <v>0</v>
      </c>
      <c r="BS571" s="130" t="str">
        <f t="shared" si="436"/>
        <v>N</v>
      </c>
    </row>
    <row r="572" spans="1:71" ht="18" customHeight="1">
      <c r="A572" s="407"/>
      <c r="B572" s="117"/>
      <c r="C572" s="117"/>
      <c r="D572" s="118"/>
      <c r="E572" s="118"/>
      <c r="F572" s="115"/>
      <c r="G572" s="115"/>
      <c r="H572" s="119"/>
      <c r="I572" s="109" t="str">
        <f t="shared" si="406"/>
        <v xml:space="preserve"> </v>
      </c>
      <c r="J572" s="109" t="str">
        <f t="shared" si="407"/>
        <v xml:space="preserve"> </v>
      </c>
      <c r="K572" s="109" t="str">
        <f t="shared" si="408"/>
        <v xml:space="preserve"> </v>
      </c>
      <c r="W572" s="141" t="str">
        <f t="shared" si="409"/>
        <v xml:space="preserve"> </v>
      </c>
      <c r="X572" s="137" t="str">
        <f t="shared" si="410"/>
        <v xml:space="preserve"> </v>
      </c>
      <c r="Y572" s="137" t="str">
        <f t="shared" si="411"/>
        <v xml:space="preserve"> </v>
      </c>
      <c r="Z572" s="137" t="str">
        <f t="shared" si="437"/>
        <v xml:space="preserve"> </v>
      </c>
      <c r="AA572" s="138" t="str">
        <f t="shared" si="438"/>
        <v xml:space="preserve"> </v>
      </c>
      <c r="AB572" s="144" t="str">
        <f t="shared" si="439"/>
        <v xml:space="preserve"> </v>
      </c>
      <c r="AC572" s="139" t="e">
        <f t="shared" si="440"/>
        <v>#N/A</v>
      </c>
      <c r="AD572" s="139" t="e">
        <f t="shared" si="441"/>
        <v>#N/A</v>
      </c>
      <c r="AE572" s="140" t="str">
        <f>IF(ISBLANK($G572)," ",IF($D572="Z",#REF!,IF($G572=2,0,IF($G572=1,IF($AB572&gt;$AD572,#REF!,0),IF($AB572&lt;$AC572,#REF!,#REF!)))))</f>
        <v xml:space="preserve"> </v>
      </c>
      <c r="AF572" s="140" t="str">
        <f>IF(ISBLANK($G572)," ",IF($D572="Z",#REF!+#REF!,IF($G572=2,#REF!+#REF!,IF($G572=1,IF($AB572&gt;$AD572,#REF!+#REF!,#REF!+#REF!),IF($AB572&lt;$AC572,#REF!+#REF!,#REF!+#REF!)))))</f>
        <v xml:space="preserve"> </v>
      </c>
      <c r="AG572" s="125">
        <f t="shared" si="412"/>
        <v>0</v>
      </c>
      <c r="AH572" s="126">
        <f t="shared" si="413"/>
        <v>0</v>
      </c>
      <c r="AI572" s="126">
        <f t="shared" si="414"/>
        <v>0</v>
      </c>
      <c r="AJ572" s="126">
        <f t="shared" si="415"/>
        <v>0</v>
      </c>
      <c r="AK572" s="126">
        <f t="shared" si="416"/>
        <v>0</v>
      </c>
      <c r="AL572" s="126">
        <f t="shared" si="417"/>
        <v>4</v>
      </c>
      <c r="AM572" s="125">
        <f t="shared" si="446"/>
        <v>23</v>
      </c>
      <c r="AN572" s="125">
        <f t="shared" si="442"/>
        <v>0</v>
      </c>
      <c r="AO572" s="125">
        <f t="shared" si="443"/>
        <v>0</v>
      </c>
      <c r="AP572" s="125">
        <f t="shared" si="418"/>
        <v>1</v>
      </c>
      <c r="AQ572" s="127">
        <f t="shared" si="419"/>
        <v>810</v>
      </c>
      <c r="AR572" s="127">
        <f t="shared" si="420"/>
        <v>0</v>
      </c>
      <c r="AS572" s="125">
        <f t="shared" si="421"/>
        <v>0</v>
      </c>
      <c r="AT572" s="128">
        <f t="shared" si="422"/>
        <v>0</v>
      </c>
      <c r="AU572" s="128">
        <f t="shared" si="423"/>
        <v>0</v>
      </c>
      <c r="AV572" s="128">
        <f t="shared" si="424"/>
        <v>0</v>
      </c>
      <c r="AW572" s="128">
        <f t="shared" si="425"/>
        <v>0</v>
      </c>
      <c r="AX572" s="146">
        <f t="shared" si="444"/>
        <v>0</v>
      </c>
      <c r="AY572" s="147">
        <f t="shared" si="426"/>
        <v>0</v>
      </c>
      <c r="AZ572" s="146">
        <f t="shared" si="445"/>
        <v>0</v>
      </c>
      <c r="BA572" s="129">
        <f t="shared" si="427"/>
        <v>0</v>
      </c>
      <c r="BB572" s="129">
        <f t="shared" si="428"/>
        <v>0</v>
      </c>
      <c r="BC572" s="129">
        <f t="shared" si="429"/>
        <v>0</v>
      </c>
      <c r="BD572" s="130">
        <f t="shared" si="430"/>
        <v>0</v>
      </c>
      <c r="BE572" s="130">
        <f t="shared" si="431"/>
        <v>0</v>
      </c>
      <c r="BF572" s="130">
        <f t="shared" si="432"/>
        <v>0</v>
      </c>
      <c r="BG572" s="149" t="b">
        <f t="shared" si="433"/>
        <v>0</v>
      </c>
      <c r="BH572" s="130" t="b">
        <f t="shared" si="434"/>
        <v>0</v>
      </c>
      <c r="BI572" s="130" t="str">
        <f t="shared" si="447"/>
        <v/>
      </c>
      <c r="BJ572" s="130" t="str">
        <f t="shared" si="448"/>
        <v/>
      </c>
      <c r="BK572" s="130">
        <f t="shared" si="449"/>
        <v>0</v>
      </c>
      <c r="BL572" s="130" t="str">
        <f t="shared" si="435"/>
        <v/>
      </c>
      <c r="BM572" s="130" t="str">
        <f t="shared" si="454"/>
        <v/>
      </c>
      <c r="BN572" s="130" t="str">
        <f t="shared" si="455"/>
        <v/>
      </c>
      <c r="BO572" s="130">
        <f t="shared" si="451"/>
        <v>0</v>
      </c>
      <c r="BP572" s="130">
        <f t="shared" si="452"/>
        <v>0</v>
      </c>
      <c r="BQ572" s="130">
        <f t="shared" si="453"/>
        <v>0</v>
      </c>
      <c r="BR572" s="130">
        <f t="shared" si="450"/>
        <v>0</v>
      </c>
      <c r="BS572" s="130" t="str">
        <f t="shared" si="436"/>
        <v>N</v>
      </c>
    </row>
    <row r="573" spans="1:71" ht="18" customHeight="1">
      <c r="A573" s="407"/>
      <c r="B573" s="117"/>
      <c r="C573" s="117"/>
      <c r="D573" s="118"/>
      <c r="E573" s="118"/>
      <c r="F573" s="115"/>
      <c r="G573" s="115"/>
      <c r="H573" s="119"/>
      <c r="I573" s="109" t="str">
        <f t="shared" si="406"/>
        <v xml:space="preserve"> </v>
      </c>
      <c r="J573" s="109" t="str">
        <f t="shared" si="407"/>
        <v xml:space="preserve"> </v>
      </c>
      <c r="K573" s="109" t="str">
        <f t="shared" si="408"/>
        <v xml:space="preserve"> </v>
      </c>
      <c r="W573" s="141" t="str">
        <f t="shared" si="409"/>
        <v xml:space="preserve"> </v>
      </c>
      <c r="X573" s="137" t="str">
        <f t="shared" si="410"/>
        <v xml:space="preserve"> </v>
      </c>
      <c r="Y573" s="137" t="str">
        <f t="shared" si="411"/>
        <v xml:space="preserve"> </v>
      </c>
      <c r="Z573" s="137" t="str">
        <f t="shared" si="437"/>
        <v xml:space="preserve"> </v>
      </c>
      <c r="AA573" s="138" t="str">
        <f t="shared" si="438"/>
        <v xml:space="preserve"> </v>
      </c>
      <c r="AB573" s="144" t="str">
        <f t="shared" si="439"/>
        <v xml:space="preserve"> </v>
      </c>
      <c r="AC573" s="139" t="e">
        <f t="shared" si="440"/>
        <v>#N/A</v>
      </c>
      <c r="AD573" s="139" t="e">
        <f t="shared" si="441"/>
        <v>#N/A</v>
      </c>
      <c r="AE573" s="140" t="str">
        <f>IF(ISBLANK($G573)," ",IF($D573="Z",#REF!,IF($G573=2,0,IF($G573=1,IF($AB573&gt;$AD573,#REF!,0),IF($AB573&lt;$AC573,#REF!,#REF!)))))</f>
        <v xml:space="preserve"> </v>
      </c>
      <c r="AF573" s="140" t="str">
        <f>IF(ISBLANK($G573)," ",IF($D573="Z",#REF!+#REF!,IF($G573=2,#REF!+#REF!,IF($G573=1,IF($AB573&gt;$AD573,#REF!+#REF!,#REF!+#REF!),IF($AB573&lt;$AC573,#REF!+#REF!,#REF!+#REF!)))))</f>
        <v xml:space="preserve"> </v>
      </c>
      <c r="AG573" s="125">
        <f t="shared" si="412"/>
        <v>0</v>
      </c>
      <c r="AH573" s="126">
        <f t="shared" si="413"/>
        <v>0</v>
      </c>
      <c r="AI573" s="126">
        <f t="shared" si="414"/>
        <v>0</v>
      </c>
      <c r="AJ573" s="126">
        <f t="shared" si="415"/>
        <v>0</v>
      </c>
      <c r="AK573" s="126">
        <f t="shared" si="416"/>
        <v>0</v>
      </c>
      <c r="AL573" s="126">
        <f t="shared" si="417"/>
        <v>4</v>
      </c>
      <c r="AM573" s="125">
        <f t="shared" si="446"/>
        <v>23</v>
      </c>
      <c r="AN573" s="125">
        <f t="shared" si="442"/>
        <v>0</v>
      </c>
      <c r="AO573" s="125">
        <f t="shared" si="443"/>
        <v>0</v>
      </c>
      <c r="AP573" s="125">
        <f t="shared" si="418"/>
        <v>1</v>
      </c>
      <c r="AQ573" s="127">
        <f t="shared" si="419"/>
        <v>810</v>
      </c>
      <c r="AR573" s="127">
        <f t="shared" si="420"/>
        <v>0</v>
      </c>
      <c r="AS573" s="125">
        <f t="shared" si="421"/>
        <v>0</v>
      </c>
      <c r="AT573" s="128">
        <f t="shared" si="422"/>
        <v>0</v>
      </c>
      <c r="AU573" s="128">
        <f t="shared" si="423"/>
        <v>0</v>
      </c>
      <c r="AV573" s="128">
        <f t="shared" si="424"/>
        <v>0</v>
      </c>
      <c r="AW573" s="128">
        <f t="shared" si="425"/>
        <v>0</v>
      </c>
      <c r="AX573" s="146">
        <f t="shared" si="444"/>
        <v>0</v>
      </c>
      <c r="AY573" s="147">
        <f t="shared" si="426"/>
        <v>0</v>
      </c>
      <c r="AZ573" s="146">
        <f t="shared" si="445"/>
        <v>0</v>
      </c>
      <c r="BA573" s="129">
        <f t="shared" si="427"/>
        <v>0</v>
      </c>
      <c r="BB573" s="129">
        <f t="shared" si="428"/>
        <v>0</v>
      </c>
      <c r="BC573" s="129">
        <f t="shared" si="429"/>
        <v>0</v>
      </c>
      <c r="BD573" s="130">
        <f t="shared" si="430"/>
        <v>0</v>
      </c>
      <c r="BE573" s="130">
        <f t="shared" si="431"/>
        <v>0</v>
      </c>
      <c r="BF573" s="130">
        <f t="shared" si="432"/>
        <v>0</v>
      </c>
      <c r="BG573" s="149" t="b">
        <f t="shared" si="433"/>
        <v>0</v>
      </c>
      <c r="BH573" s="130" t="b">
        <f t="shared" si="434"/>
        <v>0</v>
      </c>
      <c r="BI573" s="130" t="str">
        <f t="shared" si="447"/>
        <v/>
      </c>
      <c r="BJ573" s="130" t="str">
        <f t="shared" si="448"/>
        <v/>
      </c>
      <c r="BK573" s="130">
        <f t="shared" si="449"/>
        <v>0</v>
      </c>
      <c r="BL573" s="130" t="str">
        <f t="shared" si="435"/>
        <v/>
      </c>
      <c r="BM573" s="130" t="str">
        <f t="shared" si="454"/>
        <v/>
      </c>
      <c r="BN573" s="130" t="str">
        <f t="shared" si="455"/>
        <v/>
      </c>
      <c r="BO573" s="130">
        <f t="shared" si="451"/>
        <v>0</v>
      </c>
      <c r="BP573" s="130">
        <f t="shared" si="452"/>
        <v>0</v>
      </c>
      <c r="BQ573" s="130">
        <f t="shared" si="453"/>
        <v>0</v>
      </c>
      <c r="BR573" s="130">
        <f t="shared" si="450"/>
        <v>0</v>
      </c>
      <c r="BS573" s="130" t="str">
        <f t="shared" si="436"/>
        <v>N</v>
      </c>
    </row>
    <row r="574" spans="1:71" ht="18" customHeight="1">
      <c r="A574" s="407"/>
      <c r="B574" s="117"/>
      <c r="C574" s="117"/>
      <c r="D574" s="118"/>
      <c r="E574" s="118"/>
      <c r="F574" s="115"/>
      <c r="G574" s="115"/>
      <c r="H574" s="119"/>
      <c r="I574" s="109" t="str">
        <f t="shared" si="406"/>
        <v xml:space="preserve"> </v>
      </c>
      <c r="J574" s="109" t="str">
        <f t="shared" si="407"/>
        <v xml:space="preserve"> </v>
      </c>
      <c r="K574" s="109" t="str">
        <f t="shared" si="408"/>
        <v xml:space="preserve"> </v>
      </c>
      <c r="W574" s="141" t="str">
        <f t="shared" si="409"/>
        <v xml:space="preserve"> </v>
      </c>
      <c r="X574" s="137" t="str">
        <f t="shared" si="410"/>
        <v xml:space="preserve"> </v>
      </c>
      <c r="Y574" s="137" t="str">
        <f t="shared" si="411"/>
        <v xml:space="preserve"> </v>
      </c>
      <c r="Z574" s="137" t="str">
        <f t="shared" si="437"/>
        <v xml:space="preserve"> </v>
      </c>
      <c r="AA574" s="138" t="str">
        <f t="shared" si="438"/>
        <v xml:space="preserve"> </v>
      </c>
      <c r="AB574" s="144" t="str">
        <f t="shared" si="439"/>
        <v xml:space="preserve"> </v>
      </c>
      <c r="AC574" s="139" t="e">
        <f t="shared" si="440"/>
        <v>#N/A</v>
      </c>
      <c r="AD574" s="139" t="e">
        <f t="shared" si="441"/>
        <v>#N/A</v>
      </c>
      <c r="AE574" s="140" t="str">
        <f>IF(ISBLANK($G574)," ",IF($D574="Z",#REF!,IF($G574=2,0,IF($G574=1,IF($AB574&gt;$AD574,#REF!,0),IF($AB574&lt;$AC574,#REF!,#REF!)))))</f>
        <v xml:space="preserve"> </v>
      </c>
      <c r="AF574" s="140" t="str">
        <f>IF(ISBLANK($G574)," ",IF($D574="Z",#REF!+#REF!,IF($G574=2,#REF!+#REF!,IF($G574=1,IF($AB574&gt;$AD574,#REF!+#REF!,#REF!+#REF!),IF($AB574&lt;$AC574,#REF!+#REF!,#REF!+#REF!)))))</f>
        <v xml:space="preserve"> </v>
      </c>
      <c r="AG574" s="125">
        <f t="shared" si="412"/>
        <v>0</v>
      </c>
      <c r="AH574" s="126">
        <f t="shared" si="413"/>
        <v>0</v>
      </c>
      <c r="AI574" s="126">
        <f t="shared" si="414"/>
        <v>0</v>
      </c>
      <c r="AJ574" s="126">
        <f t="shared" si="415"/>
        <v>0</v>
      </c>
      <c r="AK574" s="126">
        <f t="shared" si="416"/>
        <v>0</v>
      </c>
      <c r="AL574" s="126">
        <f t="shared" si="417"/>
        <v>4</v>
      </c>
      <c r="AM574" s="125">
        <f t="shared" si="446"/>
        <v>23</v>
      </c>
      <c r="AN574" s="125">
        <f t="shared" si="442"/>
        <v>0</v>
      </c>
      <c r="AO574" s="125">
        <f t="shared" si="443"/>
        <v>0</v>
      </c>
      <c r="AP574" s="125">
        <f t="shared" si="418"/>
        <v>1</v>
      </c>
      <c r="AQ574" s="127">
        <f t="shared" si="419"/>
        <v>810</v>
      </c>
      <c r="AR574" s="127">
        <f t="shared" si="420"/>
        <v>0</v>
      </c>
      <c r="AS574" s="125">
        <f t="shared" si="421"/>
        <v>0</v>
      </c>
      <c r="AT574" s="128">
        <f t="shared" si="422"/>
        <v>0</v>
      </c>
      <c r="AU574" s="128">
        <f t="shared" si="423"/>
        <v>0</v>
      </c>
      <c r="AV574" s="128">
        <f t="shared" si="424"/>
        <v>0</v>
      </c>
      <c r="AW574" s="128">
        <f t="shared" si="425"/>
        <v>0</v>
      </c>
      <c r="AX574" s="146">
        <f t="shared" si="444"/>
        <v>0</v>
      </c>
      <c r="AY574" s="147">
        <f t="shared" si="426"/>
        <v>0</v>
      </c>
      <c r="AZ574" s="146">
        <f t="shared" si="445"/>
        <v>0</v>
      </c>
      <c r="BA574" s="129">
        <f t="shared" si="427"/>
        <v>0</v>
      </c>
      <c r="BB574" s="129">
        <f t="shared" si="428"/>
        <v>0</v>
      </c>
      <c r="BC574" s="129">
        <f t="shared" si="429"/>
        <v>0</v>
      </c>
      <c r="BD574" s="130">
        <f t="shared" si="430"/>
        <v>0</v>
      </c>
      <c r="BE574" s="130">
        <f t="shared" si="431"/>
        <v>0</v>
      </c>
      <c r="BF574" s="130">
        <f t="shared" si="432"/>
        <v>0</v>
      </c>
      <c r="BG574" s="149" t="b">
        <f t="shared" si="433"/>
        <v>0</v>
      </c>
      <c r="BH574" s="130" t="b">
        <f t="shared" si="434"/>
        <v>0</v>
      </c>
      <c r="BI574" s="130" t="str">
        <f t="shared" si="447"/>
        <v/>
      </c>
      <c r="BJ574" s="130" t="str">
        <f t="shared" si="448"/>
        <v/>
      </c>
      <c r="BK574" s="130">
        <f t="shared" si="449"/>
        <v>0</v>
      </c>
      <c r="BL574" s="130" t="str">
        <f t="shared" si="435"/>
        <v/>
      </c>
      <c r="BM574" s="130" t="str">
        <f t="shared" si="454"/>
        <v/>
      </c>
      <c r="BN574" s="130" t="str">
        <f t="shared" si="455"/>
        <v/>
      </c>
      <c r="BO574" s="130">
        <f t="shared" si="451"/>
        <v>0</v>
      </c>
      <c r="BP574" s="130">
        <f t="shared" si="452"/>
        <v>0</v>
      </c>
      <c r="BQ574" s="130">
        <f t="shared" si="453"/>
        <v>0</v>
      </c>
      <c r="BR574" s="130">
        <f t="shared" si="450"/>
        <v>0</v>
      </c>
      <c r="BS574" s="130" t="str">
        <f t="shared" si="436"/>
        <v>N</v>
      </c>
    </row>
    <row r="575" spans="1:71" ht="18" customHeight="1">
      <c r="A575" s="407"/>
      <c r="B575" s="117"/>
      <c r="C575" s="117"/>
      <c r="D575" s="118"/>
      <c r="E575" s="118"/>
      <c r="F575" s="115"/>
      <c r="G575" s="115"/>
      <c r="H575" s="119"/>
      <c r="I575" s="109" t="str">
        <f t="shared" si="406"/>
        <v xml:space="preserve"> </v>
      </c>
      <c r="J575" s="109" t="str">
        <f t="shared" si="407"/>
        <v xml:space="preserve"> </v>
      </c>
      <c r="K575" s="109" t="str">
        <f t="shared" si="408"/>
        <v xml:space="preserve"> </v>
      </c>
      <c r="W575" s="141" t="str">
        <f t="shared" si="409"/>
        <v xml:space="preserve"> </v>
      </c>
      <c r="X575" s="137" t="str">
        <f t="shared" si="410"/>
        <v xml:space="preserve"> </v>
      </c>
      <c r="Y575" s="137" t="str">
        <f t="shared" si="411"/>
        <v xml:space="preserve"> </v>
      </c>
      <c r="Z575" s="137" t="str">
        <f t="shared" si="437"/>
        <v xml:space="preserve"> </v>
      </c>
      <c r="AA575" s="138" t="str">
        <f t="shared" si="438"/>
        <v xml:space="preserve"> </v>
      </c>
      <c r="AB575" s="144" t="str">
        <f t="shared" si="439"/>
        <v xml:space="preserve"> </v>
      </c>
      <c r="AC575" s="139" t="e">
        <f t="shared" si="440"/>
        <v>#N/A</v>
      </c>
      <c r="AD575" s="139" t="e">
        <f t="shared" si="441"/>
        <v>#N/A</v>
      </c>
      <c r="AE575" s="140" t="str">
        <f>IF(ISBLANK($G575)," ",IF($D575="Z",#REF!,IF($G575=2,0,IF($G575=1,IF($AB575&gt;$AD575,#REF!,0),IF($AB575&lt;$AC575,#REF!,#REF!)))))</f>
        <v xml:space="preserve"> </v>
      </c>
      <c r="AF575" s="140" t="str">
        <f>IF(ISBLANK($G575)," ",IF($D575="Z",#REF!+#REF!,IF($G575=2,#REF!+#REF!,IF($G575=1,IF($AB575&gt;$AD575,#REF!+#REF!,#REF!+#REF!),IF($AB575&lt;$AC575,#REF!+#REF!,#REF!+#REF!)))))</f>
        <v xml:space="preserve"> </v>
      </c>
      <c r="AG575" s="125">
        <f t="shared" si="412"/>
        <v>0</v>
      </c>
      <c r="AH575" s="126">
        <f t="shared" si="413"/>
        <v>0</v>
      </c>
      <c r="AI575" s="126">
        <f t="shared" si="414"/>
        <v>0</v>
      </c>
      <c r="AJ575" s="126">
        <f t="shared" si="415"/>
        <v>0</v>
      </c>
      <c r="AK575" s="126">
        <f t="shared" si="416"/>
        <v>0</v>
      </c>
      <c r="AL575" s="126">
        <f t="shared" si="417"/>
        <v>4</v>
      </c>
      <c r="AM575" s="125">
        <f t="shared" si="446"/>
        <v>23</v>
      </c>
      <c r="AN575" s="125">
        <f t="shared" si="442"/>
        <v>0</v>
      </c>
      <c r="AO575" s="125">
        <f t="shared" si="443"/>
        <v>0</v>
      </c>
      <c r="AP575" s="125">
        <f t="shared" si="418"/>
        <v>1</v>
      </c>
      <c r="AQ575" s="127">
        <f t="shared" si="419"/>
        <v>810</v>
      </c>
      <c r="AR575" s="127">
        <f t="shared" si="420"/>
        <v>0</v>
      </c>
      <c r="AS575" s="125">
        <f t="shared" si="421"/>
        <v>0</v>
      </c>
      <c r="AT575" s="128">
        <f t="shared" si="422"/>
        <v>0</v>
      </c>
      <c r="AU575" s="128">
        <f t="shared" si="423"/>
        <v>0</v>
      </c>
      <c r="AV575" s="128">
        <f t="shared" si="424"/>
        <v>0</v>
      </c>
      <c r="AW575" s="128">
        <f t="shared" si="425"/>
        <v>0</v>
      </c>
      <c r="AX575" s="146">
        <f t="shared" si="444"/>
        <v>0</v>
      </c>
      <c r="AY575" s="147">
        <f t="shared" si="426"/>
        <v>0</v>
      </c>
      <c r="AZ575" s="146">
        <f t="shared" si="445"/>
        <v>0</v>
      </c>
      <c r="BA575" s="129">
        <f t="shared" si="427"/>
        <v>0</v>
      </c>
      <c r="BB575" s="129">
        <f t="shared" si="428"/>
        <v>0</v>
      </c>
      <c r="BC575" s="129">
        <f t="shared" si="429"/>
        <v>0</v>
      </c>
      <c r="BD575" s="130">
        <f t="shared" si="430"/>
        <v>0</v>
      </c>
      <c r="BE575" s="130">
        <f t="shared" si="431"/>
        <v>0</v>
      </c>
      <c r="BF575" s="130">
        <f t="shared" si="432"/>
        <v>0</v>
      </c>
      <c r="BG575" s="149" t="b">
        <f t="shared" si="433"/>
        <v>0</v>
      </c>
      <c r="BH575" s="130" t="b">
        <f t="shared" si="434"/>
        <v>0</v>
      </c>
      <c r="BI575" s="130" t="str">
        <f t="shared" si="447"/>
        <v/>
      </c>
      <c r="BJ575" s="130" t="str">
        <f t="shared" si="448"/>
        <v/>
      </c>
      <c r="BK575" s="130">
        <f t="shared" si="449"/>
        <v>0</v>
      </c>
      <c r="BL575" s="130" t="str">
        <f t="shared" si="435"/>
        <v/>
      </c>
      <c r="BM575" s="130" t="str">
        <f t="shared" si="454"/>
        <v/>
      </c>
      <c r="BN575" s="130" t="str">
        <f t="shared" si="455"/>
        <v/>
      </c>
      <c r="BO575" s="130">
        <f t="shared" si="451"/>
        <v>0</v>
      </c>
      <c r="BP575" s="130">
        <f t="shared" si="452"/>
        <v>0</v>
      </c>
      <c r="BQ575" s="130">
        <f t="shared" si="453"/>
        <v>0</v>
      </c>
      <c r="BR575" s="130">
        <f t="shared" si="450"/>
        <v>0</v>
      </c>
      <c r="BS575" s="130" t="str">
        <f t="shared" si="436"/>
        <v>N</v>
      </c>
    </row>
    <row r="576" spans="1:71" ht="18" customHeight="1">
      <c r="A576" s="407"/>
      <c r="B576" s="117"/>
      <c r="C576" s="117"/>
      <c r="D576" s="118"/>
      <c r="E576" s="118"/>
      <c r="F576" s="115"/>
      <c r="G576" s="115"/>
      <c r="H576" s="119"/>
      <c r="I576" s="109" t="str">
        <f t="shared" si="406"/>
        <v xml:space="preserve"> </v>
      </c>
      <c r="J576" s="109" t="str">
        <f t="shared" si="407"/>
        <v xml:space="preserve"> </v>
      </c>
      <c r="K576" s="109" t="str">
        <f t="shared" si="408"/>
        <v xml:space="preserve"> </v>
      </c>
      <c r="W576" s="141" t="str">
        <f t="shared" si="409"/>
        <v xml:space="preserve"> </v>
      </c>
      <c r="X576" s="137" t="str">
        <f t="shared" si="410"/>
        <v xml:space="preserve"> </v>
      </c>
      <c r="Y576" s="137" t="str">
        <f t="shared" si="411"/>
        <v xml:space="preserve"> </v>
      </c>
      <c r="Z576" s="137" t="str">
        <f t="shared" si="437"/>
        <v xml:space="preserve"> </v>
      </c>
      <c r="AA576" s="138" t="str">
        <f t="shared" si="438"/>
        <v xml:space="preserve"> </v>
      </c>
      <c r="AB576" s="144" t="str">
        <f t="shared" si="439"/>
        <v xml:space="preserve"> </v>
      </c>
      <c r="AC576" s="139" t="e">
        <f t="shared" si="440"/>
        <v>#N/A</v>
      </c>
      <c r="AD576" s="139" t="e">
        <f t="shared" si="441"/>
        <v>#N/A</v>
      </c>
      <c r="AE576" s="140" t="str">
        <f>IF(ISBLANK($G576)," ",IF($D576="Z",#REF!,IF($G576=2,0,IF($G576=1,IF($AB576&gt;$AD576,#REF!,0),IF($AB576&lt;$AC576,#REF!,#REF!)))))</f>
        <v xml:space="preserve"> </v>
      </c>
      <c r="AF576" s="140" t="str">
        <f>IF(ISBLANK($G576)," ",IF($D576="Z",#REF!+#REF!,IF($G576=2,#REF!+#REF!,IF($G576=1,IF($AB576&gt;$AD576,#REF!+#REF!,#REF!+#REF!),IF($AB576&lt;$AC576,#REF!+#REF!,#REF!+#REF!)))))</f>
        <v xml:space="preserve"> </v>
      </c>
      <c r="AG576" s="125">
        <f t="shared" si="412"/>
        <v>0</v>
      </c>
      <c r="AH576" s="126">
        <f t="shared" si="413"/>
        <v>0</v>
      </c>
      <c r="AI576" s="126">
        <f t="shared" si="414"/>
        <v>0</v>
      </c>
      <c r="AJ576" s="126">
        <f t="shared" si="415"/>
        <v>0</v>
      </c>
      <c r="AK576" s="126">
        <f t="shared" si="416"/>
        <v>0</v>
      </c>
      <c r="AL576" s="126">
        <f t="shared" si="417"/>
        <v>4</v>
      </c>
      <c r="AM576" s="125">
        <f t="shared" si="446"/>
        <v>23</v>
      </c>
      <c r="AN576" s="125">
        <f t="shared" si="442"/>
        <v>0</v>
      </c>
      <c r="AO576" s="125">
        <f t="shared" si="443"/>
        <v>0</v>
      </c>
      <c r="AP576" s="125">
        <f t="shared" si="418"/>
        <v>1</v>
      </c>
      <c r="AQ576" s="127">
        <f t="shared" si="419"/>
        <v>810</v>
      </c>
      <c r="AR576" s="127">
        <f t="shared" si="420"/>
        <v>0</v>
      </c>
      <c r="AS576" s="125">
        <f t="shared" si="421"/>
        <v>0</v>
      </c>
      <c r="AT576" s="128">
        <f t="shared" si="422"/>
        <v>0</v>
      </c>
      <c r="AU576" s="128">
        <f t="shared" si="423"/>
        <v>0</v>
      </c>
      <c r="AV576" s="128">
        <f t="shared" si="424"/>
        <v>0</v>
      </c>
      <c r="AW576" s="128">
        <f t="shared" si="425"/>
        <v>0</v>
      </c>
      <c r="AX576" s="146">
        <f t="shared" si="444"/>
        <v>0</v>
      </c>
      <c r="AY576" s="147">
        <f t="shared" si="426"/>
        <v>0</v>
      </c>
      <c r="AZ576" s="146">
        <f t="shared" si="445"/>
        <v>0</v>
      </c>
      <c r="BA576" s="129">
        <f t="shared" si="427"/>
        <v>0</v>
      </c>
      <c r="BB576" s="129">
        <f t="shared" si="428"/>
        <v>0</v>
      </c>
      <c r="BC576" s="129">
        <f t="shared" si="429"/>
        <v>0</v>
      </c>
      <c r="BD576" s="130">
        <f t="shared" si="430"/>
        <v>0</v>
      </c>
      <c r="BE576" s="130">
        <f t="shared" si="431"/>
        <v>0</v>
      </c>
      <c r="BF576" s="130">
        <f t="shared" si="432"/>
        <v>0</v>
      </c>
      <c r="BG576" s="149" t="b">
        <f t="shared" si="433"/>
        <v>0</v>
      </c>
      <c r="BH576" s="130" t="b">
        <f t="shared" si="434"/>
        <v>0</v>
      </c>
      <c r="BI576" s="130" t="str">
        <f t="shared" si="447"/>
        <v/>
      </c>
      <c r="BJ576" s="130" t="str">
        <f t="shared" si="448"/>
        <v/>
      </c>
      <c r="BK576" s="130">
        <f t="shared" si="449"/>
        <v>0</v>
      </c>
      <c r="BL576" s="130" t="str">
        <f t="shared" si="435"/>
        <v/>
      </c>
      <c r="BM576" s="130" t="str">
        <f t="shared" si="454"/>
        <v/>
      </c>
      <c r="BN576" s="130" t="str">
        <f t="shared" si="455"/>
        <v/>
      </c>
      <c r="BO576" s="130">
        <f t="shared" si="451"/>
        <v>0</v>
      </c>
      <c r="BP576" s="130">
        <f t="shared" si="452"/>
        <v>0</v>
      </c>
      <c r="BQ576" s="130">
        <f t="shared" si="453"/>
        <v>0</v>
      </c>
      <c r="BR576" s="130">
        <f t="shared" si="450"/>
        <v>0</v>
      </c>
      <c r="BS576" s="130" t="str">
        <f t="shared" si="436"/>
        <v>N</v>
      </c>
    </row>
    <row r="577" spans="1:71" ht="18" customHeight="1">
      <c r="A577" s="407"/>
      <c r="B577" s="117"/>
      <c r="C577" s="117"/>
      <c r="D577" s="118"/>
      <c r="E577" s="118"/>
      <c r="F577" s="115"/>
      <c r="G577" s="115"/>
      <c r="H577" s="119"/>
      <c r="I577" s="109" t="str">
        <f t="shared" si="406"/>
        <v xml:space="preserve"> </v>
      </c>
      <c r="J577" s="109" t="str">
        <f t="shared" si="407"/>
        <v xml:space="preserve"> </v>
      </c>
      <c r="K577" s="109" t="str">
        <f t="shared" si="408"/>
        <v xml:space="preserve"> </v>
      </c>
      <c r="W577" s="141" t="str">
        <f t="shared" si="409"/>
        <v xml:space="preserve"> </v>
      </c>
      <c r="X577" s="137" t="str">
        <f t="shared" si="410"/>
        <v xml:space="preserve"> </v>
      </c>
      <c r="Y577" s="137" t="str">
        <f t="shared" si="411"/>
        <v xml:space="preserve"> </v>
      </c>
      <c r="Z577" s="137" t="str">
        <f t="shared" si="437"/>
        <v xml:space="preserve"> </v>
      </c>
      <c r="AA577" s="138" t="str">
        <f t="shared" si="438"/>
        <v xml:space="preserve"> </v>
      </c>
      <c r="AB577" s="144" t="str">
        <f t="shared" si="439"/>
        <v xml:space="preserve"> </v>
      </c>
      <c r="AC577" s="139" t="e">
        <f t="shared" si="440"/>
        <v>#N/A</v>
      </c>
      <c r="AD577" s="139" t="e">
        <f t="shared" si="441"/>
        <v>#N/A</v>
      </c>
      <c r="AE577" s="140" t="str">
        <f>IF(ISBLANK($G577)," ",IF($D577="Z",#REF!,IF($G577=2,0,IF($G577=1,IF($AB577&gt;$AD577,#REF!,0),IF($AB577&lt;$AC577,#REF!,#REF!)))))</f>
        <v xml:space="preserve"> </v>
      </c>
      <c r="AF577" s="140" t="str">
        <f>IF(ISBLANK($G577)," ",IF($D577="Z",#REF!+#REF!,IF($G577=2,#REF!+#REF!,IF($G577=1,IF($AB577&gt;$AD577,#REF!+#REF!,#REF!+#REF!),IF($AB577&lt;$AC577,#REF!+#REF!,#REF!+#REF!)))))</f>
        <v xml:space="preserve"> </v>
      </c>
      <c r="AG577" s="125">
        <f t="shared" si="412"/>
        <v>0</v>
      </c>
      <c r="AH577" s="126">
        <f t="shared" si="413"/>
        <v>0</v>
      </c>
      <c r="AI577" s="126">
        <f t="shared" si="414"/>
        <v>0</v>
      </c>
      <c r="AJ577" s="126">
        <f t="shared" si="415"/>
        <v>0</v>
      </c>
      <c r="AK577" s="126">
        <f t="shared" si="416"/>
        <v>0</v>
      </c>
      <c r="AL577" s="126">
        <f t="shared" si="417"/>
        <v>4</v>
      </c>
      <c r="AM577" s="125">
        <f t="shared" si="446"/>
        <v>23</v>
      </c>
      <c r="AN577" s="125">
        <f t="shared" si="442"/>
        <v>0</v>
      </c>
      <c r="AO577" s="125">
        <f t="shared" si="443"/>
        <v>0</v>
      </c>
      <c r="AP577" s="125">
        <f t="shared" si="418"/>
        <v>1</v>
      </c>
      <c r="AQ577" s="127">
        <f t="shared" si="419"/>
        <v>810</v>
      </c>
      <c r="AR577" s="127">
        <f t="shared" si="420"/>
        <v>0</v>
      </c>
      <c r="AS577" s="125">
        <f t="shared" si="421"/>
        <v>0</v>
      </c>
      <c r="AT577" s="128">
        <f t="shared" si="422"/>
        <v>0</v>
      </c>
      <c r="AU577" s="128">
        <f t="shared" si="423"/>
        <v>0</v>
      </c>
      <c r="AV577" s="128">
        <f t="shared" si="424"/>
        <v>0</v>
      </c>
      <c r="AW577" s="128">
        <f t="shared" si="425"/>
        <v>0</v>
      </c>
      <c r="AX577" s="146">
        <f t="shared" si="444"/>
        <v>0</v>
      </c>
      <c r="AY577" s="147">
        <f t="shared" si="426"/>
        <v>0</v>
      </c>
      <c r="AZ577" s="146">
        <f t="shared" si="445"/>
        <v>0</v>
      </c>
      <c r="BA577" s="129">
        <f t="shared" si="427"/>
        <v>0</v>
      </c>
      <c r="BB577" s="129">
        <f t="shared" si="428"/>
        <v>0</v>
      </c>
      <c r="BC577" s="129">
        <f t="shared" si="429"/>
        <v>0</v>
      </c>
      <c r="BD577" s="130">
        <f t="shared" si="430"/>
        <v>0</v>
      </c>
      <c r="BE577" s="130">
        <f t="shared" si="431"/>
        <v>0</v>
      </c>
      <c r="BF577" s="130">
        <f t="shared" si="432"/>
        <v>0</v>
      </c>
      <c r="BG577" s="149" t="b">
        <f t="shared" si="433"/>
        <v>0</v>
      </c>
      <c r="BH577" s="130" t="b">
        <f t="shared" si="434"/>
        <v>0</v>
      </c>
      <c r="BI577" s="130" t="str">
        <f t="shared" si="447"/>
        <v/>
      </c>
      <c r="BJ577" s="130" t="str">
        <f t="shared" si="448"/>
        <v/>
      </c>
      <c r="BK577" s="130">
        <f t="shared" si="449"/>
        <v>0</v>
      </c>
      <c r="BL577" s="130" t="str">
        <f t="shared" si="435"/>
        <v/>
      </c>
      <c r="BM577" s="130" t="str">
        <f t="shared" si="454"/>
        <v/>
      </c>
      <c r="BN577" s="130" t="str">
        <f t="shared" si="455"/>
        <v/>
      </c>
      <c r="BO577" s="130">
        <f t="shared" si="451"/>
        <v>0</v>
      </c>
      <c r="BP577" s="130">
        <f t="shared" si="452"/>
        <v>0</v>
      </c>
      <c r="BQ577" s="130">
        <f t="shared" si="453"/>
        <v>0</v>
      </c>
      <c r="BR577" s="130">
        <f t="shared" si="450"/>
        <v>0</v>
      </c>
      <c r="BS577" s="130" t="str">
        <f t="shared" si="436"/>
        <v>N</v>
      </c>
    </row>
    <row r="578" spans="1:71" ht="18" customHeight="1">
      <c r="A578" s="407"/>
      <c r="B578" s="117"/>
      <c r="C578" s="117"/>
      <c r="D578" s="118"/>
      <c r="E578" s="118"/>
      <c r="F578" s="115"/>
      <c r="G578" s="115"/>
      <c r="H578" s="119"/>
      <c r="I578" s="109" t="str">
        <f t="shared" si="406"/>
        <v xml:space="preserve"> </v>
      </c>
      <c r="J578" s="109" t="str">
        <f t="shared" si="407"/>
        <v xml:space="preserve"> </v>
      </c>
      <c r="K578" s="109" t="str">
        <f t="shared" si="408"/>
        <v xml:space="preserve"> </v>
      </c>
      <c r="W578" s="141" t="str">
        <f t="shared" si="409"/>
        <v xml:space="preserve"> </v>
      </c>
      <c r="X578" s="137" t="str">
        <f t="shared" si="410"/>
        <v xml:space="preserve"> </v>
      </c>
      <c r="Y578" s="137" t="str">
        <f t="shared" si="411"/>
        <v xml:space="preserve"> </v>
      </c>
      <c r="Z578" s="137" t="str">
        <f t="shared" si="437"/>
        <v xml:space="preserve"> </v>
      </c>
      <c r="AA578" s="138" t="str">
        <f t="shared" si="438"/>
        <v xml:space="preserve"> </v>
      </c>
      <c r="AB578" s="144" t="str">
        <f t="shared" si="439"/>
        <v xml:space="preserve"> </v>
      </c>
      <c r="AC578" s="139" t="e">
        <f t="shared" si="440"/>
        <v>#N/A</v>
      </c>
      <c r="AD578" s="139" t="e">
        <f t="shared" si="441"/>
        <v>#N/A</v>
      </c>
      <c r="AE578" s="140" t="str">
        <f>IF(ISBLANK($G578)," ",IF($D578="Z",#REF!,IF($G578=2,0,IF($G578=1,IF($AB578&gt;$AD578,#REF!,0),IF($AB578&lt;$AC578,#REF!,#REF!)))))</f>
        <v xml:space="preserve"> </v>
      </c>
      <c r="AF578" s="140" t="str">
        <f>IF(ISBLANK($G578)," ",IF($D578="Z",#REF!+#REF!,IF($G578=2,#REF!+#REF!,IF($G578=1,IF($AB578&gt;$AD578,#REF!+#REF!,#REF!+#REF!),IF($AB578&lt;$AC578,#REF!+#REF!,#REF!+#REF!)))))</f>
        <v xml:space="preserve"> </v>
      </c>
      <c r="AG578" s="125">
        <f t="shared" si="412"/>
        <v>0</v>
      </c>
      <c r="AH578" s="126">
        <f t="shared" si="413"/>
        <v>0</v>
      </c>
      <c r="AI578" s="126">
        <f t="shared" si="414"/>
        <v>0</v>
      </c>
      <c r="AJ578" s="126">
        <f t="shared" si="415"/>
        <v>0</v>
      </c>
      <c r="AK578" s="126">
        <f t="shared" si="416"/>
        <v>0</v>
      </c>
      <c r="AL578" s="126">
        <f t="shared" si="417"/>
        <v>4</v>
      </c>
      <c r="AM578" s="125">
        <f t="shared" si="446"/>
        <v>23</v>
      </c>
      <c r="AN578" s="125">
        <f t="shared" si="442"/>
        <v>0</v>
      </c>
      <c r="AO578" s="125">
        <f t="shared" si="443"/>
        <v>0</v>
      </c>
      <c r="AP578" s="125">
        <f t="shared" si="418"/>
        <v>1</v>
      </c>
      <c r="AQ578" s="127">
        <f t="shared" si="419"/>
        <v>810</v>
      </c>
      <c r="AR578" s="127">
        <f t="shared" si="420"/>
        <v>0</v>
      </c>
      <c r="AS578" s="125">
        <f t="shared" si="421"/>
        <v>0</v>
      </c>
      <c r="AT578" s="128">
        <f t="shared" si="422"/>
        <v>0</v>
      </c>
      <c r="AU578" s="128">
        <f t="shared" si="423"/>
        <v>0</v>
      </c>
      <c r="AV578" s="128">
        <f t="shared" si="424"/>
        <v>0</v>
      </c>
      <c r="AW578" s="128">
        <f t="shared" si="425"/>
        <v>0</v>
      </c>
      <c r="AX578" s="146">
        <f t="shared" si="444"/>
        <v>0</v>
      </c>
      <c r="AY578" s="147">
        <f t="shared" si="426"/>
        <v>0</v>
      </c>
      <c r="AZ578" s="146">
        <f t="shared" si="445"/>
        <v>0</v>
      </c>
      <c r="BA578" s="129">
        <f t="shared" si="427"/>
        <v>0</v>
      </c>
      <c r="BB578" s="129">
        <f t="shared" si="428"/>
        <v>0</v>
      </c>
      <c r="BC578" s="129">
        <f t="shared" si="429"/>
        <v>0</v>
      </c>
      <c r="BD578" s="130">
        <f t="shared" si="430"/>
        <v>0</v>
      </c>
      <c r="BE578" s="130">
        <f t="shared" si="431"/>
        <v>0</v>
      </c>
      <c r="BF578" s="130">
        <f t="shared" si="432"/>
        <v>0</v>
      </c>
      <c r="BG578" s="149" t="b">
        <f t="shared" si="433"/>
        <v>0</v>
      </c>
      <c r="BH578" s="130" t="b">
        <f t="shared" si="434"/>
        <v>0</v>
      </c>
      <c r="BI578" s="130" t="str">
        <f t="shared" si="447"/>
        <v/>
      </c>
      <c r="BJ578" s="130" t="str">
        <f t="shared" si="448"/>
        <v/>
      </c>
      <c r="BK578" s="130">
        <f t="shared" si="449"/>
        <v>0</v>
      </c>
      <c r="BL578" s="130" t="str">
        <f t="shared" si="435"/>
        <v/>
      </c>
      <c r="BM578" s="130" t="str">
        <f t="shared" si="454"/>
        <v/>
      </c>
      <c r="BN578" s="130" t="str">
        <f t="shared" si="455"/>
        <v/>
      </c>
      <c r="BO578" s="130">
        <f t="shared" si="451"/>
        <v>0</v>
      </c>
      <c r="BP578" s="130">
        <f t="shared" si="452"/>
        <v>0</v>
      </c>
      <c r="BQ578" s="130">
        <f t="shared" si="453"/>
        <v>0</v>
      </c>
      <c r="BR578" s="130">
        <f t="shared" si="450"/>
        <v>0</v>
      </c>
      <c r="BS578" s="130" t="str">
        <f t="shared" si="436"/>
        <v>N</v>
      </c>
    </row>
    <row r="579" spans="1:71" ht="18" customHeight="1">
      <c r="A579" s="407"/>
      <c r="B579" s="117"/>
      <c r="C579" s="117"/>
      <c r="D579" s="118"/>
      <c r="E579" s="118"/>
      <c r="F579" s="115"/>
      <c r="G579" s="115"/>
      <c r="H579" s="119"/>
      <c r="I579" s="109" t="str">
        <f t="shared" si="406"/>
        <v xml:space="preserve"> </v>
      </c>
      <c r="J579" s="109" t="str">
        <f t="shared" si="407"/>
        <v xml:space="preserve"> </v>
      </c>
      <c r="K579" s="109" t="str">
        <f t="shared" si="408"/>
        <v xml:space="preserve"> </v>
      </c>
      <c r="W579" s="141" t="str">
        <f t="shared" si="409"/>
        <v xml:space="preserve"> </v>
      </c>
      <c r="X579" s="137" t="str">
        <f t="shared" si="410"/>
        <v xml:space="preserve"> </v>
      </c>
      <c r="Y579" s="137" t="str">
        <f t="shared" si="411"/>
        <v xml:space="preserve"> </v>
      </c>
      <c r="Z579" s="137" t="str">
        <f t="shared" si="437"/>
        <v xml:space="preserve"> </v>
      </c>
      <c r="AA579" s="138" t="str">
        <f t="shared" si="438"/>
        <v xml:space="preserve"> </v>
      </c>
      <c r="AB579" s="144" t="str">
        <f t="shared" si="439"/>
        <v xml:space="preserve"> </v>
      </c>
      <c r="AC579" s="139" t="e">
        <f t="shared" si="440"/>
        <v>#N/A</v>
      </c>
      <c r="AD579" s="139" t="e">
        <f t="shared" si="441"/>
        <v>#N/A</v>
      </c>
      <c r="AE579" s="140" t="str">
        <f>IF(ISBLANK($G579)," ",IF($D579="Z",#REF!,IF($G579=2,0,IF($G579=1,IF($AB579&gt;$AD579,#REF!,0),IF($AB579&lt;$AC579,#REF!,#REF!)))))</f>
        <v xml:space="preserve"> </v>
      </c>
      <c r="AF579" s="140" t="str">
        <f>IF(ISBLANK($G579)," ",IF($D579="Z",#REF!+#REF!,IF($G579=2,#REF!+#REF!,IF($G579=1,IF($AB579&gt;$AD579,#REF!+#REF!,#REF!+#REF!),IF($AB579&lt;$AC579,#REF!+#REF!,#REF!+#REF!)))))</f>
        <v xml:space="preserve"> </v>
      </c>
      <c r="AG579" s="125">
        <f t="shared" si="412"/>
        <v>0</v>
      </c>
      <c r="AH579" s="126">
        <f t="shared" si="413"/>
        <v>0</v>
      </c>
      <c r="AI579" s="126">
        <f t="shared" si="414"/>
        <v>0</v>
      </c>
      <c r="AJ579" s="126">
        <f t="shared" si="415"/>
        <v>0</v>
      </c>
      <c r="AK579" s="126">
        <f t="shared" si="416"/>
        <v>0</v>
      </c>
      <c r="AL579" s="126">
        <f t="shared" si="417"/>
        <v>4</v>
      </c>
      <c r="AM579" s="125">
        <f t="shared" si="446"/>
        <v>23</v>
      </c>
      <c r="AN579" s="125">
        <f t="shared" si="442"/>
        <v>0</v>
      </c>
      <c r="AO579" s="125">
        <f t="shared" si="443"/>
        <v>0</v>
      </c>
      <c r="AP579" s="125">
        <f t="shared" si="418"/>
        <v>1</v>
      </c>
      <c r="AQ579" s="127">
        <f t="shared" si="419"/>
        <v>810</v>
      </c>
      <c r="AR579" s="127">
        <f t="shared" si="420"/>
        <v>0</v>
      </c>
      <c r="AS579" s="125">
        <f t="shared" si="421"/>
        <v>0</v>
      </c>
      <c r="AT579" s="128">
        <f t="shared" si="422"/>
        <v>0</v>
      </c>
      <c r="AU579" s="128">
        <f t="shared" si="423"/>
        <v>0</v>
      </c>
      <c r="AV579" s="128">
        <f t="shared" si="424"/>
        <v>0</v>
      </c>
      <c r="AW579" s="128">
        <f t="shared" si="425"/>
        <v>0</v>
      </c>
      <c r="AX579" s="146">
        <f t="shared" si="444"/>
        <v>0</v>
      </c>
      <c r="AY579" s="147">
        <f t="shared" si="426"/>
        <v>0</v>
      </c>
      <c r="AZ579" s="146">
        <f t="shared" si="445"/>
        <v>0</v>
      </c>
      <c r="BA579" s="129">
        <f t="shared" si="427"/>
        <v>0</v>
      </c>
      <c r="BB579" s="129">
        <f t="shared" si="428"/>
        <v>0</v>
      </c>
      <c r="BC579" s="129">
        <f t="shared" si="429"/>
        <v>0</v>
      </c>
      <c r="BD579" s="130">
        <f t="shared" si="430"/>
        <v>0</v>
      </c>
      <c r="BE579" s="130">
        <f t="shared" si="431"/>
        <v>0</v>
      </c>
      <c r="BF579" s="130">
        <f t="shared" si="432"/>
        <v>0</v>
      </c>
      <c r="BG579" s="149" t="b">
        <f t="shared" si="433"/>
        <v>0</v>
      </c>
      <c r="BH579" s="130" t="b">
        <f t="shared" si="434"/>
        <v>0</v>
      </c>
      <c r="BI579" s="130" t="str">
        <f t="shared" si="447"/>
        <v/>
      </c>
      <c r="BJ579" s="130" t="str">
        <f t="shared" si="448"/>
        <v/>
      </c>
      <c r="BK579" s="130">
        <f t="shared" si="449"/>
        <v>0</v>
      </c>
      <c r="BL579" s="130" t="str">
        <f t="shared" si="435"/>
        <v/>
      </c>
      <c r="BM579" s="130" t="str">
        <f t="shared" si="454"/>
        <v/>
      </c>
      <c r="BN579" s="130" t="str">
        <f t="shared" si="455"/>
        <v/>
      </c>
      <c r="BO579" s="130">
        <f t="shared" si="451"/>
        <v>0</v>
      </c>
      <c r="BP579" s="130">
        <f t="shared" si="452"/>
        <v>0</v>
      </c>
      <c r="BQ579" s="130">
        <f t="shared" si="453"/>
        <v>0</v>
      </c>
      <c r="BR579" s="130">
        <f t="shared" si="450"/>
        <v>0</v>
      </c>
      <c r="BS579" s="130" t="str">
        <f t="shared" si="436"/>
        <v>N</v>
      </c>
    </row>
    <row r="580" spans="1:71" ht="18" customHeight="1">
      <c r="A580" s="407"/>
      <c r="B580" s="117"/>
      <c r="C580" s="117"/>
      <c r="D580" s="118"/>
      <c r="E580" s="118"/>
      <c r="F580" s="115"/>
      <c r="G580" s="115"/>
      <c r="H580" s="119"/>
      <c r="I580" s="109" t="str">
        <f t="shared" ref="I580:I643" si="456">IF(ISBLANK($H580)," ",BO580)</f>
        <v xml:space="preserve"> </v>
      </c>
      <c r="J580" s="109" t="str">
        <f t="shared" ref="J580:J643" si="457">IF(ISBLANK($H580)," ",BP580)</f>
        <v xml:space="preserve"> </v>
      </c>
      <c r="K580" s="109" t="str">
        <f t="shared" ref="K580:K643" si="458">IF((ISBLANK($H580))," ",BQ580)</f>
        <v xml:space="preserve"> </v>
      </c>
      <c r="W580" s="141" t="str">
        <f t="shared" ref="W580:W643" si="459">IF(ISBLANK($A580)," ",A580)</f>
        <v xml:space="preserve"> </v>
      </c>
      <c r="X580" s="137" t="str">
        <f t="shared" ref="X580:X643" si="460">IF(ISBLANK(A580)," ",MOD(SUM((LEFT(A580,1)*8)+(MID(A580,2,1)*7)+(MID(A580,3,1)*6)+(MID(A580,4,1)*5)+(MID(A580,5,1)*4)+(MID(A580,6,1)*3)+(MID(A580,7,1)*2)),11))</f>
        <v xml:space="preserve"> </v>
      </c>
      <c r="Y580" s="137" t="str">
        <f t="shared" ref="Y580:Y643" si="461">IF(ISBLANK(A580)," ",IF(A580&lt;10000000+OR(A580&gt;99999999),"X",IF(X580=0,0,IF(X580=1,"X",11-X580))))</f>
        <v xml:space="preserve"> </v>
      </c>
      <c r="Z580" s="137" t="str">
        <f t="shared" si="437"/>
        <v xml:space="preserve"> </v>
      </c>
      <c r="AA580" s="138" t="str">
        <f t="shared" si="438"/>
        <v xml:space="preserve"> </v>
      </c>
      <c r="AB580" s="144" t="str">
        <f t="shared" si="439"/>
        <v xml:space="preserve"> </v>
      </c>
      <c r="AC580" s="139" t="e">
        <f t="shared" si="440"/>
        <v>#N/A</v>
      </c>
      <c r="AD580" s="139" t="e">
        <f t="shared" si="441"/>
        <v>#N/A</v>
      </c>
      <c r="AE580" s="140" t="str">
        <f>IF(ISBLANK($G580)," ",IF($D580="Z",#REF!,IF($G580=2,0,IF($G580=1,IF($AB580&gt;$AD580,#REF!,0),IF($AB580&lt;$AC580,#REF!,#REF!)))))</f>
        <v xml:space="preserve"> </v>
      </c>
      <c r="AF580" s="140" t="str">
        <f>IF(ISBLANK($G580)," ",IF($D580="Z",#REF!+#REF!,IF($G580=2,#REF!+#REF!,IF($G580=1,IF($AB580&gt;$AD580,#REF!+#REF!,#REF!+#REF!),IF($AB580&lt;$AC580,#REF!+#REF!,#REF!+#REF!)))))</f>
        <v xml:space="preserve"> </v>
      </c>
      <c r="AG580" s="125">
        <f t="shared" ref="AG580:AG643" si="462">INT(A580/10)</f>
        <v>0</v>
      </c>
      <c r="AH580" s="126">
        <f t="shared" ref="AH580:AH643" si="463">INT(A580/1000)</f>
        <v>0</v>
      </c>
      <c r="AI580" s="126">
        <f t="shared" ref="AI580:AI643" si="464">AG580-AH580*100</f>
        <v>0</v>
      </c>
      <c r="AJ580" s="126">
        <f t="shared" ref="AJ580:AJ643" si="465">INT(AH580/10)</f>
        <v>0</v>
      </c>
      <c r="AK580" s="126">
        <f t="shared" ref="AK580:AK643" si="466">AH580-10*AJ580</f>
        <v>0</v>
      </c>
      <c r="AL580" s="126">
        <f t="shared" ref="AL580:AL643" si="467">IF(MOD(AH580-AJ580*10,4)=0,4,MOD(AH580-AJ580*10,4))</f>
        <v>4</v>
      </c>
      <c r="AM580" s="125">
        <f t="shared" si="446"/>
        <v>23</v>
      </c>
      <c r="AN580" s="125">
        <f t="shared" si="442"/>
        <v>0</v>
      </c>
      <c r="AO580" s="125">
        <f t="shared" si="443"/>
        <v>0</v>
      </c>
      <c r="AP580" s="125">
        <f t="shared" ref="AP580:AP643" si="468">IF(AND($D580="Z",$AL$10&lt;=$AH$10,$AH$10&lt;$AL$11,$AL$12&lt;AM580,AM580&lt;=$AL$13),7,IF(AM580&gt;=70,IF($G580="R",6,5),IF($G580="R",IF(AM580&gt;=65,4,2),IF($AM580&gt;=65,3,1))))</f>
        <v>1</v>
      </c>
      <c r="AQ580" s="127">
        <f t="shared" ref="AQ580:AQ643" si="469">+HLOOKUP($AH$10,WeeklyIWCeiling,AP580+1)</f>
        <v>810</v>
      </c>
      <c r="AR580" s="127">
        <f t="shared" ref="AR580:AR643" si="470">IF(AA580="M",HLOOKUP($AH$10,MonthlyIWCeiling,AP580+1),HLOOKUP($AH$10,WeeklyIWCeiling,AP580+1)*F580)</f>
        <v>0</v>
      </c>
      <c r="AS580" s="125">
        <f t="shared" ref="AS580:AS643" si="471">IF(AND(F580&gt;0,H580&gt;0),H580/F580,0)</f>
        <v>0</v>
      </c>
      <c r="AT580" s="128">
        <f t="shared" ref="AT580:AT643" si="472">IF(E580="M",IF(H580&lt;=AR580,0,1),IF(AS580&lt;=AQ580,0,1))</f>
        <v>0</v>
      </c>
      <c r="AU580" s="128">
        <f t="shared" ref="AU580:AU643" si="473">IF(F580&gt;$C$10,1,0)</f>
        <v>0</v>
      </c>
      <c r="AV580" s="128">
        <f t="shared" ref="AV580:AV643" si="474">+AR580*12/52</f>
        <v>0</v>
      </c>
      <c r="AW580" s="128">
        <f t="shared" ref="AW580:AW643" si="475">+IF(OR(AND(E580="M",AV580&lt;60),AND(E580="W",AS580&lt;60)),1,0)</f>
        <v>0</v>
      </c>
      <c r="AX580" s="146">
        <f t="shared" si="444"/>
        <v>0</v>
      </c>
      <c r="AY580" s="147">
        <f t="shared" ref="AY580:AY643" si="476">+AZ580-AX580</f>
        <v>0</v>
      </c>
      <c r="AZ580" s="146">
        <f t="shared" si="445"/>
        <v>0</v>
      </c>
      <c r="BA580" s="129">
        <f t="shared" ref="BA580:BA643" si="477">IF(OR(ISBLANK(A580),ISBLANK(B580),ISBLANK(C580),ISBLANK(D580),ISBLANK(E580)),0,IF(AND(F580&gt;0,F580&lt;6,H580&gt;0),ROUND(H580*AX580,2)))</f>
        <v>0</v>
      </c>
      <c r="BB580" s="129">
        <f t="shared" ref="BB580:BB643" si="478">IF(OR(ISBLANK(A580),ISBLANK(B580),ISBLANK(C580),ISBLANK(D580),ISBLANK(E580)),0,IF(AND(F580&gt;0,F580&lt;6,H580&gt;0),ROUND(H580*AY580,2)))</f>
        <v>0</v>
      </c>
      <c r="BC580" s="129">
        <f t="shared" ref="BC580:BC643" si="479">+BA580+BB580</f>
        <v>0</v>
      </c>
      <c r="BD580" s="130">
        <f t="shared" ref="BD580:BD643" si="480">IF(AND(AND(F580&gt;0,H580&gt;0,ISTEXT(D580),ISTEXT(E580)),ISBLANK(A580)),"Input NI#",IF(AND(F580&gt;0,H580&gt;0,ISTEXT(D580),ISTEXT(E580),OR(ISBLANK(B580),ISBLANK(C580))),"Input name",IF(AND(A580&gt;0,OR(AK580=0,AK580=9)),"Check NI#",IF(AT580=0,BA580,"Check wages"))))</f>
        <v>0</v>
      </c>
      <c r="BE580" s="130">
        <f t="shared" ref="BE580:BE643" si="481">IF(ISTEXT(BD580),BD580,BB580)</f>
        <v>0</v>
      </c>
      <c r="BF580" s="130">
        <f t="shared" ref="BF580:BF643" si="482">IF(ISTEXT(BD580),BD580,BC580)</f>
        <v>0</v>
      </c>
      <c r="BG580" s="149" t="b">
        <f t="shared" ref="BG580:BG643" si="483">IF(AND(OR(ISTEXT(B580),ISTEXT(C580),ISTEXT(D580),ISTEXT(E580),F580&gt;0,H580&gt;0),ISBLANK(A580)),1,IF(A580&gt;0,IF(ISBLANK(B580),1,IF(ISBLANK(C580),1,IF(ISBLANK(D580),1,IF(ISBLANK(E580),1,IF(F580=0,1,IF(H580=0,1," "))))))))</f>
        <v>0</v>
      </c>
      <c r="BH580" s="130" t="b">
        <f t="shared" ref="BH580:BH643" si="484">IF(AND(OR(ISTEXT(B580),ISTEXT(C580),ISTEXT(D580),ISTEXT(E580),F580&gt;0,H580&gt;0),ISBLANK(A580)),"Input "&amp;A$15,IF(A580&gt;0,IF(ISBLANK(B580),"Input "&amp;B$15,IF(ISBLANK(C580),"Input "&amp;C$15,IF(ISBLANK(D580),"Enter "&amp;D$15,IF(ISBLANK(E580),"Select "&amp;E$15,IF(F580=0,"Input "&amp;F$15,IF(H580=0,"Input "&amp;H$15," "))))))))</f>
        <v>0</v>
      </c>
      <c r="BI580" s="130" t="str">
        <f t="shared" si="447"/>
        <v/>
      </c>
      <c r="BJ580" s="130" t="str">
        <f t="shared" si="448"/>
        <v/>
      </c>
      <c r="BK580" s="130">
        <f t="shared" si="449"/>
        <v>0</v>
      </c>
      <c r="BL580" s="130" t="str">
        <f t="shared" ref="BL580:BL643" si="485">IF(BK580=1,"Change Cont. type to 'P'","")</f>
        <v/>
      </c>
      <c r="BM580" s="130" t="str">
        <f t="shared" si="454"/>
        <v/>
      </c>
      <c r="BN580" s="130" t="str">
        <f t="shared" si="455"/>
        <v/>
      </c>
      <c r="BO580" s="130">
        <f t="shared" si="451"/>
        <v>0</v>
      </c>
      <c r="BP580" s="130">
        <f t="shared" si="452"/>
        <v>0</v>
      </c>
      <c r="BQ580" s="130">
        <f t="shared" si="453"/>
        <v>0</v>
      </c>
      <c r="BR580" s="130">
        <f t="shared" si="450"/>
        <v>0</v>
      </c>
      <c r="BS580" s="130" t="str">
        <f t="shared" ref="BS580:BS643" si="486">IF(OR(ISBLANK(A580),BR580=1),"N","Y")</f>
        <v>N</v>
      </c>
    </row>
    <row r="581" spans="1:71" ht="18" customHeight="1">
      <c r="A581" s="407"/>
      <c r="B581" s="117"/>
      <c r="C581" s="117"/>
      <c r="D581" s="118"/>
      <c r="E581" s="118"/>
      <c r="F581" s="115"/>
      <c r="G581" s="115"/>
      <c r="H581" s="119"/>
      <c r="I581" s="109" t="str">
        <f t="shared" si="456"/>
        <v xml:space="preserve"> </v>
      </c>
      <c r="J581" s="109" t="str">
        <f t="shared" si="457"/>
        <v xml:space="preserve"> </v>
      </c>
      <c r="K581" s="109" t="str">
        <f t="shared" si="458"/>
        <v xml:space="preserve"> </v>
      </c>
      <c r="W581" s="141" t="str">
        <f t="shared" si="459"/>
        <v xml:space="preserve"> </v>
      </c>
      <c r="X581" s="137" t="str">
        <f t="shared" si="460"/>
        <v xml:space="preserve"> </v>
      </c>
      <c r="Y581" s="137" t="str">
        <f t="shared" si="461"/>
        <v xml:space="preserve"> </v>
      </c>
      <c r="Z581" s="137" t="str">
        <f t="shared" si="437"/>
        <v xml:space="preserve"> </v>
      </c>
      <c r="AA581" s="138" t="str">
        <f t="shared" si="438"/>
        <v xml:space="preserve"> </v>
      </c>
      <c r="AB581" s="144" t="str">
        <f t="shared" si="439"/>
        <v xml:space="preserve"> </v>
      </c>
      <c r="AC581" s="139" t="e">
        <f t="shared" si="440"/>
        <v>#N/A</v>
      </c>
      <c r="AD581" s="139" t="e">
        <f t="shared" si="441"/>
        <v>#N/A</v>
      </c>
      <c r="AE581" s="140" t="str">
        <f>IF(ISBLANK($G581)," ",IF($D581="Z",#REF!,IF($G581=2,0,IF($G581=1,IF($AB581&gt;$AD581,#REF!,0),IF($AB581&lt;$AC581,#REF!,#REF!)))))</f>
        <v xml:space="preserve"> </v>
      </c>
      <c r="AF581" s="140" t="str">
        <f>IF(ISBLANK($G581)," ",IF($D581="Z",#REF!+#REF!,IF($G581=2,#REF!+#REF!,IF($G581=1,IF($AB581&gt;$AD581,#REF!+#REF!,#REF!+#REF!),IF($AB581&lt;$AC581,#REF!+#REF!,#REF!+#REF!)))))</f>
        <v xml:space="preserve"> </v>
      </c>
      <c r="AG581" s="125">
        <f t="shared" si="462"/>
        <v>0</v>
      </c>
      <c r="AH581" s="126">
        <f t="shared" si="463"/>
        <v>0</v>
      </c>
      <c r="AI581" s="126">
        <f t="shared" si="464"/>
        <v>0</v>
      </c>
      <c r="AJ581" s="126">
        <f t="shared" si="465"/>
        <v>0</v>
      </c>
      <c r="AK581" s="126">
        <f t="shared" si="466"/>
        <v>0</v>
      </c>
      <c r="AL581" s="126">
        <f t="shared" si="467"/>
        <v>4</v>
      </c>
      <c r="AM581" s="125">
        <f t="shared" si="446"/>
        <v>23</v>
      </c>
      <c r="AN581" s="125">
        <f t="shared" si="442"/>
        <v>0</v>
      </c>
      <c r="AO581" s="125">
        <f t="shared" si="443"/>
        <v>0</v>
      </c>
      <c r="AP581" s="125">
        <f t="shared" si="468"/>
        <v>1</v>
      </c>
      <c r="AQ581" s="127">
        <f t="shared" si="469"/>
        <v>810</v>
      </c>
      <c r="AR581" s="127">
        <f t="shared" si="470"/>
        <v>0</v>
      </c>
      <c r="AS581" s="125">
        <f t="shared" si="471"/>
        <v>0</v>
      </c>
      <c r="AT581" s="128">
        <f t="shared" si="472"/>
        <v>0</v>
      </c>
      <c r="AU581" s="128">
        <f t="shared" si="473"/>
        <v>0</v>
      </c>
      <c r="AV581" s="128">
        <f t="shared" si="474"/>
        <v>0</v>
      </c>
      <c r="AW581" s="128">
        <f t="shared" si="475"/>
        <v>0</v>
      </c>
      <c r="AX581" s="146">
        <f t="shared" si="444"/>
        <v>0</v>
      </c>
      <c r="AY581" s="147">
        <f t="shared" si="476"/>
        <v>0</v>
      </c>
      <c r="AZ581" s="146">
        <f t="shared" si="445"/>
        <v>0</v>
      </c>
      <c r="BA581" s="129">
        <f t="shared" si="477"/>
        <v>0</v>
      </c>
      <c r="BB581" s="129">
        <f t="shared" si="478"/>
        <v>0</v>
      </c>
      <c r="BC581" s="129">
        <f t="shared" si="479"/>
        <v>0</v>
      </c>
      <c r="BD581" s="130">
        <f t="shared" si="480"/>
        <v>0</v>
      </c>
      <c r="BE581" s="130">
        <f t="shared" si="481"/>
        <v>0</v>
      </c>
      <c r="BF581" s="130">
        <f t="shared" si="482"/>
        <v>0</v>
      </c>
      <c r="BG581" s="149" t="b">
        <f t="shared" si="483"/>
        <v>0</v>
      </c>
      <c r="BH581" s="130" t="b">
        <f t="shared" si="484"/>
        <v>0</v>
      </c>
      <c r="BI581" s="130" t="str">
        <f t="shared" si="447"/>
        <v/>
      </c>
      <c r="BJ581" s="130" t="str">
        <f t="shared" si="448"/>
        <v/>
      </c>
      <c r="BK581" s="130">
        <f t="shared" si="449"/>
        <v>0</v>
      </c>
      <c r="BL581" s="130" t="str">
        <f t="shared" si="485"/>
        <v/>
      </c>
      <c r="BM581" s="130" t="str">
        <f t="shared" si="454"/>
        <v/>
      </c>
      <c r="BN581" s="130" t="str">
        <f t="shared" si="455"/>
        <v/>
      </c>
      <c r="BO581" s="130">
        <f t="shared" si="451"/>
        <v>0</v>
      </c>
      <c r="BP581" s="130">
        <f t="shared" si="452"/>
        <v>0</v>
      </c>
      <c r="BQ581" s="130">
        <f t="shared" si="453"/>
        <v>0</v>
      </c>
      <c r="BR581" s="130">
        <f t="shared" si="450"/>
        <v>0</v>
      </c>
      <c r="BS581" s="130" t="str">
        <f t="shared" si="486"/>
        <v>N</v>
      </c>
    </row>
    <row r="582" spans="1:71" ht="18" customHeight="1">
      <c r="A582" s="407"/>
      <c r="B582" s="117"/>
      <c r="C582" s="117"/>
      <c r="D582" s="118"/>
      <c r="E582" s="118"/>
      <c r="F582" s="115"/>
      <c r="G582" s="115"/>
      <c r="H582" s="119"/>
      <c r="I582" s="109" t="str">
        <f t="shared" si="456"/>
        <v xml:space="preserve"> </v>
      </c>
      <c r="J582" s="109" t="str">
        <f t="shared" si="457"/>
        <v xml:space="preserve"> </v>
      </c>
      <c r="K582" s="109" t="str">
        <f t="shared" si="458"/>
        <v xml:space="preserve"> </v>
      </c>
      <c r="W582" s="141" t="str">
        <f t="shared" si="459"/>
        <v xml:space="preserve"> </v>
      </c>
      <c r="X582" s="137" t="str">
        <f t="shared" si="460"/>
        <v xml:space="preserve"> </v>
      </c>
      <c r="Y582" s="137" t="str">
        <f t="shared" si="461"/>
        <v xml:space="preserve"> </v>
      </c>
      <c r="Z582" s="137" t="str">
        <f t="shared" si="437"/>
        <v xml:space="preserve"> </v>
      </c>
      <c r="AA582" s="138" t="str">
        <f t="shared" si="438"/>
        <v xml:space="preserve"> </v>
      </c>
      <c r="AB582" s="144" t="str">
        <f t="shared" si="439"/>
        <v xml:space="preserve"> </v>
      </c>
      <c r="AC582" s="139" t="e">
        <f t="shared" si="440"/>
        <v>#N/A</v>
      </c>
      <c r="AD582" s="139" t="e">
        <f t="shared" si="441"/>
        <v>#N/A</v>
      </c>
      <c r="AE582" s="140" t="str">
        <f>IF(ISBLANK($G582)," ",IF($D582="Z",#REF!,IF($G582=2,0,IF($G582=1,IF($AB582&gt;$AD582,#REF!,0),IF($AB582&lt;$AC582,#REF!,#REF!)))))</f>
        <v xml:space="preserve"> </v>
      </c>
      <c r="AF582" s="140" t="str">
        <f>IF(ISBLANK($G582)," ",IF($D582="Z",#REF!+#REF!,IF($G582=2,#REF!+#REF!,IF($G582=1,IF($AB582&gt;$AD582,#REF!+#REF!,#REF!+#REF!),IF($AB582&lt;$AC582,#REF!+#REF!,#REF!+#REF!)))))</f>
        <v xml:space="preserve"> </v>
      </c>
      <c r="AG582" s="125">
        <f t="shared" si="462"/>
        <v>0</v>
      </c>
      <c r="AH582" s="126">
        <f t="shared" si="463"/>
        <v>0</v>
      </c>
      <c r="AI582" s="126">
        <f t="shared" si="464"/>
        <v>0</v>
      </c>
      <c r="AJ582" s="126">
        <f t="shared" si="465"/>
        <v>0</v>
      </c>
      <c r="AK582" s="126">
        <f t="shared" si="466"/>
        <v>0</v>
      </c>
      <c r="AL582" s="126">
        <f t="shared" si="467"/>
        <v>4</v>
      </c>
      <c r="AM582" s="125">
        <f t="shared" si="446"/>
        <v>23</v>
      </c>
      <c r="AN582" s="125">
        <f t="shared" si="442"/>
        <v>0</v>
      </c>
      <c r="AO582" s="125">
        <f t="shared" si="443"/>
        <v>0</v>
      </c>
      <c r="AP582" s="125">
        <f t="shared" si="468"/>
        <v>1</v>
      </c>
      <c r="AQ582" s="127">
        <f t="shared" si="469"/>
        <v>810</v>
      </c>
      <c r="AR582" s="127">
        <f t="shared" si="470"/>
        <v>0</v>
      </c>
      <c r="AS582" s="125">
        <f t="shared" si="471"/>
        <v>0</v>
      </c>
      <c r="AT582" s="128">
        <f t="shared" si="472"/>
        <v>0</v>
      </c>
      <c r="AU582" s="128">
        <f t="shared" si="473"/>
        <v>0</v>
      </c>
      <c r="AV582" s="128">
        <f t="shared" si="474"/>
        <v>0</v>
      </c>
      <c r="AW582" s="128">
        <f t="shared" si="475"/>
        <v>0</v>
      </c>
      <c r="AX582" s="146">
        <f t="shared" si="444"/>
        <v>0</v>
      </c>
      <c r="AY582" s="147">
        <f t="shared" si="476"/>
        <v>0</v>
      </c>
      <c r="AZ582" s="146">
        <f t="shared" si="445"/>
        <v>0</v>
      </c>
      <c r="BA582" s="129">
        <f t="shared" si="477"/>
        <v>0</v>
      </c>
      <c r="BB582" s="129">
        <f t="shared" si="478"/>
        <v>0</v>
      </c>
      <c r="BC582" s="129">
        <f t="shared" si="479"/>
        <v>0</v>
      </c>
      <c r="BD582" s="130">
        <f t="shared" si="480"/>
        <v>0</v>
      </c>
      <c r="BE582" s="130">
        <f t="shared" si="481"/>
        <v>0</v>
      </c>
      <c r="BF582" s="130">
        <f t="shared" si="482"/>
        <v>0</v>
      </c>
      <c r="BG582" s="149" t="b">
        <f t="shared" si="483"/>
        <v>0</v>
      </c>
      <c r="BH582" s="130" t="b">
        <f t="shared" si="484"/>
        <v>0</v>
      </c>
      <c r="BI582" s="130" t="str">
        <f t="shared" si="447"/>
        <v/>
      </c>
      <c r="BJ582" s="130" t="str">
        <f t="shared" si="448"/>
        <v/>
      </c>
      <c r="BK582" s="130">
        <f t="shared" si="449"/>
        <v>0</v>
      </c>
      <c r="BL582" s="130" t="str">
        <f t="shared" si="485"/>
        <v/>
      </c>
      <c r="BM582" s="130" t="str">
        <f t="shared" si="454"/>
        <v/>
      </c>
      <c r="BN582" s="130" t="str">
        <f t="shared" si="455"/>
        <v/>
      </c>
      <c r="BO582" s="130">
        <f t="shared" si="451"/>
        <v>0</v>
      </c>
      <c r="BP582" s="130">
        <f t="shared" si="452"/>
        <v>0</v>
      </c>
      <c r="BQ582" s="130">
        <f t="shared" si="453"/>
        <v>0</v>
      </c>
      <c r="BR582" s="130">
        <f t="shared" si="450"/>
        <v>0</v>
      </c>
      <c r="BS582" s="130" t="str">
        <f t="shared" si="486"/>
        <v>N</v>
      </c>
    </row>
    <row r="583" spans="1:71" ht="18" customHeight="1">
      <c r="A583" s="407"/>
      <c r="B583" s="117"/>
      <c r="C583" s="117"/>
      <c r="D583" s="118"/>
      <c r="E583" s="118"/>
      <c r="F583" s="115"/>
      <c r="G583" s="115"/>
      <c r="H583" s="119"/>
      <c r="I583" s="109" t="str">
        <f t="shared" si="456"/>
        <v xml:space="preserve"> </v>
      </c>
      <c r="J583" s="109" t="str">
        <f t="shared" si="457"/>
        <v xml:space="preserve"> </v>
      </c>
      <c r="K583" s="109" t="str">
        <f t="shared" si="458"/>
        <v xml:space="preserve"> </v>
      </c>
      <c r="W583" s="141" t="str">
        <f t="shared" si="459"/>
        <v xml:space="preserve"> </v>
      </c>
      <c r="X583" s="137" t="str">
        <f t="shared" si="460"/>
        <v xml:space="preserve"> </v>
      </c>
      <c r="Y583" s="137" t="str">
        <f t="shared" si="461"/>
        <v xml:space="preserve"> </v>
      </c>
      <c r="Z583" s="137" t="str">
        <f t="shared" si="437"/>
        <v xml:space="preserve"> </v>
      </c>
      <c r="AA583" s="138" t="str">
        <f t="shared" si="438"/>
        <v xml:space="preserve"> </v>
      </c>
      <c r="AB583" s="144" t="str">
        <f t="shared" si="439"/>
        <v xml:space="preserve"> </v>
      </c>
      <c r="AC583" s="139" t="e">
        <f t="shared" si="440"/>
        <v>#N/A</v>
      </c>
      <c r="AD583" s="139" t="e">
        <f t="shared" si="441"/>
        <v>#N/A</v>
      </c>
      <c r="AE583" s="140" t="str">
        <f>IF(ISBLANK($G583)," ",IF($D583="Z",#REF!,IF($G583=2,0,IF($G583=1,IF($AB583&gt;$AD583,#REF!,0),IF($AB583&lt;$AC583,#REF!,#REF!)))))</f>
        <v xml:space="preserve"> </v>
      </c>
      <c r="AF583" s="140" t="str">
        <f>IF(ISBLANK($G583)," ",IF($D583="Z",#REF!+#REF!,IF($G583=2,#REF!+#REF!,IF($G583=1,IF($AB583&gt;$AD583,#REF!+#REF!,#REF!+#REF!),IF($AB583&lt;$AC583,#REF!+#REF!,#REF!+#REF!)))))</f>
        <v xml:space="preserve"> </v>
      </c>
      <c r="AG583" s="125">
        <f t="shared" si="462"/>
        <v>0</v>
      </c>
      <c r="AH583" s="126">
        <f t="shared" si="463"/>
        <v>0</v>
      </c>
      <c r="AI583" s="126">
        <f t="shared" si="464"/>
        <v>0</v>
      </c>
      <c r="AJ583" s="126">
        <f t="shared" si="465"/>
        <v>0</v>
      </c>
      <c r="AK583" s="126">
        <f t="shared" si="466"/>
        <v>0</v>
      </c>
      <c r="AL583" s="126">
        <f t="shared" si="467"/>
        <v>4</v>
      </c>
      <c r="AM583" s="125">
        <f t="shared" si="446"/>
        <v>23</v>
      </c>
      <c r="AN583" s="125">
        <f t="shared" si="442"/>
        <v>0</v>
      </c>
      <c r="AO583" s="125">
        <f t="shared" si="443"/>
        <v>0</v>
      </c>
      <c r="AP583" s="125">
        <f t="shared" si="468"/>
        <v>1</v>
      </c>
      <c r="AQ583" s="127">
        <f t="shared" si="469"/>
        <v>810</v>
      </c>
      <c r="AR583" s="127">
        <f t="shared" si="470"/>
        <v>0</v>
      </c>
      <c r="AS583" s="125">
        <f t="shared" si="471"/>
        <v>0</v>
      </c>
      <c r="AT583" s="128">
        <f t="shared" si="472"/>
        <v>0</v>
      </c>
      <c r="AU583" s="128">
        <f t="shared" si="473"/>
        <v>0</v>
      </c>
      <c r="AV583" s="128">
        <f t="shared" si="474"/>
        <v>0</v>
      </c>
      <c r="AW583" s="128">
        <f t="shared" si="475"/>
        <v>0</v>
      </c>
      <c r="AX583" s="146">
        <f t="shared" si="444"/>
        <v>0</v>
      </c>
      <c r="AY583" s="147">
        <f t="shared" si="476"/>
        <v>0</v>
      </c>
      <c r="AZ583" s="146">
        <f t="shared" si="445"/>
        <v>0</v>
      </c>
      <c r="BA583" s="129">
        <f t="shared" si="477"/>
        <v>0</v>
      </c>
      <c r="BB583" s="129">
        <f t="shared" si="478"/>
        <v>0</v>
      </c>
      <c r="BC583" s="129">
        <f t="shared" si="479"/>
        <v>0</v>
      </c>
      <c r="BD583" s="130">
        <f t="shared" si="480"/>
        <v>0</v>
      </c>
      <c r="BE583" s="130">
        <f t="shared" si="481"/>
        <v>0</v>
      </c>
      <c r="BF583" s="130">
        <f t="shared" si="482"/>
        <v>0</v>
      </c>
      <c r="BG583" s="149" t="b">
        <f t="shared" si="483"/>
        <v>0</v>
      </c>
      <c r="BH583" s="130" t="b">
        <f t="shared" si="484"/>
        <v>0</v>
      </c>
      <c r="BI583" s="130" t="str">
        <f t="shared" si="447"/>
        <v/>
      </c>
      <c r="BJ583" s="130" t="str">
        <f t="shared" si="448"/>
        <v/>
      </c>
      <c r="BK583" s="130">
        <f t="shared" si="449"/>
        <v>0</v>
      </c>
      <c r="BL583" s="130" t="str">
        <f t="shared" si="485"/>
        <v/>
      </c>
      <c r="BM583" s="130" t="str">
        <f t="shared" si="454"/>
        <v/>
      </c>
      <c r="BN583" s="130" t="str">
        <f t="shared" si="455"/>
        <v/>
      </c>
      <c r="BO583" s="130">
        <f t="shared" si="451"/>
        <v>0</v>
      </c>
      <c r="BP583" s="130">
        <f t="shared" si="452"/>
        <v>0</v>
      </c>
      <c r="BQ583" s="130">
        <f t="shared" si="453"/>
        <v>0</v>
      </c>
      <c r="BR583" s="130">
        <f t="shared" si="450"/>
        <v>0</v>
      </c>
      <c r="BS583" s="130" t="str">
        <f t="shared" si="486"/>
        <v>N</v>
      </c>
    </row>
    <row r="584" spans="1:71" ht="18" customHeight="1">
      <c r="A584" s="407"/>
      <c r="B584" s="117"/>
      <c r="C584" s="117"/>
      <c r="D584" s="118"/>
      <c r="E584" s="118"/>
      <c r="F584" s="115"/>
      <c r="G584" s="115"/>
      <c r="H584" s="119"/>
      <c r="I584" s="109" t="str">
        <f t="shared" si="456"/>
        <v xml:space="preserve"> </v>
      </c>
      <c r="J584" s="109" t="str">
        <f t="shared" si="457"/>
        <v xml:space="preserve"> </v>
      </c>
      <c r="K584" s="109" t="str">
        <f t="shared" si="458"/>
        <v xml:space="preserve"> </v>
      </c>
      <c r="W584" s="141" t="str">
        <f t="shared" si="459"/>
        <v xml:space="preserve"> </v>
      </c>
      <c r="X584" s="137" t="str">
        <f t="shared" si="460"/>
        <v xml:space="preserve"> </v>
      </c>
      <c r="Y584" s="137" t="str">
        <f t="shared" si="461"/>
        <v xml:space="preserve"> </v>
      </c>
      <c r="Z584" s="137" t="str">
        <f t="shared" si="437"/>
        <v xml:space="preserve"> </v>
      </c>
      <c r="AA584" s="138" t="str">
        <f t="shared" si="438"/>
        <v xml:space="preserve"> </v>
      </c>
      <c r="AB584" s="144" t="str">
        <f t="shared" si="439"/>
        <v xml:space="preserve"> </v>
      </c>
      <c r="AC584" s="139" t="e">
        <f t="shared" si="440"/>
        <v>#N/A</v>
      </c>
      <c r="AD584" s="139" t="e">
        <f t="shared" si="441"/>
        <v>#N/A</v>
      </c>
      <c r="AE584" s="140" t="str">
        <f>IF(ISBLANK($G584)," ",IF($D584="Z",#REF!,IF($G584=2,0,IF($G584=1,IF($AB584&gt;$AD584,#REF!,0),IF($AB584&lt;$AC584,#REF!,#REF!)))))</f>
        <v xml:space="preserve"> </v>
      </c>
      <c r="AF584" s="140" t="str">
        <f>IF(ISBLANK($G584)," ",IF($D584="Z",#REF!+#REF!,IF($G584=2,#REF!+#REF!,IF($G584=1,IF($AB584&gt;$AD584,#REF!+#REF!,#REF!+#REF!),IF($AB584&lt;$AC584,#REF!+#REF!,#REF!+#REF!)))))</f>
        <v xml:space="preserve"> </v>
      </c>
      <c r="AG584" s="125">
        <f t="shared" si="462"/>
        <v>0</v>
      </c>
      <c r="AH584" s="126">
        <f t="shared" si="463"/>
        <v>0</v>
      </c>
      <c r="AI584" s="126">
        <f t="shared" si="464"/>
        <v>0</v>
      </c>
      <c r="AJ584" s="126">
        <f t="shared" si="465"/>
        <v>0</v>
      </c>
      <c r="AK584" s="126">
        <f t="shared" si="466"/>
        <v>0</v>
      </c>
      <c r="AL584" s="126">
        <f t="shared" si="467"/>
        <v>4</v>
      </c>
      <c r="AM584" s="125">
        <f t="shared" si="446"/>
        <v>23</v>
      </c>
      <c r="AN584" s="125">
        <f t="shared" si="442"/>
        <v>0</v>
      </c>
      <c r="AO584" s="125">
        <f t="shared" si="443"/>
        <v>0</v>
      </c>
      <c r="AP584" s="125">
        <f t="shared" si="468"/>
        <v>1</v>
      </c>
      <c r="AQ584" s="127">
        <f t="shared" si="469"/>
        <v>810</v>
      </c>
      <c r="AR584" s="127">
        <f t="shared" si="470"/>
        <v>0</v>
      </c>
      <c r="AS584" s="125">
        <f t="shared" si="471"/>
        <v>0</v>
      </c>
      <c r="AT584" s="128">
        <f t="shared" si="472"/>
        <v>0</v>
      </c>
      <c r="AU584" s="128">
        <f t="shared" si="473"/>
        <v>0</v>
      </c>
      <c r="AV584" s="128">
        <f t="shared" si="474"/>
        <v>0</v>
      </c>
      <c r="AW584" s="128">
        <f t="shared" si="475"/>
        <v>0</v>
      </c>
      <c r="AX584" s="146">
        <f t="shared" si="444"/>
        <v>0</v>
      </c>
      <c r="AY584" s="147">
        <f t="shared" si="476"/>
        <v>0</v>
      </c>
      <c r="AZ584" s="146">
        <f t="shared" si="445"/>
        <v>0</v>
      </c>
      <c r="BA584" s="129">
        <f t="shared" si="477"/>
        <v>0</v>
      </c>
      <c r="BB584" s="129">
        <f t="shared" si="478"/>
        <v>0</v>
      </c>
      <c r="BC584" s="129">
        <f t="shared" si="479"/>
        <v>0</v>
      </c>
      <c r="BD584" s="130">
        <f t="shared" si="480"/>
        <v>0</v>
      </c>
      <c r="BE584" s="130">
        <f t="shared" si="481"/>
        <v>0</v>
      </c>
      <c r="BF584" s="130">
        <f t="shared" si="482"/>
        <v>0</v>
      </c>
      <c r="BG584" s="149" t="b">
        <f t="shared" si="483"/>
        <v>0</v>
      </c>
      <c r="BH584" s="130" t="b">
        <f t="shared" si="484"/>
        <v>0</v>
      </c>
      <c r="BI584" s="130" t="str">
        <f t="shared" si="447"/>
        <v/>
      </c>
      <c r="BJ584" s="130" t="str">
        <f t="shared" si="448"/>
        <v/>
      </c>
      <c r="BK584" s="130">
        <f t="shared" si="449"/>
        <v>0</v>
      </c>
      <c r="BL584" s="130" t="str">
        <f t="shared" si="485"/>
        <v/>
      </c>
      <c r="BM584" s="130" t="str">
        <f t="shared" si="454"/>
        <v/>
      </c>
      <c r="BN584" s="130" t="str">
        <f t="shared" si="455"/>
        <v/>
      </c>
      <c r="BO584" s="130">
        <f t="shared" si="451"/>
        <v>0</v>
      </c>
      <c r="BP584" s="130">
        <f t="shared" si="452"/>
        <v>0</v>
      </c>
      <c r="BQ584" s="130">
        <f t="shared" si="453"/>
        <v>0</v>
      </c>
      <c r="BR584" s="130">
        <f t="shared" si="450"/>
        <v>0</v>
      </c>
      <c r="BS584" s="130" t="str">
        <f t="shared" si="486"/>
        <v>N</v>
      </c>
    </row>
    <row r="585" spans="1:71" ht="18" customHeight="1">
      <c r="A585" s="407"/>
      <c r="B585" s="117"/>
      <c r="C585" s="117"/>
      <c r="D585" s="118"/>
      <c r="E585" s="118"/>
      <c r="F585" s="115"/>
      <c r="G585" s="115"/>
      <c r="H585" s="119"/>
      <c r="I585" s="109" t="str">
        <f t="shared" si="456"/>
        <v xml:space="preserve"> </v>
      </c>
      <c r="J585" s="109" t="str">
        <f t="shared" si="457"/>
        <v xml:space="preserve"> </v>
      </c>
      <c r="K585" s="109" t="str">
        <f t="shared" si="458"/>
        <v xml:space="preserve"> </v>
      </c>
      <c r="W585" s="141" t="str">
        <f t="shared" si="459"/>
        <v xml:space="preserve"> </v>
      </c>
      <c r="X585" s="137" t="str">
        <f t="shared" si="460"/>
        <v xml:space="preserve"> </v>
      </c>
      <c r="Y585" s="137" t="str">
        <f t="shared" si="461"/>
        <v xml:space="preserve"> </v>
      </c>
      <c r="Z585" s="137" t="str">
        <f t="shared" si="437"/>
        <v xml:space="preserve"> </v>
      </c>
      <c r="AA585" s="138" t="str">
        <f t="shared" si="438"/>
        <v xml:space="preserve"> </v>
      </c>
      <c r="AB585" s="144" t="str">
        <f t="shared" si="439"/>
        <v xml:space="preserve"> </v>
      </c>
      <c r="AC585" s="139" t="e">
        <f t="shared" si="440"/>
        <v>#N/A</v>
      </c>
      <c r="AD585" s="139" t="e">
        <f t="shared" si="441"/>
        <v>#N/A</v>
      </c>
      <c r="AE585" s="140" t="str">
        <f>IF(ISBLANK($G585)," ",IF($D585="Z",#REF!,IF($G585=2,0,IF($G585=1,IF($AB585&gt;$AD585,#REF!,0),IF($AB585&lt;$AC585,#REF!,#REF!)))))</f>
        <v xml:space="preserve"> </v>
      </c>
      <c r="AF585" s="140" t="str">
        <f>IF(ISBLANK($G585)," ",IF($D585="Z",#REF!+#REF!,IF($G585=2,#REF!+#REF!,IF($G585=1,IF($AB585&gt;$AD585,#REF!+#REF!,#REF!+#REF!),IF($AB585&lt;$AC585,#REF!+#REF!,#REF!+#REF!)))))</f>
        <v xml:space="preserve"> </v>
      </c>
      <c r="AG585" s="125">
        <f t="shared" si="462"/>
        <v>0</v>
      </c>
      <c r="AH585" s="126">
        <f t="shared" si="463"/>
        <v>0</v>
      </c>
      <c r="AI585" s="126">
        <f t="shared" si="464"/>
        <v>0</v>
      </c>
      <c r="AJ585" s="126">
        <f t="shared" si="465"/>
        <v>0</v>
      </c>
      <c r="AK585" s="126">
        <f t="shared" si="466"/>
        <v>0</v>
      </c>
      <c r="AL585" s="126">
        <f t="shared" si="467"/>
        <v>4</v>
      </c>
      <c r="AM585" s="125">
        <f t="shared" si="446"/>
        <v>23</v>
      </c>
      <c r="AN585" s="125">
        <f t="shared" si="442"/>
        <v>0</v>
      </c>
      <c r="AO585" s="125">
        <f t="shared" si="443"/>
        <v>0</v>
      </c>
      <c r="AP585" s="125">
        <f t="shared" si="468"/>
        <v>1</v>
      </c>
      <c r="AQ585" s="127">
        <f t="shared" si="469"/>
        <v>810</v>
      </c>
      <c r="AR585" s="127">
        <f t="shared" si="470"/>
        <v>0</v>
      </c>
      <c r="AS585" s="125">
        <f t="shared" si="471"/>
        <v>0</v>
      </c>
      <c r="AT585" s="128">
        <f t="shared" si="472"/>
        <v>0</v>
      </c>
      <c r="AU585" s="128">
        <f t="shared" si="473"/>
        <v>0</v>
      </c>
      <c r="AV585" s="128">
        <f t="shared" si="474"/>
        <v>0</v>
      </c>
      <c r="AW585" s="128">
        <f t="shared" si="475"/>
        <v>0</v>
      </c>
      <c r="AX585" s="146">
        <f t="shared" si="444"/>
        <v>0</v>
      </c>
      <c r="AY585" s="147">
        <f t="shared" si="476"/>
        <v>0</v>
      </c>
      <c r="AZ585" s="146">
        <f t="shared" si="445"/>
        <v>0</v>
      </c>
      <c r="BA585" s="129">
        <f t="shared" si="477"/>
        <v>0</v>
      </c>
      <c r="BB585" s="129">
        <f t="shared" si="478"/>
        <v>0</v>
      </c>
      <c r="BC585" s="129">
        <f t="shared" si="479"/>
        <v>0</v>
      </c>
      <c r="BD585" s="130">
        <f t="shared" si="480"/>
        <v>0</v>
      </c>
      <c r="BE585" s="130">
        <f t="shared" si="481"/>
        <v>0</v>
      </c>
      <c r="BF585" s="130">
        <f t="shared" si="482"/>
        <v>0</v>
      </c>
      <c r="BG585" s="149" t="b">
        <f t="shared" si="483"/>
        <v>0</v>
      </c>
      <c r="BH585" s="130" t="b">
        <f t="shared" si="484"/>
        <v>0</v>
      </c>
      <c r="BI585" s="130" t="str">
        <f t="shared" si="447"/>
        <v/>
      </c>
      <c r="BJ585" s="130" t="str">
        <f t="shared" si="448"/>
        <v/>
      </c>
      <c r="BK585" s="130">
        <f t="shared" si="449"/>
        <v>0</v>
      </c>
      <c r="BL585" s="130" t="str">
        <f t="shared" si="485"/>
        <v/>
      </c>
      <c r="BM585" s="130" t="str">
        <f t="shared" si="454"/>
        <v/>
      </c>
      <c r="BN585" s="130" t="str">
        <f t="shared" si="455"/>
        <v/>
      </c>
      <c r="BO585" s="130">
        <f t="shared" si="451"/>
        <v>0</v>
      </c>
      <c r="BP585" s="130">
        <f t="shared" si="452"/>
        <v>0</v>
      </c>
      <c r="BQ585" s="130">
        <f t="shared" si="453"/>
        <v>0</v>
      </c>
      <c r="BR585" s="130">
        <f t="shared" si="450"/>
        <v>0</v>
      </c>
      <c r="BS585" s="130" t="str">
        <f t="shared" si="486"/>
        <v>N</v>
      </c>
    </row>
    <row r="586" spans="1:71" ht="18" customHeight="1">
      <c r="A586" s="407"/>
      <c r="B586" s="117"/>
      <c r="C586" s="117"/>
      <c r="D586" s="118"/>
      <c r="E586" s="118"/>
      <c r="F586" s="115"/>
      <c r="G586" s="115"/>
      <c r="H586" s="119"/>
      <c r="I586" s="109" t="str">
        <f t="shared" si="456"/>
        <v xml:space="preserve"> </v>
      </c>
      <c r="J586" s="109" t="str">
        <f t="shared" si="457"/>
        <v xml:space="preserve"> </v>
      </c>
      <c r="K586" s="109" t="str">
        <f t="shared" si="458"/>
        <v xml:space="preserve"> </v>
      </c>
      <c r="W586" s="141" t="str">
        <f t="shared" si="459"/>
        <v xml:space="preserve"> </v>
      </c>
      <c r="X586" s="137" t="str">
        <f t="shared" si="460"/>
        <v xml:space="preserve"> </v>
      </c>
      <c r="Y586" s="137" t="str">
        <f t="shared" si="461"/>
        <v xml:space="preserve"> </v>
      </c>
      <c r="Z586" s="137" t="str">
        <f t="shared" si="437"/>
        <v xml:space="preserve"> </v>
      </c>
      <c r="AA586" s="138" t="str">
        <f t="shared" si="438"/>
        <v xml:space="preserve"> </v>
      </c>
      <c r="AB586" s="144" t="str">
        <f t="shared" si="439"/>
        <v xml:space="preserve"> </v>
      </c>
      <c r="AC586" s="139" t="e">
        <f t="shared" si="440"/>
        <v>#N/A</v>
      </c>
      <c r="AD586" s="139" t="e">
        <f t="shared" si="441"/>
        <v>#N/A</v>
      </c>
      <c r="AE586" s="140" t="str">
        <f>IF(ISBLANK($G586)," ",IF($D586="Z",#REF!,IF($G586=2,0,IF($G586=1,IF($AB586&gt;$AD586,#REF!,0),IF($AB586&lt;$AC586,#REF!,#REF!)))))</f>
        <v xml:space="preserve"> </v>
      </c>
      <c r="AF586" s="140" t="str">
        <f>IF(ISBLANK($G586)," ",IF($D586="Z",#REF!+#REF!,IF($G586=2,#REF!+#REF!,IF($G586=1,IF($AB586&gt;$AD586,#REF!+#REF!,#REF!+#REF!),IF($AB586&lt;$AC586,#REF!+#REF!,#REF!+#REF!)))))</f>
        <v xml:space="preserve"> </v>
      </c>
      <c r="AG586" s="125">
        <f t="shared" si="462"/>
        <v>0</v>
      </c>
      <c r="AH586" s="126">
        <f t="shared" si="463"/>
        <v>0</v>
      </c>
      <c r="AI586" s="126">
        <f t="shared" si="464"/>
        <v>0</v>
      </c>
      <c r="AJ586" s="126">
        <f t="shared" si="465"/>
        <v>0</v>
      </c>
      <c r="AK586" s="126">
        <f t="shared" si="466"/>
        <v>0</v>
      </c>
      <c r="AL586" s="126">
        <f t="shared" si="467"/>
        <v>4</v>
      </c>
      <c r="AM586" s="125">
        <f t="shared" si="446"/>
        <v>23</v>
      </c>
      <c r="AN586" s="125">
        <f t="shared" si="442"/>
        <v>0</v>
      </c>
      <c r="AO586" s="125">
        <f t="shared" si="443"/>
        <v>0</v>
      </c>
      <c r="AP586" s="125">
        <f t="shared" si="468"/>
        <v>1</v>
      </c>
      <c r="AQ586" s="127">
        <f t="shared" si="469"/>
        <v>810</v>
      </c>
      <c r="AR586" s="127">
        <f t="shared" si="470"/>
        <v>0</v>
      </c>
      <c r="AS586" s="125">
        <f t="shared" si="471"/>
        <v>0</v>
      </c>
      <c r="AT586" s="128">
        <f t="shared" si="472"/>
        <v>0</v>
      </c>
      <c r="AU586" s="128">
        <f t="shared" si="473"/>
        <v>0</v>
      </c>
      <c r="AV586" s="128">
        <f t="shared" si="474"/>
        <v>0</v>
      </c>
      <c r="AW586" s="128">
        <f t="shared" si="475"/>
        <v>0</v>
      </c>
      <c r="AX586" s="146">
        <f t="shared" si="444"/>
        <v>0</v>
      </c>
      <c r="AY586" s="147">
        <f t="shared" si="476"/>
        <v>0</v>
      </c>
      <c r="AZ586" s="146">
        <f t="shared" si="445"/>
        <v>0</v>
      </c>
      <c r="BA586" s="129">
        <f t="shared" si="477"/>
        <v>0</v>
      </c>
      <c r="BB586" s="129">
        <f t="shared" si="478"/>
        <v>0</v>
      </c>
      <c r="BC586" s="129">
        <f t="shared" si="479"/>
        <v>0</v>
      </c>
      <c r="BD586" s="130">
        <f t="shared" si="480"/>
        <v>0</v>
      </c>
      <c r="BE586" s="130">
        <f t="shared" si="481"/>
        <v>0</v>
      </c>
      <c r="BF586" s="130">
        <f t="shared" si="482"/>
        <v>0</v>
      </c>
      <c r="BG586" s="149" t="b">
        <f t="shared" si="483"/>
        <v>0</v>
      </c>
      <c r="BH586" s="130" t="b">
        <f t="shared" si="484"/>
        <v>0</v>
      </c>
      <c r="BI586" s="130" t="str">
        <f t="shared" si="447"/>
        <v/>
      </c>
      <c r="BJ586" s="130" t="str">
        <f t="shared" si="448"/>
        <v/>
      </c>
      <c r="BK586" s="130">
        <f t="shared" si="449"/>
        <v>0</v>
      </c>
      <c r="BL586" s="130" t="str">
        <f t="shared" si="485"/>
        <v/>
      </c>
      <c r="BM586" s="130" t="str">
        <f t="shared" si="454"/>
        <v/>
      </c>
      <c r="BN586" s="130" t="str">
        <f t="shared" si="455"/>
        <v/>
      </c>
      <c r="BO586" s="130">
        <f t="shared" si="451"/>
        <v>0</v>
      </c>
      <c r="BP586" s="130">
        <f t="shared" si="452"/>
        <v>0</v>
      </c>
      <c r="BQ586" s="130">
        <f t="shared" si="453"/>
        <v>0</v>
      </c>
      <c r="BR586" s="130">
        <f t="shared" si="450"/>
        <v>0</v>
      </c>
      <c r="BS586" s="130" t="str">
        <f t="shared" si="486"/>
        <v>N</v>
      </c>
    </row>
    <row r="587" spans="1:71" ht="18" customHeight="1">
      <c r="A587" s="407"/>
      <c r="B587" s="117"/>
      <c r="C587" s="117"/>
      <c r="D587" s="118"/>
      <c r="E587" s="118"/>
      <c r="F587" s="115"/>
      <c r="G587" s="115"/>
      <c r="H587" s="119"/>
      <c r="I587" s="109" t="str">
        <f t="shared" si="456"/>
        <v xml:space="preserve"> </v>
      </c>
      <c r="J587" s="109" t="str">
        <f t="shared" si="457"/>
        <v xml:space="preserve"> </v>
      </c>
      <c r="K587" s="109" t="str">
        <f t="shared" si="458"/>
        <v xml:space="preserve"> </v>
      </c>
      <c r="W587" s="141" t="str">
        <f t="shared" si="459"/>
        <v xml:space="preserve"> </v>
      </c>
      <c r="X587" s="137" t="str">
        <f t="shared" si="460"/>
        <v xml:space="preserve"> </v>
      </c>
      <c r="Y587" s="137" t="str">
        <f t="shared" si="461"/>
        <v xml:space="preserve"> </v>
      </c>
      <c r="Z587" s="137" t="str">
        <f t="shared" si="437"/>
        <v xml:space="preserve"> </v>
      </c>
      <c r="AA587" s="138" t="str">
        <f t="shared" si="438"/>
        <v xml:space="preserve"> </v>
      </c>
      <c r="AB587" s="144" t="str">
        <f t="shared" si="439"/>
        <v xml:space="preserve"> </v>
      </c>
      <c r="AC587" s="139" t="e">
        <f t="shared" si="440"/>
        <v>#N/A</v>
      </c>
      <c r="AD587" s="139" t="e">
        <f t="shared" si="441"/>
        <v>#N/A</v>
      </c>
      <c r="AE587" s="140" t="str">
        <f>IF(ISBLANK($G587)," ",IF($D587="Z",#REF!,IF($G587=2,0,IF($G587=1,IF($AB587&gt;$AD587,#REF!,0),IF($AB587&lt;$AC587,#REF!,#REF!)))))</f>
        <v xml:space="preserve"> </v>
      </c>
      <c r="AF587" s="140" t="str">
        <f>IF(ISBLANK($G587)," ",IF($D587="Z",#REF!+#REF!,IF($G587=2,#REF!+#REF!,IF($G587=1,IF($AB587&gt;$AD587,#REF!+#REF!,#REF!+#REF!),IF($AB587&lt;$AC587,#REF!+#REF!,#REF!+#REF!)))))</f>
        <v xml:space="preserve"> </v>
      </c>
      <c r="AG587" s="125">
        <f t="shared" si="462"/>
        <v>0</v>
      </c>
      <c r="AH587" s="126">
        <f t="shared" si="463"/>
        <v>0</v>
      </c>
      <c r="AI587" s="126">
        <f t="shared" si="464"/>
        <v>0</v>
      </c>
      <c r="AJ587" s="126">
        <f t="shared" si="465"/>
        <v>0</v>
      </c>
      <c r="AK587" s="126">
        <f t="shared" si="466"/>
        <v>0</v>
      </c>
      <c r="AL587" s="126">
        <f t="shared" si="467"/>
        <v>4</v>
      </c>
      <c r="AM587" s="125">
        <f t="shared" si="446"/>
        <v>23</v>
      </c>
      <c r="AN587" s="125">
        <f t="shared" si="442"/>
        <v>0</v>
      </c>
      <c r="AO587" s="125">
        <f t="shared" si="443"/>
        <v>0</v>
      </c>
      <c r="AP587" s="125">
        <f t="shared" si="468"/>
        <v>1</v>
      </c>
      <c r="AQ587" s="127">
        <f t="shared" si="469"/>
        <v>810</v>
      </c>
      <c r="AR587" s="127">
        <f t="shared" si="470"/>
        <v>0</v>
      </c>
      <c r="AS587" s="125">
        <f t="shared" si="471"/>
        <v>0</v>
      </c>
      <c r="AT587" s="128">
        <f t="shared" si="472"/>
        <v>0</v>
      </c>
      <c r="AU587" s="128">
        <f t="shared" si="473"/>
        <v>0</v>
      </c>
      <c r="AV587" s="128">
        <f t="shared" si="474"/>
        <v>0</v>
      </c>
      <c r="AW587" s="128">
        <f t="shared" si="475"/>
        <v>0</v>
      </c>
      <c r="AX587" s="146">
        <f t="shared" si="444"/>
        <v>0</v>
      </c>
      <c r="AY587" s="147">
        <f t="shared" si="476"/>
        <v>0</v>
      </c>
      <c r="AZ587" s="146">
        <f t="shared" si="445"/>
        <v>0</v>
      </c>
      <c r="BA587" s="129">
        <f t="shared" si="477"/>
        <v>0</v>
      </c>
      <c r="BB587" s="129">
        <f t="shared" si="478"/>
        <v>0</v>
      </c>
      <c r="BC587" s="129">
        <f t="shared" si="479"/>
        <v>0</v>
      </c>
      <c r="BD587" s="130">
        <f t="shared" si="480"/>
        <v>0</v>
      </c>
      <c r="BE587" s="130">
        <f t="shared" si="481"/>
        <v>0</v>
      </c>
      <c r="BF587" s="130">
        <f t="shared" si="482"/>
        <v>0</v>
      </c>
      <c r="BG587" s="149" t="b">
        <f t="shared" si="483"/>
        <v>0</v>
      </c>
      <c r="BH587" s="130" t="b">
        <f t="shared" si="484"/>
        <v>0</v>
      </c>
      <c r="BI587" s="130" t="str">
        <f t="shared" si="447"/>
        <v/>
      </c>
      <c r="BJ587" s="130" t="str">
        <f t="shared" si="448"/>
        <v/>
      </c>
      <c r="BK587" s="130">
        <f t="shared" si="449"/>
        <v>0</v>
      </c>
      <c r="BL587" s="130" t="str">
        <f t="shared" si="485"/>
        <v/>
      </c>
      <c r="BM587" s="130" t="str">
        <f t="shared" si="454"/>
        <v/>
      </c>
      <c r="BN587" s="130" t="str">
        <f t="shared" si="455"/>
        <v/>
      </c>
      <c r="BO587" s="130">
        <f t="shared" si="451"/>
        <v>0</v>
      </c>
      <c r="BP587" s="130">
        <f t="shared" si="452"/>
        <v>0</v>
      </c>
      <c r="BQ587" s="130">
        <f t="shared" si="453"/>
        <v>0</v>
      </c>
      <c r="BR587" s="130">
        <f t="shared" si="450"/>
        <v>0</v>
      </c>
      <c r="BS587" s="130" t="str">
        <f t="shared" si="486"/>
        <v>N</v>
      </c>
    </row>
    <row r="588" spans="1:71" ht="18" customHeight="1">
      <c r="A588" s="407"/>
      <c r="B588" s="117"/>
      <c r="C588" s="117"/>
      <c r="D588" s="118"/>
      <c r="E588" s="118"/>
      <c r="F588" s="115"/>
      <c r="G588" s="115"/>
      <c r="H588" s="119"/>
      <c r="I588" s="109" t="str">
        <f t="shared" si="456"/>
        <v xml:space="preserve"> </v>
      </c>
      <c r="J588" s="109" t="str">
        <f t="shared" si="457"/>
        <v xml:space="preserve"> </v>
      </c>
      <c r="K588" s="109" t="str">
        <f t="shared" si="458"/>
        <v xml:space="preserve"> </v>
      </c>
      <c r="W588" s="141" t="str">
        <f t="shared" si="459"/>
        <v xml:space="preserve"> </v>
      </c>
      <c r="X588" s="137" t="str">
        <f t="shared" si="460"/>
        <v xml:space="preserve"> </v>
      </c>
      <c r="Y588" s="137" t="str">
        <f t="shared" si="461"/>
        <v xml:space="preserve"> </v>
      </c>
      <c r="Z588" s="137" t="str">
        <f t="shared" si="437"/>
        <v xml:space="preserve"> </v>
      </c>
      <c r="AA588" s="138" t="str">
        <f t="shared" si="438"/>
        <v xml:space="preserve"> </v>
      </c>
      <c r="AB588" s="144" t="str">
        <f t="shared" si="439"/>
        <v xml:space="preserve"> </v>
      </c>
      <c r="AC588" s="139" t="e">
        <f t="shared" si="440"/>
        <v>#N/A</v>
      </c>
      <c r="AD588" s="139" t="e">
        <f t="shared" si="441"/>
        <v>#N/A</v>
      </c>
      <c r="AE588" s="140" t="str">
        <f>IF(ISBLANK($G588)," ",IF($D588="Z",#REF!,IF($G588=2,0,IF($G588=1,IF($AB588&gt;$AD588,#REF!,0),IF($AB588&lt;$AC588,#REF!,#REF!)))))</f>
        <v xml:space="preserve"> </v>
      </c>
      <c r="AF588" s="140" t="str">
        <f>IF(ISBLANK($G588)," ",IF($D588="Z",#REF!+#REF!,IF($G588=2,#REF!+#REF!,IF($G588=1,IF($AB588&gt;$AD588,#REF!+#REF!,#REF!+#REF!),IF($AB588&lt;$AC588,#REF!+#REF!,#REF!+#REF!)))))</f>
        <v xml:space="preserve"> </v>
      </c>
      <c r="AG588" s="125">
        <f t="shared" si="462"/>
        <v>0</v>
      </c>
      <c r="AH588" s="126">
        <f t="shared" si="463"/>
        <v>0</v>
      </c>
      <c r="AI588" s="126">
        <f t="shared" si="464"/>
        <v>0</v>
      </c>
      <c r="AJ588" s="126">
        <f t="shared" si="465"/>
        <v>0</v>
      </c>
      <c r="AK588" s="126">
        <f t="shared" si="466"/>
        <v>0</v>
      </c>
      <c r="AL588" s="126">
        <f t="shared" si="467"/>
        <v>4</v>
      </c>
      <c r="AM588" s="125">
        <f t="shared" si="446"/>
        <v>23</v>
      </c>
      <c r="AN588" s="125">
        <f t="shared" si="442"/>
        <v>0</v>
      </c>
      <c r="AO588" s="125">
        <f t="shared" si="443"/>
        <v>0</v>
      </c>
      <c r="AP588" s="125">
        <f t="shared" si="468"/>
        <v>1</v>
      </c>
      <c r="AQ588" s="127">
        <f t="shared" si="469"/>
        <v>810</v>
      </c>
      <c r="AR588" s="127">
        <f t="shared" si="470"/>
        <v>0</v>
      </c>
      <c r="AS588" s="125">
        <f t="shared" si="471"/>
        <v>0</v>
      </c>
      <c r="AT588" s="128">
        <f t="shared" si="472"/>
        <v>0</v>
      </c>
      <c r="AU588" s="128">
        <f t="shared" si="473"/>
        <v>0</v>
      </c>
      <c r="AV588" s="128">
        <f t="shared" si="474"/>
        <v>0</v>
      </c>
      <c r="AW588" s="128">
        <f t="shared" si="475"/>
        <v>0</v>
      </c>
      <c r="AX588" s="146">
        <f t="shared" si="444"/>
        <v>0</v>
      </c>
      <c r="AY588" s="147">
        <f t="shared" si="476"/>
        <v>0</v>
      </c>
      <c r="AZ588" s="146">
        <f t="shared" si="445"/>
        <v>0</v>
      </c>
      <c r="BA588" s="129">
        <f t="shared" si="477"/>
        <v>0</v>
      </c>
      <c r="BB588" s="129">
        <f t="shared" si="478"/>
        <v>0</v>
      </c>
      <c r="BC588" s="129">
        <f t="shared" si="479"/>
        <v>0</v>
      </c>
      <c r="BD588" s="130">
        <f t="shared" si="480"/>
        <v>0</v>
      </c>
      <c r="BE588" s="130">
        <f t="shared" si="481"/>
        <v>0</v>
      </c>
      <c r="BF588" s="130">
        <f t="shared" si="482"/>
        <v>0</v>
      </c>
      <c r="BG588" s="149" t="b">
        <f t="shared" si="483"/>
        <v>0</v>
      </c>
      <c r="BH588" s="130" t="b">
        <f t="shared" si="484"/>
        <v>0</v>
      </c>
      <c r="BI588" s="130" t="str">
        <f t="shared" si="447"/>
        <v/>
      </c>
      <c r="BJ588" s="130" t="str">
        <f t="shared" si="448"/>
        <v/>
      </c>
      <c r="BK588" s="130">
        <f t="shared" si="449"/>
        <v>0</v>
      </c>
      <c r="BL588" s="130" t="str">
        <f t="shared" si="485"/>
        <v/>
      </c>
      <c r="BM588" s="130" t="str">
        <f t="shared" si="454"/>
        <v/>
      </c>
      <c r="BN588" s="130" t="str">
        <f t="shared" si="455"/>
        <v/>
      </c>
      <c r="BO588" s="130">
        <f t="shared" si="451"/>
        <v>0</v>
      </c>
      <c r="BP588" s="130">
        <f t="shared" si="452"/>
        <v>0</v>
      </c>
      <c r="BQ588" s="130">
        <f t="shared" si="453"/>
        <v>0</v>
      </c>
      <c r="BR588" s="130">
        <f t="shared" si="450"/>
        <v>0</v>
      </c>
      <c r="BS588" s="130" t="str">
        <f t="shared" si="486"/>
        <v>N</v>
      </c>
    </row>
    <row r="589" spans="1:71" ht="18" customHeight="1">
      <c r="A589" s="407"/>
      <c r="B589" s="117"/>
      <c r="C589" s="117"/>
      <c r="D589" s="118"/>
      <c r="E589" s="118"/>
      <c r="F589" s="115"/>
      <c r="G589" s="115"/>
      <c r="H589" s="119"/>
      <c r="I589" s="109" t="str">
        <f t="shared" si="456"/>
        <v xml:space="preserve"> </v>
      </c>
      <c r="J589" s="109" t="str">
        <f t="shared" si="457"/>
        <v xml:space="preserve"> </v>
      </c>
      <c r="K589" s="109" t="str">
        <f t="shared" si="458"/>
        <v xml:space="preserve"> </v>
      </c>
      <c r="W589" s="141" t="str">
        <f t="shared" si="459"/>
        <v xml:space="preserve"> </v>
      </c>
      <c r="X589" s="137" t="str">
        <f t="shared" si="460"/>
        <v xml:space="preserve"> </v>
      </c>
      <c r="Y589" s="137" t="str">
        <f t="shared" si="461"/>
        <v xml:space="preserve"> </v>
      </c>
      <c r="Z589" s="137" t="str">
        <f t="shared" si="437"/>
        <v xml:space="preserve"> </v>
      </c>
      <c r="AA589" s="138" t="str">
        <f t="shared" si="438"/>
        <v xml:space="preserve"> </v>
      </c>
      <c r="AB589" s="144" t="str">
        <f t="shared" si="439"/>
        <v xml:space="preserve"> </v>
      </c>
      <c r="AC589" s="139" t="e">
        <f t="shared" si="440"/>
        <v>#N/A</v>
      </c>
      <c r="AD589" s="139" t="e">
        <f t="shared" si="441"/>
        <v>#N/A</v>
      </c>
      <c r="AE589" s="140" t="str">
        <f>IF(ISBLANK($G589)," ",IF($D589="Z",#REF!,IF($G589=2,0,IF($G589=1,IF($AB589&gt;$AD589,#REF!,0),IF($AB589&lt;$AC589,#REF!,#REF!)))))</f>
        <v xml:space="preserve"> </v>
      </c>
      <c r="AF589" s="140" t="str">
        <f>IF(ISBLANK($G589)," ",IF($D589="Z",#REF!+#REF!,IF($G589=2,#REF!+#REF!,IF($G589=1,IF($AB589&gt;$AD589,#REF!+#REF!,#REF!+#REF!),IF($AB589&lt;$AC589,#REF!+#REF!,#REF!+#REF!)))))</f>
        <v xml:space="preserve"> </v>
      </c>
      <c r="AG589" s="125">
        <f t="shared" si="462"/>
        <v>0</v>
      </c>
      <c r="AH589" s="126">
        <f t="shared" si="463"/>
        <v>0</v>
      </c>
      <c r="AI589" s="126">
        <f t="shared" si="464"/>
        <v>0</v>
      </c>
      <c r="AJ589" s="126">
        <f t="shared" si="465"/>
        <v>0</v>
      </c>
      <c r="AK589" s="126">
        <f t="shared" si="466"/>
        <v>0</v>
      </c>
      <c r="AL589" s="126">
        <f t="shared" si="467"/>
        <v>4</v>
      </c>
      <c r="AM589" s="125">
        <f t="shared" si="446"/>
        <v>23</v>
      </c>
      <c r="AN589" s="125">
        <f t="shared" si="442"/>
        <v>0</v>
      </c>
      <c r="AO589" s="125">
        <f t="shared" si="443"/>
        <v>0</v>
      </c>
      <c r="AP589" s="125">
        <f t="shared" si="468"/>
        <v>1</v>
      </c>
      <c r="AQ589" s="127">
        <f t="shared" si="469"/>
        <v>810</v>
      </c>
      <c r="AR589" s="127">
        <f t="shared" si="470"/>
        <v>0</v>
      </c>
      <c r="AS589" s="125">
        <f t="shared" si="471"/>
        <v>0</v>
      </c>
      <c r="AT589" s="128">
        <f t="shared" si="472"/>
        <v>0</v>
      </c>
      <c r="AU589" s="128">
        <f t="shared" si="473"/>
        <v>0</v>
      </c>
      <c r="AV589" s="128">
        <f t="shared" si="474"/>
        <v>0</v>
      </c>
      <c r="AW589" s="128">
        <f t="shared" si="475"/>
        <v>0</v>
      </c>
      <c r="AX589" s="146">
        <f t="shared" si="444"/>
        <v>0</v>
      </c>
      <c r="AY589" s="147">
        <f t="shared" si="476"/>
        <v>0</v>
      </c>
      <c r="AZ589" s="146">
        <f t="shared" si="445"/>
        <v>0</v>
      </c>
      <c r="BA589" s="129">
        <f t="shared" si="477"/>
        <v>0</v>
      </c>
      <c r="BB589" s="129">
        <f t="shared" si="478"/>
        <v>0</v>
      </c>
      <c r="BC589" s="129">
        <f t="shared" si="479"/>
        <v>0</v>
      </c>
      <c r="BD589" s="130">
        <f t="shared" si="480"/>
        <v>0</v>
      </c>
      <c r="BE589" s="130">
        <f t="shared" si="481"/>
        <v>0</v>
      </c>
      <c r="BF589" s="130">
        <f t="shared" si="482"/>
        <v>0</v>
      </c>
      <c r="BG589" s="149" t="b">
        <f t="shared" si="483"/>
        <v>0</v>
      </c>
      <c r="BH589" s="130" t="b">
        <f t="shared" si="484"/>
        <v>0</v>
      </c>
      <c r="BI589" s="130" t="str">
        <f t="shared" si="447"/>
        <v/>
      </c>
      <c r="BJ589" s="130" t="str">
        <f t="shared" si="448"/>
        <v/>
      </c>
      <c r="BK589" s="130">
        <f t="shared" si="449"/>
        <v>0</v>
      </c>
      <c r="BL589" s="130" t="str">
        <f t="shared" si="485"/>
        <v/>
      </c>
      <c r="BM589" s="130" t="str">
        <f t="shared" si="454"/>
        <v/>
      </c>
      <c r="BN589" s="130" t="str">
        <f t="shared" si="455"/>
        <v/>
      </c>
      <c r="BO589" s="130">
        <f t="shared" si="451"/>
        <v>0</v>
      </c>
      <c r="BP589" s="130">
        <f t="shared" si="452"/>
        <v>0</v>
      </c>
      <c r="BQ589" s="130">
        <f t="shared" si="453"/>
        <v>0</v>
      </c>
      <c r="BR589" s="130">
        <f t="shared" si="450"/>
        <v>0</v>
      </c>
      <c r="BS589" s="130" t="str">
        <f t="shared" si="486"/>
        <v>N</v>
      </c>
    </row>
    <row r="590" spans="1:71" ht="18" customHeight="1">
      <c r="A590" s="407"/>
      <c r="B590" s="117"/>
      <c r="C590" s="117"/>
      <c r="D590" s="118"/>
      <c r="E590" s="118"/>
      <c r="F590" s="115"/>
      <c r="G590" s="115"/>
      <c r="H590" s="119"/>
      <c r="I590" s="109" t="str">
        <f t="shared" si="456"/>
        <v xml:space="preserve"> </v>
      </c>
      <c r="J590" s="109" t="str">
        <f t="shared" si="457"/>
        <v xml:space="preserve"> </v>
      </c>
      <c r="K590" s="109" t="str">
        <f t="shared" si="458"/>
        <v xml:space="preserve"> </v>
      </c>
      <c r="W590" s="141" t="str">
        <f t="shared" si="459"/>
        <v xml:space="preserve"> </v>
      </c>
      <c r="X590" s="137" t="str">
        <f t="shared" si="460"/>
        <v xml:space="preserve"> </v>
      </c>
      <c r="Y590" s="137" t="str">
        <f t="shared" si="461"/>
        <v xml:space="preserve"> </v>
      </c>
      <c r="Z590" s="137" t="str">
        <f t="shared" si="437"/>
        <v xml:space="preserve"> </v>
      </c>
      <c r="AA590" s="138" t="str">
        <f t="shared" si="438"/>
        <v xml:space="preserve"> </v>
      </c>
      <c r="AB590" s="144" t="str">
        <f t="shared" si="439"/>
        <v xml:space="preserve"> </v>
      </c>
      <c r="AC590" s="139" t="e">
        <f t="shared" si="440"/>
        <v>#N/A</v>
      </c>
      <c r="AD590" s="139" t="e">
        <f t="shared" si="441"/>
        <v>#N/A</v>
      </c>
      <c r="AE590" s="140" t="str">
        <f>IF(ISBLANK($G590)," ",IF($D590="Z",#REF!,IF($G590=2,0,IF($G590=1,IF($AB590&gt;$AD590,#REF!,0),IF($AB590&lt;$AC590,#REF!,#REF!)))))</f>
        <v xml:space="preserve"> </v>
      </c>
      <c r="AF590" s="140" t="str">
        <f>IF(ISBLANK($G590)," ",IF($D590="Z",#REF!+#REF!,IF($G590=2,#REF!+#REF!,IF($G590=1,IF($AB590&gt;$AD590,#REF!+#REF!,#REF!+#REF!),IF($AB590&lt;$AC590,#REF!+#REF!,#REF!+#REF!)))))</f>
        <v xml:space="preserve"> </v>
      </c>
      <c r="AG590" s="125">
        <f t="shared" si="462"/>
        <v>0</v>
      </c>
      <c r="AH590" s="126">
        <f t="shared" si="463"/>
        <v>0</v>
      </c>
      <c r="AI590" s="126">
        <f t="shared" si="464"/>
        <v>0</v>
      </c>
      <c r="AJ590" s="126">
        <f t="shared" si="465"/>
        <v>0</v>
      </c>
      <c r="AK590" s="126">
        <f t="shared" si="466"/>
        <v>0</v>
      </c>
      <c r="AL590" s="126">
        <f t="shared" si="467"/>
        <v>4</v>
      </c>
      <c r="AM590" s="125">
        <f t="shared" si="446"/>
        <v>23</v>
      </c>
      <c r="AN590" s="125">
        <f t="shared" si="442"/>
        <v>0</v>
      </c>
      <c r="AO590" s="125">
        <f t="shared" si="443"/>
        <v>0</v>
      </c>
      <c r="AP590" s="125">
        <f t="shared" si="468"/>
        <v>1</v>
      </c>
      <c r="AQ590" s="127">
        <f t="shared" si="469"/>
        <v>810</v>
      </c>
      <c r="AR590" s="127">
        <f t="shared" si="470"/>
        <v>0</v>
      </c>
      <c r="AS590" s="125">
        <f t="shared" si="471"/>
        <v>0</v>
      </c>
      <c r="AT590" s="128">
        <f t="shared" si="472"/>
        <v>0</v>
      </c>
      <c r="AU590" s="128">
        <f t="shared" si="473"/>
        <v>0</v>
      </c>
      <c r="AV590" s="128">
        <f t="shared" si="474"/>
        <v>0</v>
      </c>
      <c r="AW590" s="128">
        <f t="shared" si="475"/>
        <v>0</v>
      </c>
      <c r="AX590" s="146">
        <f t="shared" si="444"/>
        <v>0</v>
      </c>
      <c r="AY590" s="147">
        <f t="shared" si="476"/>
        <v>0</v>
      </c>
      <c r="AZ590" s="146">
        <f t="shared" si="445"/>
        <v>0</v>
      </c>
      <c r="BA590" s="129">
        <f t="shared" si="477"/>
        <v>0</v>
      </c>
      <c r="BB590" s="129">
        <f t="shared" si="478"/>
        <v>0</v>
      </c>
      <c r="BC590" s="129">
        <f t="shared" si="479"/>
        <v>0</v>
      </c>
      <c r="BD590" s="130">
        <f t="shared" si="480"/>
        <v>0</v>
      </c>
      <c r="BE590" s="130">
        <f t="shared" si="481"/>
        <v>0</v>
      </c>
      <c r="BF590" s="130">
        <f t="shared" si="482"/>
        <v>0</v>
      </c>
      <c r="BG590" s="149" t="b">
        <f t="shared" si="483"/>
        <v>0</v>
      </c>
      <c r="BH590" s="130" t="b">
        <f t="shared" si="484"/>
        <v>0</v>
      </c>
      <c r="BI590" s="130" t="str">
        <f t="shared" si="447"/>
        <v/>
      </c>
      <c r="BJ590" s="130" t="str">
        <f t="shared" si="448"/>
        <v/>
      </c>
      <c r="BK590" s="130">
        <f t="shared" si="449"/>
        <v>0</v>
      </c>
      <c r="BL590" s="130" t="str">
        <f t="shared" si="485"/>
        <v/>
      </c>
      <c r="BM590" s="130" t="str">
        <f t="shared" si="454"/>
        <v/>
      </c>
      <c r="BN590" s="130" t="str">
        <f t="shared" si="455"/>
        <v/>
      </c>
      <c r="BO590" s="130">
        <f t="shared" si="451"/>
        <v>0</v>
      </c>
      <c r="BP590" s="130">
        <f t="shared" si="452"/>
        <v>0</v>
      </c>
      <c r="BQ590" s="130">
        <f t="shared" si="453"/>
        <v>0</v>
      </c>
      <c r="BR590" s="130">
        <f t="shared" si="450"/>
        <v>0</v>
      </c>
      <c r="BS590" s="130" t="str">
        <f t="shared" si="486"/>
        <v>N</v>
      </c>
    </row>
    <row r="591" spans="1:71" ht="18" customHeight="1">
      <c r="A591" s="407"/>
      <c r="B591" s="117"/>
      <c r="C591" s="117"/>
      <c r="D591" s="118"/>
      <c r="E591" s="118"/>
      <c r="F591" s="115"/>
      <c r="G591" s="115"/>
      <c r="H591" s="119"/>
      <c r="I591" s="109" t="str">
        <f t="shared" si="456"/>
        <v xml:space="preserve"> </v>
      </c>
      <c r="J591" s="109" t="str">
        <f t="shared" si="457"/>
        <v xml:space="preserve"> </v>
      </c>
      <c r="K591" s="109" t="str">
        <f t="shared" si="458"/>
        <v xml:space="preserve"> </v>
      </c>
      <c r="W591" s="141" t="str">
        <f t="shared" si="459"/>
        <v xml:space="preserve"> </v>
      </c>
      <c r="X591" s="137" t="str">
        <f t="shared" si="460"/>
        <v xml:space="preserve"> </v>
      </c>
      <c r="Y591" s="137" t="str">
        <f t="shared" si="461"/>
        <v xml:space="preserve"> </v>
      </c>
      <c r="Z591" s="137" t="str">
        <f t="shared" si="437"/>
        <v xml:space="preserve"> </v>
      </c>
      <c r="AA591" s="138" t="str">
        <f t="shared" si="438"/>
        <v xml:space="preserve"> </v>
      </c>
      <c r="AB591" s="144" t="str">
        <f t="shared" si="439"/>
        <v xml:space="preserve"> </v>
      </c>
      <c r="AC591" s="139" t="e">
        <f t="shared" si="440"/>
        <v>#N/A</v>
      </c>
      <c r="AD591" s="139" t="e">
        <f t="shared" si="441"/>
        <v>#N/A</v>
      </c>
      <c r="AE591" s="140" t="str">
        <f>IF(ISBLANK($G591)," ",IF($D591="Z",#REF!,IF($G591=2,0,IF($G591=1,IF($AB591&gt;$AD591,#REF!,0),IF($AB591&lt;$AC591,#REF!,#REF!)))))</f>
        <v xml:space="preserve"> </v>
      </c>
      <c r="AF591" s="140" t="str">
        <f>IF(ISBLANK($G591)," ",IF($D591="Z",#REF!+#REF!,IF($G591=2,#REF!+#REF!,IF($G591=1,IF($AB591&gt;$AD591,#REF!+#REF!,#REF!+#REF!),IF($AB591&lt;$AC591,#REF!+#REF!,#REF!+#REF!)))))</f>
        <v xml:space="preserve"> </v>
      </c>
      <c r="AG591" s="125">
        <f t="shared" si="462"/>
        <v>0</v>
      </c>
      <c r="AH591" s="126">
        <f t="shared" si="463"/>
        <v>0</v>
      </c>
      <c r="AI591" s="126">
        <f t="shared" si="464"/>
        <v>0</v>
      </c>
      <c r="AJ591" s="126">
        <f t="shared" si="465"/>
        <v>0</v>
      </c>
      <c r="AK591" s="126">
        <f t="shared" si="466"/>
        <v>0</v>
      </c>
      <c r="AL591" s="126">
        <f t="shared" si="467"/>
        <v>4</v>
      </c>
      <c r="AM591" s="125">
        <f t="shared" si="446"/>
        <v>23</v>
      </c>
      <c r="AN591" s="125">
        <f t="shared" si="442"/>
        <v>0</v>
      </c>
      <c r="AO591" s="125">
        <f t="shared" si="443"/>
        <v>0</v>
      </c>
      <c r="AP591" s="125">
        <f t="shared" si="468"/>
        <v>1</v>
      </c>
      <c r="AQ591" s="127">
        <f t="shared" si="469"/>
        <v>810</v>
      </c>
      <c r="AR591" s="127">
        <f t="shared" si="470"/>
        <v>0</v>
      </c>
      <c r="AS591" s="125">
        <f t="shared" si="471"/>
        <v>0</v>
      </c>
      <c r="AT591" s="128">
        <f t="shared" si="472"/>
        <v>0</v>
      </c>
      <c r="AU591" s="128">
        <f t="shared" si="473"/>
        <v>0</v>
      </c>
      <c r="AV591" s="128">
        <f t="shared" si="474"/>
        <v>0</v>
      </c>
      <c r="AW591" s="128">
        <f t="shared" si="475"/>
        <v>0</v>
      </c>
      <c r="AX591" s="146">
        <f t="shared" si="444"/>
        <v>0</v>
      </c>
      <c r="AY591" s="147">
        <f t="shared" si="476"/>
        <v>0</v>
      </c>
      <c r="AZ591" s="146">
        <f t="shared" si="445"/>
        <v>0</v>
      </c>
      <c r="BA591" s="129">
        <f t="shared" si="477"/>
        <v>0</v>
      </c>
      <c r="BB591" s="129">
        <f t="shared" si="478"/>
        <v>0</v>
      </c>
      <c r="BC591" s="129">
        <f t="shared" si="479"/>
        <v>0</v>
      </c>
      <c r="BD591" s="130">
        <f t="shared" si="480"/>
        <v>0</v>
      </c>
      <c r="BE591" s="130">
        <f t="shared" si="481"/>
        <v>0</v>
      </c>
      <c r="BF591" s="130">
        <f t="shared" si="482"/>
        <v>0</v>
      </c>
      <c r="BG591" s="149" t="b">
        <f t="shared" si="483"/>
        <v>0</v>
      </c>
      <c r="BH591" s="130" t="b">
        <f t="shared" si="484"/>
        <v>0</v>
      </c>
      <c r="BI591" s="130" t="str">
        <f t="shared" si="447"/>
        <v/>
      </c>
      <c r="BJ591" s="130" t="str">
        <f t="shared" si="448"/>
        <v/>
      </c>
      <c r="BK591" s="130">
        <f t="shared" si="449"/>
        <v>0</v>
      </c>
      <c r="BL591" s="130" t="str">
        <f t="shared" si="485"/>
        <v/>
      </c>
      <c r="BM591" s="130" t="str">
        <f t="shared" si="454"/>
        <v/>
      </c>
      <c r="BN591" s="130" t="str">
        <f t="shared" si="455"/>
        <v/>
      </c>
      <c r="BO591" s="130">
        <f t="shared" si="451"/>
        <v>0</v>
      </c>
      <c r="BP591" s="130">
        <f t="shared" si="452"/>
        <v>0</v>
      </c>
      <c r="BQ591" s="130">
        <f t="shared" si="453"/>
        <v>0</v>
      </c>
      <c r="BR591" s="130">
        <f t="shared" si="450"/>
        <v>0</v>
      </c>
      <c r="BS591" s="130" t="str">
        <f t="shared" si="486"/>
        <v>N</v>
      </c>
    </row>
    <row r="592" spans="1:71" ht="18" customHeight="1">
      <c r="A592" s="407"/>
      <c r="B592" s="117"/>
      <c r="C592" s="117"/>
      <c r="D592" s="118"/>
      <c r="E592" s="118"/>
      <c r="F592" s="115"/>
      <c r="G592" s="115"/>
      <c r="H592" s="119"/>
      <c r="I592" s="109" t="str">
        <f t="shared" si="456"/>
        <v xml:space="preserve"> </v>
      </c>
      <c r="J592" s="109" t="str">
        <f t="shared" si="457"/>
        <v xml:space="preserve"> </v>
      </c>
      <c r="K592" s="109" t="str">
        <f t="shared" si="458"/>
        <v xml:space="preserve"> </v>
      </c>
      <c r="W592" s="141" t="str">
        <f t="shared" si="459"/>
        <v xml:space="preserve"> </v>
      </c>
      <c r="X592" s="137" t="str">
        <f t="shared" si="460"/>
        <v xml:space="preserve"> </v>
      </c>
      <c r="Y592" s="137" t="str">
        <f t="shared" si="461"/>
        <v xml:space="preserve"> </v>
      </c>
      <c r="Z592" s="137" t="str">
        <f t="shared" ref="Z592:Z655" si="487">IF(ISBLANK(A592)," ",IF(ISERROR(VLOOKUP(A592,InvalidNINum,1,FALSE)),SUM(CONCATENATE(LEFT(A592,7),Y592)),VLOOKUP(A592,InvalidNINum,1,FALSE)))</f>
        <v xml:space="preserve"> </v>
      </c>
      <c r="AA592" s="138" t="str">
        <f t="shared" ref="AA592:AA655" si="488">IF(ISBLANK($F592)," ",IF(AND($E592="M",$F592=$C$10),"M","W"))</f>
        <v xml:space="preserve"> </v>
      </c>
      <c r="AB592" s="144" t="str">
        <f t="shared" ref="AB592:AB655" si="489">IF(ISBLANK($H592)," ",IF($E592="M",IF($F592=$C$10,IF($H592&gt;$C$12,$C$12,ROUNDDOWN($H592,0)),IF($H592&gt;($F592*$C$11),$F592*$C$11,ROUNDDOWN($H592,0))),IF($H592&gt;($F592*$C$11),$F592*$C$11,ROUNDDOWN($H592,0))))</f>
        <v xml:space="preserve"> </v>
      </c>
      <c r="AC592" s="139" t="e">
        <f t="shared" ref="AC592:AC655" si="490">IF($AA592="M",(VLOOKUP($C$6,$V$16:$AF$20,14)*52)/12,VLOOKUP($C$6,$V$16:$AF$20,14)*$F592)</f>
        <v>#N/A</v>
      </c>
      <c r="AD592" s="139" t="e">
        <f t="shared" ref="AD592:AD655" si="491">IF($AA592="M",(VLOOKUP($C$6,$V$16:$AF$20,15)*52)/12,VLOOKUP($C$6,$V$16:$AF$20,15)*$F592)</f>
        <v>#N/A</v>
      </c>
      <c r="AE592" s="140" t="str">
        <f>IF(ISBLANK($G592)," ",IF($D592="Z",#REF!,IF($G592=2,0,IF($G592=1,IF($AB592&gt;$AD592,#REF!,0),IF($AB592&lt;$AC592,#REF!,#REF!)))))</f>
        <v xml:space="preserve"> </v>
      </c>
      <c r="AF592" s="140" t="str">
        <f>IF(ISBLANK($G592)," ",IF($D592="Z",#REF!+#REF!,IF($G592=2,#REF!+#REF!,IF($G592=1,IF($AB592&gt;$AD592,#REF!+#REF!,#REF!+#REF!),IF($AB592&lt;$AC592,#REF!+#REF!,#REF!+#REF!)))))</f>
        <v xml:space="preserve"> </v>
      </c>
      <c r="AG592" s="125">
        <f t="shared" si="462"/>
        <v>0</v>
      </c>
      <c r="AH592" s="126">
        <f t="shared" si="463"/>
        <v>0</v>
      </c>
      <c r="AI592" s="126">
        <f t="shared" si="464"/>
        <v>0</v>
      </c>
      <c r="AJ592" s="126">
        <f t="shared" si="465"/>
        <v>0</v>
      </c>
      <c r="AK592" s="126">
        <f t="shared" si="466"/>
        <v>0</v>
      </c>
      <c r="AL592" s="126">
        <f t="shared" si="467"/>
        <v>4</v>
      </c>
      <c r="AM592" s="125">
        <f t="shared" si="446"/>
        <v>23</v>
      </c>
      <c r="AN592" s="125">
        <f t="shared" ref="AN592:AN655" si="492">IF(AM592&gt;Lower_Age_Limit,0,1)</f>
        <v>0</v>
      </c>
      <c r="AO592" s="125">
        <f t="shared" ref="AO592:AO655" si="493">IF(NOT(G592="R"),0,IF(AM592&gt;=RetirementAge,0,1))</f>
        <v>0</v>
      </c>
      <c r="AP592" s="125">
        <f t="shared" si="468"/>
        <v>1</v>
      </c>
      <c r="AQ592" s="127">
        <f t="shared" si="469"/>
        <v>810</v>
      </c>
      <c r="AR592" s="127">
        <f t="shared" si="470"/>
        <v>0</v>
      </c>
      <c r="AS592" s="125">
        <f t="shared" si="471"/>
        <v>0</v>
      </c>
      <c r="AT592" s="128">
        <f t="shared" si="472"/>
        <v>0</v>
      </c>
      <c r="AU592" s="128">
        <f t="shared" si="473"/>
        <v>0</v>
      </c>
      <c r="AV592" s="128">
        <f t="shared" si="474"/>
        <v>0</v>
      </c>
      <c r="AW592" s="128">
        <f t="shared" si="475"/>
        <v>0</v>
      </c>
      <c r="AX592" s="146">
        <f t="shared" ref="AX592:AX655" si="494">IF(OR(ISBLANK(A592),ISBLANK(B592),ISBLANK(C592),ISBLANK(D592),ISBLANK(E592)),0,IF(AND(F592&gt;0,F592&lt;6,H592&gt;0),IF(AW592=1,HLOOKUP($AH$10,EeContRatesU60,AP592+1,TRUE),HLOOKUP($AH$10,EeContRatesO60,AP592+1,TRUE))))</f>
        <v>0</v>
      </c>
      <c r="AY592" s="147">
        <f t="shared" si="476"/>
        <v>0</v>
      </c>
      <c r="AZ592" s="146">
        <f t="shared" ref="AZ592:AZ655" si="495">IF(OR(ISBLANK(A592),ISBLANK(B592),ISBLANK(C592),ISBLANK(D592),ISBLANK(E592)),0,IF(AND(F592&gt;0,F592&lt;6,H592&gt;0),IF(AW592=1,HLOOKUP($AH$10,TotalContRatesU60,AP592+1,TRUE),HLOOKUP($AH$10,TotalContRatesO60,AP592+1,TRUE))))</f>
        <v>0</v>
      </c>
      <c r="BA592" s="129">
        <f t="shared" si="477"/>
        <v>0</v>
      </c>
      <c r="BB592" s="129">
        <f t="shared" si="478"/>
        <v>0</v>
      </c>
      <c r="BC592" s="129">
        <f t="shared" si="479"/>
        <v>0</v>
      </c>
      <c r="BD592" s="130">
        <f t="shared" si="480"/>
        <v>0</v>
      </c>
      <c r="BE592" s="130">
        <f t="shared" si="481"/>
        <v>0</v>
      </c>
      <c r="BF592" s="130">
        <f t="shared" si="482"/>
        <v>0</v>
      </c>
      <c r="BG592" s="149" t="b">
        <f t="shared" si="483"/>
        <v>0</v>
      </c>
      <c r="BH592" s="130" t="b">
        <f t="shared" si="484"/>
        <v>0</v>
      </c>
      <c r="BI592" s="130" t="str">
        <f t="shared" si="447"/>
        <v/>
      </c>
      <c r="BJ592" s="130" t="str">
        <f t="shared" si="448"/>
        <v/>
      </c>
      <c r="BK592" s="130">
        <f t="shared" si="449"/>
        <v>0</v>
      </c>
      <c r="BL592" s="130" t="str">
        <f t="shared" si="485"/>
        <v/>
      </c>
      <c r="BM592" s="130" t="str">
        <f t="shared" si="454"/>
        <v/>
      </c>
      <c r="BN592" s="130" t="str">
        <f t="shared" si="455"/>
        <v/>
      </c>
      <c r="BO592" s="130">
        <f t="shared" si="451"/>
        <v>0</v>
      </c>
      <c r="BP592" s="130">
        <f t="shared" si="452"/>
        <v>0</v>
      </c>
      <c r="BQ592" s="130">
        <f t="shared" si="453"/>
        <v>0</v>
      </c>
      <c r="BR592" s="130">
        <f t="shared" si="450"/>
        <v>0</v>
      </c>
      <c r="BS592" s="130" t="str">
        <f t="shared" si="486"/>
        <v>N</v>
      </c>
    </row>
    <row r="593" spans="1:71" ht="18" customHeight="1">
      <c r="A593" s="407"/>
      <c r="B593" s="117"/>
      <c r="C593" s="117"/>
      <c r="D593" s="118"/>
      <c r="E593" s="118"/>
      <c r="F593" s="115"/>
      <c r="G593" s="115"/>
      <c r="H593" s="119"/>
      <c r="I593" s="109" t="str">
        <f t="shared" si="456"/>
        <v xml:space="preserve"> </v>
      </c>
      <c r="J593" s="109" t="str">
        <f t="shared" si="457"/>
        <v xml:space="preserve"> </v>
      </c>
      <c r="K593" s="109" t="str">
        <f t="shared" si="458"/>
        <v xml:space="preserve"> </v>
      </c>
      <c r="W593" s="141" t="str">
        <f t="shared" si="459"/>
        <v xml:space="preserve"> </v>
      </c>
      <c r="X593" s="137" t="str">
        <f t="shared" si="460"/>
        <v xml:space="preserve"> </v>
      </c>
      <c r="Y593" s="137" t="str">
        <f t="shared" si="461"/>
        <v xml:space="preserve"> </v>
      </c>
      <c r="Z593" s="137" t="str">
        <f t="shared" si="487"/>
        <v xml:space="preserve"> </v>
      </c>
      <c r="AA593" s="138" t="str">
        <f t="shared" si="488"/>
        <v xml:space="preserve"> </v>
      </c>
      <c r="AB593" s="144" t="str">
        <f t="shared" si="489"/>
        <v xml:space="preserve"> </v>
      </c>
      <c r="AC593" s="139" t="e">
        <f t="shared" si="490"/>
        <v>#N/A</v>
      </c>
      <c r="AD593" s="139" t="e">
        <f t="shared" si="491"/>
        <v>#N/A</v>
      </c>
      <c r="AE593" s="140" t="str">
        <f>IF(ISBLANK($G593)," ",IF($D593="Z",#REF!,IF($G593=2,0,IF($G593=1,IF($AB593&gt;$AD593,#REF!,0),IF($AB593&lt;$AC593,#REF!,#REF!)))))</f>
        <v xml:space="preserve"> </v>
      </c>
      <c r="AF593" s="140" t="str">
        <f>IF(ISBLANK($G593)," ",IF($D593="Z",#REF!+#REF!,IF($G593=2,#REF!+#REF!,IF($G593=1,IF($AB593&gt;$AD593,#REF!+#REF!,#REF!+#REF!),IF($AB593&lt;$AC593,#REF!+#REF!,#REF!+#REF!)))))</f>
        <v xml:space="preserve"> </v>
      </c>
      <c r="AG593" s="125">
        <f t="shared" si="462"/>
        <v>0</v>
      </c>
      <c r="AH593" s="126">
        <f t="shared" si="463"/>
        <v>0</v>
      </c>
      <c r="AI593" s="126">
        <f t="shared" si="464"/>
        <v>0</v>
      </c>
      <c r="AJ593" s="126">
        <f t="shared" si="465"/>
        <v>0</v>
      </c>
      <c r="AK593" s="126">
        <f t="shared" si="466"/>
        <v>0</v>
      </c>
      <c r="AL593" s="126">
        <f t="shared" si="467"/>
        <v>4</v>
      </c>
      <c r="AM593" s="125">
        <f t="shared" ref="AM593:AM656" si="496">IF(INT((($AH$11-(1900+AI593))*48 +($AH$12-AL593))/48)&gt;90,INT((($AH$11-(2000+AI593))*48 +($AH$12-AL593))/48),INT((($AH$11-(1900+AI593))*48 +($AH$12-AL593))/48))</f>
        <v>23</v>
      </c>
      <c r="AN593" s="125">
        <f t="shared" si="492"/>
        <v>0</v>
      </c>
      <c r="AO593" s="125">
        <f t="shared" si="493"/>
        <v>0</v>
      </c>
      <c r="AP593" s="125">
        <f t="shared" si="468"/>
        <v>1</v>
      </c>
      <c r="AQ593" s="127">
        <f t="shared" si="469"/>
        <v>810</v>
      </c>
      <c r="AR593" s="127">
        <f t="shared" si="470"/>
        <v>0</v>
      </c>
      <c r="AS593" s="125">
        <f t="shared" si="471"/>
        <v>0</v>
      </c>
      <c r="AT593" s="128">
        <f t="shared" si="472"/>
        <v>0</v>
      </c>
      <c r="AU593" s="128">
        <f t="shared" si="473"/>
        <v>0</v>
      </c>
      <c r="AV593" s="128">
        <f t="shared" si="474"/>
        <v>0</v>
      </c>
      <c r="AW593" s="128">
        <f t="shared" si="475"/>
        <v>0</v>
      </c>
      <c r="AX593" s="146">
        <f t="shared" si="494"/>
        <v>0</v>
      </c>
      <c r="AY593" s="147">
        <f t="shared" si="476"/>
        <v>0</v>
      </c>
      <c r="AZ593" s="146">
        <f t="shared" si="495"/>
        <v>0</v>
      </c>
      <c r="BA593" s="129">
        <f t="shared" si="477"/>
        <v>0</v>
      </c>
      <c r="BB593" s="129">
        <f t="shared" si="478"/>
        <v>0</v>
      </c>
      <c r="BC593" s="129">
        <f t="shared" si="479"/>
        <v>0</v>
      </c>
      <c r="BD593" s="130">
        <f t="shared" si="480"/>
        <v>0</v>
      </c>
      <c r="BE593" s="130">
        <f t="shared" si="481"/>
        <v>0</v>
      </c>
      <c r="BF593" s="130">
        <f t="shared" si="482"/>
        <v>0</v>
      </c>
      <c r="BG593" s="149" t="b">
        <f t="shared" si="483"/>
        <v>0</v>
      </c>
      <c r="BH593" s="130" t="b">
        <f t="shared" si="484"/>
        <v>0</v>
      </c>
      <c r="BI593" s="130" t="str">
        <f t="shared" ref="BI593:BI656" si="497">IF(OR(AT593=1,AU593=1,AN593=1,AO593=1),1,"")</f>
        <v/>
      </c>
      <c r="BJ593" s="130" t="str">
        <f t="shared" ref="BJ593:BJ656" si="498">IF(AT593=1,"Check wages",IF(AU593=1,"Check number of weeks",IF(AN593=1,"Registrant under age 16",IF(AO593=1,"Ineligible for Retirement",""))))</f>
        <v/>
      </c>
      <c r="BK593" s="130">
        <f t="shared" ref="BK593:BK656" si="499">IF(AND($D593="Z",OR($AL$10&gt;$AH$10,$AH$10&gt;$AL$11,$AL$12&gt;AM593,AM593&gt;$AL$13)),1,0)</f>
        <v>0</v>
      </c>
      <c r="BL593" s="130" t="str">
        <f t="shared" si="485"/>
        <v/>
      </c>
      <c r="BM593" s="130" t="str">
        <f t="shared" si="454"/>
        <v/>
      </c>
      <c r="BN593" s="130" t="str">
        <f t="shared" si="455"/>
        <v/>
      </c>
      <c r="BO593" s="130">
        <f t="shared" si="451"/>
        <v>0</v>
      </c>
      <c r="BP593" s="130">
        <f t="shared" si="452"/>
        <v>0</v>
      </c>
      <c r="BQ593" s="130">
        <f t="shared" si="453"/>
        <v>0</v>
      </c>
      <c r="BR593" s="130">
        <f t="shared" ref="BR593:BR656" si="500">IF(OR(BG593=1,BI593=1,BK593=1,BM593=1),1,0)</f>
        <v>0</v>
      </c>
      <c r="BS593" s="130" t="str">
        <f t="shared" si="486"/>
        <v>N</v>
      </c>
    </row>
    <row r="594" spans="1:71" ht="18" customHeight="1">
      <c r="A594" s="407"/>
      <c r="B594" s="117"/>
      <c r="C594" s="117"/>
      <c r="D594" s="118"/>
      <c r="E594" s="118"/>
      <c r="F594" s="115"/>
      <c r="G594" s="115"/>
      <c r="H594" s="119"/>
      <c r="I594" s="109" t="str">
        <f t="shared" si="456"/>
        <v xml:space="preserve"> </v>
      </c>
      <c r="J594" s="109" t="str">
        <f t="shared" si="457"/>
        <v xml:space="preserve"> </v>
      </c>
      <c r="K594" s="109" t="str">
        <f t="shared" si="458"/>
        <v xml:space="preserve"> </v>
      </c>
      <c r="W594" s="141" t="str">
        <f t="shared" si="459"/>
        <v xml:space="preserve"> </v>
      </c>
      <c r="X594" s="137" t="str">
        <f t="shared" si="460"/>
        <v xml:space="preserve"> </v>
      </c>
      <c r="Y594" s="137" t="str">
        <f t="shared" si="461"/>
        <v xml:space="preserve"> </v>
      </c>
      <c r="Z594" s="137" t="str">
        <f t="shared" si="487"/>
        <v xml:space="preserve"> </v>
      </c>
      <c r="AA594" s="138" t="str">
        <f t="shared" si="488"/>
        <v xml:space="preserve"> </v>
      </c>
      <c r="AB594" s="144" t="str">
        <f t="shared" si="489"/>
        <v xml:space="preserve"> </v>
      </c>
      <c r="AC594" s="139" t="e">
        <f t="shared" si="490"/>
        <v>#N/A</v>
      </c>
      <c r="AD594" s="139" t="e">
        <f t="shared" si="491"/>
        <v>#N/A</v>
      </c>
      <c r="AE594" s="140" t="str">
        <f>IF(ISBLANK($G594)," ",IF($D594="Z",#REF!,IF($G594=2,0,IF($G594=1,IF($AB594&gt;$AD594,#REF!,0),IF($AB594&lt;$AC594,#REF!,#REF!)))))</f>
        <v xml:space="preserve"> </v>
      </c>
      <c r="AF594" s="140" t="str">
        <f>IF(ISBLANK($G594)," ",IF($D594="Z",#REF!+#REF!,IF($G594=2,#REF!+#REF!,IF($G594=1,IF($AB594&gt;$AD594,#REF!+#REF!,#REF!+#REF!),IF($AB594&lt;$AC594,#REF!+#REF!,#REF!+#REF!)))))</f>
        <v xml:space="preserve"> </v>
      </c>
      <c r="AG594" s="125">
        <f t="shared" si="462"/>
        <v>0</v>
      </c>
      <c r="AH594" s="126">
        <f t="shared" si="463"/>
        <v>0</v>
      </c>
      <c r="AI594" s="126">
        <f t="shared" si="464"/>
        <v>0</v>
      </c>
      <c r="AJ594" s="126">
        <f t="shared" si="465"/>
        <v>0</v>
      </c>
      <c r="AK594" s="126">
        <f t="shared" si="466"/>
        <v>0</v>
      </c>
      <c r="AL594" s="126">
        <f t="shared" si="467"/>
        <v>4</v>
      </c>
      <c r="AM594" s="125">
        <f t="shared" si="496"/>
        <v>23</v>
      </c>
      <c r="AN594" s="125">
        <f t="shared" si="492"/>
        <v>0</v>
      </c>
      <c r="AO594" s="125">
        <f t="shared" si="493"/>
        <v>0</v>
      </c>
      <c r="AP594" s="125">
        <f t="shared" si="468"/>
        <v>1</v>
      </c>
      <c r="AQ594" s="127">
        <f t="shared" si="469"/>
        <v>810</v>
      </c>
      <c r="AR594" s="127">
        <f t="shared" si="470"/>
        <v>0</v>
      </c>
      <c r="AS594" s="125">
        <f t="shared" si="471"/>
        <v>0</v>
      </c>
      <c r="AT594" s="128">
        <f t="shared" si="472"/>
        <v>0</v>
      </c>
      <c r="AU594" s="128">
        <f t="shared" si="473"/>
        <v>0</v>
      </c>
      <c r="AV594" s="128">
        <f t="shared" si="474"/>
        <v>0</v>
      </c>
      <c r="AW594" s="128">
        <f t="shared" si="475"/>
        <v>0</v>
      </c>
      <c r="AX594" s="146">
        <f t="shared" si="494"/>
        <v>0</v>
      </c>
      <c r="AY594" s="147">
        <f t="shared" si="476"/>
        <v>0</v>
      </c>
      <c r="AZ594" s="146">
        <f t="shared" si="495"/>
        <v>0</v>
      </c>
      <c r="BA594" s="129">
        <f t="shared" si="477"/>
        <v>0</v>
      </c>
      <c r="BB594" s="129">
        <f t="shared" si="478"/>
        <v>0</v>
      </c>
      <c r="BC594" s="129">
        <f t="shared" si="479"/>
        <v>0</v>
      </c>
      <c r="BD594" s="130">
        <f t="shared" si="480"/>
        <v>0</v>
      </c>
      <c r="BE594" s="130">
        <f t="shared" si="481"/>
        <v>0</v>
      </c>
      <c r="BF594" s="130">
        <f t="shared" si="482"/>
        <v>0</v>
      </c>
      <c r="BG594" s="149" t="b">
        <f t="shared" si="483"/>
        <v>0</v>
      </c>
      <c r="BH594" s="130" t="b">
        <f t="shared" si="484"/>
        <v>0</v>
      </c>
      <c r="BI594" s="130" t="str">
        <f t="shared" si="497"/>
        <v/>
      </c>
      <c r="BJ594" s="130" t="str">
        <f t="shared" si="498"/>
        <v/>
      </c>
      <c r="BK594" s="130">
        <f t="shared" si="499"/>
        <v>0</v>
      </c>
      <c r="BL594" s="130" t="str">
        <f t="shared" si="485"/>
        <v/>
      </c>
      <c r="BM594" s="130" t="str">
        <f t="shared" si="454"/>
        <v/>
      </c>
      <c r="BN594" s="130" t="str">
        <f t="shared" si="455"/>
        <v/>
      </c>
      <c r="BO594" s="130">
        <f t="shared" ref="BO594:BO657" si="501">IF($BG594=1,$BH594,IF($BI594=1,$BJ594,IF($BK594=1,$BL594,IF($BM594=1,$BN594,BA594))))</f>
        <v>0</v>
      </c>
      <c r="BP594" s="130">
        <f t="shared" ref="BP594:BP657" si="502">IF($BG594=1,$BH594,IF($BI594=1,$BJ594,IF($BK594=1,$BL594,IF($BM594=1,$BN594,BB594))))</f>
        <v>0</v>
      </c>
      <c r="BQ594" s="130">
        <f t="shared" ref="BQ594:BQ657" si="503">IF($BG594=1,$BH594,IF($BI594=1,$BJ594,IF($BK594=1,$BL594,IF($BM594=1,$BN594,BC594))))</f>
        <v>0</v>
      </c>
      <c r="BR594" s="130">
        <f t="shared" si="500"/>
        <v>0</v>
      </c>
      <c r="BS594" s="130" t="str">
        <f t="shared" si="486"/>
        <v>N</v>
      </c>
    </row>
    <row r="595" spans="1:71" ht="18" customHeight="1">
      <c r="A595" s="407"/>
      <c r="B595" s="117"/>
      <c r="C595" s="117"/>
      <c r="D595" s="118"/>
      <c r="E595" s="118"/>
      <c r="F595" s="115"/>
      <c r="G595" s="115"/>
      <c r="H595" s="119"/>
      <c r="I595" s="109" t="str">
        <f t="shared" si="456"/>
        <v xml:space="preserve"> </v>
      </c>
      <c r="J595" s="109" t="str">
        <f t="shared" si="457"/>
        <v xml:space="preserve"> </v>
      </c>
      <c r="K595" s="109" t="str">
        <f t="shared" si="458"/>
        <v xml:space="preserve"> </v>
      </c>
      <c r="W595" s="141" t="str">
        <f t="shared" si="459"/>
        <v xml:space="preserve"> </v>
      </c>
      <c r="X595" s="137" t="str">
        <f t="shared" si="460"/>
        <v xml:space="preserve"> </v>
      </c>
      <c r="Y595" s="137" t="str">
        <f t="shared" si="461"/>
        <v xml:space="preserve"> </v>
      </c>
      <c r="Z595" s="137" t="str">
        <f t="shared" si="487"/>
        <v xml:space="preserve"> </v>
      </c>
      <c r="AA595" s="138" t="str">
        <f t="shared" si="488"/>
        <v xml:space="preserve"> </v>
      </c>
      <c r="AB595" s="144" t="str">
        <f t="shared" si="489"/>
        <v xml:space="preserve"> </v>
      </c>
      <c r="AC595" s="139" t="e">
        <f t="shared" si="490"/>
        <v>#N/A</v>
      </c>
      <c r="AD595" s="139" t="e">
        <f t="shared" si="491"/>
        <v>#N/A</v>
      </c>
      <c r="AE595" s="140" t="str">
        <f>IF(ISBLANK($G595)," ",IF($D595="Z",#REF!,IF($G595=2,0,IF($G595=1,IF($AB595&gt;$AD595,#REF!,0),IF($AB595&lt;$AC595,#REF!,#REF!)))))</f>
        <v xml:space="preserve"> </v>
      </c>
      <c r="AF595" s="140" t="str">
        <f>IF(ISBLANK($G595)," ",IF($D595="Z",#REF!+#REF!,IF($G595=2,#REF!+#REF!,IF($G595=1,IF($AB595&gt;$AD595,#REF!+#REF!,#REF!+#REF!),IF($AB595&lt;$AC595,#REF!+#REF!,#REF!+#REF!)))))</f>
        <v xml:space="preserve"> </v>
      </c>
      <c r="AG595" s="125">
        <f t="shared" si="462"/>
        <v>0</v>
      </c>
      <c r="AH595" s="126">
        <f t="shared" si="463"/>
        <v>0</v>
      </c>
      <c r="AI595" s="126">
        <f t="shared" si="464"/>
        <v>0</v>
      </c>
      <c r="AJ595" s="126">
        <f t="shared" si="465"/>
        <v>0</v>
      </c>
      <c r="AK595" s="126">
        <f t="shared" si="466"/>
        <v>0</v>
      </c>
      <c r="AL595" s="126">
        <f t="shared" si="467"/>
        <v>4</v>
      </c>
      <c r="AM595" s="125">
        <f t="shared" si="496"/>
        <v>23</v>
      </c>
      <c r="AN595" s="125">
        <f t="shared" si="492"/>
        <v>0</v>
      </c>
      <c r="AO595" s="125">
        <f t="shared" si="493"/>
        <v>0</v>
      </c>
      <c r="AP595" s="125">
        <f t="shared" si="468"/>
        <v>1</v>
      </c>
      <c r="AQ595" s="127">
        <f t="shared" si="469"/>
        <v>810</v>
      </c>
      <c r="AR595" s="127">
        <f t="shared" si="470"/>
        <v>0</v>
      </c>
      <c r="AS595" s="125">
        <f t="shared" si="471"/>
        <v>0</v>
      </c>
      <c r="AT595" s="128">
        <f t="shared" si="472"/>
        <v>0</v>
      </c>
      <c r="AU595" s="128">
        <f t="shared" si="473"/>
        <v>0</v>
      </c>
      <c r="AV595" s="128">
        <f t="shared" si="474"/>
        <v>0</v>
      </c>
      <c r="AW595" s="128">
        <f t="shared" si="475"/>
        <v>0</v>
      </c>
      <c r="AX595" s="146">
        <f t="shared" si="494"/>
        <v>0</v>
      </c>
      <c r="AY595" s="147">
        <f t="shared" si="476"/>
        <v>0</v>
      </c>
      <c r="AZ595" s="146">
        <f t="shared" si="495"/>
        <v>0</v>
      </c>
      <c r="BA595" s="129">
        <f t="shared" si="477"/>
        <v>0</v>
      </c>
      <c r="BB595" s="129">
        <f t="shared" si="478"/>
        <v>0</v>
      </c>
      <c r="BC595" s="129">
        <f t="shared" si="479"/>
        <v>0</v>
      </c>
      <c r="BD595" s="130">
        <f t="shared" si="480"/>
        <v>0</v>
      </c>
      <c r="BE595" s="130">
        <f t="shared" si="481"/>
        <v>0</v>
      </c>
      <c r="BF595" s="130">
        <f t="shared" si="482"/>
        <v>0</v>
      </c>
      <c r="BG595" s="149" t="b">
        <f t="shared" si="483"/>
        <v>0</v>
      </c>
      <c r="BH595" s="130" t="b">
        <f t="shared" si="484"/>
        <v>0</v>
      </c>
      <c r="BI595" s="130" t="str">
        <f t="shared" si="497"/>
        <v/>
      </c>
      <c r="BJ595" s="130" t="str">
        <f t="shared" si="498"/>
        <v/>
      </c>
      <c r="BK595" s="130">
        <f t="shared" si="499"/>
        <v>0</v>
      </c>
      <c r="BL595" s="130" t="str">
        <f t="shared" si="485"/>
        <v/>
      </c>
      <c r="BM595" s="130" t="str">
        <f t="shared" ref="BM595:BM658" si="504">IF(ISERROR(Z595),1,IF(NOT(W595=Z595),1,""))</f>
        <v/>
      </c>
      <c r="BN595" s="130" t="str">
        <f t="shared" ref="BN595:BN658" si="505">IF(BM595=1,"Check Employee NI#","")</f>
        <v/>
      </c>
      <c r="BO595" s="130">
        <f t="shared" si="501"/>
        <v>0</v>
      </c>
      <c r="BP595" s="130">
        <f t="shared" si="502"/>
        <v>0</v>
      </c>
      <c r="BQ595" s="130">
        <f t="shared" si="503"/>
        <v>0</v>
      </c>
      <c r="BR595" s="130">
        <f t="shared" si="500"/>
        <v>0</v>
      </c>
      <c r="BS595" s="130" t="str">
        <f t="shared" si="486"/>
        <v>N</v>
      </c>
    </row>
    <row r="596" spans="1:71" ht="18" customHeight="1">
      <c r="A596" s="407"/>
      <c r="B596" s="117"/>
      <c r="C596" s="117"/>
      <c r="D596" s="118"/>
      <c r="E596" s="118"/>
      <c r="F596" s="115"/>
      <c r="G596" s="115"/>
      <c r="H596" s="119"/>
      <c r="I596" s="109" t="str">
        <f t="shared" si="456"/>
        <v xml:space="preserve"> </v>
      </c>
      <c r="J596" s="109" t="str">
        <f t="shared" si="457"/>
        <v xml:space="preserve"> </v>
      </c>
      <c r="K596" s="109" t="str">
        <f t="shared" si="458"/>
        <v xml:space="preserve"> </v>
      </c>
      <c r="W596" s="141" t="str">
        <f t="shared" si="459"/>
        <v xml:space="preserve"> </v>
      </c>
      <c r="X596" s="137" t="str">
        <f t="shared" si="460"/>
        <v xml:space="preserve"> </v>
      </c>
      <c r="Y596" s="137" t="str">
        <f t="shared" si="461"/>
        <v xml:space="preserve"> </v>
      </c>
      <c r="Z596" s="137" t="str">
        <f t="shared" si="487"/>
        <v xml:space="preserve"> </v>
      </c>
      <c r="AA596" s="138" t="str">
        <f t="shared" si="488"/>
        <v xml:space="preserve"> </v>
      </c>
      <c r="AB596" s="144" t="str">
        <f t="shared" si="489"/>
        <v xml:space="preserve"> </v>
      </c>
      <c r="AC596" s="139" t="e">
        <f t="shared" si="490"/>
        <v>#N/A</v>
      </c>
      <c r="AD596" s="139" t="e">
        <f t="shared" si="491"/>
        <v>#N/A</v>
      </c>
      <c r="AE596" s="140" t="str">
        <f>IF(ISBLANK($G596)," ",IF($D596="Z",#REF!,IF($G596=2,0,IF($G596=1,IF($AB596&gt;$AD596,#REF!,0),IF($AB596&lt;$AC596,#REF!,#REF!)))))</f>
        <v xml:space="preserve"> </v>
      </c>
      <c r="AF596" s="140" t="str">
        <f>IF(ISBLANK($G596)," ",IF($D596="Z",#REF!+#REF!,IF($G596=2,#REF!+#REF!,IF($G596=1,IF($AB596&gt;$AD596,#REF!+#REF!,#REF!+#REF!),IF($AB596&lt;$AC596,#REF!+#REF!,#REF!+#REF!)))))</f>
        <v xml:space="preserve"> </v>
      </c>
      <c r="AG596" s="125">
        <f t="shared" si="462"/>
        <v>0</v>
      </c>
      <c r="AH596" s="126">
        <f t="shared" si="463"/>
        <v>0</v>
      </c>
      <c r="AI596" s="126">
        <f t="shared" si="464"/>
        <v>0</v>
      </c>
      <c r="AJ596" s="126">
        <f t="shared" si="465"/>
        <v>0</v>
      </c>
      <c r="AK596" s="126">
        <f t="shared" si="466"/>
        <v>0</v>
      </c>
      <c r="AL596" s="126">
        <f t="shared" si="467"/>
        <v>4</v>
      </c>
      <c r="AM596" s="125">
        <f t="shared" si="496"/>
        <v>23</v>
      </c>
      <c r="AN596" s="125">
        <f t="shared" si="492"/>
        <v>0</v>
      </c>
      <c r="AO596" s="125">
        <f t="shared" si="493"/>
        <v>0</v>
      </c>
      <c r="AP596" s="125">
        <f t="shared" si="468"/>
        <v>1</v>
      </c>
      <c r="AQ596" s="127">
        <f t="shared" si="469"/>
        <v>810</v>
      </c>
      <c r="AR596" s="127">
        <f t="shared" si="470"/>
        <v>0</v>
      </c>
      <c r="AS596" s="125">
        <f t="shared" si="471"/>
        <v>0</v>
      </c>
      <c r="AT596" s="128">
        <f t="shared" si="472"/>
        <v>0</v>
      </c>
      <c r="AU596" s="128">
        <f t="shared" si="473"/>
        <v>0</v>
      </c>
      <c r="AV596" s="128">
        <f t="shared" si="474"/>
        <v>0</v>
      </c>
      <c r="AW596" s="128">
        <f t="shared" si="475"/>
        <v>0</v>
      </c>
      <c r="AX596" s="146">
        <f t="shared" si="494"/>
        <v>0</v>
      </c>
      <c r="AY596" s="147">
        <f t="shared" si="476"/>
        <v>0</v>
      </c>
      <c r="AZ596" s="146">
        <f t="shared" si="495"/>
        <v>0</v>
      </c>
      <c r="BA596" s="129">
        <f t="shared" si="477"/>
        <v>0</v>
      </c>
      <c r="BB596" s="129">
        <f t="shared" si="478"/>
        <v>0</v>
      </c>
      <c r="BC596" s="129">
        <f t="shared" si="479"/>
        <v>0</v>
      </c>
      <c r="BD596" s="130">
        <f t="shared" si="480"/>
        <v>0</v>
      </c>
      <c r="BE596" s="130">
        <f t="shared" si="481"/>
        <v>0</v>
      </c>
      <c r="BF596" s="130">
        <f t="shared" si="482"/>
        <v>0</v>
      </c>
      <c r="BG596" s="149" t="b">
        <f t="shared" si="483"/>
        <v>0</v>
      </c>
      <c r="BH596" s="130" t="b">
        <f t="shared" si="484"/>
        <v>0</v>
      </c>
      <c r="BI596" s="130" t="str">
        <f t="shared" si="497"/>
        <v/>
      </c>
      <c r="BJ596" s="130" t="str">
        <f t="shared" si="498"/>
        <v/>
      </c>
      <c r="BK596" s="130">
        <f t="shared" si="499"/>
        <v>0</v>
      </c>
      <c r="BL596" s="130" t="str">
        <f t="shared" si="485"/>
        <v/>
      </c>
      <c r="BM596" s="130" t="str">
        <f t="shared" si="504"/>
        <v/>
      </c>
      <c r="BN596" s="130" t="str">
        <f t="shared" si="505"/>
        <v/>
      </c>
      <c r="BO596" s="130">
        <f t="shared" si="501"/>
        <v>0</v>
      </c>
      <c r="BP596" s="130">
        <f t="shared" si="502"/>
        <v>0</v>
      </c>
      <c r="BQ596" s="130">
        <f t="shared" si="503"/>
        <v>0</v>
      </c>
      <c r="BR596" s="130">
        <f t="shared" si="500"/>
        <v>0</v>
      </c>
      <c r="BS596" s="130" t="str">
        <f t="shared" si="486"/>
        <v>N</v>
      </c>
    </row>
    <row r="597" spans="1:71" ht="18" customHeight="1">
      <c r="A597" s="407"/>
      <c r="B597" s="117"/>
      <c r="C597" s="117"/>
      <c r="D597" s="118"/>
      <c r="E597" s="118"/>
      <c r="F597" s="115"/>
      <c r="G597" s="115"/>
      <c r="H597" s="119"/>
      <c r="I597" s="109" t="str">
        <f t="shared" si="456"/>
        <v xml:space="preserve"> </v>
      </c>
      <c r="J597" s="109" t="str">
        <f t="shared" si="457"/>
        <v xml:space="preserve"> </v>
      </c>
      <c r="K597" s="109" t="str">
        <f t="shared" si="458"/>
        <v xml:space="preserve"> </v>
      </c>
      <c r="W597" s="141" t="str">
        <f t="shared" si="459"/>
        <v xml:space="preserve"> </v>
      </c>
      <c r="X597" s="137" t="str">
        <f t="shared" si="460"/>
        <v xml:space="preserve"> </v>
      </c>
      <c r="Y597" s="137" t="str">
        <f t="shared" si="461"/>
        <v xml:space="preserve"> </v>
      </c>
      <c r="Z597" s="137" t="str">
        <f t="shared" si="487"/>
        <v xml:space="preserve"> </v>
      </c>
      <c r="AA597" s="138" t="str">
        <f t="shared" si="488"/>
        <v xml:space="preserve"> </v>
      </c>
      <c r="AB597" s="144" t="str">
        <f t="shared" si="489"/>
        <v xml:space="preserve"> </v>
      </c>
      <c r="AC597" s="139" t="e">
        <f t="shared" si="490"/>
        <v>#N/A</v>
      </c>
      <c r="AD597" s="139" t="e">
        <f t="shared" si="491"/>
        <v>#N/A</v>
      </c>
      <c r="AE597" s="140" t="str">
        <f>IF(ISBLANK($G597)," ",IF($D597="Z",#REF!,IF($G597=2,0,IF($G597=1,IF($AB597&gt;$AD597,#REF!,0),IF($AB597&lt;$AC597,#REF!,#REF!)))))</f>
        <v xml:space="preserve"> </v>
      </c>
      <c r="AF597" s="140" t="str">
        <f>IF(ISBLANK($G597)," ",IF($D597="Z",#REF!+#REF!,IF($G597=2,#REF!+#REF!,IF($G597=1,IF($AB597&gt;$AD597,#REF!+#REF!,#REF!+#REF!),IF($AB597&lt;$AC597,#REF!+#REF!,#REF!+#REF!)))))</f>
        <v xml:space="preserve"> </v>
      </c>
      <c r="AG597" s="125">
        <f t="shared" si="462"/>
        <v>0</v>
      </c>
      <c r="AH597" s="126">
        <f t="shared" si="463"/>
        <v>0</v>
      </c>
      <c r="AI597" s="126">
        <f t="shared" si="464"/>
        <v>0</v>
      </c>
      <c r="AJ597" s="126">
        <f t="shared" si="465"/>
        <v>0</v>
      </c>
      <c r="AK597" s="126">
        <f t="shared" si="466"/>
        <v>0</v>
      </c>
      <c r="AL597" s="126">
        <f t="shared" si="467"/>
        <v>4</v>
      </c>
      <c r="AM597" s="125">
        <f t="shared" si="496"/>
        <v>23</v>
      </c>
      <c r="AN597" s="125">
        <f t="shared" si="492"/>
        <v>0</v>
      </c>
      <c r="AO597" s="125">
        <f t="shared" si="493"/>
        <v>0</v>
      </c>
      <c r="AP597" s="125">
        <f t="shared" si="468"/>
        <v>1</v>
      </c>
      <c r="AQ597" s="127">
        <f t="shared" si="469"/>
        <v>810</v>
      </c>
      <c r="AR597" s="127">
        <f t="shared" si="470"/>
        <v>0</v>
      </c>
      <c r="AS597" s="125">
        <f t="shared" si="471"/>
        <v>0</v>
      </c>
      <c r="AT597" s="128">
        <f t="shared" si="472"/>
        <v>0</v>
      </c>
      <c r="AU597" s="128">
        <f t="shared" si="473"/>
        <v>0</v>
      </c>
      <c r="AV597" s="128">
        <f t="shared" si="474"/>
        <v>0</v>
      </c>
      <c r="AW597" s="128">
        <f t="shared" si="475"/>
        <v>0</v>
      </c>
      <c r="AX597" s="146">
        <f t="shared" si="494"/>
        <v>0</v>
      </c>
      <c r="AY597" s="147">
        <f t="shared" si="476"/>
        <v>0</v>
      </c>
      <c r="AZ597" s="146">
        <f t="shared" si="495"/>
        <v>0</v>
      </c>
      <c r="BA597" s="129">
        <f t="shared" si="477"/>
        <v>0</v>
      </c>
      <c r="BB597" s="129">
        <f t="shared" si="478"/>
        <v>0</v>
      </c>
      <c r="BC597" s="129">
        <f t="shared" si="479"/>
        <v>0</v>
      </c>
      <c r="BD597" s="130">
        <f t="shared" si="480"/>
        <v>0</v>
      </c>
      <c r="BE597" s="130">
        <f t="shared" si="481"/>
        <v>0</v>
      </c>
      <c r="BF597" s="130">
        <f t="shared" si="482"/>
        <v>0</v>
      </c>
      <c r="BG597" s="149" t="b">
        <f t="shared" si="483"/>
        <v>0</v>
      </c>
      <c r="BH597" s="130" t="b">
        <f t="shared" si="484"/>
        <v>0</v>
      </c>
      <c r="BI597" s="130" t="str">
        <f t="shared" si="497"/>
        <v/>
      </c>
      <c r="BJ597" s="130" t="str">
        <f t="shared" si="498"/>
        <v/>
      </c>
      <c r="BK597" s="130">
        <f t="shared" si="499"/>
        <v>0</v>
      </c>
      <c r="BL597" s="130" t="str">
        <f t="shared" si="485"/>
        <v/>
      </c>
      <c r="BM597" s="130" t="str">
        <f t="shared" si="504"/>
        <v/>
      </c>
      <c r="BN597" s="130" t="str">
        <f t="shared" si="505"/>
        <v/>
      </c>
      <c r="BO597" s="130">
        <f t="shared" si="501"/>
        <v>0</v>
      </c>
      <c r="BP597" s="130">
        <f t="shared" si="502"/>
        <v>0</v>
      </c>
      <c r="BQ597" s="130">
        <f t="shared" si="503"/>
        <v>0</v>
      </c>
      <c r="BR597" s="130">
        <f t="shared" si="500"/>
        <v>0</v>
      </c>
      <c r="BS597" s="130" t="str">
        <f t="shared" si="486"/>
        <v>N</v>
      </c>
    </row>
    <row r="598" spans="1:71" ht="18" customHeight="1">
      <c r="A598" s="407"/>
      <c r="B598" s="117"/>
      <c r="C598" s="117"/>
      <c r="D598" s="118"/>
      <c r="E598" s="118"/>
      <c r="F598" s="115"/>
      <c r="G598" s="115"/>
      <c r="H598" s="119"/>
      <c r="I598" s="109" t="str">
        <f t="shared" si="456"/>
        <v xml:space="preserve"> </v>
      </c>
      <c r="J598" s="109" t="str">
        <f t="shared" si="457"/>
        <v xml:space="preserve"> </v>
      </c>
      <c r="K598" s="109" t="str">
        <f t="shared" si="458"/>
        <v xml:space="preserve"> </v>
      </c>
      <c r="W598" s="141" t="str">
        <f t="shared" si="459"/>
        <v xml:space="preserve"> </v>
      </c>
      <c r="X598" s="137" t="str">
        <f t="shared" si="460"/>
        <v xml:space="preserve"> </v>
      </c>
      <c r="Y598" s="137" t="str">
        <f t="shared" si="461"/>
        <v xml:space="preserve"> </v>
      </c>
      <c r="Z598" s="137" t="str">
        <f t="shared" si="487"/>
        <v xml:space="preserve"> </v>
      </c>
      <c r="AA598" s="138" t="str">
        <f t="shared" si="488"/>
        <v xml:space="preserve"> </v>
      </c>
      <c r="AB598" s="144" t="str">
        <f t="shared" si="489"/>
        <v xml:space="preserve"> </v>
      </c>
      <c r="AC598" s="139" t="e">
        <f t="shared" si="490"/>
        <v>#N/A</v>
      </c>
      <c r="AD598" s="139" t="e">
        <f t="shared" si="491"/>
        <v>#N/A</v>
      </c>
      <c r="AE598" s="140" t="str">
        <f>IF(ISBLANK($G598)," ",IF($D598="Z",#REF!,IF($G598=2,0,IF($G598=1,IF($AB598&gt;$AD598,#REF!,0),IF($AB598&lt;$AC598,#REF!,#REF!)))))</f>
        <v xml:space="preserve"> </v>
      </c>
      <c r="AF598" s="140" t="str">
        <f>IF(ISBLANK($G598)," ",IF($D598="Z",#REF!+#REF!,IF($G598=2,#REF!+#REF!,IF($G598=1,IF($AB598&gt;$AD598,#REF!+#REF!,#REF!+#REF!),IF($AB598&lt;$AC598,#REF!+#REF!,#REF!+#REF!)))))</f>
        <v xml:space="preserve"> </v>
      </c>
      <c r="AG598" s="125">
        <f t="shared" si="462"/>
        <v>0</v>
      </c>
      <c r="AH598" s="126">
        <f t="shared" si="463"/>
        <v>0</v>
      </c>
      <c r="AI598" s="126">
        <f t="shared" si="464"/>
        <v>0</v>
      </c>
      <c r="AJ598" s="126">
        <f t="shared" si="465"/>
        <v>0</v>
      </c>
      <c r="AK598" s="126">
        <f t="shared" si="466"/>
        <v>0</v>
      </c>
      <c r="AL598" s="126">
        <f t="shared" si="467"/>
        <v>4</v>
      </c>
      <c r="AM598" s="125">
        <f t="shared" si="496"/>
        <v>23</v>
      </c>
      <c r="AN598" s="125">
        <f t="shared" si="492"/>
        <v>0</v>
      </c>
      <c r="AO598" s="125">
        <f t="shared" si="493"/>
        <v>0</v>
      </c>
      <c r="AP598" s="125">
        <f t="shared" si="468"/>
        <v>1</v>
      </c>
      <c r="AQ598" s="127">
        <f t="shared" si="469"/>
        <v>810</v>
      </c>
      <c r="AR598" s="127">
        <f t="shared" si="470"/>
        <v>0</v>
      </c>
      <c r="AS598" s="125">
        <f t="shared" si="471"/>
        <v>0</v>
      </c>
      <c r="AT598" s="128">
        <f t="shared" si="472"/>
        <v>0</v>
      </c>
      <c r="AU598" s="128">
        <f t="shared" si="473"/>
        <v>0</v>
      </c>
      <c r="AV598" s="128">
        <f t="shared" si="474"/>
        <v>0</v>
      </c>
      <c r="AW598" s="128">
        <f t="shared" si="475"/>
        <v>0</v>
      </c>
      <c r="AX598" s="146">
        <f t="shared" si="494"/>
        <v>0</v>
      </c>
      <c r="AY598" s="147">
        <f t="shared" si="476"/>
        <v>0</v>
      </c>
      <c r="AZ598" s="146">
        <f t="shared" si="495"/>
        <v>0</v>
      </c>
      <c r="BA598" s="129">
        <f t="shared" si="477"/>
        <v>0</v>
      </c>
      <c r="BB598" s="129">
        <f t="shared" si="478"/>
        <v>0</v>
      </c>
      <c r="BC598" s="129">
        <f t="shared" si="479"/>
        <v>0</v>
      </c>
      <c r="BD598" s="130">
        <f t="shared" si="480"/>
        <v>0</v>
      </c>
      <c r="BE598" s="130">
        <f t="shared" si="481"/>
        <v>0</v>
      </c>
      <c r="BF598" s="130">
        <f t="shared" si="482"/>
        <v>0</v>
      </c>
      <c r="BG598" s="149" t="b">
        <f t="shared" si="483"/>
        <v>0</v>
      </c>
      <c r="BH598" s="130" t="b">
        <f t="shared" si="484"/>
        <v>0</v>
      </c>
      <c r="BI598" s="130" t="str">
        <f t="shared" si="497"/>
        <v/>
      </c>
      <c r="BJ598" s="130" t="str">
        <f t="shared" si="498"/>
        <v/>
      </c>
      <c r="BK598" s="130">
        <f t="shared" si="499"/>
        <v>0</v>
      </c>
      <c r="BL598" s="130" t="str">
        <f t="shared" si="485"/>
        <v/>
      </c>
      <c r="BM598" s="130" t="str">
        <f t="shared" si="504"/>
        <v/>
      </c>
      <c r="BN598" s="130" t="str">
        <f t="shared" si="505"/>
        <v/>
      </c>
      <c r="BO598" s="130">
        <f t="shared" si="501"/>
        <v>0</v>
      </c>
      <c r="BP598" s="130">
        <f t="shared" si="502"/>
        <v>0</v>
      </c>
      <c r="BQ598" s="130">
        <f t="shared" si="503"/>
        <v>0</v>
      </c>
      <c r="BR598" s="130">
        <f t="shared" si="500"/>
        <v>0</v>
      </c>
      <c r="BS598" s="130" t="str">
        <f t="shared" si="486"/>
        <v>N</v>
      </c>
    </row>
    <row r="599" spans="1:71" ht="18" customHeight="1">
      <c r="A599" s="407"/>
      <c r="B599" s="117"/>
      <c r="C599" s="117"/>
      <c r="D599" s="118"/>
      <c r="E599" s="118"/>
      <c r="F599" s="115"/>
      <c r="G599" s="115"/>
      <c r="H599" s="119"/>
      <c r="I599" s="109" t="str">
        <f t="shared" si="456"/>
        <v xml:space="preserve"> </v>
      </c>
      <c r="J599" s="109" t="str">
        <f t="shared" si="457"/>
        <v xml:space="preserve"> </v>
      </c>
      <c r="K599" s="109" t="str">
        <f t="shared" si="458"/>
        <v xml:space="preserve"> </v>
      </c>
      <c r="W599" s="141" t="str">
        <f t="shared" si="459"/>
        <v xml:space="preserve"> </v>
      </c>
      <c r="X599" s="137" t="str">
        <f t="shared" si="460"/>
        <v xml:space="preserve"> </v>
      </c>
      <c r="Y599" s="137" t="str">
        <f t="shared" si="461"/>
        <v xml:space="preserve"> </v>
      </c>
      <c r="Z599" s="137" t="str">
        <f t="shared" si="487"/>
        <v xml:space="preserve"> </v>
      </c>
      <c r="AA599" s="138" t="str">
        <f t="shared" si="488"/>
        <v xml:space="preserve"> </v>
      </c>
      <c r="AB599" s="144" t="str">
        <f t="shared" si="489"/>
        <v xml:space="preserve"> </v>
      </c>
      <c r="AC599" s="139" t="e">
        <f t="shared" si="490"/>
        <v>#N/A</v>
      </c>
      <c r="AD599" s="139" t="e">
        <f t="shared" si="491"/>
        <v>#N/A</v>
      </c>
      <c r="AE599" s="140" t="str">
        <f>IF(ISBLANK($G599)," ",IF($D599="Z",#REF!,IF($G599=2,0,IF($G599=1,IF($AB599&gt;$AD599,#REF!,0),IF($AB599&lt;$AC599,#REF!,#REF!)))))</f>
        <v xml:space="preserve"> </v>
      </c>
      <c r="AF599" s="140" t="str">
        <f>IF(ISBLANK($G599)," ",IF($D599="Z",#REF!+#REF!,IF($G599=2,#REF!+#REF!,IF($G599=1,IF($AB599&gt;$AD599,#REF!+#REF!,#REF!+#REF!),IF($AB599&lt;$AC599,#REF!+#REF!,#REF!+#REF!)))))</f>
        <v xml:space="preserve"> </v>
      </c>
      <c r="AG599" s="125">
        <f t="shared" si="462"/>
        <v>0</v>
      </c>
      <c r="AH599" s="126">
        <f t="shared" si="463"/>
        <v>0</v>
      </c>
      <c r="AI599" s="126">
        <f t="shared" si="464"/>
        <v>0</v>
      </c>
      <c r="AJ599" s="126">
        <f t="shared" si="465"/>
        <v>0</v>
      </c>
      <c r="AK599" s="126">
        <f t="shared" si="466"/>
        <v>0</v>
      </c>
      <c r="AL599" s="126">
        <f t="shared" si="467"/>
        <v>4</v>
      </c>
      <c r="AM599" s="125">
        <f t="shared" si="496"/>
        <v>23</v>
      </c>
      <c r="AN599" s="125">
        <f t="shared" si="492"/>
        <v>0</v>
      </c>
      <c r="AO599" s="125">
        <f t="shared" si="493"/>
        <v>0</v>
      </c>
      <c r="AP599" s="125">
        <f t="shared" si="468"/>
        <v>1</v>
      </c>
      <c r="AQ599" s="127">
        <f t="shared" si="469"/>
        <v>810</v>
      </c>
      <c r="AR599" s="127">
        <f t="shared" si="470"/>
        <v>0</v>
      </c>
      <c r="AS599" s="125">
        <f t="shared" si="471"/>
        <v>0</v>
      </c>
      <c r="AT599" s="128">
        <f t="shared" si="472"/>
        <v>0</v>
      </c>
      <c r="AU599" s="128">
        <f t="shared" si="473"/>
        <v>0</v>
      </c>
      <c r="AV599" s="128">
        <f t="shared" si="474"/>
        <v>0</v>
      </c>
      <c r="AW599" s="128">
        <f t="shared" si="475"/>
        <v>0</v>
      </c>
      <c r="AX599" s="146">
        <f t="shared" si="494"/>
        <v>0</v>
      </c>
      <c r="AY599" s="147">
        <f t="shared" si="476"/>
        <v>0</v>
      </c>
      <c r="AZ599" s="146">
        <f t="shared" si="495"/>
        <v>0</v>
      </c>
      <c r="BA599" s="129">
        <f t="shared" si="477"/>
        <v>0</v>
      </c>
      <c r="BB599" s="129">
        <f t="shared" si="478"/>
        <v>0</v>
      </c>
      <c r="BC599" s="129">
        <f t="shared" si="479"/>
        <v>0</v>
      </c>
      <c r="BD599" s="130">
        <f t="shared" si="480"/>
        <v>0</v>
      </c>
      <c r="BE599" s="130">
        <f t="shared" si="481"/>
        <v>0</v>
      </c>
      <c r="BF599" s="130">
        <f t="shared" si="482"/>
        <v>0</v>
      </c>
      <c r="BG599" s="149" t="b">
        <f t="shared" si="483"/>
        <v>0</v>
      </c>
      <c r="BH599" s="130" t="b">
        <f t="shared" si="484"/>
        <v>0</v>
      </c>
      <c r="BI599" s="130" t="str">
        <f t="shared" si="497"/>
        <v/>
      </c>
      <c r="BJ599" s="130" t="str">
        <f t="shared" si="498"/>
        <v/>
      </c>
      <c r="BK599" s="130">
        <f t="shared" si="499"/>
        <v>0</v>
      </c>
      <c r="BL599" s="130" t="str">
        <f t="shared" si="485"/>
        <v/>
      </c>
      <c r="BM599" s="130" t="str">
        <f t="shared" si="504"/>
        <v/>
      </c>
      <c r="BN599" s="130" t="str">
        <f t="shared" si="505"/>
        <v/>
      </c>
      <c r="BO599" s="130">
        <f t="shared" si="501"/>
        <v>0</v>
      </c>
      <c r="BP599" s="130">
        <f t="shared" si="502"/>
        <v>0</v>
      </c>
      <c r="BQ599" s="130">
        <f t="shared" si="503"/>
        <v>0</v>
      </c>
      <c r="BR599" s="130">
        <f t="shared" si="500"/>
        <v>0</v>
      </c>
      <c r="BS599" s="130" t="str">
        <f t="shared" si="486"/>
        <v>N</v>
      </c>
    </row>
    <row r="600" spans="1:71" ht="18" customHeight="1">
      <c r="A600" s="407"/>
      <c r="B600" s="117"/>
      <c r="C600" s="117"/>
      <c r="D600" s="118"/>
      <c r="E600" s="118"/>
      <c r="F600" s="115"/>
      <c r="G600" s="115"/>
      <c r="H600" s="119"/>
      <c r="I600" s="109" t="str">
        <f t="shared" si="456"/>
        <v xml:space="preserve"> </v>
      </c>
      <c r="J600" s="109" t="str">
        <f t="shared" si="457"/>
        <v xml:space="preserve"> </v>
      </c>
      <c r="K600" s="109" t="str">
        <f t="shared" si="458"/>
        <v xml:space="preserve"> </v>
      </c>
      <c r="W600" s="141" t="str">
        <f t="shared" si="459"/>
        <v xml:space="preserve"> </v>
      </c>
      <c r="X600" s="137" t="str">
        <f t="shared" si="460"/>
        <v xml:space="preserve"> </v>
      </c>
      <c r="Y600" s="137" t="str">
        <f t="shared" si="461"/>
        <v xml:space="preserve"> </v>
      </c>
      <c r="Z600" s="137" t="str">
        <f t="shared" si="487"/>
        <v xml:space="preserve"> </v>
      </c>
      <c r="AA600" s="138" t="str">
        <f t="shared" si="488"/>
        <v xml:space="preserve"> </v>
      </c>
      <c r="AB600" s="144" t="str">
        <f t="shared" si="489"/>
        <v xml:space="preserve"> </v>
      </c>
      <c r="AC600" s="139" t="e">
        <f t="shared" si="490"/>
        <v>#N/A</v>
      </c>
      <c r="AD600" s="139" t="e">
        <f t="shared" si="491"/>
        <v>#N/A</v>
      </c>
      <c r="AE600" s="140" t="str">
        <f>IF(ISBLANK($G600)," ",IF($D600="Z",#REF!,IF($G600=2,0,IF($G600=1,IF($AB600&gt;$AD600,#REF!,0),IF($AB600&lt;$AC600,#REF!,#REF!)))))</f>
        <v xml:space="preserve"> </v>
      </c>
      <c r="AF600" s="140" t="str">
        <f>IF(ISBLANK($G600)," ",IF($D600="Z",#REF!+#REF!,IF($G600=2,#REF!+#REF!,IF($G600=1,IF($AB600&gt;$AD600,#REF!+#REF!,#REF!+#REF!),IF($AB600&lt;$AC600,#REF!+#REF!,#REF!+#REF!)))))</f>
        <v xml:space="preserve"> </v>
      </c>
      <c r="AG600" s="125">
        <f t="shared" si="462"/>
        <v>0</v>
      </c>
      <c r="AH600" s="126">
        <f t="shared" si="463"/>
        <v>0</v>
      </c>
      <c r="AI600" s="126">
        <f t="shared" si="464"/>
        <v>0</v>
      </c>
      <c r="AJ600" s="126">
        <f t="shared" si="465"/>
        <v>0</v>
      </c>
      <c r="AK600" s="126">
        <f t="shared" si="466"/>
        <v>0</v>
      </c>
      <c r="AL600" s="126">
        <f t="shared" si="467"/>
        <v>4</v>
      </c>
      <c r="AM600" s="125">
        <f t="shared" si="496"/>
        <v>23</v>
      </c>
      <c r="AN600" s="125">
        <f t="shared" si="492"/>
        <v>0</v>
      </c>
      <c r="AO600" s="125">
        <f t="shared" si="493"/>
        <v>0</v>
      </c>
      <c r="AP600" s="125">
        <f t="shared" si="468"/>
        <v>1</v>
      </c>
      <c r="AQ600" s="127">
        <f t="shared" si="469"/>
        <v>810</v>
      </c>
      <c r="AR600" s="127">
        <f t="shared" si="470"/>
        <v>0</v>
      </c>
      <c r="AS600" s="125">
        <f t="shared" si="471"/>
        <v>0</v>
      </c>
      <c r="AT600" s="128">
        <f t="shared" si="472"/>
        <v>0</v>
      </c>
      <c r="AU600" s="128">
        <f t="shared" si="473"/>
        <v>0</v>
      </c>
      <c r="AV600" s="128">
        <f t="shared" si="474"/>
        <v>0</v>
      </c>
      <c r="AW600" s="128">
        <f t="shared" si="475"/>
        <v>0</v>
      </c>
      <c r="AX600" s="146">
        <f t="shared" si="494"/>
        <v>0</v>
      </c>
      <c r="AY600" s="147">
        <f t="shared" si="476"/>
        <v>0</v>
      </c>
      <c r="AZ600" s="146">
        <f t="shared" si="495"/>
        <v>0</v>
      </c>
      <c r="BA600" s="129">
        <f t="shared" si="477"/>
        <v>0</v>
      </c>
      <c r="BB600" s="129">
        <f t="shared" si="478"/>
        <v>0</v>
      </c>
      <c r="BC600" s="129">
        <f t="shared" si="479"/>
        <v>0</v>
      </c>
      <c r="BD600" s="130">
        <f t="shared" si="480"/>
        <v>0</v>
      </c>
      <c r="BE600" s="130">
        <f t="shared" si="481"/>
        <v>0</v>
      </c>
      <c r="BF600" s="130">
        <f t="shared" si="482"/>
        <v>0</v>
      </c>
      <c r="BG600" s="149" t="b">
        <f t="shared" si="483"/>
        <v>0</v>
      </c>
      <c r="BH600" s="130" t="b">
        <f t="shared" si="484"/>
        <v>0</v>
      </c>
      <c r="BI600" s="130" t="str">
        <f t="shared" si="497"/>
        <v/>
      </c>
      <c r="BJ600" s="130" t="str">
        <f t="shared" si="498"/>
        <v/>
      </c>
      <c r="BK600" s="130">
        <f t="shared" si="499"/>
        <v>0</v>
      </c>
      <c r="BL600" s="130" t="str">
        <f t="shared" si="485"/>
        <v/>
      </c>
      <c r="BM600" s="130" t="str">
        <f t="shared" si="504"/>
        <v/>
      </c>
      <c r="BN600" s="130" t="str">
        <f t="shared" si="505"/>
        <v/>
      </c>
      <c r="BO600" s="130">
        <f t="shared" si="501"/>
        <v>0</v>
      </c>
      <c r="BP600" s="130">
        <f t="shared" si="502"/>
        <v>0</v>
      </c>
      <c r="BQ600" s="130">
        <f t="shared" si="503"/>
        <v>0</v>
      </c>
      <c r="BR600" s="130">
        <f t="shared" si="500"/>
        <v>0</v>
      </c>
      <c r="BS600" s="130" t="str">
        <f t="shared" si="486"/>
        <v>N</v>
      </c>
    </row>
    <row r="601" spans="1:71" ht="18" customHeight="1">
      <c r="A601" s="407"/>
      <c r="B601" s="117"/>
      <c r="C601" s="117"/>
      <c r="D601" s="118"/>
      <c r="E601" s="118"/>
      <c r="F601" s="115"/>
      <c r="G601" s="115"/>
      <c r="H601" s="119"/>
      <c r="I601" s="109" t="str">
        <f t="shared" si="456"/>
        <v xml:space="preserve"> </v>
      </c>
      <c r="J601" s="109" t="str">
        <f t="shared" si="457"/>
        <v xml:space="preserve"> </v>
      </c>
      <c r="K601" s="109" t="str">
        <f t="shared" si="458"/>
        <v xml:space="preserve"> </v>
      </c>
      <c r="W601" s="141" t="str">
        <f t="shared" si="459"/>
        <v xml:space="preserve"> </v>
      </c>
      <c r="X601" s="137" t="str">
        <f t="shared" si="460"/>
        <v xml:space="preserve"> </v>
      </c>
      <c r="Y601" s="137" t="str">
        <f t="shared" si="461"/>
        <v xml:space="preserve"> </v>
      </c>
      <c r="Z601" s="137" t="str">
        <f t="shared" si="487"/>
        <v xml:space="preserve"> </v>
      </c>
      <c r="AA601" s="138" t="str">
        <f t="shared" si="488"/>
        <v xml:space="preserve"> </v>
      </c>
      <c r="AB601" s="144" t="str">
        <f t="shared" si="489"/>
        <v xml:space="preserve"> </v>
      </c>
      <c r="AC601" s="139" t="e">
        <f t="shared" si="490"/>
        <v>#N/A</v>
      </c>
      <c r="AD601" s="139" t="e">
        <f t="shared" si="491"/>
        <v>#N/A</v>
      </c>
      <c r="AE601" s="140" t="str">
        <f>IF(ISBLANK($G601)," ",IF($D601="Z",#REF!,IF($G601=2,0,IF($G601=1,IF($AB601&gt;$AD601,#REF!,0),IF($AB601&lt;$AC601,#REF!,#REF!)))))</f>
        <v xml:space="preserve"> </v>
      </c>
      <c r="AF601" s="140" t="str">
        <f>IF(ISBLANK($G601)," ",IF($D601="Z",#REF!+#REF!,IF($G601=2,#REF!+#REF!,IF($G601=1,IF($AB601&gt;$AD601,#REF!+#REF!,#REF!+#REF!),IF($AB601&lt;$AC601,#REF!+#REF!,#REF!+#REF!)))))</f>
        <v xml:space="preserve"> </v>
      </c>
      <c r="AG601" s="125">
        <f t="shared" si="462"/>
        <v>0</v>
      </c>
      <c r="AH601" s="126">
        <f t="shared" si="463"/>
        <v>0</v>
      </c>
      <c r="AI601" s="126">
        <f t="shared" si="464"/>
        <v>0</v>
      </c>
      <c r="AJ601" s="126">
        <f t="shared" si="465"/>
        <v>0</v>
      </c>
      <c r="AK601" s="126">
        <f t="shared" si="466"/>
        <v>0</v>
      </c>
      <c r="AL601" s="126">
        <f t="shared" si="467"/>
        <v>4</v>
      </c>
      <c r="AM601" s="125">
        <f t="shared" si="496"/>
        <v>23</v>
      </c>
      <c r="AN601" s="125">
        <f t="shared" si="492"/>
        <v>0</v>
      </c>
      <c r="AO601" s="125">
        <f t="shared" si="493"/>
        <v>0</v>
      </c>
      <c r="AP601" s="125">
        <f t="shared" si="468"/>
        <v>1</v>
      </c>
      <c r="AQ601" s="127">
        <f t="shared" si="469"/>
        <v>810</v>
      </c>
      <c r="AR601" s="127">
        <f t="shared" si="470"/>
        <v>0</v>
      </c>
      <c r="AS601" s="125">
        <f t="shared" si="471"/>
        <v>0</v>
      </c>
      <c r="AT601" s="128">
        <f t="shared" si="472"/>
        <v>0</v>
      </c>
      <c r="AU601" s="128">
        <f t="shared" si="473"/>
        <v>0</v>
      </c>
      <c r="AV601" s="128">
        <f t="shared" si="474"/>
        <v>0</v>
      </c>
      <c r="AW601" s="128">
        <f t="shared" si="475"/>
        <v>0</v>
      </c>
      <c r="AX601" s="146">
        <f t="shared" si="494"/>
        <v>0</v>
      </c>
      <c r="AY601" s="147">
        <f t="shared" si="476"/>
        <v>0</v>
      </c>
      <c r="AZ601" s="146">
        <f t="shared" si="495"/>
        <v>0</v>
      </c>
      <c r="BA601" s="129">
        <f t="shared" si="477"/>
        <v>0</v>
      </c>
      <c r="BB601" s="129">
        <f t="shared" si="478"/>
        <v>0</v>
      </c>
      <c r="BC601" s="129">
        <f t="shared" si="479"/>
        <v>0</v>
      </c>
      <c r="BD601" s="130">
        <f t="shared" si="480"/>
        <v>0</v>
      </c>
      <c r="BE601" s="130">
        <f t="shared" si="481"/>
        <v>0</v>
      </c>
      <c r="BF601" s="130">
        <f t="shared" si="482"/>
        <v>0</v>
      </c>
      <c r="BG601" s="149" t="b">
        <f t="shared" si="483"/>
        <v>0</v>
      </c>
      <c r="BH601" s="130" t="b">
        <f t="shared" si="484"/>
        <v>0</v>
      </c>
      <c r="BI601" s="130" t="str">
        <f t="shared" si="497"/>
        <v/>
      </c>
      <c r="BJ601" s="130" t="str">
        <f t="shared" si="498"/>
        <v/>
      </c>
      <c r="BK601" s="130">
        <f t="shared" si="499"/>
        <v>0</v>
      </c>
      <c r="BL601" s="130" t="str">
        <f t="shared" si="485"/>
        <v/>
      </c>
      <c r="BM601" s="130" t="str">
        <f t="shared" si="504"/>
        <v/>
      </c>
      <c r="BN601" s="130" t="str">
        <f t="shared" si="505"/>
        <v/>
      </c>
      <c r="BO601" s="130">
        <f t="shared" si="501"/>
        <v>0</v>
      </c>
      <c r="BP601" s="130">
        <f t="shared" si="502"/>
        <v>0</v>
      </c>
      <c r="BQ601" s="130">
        <f t="shared" si="503"/>
        <v>0</v>
      </c>
      <c r="BR601" s="130">
        <f t="shared" si="500"/>
        <v>0</v>
      </c>
      <c r="BS601" s="130" t="str">
        <f t="shared" si="486"/>
        <v>N</v>
      </c>
    </row>
    <row r="602" spans="1:71" ht="18" customHeight="1">
      <c r="A602" s="407"/>
      <c r="B602" s="117"/>
      <c r="C602" s="117"/>
      <c r="D602" s="118"/>
      <c r="E602" s="118"/>
      <c r="F602" s="115"/>
      <c r="G602" s="115"/>
      <c r="H602" s="119"/>
      <c r="I602" s="109" t="str">
        <f t="shared" si="456"/>
        <v xml:space="preserve"> </v>
      </c>
      <c r="J602" s="109" t="str">
        <f t="shared" si="457"/>
        <v xml:space="preserve"> </v>
      </c>
      <c r="K602" s="109" t="str">
        <f t="shared" si="458"/>
        <v xml:space="preserve"> </v>
      </c>
      <c r="W602" s="141" t="str">
        <f t="shared" si="459"/>
        <v xml:space="preserve"> </v>
      </c>
      <c r="X602" s="137" t="str">
        <f t="shared" si="460"/>
        <v xml:space="preserve"> </v>
      </c>
      <c r="Y602" s="137" t="str">
        <f t="shared" si="461"/>
        <v xml:space="preserve"> </v>
      </c>
      <c r="Z602" s="137" t="str">
        <f t="shared" si="487"/>
        <v xml:space="preserve"> </v>
      </c>
      <c r="AA602" s="138" t="str">
        <f t="shared" si="488"/>
        <v xml:space="preserve"> </v>
      </c>
      <c r="AB602" s="144" t="str">
        <f t="shared" si="489"/>
        <v xml:space="preserve"> </v>
      </c>
      <c r="AC602" s="139" t="e">
        <f t="shared" si="490"/>
        <v>#N/A</v>
      </c>
      <c r="AD602" s="139" t="e">
        <f t="shared" si="491"/>
        <v>#N/A</v>
      </c>
      <c r="AE602" s="140" t="str">
        <f>IF(ISBLANK($G602)," ",IF($D602="Z",#REF!,IF($G602=2,0,IF($G602=1,IF($AB602&gt;$AD602,#REF!,0),IF($AB602&lt;$AC602,#REF!,#REF!)))))</f>
        <v xml:space="preserve"> </v>
      </c>
      <c r="AF602" s="140" t="str">
        <f>IF(ISBLANK($G602)," ",IF($D602="Z",#REF!+#REF!,IF($G602=2,#REF!+#REF!,IF($G602=1,IF($AB602&gt;$AD602,#REF!+#REF!,#REF!+#REF!),IF($AB602&lt;$AC602,#REF!+#REF!,#REF!+#REF!)))))</f>
        <v xml:space="preserve"> </v>
      </c>
      <c r="AG602" s="125">
        <f t="shared" si="462"/>
        <v>0</v>
      </c>
      <c r="AH602" s="126">
        <f t="shared" si="463"/>
        <v>0</v>
      </c>
      <c r="AI602" s="126">
        <f t="shared" si="464"/>
        <v>0</v>
      </c>
      <c r="AJ602" s="126">
        <f t="shared" si="465"/>
        <v>0</v>
      </c>
      <c r="AK602" s="126">
        <f t="shared" si="466"/>
        <v>0</v>
      </c>
      <c r="AL602" s="126">
        <f t="shared" si="467"/>
        <v>4</v>
      </c>
      <c r="AM602" s="125">
        <f t="shared" si="496"/>
        <v>23</v>
      </c>
      <c r="AN602" s="125">
        <f t="shared" si="492"/>
        <v>0</v>
      </c>
      <c r="AO602" s="125">
        <f t="shared" si="493"/>
        <v>0</v>
      </c>
      <c r="AP602" s="125">
        <f t="shared" si="468"/>
        <v>1</v>
      </c>
      <c r="AQ602" s="127">
        <f t="shared" si="469"/>
        <v>810</v>
      </c>
      <c r="AR602" s="127">
        <f t="shared" si="470"/>
        <v>0</v>
      </c>
      <c r="AS602" s="125">
        <f t="shared" si="471"/>
        <v>0</v>
      </c>
      <c r="AT602" s="128">
        <f t="shared" si="472"/>
        <v>0</v>
      </c>
      <c r="AU602" s="128">
        <f t="shared" si="473"/>
        <v>0</v>
      </c>
      <c r="AV602" s="128">
        <f t="shared" si="474"/>
        <v>0</v>
      </c>
      <c r="AW602" s="128">
        <f t="shared" si="475"/>
        <v>0</v>
      </c>
      <c r="AX602" s="146">
        <f t="shared" si="494"/>
        <v>0</v>
      </c>
      <c r="AY602" s="147">
        <f t="shared" si="476"/>
        <v>0</v>
      </c>
      <c r="AZ602" s="146">
        <f t="shared" si="495"/>
        <v>0</v>
      </c>
      <c r="BA602" s="129">
        <f t="shared" si="477"/>
        <v>0</v>
      </c>
      <c r="BB602" s="129">
        <f t="shared" si="478"/>
        <v>0</v>
      </c>
      <c r="BC602" s="129">
        <f t="shared" si="479"/>
        <v>0</v>
      </c>
      <c r="BD602" s="130">
        <f t="shared" si="480"/>
        <v>0</v>
      </c>
      <c r="BE602" s="130">
        <f t="shared" si="481"/>
        <v>0</v>
      </c>
      <c r="BF602" s="130">
        <f t="shared" si="482"/>
        <v>0</v>
      </c>
      <c r="BG602" s="149" t="b">
        <f t="shared" si="483"/>
        <v>0</v>
      </c>
      <c r="BH602" s="130" t="b">
        <f t="shared" si="484"/>
        <v>0</v>
      </c>
      <c r="BI602" s="130" t="str">
        <f t="shared" si="497"/>
        <v/>
      </c>
      <c r="BJ602" s="130" t="str">
        <f t="shared" si="498"/>
        <v/>
      </c>
      <c r="BK602" s="130">
        <f t="shared" si="499"/>
        <v>0</v>
      </c>
      <c r="BL602" s="130" t="str">
        <f t="shared" si="485"/>
        <v/>
      </c>
      <c r="BM602" s="130" t="str">
        <f t="shared" si="504"/>
        <v/>
      </c>
      <c r="BN602" s="130" t="str">
        <f t="shared" si="505"/>
        <v/>
      </c>
      <c r="BO602" s="130">
        <f t="shared" si="501"/>
        <v>0</v>
      </c>
      <c r="BP602" s="130">
        <f t="shared" si="502"/>
        <v>0</v>
      </c>
      <c r="BQ602" s="130">
        <f t="shared" si="503"/>
        <v>0</v>
      </c>
      <c r="BR602" s="130">
        <f t="shared" si="500"/>
        <v>0</v>
      </c>
      <c r="BS602" s="130" t="str">
        <f t="shared" si="486"/>
        <v>N</v>
      </c>
    </row>
    <row r="603" spans="1:71" ht="18" customHeight="1">
      <c r="A603" s="407"/>
      <c r="B603" s="117"/>
      <c r="C603" s="117"/>
      <c r="D603" s="118"/>
      <c r="E603" s="118"/>
      <c r="F603" s="115"/>
      <c r="G603" s="115"/>
      <c r="H603" s="119"/>
      <c r="I603" s="109" t="str">
        <f t="shared" si="456"/>
        <v xml:space="preserve"> </v>
      </c>
      <c r="J603" s="109" t="str">
        <f t="shared" si="457"/>
        <v xml:space="preserve"> </v>
      </c>
      <c r="K603" s="109" t="str">
        <f t="shared" si="458"/>
        <v xml:space="preserve"> </v>
      </c>
      <c r="W603" s="141" t="str">
        <f t="shared" si="459"/>
        <v xml:space="preserve"> </v>
      </c>
      <c r="X603" s="137" t="str">
        <f t="shared" si="460"/>
        <v xml:space="preserve"> </v>
      </c>
      <c r="Y603" s="137" t="str">
        <f t="shared" si="461"/>
        <v xml:space="preserve"> </v>
      </c>
      <c r="Z603" s="137" t="str">
        <f t="shared" si="487"/>
        <v xml:space="preserve"> </v>
      </c>
      <c r="AA603" s="138" t="str">
        <f t="shared" si="488"/>
        <v xml:space="preserve"> </v>
      </c>
      <c r="AB603" s="144" t="str">
        <f t="shared" si="489"/>
        <v xml:space="preserve"> </v>
      </c>
      <c r="AC603" s="139" t="e">
        <f t="shared" si="490"/>
        <v>#N/A</v>
      </c>
      <c r="AD603" s="139" t="e">
        <f t="shared" si="491"/>
        <v>#N/A</v>
      </c>
      <c r="AE603" s="140" t="str">
        <f>IF(ISBLANK($G603)," ",IF($D603="Z",#REF!,IF($G603=2,0,IF($G603=1,IF($AB603&gt;$AD603,#REF!,0),IF($AB603&lt;$AC603,#REF!,#REF!)))))</f>
        <v xml:space="preserve"> </v>
      </c>
      <c r="AF603" s="140" t="str">
        <f>IF(ISBLANK($G603)," ",IF($D603="Z",#REF!+#REF!,IF($G603=2,#REF!+#REF!,IF($G603=1,IF($AB603&gt;$AD603,#REF!+#REF!,#REF!+#REF!),IF($AB603&lt;$AC603,#REF!+#REF!,#REF!+#REF!)))))</f>
        <v xml:space="preserve"> </v>
      </c>
      <c r="AG603" s="125">
        <f t="shared" si="462"/>
        <v>0</v>
      </c>
      <c r="AH603" s="126">
        <f t="shared" si="463"/>
        <v>0</v>
      </c>
      <c r="AI603" s="126">
        <f t="shared" si="464"/>
        <v>0</v>
      </c>
      <c r="AJ603" s="126">
        <f t="shared" si="465"/>
        <v>0</v>
      </c>
      <c r="AK603" s="126">
        <f t="shared" si="466"/>
        <v>0</v>
      </c>
      <c r="AL603" s="126">
        <f t="shared" si="467"/>
        <v>4</v>
      </c>
      <c r="AM603" s="125">
        <f t="shared" si="496"/>
        <v>23</v>
      </c>
      <c r="AN603" s="125">
        <f t="shared" si="492"/>
        <v>0</v>
      </c>
      <c r="AO603" s="125">
        <f t="shared" si="493"/>
        <v>0</v>
      </c>
      <c r="AP603" s="125">
        <f t="shared" si="468"/>
        <v>1</v>
      </c>
      <c r="AQ603" s="127">
        <f t="shared" si="469"/>
        <v>810</v>
      </c>
      <c r="AR603" s="127">
        <f t="shared" si="470"/>
        <v>0</v>
      </c>
      <c r="AS603" s="125">
        <f t="shared" si="471"/>
        <v>0</v>
      </c>
      <c r="AT603" s="128">
        <f t="shared" si="472"/>
        <v>0</v>
      </c>
      <c r="AU603" s="128">
        <f t="shared" si="473"/>
        <v>0</v>
      </c>
      <c r="AV603" s="128">
        <f t="shared" si="474"/>
        <v>0</v>
      </c>
      <c r="AW603" s="128">
        <f t="shared" si="475"/>
        <v>0</v>
      </c>
      <c r="AX603" s="146">
        <f t="shared" si="494"/>
        <v>0</v>
      </c>
      <c r="AY603" s="147">
        <f t="shared" si="476"/>
        <v>0</v>
      </c>
      <c r="AZ603" s="146">
        <f t="shared" si="495"/>
        <v>0</v>
      </c>
      <c r="BA603" s="129">
        <f t="shared" si="477"/>
        <v>0</v>
      </c>
      <c r="BB603" s="129">
        <f t="shared" si="478"/>
        <v>0</v>
      </c>
      <c r="BC603" s="129">
        <f t="shared" si="479"/>
        <v>0</v>
      </c>
      <c r="BD603" s="130">
        <f t="shared" si="480"/>
        <v>0</v>
      </c>
      <c r="BE603" s="130">
        <f t="shared" si="481"/>
        <v>0</v>
      </c>
      <c r="BF603" s="130">
        <f t="shared" si="482"/>
        <v>0</v>
      </c>
      <c r="BG603" s="149" t="b">
        <f t="shared" si="483"/>
        <v>0</v>
      </c>
      <c r="BH603" s="130" t="b">
        <f t="shared" si="484"/>
        <v>0</v>
      </c>
      <c r="BI603" s="130" t="str">
        <f t="shared" si="497"/>
        <v/>
      </c>
      <c r="BJ603" s="130" t="str">
        <f t="shared" si="498"/>
        <v/>
      </c>
      <c r="BK603" s="130">
        <f t="shared" si="499"/>
        <v>0</v>
      </c>
      <c r="BL603" s="130" t="str">
        <f t="shared" si="485"/>
        <v/>
      </c>
      <c r="BM603" s="130" t="str">
        <f t="shared" si="504"/>
        <v/>
      </c>
      <c r="BN603" s="130" t="str">
        <f t="shared" si="505"/>
        <v/>
      </c>
      <c r="BO603" s="130">
        <f t="shared" si="501"/>
        <v>0</v>
      </c>
      <c r="BP603" s="130">
        <f t="shared" si="502"/>
        <v>0</v>
      </c>
      <c r="BQ603" s="130">
        <f t="shared" si="503"/>
        <v>0</v>
      </c>
      <c r="BR603" s="130">
        <f t="shared" si="500"/>
        <v>0</v>
      </c>
      <c r="BS603" s="130" t="str">
        <f t="shared" si="486"/>
        <v>N</v>
      </c>
    </row>
    <row r="604" spans="1:71" ht="18" customHeight="1">
      <c r="A604" s="407"/>
      <c r="B604" s="117"/>
      <c r="C604" s="117"/>
      <c r="D604" s="118"/>
      <c r="E604" s="118"/>
      <c r="F604" s="115"/>
      <c r="G604" s="115"/>
      <c r="H604" s="119"/>
      <c r="I604" s="109" t="str">
        <f t="shared" si="456"/>
        <v xml:space="preserve"> </v>
      </c>
      <c r="J604" s="109" t="str">
        <f t="shared" si="457"/>
        <v xml:space="preserve"> </v>
      </c>
      <c r="K604" s="109" t="str">
        <f t="shared" si="458"/>
        <v xml:space="preserve"> </v>
      </c>
      <c r="W604" s="141" t="str">
        <f t="shared" si="459"/>
        <v xml:space="preserve"> </v>
      </c>
      <c r="X604" s="137" t="str">
        <f t="shared" si="460"/>
        <v xml:space="preserve"> </v>
      </c>
      <c r="Y604" s="137" t="str">
        <f t="shared" si="461"/>
        <v xml:space="preserve"> </v>
      </c>
      <c r="Z604" s="137" t="str">
        <f t="shared" si="487"/>
        <v xml:space="preserve"> </v>
      </c>
      <c r="AA604" s="138" t="str">
        <f t="shared" si="488"/>
        <v xml:space="preserve"> </v>
      </c>
      <c r="AB604" s="144" t="str">
        <f t="shared" si="489"/>
        <v xml:space="preserve"> </v>
      </c>
      <c r="AC604" s="139" t="e">
        <f t="shared" si="490"/>
        <v>#N/A</v>
      </c>
      <c r="AD604" s="139" t="e">
        <f t="shared" si="491"/>
        <v>#N/A</v>
      </c>
      <c r="AE604" s="140" t="str">
        <f>IF(ISBLANK($G604)," ",IF($D604="Z",#REF!,IF($G604=2,0,IF($G604=1,IF($AB604&gt;$AD604,#REF!,0),IF($AB604&lt;$AC604,#REF!,#REF!)))))</f>
        <v xml:space="preserve"> </v>
      </c>
      <c r="AF604" s="140" t="str">
        <f>IF(ISBLANK($G604)," ",IF($D604="Z",#REF!+#REF!,IF($G604=2,#REF!+#REF!,IF($G604=1,IF($AB604&gt;$AD604,#REF!+#REF!,#REF!+#REF!),IF($AB604&lt;$AC604,#REF!+#REF!,#REF!+#REF!)))))</f>
        <v xml:space="preserve"> </v>
      </c>
      <c r="AG604" s="125">
        <f t="shared" si="462"/>
        <v>0</v>
      </c>
      <c r="AH604" s="126">
        <f t="shared" si="463"/>
        <v>0</v>
      </c>
      <c r="AI604" s="126">
        <f t="shared" si="464"/>
        <v>0</v>
      </c>
      <c r="AJ604" s="126">
        <f t="shared" si="465"/>
        <v>0</v>
      </c>
      <c r="AK604" s="126">
        <f t="shared" si="466"/>
        <v>0</v>
      </c>
      <c r="AL604" s="126">
        <f t="shared" si="467"/>
        <v>4</v>
      </c>
      <c r="AM604" s="125">
        <f t="shared" si="496"/>
        <v>23</v>
      </c>
      <c r="AN604" s="125">
        <f t="shared" si="492"/>
        <v>0</v>
      </c>
      <c r="AO604" s="125">
        <f t="shared" si="493"/>
        <v>0</v>
      </c>
      <c r="AP604" s="125">
        <f t="shared" si="468"/>
        <v>1</v>
      </c>
      <c r="AQ604" s="127">
        <f t="shared" si="469"/>
        <v>810</v>
      </c>
      <c r="AR604" s="127">
        <f t="shared" si="470"/>
        <v>0</v>
      </c>
      <c r="AS604" s="125">
        <f t="shared" si="471"/>
        <v>0</v>
      </c>
      <c r="AT604" s="128">
        <f t="shared" si="472"/>
        <v>0</v>
      </c>
      <c r="AU604" s="128">
        <f t="shared" si="473"/>
        <v>0</v>
      </c>
      <c r="AV604" s="128">
        <f t="shared" si="474"/>
        <v>0</v>
      </c>
      <c r="AW604" s="128">
        <f t="shared" si="475"/>
        <v>0</v>
      </c>
      <c r="AX604" s="146">
        <f t="shared" si="494"/>
        <v>0</v>
      </c>
      <c r="AY604" s="147">
        <f t="shared" si="476"/>
        <v>0</v>
      </c>
      <c r="AZ604" s="146">
        <f t="shared" si="495"/>
        <v>0</v>
      </c>
      <c r="BA604" s="129">
        <f t="shared" si="477"/>
        <v>0</v>
      </c>
      <c r="BB604" s="129">
        <f t="shared" si="478"/>
        <v>0</v>
      </c>
      <c r="BC604" s="129">
        <f t="shared" si="479"/>
        <v>0</v>
      </c>
      <c r="BD604" s="130">
        <f t="shared" si="480"/>
        <v>0</v>
      </c>
      <c r="BE604" s="130">
        <f t="shared" si="481"/>
        <v>0</v>
      </c>
      <c r="BF604" s="130">
        <f t="shared" si="482"/>
        <v>0</v>
      </c>
      <c r="BG604" s="149" t="b">
        <f t="shared" si="483"/>
        <v>0</v>
      </c>
      <c r="BH604" s="130" t="b">
        <f t="shared" si="484"/>
        <v>0</v>
      </c>
      <c r="BI604" s="130" t="str">
        <f t="shared" si="497"/>
        <v/>
      </c>
      <c r="BJ604" s="130" t="str">
        <f t="shared" si="498"/>
        <v/>
      </c>
      <c r="BK604" s="130">
        <f t="shared" si="499"/>
        <v>0</v>
      </c>
      <c r="BL604" s="130" t="str">
        <f t="shared" si="485"/>
        <v/>
      </c>
      <c r="BM604" s="130" t="str">
        <f t="shared" si="504"/>
        <v/>
      </c>
      <c r="BN604" s="130" t="str">
        <f t="shared" si="505"/>
        <v/>
      </c>
      <c r="BO604" s="130">
        <f t="shared" si="501"/>
        <v>0</v>
      </c>
      <c r="BP604" s="130">
        <f t="shared" si="502"/>
        <v>0</v>
      </c>
      <c r="BQ604" s="130">
        <f t="shared" si="503"/>
        <v>0</v>
      </c>
      <c r="BR604" s="130">
        <f t="shared" si="500"/>
        <v>0</v>
      </c>
      <c r="BS604" s="130" t="str">
        <f t="shared" si="486"/>
        <v>N</v>
      </c>
    </row>
    <row r="605" spans="1:71" ht="18" customHeight="1">
      <c r="A605" s="407"/>
      <c r="B605" s="117"/>
      <c r="C605" s="117"/>
      <c r="D605" s="118"/>
      <c r="E605" s="118"/>
      <c r="F605" s="115"/>
      <c r="G605" s="115"/>
      <c r="H605" s="119"/>
      <c r="I605" s="109" t="str">
        <f t="shared" si="456"/>
        <v xml:space="preserve"> </v>
      </c>
      <c r="J605" s="109" t="str">
        <f t="shared" si="457"/>
        <v xml:space="preserve"> </v>
      </c>
      <c r="K605" s="109" t="str">
        <f t="shared" si="458"/>
        <v xml:space="preserve"> </v>
      </c>
      <c r="W605" s="141" t="str">
        <f t="shared" si="459"/>
        <v xml:space="preserve"> </v>
      </c>
      <c r="X605" s="137" t="str">
        <f t="shared" si="460"/>
        <v xml:space="preserve"> </v>
      </c>
      <c r="Y605" s="137" t="str">
        <f t="shared" si="461"/>
        <v xml:space="preserve"> </v>
      </c>
      <c r="Z605" s="137" t="str">
        <f t="shared" si="487"/>
        <v xml:space="preserve"> </v>
      </c>
      <c r="AA605" s="138" t="str">
        <f t="shared" si="488"/>
        <v xml:space="preserve"> </v>
      </c>
      <c r="AB605" s="144" t="str">
        <f t="shared" si="489"/>
        <v xml:space="preserve"> </v>
      </c>
      <c r="AC605" s="139" t="e">
        <f t="shared" si="490"/>
        <v>#N/A</v>
      </c>
      <c r="AD605" s="139" t="e">
        <f t="shared" si="491"/>
        <v>#N/A</v>
      </c>
      <c r="AE605" s="140" t="str">
        <f>IF(ISBLANK($G605)," ",IF($D605="Z",#REF!,IF($G605=2,0,IF($G605=1,IF($AB605&gt;$AD605,#REF!,0),IF($AB605&lt;$AC605,#REF!,#REF!)))))</f>
        <v xml:space="preserve"> </v>
      </c>
      <c r="AF605" s="140" t="str">
        <f>IF(ISBLANK($G605)," ",IF($D605="Z",#REF!+#REF!,IF($G605=2,#REF!+#REF!,IF($G605=1,IF($AB605&gt;$AD605,#REF!+#REF!,#REF!+#REF!),IF($AB605&lt;$AC605,#REF!+#REF!,#REF!+#REF!)))))</f>
        <v xml:space="preserve"> </v>
      </c>
      <c r="AG605" s="125">
        <f t="shared" si="462"/>
        <v>0</v>
      </c>
      <c r="AH605" s="126">
        <f t="shared" si="463"/>
        <v>0</v>
      </c>
      <c r="AI605" s="126">
        <f t="shared" si="464"/>
        <v>0</v>
      </c>
      <c r="AJ605" s="126">
        <f t="shared" si="465"/>
        <v>0</v>
      </c>
      <c r="AK605" s="126">
        <f t="shared" si="466"/>
        <v>0</v>
      </c>
      <c r="AL605" s="126">
        <f t="shared" si="467"/>
        <v>4</v>
      </c>
      <c r="AM605" s="125">
        <f t="shared" si="496"/>
        <v>23</v>
      </c>
      <c r="AN605" s="125">
        <f t="shared" si="492"/>
        <v>0</v>
      </c>
      <c r="AO605" s="125">
        <f t="shared" si="493"/>
        <v>0</v>
      </c>
      <c r="AP605" s="125">
        <f t="shared" si="468"/>
        <v>1</v>
      </c>
      <c r="AQ605" s="127">
        <f t="shared" si="469"/>
        <v>810</v>
      </c>
      <c r="AR605" s="127">
        <f t="shared" si="470"/>
        <v>0</v>
      </c>
      <c r="AS605" s="125">
        <f t="shared" si="471"/>
        <v>0</v>
      </c>
      <c r="AT605" s="128">
        <f t="shared" si="472"/>
        <v>0</v>
      </c>
      <c r="AU605" s="128">
        <f t="shared" si="473"/>
        <v>0</v>
      </c>
      <c r="AV605" s="128">
        <f t="shared" si="474"/>
        <v>0</v>
      </c>
      <c r="AW605" s="128">
        <f t="shared" si="475"/>
        <v>0</v>
      </c>
      <c r="AX605" s="146">
        <f t="shared" si="494"/>
        <v>0</v>
      </c>
      <c r="AY605" s="147">
        <f t="shared" si="476"/>
        <v>0</v>
      </c>
      <c r="AZ605" s="146">
        <f t="shared" si="495"/>
        <v>0</v>
      </c>
      <c r="BA605" s="129">
        <f t="shared" si="477"/>
        <v>0</v>
      </c>
      <c r="BB605" s="129">
        <f t="shared" si="478"/>
        <v>0</v>
      </c>
      <c r="BC605" s="129">
        <f t="shared" si="479"/>
        <v>0</v>
      </c>
      <c r="BD605" s="130">
        <f t="shared" si="480"/>
        <v>0</v>
      </c>
      <c r="BE605" s="130">
        <f t="shared" si="481"/>
        <v>0</v>
      </c>
      <c r="BF605" s="130">
        <f t="shared" si="482"/>
        <v>0</v>
      </c>
      <c r="BG605" s="149" t="b">
        <f t="shared" si="483"/>
        <v>0</v>
      </c>
      <c r="BH605" s="130" t="b">
        <f t="shared" si="484"/>
        <v>0</v>
      </c>
      <c r="BI605" s="130" t="str">
        <f t="shared" si="497"/>
        <v/>
      </c>
      <c r="BJ605" s="130" t="str">
        <f t="shared" si="498"/>
        <v/>
      </c>
      <c r="BK605" s="130">
        <f t="shared" si="499"/>
        <v>0</v>
      </c>
      <c r="BL605" s="130" t="str">
        <f t="shared" si="485"/>
        <v/>
      </c>
      <c r="BM605" s="130" t="str">
        <f t="shared" si="504"/>
        <v/>
      </c>
      <c r="BN605" s="130" t="str">
        <f t="shared" si="505"/>
        <v/>
      </c>
      <c r="BO605" s="130">
        <f t="shared" si="501"/>
        <v>0</v>
      </c>
      <c r="BP605" s="130">
        <f t="shared" si="502"/>
        <v>0</v>
      </c>
      <c r="BQ605" s="130">
        <f t="shared" si="503"/>
        <v>0</v>
      </c>
      <c r="BR605" s="130">
        <f t="shared" si="500"/>
        <v>0</v>
      </c>
      <c r="BS605" s="130" t="str">
        <f t="shared" si="486"/>
        <v>N</v>
      </c>
    </row>
    <row r="606" spans="1:71" ht="18" customHeight="1">
      <c r="A606" s="407"/>
      <c r="B606" s="117"/>
      <c r="C606" s="117"/>
      <c r="D606" s="118"/>
      <c r="E606" s="118"/>
      <c r="F606" s="115"/>
      <c r="G606" s="115"/>
      <c r="H606" s="119"/>
      <c r="I606" s="109" t="str">
        <f t="shared" si="456"/>
        <v xml:space="preserve"> </v>
      </c>
      <c r="J606" s="109" t="str">
        <f t="shared" si="457"/>
        <v xml:space="preserve"> </v>
      </c>
      <c r="K606" s="109" t="str">
        <f t="shared" si="458"/>
        <v xml:space="preserve"> </v>
      </c>
      <c r="W606" s="141" t="str">
        <f t="shared" si="459"/>
        <v xml:space="preserve"> </v>
      </c>
      <c r="X606" s="137" t="str">
        <f t="shared" si="460"/>
        <v xml:space="preserve"> </v>
      </c>
      <c r="Y606" s="137" t="str">
        <f t="shared" si="461"/>
        <v xml:space="preserve"> </v>
      </c>
      <c r="Z606" s="137" t="str">
        <f t="shared" si="487"/>
        <v xml:space="preserve"> </v>
      </c>
      <c r="AA606" s="138" t="str">
        <f t="shared" si="488"/>
        <v xml:space="preserve"> </v>
      </c>
      <c r="AB606" s="144" t="str">
        <f t="shared" si="489"/>
        <v xml:space="preserve"> </v>
      </c>
      <c r="AC606" s="139" t="e">
        <f t="shared" si="490"/>
        <v>#N/A</v>
      </c>
      <c r="AD606" s="139" t="e">
        <f t="shared" si="491"/>
        <v>#N/A</v>
      </c>
      <c r="AE606" s="140" t="str">
        <f>IF(ISBLANK($G606)," ",IF($D606="Z",#REF!,IF($G606=2,0,IF($G606=1,IF($AB606&gt;$AD606,#REF!,0),IF($AB606&lt;$AC606,#REF!,#REF!)))))</f>
        <v xml:space="preserve"> </v>
      </c>
      <c r="AF606" s="140" t="str">
        <f>IF(ISBLANK($G606)," ",IF($D606="Z",#REF!+#REF!,IF($G606=2,#REF!+#REF!,IF($G606=1,IF($AB606&gt;$AD606,#REF!+#REF!,#REF!+#REF!),IF($AB606&lt;$AC606,#REF!+#REF!,#REF!+#REF!)))))</f>
        <v xml:space="preserve"> </v>
      </c>
      <c r="AG606" s="125">
        <f t="shared" si="462"/>
        <v>0</v>
      </c>
      <c r="AH606" s="126">
        <f t="shared" si="463"/>
        <v>0</v>
      </c>
      <c r="AI606" s="126">
        <f t="shared" si="464"/>
        <v>0</v>
      </c>
      <c r="AJ606" s="126">
        <f t="shared" si="465"/>
        <v>0</v>
      </c>
      <c r="AK606" s="126">
        <f t="shared" si="466"/>
        <v>0</v>
      </c>
      <c r="AL606" s="126">
        <f t="shared" si="467"/>
        <v>4</v>
      </c>
      <c r="AM606" s="125">
        <f t="shared" si="496"/>
        <v>23</v>
      </c>
      <c r="AN606" s="125">
        <f t="shared" si="492"/>
        <v>0</v>
      </c>
      <c r="AO606" s="125">
        <f t="shared" si="493"/>
        <v>0</v>
      </c>
      <c r="AP606" s="125">
        <f t="shared" si="468"/>
        <v>1</v>
      </c>
      <c r="AQ606" s="127">
        <f t="shared" si="469"/>
        <v>810</v>
      </c>
      <c r="AR606" s="127">
        <f t="shared" si="470"/>
        <v>0</v>
      </c>
      <c r="AS606" s="125">
        <f t="shared" si="471"/>
        <v>0</v>
      </c>
      <c r="AT606" s="128">
        <f t="shared" si="472"/>
        <v>0</v>
      </c>
      <c r="AU606" s="128">
        <f t="shared" si="473"/>
        <v>0</v>
      </c>
      <c r="AV606" s="128">
        <f t="shared" si="474"/>
        <v>0</v>
      </c>
      <c r="AW606" s="128">
        <f t="shared" si="475"/>
        <v>0</v>
      </c>
      <c r="AX606" s="146">
        <f t="shared" si="494"/>
        <v>0</v>
      </c>
      <c r="AY606" s="147">
        <f t="shared" si="476"/>
        <v>0</v>
      </c>
      <c r="AZ606" s="146">
        <f t="shared" si="495"/>
        <v>0</v>
      </c>
      <c r="BA606" s="129">
        <f t="shared" si="477"/>
        <v>0</v>
      </c>
      <c r="BB606" s="129">
        <f t="shared" si="478"/>
        <v>0</v>
      </c>
      <c r="BC606" s="129">
        <f t="shared" si="479"/>
        <v>0</v>
      </c>
      <c r="BD606" s="130">
        <f t="shared" si="480"/>
        <v>0</v>
      </c>
      <c r="BE606" s="130">
        <f t="shared" si="481"/>
        <v>0</v>
      </c>
      <c r="BF606" s="130">
        <f t="shared" si="482"/>
        <v>0</v>
      </c>
      <c r="BG606" s="149" t="b">
        <f t="shared" si="483"/>
        <v>0</v>
      </c>
      <c r="BH606" s="130" t="b">
        <f t="shared" si="484"/>
        <v>0</v>
      </c>
      <c r="BI606" s="130" t="str">
        <f t="shared" si="497"/>
        <v/>
      </c>
      <c r="BJ606" s="130" t="str">
        <f t="shared" si="498"/>
        <v/>
      </c>
      <c r="BK606" s="130">
        <f t="shared" si="499"/>
        <v>0</v>
      </c>
      <c r="BL606" s="130" t="str">
        <f t="shared" si="485"/>
        <v/>
      </c>
      <c r="BM606" s="130" t="str">
        <f t="shared" si="504"/>
        <v/>
      </c>
      <c r="BN606" s="130" t="str">
        <f t="shared" si="505"/>
        <v/>
      </c>
      <c r="BO606" s="130">
        <f t="shared" si="501"/>
        <v>0</v>
      </c>
      <c r="BP606" s="130">
        <f t="shared" si="502"/>
        <v>0</v>
      </c>
      <c r="BQ606" s="130">
        <f t="shared" si="503"/>
        <v>0</v>
      </c>
      <c r="BR606" s="130">
        <f t="shared" si="500"/>
        <v>0</v>
      </c>
      <c r="BS606" s="130" t="str">
        <f t="shared" si="486"/>
        <v>N</v>
      </c>
    </row>
    <row r="607" spans="1:71" ht="18" customHeight="1">
      <c r="A607" s="407"/>
      <c r="B607" s="117"/>
      <c r="C607" s="117"/>
      <c r="D607" s="118"/>
      <c r="E607" s="118"/>
      <c r="F607" s="115"/>
      <c r="G607" s="115"/>
      <c r="H607" s="119"/>
      <c r="I607" s="109" t="str">
        <f t="shared" si="456"/>
        <v xml:space="preserve"> </v>
      </c>
      <c r="J607" s="109" t="str">
        <f t="shared" si="457"/>
        <v xml:space="preserve"> </v>
      </c>
      <c r="K607" s="109" t="str">
        <f t="shared" si="458"/>
        <v xml:space="preserve"> </v>
      </c>
      <c r="W607" s="141" t="str">
        <f t="shared" si="459"/>
        <v xml:space="preserve"> </v>
      </c>
      <c r="X607" s="137" t="str">
        <f t="shared" si="460"/>
        <v xml:space="preserve"> </v>
      </c>
      <c r="Y607" s="137" t="str">
        <f t="shared" si="461"/>
        <v xml:space="preserve"> </v>
      </c>
      <c r="Z607" s="137" t="str">
        <f t="shared" si="487"/>
        <v xml:space="preserve"> </v>
      </c>
      <c r="AA607" s="138" t="str">
        <f t="shared" si="488"/>
        <v xml:space="preserve"> </v>
      </c>
      <c r="AB607" s="144" t="str">
        <f t="shared" si="489"/>
        <v xml:space="preserve"> </v>
      </c>
      <c r="AC607" s="139" t="e">
        <f t="shared" si="490"/>
        <v>#N/A</v>
      </c>
      <c r="AD607" s="139" t="e">
        <f t="shared" si="491"/>
        <v>#N/A</v>
      </c>
      <c r="AE607" s="140" t="str">
        <f>IF(ISBLANK($G607)," ",IF($D607="Z",#REF!,IF($G607=2,0,IF($G607=1,IF($AB607&gt;$AD607,#REF!,0),IF($AB607&lt;$AC607,#REF!,#REF!)))))</f>
        <v xml:space="preserve"> </v>
      </c>
      <c r="AF607" s="140" t="str">
        <f>IF(ISBLANK($G607)," ",IF($D607="Z",#REF!+#REF!,IF($G607=2,#REF!+#REF!,IF($G607=1,IF($AB607&gt;$AD607,#REF!+#REF!,#REF!+#REF!),IF($AB607&lt;$AC607,#REF!+#REF!,#REF!+#REF!)))))</f>
        <v xml:space="preserve"> </v>
      </c>
      <c r="AG607" s="125">
        <f t="shared" si="462"/>
        <v>0</v>
      </c>
      <c r="AH607" s="126">
        <f t="shared" si="463"/>
        <v>0</v>
      </c>
      <c r="AI607" s="126">
        <f t="shared" si="464"/>
        <v>0</v>
      </c>
      <c r="AJ607" s="126">
        <f t="shared" si="465"/>
        <v>0</v>
      </c>
      <c r="AK607" s="126">
        <f t="shared" si="466"/>
        <v>0</v>
      </c>
      <c r="AL607" s="126">
        <f t="shared" si="467"/>
        <v>4</v>
      </c>
      <c r="AM607" s="125">
        <f t="shared" si="496"/>
        <v>23</v>
      </c>
      <c r="AN607" s="125">
        <f t="shared" si="492"/>
        <v>0</v>
      </c>
      <c r="AO607" s="125">
        <f t="shared" si="493"/>
        <v>0</v>
      </c>
      <c r="AP607" s="125">
        <f t="shared" si="468"/>
        <v>1</v>
      </c>
      <c r="AQ607" s="127">
        <f t="shared" si="469"/>
        <v>810</v>
      </c>
      <c r="AR607" s="127">
        <f t="shared" si="470"/>
        <v>0</v>
      </c>
      <c r="AS607" s="125">
        <f t="shared" si="471"/>
        <v>0</v>
      </c>
      <c r="AT607" s="128">
        <f t="shared" si="472"/>
        <v>0</v>
      </c>
      <c r="AU607" s="128">
        <f t="shared" si="473"/>
        <v>0</v>
      </c>
      <c r="AV607" s="128">
        <f t="shared" si="474"/>
        <v>0</v>
      </c>
      <c r="AW607" s="128">
        <f t="shared" si="475"/>
        <v>0</v>
      </c>
      <c r="AX607" s="146">
        <f t="shared" si="494"/>
        <v>0</v>
      </c>
      <c r="AY607" s="147">
        <f t="shared" si="476"/>
        <v>0</v>
      </c>
      <c r="AZ607" s="146">
        <f t="shared" si="495"/>
        <v>0</v>
      </c>
      <c r="BA607" s="129">
        <f t="shared" si="477"/>
        <v>0</v>
      </c>
      <c r="BB607" s="129">
        <f t="shared" si="478"/>
        <v>0</v>
      </c>
      <c r="BC607" s="129">
        <f t="shared" si="479"/>
        <v>0</v>
      </c>
      <c r="BD607" s="130">
        <f t="shared" si="480"/>
        <v>0</v>
      </c>
      <c r="BE607" s="130">
        <f t="shared" si="481"/>
        <v>0</v>
      </c>
      <c r="BF607" s="130">
        <f t="shared" si="482"/>
        <v>0</v>
      </c>
      <c r="BG607" s="149" t="b">
        <f t="shared" si="483"/>
        <v>0</v>
      </c>
      <c r="BH607" s="130" t="b">
        <f t="shared" si="484"/>
        <v>0</v>
      </c>
      <c r="BI607" s="130" t="str">
        <f t="shared" si="497"/>
        <v/>
      </c>
      <c r="BJ607" s="130" t="str">
        <f t="shared" si="498"/>
        <v/>
      </c>
      <c r="BK607" s="130">
        <f t="shared" si="499"/>
        <v>0</v>
      </c>
      <c r="BL607" s="130" t="str">
        <f t="shared" si="485"/>
        <v/>
      </c>
      <c r="BM607" s="130" t="str">
        <f t="shared" si="504"/>
        <v/>
      </c>
      <c r="BN607" s="130" t="str">
        <f t="shared" si="505"/>
        <v/>
      </c>
      <c r="BO607" s="130">
        <f t="shared" si="501"/>
        <v>0</v>
      </c>
      <c r="BP607" s="130">
        <f t="shared" si="502"/>
        <v>0</v>
      </c>
      <c r="BQ607" s="130">
        <f t="shared" si="503"/>
        <v>0</v>
      </c>
      <c r="BR607" s="130">
        <f t="shared" si="500"/>
        <v>0</v>
      </c>
      <c r="BS607" s="130" t="str">
        <f t="shared" si="486"/>
        <v>N</v>
      </c>
    </row>
    <row r="608" spans="1:71" ht="18" customHeight="1">
      <c r="A608" s="407"/>
      <c r="B608" s="117"/>
      <c r="C608" s="117"/>
      <c r="D608" s="118"/>
      <c r="E608" s="118"/>
      <c r="F608" s="115"/>
      <c r="G608" s="115"/>
      <c r="H608" s="119"/>
      <c r="I608" s="109" t="str">
        <f t="shared" si="456"/>
        <v xml:space="preserve"> </v>
      </c>
      <c r="J608" s="109" t="str">
        <f t="shared" si="457"/>
        <v xml:space="preserve"> </v>
      </c>
      <c r="K608" s="109" t="str">
        <f t="shared" si="458"/>
        <v xml:space="preserve"> </v>
      </c>
      <c r="W608" s="141" t="str">
        <f t="shared" si="459"/>
        <v xml:space="preserve"> </v>
      </c>
      <c r="X608" s="137" t="str">
        <f t="shared" si="460"/>
        <v xml:space="preserve"> </v>
      </c>
      <c r="Y608" s="137" t="str">
        <f t="shared" si="461"/>
        <v xml:space="preserve"> </v>
      </c>
      <c r="Z608" s="137" t="str">
        <f t="shared" si="487"/>
        <v xml:space="preserve"> </v>
      </c>
      <c r="AA608" s="138" t="str">
        <f t="shared" si="488"/>
        <v xml:space="preserve"> </v>
      </c>
      <c r="AB608" s="144" t="str">
        <f t="shared" si="489"/>
        <v xml:space="preserve"> </v>
      </c>
      <c r="AC608" s="139" t="e">
        <f t="shared" si="490"/>
        <v>#N/A</v>
      </c>
      <c r="AD608" s="139" t="e">
        <f t="shared" si="491"/>
        <v>#N/A</v>
      </c>
      <c r="AE608" s="140" t="str">
        <f>IF(ISBLANK($G608)," ",IF($D608="Z",#REF!,IF($G608=2,0,IF($G608=1,IF($AB608&gt;$AD608,#REF!,0),IF($AB608&lt;$AC608,#REF!,#REF!)))))</f>
        <v xml:space="preserve"> </v>
      </c>
      <c r="AF608" s="140" t="str">
        <f>IF(ISBLANK($G608)," ",IF($D608="Z",#REF!+#REF!,IF($G608=2,#REF!+#REF!,IF($G608=1,IF($AB608&gt;$AD608,#REF!+#REF!,#REF!+#REF!),IF($AB608&lt;$AC608,#REF!+#REF!,#REF!+#REF!)))))</f>
        <v xml:space="preserve"> </v>
      </c>
      <c r="AG608" s="125">
        <f t="shared" si="462"/>
        <v>0</v>
      </c>
      <c r="AH608" s="126">
        <f t="shared" si="463"/>
        <v>0</v>
      </c>
      <c r="AI608" s="126">
        <f t="shared" si="464"/>
        <v>0</v>
      </c>
      <c r="AJ608" s="126">
        <f t="shared" si="465"/>
        <v>0</v>
      </c>
      <c r="AK608" s="126">
        <f t="shared" si="466"/>
        <v>0</v>
      </c>
      <c r="AL608" s="126">
        <f t="shared" si="467"/>
        <v>4</v>
      </c>
      <c r="AM608" s="125">
        <f t="shared" si="496"/>
        <v>23</v>
      </c>
      <c r="AN608" s="125">
        <f t="shared" si="492"/>
        <v>0</v>
      </c>
      <c r="AO608" s="125">
        <f t="shared" si="493"/>
        <v>0</v>
      </c>
      <c r="AP608" s="125">
        <f t="shared" si="468"/>
        <v>1</v>
      </c>
      <c r="AQ608" s="127">
        <f t="shared" si="469"/>
        <v>810</v>
      </c>
      <c r="AR608" s="127">
        <f t="shared" si="470"/>
        <v>0</v>
      </c>
      <c r="AS608" s="125">
        <f t="shared" si="471"/>
        <v>0</v>
      </c>
      <c r="AT608" s="128">
        <f t="shared" si="472"/>
        <v>0</v>
      </c>
      <c r="AU608" s="128">
        <f t="shared" si="473"/>
        <v>0</v>
      </c>
      <c r="AV608" s="128">
        <f t="shared" si="474"/>
        <v>0</v>
      </c>
      <c r="AW608" s="128">
        <f t="shared" si="475"/>
        <v>0</v>
      </c>
      <c r="AX608" s="146">
        <f t="shared" si="494"/>
        <v>0</v>
      </c>
      <c r="AY608" s="147">
        <f t="shared" si="476"/>
        <v>0</v>
      </c>
      <c r="AZ608" s="146">
        <f t="shared" si="495"/>
        <v>0</v>
      </c>
      <c r="BA608" s="129">
        <f t="shared" si="477"/>
        <v>0</v>
      </c>
      <c r="BB608" s="129">
        <f t="shared" si="478"/>
        <v>0</v>
      </c>
      <c r="BC608" s="129">
        <f t="shared" si="479"/>
        <v>0</v>
      </c>
      <c r="BD608" s="130">
        <f t="shared" si="480"/>
        <v>0</v>
      </c>
      <c r="BE608" s="130">
        <f t="shared" si="481"/>
        <v>0</v>
      </c>
      <c r="BF608" s="130">
        <f t="shared" si="482"/>
        <v>0</v>
      </c>
      <c r="BG608" s="149" t="b">
        <f t="shared" si="483"/>
        <v>0</v>
      </c>
      <c r="BH608" s="130" t="b">
        <f t="shared" si="484"/>
        <v>0</v>
      </c>
      <c r="BI608" s="130" t="str">
        <f t="shared" si="497"/>
        <v/>
      </c>
      <c r="BJ608" s="130" t="str">
        <f t="shared" si="498"/>
        <v/>
      </c>
      <c r="BK608" s="130">
        <f t="shared" si="499"/>
        <v>0</v>
      </c>
      <c r="BL608" s="130" t="str">
        <f t="shared" si="485"/>
        <v/>
      </c>
      <c r="BM608" s="130" t="str">
        <f t="shared" si="504"/>
        <v/>
      </c>
      <c r="BN608" s="130" t="str">
        <f t="shared" si="505"/>
        <v/>
      </c>
      <c r="BO608" s="130">
        <f t="shared" si="501"/>
        <v>0</v>
      </c>
      <c r="BP608" s="130">
        <f t="shared" si="502"/>
        <v>0</v>
      </c>
      <c r="BQ608" s="130">
        <f t="shared" si="503"/>
        <v>0</v>
      </c>
      <c r="BR608" s="130">
        <f t="shared" si="500"/>
        <v>0</v>
      </c>
      <c r="BS608" s="130" t="str">
        <f t="shared" si="486"/>
        <v>N</v>
      </c>
    </row>
    <row r="609" spans="1:71" ht="18" customHeight="1">
      <c r="A609" s="407"/>
      <c r="B609" s="117"/>
      <c r="C609" s="117"/>
      <c r="D609" s="118"/>
      <c r="E609" s="118"/>
      <c r="F609" s="115"/>
      <c r="G609" s="115"/>
      <c r="H609" s="119"/>
      <c r="I609" s="109" t="str">
        <f t="shared" si="456"/>
        <v xml:space="preserve"> </v>
      </c>
      <c r="J609" s="109" t="str">
        <f t="shared" si="457"/>
        <v xml:space="preserve"> </v>
      </c>
      <c r="K609" s="109" t="str">
        <f t="shared" si="458"/>
        <v xml:space="preserve"> </v>
      </c>
      <c r="W609" s="141" t="str">
        <f t="shared" si="459"/>
        <v xml:space="preserve"> </v>
      </c>
      <c r="X609" s="137" t="str">
        <f t="shared" si="460"/>
        <v xml:space="preserve"> </v>
      </c>
      <c r="Y609" s="137" t="str">
        <f t="shared" si="461"/>
        <v xml:space="preserve"> </v>
      </c>
      <c r="Z609" s="137" t="str">
        <f t="shared" si="487"/>
        <v xml:space="preserve"> </v>
      </c>
      <c r="AA609" s="138" t="str">
        <f t="shared" si="488"/>
        <v xml:space="preserve"> </v>
      </c>
      <c r="AB609" s="144" t="str">
        <f t="shared" si="489"/>
        <v xml:space="preserve"> </v>
      </c>
      <c r="AC609" s="139" t="e">
        <f t="shared" si="490"/>
        <v>#N/A</v>
      </c>
      <c r="AD609" s="139" t="e">
        <f t="shared" si="491"/>
        <v>#N/A</v>
      </c>
      <c r="AE609" s="140" t="str">
        <f>IF(ISBLANK($G609)," ",IF($D609="Z",#REF!,IF($G609=2,0,IF($G609=1,IF($AB609&gt;$AD609,#REF!,0),IF($AB609&lt;$AC609,#REF!,#REF!)))))</f>
        <v xml:space="preserve"> </v>
      </c>
      <c r="AF609" s="140" t="str">
        <f>IF(ISBLANK($G609)," ",IF($D609="Z",#REF!+#REF!,IF($G609=2,#REF!+#REF!,IF($G609=1,IF($AB609&gt;$AD609,#REF!+#REF!,#REF!+#REF!),IF($AB609&lt;$AC609,#REF!+#REF!,#REF!+#REF!)))))</f>
        <v xml:space="preserve"> </v>
      </c>
      <c r="AG609" s="125">
        <f t="shared" si="462"/>
        <v>0</v>
      </c>
      <c r="AH609" s="126">
        <f t="shared" si="463"/>
        <v>0</v>
      </c>
      <c r="AI609" s="126">
        <f t="shared" si="464"/>
        <v>0</v>
      </c>
      <c r="AJ609" s="126">
        <f t="shared" si="465"/>
        <v>0</v>
      </c>
      <c r="AK609" s="126">
        <f t="shared" si="466"/>
        <v>0</v>
      </c>
      <c r="AL609" s="126">
        <f t="shared" si="467"/>
        <v>4</v>
      </c>
      <c r="AM609" s="125">
        <f t="shared" si="496"/>
        <v>23</v>
      </c>
      <c r="AN609" s="125">
        <f t="shared" si="492"/>
        <v>0</v>
      </c>
      <c r="AO609" s="125">
        <f t="shared" si="493"/>
        <v>0</v>
      </c>
      <c r="AP609" s="125">
        <f t="shared" si="468"/>
        <v>1</v>
      </c>
      <c r="AQ609" s="127">
        <f t="shared" si="469"/>
        <v>810</v>
      </c>
      <c r="AR609" s="127">
        <f t="shared" si="470"/>
        <v>0</v>
      </c>
      <c r="AS609" s="125">
        <f t="shared" si="471"/>
        <v>0</v>
      </c>
      <c r="AT609" s="128">
        <f t="shared" si="472"/>
        <v>0</v>
      </c>
      <c r="AU609" s="128">
        <f t="shared" si="473"/>
        <v>0</v>
      </c>
      <c r="AV609" s="128">
        <f t="shared" si="474"/>
        <v>0</v>
      </c>
      <c r="AW609" s="128">
        <f t="shared" si="475"/>
        <v>0</v>
      </c>
      <c r="AX609" s="146">
        <f t="shared" si="494"/>
        <v>0</v>
      </c>
      <c r="AY609" s="147">
        <f t="shared" si="476"/>
        <v>0</v>
      </c>
      <c r="AZ609" s="146">
        <f t="shared" si="495"/>
        <v>0</v>
      </c>
      <c r="BA609" s="129">
        <f t="shared" si="477"/>
        <v>0</v>
      </c>
      <c r="BB609" s="129">
        <f t="shared" si="478"/>
        <v>0</v>
      </c>
      <c r="BC609" s="129">
        <f t="shared" si="479"/>
        <v>0</v>
      </c>
      <c r="BD609" s="130">
        <f t="shared" si="480"/>
        <v>0</v>
      </c>
      <c r="BE609" s="130">
        <f t="shared" si="481"/>
        <v>0</v>
      </c>
      <c r="BF609" s="130">
        <f t="shared" si="482"/>
        <v>0</v>
      </c>
      <c r="BG609" s="149" t="b">
        <f t="shared" si="483"/>
        <v>0</v>
      </c>
      <c r="BH609" s="130" t="b">
        <f t="shared" si="484"/>
        <v>0</v>
      </c>
      <c r="BI609" s="130" t="str">
        <f t="shared" si="497"/>
        <v/>
      </c>
      <c r="BJ609" s="130" t="str">
        <f t="shared" si="498"/>
        <v/>
      </c>
      <c r="BK609" s="130">
        <f t="shared" si="499"/>
        <v>0</v>
      </c>
      <c r="BL609" s="130" t="str">
        <f t="shared" si="485"/>
        <v/>
      </c>
      <c r="BM609" s="130" t="str">
        <f t="shared" si="504"/>
        <v/>
      </c>
      <c r="BN609" s="130" t="str">
        <f t="shared" si="505"/>
        <v/>
      </c>
      <c r="BO609" s="130">
        <f t="shared" si="501"/>
        <v>0</v>
      </c>
      <c r="BP609" s="130">
        <f t="shared" si="502"/>
        <v>0</v>
      </c>
      <c r="BQ609" s="130">
        <f t="shared" si="503"/>
        <v>0</v>
      </c>
      <c r="BR609" s="130">
        <f t="shared" si="500"/>
        <v>0</v>
      </c>
      <c r="BS609" s="130" t="str">
        <f t="shared" si="486"/>
        <v>N</v>
      </c>
    </row>
    <row r="610" spans="1:71" ht="18" customHeight="1">
      <c r="A610" s="407"/>
      <c r="B610" s="117"/>
      <c r="C610" s="117"/>
      <c r="D610" s="118"/>
      <c r="E610" s="118"/>
      <c r="F610" s="115"/>
      <c r="G610" s="115"/>
      <c r="H610" s="119"/>
      <c r="I610" s="109" t="str">
        <f t="shared" si="456"/>
        <v xml:space="preserve"> </v>
      </c>
      <c r="J610" s="109" t="str">
        <f t="shared" si="457"/>
        <v xml:space="preserve"> </v>
      </c>
      <c r="K610" s="109" t="str">
        <f t="shared" si="458"/>
        <v xml:space="preserve"> </v>
      </c>
      <c r="W610" s="141" t="str">
        <f t="shared" si="459"/>
        <v xml:space="preserve"> </v>
      </c>
      <c r="X610" s="137" t="str">
        <f t="shared" si="460"/>
        <v xml:space="preserve"> </v>
      </c>
      <c r="Y610" s="137" t="str">
        <f t="shared" si="461"/>
        <v xml:space="preserve"> </v>
      </c>
      <c r="Z610" s="137" t="str">
        <f t="shared" si="487"/>
        <v xml:space="preserve"> </v>
      </c>
      <c r="AA610" s="138" t="str">
        <f t="shared" si="488"/>
        <v xml:space="preserve"> </v>
      </c>
      <c r="AB610" s="144" t="str">
        <f t="shared" si="489"/>
        <v xml:space="preserve"> </v>
      </c>
      <c r="AC610" s="139" t="e">
        <f t="shared" si="490"/>
        <v>#N/A</v>
      </c>
      <c r="AD610" s="139" t="e">
        <f t="shared" si="491"/>
        <v>#N/A</v>
      </c>
      <c r="AE610" s="140" t="str">
        <f>IF(ISBLANK($G610)," ",IF($D610="Z",#REF!,IF($G610=2,0,IF($G610=1,IF($AB610&gt;$AD610,#REF!,0),IF($AB610&lt;$AC610,#REF!,#REF!)))))</f>
        <v xml:space="preserve"> </v>
      </c>
      <c r="AF610" s="140" t="str">
        <f>IF(ISBLANK($G610)," ",IF($D610="Z",#REF!+#REF!,IF($G610=2,#REF!+#REF!,IF($G610=1,IF($AB610&gt;$AD610,#REF!+#REF!,#REF!+#REF!),IF($AB610&lt;$AC610,#REF!+#REF!,#REF!+#REF!)))))</f>
        <v xml:space="preserve"> </v>
      </c>
      <c r="AG610" s="125">
        <f t="shared" si="462"/>
        <v>0</v>
      </c>
      <c r="AH610" s="126">
        <f t="shared" si="463"/>
        <v>0</v>
      </c>
      <c r="AI610" s="126">
        <f t="shared" si="464"/>
        <v>0</v>
      </c>
      <c r="AJ610" s="126">
        <f t="shared" si="465"/>
        <v>0</v>
      </c>
      <c r="AK610" s="126">
        <f t="shared" si="466"/>
        <v>0</v>
      </c>
      <c r="AL610" s="126">
        <f t="shared" si="467"/>
        <v>4</v>
      </c>
      <c r="AM610" s="125">
        <f t="shared" si="496"/>
        <v>23</v>
      </c>
      <c r="AN610" s="125">
        <f t="shared" si="492"/>
        <v>0</v>
      </c>
      <c r="AO610" s="125">
        <f t="shared" si="493"/>
        <v>0</v>
      </c>
      <c r="AP610" s="125">
        <f t="shared" si="468"/>
        <v>1</v>
      </c>
      <c r="AQ610" s="127">
        <f t="shared" si="469"/>
        <v>810</v>
      </c>
      <c r="AR610" s="127">
        <f t="shared" si="470"/>
        <v>0</v>
      </c>
      <c r="AS610" s="125">
        <f t="shared" si="471"/>
        <v>0</v>
      </c>
      <c r="AT610" s="128">
        <f t="shared" si="472"/>
        <v>0</v>
      </c>
      <c r="AU610" s="128">
        <f t="shared" si="473"/>
        <v>0</v>
      </c>
      <c r="AV610" s="128">
        <f t="shared" si="474"/>
        <v>0</v>
      </c>
      <c r="AW610" s="128">
        <f t="shared" si="475"/>
        <v>0</v>
      </c>
      <c r="AX610" s="146">
        <f t="shared" si="494"/>
        <v>0</v>
      </c>
      <c r="AY610" s="147">
        <f t="shared" si="476"/>
        <v>0</v>
      </c>
      <c r="AZ610" s="146">
        <f t="shared" si="495"/>
        <v>0</v>
      </c>
      <c r="BA610" s="129">
        <f t="shared" si="477"/>
        <v>0</v>
      </c>
      <c r="BB610" s="129">
        <f t="shared" si="478"/>
        <v>0</v>
      </c>
      <c r="BC610" s="129">
        <f t="shared" si="479"/>
        <v>0</v>
      </c>
      <c r="BD610" s="130">
        <f t="shared" si="480"/>
        <v>0</v>
      </c>
      <c r="BE610" s="130">
        <f t="shared" si="481"/>
        <v>0</v>
      </c>
      <c r="BF610" s="130">
        <f t="shared" si="482"/>
        <v>0</v>
      </c>
      <c r="BG610" s="149" t="b">
        <f t="shared" si="483"/>
        <v>0</v>
      </c>
      <c r="BH610" s="130" t="b">
        <f t="shared" si="484"/>
        <v>0</v>
      </c>
      <c r="BI610" s="130" t="str">
        <f t="shared" si="497"/>
        <v/>
      </c>
      <c r="BJ610" s="130" t="str">
        <f t="shared" si="498"/>
        <v/>
      </c>
      <c r="BK610" s="130">
        <f t="shared" si="499"/>
        <v>0</v>
      </c>
      <c r="BL610" s="130" t="str">
        <f t="shared" si="485"/>
        <v/>
      </c>
      <c r="BM610" s="130" t="str">
        <f t="shared" si="504"/>
        <v/>
      </c>
      <c r="BN610" s="130" t="str">
        <f t="shared" si="505"/>
        <v/>
      </c>
      <c r="BO610" s="130">
        <f t="shared" si="501"/>
        <v>0</v>
      </c>
      <c r="BP610" s="130">
        <f t="shared" si="502"/>
        <v>0</v>
      </c>
      <c r="BQ610" s="130">
        <f t="shared" si="503"/>
        <v>0</v>
      </c>
      <c r="BR610" s="130">
        <f t="shared" si="500"/>
        <v>0</v>
      </c>
      <c r="BS610" s="130" t="str">
        <f t="shared" si="486"/>
        <v>N</v>
      </c>
    </row>
    <row r="611" spans="1:71" ht="18" customHeight="1">
      <c r="A611" s="407"/>
      <c r="B611" s="117"/>
      <c r="C611" s="117"/>
      <c r="D611" s="118"/>
      <c r="E611" s="118"/>
      <c r="F611" s="115"/>
      <c r="G611" s="115"/>
      <c r="H611" s="119"/>
      <c r="I611" s="109" t="str">
        <f t="shared" si="456"/>
        <v xml:space="preserve"> </v>
      </c>
      <c r="J611" s="109" t="str">
        <f t="shared" si="457"/>
        <v xml:space="preserve"> </v>
      </c>
      <c r="K611" s="109" t="str">
        <f t="shared" si="458"/>
        <v xml:space="preserve"> </v>
      </c>
      <c r="W611" s="141" t="str">
        <f t="shared" si="459"/>
        <v xml:space="preserve"> </v>
      </c>
      <c r="X611" s="137" t="str">
        <f t="shared" si="460"/>
        <v xml:space="preserve"> </v>
      </c>
      <c r="Y611" s="137" t="str">
        <f t="shared" si="461"/>
        <v xml:space="preserve"> </v>
      </c>
      <c r="Z611" s="137" t="str">
        <f t="shared" si="487"/>
        <v xml:space="preserve"> </v>
      </c>
      <c r="AA611" s="138" t="str">
        <f t="shared" si="488"/>
        <v xml:space="preserve"> </v>
      </c>
      <c r="AB611" s="144" t="str">
        <f t="shared" si="489"/>
        <v xml:space="preserve"> </v>
      </c>
      <c r="AC611" s="139" t="e">
        <f t="shared" si="490"/>
        <v>#N/A</v>
      </c>
      <c r="AD611" s="139" t="e">
        <f t="shared" si="491"/>
        <v>#N/A</v>
      </c>
      <c r="AE611" s="140" t="str">
        <f>IF(ISBLANK($G611)," ",IF($D611="Z",#REF!,IF($G611=2,0,IF($G611=1,IF($AB611&gt;$AD611,#REF!,0),IF($AB611&lt;$AC611,#REF!,#REF!)))))</f>
        <v xml:space="preserve"> </v>
      </c>
      <c r="AF611" s="140" t="str">
        <f>IF(ISBLANK($G611)," ",IF($D611="Z",#REF!+#REF!,IF($G611=2,#REF!+#REF!,IF($G611=1,IF($AB611&gt;$AD611,#REF!+#REF!,#REF!+#REF!),IF($AB611&lt;$AC611,#REF!+#REF!,#REF!+#REF!)))))</f>
        <v xml:space="preserve"> </v>
      </c>
      <c r="AG611" s="125">
        <f t="shared" si="462"/>
        <v>0</v>
      </c>
      <c r="AH611" s="126">
        <f t="shared" si="463"/>
        <v>0</v>
      </c>
      <c r="AI611" s="126">
        <f t="shared" si="464"/>
        <v>0</v>
      </c>
      <c r="AJ611" s="126">
        <f t="shared" si="465"/>
        <v>0</v>
      </c>
      <c r="AK611" s="126">
        <f t="shared" si="466"/>
        <v>0</v>
      </c>
      <c r="AL611" s="126">
        <f t="shared" si="467"/>
        <v>4</v>
      </c>
      <c r="AM611" s="125">
        <f t="shared" si="496"/>
        <v>23</v>
      </c>
      <c r="AN611" s="125">
        <f t="shared" si="492"/>
        <v>0</v>
      </c>
      <c r="AO611" s="125">
        <f t="shared" si="493"/>
        <v>0</v>
      </c>
      <c r="AP611" s="125">
        <f t="shared" si="468"/>
        <v>1</v>
      </c>
      <c r="AQ611" s="127">
        <f t="shared" si="469"/>
        <v>810</v>
      </c>
      <c r="AR611" s="127">
        <f t="shared" si="470"/>
        <v>0</v>
      </c>
      <c r="AS611" s="125">
        <f t="shared" si="471"/>
        <v>0</v>
      </c>
      <c r="AT611" s="128">
        <f t="shared" si="472"/>
        <v>0</v>
      </c>
      <c r="AU611" s="128">
        <f t="shared" si="473"/>
        <v>0</v>
      </c>
      <c r="AV611" s="128">
        <f t="shared" si="474"/>
        <v>0</v>
      </c>
      <c r="AW611" s="128">
        <f t="shared" si="475"/>
        <v>0</v>
      </c>
      <c r="AX611" s="146">
        <f t="shared" si="494"/>
        <v>0</v>
      </c>
      <c r="AY611" s="147">
        <f t="shared" si="476"/>
        <v>0</v>
      </c>
      <c r="AZ611" s="146">
        <f t="shared" si="495"/>
        <v>0</v>
      </c>
      <c r="BA611" s="129">
        <f t="shared" si="477"/>
        <v>0</v>
      </c>
      <c r="BB611" s="129">
        <f t="shared" si="478"/>
        <v>0</v>
      </c>
      <c r="BC611" s="129">
        <f t="shared" si="479"/>
        <v>0</v>
      </c>
      <c r="BD611" s="130">
        <f t="shared" si="480"/>
        <v>0</v>
      </c>
      <c r="BE611" s="130">
        <f t="shared" si="481"/>
        <v>0</v>
      </c>
      <c r="BF611" s="130">
        <f t="shared" si="482"/>
        <v>0</v>
      </c>
      <c r="BG611" s="149" t="b">
        <f t="shared" si="483"/>
        <v>0</v>
      </c>
      <c r="BH611" s="130" t="b">
        <f t="shared" si="484"/>
        <v>0</v>
      </c>
      <c r="BI611" s="130" t="str">
        <f t="shared" si="497"/>
        <v/>
      </c>
      <c r="BJ611" s="130" t="str">
        <f t="shared" si="498"/>
        <v/>
      </c>
      <c r="BK611" s="130">
        <f t="shared" si="499"/>
        <v>0</v>
      </c>
      <c r="BL611" s="130" t="str">
        <f t="shared" si="485"/>
        <v/>
      </c>
      <c r="BM611" s="130" t="str">
        <f t="shared" si="504"/>
        <v/>
      </c>
      <c r="BN611" s="130" t="str">
        <f t="shared" si="505"/>
        <v/>
      </c>
      <c r="BO611" s="130">
        <f t="shared" si="501"/>
        <v>0</v>
      </c>
      <c r="BP611" s="130">
        <f t="shared" si="502"/>
        <v>0</v>
      </c>
      <c r="BQ611" s="130">
        <f t="shared" si="503"/>
        <v>0</v>
      </c>
      <c r="BR611" s="130">
        <f t="shared" si="500"/>
        <v>0</v>
      </c>
      <c r="BS611" s="130" t="str">
        <f t="shared" si="486"/>
        <v>N</v>
      </c>
    </row>
    <row r="612" spans="1:71" ht="18" customHeight="1">
      <c r="A612" s="407"/>
      <c r="B612" s="117"/>
      <c r="C612" s="117"/>
      <c r="D612" s="118"/>
      <c r="E612" s="118"/>
      <c r="F612" s="115"/>
      <c r="G612" s="115"/>
      <c r="H612" s="119"/>
      <c r="I612" s="109" t="str">
        <f t="shared" si="456"/>
        <v xml:space="preserve"> </v>
      </c>
      <c r="J612" s="109" t="str">
        <f t="shared" si="457"/>
        <v xml:space="preserve"> </v>
      </c>
      <c r="K612" s="109" t="str">
        <f t="shared" si="458"/>
        <v xml:space="preserve"> </v>
      </c>
      <c r="W612" s="141" t="str">
        <f t="shared" si="459"/>
        <v xml:space="preserve"> </v>
      </c>
      <c r="X612" s="137" t="str">
        <f t="shared" si="460"/>
        <v xml:space="preserve"> </v>
      </c>
      <c r="Y612" s="137" t="str">
        <f t="shared" si="461"/>
        <v xml:space="preserve"> </v>
      </c>
      <c r="Z612" s="137" t="str">
        <f t="shared" si="487"/>
        <v xml:space="preserve"> </v>
      </c>
      <c r="AA612" s="138" t="str">
        <f t="shared" si="488"/>
        <v xml:space="preserve"> </v>
      </c>
      <c r="AB612" s="144" t="str">
        <f t="shared" si="489"/>
        <v xml:space="preserve"> </v>
      </c>
      <c r="AC612" s="139" t="e">
        <f t="shared" si="490"/>
        <v>#N/A</v>
      </c>
      <c r="AD612" s="139" t="e">
        <f t="shared" si="491"/>
        <v>#N/A</v>
      </c>
      <c r="AE612" s="140" t="str">
        <f>IF(ISBLANK($G612)," ",IF($D612="Z",#REF!,IF($G612=2,0,IF($G612=1,IF($AB612&gt;$AD612,#REF!,0),IF($AB612&lt;$AC612,#REF!,#REF!)))))</f>
        <v xml:space="preserve"> </v>
      </c>
      <c r="AF612" s="140" t="str">
        <f>IF(ISBLANK($G612)," ",IF($D612="Z",#REF!+#REF!,IF($G612=2,#REF!+#REF!,IF($G612=1,IF($AB612&gt;$AD612,#REF!+#REF!,#REF!+#REF!),IF($AB612&lt;$AC612,#REF!+#REF!,#REF!+#REF!)))))</f>
        <v xml:space="preserve"> </v>
      </c>
      <c r="AG612" s="125">
        <f t="shared" si="462"/>
        <v>0</v>
      </c>
      <c r="AH612" s="126">
        <f t="shared" si="463"/>
        <v>0</v>
      </c>
      <c r="AI612" s="126">
        <f t="shared" si="464"/>
        <v>0</v>
      </c>
      <c r="AJ612" s="126">
        <f t="shared" si="465"/>
        <v>0</v>
      </c>
      <c r="AK612" s="126">
        <f t="shared" si="466"/>
        <v>0</v>
      </c>
      <c r="AL612" s="126">
        <f t="shared" si="467"/>
        <v>4</v>
      </c>
      <c r="AM612" s="125">
        <f t="shared" si="496"/>
        <v>23</v>
      </c>
      <c r="AN612" s="125">
        <f t="shared" si="492"/>
        <v>0</v>
      </c>
      <c r="AO612" s="125">
        <f t="shared" si="493"/>
        <v>0</v>
      </c>
      <c r="AP612" s="125">
        <f t="shared" si="468"/>
        <v>1</v>
      </c>
      <c r="AQ612" s="127">
        <f t="shared" si="469"/>
        <v>810</v>
      </c>
      <c r="AR612" s="127">
        <f t="shared" si="470"/>
        <v>0</v>
      </c>
      <c r="AS612" s="125">
        <f t="shared" si="471"/>
        <v>0</v>
      </c>
      <c r="AT612" s="128">
        <f t="shared" si="472"/>
        <v>0</v>
      </c>
      <c r="AU612" s="128">
        <f t="shared" si="473"/>
        <v>0</v>
      </c>
      <c r="AV612" s="128">
        <f t="shared" si="474"/>
        <v>0</v>
      </c>
      <c r="AW612" s="128">
        <f t="shared" si="475"/>
        <v>0</v>
      </c>
      <c r="AX612" s="146">
        <f t="shared" si="494"/>
        <v>0</v>
      </c>
      <c r="AY612" s="147">
        <f t="shared" si="476"/>
        <v>0</v>
      </c>
      <c r="AZ612" s="146">
        <f t="shared" si="495"/>
        <v>0</v>
      </c>
      <c r="BA612" s="129">
        <f t="shared" si="477"/>
        <v>0</v>
      </c>
      <c r="BB612" s="129">
        <f t="shared" si="478"/>
        <v>0</v>
      </c>
      <c r="BC612" s="129">
        <f t="shared" si="479"/>
        <v>0</v>
      </c>
      <c r="BD612" s="130">
        <f t="shared" si="480"/>
        <v>0</v>
      </c>
      <c r="BE612" s="130">
        <f t="shared" si="481"/>
        <v>0</v>
      </c>
      <c r="BF612" s="130">
        <f t="shared" si="482"/>
        <v>0</v>
      </c>
      <c r="BG612" s="149" t="b">
        <f t="shared" si="483"/>
        <v>0</v>
      </c>
      <c r="BH612" s="130" t="b">
        <f t="shared" si="484"/>
        <v>0</v>
      </c>
      <c r="BI612" s="130" t="str">
        <f t="shared" si="497"/>
        <v/>
      </c>
      <c r="BJ612" s="130" t="str">
        <f t="shared" si="498"/>
        <v/>
      </c>
      <c r="BK612" s="130">
        <f t="shared" si="499"/>
        <v>0</v>
      </c>
      <c r="BL612" s="130" t="str">
        <f t="shared" si="485"/>
        <v/>
      </c>
      <c r="BM612" s="130" t="str">
        <f t="shared" si="504"/>
        <v/>
      </c>
      <c r="BN612" s="130" t="str">
        <f t="shared" si="505"/>
        <v/>
      </c>
      <c r="BO612" s="130">
        <f t="shared" si="501"/>
        <v>0</v>
      </c>
      <c r="BP612" s="130">
        <f t="shared" si="502"/>
        <v>0</v>
      </c>
      <c r="BQ612" s="130">
        <f t="shared" si="503"/>
        <v>0</v>
      </c>
      <c r="BR612" s="130">
        <f t="shared" si="500"/>
        <v>0</v>
      </c>
      <c r="BS612" s="130" t="str">
        <f t="shared" si="486"/>
        <v>N</v>
      </c>
    </row>
    <row r="613" spans="1:71" ht="18" customHeight="1">
      <c r="A613" s="407"/>
      <c r="B613" s="117"/>
      <c r="C613" s="117"/>
      <c r="D613" s="118"/>
      <c r="E613" s="118"/>
      <c r="F613" s="115"/>
      <c r="G613" s="115"/>
      <c r="H613" s="119"/>
      <c r="I613" s="109" t="str">
        <f t="shared" si="456"/>
        <v xml:space="preserve"> </v>
      </c>
      <c r="J613" s="109" t="str">
        <f t="shared" si="457"/>
        <v xml:space="preserve"> </v>
      </c>
      <c r="K613" s="109" t="str">
        <f t="shared" si="458"/>
        <v xml:space="preserve"> </v>
      </c>
      <c r="W613" s="141" t="str">
        <f t="shared" si="459"/>
        <v xml:space="preserve"> </v>
      </c>
      <c r="X613" s="137" t="str">
        <f t="shared" si="460"/>
        <v xml:space="preserve"> </v>
      </c>
      <c r="Y613" s="137" t="str">
        <f t="shared" si="461"/>
        <v xml:space="preserve"> </v>
      </c>
      <c r="Z613" s="137" t="str">
        <f t="shared" si="487"/>
        <v xml:space="preserve"> </v>
      </c>
      <c r="AA613" s="138" t="str">
        <f t="shared" si="488"/>
        <v xml:space="preserve"> </v>
      </c>
      <c r="AB613" s="144" t="str">
        <f t="shared" si="489"/>
        <v xml:space="preserve"> </v>
      </c>
      <c r="AC613" s="139" t="e">
        <f t="shared" si="490"/>
        <v>#N/A</v>
      </c>
      <c r="AD613" s="139" t="e">
        <f t="shared" si="491"/>
        <v>#N/A</v>
      </c>
      <c r="AE613" s="140" t="str">
        <f>IF(ISBLANK($G613)," ",IF($D613="Z",#REF!,IF($G613=2,0,IF($G613=1,IF($AB613&gt;$AD613,#REF!,0),IF($AB613&lt;$AC613,#REF!,#REF!)))))</f>
        <v xml:space="preserve"> </v>
      </c>
      <c r="AF613" s="140" t="str">
        <f>IF(ISBLANK($G613)," ",IF($D613="Z",#REF!+#REF!,IF($G613=2,#REF!+#REF!,IF($G613=1,IF($AB613&gt;$AD613,#REF!+#REF!,#REF!+#REF!),IF($AB613&lt;$AC613,#REF!+#REF!,#REF!+#REF!)))))</f>
        <v xml:space="preserve"> </v>
      </c>
      <c r="AG613" s="125">
        <f t="shared" si="462"/>
        <v>0</v>
      </c>
      <c r="AH613" s="126">
        <f t="shared" si="463"/>
        <v>0</v>
      </c>
      <c r="AI613" s="126">
        <f t="shared" si="464"/>
        <v>0</v>
      </c>
      <c r="AJ613" s="126">
        <f t="shared" si="465"/>
        <v>0</v>
      </c>
      <c r="AK613" s="126">
        <f t="shared" si="466"/>
        <v>0</v>
      </c>
      <c r="AL613" s="126">
        <f t="shared" si="467"/>
        <v>4</v>
      </c>
      <c r="AM613" s="125">
        <f t="shared" si="496"/>
        <v>23</v>
      </c>
      <c r="AN613" s="125">
        <f t="shared" si="492"/>
        <v>0</v>
      </c>
      <c r="AO613" s="125">
        <f t="shared" si="493"/>
        <v>0</v>
      </c>
      <c r="AP613" s="125">
        <f t="shared" si="468"/>
        <v>1</v>
      </c>
      <c r="AQ613" s="127">
        <f t="shared" si="469"/>
        <v>810</v>
      </c>
      <c r="AR613" s="127">
        <f t="shared" si="470"/>
        <v>0</v>
      </c>
      <c r="AS613" s="125">
        <f t="shared" si="471"/>
        <v>0</v>
      </c>
      <c r="AT613" s="128">
        <f t="shared" si="472"/>
        <v>0</v>
      </c>
      <c r="AU613" s="128">
        <f t="shared" si="473"/>
        <v>0</v>
      </c>
      <c r="AV613" s="128">
        <f t="shared" si="474"/>
        <v>0</v>
      </c>
      <c r="AW613" s="128">
        <f t="shared" si="475"/>
        <v>0</v>
      </c>
      <c r="AX613" s="146">
        <f t="shared" si="494"/>
        <v>0</v>
      </c>
      <c r="AY613" s="147">
        <f t="shared" si="476"/>
        <v>0</v>
      </c>
      <c r="AZ613" s="146">
        <f t="shared" si="495"/>
        <v>0</v>
      </c>
      <c r="BA613" s="129">
        <f t="shared" si="477"/>
        <v>0</v>
      </c>
      <c r="BB613" s="129">
        <f t="shared" si="478"/>
        <v>0</v>
      </c>
      <c r="BC613" s="129">
        <f t="shared" si="479"/>
        <v>0</v>
      </c>
      <c r="BD613" s="130">
        <f t="shared" si="480"/>
        <v>0</v>
      </c>
      <c r="BE613" s="130">
        <f t="shared" si="481"/>
        <v>0</v>
      </c>
      <c r="BF613" s="130">
        <f t="shared" si="482"/>
        <v>0</v>
      </c>
      <c r="BG613" s="149" t="b">
        <f t="shared" si="483"/>
        <v>0</v>
      </c>
      <c r="BH613" s="130" t="b">
        <f t="shared" si="484"/>
        <v>0</v>
      </c>
      <c r="BI613" s="130" t="str">
        <f t="shared" si="497"/>
        <v/>
      </c>
      <c r="BJ613" s="130" t="str">
        <f t="shared" si="498"/>
        <v/>
      </c>
      <c r="BK613" s="130">
        <f t="shared" si="499"/>
        <v>0</v>
      </c>
      <c r="BL613" s="130" t="str">
        <f t="shared" si="485"/>
        <v/>
      </c>
      <c r="BM613" s="130" t="str">
        <f t="shared" si="504"/>
        <v/>
      </c>
      <c r="BN613" s="130" t="str">
        <f t="shared" si="505"/>
        <v/>
      </c>
      <c r="BO613" s="130">
        <f t="shared" si="501"/>
        <v>0</v>
      </c>
      <c r="BP613" s="130">
        <f t="shared" si="502"/>
        <v>0</v>
      </c>
      <c r="BQ613" s="130">
        <f t="shared" si="503"/>
        <v>0</v>
      </c>
      <c r="BR613" s="130">
        <f t="shared" si="500"/>
        <v>0</v>
      </c>
      <c r="BS613" s="130" t="str">
        <f t="shared" si="486"/>
        <v>N</v>
      </c>
    </row>
    <row r="614" spans="1:71" ht="18" customHeight="1">
      <c r="A614" s="407"/>
      <c r="B614" s="117"/>
      <c r="C614" s="117"/>
      <c r="D614" s="118"/>
      <c r="E614" s="118"/>
      <c r="F614" s="115"/>
      <c r="G614" s="115"/>
      <c r="H614" s="119"/>
      <c r="I614" s="109" t="str">
        <f t="shared" si="456"/>
        <v xml:space="preserve"> </v>
      </c>
      <c r="J614" s="109" t="str">
        <f t="shared" si="457"/>
        <v xml:space="preserve"> </v>
      </c>
      <c r="K614" s="109" t="str">
        <f t="shared" si="458"/>
        <v xml:space="preserve"> </v>
      </c>
      <c r="W614" s="141" t="str">
        <f t="shared" si="459"/>
        <v xml:space="preserve"> </v>
      </c>
      <c r="X614" s="137" t="str">
        <f t="shared" si="460"/>
        <v xml:space="preserve"> </v>
      </c>
      <c r="Y614" s="137" t="str">
        <f t="shared" si="461"/>
        <v xml:space="preserve"> </v>
      </c>
      <c r="Z614" s="137" t="str">
        <f t="shared" si="487"/>
        <v xml:space="preserve"> </v>
      </c>
      <c r="AA614" s="138" t="str">
        <f t="shared" si="488"/>
        <v xml:space="preserve"> </v>
      </c>
      <c r="AB614" s="144" t="str">
        <f t="shared" si="489"/>
        <v xml:space="preserve"> </v>
      </c>
      <c r="AC614" s="139" t="e">
        <f t="shared" si="490"/>
        <v>#N/A</v>
      </c>
      <c r="AD614" s="139" t="e">
        <f t="shared" si="491"/>
        <v>#N/A</v>
      </c>
      <c r="AE614" s="140" t="str">
        <f>IF(ISBLANK($G614)," ",IF($D614="Z",#REF!,IF($G614=2,0,IF($G614=1,IF($AB614&gt;$AD614,#REF!,0),IF($AB614&lt;$AC614,#REF!,#REF!)))))</f>
        <v xml:space="preserve"> </v>
      </c>
      <c r="AF614" s="140" t="str">
        <f>IF(ISBLANK($G614)," ",IF($D614="Z",#REF!+#REF!,IF($G614=2,#REF!+#REF!,IF($G614=1,IF($AB614&gt;$AD614,#REF!+#REF!,#REF!+#REF!),IF($AB614&lt;$AC614,#REF!+#REF!,#REF!+#REF!)))))</f>
        <v xml:space="preserve"> </v>
      </c>
      <c r="AG614" s="125">
        <f t="shared" si="462"/>
        <v>0</v>
      </c>
      <c r="AH614" s="126">
        <f t="shared" si="463"/>
        <v>0</v>
      </c>
      <c r="AI614" s="126">
        <f t="shared" si="464"/>
        <v>0</v>
      </c>
      <c r="AJ614" s="126">
        <f t="shared" si="465"/>
        <v>0</v>
      </c>
      <c r="AK614" s="126">
        <f t="shared" si="466"/>
        <v>0</v>
      </c>
      <c r="AL614" s="126">
        <f t="shared" si="467"/>
        <v>4</v>
      </c>
      <c r="AM614" s="125">
        <f t="shared" si="496"/>
        <v>23</v>
      </c>
      <c r="AN614" s="125">
        <f t="shared" si="492"/>
        <v>0</v>
      </c>
      <c r="AO614" s="125">
        <f t="shared" si="493"/>
        <v>0</v>
      </c>
      <c r="AP614" s="125">
        <f t="shared" si="468"/>
        <v>1</v>
      </c>
      <c r="AQ614" s="127">
        <f t="shared" si="469"/>
        <v>810</v>
      </c>
      <c r="AR614" s="127">
        <f t="shared" si="470"/>
        <v>0</v>
      </c>
      <c r="AS614" s="125">
        <f t="shared" si="471"/>
        <v>0</v>
      </c>
      <c r="AT614" s="128">
        <f t="shared" si="472"/>
        <v>0</v>
      </c>
      <c r="AU614" s="128">
        <f t="shared" si="473"/>
        <v>0</v>
      </c>
      <c r="AV614" s="128">
        <f t="shared" si="474"/>
        <v>0</v>
      </c>
      <c r="AW614" s="128">
        <f t="shared" si="475"/>
        <v>0</v>
      </c>
      <c r="AX614" s="146">
        <f t="shared" si="494"/>
        <v>0</v>
      </c>
      <c r="AY614" s="147">
        <f t="shared" si="476"/>
        <v>0</v>
      </c>
      <c r="AZ614" s="146">
        <f t="shared" si="495"/>
        <v>0</v>
      </c>
      <c r="BA614" s="129">
        <f t="shared" si="477"/>
        <v>0</v>
      </c>
      <c r="BB614" s="129">
        <f t="shared" si="478"/>
        <v>0</v>
      </c>
      <c r="BC614" s="129">
        <f t="shared" si="479"/>
        <v>0</v>
      </c>
      <c r="BD614" s="130">
        <f t="shared" si="480"/>
        <v>0</v>
      </c>
      <c r="BE614" s="130">
        <f t="shared" si="481"/>
        <v>0</v>
      </c>
      <c r="BF614" s="130">
        <f t="shared" si="482"/>
        <v>0</v>
      </c>
      <c r="BG614" s="149" t="b">
        <f t="shared" si="483"/>
        <v>0</v>
      </c>
      <c r="BH614" s="130" t="b">
        <f t="shared" si="484"/>
        <v>0</v>
      </c>
      <c r="BI614" s="130" t="str">
        <f t="shared" si="497"/>
        <v/>
      </c>
      <c r="BJ614" s="130" t="str">
        <f t="shared" si="498"/>
        <v/>
      </c>
      <c r="BK614" s="130">
        <f t="shared" si="499"/>
        <v>0</v>
      </c>
      <c r="BL614" s="130" t="str">
        <f t="shared" si="485"/>
        <v/>
      </c>
      <c r="BM614" s="130" t="str">
        <f t="shared" si="504"/>
        <v/>
      </c>
      <c r="BN614" s="130" t="str">
        <f t="shared" si="505"/>
        <v/>
      </c>
      <c r="BO614" s="130">
        <f t="shared" si="501"/>
        <v>0</v>
      </c>
      <c r="BP614" s="130">
        <f t="shared" si="502"/>
        <v>0</v>
      </c>
      <c r="BQ614" s="130">
        <f t="shared" si="503"/>
        <v>0</v>
      </c>
      <c r="BR614" s="130">
        <f t="shared" si="500"/>
        <v>0</v>
      </c>
      <c r="BS614" s="130" t="str">
        <f t="shared" si="486"/>
        <v>N</v>
      </c>
    </row>
    <row r="615" spans="1:71" ht="18" customHeight="1">
      <c r="A615" s="407"/>
      <c r="B615" s="117"/>
      <c r="C615" s="117"/>
      <c r="D615" s="118"/>
      <c r="E615" s="118"/>
      <c r="F615" s="115"/>
      <c r="G615" s="115"/>
      <c r="H615" s="119"/>
      <c r="I615" s="109" t="str">
        <f t="shared" si="456"/>
        <v xml:space="preserve"> </v>
      </c>
      <c r="J615" s="109" t="str">
        <f t="shared" si="457"/>
        <v xml:space="preserve"> </v>
      </c>
      <c r="K615" s="109" t="str">
        <f t="shared" si="458"/>
        <v xml:space="preserve"> </v>
      </c>
      <c r="W615" s="141" t="str">
        <f t="shared" si="459"/>
        <v xml:space="preserve"> </v>
      </c>
      <c r="X615" s="137" t="str">
        <f t="shared" si="460"/>
        <v xml:space="preserve"> </v>
      </c>
      <c r="Y615" s="137" t="str">
        <f t="shared" si="461"/>
        <v xml:space="preserve"> </v>
      </c>
      <c r="Z615" s="137" t="str">
        <f t="shared" si="487"/>
        <v xml:space="preserve"> </v>
      </c>
      <c r="AA615" s="138" t="str">
        <f t="shared" si="488"/>
        <v xml:space="preserve"> </v>
      </c>
      <c r="AB615" s="144" t="str">
        <f t="shared" si="489"/>
        <v xml:space="preserve"> </v>
      </c>
      <c r="AC615" s="139" t="e">
        <f t="shared" si="490"/>
        <v>#N/A</v>
      </c>
      <c r="AD615" s="139" t="e">
        <f t="shared" si="491"/>
        <v>#N/A</v>
      </c>
      <c r="AE615" s="140" t="str">
        <f>IF(ISBLANK($G615)," ",IF($D615="Z",#REF!,IF($G615=2,0,IF($G615=1,IF($AB615&gt;$AD615,#REF!,0),IF($AB615&lt;$AC615,#REF!,#REF!)))))</f>
        <v xml:space="preserve"> </v>
      </c>
      <c r="AF615" s="140" t="str">
        <f>IF(ISBLANK($G615)," ",IF($D615="Z",#REF!+#REF!,IF($G615=2,#REF!+#REF!,IF($G615=1,IF($AB615&gt;$AD615,#REF!+#REF!,#REF!+#REF!),IF($AB615&lt;$AC615,#REF!+#REF!,#REF!+#REF!)))))</f>
        <v xml:space="preserve"> </v>
      </c>
      <c r="AG615" s="125">
        <f t="shared" si="462"/>
        <v>0</v>
      </c>
      <c r="AH615" s="126">
        <f t="shared" si="463"/>
        <v>0</v>
      </c>
      <c r="AI615" s="126">
        <f t="shared" si="464"/>
        <v>0</v>
      </c>
      <c r="AJ615" s="126">
        <f t="shared" si="465"/>
        <v>0</v>
      </c>
      <c r="AK615" s="126">
        <f t="shared" si="466"/>
        <v>0</v>
      </c>
      <c r="AL615" s="126">
        <f t="shared" si="467"/>
        <v>4</v>
      </c>
      <c r="AM615" s="125">
        <f t="shared" si="496"/>
        <v>23</v>
      </c>
      <c r="AN615" s="125">
        <f t="shared" si="492"/>
        <v>0</v>
      </c>
      <c r="AO615" s="125">
        <f t="shared" si="493"/>
        <v>0</v>
      </c>
      <c r="AP615" s="125">
        <f t="shared" si="468"/>
        <v>1</v>
      </c>
      <c r="AQ615" s="127">
        <f t="shared" si="469"/>
        <v>810</v>
      </c>
      <c r="AR615" s="127">
        <f t="shared" si="470"/>
        <v>0</v>
      </c>
      <c r="AS615" s="125">
        <f t="shared" si="471"/>
        <v>0</v>
      </c>
      <c r="AT615" s="128">
        <f t="shared" si="472"/>
        <v>0</v>
      </c>
      <c r="AU615" s="128">
        <f t="shared" si="473"/>
        <v>0</v>
      </c>
      <c r="AV615" s="128">
        <f t="shared" si="474"/>
        <v>0</v>
      </c>
      <c r="AW615" s="128">
        <f t="shared" si="475"/>
        <v>0</v>
      </c>
      <c r="AX615" s="146">
        <f t="shared" si="494"/>
        <v>0</v>
      </c>
      <c r="AY615" s="147">
        <f t="shared" si="476"/>
        <v>0</v>
      </c>
      <c r="AZ615" s="146">
        <f t="shared" si="495"/>
        <v>0</v>
      </c>
      <c r="BA615" s="129">
        <f t="shared" si="477"/>
        <v>0</v>
      </c>
      <c r="BB615" s="129">
        <f t="shared" si="478"/>
        <v>0</v>
      </c>
      <c r="BC615" s="129">
        <f t="shared" si="479"/>
        <v>0</v>
      </c>
      <c r="BD615" s="130">
        <f t="shared" si="480"/>
        <v>0</v>
      </c>
      <c r="BE615" s="130">
        <f t="shared" si="481"/>
        <v>0</v>
      </c>
      <c r="BF615" s="130">
        <f t="shared" si="482"/>
        <v>0</v>
      </c>
      <c r="BG615" s="149" t="b">
        <f t="shared" si="483"/>
        <v>0</v>
      </c>
      <c r="BH615" s="130" t="b">
        <f t="shared" si="484"/>
        <v>0</v>
      </c>
      <c r="BI615" s="130" t="str">
        <f t="shared" si="497"/>
        <v/>
      </c>
      <c r="BJ615" s="130" t="str">
        <f t="shared" si="498"/>
        <v/>
      </c>
      <c r="BK615" s="130">
        <f t="shared" si="499"/>
        <v>0</v>
      </c>
      <c r="BL615" s="130" t="str">
        <f t="shared" si="485"/>
        <v/>
      </c>
      <c r="BM615" s="130" t="str">
        <f t="shared" si="504"/>
        <v/>
      </c>
      <c r="BN615" s="130" t="str">
        <f t="shared" si="505"/>
        <v/>
      </c>
      <c r="BO615" s="130">
        <f t="shared" si="501"/>
        <v>0</v>
      </c>
      <c r="BP615" s="130">
        <f t="shared" si="502"/>
        <v>0</v>
      </c>
      <c r="BQ615" s="130">
        <f t="shared" si="503"/>
        <v>0</v>
      </c>
      <c r="BR615" s="130">
        <f t="shared" si="500"/>
        <v>0</v>
      </c>
      <c r="BS615" s="130" t="str">
        <f t="shared" si="486"/>
        <v>N</v>
      </c>
    </row>
    <row r="616" spans="1:71" ht="18" customHeight="1">
      <c r="A616" s="407"/>
      <c r="B616" s="117"/>
      <c r="C616" s="117"/>
      <c r="D616" s="118"/>
      <c r="E616" s="118"/>
      <c r="F616" s="115"/>
      <c r="G616" s="115"/>
      <c r="H616" s="119"/>
      <c r="I616" s="109" t="str">
        <f t="shared" si="456"/>
        <v xml:space="preserve"> </v>
      </c>
      <c r="J616" s="109" t="str">
        <f t="shared" si="457"/>
        <v xml:space="preserve"> </v>
      </c>
      <c r="K616" s="109" t="str">
        <f t="shared" si="458"/>
        <v xml:space="preserve"> </v>
      </c>
      <c r="W616" s="141" t="str">
        <f t="shared" si="459"/>
        <v xml:space="preserve"> </v>
      </c>
      <c r="X616" s="137" t="str">
        <f t="shared" si="460"/>
        <v xml:space="preserve"> </v>
      </c>
      <c r="Y616" s="137" t="str">
        <f t="shared" si="461"/>
        <v xml:space="preserve"> </v>
      </c>
      <c r="Z616" s="137" t="str">
        <f t="shared" si="487"/>
        <v xml:space="preserve"> </v>
      </c>
      <c r="AA616" s="138" t="str">
        <f t="shared" si="488"/>
        <v xml:space="preserve"> </v>
      </c>
      <c r="AB616" s="144" t="str">
        <f t="shared" si="489"/>
        <v xml:space="preserve"> </v>
      </c>
      <c r="AC616" s="139" t="e">
        <f t="shared" si="490"/>
        <v>#N/A</v>
      </c>
      <c r="AD616" s="139" t="e">
        <f t="shared" si="491"/>
        <v>#N/A</v>
      </c>
      <c r="AE616" s="140" t="str">
        <f>IF(ISBLANK($G616)," ",IF($D616="Z",#REF!,IF($G616=2,0,IF($G616=1,IF($AB616&gt;$AD616,#REF!,0),IF($AB616&lt;$AC616,#REF!,#REF!)))))</f>
        <v xml:space="preserve"> </v>
      </c>
      <c r="AF616" s="140" t="str">
        <f>IF(ISBLANK($G616)," ",IF($D616="Z",#REF!+#REF!,IF($G616=2,#REF!+#REF!,IF($G616=1,IF($AB616&gt;$AD616,#REF!+#REF!,#REF!+#REF!),IF($AB616&lt;$AC616,#REF!+#REF!,#REF!+#REF!)))))</f>
        <v xml:space="preserve"> </v>
      </c>
      <c r="AG616" s="125">
        <f t="shared" si="462"/>
        <v>0</v>
      </c>
      <c r="AH616" s="126">
        <f t="shared" si="463"/>
        <v>0</v>
      </c>
      <c r="AI616" s="126">
        <f t="shared" si="464"/>
        <v>0</v>
      </c>
      <c r="AJ616" s="126">
        <f t="shared" si="465"/>
        <v>0</v>
      </c>
      <c r="AK616" s="126">
        <f t="shared" si="466"/>
        <v>0</v>
      </c>
      <c r="AL616" s="126">
        <f t="shared" si="467"/>
        <v>4</v>
      </c>
      <c r="AM616" s="125">
        <f t="shared" si="496"/>
        <v>23</v>
      </c>
      <c r="AN616" s="125">
        <f t="shared" si="492"/>
        <v>0</v>
      </c>
      <c r="AO616" s="125">
        <f t="shared" si="493"/>
        <v>0</v>
      </c>
      <c r="AP616" s="125">
        <f t="shared" si="468"/>
        <v>1</v>
      </c>
      <c r="AQ616" s="127">
        <f t="shared" si="469"/>
        <v>810</v>
      </c>
      <c r="AR616" s="127">
        <f t="shared" si="470"/>
        <v>0</v>
      </c>
      <c r="AS616" s="125">
        <f t="shared" si="471"/>
        <v>0</v>
      </c>
      <c r="AT616" s="128">
        <f t="shared" si="472"/>
        <v>0</v>
      </c>
      <c r="AU616" s="128">
        <f t="shared" si="473"/>
        <v>0</v>
      </c>
      <c r="AV616" s="128">
        <f t="shared" si="474"/>
        <v>0</v>
      </c>
      <c r="AW616" s="128">
        <f t="shared" si="475"/>
        <v>0</v>
      </c>
      <c r="AX616" s="146">
        <f t="shared" si="494"/>
        <v>0</v>
      </c>
      <c r="AY616" s="147">
        <f t="shared" si="476"/>
        <v>0</v>
      </c>
      <c r="AZ616" s="146">
        <f t="shared" si="495"/>
        <v>0</v>
      </c>
      <c r="BA616" s="129">
        <f t="shared" si="477"/>
        <v>0</v>
      </c>
      <c r="BB616" s="129">
        <f t="shared" si="478"/>
        <v>0</v>
      </c>
      <c r="BC616" s="129">
        <f t="shared" si="479"/>
        <v>0</v>
      </c>
      <c r="BD616" s="130">
        <f t="shared" si="480"/>
        <v>0</v>
      </c>
      <c r="BE616" s="130">
        <f t="shared" si="481"/>
        <v>0</v>
      </c>
      <c r="BF616" s="130">
        <f t="shared" si="482"/>
        <v>0</v>
      </c>
      <c r="BG616" s="149" t="b">
        <f t="shared" si="483"/>
        <v>0</v>
      </c>
      <c r="BH616" s="130" t="b">
        <f t="shared" si="484"/>
        <v>0</v>
      </c>
      <c r="BI616" s="130" t="str">
        <f t="shared" si="497"/>
        <v/>
      </c>
      <c r="BJ616" s="130" t="str">
        <f t="shared" si="498"/>
        <v/>
      </c>
      <c r="BK616" s="130">
        <f t="shared" si="499"/>
        <v>0</v>
      </c>
      <c r="BL616" s="130" t="str">
        <f t="shared" si="485"/>
        <v/>
      </c>
      <c r="BM616" s="130" t="str">
        <f t="shared" si="504"/>
        <v/>
      </c>
      <c r="BN616" s="130" t="str">
        <f t="shared" si="505"/>
        <v/>
      </c>
      <c r="BO616" s="130">
        <f t="shared" si="501"/>
        <v>0</v>
      </c>
      <c r="BP616" s="130">
        <f t="shared" si="502"/>
        <v>0</v>
      </c>
      <c r="BQ616" s="130">
        <f t="shared" si="503"/>
        <v>0</v>
      </c>
      <c r="BR616" s="130">
        <f t="shared" si="500"/>
        <v>0</v>
      </c>
      <c r="BS616" s="130" t="str">
        <f t="shared" si="486"/>
        <v>N</v>
      </c>
    </row>
    <row r="617" spans="1:71" ht="18" customHeight="1">
      <c r="A617" s="407"/>
      <c r="B617" s="117"/>
      <c r="C617" s="117"/>
      <c r="D617" s="118"/>
      <c r="E617" s="118"/>
      <c r="F617" s="115"/>
      <c r="G617" s="115"/>
      <c r="H617" s="119"/>
      <c r="I617" s="109" t="str">
        <f t="shared" si="456"/>
        <v xml:space="preserve"> </v>
      </c>
      <c r="J617" s="109" t="str">
        <f t="shared" si="457"/>
        <v xml:space="preserve"> </v>
      </c>
      <c r="K617" s="109" t="str">
        <f t="shared" si="458"/>
        <v xml:space="preserve"> </v>
      </c>
      <c r="W617" s="141" t="str">
        <f t="shared" si="459"/>
        <v xml:space="preserve"> </v>
      </c>
      <c r="X617" s="137" t="str">
        <f t="shared" si="460"/>
        <v xml:space="preserve"> </v>
      </c>
      <c r="Y617" s="137" t="str">
        <f t="shared" si="461"/>
        <v xml:space="preserve"> </v>
      </c>
      <c r="Z617" s="137" t="str">
        <f t="shared" si="487"/>
        <v xml:space="preserve"> </v>
      </c>
      <c r="AA617" s="138" t="str">
        <f t="shared" si="488"/>
        <v xml:space="preserve"> </v>
      </c>
      <c r="AB617" s="144" t="str">
        <f t="shared" si="489"/>
        <v xml:space="preserve"> </v>
      </c>
      <c r="AC617" s="139" t="e">
        <f t="shared" si="490"/>
        <v>#N/A</v>
      </c>
      <c r="AD617" s="139" t="e">
        <f t="shared" si="491"/>
        <v>#N/A</v>
      </c>
      <c r="AE617" s="140" t="str">
        <f>IF(ISBLANK($G617)," ",IF($D617="Z",#REF!,IF($G617=2,0,IF($G617=1,IF($AB617&gt;$AD617,#REF!,0),IF($AB617&lt;$AC617,#REF!,#REF!)))))</f>
        <v xml:space="preserve"> </v>
      </c>
      <c r="AF617" s="140" t="str">
        <f>IF(ISBLANK($G617)," ",IF($D617="Z",#REF!+#REF!,IF($G617=2,#REF!+#REF!,IF($G617=1,IF($AB617&gt;$AD617,#REF!+#REF!,#REF!+#REF!),IF($AB617&lt;$AC617,#REF!+#REF!,#REF!+#REF!)))))</f>
        <v xml:space="preserve"> </v>
      </c>
      <c r="AG617" s="125">
        <f t="shared" si="462"/>
        <v>0</v>
      </c>
      <c r="AH617" s="126">
        <f t="shared" si="463"/>
        <v>0</v>
      </c>
      <c r="AI617" s="126">
        <f t="shared" si="464"/>
        <v>0</v>
      </c>
      <c r="AJ617" s="126">
        <f t="shared" si="465"/>
        <v>0</v>
      </c>
      <c r="AK617" s="126">
        <f t="shared" si="466"/>
        <v>0</v>
      </c>
      <c r="AL617" s="126">
        <f t="shared" si="467"/>
        <v>4</v>
      </c>
      <c r="AM617" s="125">
        <f t="shared" si="496"/>
        <v>23</v>
      </c>
      <c r="AN617" s="125">
        <f t="shared" si="492"/>
        <v>0</v>
      </c>
      <c r="AO617" s="125">
        <f t="shared" si="493"/>
        <v>0</v>
      </c>
      <c r="AP617" s="125">
        <f t="shared" si="468"/>
        <v>1</v>
      </c>
      <c r="AQ617" s="127">
        <f t="shared" si="469"/>
        <v>810</v>
      </c>
      <c r="AR617" s="127">
        <f t="shared" si="470"/>
        <v>0</v>
      </c>
      <c r="AS617" s="125">
        <f t="shared" si="471"/>
        <v>0</v>
      </c>
      <c r="AT617" s="128">
        <f t="shared" si="472"/>
        <v>0</v>
      </c>
      <c r="AU617" s="128">
        <f t="shared" si="473"/>
        <v>0</v>
      </c>
      <c r="AV617" s="128">
        <f t="shared" si="474"/>
        <v>0</v>
      </c>
      <c r="AW617" s="128">
        <f t="shared" si="475"/>
        <v>0</v>
      </c>
      <c r="AX617" s="146">
        <f t="shared" si="494"/>
        <v>0</v>
      </c>
      <c r="AY617" s="147">
        <f t="shared" si="476"/>
        <v>0</v>
      </c>
      <c r="AZ617" s="146">
        <f t="shared" si="495"/>
        <v>0</v>
      </c>
      <c r="BA617" s="129">
        <f t="shared" si="477"/>
        <v>0</v>
      </c>
      <c r="BB617" s="129">
        <f t="shared" si="478"/>
        <v>0</v>
      </c>
      <c r="BC617" s="129">
        <f t="shared" si="479"/>
        <v>0</v>
      </c>
      <c r="BD617" s="130">
        <f t="shared" si="480"/>
        <v>0</v>
      </c>
      <c r="BE617" s="130">
        <f t="shared" si="481"/>
        <v>0</v>
      </c>
      <c r="BF617" s="130">
        <f t="shared" si="482"/>
        <v>0</v>
      </c>
      <c r="BG617" s="149" t="b">
        <f t="shared" si="483"/>
        <v>0</v>
      </c>
      <c r="BH617" s="130" t="b">
        <f t="shared" si="484"/>
        <v>0</v>
      </c>
      <c r="BI617" s="130" t="str">
        <f t="shared" si="497"/>
        <v/>
      </c>
      <c r="BJ617" s="130" t="str">
        <f t="shared" si="498"/>
        <v/>
      </c>
      <c r="BK617" s="130">
        <f t="shared" si="499"/>
        <v>0</v>
      </c>
      <c r="BL617" s="130" t="str">
        <f t="shared" si="485"/>
        <v/>
      </c>
      <c r="BM617" s="130" t="str">
        <f t="shared" si="504"/>
        <v/>
      </c>
      <c r="BN617" s="130" t="str">
        <f t="shared" si="505"/>
        <v/>
      </c>
      <c r="BO617" s="130">
        <f t="shared" si="501"/>
        <v>0</v>
      </c>
      <c r="BP617" s="130">
        <f t="shared" si="502"/>
        <v>0</v>
      </c>
      <c r="BQ617" s="130">
        <f t="shared" si="503"/>
        <v>0</v>
      </c>
      <c r="BR617" s="130">
        <f t="shared" si="500"/>
        <v>0</v>
      </c>
      <c r="BS617" s="130" t="str">
        <f t="shared" si="486"/>
        <v>N</v>
      </c>
    </row>
    <row r="618" spans="1:71" ht="18" customHeight="1">
      <c r="A618" s="115"/>
      <c r="B618" s="117"/>
      <c r="C618" s="117"/>
      <c r="D618" s="118"/>
      <c r="E618" s="118"/>
      <c r="F618" s="115"/>
      <c r="G618" s="115"/>
      <c r="H618" s="119"/>
      <c r="I618" s="109" t="str">
        <f t="shared" si="456"/>
        <v xml:space="preserve"> </v>
      </c>
      <c r="J618" s="109" t="str">
        <f t="shared" si="457"/>
        <v xml:space="preserve"> </v>
      </c>
      <c r="K618" s="109" t="str">
        <f t="shared" si="458"/>
        <v xml:space="preserve"> </v>
      </c>
      <c r="W618" s="141" t="str">
        <f t="shared" si="459"/>
        <v xml:space="preserve"> </v>
      </c>
      <c r="X618" s="137" t="str">
        <f t="shared" si="460"/>
        <v xml:space="preserve"> </v>
      </c>
      <c r="Y618" s="137" t="str">
        <f t="shared" si="461"/>
        <v xml:space="preserve"> </v>
      </c>
      <c r="Z618" s="137" t="str">
        <f t="shared" si="487"/>
        <v xml:space="preserve"> </v>
      </c>
      <c r="AA618" s="138" t="str">
        <f t="shared" si="488"/>
        <v xml:space="preserve"> </v>
      </c>
      <c r="AB618" s="144" t="str">
        <f t="shared" si="489"/>
        <v xml:space="preserve"> </v>
      </c>
      <c r="AC618" s="139" t="e">
        <f t="shared" si="490"/>
        <v>#N/A</v>
      </c>
      <c r="AD618" s="139" t="e">
        <f t="shared" si="491"/>
        <v>#N/A</v>
      </c>
      <c r="AE618" s="140" t="str">
        <f>IF(ISBLANK($G618)," ",IF($D618="Z",#REF!,IF($G618=2,0,IF($G618=1,IF($AB618&gt;$AD618,#REF!,0),IF($AB618&lt;$AC618,#REF!,#REF!)))))</f>
        <v xml:space="preserve"> </v>
      </c>
      <c r="AF618" s="140" t="str">
        <f>IF(ISBLANK($G618)," ",IF($D618="Z",#REF!+#REF!,IF($G618=2,#REF!+#REF!,IF($G618=1,IF($AB618&gt;$AD618,#REF!+#REF!,#REF!+#REF!),IF($AB618&lt;$AC618,#REF!+#REF!,#REF!+#REF!)))))</f>
        <v xml:space="preserve"> </v>
      </c>
      <c r="AG618" s="125">
        <f t="shared" si="462"/>
        <v>0</v>
      </c>
      <c r="AH618" s="126">
        <f t="shared" si="463"/>
        <v>0</v>
      </c>
      <c r="AI618" s="126">
        <f t="shared" si="464"/>
        <v>0</v>
      </c>
      <c r="AJ618" s="126">
        <f t="shared" si="465"/>
        <v>0</v>
      </c>
      <c r="AK618" s="126">
        <f t="shared" si="466"/>
        <v>0</v>
      </c>
      <c r="AL618" s="126">
        <f t="shared" si="467"/>
        <v>4</v>
      </c>
      <c r="AM618" s="125">
        <f t="shared" si="496"/>
        <v>23</v>
      </c>
      <c r="AN618" s="125">
        <f t="shared" si="492"/>
        <v>0</v>
      </c>
      <c r="AO618" s="125">
        <f t="shared" si="493"/>
        <v>0</v>
      </c>
      <c r="AP618" s="125">
        <f t="shared" si="468"/>
        <v>1</v>
      </c>
      <c r="AQ618" s="127">
        <f t="shared" si="469"/>
        <v>810</v>
      </c>
      <c r="AR618" s="127">
        <f t="shared" si="470"/>
        <v>0</v>
      </c>
      <c r="AS618" s="125">
        <f t="shared" si="471"/>
        <v>0</v>
      </c>
      <c r="AT618" s="128">
        <f t="shared" si="472"/>
        <v>0</v>
      </c>
      <c r="AU618" s="128">
        <f t="shared" si="473"/>
        <v>0</v>
      </c>
      <c r="AV618" s="128">
        <f t="shared" si="474"/>
        <v>0</v>
      </c>
      <c r="AW618" s="128">
        <f t="shared" si="475"/>
        <v>0</v>
      </c>
      <c r="AX618" s="146">
        <f t="shared" si="494"/>
        <v>0</v>
      </c>
      <c r="AY618" s="147">
        <f t="shared" si="476"/>
        <v>0</v>
      </c>
      <c r="AZ618" s="146">
        <f t="shared" si="495"/>
        <v>0</v>
      </c>
      <c r="BA618" s="129">
        <f t="shared" si="477"/>
        <v>0</v>
      </c>
      <c r="BB618" s="129">
        <f t="shared" si="478"/>
        <v>0</v>
      </c>
      <c r="BC618" s="129">
        <f t="shared" si="479"/>
        <v>0</v>
      </c>
      <c r="BD618" s="130">
        <f t="shared" si="480"/>
        <v>0</v>
      </c>
      <c r="BE618" s="130">
        <f t="shared" si="481"/>
        <v>0</v>
      </c>
      <c r="BF618" s="130">
        <f t="shared" si="482"/>
        <v>0</v>
      </c>
      <c r="BG618" s="149" t="b">
        <f t="shared" si="483"/>
        <v>0</v>
      </c>
      <c r="BH618" s="130" t="b">
        <f t="shared" si="484"/>
        <v>0</v>
      </c>
      <c r="BI618" s="130" t="str">
        <f t="shared" si="497"/>
        <v/>
      </c>
      <c r="BJ618" s="130" t="str">
        <f t="shared" si="498"/>
        <v/>
      </c>
      <c r="BK618" s="130">
        <f t="shared" si="499"/>
        <v>0</v>
      </c>
      <c r="BL618" s="130" t="str">
        <f t="shared" si="485"/>
        <v/>
      </c>
      <c r="BM618" s="130" t="str">
        <f t="shared" si="504"/>
        <v/>
      </c>
      <c r="BN618" s="130" t="str">
        <f t="shared" si="505"/>
        <v/>
      </c>
      <c r="BO618" s="130">
        <f t="shared" si="501"/>
        <v>0</v>
      </c>
      <c r="BP618" s="130">
        <f t="shared" si="502"/>
        <v>0</v>
      </c>
      <c r="BQ618" s="130">
        <f t="shared" si="503"/>
        <v>0</v>
      </c>
      <c r="BR618" s="130">
        <f t="shared" si="500"/>
        <v>0</v>
      </c>
      <c r="BS618" s="130" t="str">
        <f t="shared" si="486"/>
        <v>N</v>
      </c>
    </row>
    <row r="619" spans="1:71" ht="18" customHeight="1">
      <c r="A619" s="115"/>
      <c r="B619" s="117"/>
      <c r="C619" s="117"/>
      <c r="D619" s="118"/>
      <c r="E619" s="118"/>
      <c r="F619" s="115"/>
      <c r="G619" s="115"/>
      <c r="H619" s="119"/>
      <c r="I619" s="109" t="str">
        <f t="shared" si="456"/>
        <v xml:space="preserve"> </v>
      </c>
      <c r="J619" s="109" t="str">
        <f t="shared" si="457"/>
        <v xml:space="preserve"> </v>
      </c>
      <c r="K619" s="109" t="str">
        <f t="shared" si="458"/>
        <v xml:space="preserve"> </v>
      </c>
      <c r="W619" s="141" t="str">
        <f t="shared" si="459"/>
        <v xml:space="preserve"> </v>
      </c>
      <c r="X619" s="137" t="str">
        <f t="shared" si="460"/>
        <v xml:space="preserve"> </v>
      </c>
      <c r="Y619" s="137" t="str">
        <f t="shared" si="461"/>
        <v xml:space="preserve"> </v>
      </c>
      <c r="Z619" s="137" t="str">
        <f t="shared" si="487"/>
        <v xml:space="preserve"> </v>
      </c>
      <c r="AA619" s="138" t="str">
        <f t="shared" si="488"/>
        <v xml:space="preserve"> </v>
      </c>
      <c r="AB619" s="144" t="str">
        <f t="shared" si="489"/>
        <v xml:space="preserve"> </v>
      </c>
      <c r="AC619" s="139" t="e">
        <f t="shared" si="490"/>
        <v>#N/A</v>
      </c>
      <c r="AD619" s="139" t="e">
        <f t="shared" si="491"/>
        <v>#N/A</v>
      </c>
      <c r="AE619" s="140" t="str">
        <f>IF(ISBLANK($G619)," ",IF($D619="Z",#REF!,IF($G619=2,0,IF($G619=1,IF($AB619&gt;$AD619,#REF!,0),IF($AB619&lt;$AC619,#REF!,#REF!)))))</f>
        <v xml:space="preserve"> </v>
      </c>
      <c r="AF619" s="140" t="str">
        <f>IF(ISBLANK($G619)," ",IF($D619="Z",#REF!+#REF!,IF($G619=2,#REF!+#REF!,IF($G619=1,IF($AB619&gt;$AD619,#REF!+#REF!,#REF!+#REF!),IF($AB619&lt;$AC619,#REF!+#REF!,#REF!+#REF!)))))</f>
        <v xml:space="preserve"> </v>
      </c>
      <c r="AG619" s="125">
        <f t="shared" si="462"/>
        <v>0</v>
      </c>
      <c r="AH619" s="126">
        <f t="shared" si="463"/>
        <v>0</v>
      </c>
      <c r="AI619" s="126">
        <f t="shared" si="464"/>
        <v>0</v>
      </c>
      <c r="AJ619" s="126">
        <f t="shared" si="465"/>
        <v>0</v>
      </c>
      <c r="AK619" s="126">
        <f t="shared" si="466"/>
        <v>0</v>
      </c>
      <c r="AL619" s="126">
        <f t="shared" si="467"/>
        <v>4</v>
      </c>
      <c r="AM619" s="125">
        <f t="shared" si="496"/>
        <v>23</v>
      </c>
      <c r="AN619" s="125">
        <f t="shared" si="492"/>
        <v>0</v>
      </c>
      <c r="AO619" s="125">
        <f t="shared" si="493"/>
        <v>0</v>
      </c>
      <c r="AP619" s="125">
        <f t="shared" si="468"/>
        <v>1</v>
      </c>
      <c r="AQ619" s="127">
        <f t="shared" si="469"/>
        <v>810</v>
      </c>
      <c r="AR619" s="127">
        <f t="shared" si="470"/>
        <v>0</v>
      </c>
      <c r="AS619" s="125">
        <f t="shared" si="471"/>
        <v>0</v>
      </c>
      <c r="AT619" s="128">
        <f t="shared" si="472"/>
        <v>0</v>
      </c>
      <c r="AU619" s="128">
        <f t="shared" si="473"/>
        <v>0</v>
      </c>
      <c r="AV619" s="128">
        <f t="shared" si="474"/>
        <v>0</v>
      </c>
      <c r="AW619" s="128">
        <f t="shared" si="475"/>
        <v>0</v>
      </c>
      <c r="AX619" s="146">
        <f t="shared" si="494"/>
        <v>0</v>
      </c>
      <c r="AY619" s="147">
        <f t="shared" si="476"/>
        <v>0</v>
      </c>
      <c r="AZ619" s="146">
        <f t="shared" si="495"/>
        <v>0</v>
      </c>
      <c r="BA619" s="129">
        <f t="shared" si="477"/>
        <v>0</v>
      </c>
      <c r="BB619" s="129">
        <f t="shared" si="478"/>
        <v>0</v>
      </c>
      <c r="BC619" s="129">
        <f t="shared" si="479"/>
        <v>0</v>
      </c>
      <c r="BD619" s="130">
        <f t="shared" si="480"/>
        <v>0</v>
      </c>
      <c r="BE619" s="130">
        <f t="shared" si="481"/>
        <v>0</v>
      </c>
      <c r="BF619" s="130">
        <f t="shared" si="482"/>
        <v>0</v>
      </c>
      <c r="BG619" s="149" t="b">
        <f t="shared" si="483"/>
        <v>0</v>
      </c>
      <c r="BH619" s="130" t="b">
        <f t="shared" si="484"/>
        <v>0</v>
      </c>
      <c r="BI619" s="130" t="str">
        <f t="shared" si="497"/>
        <v/>
      </c>
      <c r="BJ619" s="130" t="str">
        <f t="shared" si="498"/>
        <v/>
      </c>
      <c r="BK619" s="130">
        <f t="shared" si="499"/>
        <v>0</v>
      </c>
      <c r="BL619" s="130" t="str">
        <f t="shared" si="485"/>
        <v/>
      </c>
      <c r="BM619" s="130" t="str">
        <f t="shared" si="504"/>
        <v/>
      </c>
      <c r="BN619" s="130" t="str">
        <f t="shared" si="505"/>
        <v/>
      </c>
      <c r="BO619" s="130">
        <f t="shared" si="501"/>
        <v>0</v>
      </c>
      <c r="BP619" s="130">
        <f t="shared" si="502"/>
        <v>0</v>
      </c>
      <c r="BQ619" s="130">
        <f t="shared" si="503"/>
        <v>0</v>
      </c>
      <c r="BR619" s="130">
        <f t="shared" si="500"/>
        <v>0</v>
      </c>
      <c r="BS619" s="130" t="str">
        <f t="shared" si="486"/>
        <v>N</v>
      </c>
    </row>
    <row r="620" spans="1:71" ht="18" customHeight="1">
      <c r="A620" s="115"/>
      <c r="B620" s="117"/>
      <c r="C620" s="117"/>
      <c r="D620" s="118"/>
      <c r="E620" s="118"/>
      <c r="F620" s="115"/>
      <c r="G620" s="115"/>
      <c r="H620" s="119"/>
      <c r="I620" s="109" t="str">
        <f t="shared" si="456"/>
        <v xml:space="preserve"> </v>
      </c>
      <c r="J620" s="109" t="str">
        <f t="shared" si="457"/>
        <v xml:space="preserve"> </v>
      </c>
      <c r="K620" s="109" t="str">
        <f t="shared" si="458"/>
        <v xml:space="preserve"> </v>
      </c>
      <c r="W620" s="141" t="str">
        <f t="shared" si="459"/>
        <v xml:space="preserve"> </v>
      </c>
      <c r="X620" s="137" t="str">
        <f t="shared" si="460"/>
        <v xml:space="preserve"> </v>
      </c>
      <c r="Y620" s="137" t="str">
        <f t="shared" si="461"/>
        <v xml:space="preserve"> </v>
      </c>
      <c r="Z620" s="137" t="str">
        <f t="shared" si="487"/>
        <v xml:space="preserve"> </v>
      </c>
      <c r="AA620" s="138" t="str">
        <f t="shared" si="488"/>
        <v xml:space="preserve"> </v>
      </c>
      <c r="AB620" s="144" t="str">
        <f t="shared" si="489"/>
        <v xml:space="preserve"> </v>
      </c>
      <c r="AC620" s="139" t="e">
        <f t="shared" si="490"/>
        <v>#N/A</v>
      </c>
      <c r="AD620" s="139" t="e">
        <f t="shared" si="491"/>
        <v>#N/A</v>
      </c>
      <c r="AE620" s="140" t="str">
        <f>IF(ISBLANK($G620)," ",IF($D620="Z",#REF!,IF($G620=2,0,IF($G620=1,IF($AB620&gt;$AD620,#REF!,0),IF($AB620&lt;$AC620,#REF!,#REF!)))))</f>
        <v xml:space="preserve"> </v>
      </c>
      <c r="AF620" s="140" t="str">
        <f>IF(ISBLANK($G620)," ",IF($D620="Z",#REF!+#REF!,IF($G620=2,#REF!+#REF!,IF($G620=1,IF($AB620&gt;$AD620,#REF!+#REF!,#REF!+#REF!),IF($AB620&lt;$AC620,#REF!+#REF!,#REF!+#REF!)))))</f>
        <v xml:space="preserve"> </v>
      </c>
      <c r="AG620" s="125">
        <f t="shared" si="462"/>
        <v>0</v>
      </c>
      <c r="AH620" s="126">
        <f t="shared" si="463"/>
        <v>0</v>
      </c>
      <c r="AI620" s="126">
        <f t="shared" si="464"/>
        <v>0</v>
      </c>
      <c r="AJ620" s="126">
        <f t="shared" si="465"/>
        <v>0</v>
      </c>
      <c r="AK620" s="126">
        <f t="shared" si="466"/>
        <v>0</v>
      </c>
      <c r="AL620" s="126">
        <f t="shared" si="467"/>
        <v>4</v>
      </c>
      <c r="AM620" s="125">
        <f t="shared" si="496"/>
        <v>23</v>
      </c>
      <c r="AN620" s="125">
        <f t="shared" si="492"/>
        <v>0</v>
      </c>
      <c r="AO620" s="125">
        <f t="shared" si="493"/>
        <v>0</v>
      </c>
      <c r="AP620" s="125">
        <f t="shared" si="468"/>
        <v>1</v>
      </c>
      <c r="AQ620" s="127">
        <f t="shared" si="469"/>
        <v>810</v>
      </c>
      <c r="AR620" s="127">
        <f t="shared" si="470"/>
        <v>0</v>
      </c>
      <c r="AS620" s="125">
        <f t="shared" si="471"/>
        <v>0</v>
      </c>
      <c r="AT620" s="128">
        <f t="shared" si="472"/>
        <v>0</v>
      </c>
      <c r="AU620" s="128">
        <f t="shared" si="473"/>
        <v>0</v>
      </c>
      <c r="AV620" s="128">
        <f t="shared" si="474"/>
        <v>0</v>
      </c>
      <c r="AW620" s="128">
        <f t="shared" si="475"/>
        <v>0</v>
      </c>
      <c r="AX620" s="146">
        <f t="shared" si="494"/>
        <v>0</v>
      </c>
      <c r="AY620" s="147">
        <f t="shared" si="476"/>
        <v>0</v>
      </c>
      <c r="AZ620" s="146">
        <f t="shared" si="495"/>
        <v>0</v>
      </c>
      <c r="BA620" s="129">
        <f t="shared" si="477"/>
        <v>0</v>
      </c>
      <c r="BB620" s="129">
        <f t="shared" si="478"/>
        <v>0</v>
      </c>
      <c r="BC620" s="129">
        <f t="shared" si="479"/>
        <v>0</v>
      </c>
      <c r="BD620" s="130">
        <f t="shared" si="480"/>
        <v>0</v>
      </c>
      <c r="BE620" s="130">
        <f t="shared" si="481"/>
        <v>0</v>
      </c>
      <c r="BF620" s="130">
        <f t="shared" si="482"/>
        <v>0</v>
      </c>
      <c r="BG620" s="149" t="b">
        <f t="shared" si="483"/>
        <v>0</v>
      </c>
      <c r="BH620" s="130" t="b">
        <f t="shared" si="484"/>
        <v>0</v>
      </c>
      <c r="BI620" s="130" t="str">
        <f t="shared" si="497"/>
        <v/>
      </c>
      <c r="BJ620" s="130" t="str">
        <f t="shared" si="498"/>
        <v/>
      </c>
      <c r="BK620" s="130">
        <f t="shared" si="499"/>
        <v>0</v>
      </c>
      <c r="BL620" s="130" t="str">
        <f t="shared" si="485"/>
        <v/>
      </c>
      <c r="BM620" s="130" t="str">
        <f t="shared" si="504"/>
        <v/>
      </c>
      <c r="BN620" s="130" t="str">
        <f t="shared" si="505"/>
        <v/>
      </c>
      <c r="BO620" s="130">
        <f t="shared" si="501"/>
        <v>0</v>
      </c>
      <c r="BP620" s="130">
        <f t="shared" si="502"/>
        <v>0</v>
      </c>
      <c r="BQ620" s="130">
        <f t="shared" si="503"/>
        <v>0</v>
      </c>
      <c r="BR620" s="130">
        <f t="shared" si="500"/>
        <v>0</v>
      </c>
      <c r="BS620" s="130" t="str">
        <f t="shared" si="486"/>
        <v>N</v>
      </c>
    </row>
    <row r="621" spans="1:71" ht="18" customHeight="1">
      <c r="A621" s="115"/>
      <c r="B621" s="117"/>
      <c r="C621" s="117"/>
      <c r="D621" s="118"/>
      <c r="E621" s="118"/>
      <c r="F621" s="115"/>
      <c r="G621" s="115"/>
      <c r="H621" s="119"/>
      <c r="I621" s="109" t="str">
        <f t="shared" si="456"/>
        <v xml:space="preserve"> </v>
      </c>
      <c r="J621" s="109" t="str">
        <f t="shared" si="457"/>
        <v xml:space="preserve"> </v>
      </c>
      <c r="K621" s="109" t="str">
        <f t="shared" si="458"/>
        <v xml:space="preserve"> </v>
      </c>
      <c r="W621" s="141" t="str">
        <f t="shared" si="459"/>
        <v xml:space="preserve"> </v>
      </c>
      <c r="X621" s="137" t="str">
        <f t="shared" si="460"/>
        <v xml:space="preserve"> </v>
      </c>
      <c r="Y621" s="137" t="str">
        <f t="shared" si="461"/>
        <v xml:space="preserve"> </v>
      </c>
      <c r="Z621" s="137" t="str">
        <f t="shared" si="487"/>
        <v xml:space="preserve"> </v>
      </c>
      <c r="AA621" s="138" t="str">
        <f t="shared" si="488"/>
        <v xml:space="preserve"> </v>
      </c>
      <c r="AB621" s="144" t="str">
        <f t="shared" si="489"/>
        <v xml:space="preserve"> </v>
      </c>
      <c r="AC621" s="139" t="e">
        <f t="shared" si="490"/>
        <v>#N/A</v>
      </c>
      <c r="AD621" s="139" t="e">
        <f t="shared" si="491"/>
        <v>#N/A</v>
      </c>
      <c r="AE621" s="140" t="str">
        <f>IF(ISBLANK($G621)," ",IF($D621="Z",#REF!,IF($G621=2,0,IF($G621=1,IF($AB621&gt;$AD621,#REF!,0),IF($AB621&lt;$AC621,#REF!,#REF!)))))</f>
        <v xml:space="preserve"> </v>
      </c>
      <c r="AF621" s="140" t="str">
        <f>IF(ISBLANK($G621)," ",IF($D621="Z",#REF!+#REF!,IF($G621=2,#REF!+#REF!,IF($G621=1,IF($AB621&gt;$AD621,#REF!+#REF!,#REF!+#REF!),IF($AB621&lt;$AC621,#REF!+#REF!,#REF!+#REF!)))))</f>
        <v xml:space="preserve"> </v>
      </c>
      <c r="AG621" s="125">
        <f t="shared" si="462"/>
        <v>0</v>
      </c>
      <c r="AH621" s="126">
        <f t="shared" si="463"/>
        <v>0</v>
      </c>
      <c r="AI621" s="126">
        <f t="shared" si="464"/>
        <v>0</v>
      </c>
      <c r="AJ621" s="126">
        <f t="shared" si="465"/>
        <v>0</v>
      </c>
      <c r="AK621" s="126">
        <f t="shared" si="466"/>
        <v>0</v>
      </c>
      <c r="AL621" s="126">
        <f t="shared" si="467"/>
        <v>4</v>
      </c>
      <c r="AM621" s="125">
        <f t="shared" si="496"/>
        <v>23</v>
      </c>
      <c r="AN621" s="125">
        <f t="shared" si="492"/>
        <v>0</v>
      </c>
      <c r="AO621" s="125">
        <f t="shared" si="493"/>
        <v>0</v>
      </c>
      <c r="AP621" s="125">
        <f t="shared" si="468"/>
        <v>1</v>
      </c>
      <c r="AQ621" s="127">
        <f t="shared" si="469"/>
        <v>810</v>
      </c>
      <c r="AR621" s="127">
        <f t="shared" si="470"/>
        <v>0</v>
      </c>
      <c r="AS621" s="125">
        <f t="shared" si="471"/>
        <v>0</v>
      </c>
      <c r="AT621" s="128">
        <f t="shared" si="472"/>
        <v>0</v>
      </c>
      <c r="AU621" s="128">
        <f t="shared" si="473"/>
        <v>0</v>
      </c>
      <c r="AV621" s="128">
        <f t="shared" si="474"/>
        <v>0</v>
      </c>
      <c r="AW621" s="128">
        <f t="shared" si="475"/>
        <v>0</v>
      </c>
      <c r="AX621" s="146">
        <f t="shared" si="494"/>
        <v>0</v>
      </c>
      <c r="AY621" s="147">
        <f t="shared" si="476"/>
        <v>0</v>
      </c>
      <c r="AZ621" s="146">
        <f t="shared" si="495"/>
        <v>0</v>
      </c>
      <c r="BA621" s="129">
        <f t="shared" si="477"/>
        <v>0</v>
      </c>
      <c r="BB621" s="129">
        <f t="shared" si="478"/>
        <v>0</v>
      </c>
      <c r="BC621" s="129">
        <f t="shared" si="479"/>
        <v>0</v>
      </c>
      <c r="BD621" s="130">
        <f t="shared" si="480"/>
        <v>0</v>
      </c>
      <c r="BE621" s="130">
        <f t="shared" si="481"/>
        <v>0</v>
      </c>
      <c r="BF621" s="130">
        <f t="shared" si="482"/>
        <v>0</v>
      </c>
      <c r="BG621" s="149" t="b">
        <f t="shared" si="483"/>
        <v>0</v>
      </c>
      <c r="BH621" s="130" t="b">
        <f t="shared" si="484"/>
        <v>0</v>
      </c>
      <c r="BI621" s="130" t="str">
        <f t="shared" si="497"/>
        <v/>
      </c>
      <c r="BJ621" s="130" t="str">
        <f t="shared" si="498"/>
        <v/>
      </c>
      <c r="BK621" s="130">
        <f t="shared" si="499"/>
        <v>0</v>
      </c>
      <c r="BL621" s="130" t="str">
        <f t="shared" si="485"/>
        <v/>
      </c>
      <c r="BM621" s="130" t="str">
        <f t="shared" si="504"/>
        <v/>
      </c>
      <c r="BN621" s="130" t="str">
        <f t="shared" si="505"/>
        <v/>
      </c>
      <c r="BO621" s="130">
        <f t="shared" si="501"/>
        <v>0</v>
      </c>
      <c r="BP621" s="130">
        <f t="shared" si="502"/>
        <v>0</v>
      </c>
      <c r="BQ621" s="130">
        <f t="shared" si="503"/>
        <v>0</v>
      </c>
      <c r="BR621" s="130">
        <f t="shared" si="500"/>
        <v>0</v>
      </c>
      <c r="BS621" s="130" t="str">
        <f t="shared" si="486"/>
        <v>N</v>
      </c>
    </row>
    <row r="622" spans="1:71" ht="18" customHeight="1">
      <c r="A622" s="115"/>
      <c r="B622" s="117"/>
      <c r="C622" s="117"/>
      <c r="D622" s="118"/>
      <c r="E622" s="118"/>
      <c r="F622" s="115"/>
      <c r="G622" s="115"/>
      <c r="H622" s="119"/>
      <c r="I622" s="109" t="str">
        <f t="shared" si="456"/>
        <v xml:space="preserve"> </v>
      </c>
      <c r="J622" s="109" t="str">
        <f t="shared" si="457"/>
        <v xml:space="preserve"> </v>
      </c>
      <c r="K622" s="109" t="str">
        <f t="shared" si="458"/>
        <v xml:space="preserve"> </v>
      </c>
      <c r="W622" s="141" t="str">
        <f t="shared" si="459"/>
        <v xml:space="preserve"> </v>
      </c>
      <c r="X622" s="137" t="str">
        <f t="shared" si="460"/>
        <v xml:space="preserve"> </v>
      </c>
      <c r="Y622" s="137" t="str">
        <f t="shared" si="461"/>
        <v xml:space="preserve"> </v>
      </c>
      <c r="Z622" s="137" t="str">
        <f t="shared" si="487"/>
        <v xml:space="preserve"> </v>
      </c>
      <c r="AA622" s="138" t="str">
        <f t="shared" si="488"/>
        <v xml:space="preserve"> </v>
      </c>
      <c r="AB622" s="144" t="str">
        <f t="shared" si="489"/>
        <v xml:space="preserve"> </v>
      </c>
      <c r="AC622" s="139" t="e">
        <f t="shared" si="490"/>
        <v>#N/A</v>
      </c>
      <c r="AD622" s="139" t="e">
        <f t="shared" si="491"/>
        <v>#N/A</v>
      </c>
      <c r="AE622" s="140" t="str">
        <f>IF(ISBLANK($G622)," ",IF($D622="Z",#REF!,IF($G622=2,0,IF($G622=1,IF($AB622&gt;$AD622,#REF!,0),IF($AB622&lt;$AC622,#REF!,#REF!)))))</f>
        <v xml:space="preserve"> </v>
      </c>
      <c r="AF622" s="140" t="str">
        <f>IF(ISBLANK($G622)," ",IF($D622="Z",#REF!+#REF!,IF($G622=2,#REF!+#REF!,IF($G622=1,IF($AB622&gt;$AD622,#REF!+#REF!,#REF!+#REF!),IF($AB622&lt;$AC622,#REF!+#REF!,#REF!+#REF!)))))</f>
        <v xml:space="preserve"> </v>
      </c>
      <c r="AG622" s="125">
        <f t="shared" si="462"/>
        <v>0</v>
      </c>
      <c r="AH622" s="126">
        <f t="shared" si="463"/>
        <v>0</v>
      </c>
      <c r="AI622" s="126">
        <f t="shared" si="464"/>
        <v>0</v>
      </c>
      <c r="AJ622" s="126">
        <f t="shared" si="465"/>
        <v>0</v>
      </c>
      <c r="AK622" s="126">
        <f t="shared" si="466"/>
        <v>0</v>
      </c>
      <c r="AL622" s="126">
        <f t="shared" si="467"/>
        <v>4</v>
      </c>
      <c r="AM622" s="125">
        <f t="shared" si="496"/>
        <v>23</v>
      </c>
      <c r="AN622" s="125">
        <f t="shared" si="492"/>
        <v>0</v>
      </c>
      <c r="AO622" s="125">
        <f t="shared" si="493"/>
        <v>0</v>
      </c>
      <c r="AP622" s="125">
        <f t="shared" si="468"/>
        <v>1</v>
      </c>
      <c r="AQ622" s="127">
        <f t="shared" si="469"/>
        <v>810</v>
      </c>
      <c r="AR622" s="127">
        <f t="shared" si="470"/>
        <v>0</v>
      </c>
      <c r="AS622" s="125">
        <f t="shared" si="471"/>
        <v>0</v>
      </c>
      <c r="AT622" s="128">
        <f t="shared" si="472"/>
        <v>0</v>
      </c>
      <c r="AU622" s="128">
        <f t="shared" si="473"/>
        <v>0</v>
      </c>
      <c r="AV622" s="128">
        <f t="shared" si="474"/>
        <v>0</v>
      </c>
      <c r="AW622" s="128">
        <f t="shared" si="475"/>
        <v>0</v>
      </c>
      <c r="AX622" s="146">
        <f t="shared" si="494"/>
        <v>0</v>
      </c>
      <c r="AY622" s="147">
        <f t="shared" si="476"/>
        <v>0</v>
      </c>
      <c r="AZ622" s="146">
        <f t="shared" si="495"/>
        <v>0</v>
      </c>
      <c r="BA622" s="129">
        <f t="shared" si="477"/>
        <v>0</v>
      </c>
      <c r="BB622" s="129">
        <f t="shared" si="478"/>
        <v>0</v>
      </c>
      <c r="BC622" s="129">
        <f t="shared" si="479"/>
        <v>0</v>
      </c>
      <c r="BD622" s="130">
        <f t="shared" si="480"/>
        <v>0</v>
      </c>
      <c r="BE622" s="130">
        <f t="shared" si="481"/>
        <v>0</v>
      </c>
      <c r="BF622" s="130">
        <f t="shared" si="482"/>
        <v>0</v>
      </c>
      <c r="BG622" s="149" t="b">
        <f t="shared" si="483"/>
        <v>0</v>
      </c>
      <c r="BH622" s="130" t="b">
        <f t="shared" si="484"/>
        <v>0</v>
      </c>
      <c r="BI622" s="130" t="str">
        <f t="shared" si="497"/>
        <v/>
      </c>
      <c r="BJ622" s="130" t="str">
        <f t="shared" si="498"/>
        <v/>
      </c>
      <c r="BK622" s="130">
        <f t="shared" si="499"/>
        <v>0</v>
      </c>
      <c r="BL622" s="130" t="str">
        <f t="shared" si="485"/>
        <v/>
      </c>
      <c r="BM622" s="130" t="str">
        <f t="shared" si="504"/>
        <v/>
      </c>
      <c r="BN622" s="130" t="str">
        <f t="shared" si="505"/>
        <v/>
      </c>
      <c r="BO622" s="130">
        <f t="shared" si="501"/>
        <v>0</v>
      </c>
      <c r="BP622" s="130">
        <f t="shared" si="502"/>
        <v>0</v>
      </c>
      <c r="BQ622" s="130">
        <f t="shared" si="503"/>
        <v>0</v>
      </c>
      <c r="BR622" s="130">
        <f t="shared" si="500"/>
        <v>0</v>
      </c>
      <c r="BS622" s="130" t="str">
        <f t="shared" si="486"/>
        <v>N</v>
      </c>
    </row>
    <row r="623" spans="1:71" ht="18" customHeight="1">
      <c r="A623" s="115"/>
      <c r="B623" s="117"/>
      <c r="C623" s="117"/>
      <c r="D623" s="118"/>
      <c r="E623" s="118"/>
      <c r="F623" s="115"/>
      <c r="G623" s="115"/>
      <c r="H623" s="119"/>
      <c r="I623" s="109" t="str">
        <f t="shared" si="456"/>
        <v xml:space="preserve"> </v>
      </c>
      <c r="J623" s="109" t="str">
        <f t="shared" si="457"/>
        <v xml:space="preserve"> </v>
      </c>
      <c r="K623" s="109" t="str">
        <f t="shared" si="458"/>
        <v xml:space="preserve"> </v>
      </c>
      <c r="W623" s="141" t="str">
        <f t="shared" si="459"/>
        <v xml:space="preserve"> </v>
      </c>
      <c r="X623" s="137" t="str">
        <f t="shared" si="460"/>
        <v xml:space="preserve"> </v>
      </c>
      <c r="Y623" s="137" t="str">
        <f t="shared" si="461"/>
        <v xml:space="preserve"> </v>
      </c>
      <c r="Z623" s="137" t="str">
        <f t="shared" si="487"/>
        <v xml:space="preserve"> </v>
      </c>
      <c r="AA623" s="138" t="str">
        <f t="shared" si="488"/>
        <v xml:space="preserve"> </v>
      </c>
      <c r="AB623" s="144" t="str">
        <f t="shared" si="489"/>
        <v xml:space="preserve"> </v>
      </c>
      <c r="AC623" s="139" t="e">
        <f t="shared" si="490"/>
        <v>#N/A</v>
      </c>
      <c r="AD623" s="139" t="e">
        <f t="shared" si="491"/>
        <v>#N/A</v>
      </c>
      <c r="AE623" s="140" t="str">
        <f>IF(ISBLANK($G623)," ",IF($D623="Z",#REF!,IF($G623=2,0,IF($G623=1,IF($AB623&gt;$AD623,#REF!,0),IF($AB623&lt;$AC623,#REF!,#REF!)))))</f>
        <v xml:space="preserve"> </v>
      </c>
      <c r="AF623" s="140" t="str">
        <f>IF(ISBLANK($G623)," ",IF($D623="Z",#REF!+#REF!,IF($G623=2,#REF!+#REF!,IF($G623=1,IF($AB623&gt;$AD623,#REF!+#REF!,#REF!+#REF!),IF($AB623&lt;$AC623,#REF!+#REF!,#REF!+#REF!)))))</f>
        <v xml:space="preserve"> </v>
      </c>
      <c r="AG623" s="125">
        <f t="shared" si="462"/>
        <v>0</v>
      </c>
      <c r="AH623" s="126">
        <f t="shared" si="463"/>
        <v>0</v>
      </c>
      <c r="AI623" s="126">
        <f t="shared" si="464"/>
        <v>0</v>
      </c>
      <c r="AJ623" s="126">
        <f t="shared" si="465"/>
        <v>0</v>
      </c>
      <c r="AK623" s="126">
        <f t="shared" si="466"/>
        <v>0</v>
      </c>
      <c r="AL623" s="126">
        <f t="shared" si="467"/>
        <v>4</v>
      </c>
      <c r="AM623" s="125">
        <f t="shared" si="496"/>
        <v>23</v>
      </c>
      <c r="AN623" s="125">
        <f t="shared" si="492"/>
        <v>0</v>
      </c>
      <c r="AO623" s="125">
        <f t="shared" si="493"/>
        <v>0</v>
      </c>
      <c r="AP623" s="125">
        <f t="shared" si="468"/>
        <v>1</v>
      </c>
      <c r="AQ623" s="127">
        <f t="shared" si="469"/>
        <v>810</v>
      </c>
      <c r="AR623" s="127">
        <f t="shared" si="470"/>
        <v>0</v>
      </c>
      <c r="AS623" s="125">
        <f t="shared" si="471"/>
        <v>0</v>
      </c>
      <c r="AT623" s="128">
        <f t="shared" si="472"/>
        <v>0</v>
      </c>
      <c r="AU623" s="128">
        <f t="shared" si="473"/>
        <v>0</v>
      </c>
      <c r="AV623" s="128">
        <f t="shared" si="474"/>
        <v>0</v>
      </c>
      <c r="AW623" s="128">
        <f t="shared" si="475"/>
        <v>0</v>
      </c>
      <c r="AX623" s="146">
        <f t="shared" si="494"/>
        <v>0</v>
      </c>
      <c r="AY623" s="147">
        <f t="shared" si="476"/>
        <v>0</v>
      </c>
      <c r="AZ623" s="146">
        <f t="shared" si="495"/>
        <v>0</v>
      </c>
      <c r="BA623" s="129">
        <f t="shared" si="477"/>
        <v>0</v>
      </c>
      <c r="BB623" s="129">
        <f t="shared" si="478"/>
        <v>0</v>
      </c>
      <c r="BC623" s="129">
        <f t="shared" si="479"/>
        <v>0</v>
      </c>
      <c r="BD623" s="130">
        <f t="shared" si="480"/>
        <v>0</v>
      </c>
      <c r="BE623" s="130">
        <f t="shared" si="481"/>
        <v>0</v>
      </c>
      <c r="BF623" s="130">
        <f t="shared" si="482"/>
        <v>0</v>
      </c>
      <c r="BG623" s="149" t="b">
        <f t="shared" si="483"/>
        <v>0</v>
      </c>
      <c r="BH623" s="130" t="b">
        <f t="shared" si="484"/>
        <v>0</v>
      </c>
      <c r="BI623" s="130" t="str">
        <f t="shared" si="497"/>
        <v/>
      </c>
      <c r="BJ623" s="130" t="str">
        <f t="shared" si="498"/>
        <v/>
      </c>
      <c r="BK623" s="130">
        <f t="shared" si="499"/>
        <v>0</v>
      </c>
      <c r="BL623" s="130" t="str">
        <f t="shared" si="485"/>
        <v/>
      </c>
      <c r="BM623" s="130" t="str">
        <f t="shared" si="504"/>
        <v/>
      </c>
      <c r="BN623" s="130" t="str">
        <f t="shared" si="505"/>
        <v/>
      </c>
      <c r="BO623" s="130">
        <f t="shared" si="501"/>
        <v>0</v>
      </c>
      <c r="BP623" s="130">
        <f t="shared" si="502"/>
        <v>0</v>
      </c>
      <c r="BQ623" s="130">
        <f t="shared" si="503"/>
        <v>0</v>
      </c>
      <c r="BR623" s="130">
        <f t="shared" si="500"/>
        <v>0</v>
      </c>
      <c r="BS623" s="130" t="str">
        <f t="shared" si="486"/>
        <v>N</v>
      </c>
    </row>
    <row r="624" spans="1:71" ht="18" customHeight="1">
      <c r="A624" s="115"/>
      <c r="B624" s="117"/>
      <c r="C624" s="117"/>
      <c r="D624" s="118"/>
      <c r="E624" s="118"/>
      <c r="F624" s="115"/>
      <c r="G624" s="115"/>
      <c r="H624" s="119"/>
      <c r="I624" s="109" t="str">
        <f t="shared" si="456"/>
        <v xml:space="preserve"> </v>
      </c>
      <c r="J624" s="109" t="str">
        <f t="shared" si="457"/>
        <v xml:space="preserve"> </v>
      </c>
      <c r="K624" s="109" t="str">
        <f t="shared" si="458"/>
        <v xml:space="preserve"> </v>
      </c>
      <c r="W624" s="141" t="str">
        <f t="shared" si="459"/>
        <v xml:space="preserve"> </v>
      </c>
      <c r="X624" s="137" t="str">
        <f t="shared" si="460"/>
        <v xml:space="preserve"> </v>
      </c>
      <c r="Y624" s="137" t="str">
        <f t="shared" si="461"/>
        <v xml:space="preserve"> </v>
      </c>
      <c r="Z624" s="137" t="str">
        <f t="shared" si="487"/>
        <v xml:space="preserve"> </v>
      </c>
      <c r="AA624" s="138" t="str">
        <f t="shared" si="488"/>
        <v xml:space="preserve"> </v>
      </c>
      <c r="AB624" s="144" t="str">
        <f t="shared" si="489"/>
        <v xml:space="preserve"> </v>
      </c>
      <c r="AC624" s="139" t="e">
        <f t="shared" si="490"/>
        <v>#N/A</v>
      </c>
      <c r="AD624" s="139" t="e">
        <f t="shared" si="491"/>
        <v>#N/A</v>
      </c>
      <c r="AE624" s="140" t="str">
        <f>IF(ISBLANK($G624)," ",IF($D624="Z",#REF!,IF($G624=2,0,IF($G624=1,IF($AB624&gt;$AD624,#REF!,0),IF($AB624&lt;$AC624,#REF!,#REF!)))))</f>
        <v xml:space="preserve"> </v>
      </c>
      <c r="AF624" s="140" t="str">
        <f>IF(ISBLANK($G624)," ",IF($D624="Z",#REF!+#REF!,IF($G624=2,#REF!+#REF!,IF($G624=1,IF($AB624&gt;$AD624,#REF!+#REF!,#REF!+#REF!),IF($AB624&lt;$AC624,#REF!+#REF!,#REF!+#REF!)))))</f>
        <v xml:space="preserve"> </v>
      </c>
      <c r="AG624" s="125">
        <f t="shared" si="462"/>
        <v>0</v>
      </c>
      <c r="AH624" s="126">
        <f t="shared" si="463"/>
        <v>0</v>
      </c>
      <c r="AI624" s="126">
        <f t="shared" si="464"/>
        <v>0</v>
      </c>
      <c r="AJ624" s="126">
        <f t="shared" si="465"/>
        <v>0</v>
      </c>
      <c r="AK624" s="126">
        <f t="shared" si="466"/>
        <v>0</v>
      </c>
      <c r="AL624" s="126">
        <f t="shared" si="467"/>
        <v>4</v>
      </c>
      <c r="AM624" s="125">
        <f t="shared" si="496"/>
        <v>23</v>
      </c>
      <c r="AN624" s="125">
        <f t="shared" si="492"/>
        <v>0</v>
      </c>
      <c r="AO624" s="125">
        <f t="shared" si="493"/>
        <v>0</v>
      </c>
      <c r="AP624" s="125">
        <f t="shared" si="468"/>
        <v>1</v>
      </c>
      <c r="AQ624" s="127">
        <f t="shared" si="469"/>
        <v>810</v>
      </c>
      <c r="AR624" s="127">
        <f t="shared" si="470"/>
        <v>0</v>
      </c>
      <c r="AS624" s="125">
        <f t="shared" si="471"/>
        <v>0</v>
      </c>
      <c r="AT624" s="128">
        <f t="shared" si="472"/>
        <v>0</v>
      </c>
      <c r="AU624" s="128">
        <f t="shared" si="473"/>
        <v>0</v>
      </c>
      <c r="AV624" s="128">
        <f t="shared" si="474"/>
        <v>0</v>
      </c>
      <c r="AW624" s="128">
        <f t="shared" si="475"/>
        <v>0</v>
      </c>
      <c r="AX624" s="146">
        <f t="shared" si="494"/>
        <v>0</v>
      </c>
      <c r="AY624" s="147">
        <f t="shared" si="476"/>
        <v>0</v>
      </c>
      <c r="AZ624" s="146">
        <f t="shared" si="495"/>
        <v>0</v>
      </c>
      <c r="BA624" s="129">
        <f t="shared" si="477"/>
        <v>0</v>
      </c>
      <c r="BB624" s="129">
        <f t="shared" si="478"/>
        <v>0</v>
      </c>
      <c r="BC624" s="129">
        <f t="shared" si="479"/>
        <v>0</v>
      </c>
      <c r="BD624" s="130">
        <f t="shared" si="480"/>
        <v>0</v>
      </c>
      <c r="BE624" s="130">
        <f t="shared" si="481"/>
        <v>0</v>
      </c>
      <c r="BF624" s="130">
        <f t="shared" si="482"/>
        <v>0</v>
      </c>
      <c r="BG624" s="149" t="b">
        <f t="shared" si="483"/>
        <v>0</v>
      </c>
      <c r="BH624" s="130" t="b">
        <f t="shared" si="484"/>
        <v>0</v>
      </c>
      <c r="BI624" s="130" t="str">
        <f t="shared" si="497"/>
        <v/>
      </c>
      <c r="BJ624" s="130" t="str">
        <f t="shared" si="498"/>
        <v/>
      </c>
      <c r="BK624" s="130">
        <f t="shared" si="499"/>
        <v>0</v>
      </c>
      <c r="BL624" s="130" t="str">
        <f t="shared" si="485"/>
        <v/>
      </c>
      <c r="BM624" s="130" t="str">
        <f t="shared" si="504"/>
        <v/>
      </c>
      <c r="BN624" s="130" t="str">
        <f t="shared" si="505"/>
        <v/>
      </c>
      <c r="BO624" s="130">
        <f t="shared" si="501"/>
        <v>0</v>
      </c>
      <c r="BP624" s="130">
        <f t="shared" si="502"/>
        <v>0</v>
      </c>
      <c r="BQ624" s="130">
        <f t="shared" si="503"/>
        <v>0</v>
      </c>
      <c r="BR624" s="130">
        <f t="shared" si="500"/>
        <v>0</v>
      </c>
      <c r="BS624" s="130" t="str">
        <f t="shared" si="486"/>
        <v>N</v>
      </c>
    </row>
    <row r="625" spans="1:71" ht="18" customHeight="1">
      <c r="A625" s="115"/>
      <c r="B625" s="117"/>
      <c r="C625" s="117"/>
      <c r="D625" s="118"/>
      <c r="E625" s="118"/>
      <c r="F625" s="115"/>
      <c r="G625" s="115"/>
      <c r="H625" s="119"/>
      <c r="I625" s="109" t="str">
        <f t="shared" si="456"/>
        <v xml:space="preserve"> </v>
      </c>
      <c r="J625" s="109" t="str">
        <f t="shared" si="457"/>
        <v xml:space="preserve"> </v>
      </c>
      <c r="K625" s="109" t="str">
        <f t="shared" si="458"/>
        <v xml:space="preserve"> </v>
      </c>
      <c r="W625" s="141" t="str">
        <f t="shared" si="459"/>
        <v xml:space="preserve"> </v>
      </c>
      <c r="X625" s="137" t="str">
        <f t="shared" si="460"/>
        <v xml:space="preserve"> </v>
      </c>
      <c r="Y625" s="137" t="str">
        <f t="shared" si="461"/>
        <v xml:space="preserve"> </v>
      </c>
      <c r="Z625" s="137" t="str">
        <f t="shared" si="487"/>
        <v xml:space="preserve"> </v>
      </c>
      <c r="AA625" s="138" t="str">
        <f t="shared" si="488"/>
        <v xml:space="preserve"> </v>
      </c>
      <c r="AB625" s="144" t="str">
        <f t="shared" si="489"/>
        <v xml:space="preserve"> </v>
      </c>
      <c r="AC625" s="139" t="e">
        <f t="shared" si="490"/>
        <v>#N/A</v>
      </c>
      <c r="AD625" s="139" t="e">
        <f t="shared" si="491"/>
        <v>#N/A</v>
      </c>
      <c r="AE625" s="140" t="str">
        <f>IF(ISBLANK($G625)," ",IF($D625="Z",#REF!,IF($G625=2,0,IF($G625=1,IF($AB625&gt;$AD625,#REF!,0),IF($AB625&lt;$AC625,#REF!,#REF!)))))</f>
        <v xml:space="preserve"> </v>
      </c>
      <c r="AF625" s="140" t="str">
        <f>IF(ISBLANK($G625)," ",IF($D625="Z",#REF!+#REF!,IF($G625=2,#REF!+#REF!,IF($G625=1,IF($AB625&gt;$AD625,#REF!+#REF!,#REF!+#REF!),IF($AB625&lt;$AC625,#REF!+#REF!,#REF!+#REF!)))))</f>
        <v xml:space="preserve"> </v>
      </c>
      <c r="AG625" s="125">
        <f t="shared" si="462"/>
        <v>0</v>
      </c>
      <c r="AH625" s="126">
        <f t="shared" si="463"/>
        <v>0</v>
      </c>
      <c r="AI625" s="126">
        <f t="shared" si="464"/>
        <v>0</v>
      </c>
      <c r="AJ625" s="126">
        <f t="shared" si="465"/>
        <v>0</v>
      </c>
      <c r="AK625" s="126">
        <f t="shared" si="466"/>
        <v>0</v>
      </c>
      <c r="AL625" s="126">
        <f t="shared" si="467"/>
        <v>4</v>
      </c>
      <c r="AM625" s="125">
        <f t="shared" si="496"/>
        <v>23</v>
      </c>
      <c r="AN625" s="125">
        <f t="shared" si="492"/>
        <v>0</v>
      </c>
      <c r="AO625" s="125">
        <f t="shared" si="493"/>
        <v>0</v>
      </c>
      <c r="AP625" s="125">
        <f t="shared" si="468"/>
        <v>1</v>
      </c>
      <c r="AQ625" s="127">
        <f t="shared" si="469"/>
        <v>810</v>
      </c>
      <c r="AR625" s="127">
        <f t="shared" si="470"/>
        <v>0</v>
      </c>
      <c r="AS625" s="125">
        <f t="shared" si="471"/>
        <v>0</v>
      </c>
      <c r="AT625" s="128">
        <f t="shared" si="472"/>
        <v>0</v>
      </c>
      <c r="AU625" s="128">
        <f t="shared" si="473"/>
        <v>0</v>
      </c>
      <c r="AV625" s="128">
        <f t="shared" si="474"/>
        <v>0</v>
      </c>
      <c r="AW625" s="128">
        <f t="shared" si="475"/>
        <v>0</v>
      </c>
      <c r="AX625" s="146">
        <f t="shared" si="494"/>
        <v>0</v>
      </c>
      <c r="AY625" s="147">
        <f t="shared" si="476"/>
        <v>0</v>
      </c>
      <c r="AZ625" s="146">
        <f t="shared" si="495"/>
        <v>0</v>
      </c>
      <c r="BA625" s="129">
        <f t="shared" si="477"/>
        <v>0</v>
      </c>
      <c r="BB625" s="129">
        <f t="shared" si="478"/>
        <v>0</v>
      </c>
      <c r="BC625" s="129">
        <f t="shared" si="479"/>
        <v>0</v>
      </c>
      <c r="BD625" s="130">
        <f t="shared" si="480"/>
        <v>0</v>
      </c>
      <c r="BE625" s="130">
        <f t="shared" si="481"/>
        <v>0</v>
      </c>
      <c r="BF625" s="130">
        <f t="shared" si="482"/>
        <v>0</v>
      </c>
      <c r="BG625" s="149" t="b">
        <f t="shared" si="483"/>
        <v>0</v>
      </c>
      <c r="BH625" s="130" t="b">
        <f t="shared" si="484"/>
        <v>0</v>
      </c>
      <c r="BI625" s="130" t="str">
        <f t="shared" si="497"/>
        <v/>
      </c>
      <c r="BJ625" s="130" t="str">
        <f t="shared" si="498"/>
        <v/>
      </c>
      <c r="BK625" s="130">
        <f t="shared" si="499"/>
        <v>0</v>
      </c>
      <c r="BL625" s="130" t="str">
        <f t="shared" si="485"/>
        <v/>
      </c>
      <c r="BM625" s="130" t="str">
        <f t="shared" si="504"/>
        <v/>
      </c>
      <c r="BN625" s="130" t="str">
        <f t="shared" si="505"/>
        <v/>
      </c>
      <c r="BO625" s="130">
        <f t="shared" si="501"/>
        <v>0</v>
      </c>
      <c r="BP625" s="130">
        <f t="shared" si="502"/>
        <v>0</v>
      </c>
      <c r="BQ625" s="130">
        <f t="shared" si="503"/>
        <v>0</v>
      </c>
      <c r="BR625" s="130">
        <f t="shared" si="500"/>
        <v>0</v>
      </c>
      <c r="BS625" s="130" t="str">
        <f t="shared" si="486"/>
        <v>N</v>
      </c>
    </row>
    <row r="626" spans="1:71" ht="18" customHeight="1">
      <c r="A626" s="115"/>
      <c r="B626" s="117"/>
      <c r="C626" s="117"/>
      <c r="D626" s="118"/>
      <c r="E626" s="118"/>
      <c r="F626" s="115"/>
      <c r="G626" s="115"/>
      <c r="H626" s="119"/>
      <c r="I626" s="109" t="str">
        <f t="shared" si="456"/>
        <v xml:space="preserve"> </v>
      </c>
      <c r="J626" s="109" t="str">
        <f t="shared" si="457"/>
        <v xml:space="preserve"> </v>
      </c>
      <c r="K626" s="109" t="str">
        <f t="shared" si="458"/>
        <v xml:space="preserve"> </v>
      </c>
      <c r="W626" s="141" t="str">
        <f t="shared" si="459"/>
        <v xml:space="preserve"> </v>
      </c>
      <c r="X626" s="137" t="str">
        <f t="shared" si="460"/>
        <v xml:space="preserve"> </v>
      </c>
      <c r="Y626" s="137" t="str">
        <f t="shared" si="461"/>
        <v xml:space="preserve"> </v>
      </c>
      <c r="Z626" s="137" t="str">
        <f t="shared" si="487"/>
        <v xml:space="preserve"> </v>
      </c>
      <c r="AA626" s="138" t="str">
        <f t="shared" si="488"/>
        <v xml:space="preserve"> </v>
      </c>
      <c r="AB626" s="144" t="str">
        <f t="shared" si="489"/>
        <v xml:space="preserve"> </v>
      </c>
      <c r="AC626" s="139" t="e">
        <f t="shared" si="490"/>
        <v>#N/A</v>
      </c>
      <c r="AD626" s="139" t="e">
        <f t="shared" si="491"/>
        <v>#N/A</v>
      </c>
      <c r="AE626" s="140" t="str">
        <f>IF(ISBLANK($G626)," ",IF($D626="Z",#REF!,IF($G626=2,0,IF($G626=1,IF($AB626&gt;$AD626,#REF!,0),IF($AB626&lt;$AC626,#REF!,#REF!)))))</f>
        <v xml:space="preserve"> </v>
      </c>
      <c r="AF626" s="140" t="str">
        <f>IF(ISBLANK($G626)," ",IF($D626="Z",#REF!+#REF!,IF($G626=2,#REF!+#REF!,IF($G626=1,IF($AB626&gt;$AD626,#REF!+#REF!,#REF!+#REF!),IF($AB626&lt;$AC626,#REF!+#REF!,#REF!+#REF!)))))</f>
        <v xml:space="preserve"> </v>
      </c>
      <c r="AG626" s="125">
        <f t="shared" si="462"/>
        <v>0</v>
      </c>
      <c r="AH626" s="126">
        <f t="shared" si="463"/>
        <v>0</v>
      </c>
      <c r="AI626" s="126">
        <f t="shared" si="464"/>
        <v>0</v>
      </c>
      <c r="AJ626" s="126">
        <f t="shared" si="465"/>
        <v>0</v>
      </c>
      <c r="AK626" s="126">
        <f t="shared" si="466"/>
        <v>0</v>
      </c>
      <c r="AL626" s="126">
        <f t="shared" si="467"/>
        <v>4</v>
      </c>
      <c r="AM626" s="125">
        <f t="shared" si="496"/>
        <v>23</v>
      </c>
      <c r="AN626" s="125">
        <f t="shared" si="492"/>
        <v>0</v>
      </c>
      <c r="AO626" s="125">
        <f t="shared" si="493"/>
        <v>0</v>
      </c>
      <c r="AP626" s="125">
        <f t="shared" si="468"/>
        <v>1</v>
      </c>
      <c r="AQ626" s="127">
        <f t="shared" si="469"/>
        <v>810</v>
      </c>
      <c r="AR626" s="127">
        <f t="shared" si="470"/>
        <v>0</v>
      </c>
      <c r="AS626" s="125">
        <f t="shared" si="471"/>
        <v>0</v>
      </c>
      <c r="AT626" s="128">
        <f t="shared" si="472"/>
        <v>0</v>
      </c>
      <c r="AU626" s="128">
        <f t="shared" si="473"/>
        <v>0</v>
      </c>
      <c r="AV626" s="128">
        <f t="shared" si="474"/>
        <v>0</v>
      </c>
      <c r="AW626" s="128">
        <f t="shared" si="475"/>
        <v>0</v>
      </c>
      <c r="AX626" s="146">
        <f t="shared" si="494"/>
        <v>0</v>
      </c>
      <c r="AY626" s="147">
        <f t="shared" si="476"/>
        <v>0</v>
      </c>
      <c r="AZ626" s="146">
        <f t="shared" si="495"/>
        <v>0</v>
      </c>
      <c r="BA626" s="129">
        <f t="shared" si="477"/>
        <v>0</v>
      </c>
      <c r="BB626" s="129">
        <f t="shared" si="478"/>
        <v>0</v>
      </c>
      <c r="BC626" s="129">
        <f t="shared" si="479"/>
        <v>0</v>
      </c>
      <c r="BD626" s="130">
        <f t="shared" si="480"/>
        <v>0</v>
      </c>
      <c r="BE626" s="130">
        <f t="shared" si="481"/>
        <v>0</v>
      </c>
      <c r="BF626" s="130">
        <f t="shared" si="482"/>
        <v>0</v>
      </c>
      <c r="BG626" s="149" t="b">
        <f t="shared" si="483"/>
        <v>0</v>
      </c>
      <c r="BH626" s="130" t="b">
        <f t="shared" si="484"/>
        <v>0</v>
      </c>
      <c r="BI626" s="130" t="str">
        <f t="shared" si="497"/>
        <v/>
      </c>
      <c r="BJ626" s="130" t="str">
        <f t="shared" si="498"/>
        <v/>
      </c>
      <c r="BK626" s="130">
        <f t="shared" si="499"/>
        <v>0</v>
      </c>
      <c r="BL626" s="130" t="str">
        <f t="shared" si="485"/>
        <v/>
      </c>
      <c r="BM626" s="130" t="str">
        <f t="shared" si="504"/>
        <v/>
      </c>
      <c r="BN626" s="130" t="str">
        <f t="shared" si="505"/>
        <v/>
      </c>
      <c r="BO626" s="130">
        <f t="shared" si="501"/>
        <v>0</v>
      </c>
      <c r="BP626" s="130">
        <f t="shared" si="502"/>
        <v>0</v>
      </c>
      <c r="BQ626" s="130">
        <f t="shared" si="503"/>
        <v>0</v>
      </c>
      <c r="BR626" s="130">
        <f t="shared" si="500"/>
        <v>0</v>
      </c>
      <c r="BS626" s="130" t="str">
        <f t="shared" si="486"/>
        <v>N</v>
      </c>
    </row>
    <row r="627" spans="1:71" ht="18" customHeight="1">
      <c r="A627" s="115"/>
      <c r="B627" s="117"/>
      <c r="C627" s="117"/>
      <c r="D627" s="118"/>
      <c r="E627" s="118"/>
      <c r="F627" s="115"/>
      <c r="G627" s="115"/>
      <c r="H627" s="119"/>
      <c r="I627" s="109" t="str">
        <f t="shared" si="456"/>
        <v xml:space="preserve"> </v>
      </c>
      <c r="J627" s="109" t="str">
        <f t="shared" si="457"/>
        <v xml:space="preserve"> </v>
      </c>
      <c r="K627" s="109" t="str">
        <f t="shared" si="458"/>
        <v xml:space="preserve"> </v>
      </c>
      <c r="W627" s="141" t="str">
        <f t="shared" si="459"/>
        <v xml:space="preserve"> </v>
      </c>
      <c r="X627" s="137" t="str">
        <f t="shared" si="460"/>
        <v xml:space="preserve"> </v>
      </c>
      <c r="Y627" s="137" t="str">
        <f t="shared" si="461"/>
        <v xml:space="preserve"> </v>
      </c>
      <c r="Z627" s="137" t="str">
        <f t="shared" si="487"/>
        <v xml:space="preserve"> </v>
      </c>
      <c r="AA627" s="138" t="str">
        <f t="shared" si="488"/>
        <v xml:space="preserve"> </v>
      </c>
      <c r="AB627" s="144" t="str">
        <f t="shared" si="489"/>
        <v xml:space="preserve"> </v>
      </c>
      <c r="AC627" s="139" t="e">
        <f t="shared" si="490"/>
        <v>#N/A</v>
      </c>
      <c r="AD627" s="139" t="e">
        <f t="shared" si="491"/>
        <v>#N/A</v>
      </c>
      <c r="AE627" s="140" t="str">
        <f>IF(ISBLANK($G627)," ",IF($D627="Z",#REF!,IF($G627=2,0,IF($G627=1,IF($AB627&gt;$AD627,#REF!,0),IF($AB627&lt;$AC627,#REF!,#REF!)))))</f>
        <v xml:space="preserve"> </v>
      </c>
      <c r="AF627" s="140" t="str">
        <f>IF(ISBLANK($G627)," ",IF($D627="Z",#REF!+#REF!,IF($G627=2,#REF!+#REF!,IF($G627=1,IF($AB627&gt;$AD627,#REF!+#REF!,#REF!+#REF!),IF($AB627&lt;$AC627,#REF!+#REF!,#REF!+#REF!)))))</f>
        <v xml:space="preserve"> </v>
      </c>
      <c r="AG627" s="125">
        <f t="shared" si="462"/>
        <v>0</v>
      </c>
      <c r="AH627" s="126">
        <f t="shared" si="463"/>
        <v>0</v>
      </c>
      <c r="AI627" s="126">
        <f t="shared" si="464"/>
        <v>0</v>
      </c>
      <c r="AJ627" s="126">
        <f t="shared" si="465"/>
        <v>0</v>
      </c>
      <c r="AK627" s="126">
        <f t="shared" si="466"/>
        <v>0</v>
      </c>
      <c r="AL627" s="126">
        <f t="shared" si="467"/>
        <v>4</v>
      </c>
      <c r="AM627" s="125">
        <f t="shared" si="496"/>
        <v>23</v>
      </c>
      <c r="AN627" s="125">
        <f t="shared" si="492"/>
        <v>0</v>
      </c>
      <c r="AO627" s="125">
        <f t="shared" si="493"/>
        <v>0</v>
      </c>
      <c r="AP627" s="125">
        <f t="shared" si="468"/>
        <v>1</v>
      </c>
      <c r="AQ627" s="127">
        <f t="shared" si="469"/>
        <v>810</v>
      </c>
      <c r="AR627" s="127">
        <f t="shared" si="470"/>
        <v>0</v>
      </c>
      <c r="AS627" s="125">
        <f t="shared" si="471"/>
        <v>0</v>
      </c>
      <c r="AT627" s="128">
        <f t="shared" si="472"/>
        <v>0</v>
      </c>
      <c r="AU627" s="128">
        <f t="shared" si="473"/>
        <v>0</v>
      </c>
      <c r="AV627" s="128">
        <f t="shared" si="474"/>
        <v>0</v>
      </c>
      <c r="AW627" s="128">
        <f t="shared" si="475"/>
        <v>0</v>
      </c>
      <c r="AX627" s="146">
        <f t="shared" si="494"/>
        <v>0</v>
      </c>
      <c r="AY627" s="147">
        <f t="shared" si="476"/>
        <v>0</v>
      </c>
      <c r="AZ627" s="146">
        <f t="shared" si="495"/>
        <v>0</v>
      </c>
      <c r="BA627" s="129">
        <f t="shared" si="477"/>
        <v>0</v>
      </c>
      <c r="BB627" s="129">
        <f t="shared" si="478"/>
        <v>0</v>
      </c>
      <c r="BC627" s="129">
        <f t="shared" si="479"/>
        <v>0</v>
      </c>
      <c r="BD627" s="130">
        <f t="shared" si="480"/>
        <v>0</v>
      </c>
      <c r="BE627" s="130">
        <f t="shared" si="481"/>
        <v>0</v>
      </c>
      <c r="BF627" s="130">
        <f t="shared" si="482"/>
        <v>0</v>
      </c>
      <c r="BG627" s="149" t="b">
        <f t="shared" si="483"/>
        <v>0</v>
      </c>
      <c r="BH627" s="130" t="b">
        <f t="shared" si="484"/>
        <v>0</v>
      </c>
      <c r="BI627" s="130" t="str">
        <f t="shared" si="497"/>
        <v/>
      </c>
      <c r="BJ627" s="130" t="str">
        <f t="shared" si="498"/>
        <v/>
      </c>
      <c r="BK627" s="130">
        <f t="shared" si="499"/>
        <v>0</v>
      </c>
      <c r="BL627" s="130" t="str">
        <f t="shared" si="485"/>
        <v/>
      </c>
      <c r="BM627" s="130" t="str">
        <f t="shared" si="504"/>
        <v/>
      </c>
      <c r="BN627" s="130" t="str">
        <f t="shared" si="505"/>
        <v/>
      </c>
      <c r="BO627" s="130">
        <f t="shared" si="501"/>
        <v>0</v>
      </c>
      <c r="BP627" s="130">
        <f t="shared" si="502"/>
        <v>0</v>
      </c>
      <c r="BQ627" s="130">
        <f t="shared" si="503"/>
        <v>0</v>
      </c>
      <c r="BR627" s="130">
        <f t="shared" si="500"/>
        <v>0</v>
      </c>
      <c r="BS627" s="130" t="str">
        <f t="shared" si="486"/>
        <v>N</v>
      </c>
    </row>
    <row r="628" spans="1:71" ht="18" customHeight="1">
      <c r="A628" s="115"/>
      <c r="B628" s="117"/>
      <c r="C628" s="117"/>
      <c r="D628" s="118"/>
      <c r="E628" s="118"/>
      <c r="F628" s="115"/>
      <c r="G628" s="115"/>
      <c r="H628" s="119"/>
      <c r="I628" s="109" t="str">
        <f t="shared" si="456"/>
        <v xml:space="preserve"> </v>
      </c>
      <c r="J628" s="109" t="str">
        <f t="shared" si="457"/>
        <v xml:space="preserve"> </v>
      </c>
      <c r="K628" s="109" t="str">
        <f t="shared" si="458"/>
        <v xml:space="preserve"> </v>
      </c>
      <c r="W628" s="141" t="str">
        <f t="shared" si="459"/>
        <v xml:space="preserve"> </v>
      </c>
      <c r="X628" s="137" t="str">
        <f t="shared" si="460"/>
        <v xml:space="preserve"> </v>
      </c>
      <c r="Y628" s="137" t="str">
        <f t="shared" si="461"/>
        <v xml:space="preserve"> </v>
      </c>
      <c r="Z628" s="137" t="str">
        <f t="shared" si="487"/>
        <v xml:space="preserve"> </v>
      </c>
      <c r="AA628" s="138" t="str">
        <f t="shared" si="488"/>
        <v xml:space="preserve"> </v>
      </c>
      <c r="AB628" s="144" t="str">
        <f t="shared" si="489"/>
        <v xml:space="preserve"> </v>
      </c>
      <c r="AC628" s="139" t="e">
        <f t="shared" si="490"/>
        <v>#N/A</v>
      </c>
      <c r="AD628" s="139" t="e">
        <f t="shared" si="491"/>
        <v>#N/A</v>
      </c>
      <c r="AE628" s="140" t="str">
        <f>IF(ISBLANK($G628)," ",IF($D628="Z",#REF!,IF($G628=2,0,IF($G628=1,IF($AB628&gt;$AD628,#REF!,0),IF($AB628&lt;$AC628,#REF!,#REF!)))))</f>
        <v xml:space="preserve"> </v>
      </c>
      <c r="AF628" s="140" t="str">
        <f>IF(ISBLANK($G628)," ",IF($D628="Z",#REF!+#REF!,IF($G628=2,#REF!+#REF!,IF($G628=1,IF($AB628&gt;$AD628,#REF!+#REF!,#REF!+#REF!),IF($AB628&lt;$AC628,#REF!+#REF!,#REF!+#REF!)))))</f>
        <v xml:space="preserve"> </v>
      </c>
      <c r="AG628" s="125">
        <f t="shared" si="462"/>
        <v>0</v>
      </c>
      <c r="AH628" s="126">
        <f t="shared" si="463"/>
        <v>0</v>
      </c>
      <c r="AI628" s="126">
        <f t="shared" si="464"/>
        <v>0</v>
      </c>
      <c r="AJ628" s="126">
        <f t="shared" si="465"/>
        <v>0</v>
      </c>
      <c r="AK628" s="126">
        <f t="shared" si="466"/>
        <v>0</v>
      </c>
      <c r="AL628" s="126">
        <f t="shared" si="467"/>
        <v>4</v>
      </c>
      <c r="AM628" s="125">
        <f t="shared" si="496"/>
        <v>23</v>
      </c>
      <c r="AN628" s="125">
        <f t="shared" si="492"/>
        <v>0</v>
      </c>
      <c r="AO628" s="125">
        <f t="shared" si="493"/>
        <v>0</v>
      </c>
      <c r="AP628" s="125">
        <f t="shared" si="468"/>
        <v>1</v>
      </c>
      <c r="AQ628" s="127">
        <f t="shared" si="469"/>
        <v>810</v>
      </c>
      <c r="AR628" s="127">
        <f t="shared" si="470"/>
        <v>0</v>
      </c>
      <c r="AS628" s="125">
        <f t="shared" si="471"/>
        <v>0</v>
      </c>
      <c r="AT628" s="128">
        <f t="shared" si="472"/>
        <v>0</v>
      </c>
      <c r="AU628" s="128">
        <f t="shared" si="473"/>
        <v>0</v>
      </c>
      <c r="AV628" s="128">
        <f t="shared" si="474"/>
        <v>0</v>
      </c>
      <c r="AW628" s="128">
        <f t="shared" si="475"/>
        <v>0</v>
      </c>
      <c r="AX628" s="146">
        <f t="shared" si="494"/>
        <v>0</v>
      </c>
      <c r="AY628" s="147">
        <f t="shared" si="476"/>
        <v>0</v>
      </c>
      <c r="AZ628" s="146">
        <f t="shared" si="495"/>
        <v>0</v>
      </c>
      <c r="BA628" s="129">
        <f t="shared" si="477"/>
        <v>0</v>
      </c>
      <c r="BB628" s="129">
        <f t="shared" si="478"/>
        <v>0</v>
      </c>
      <c r="BC628" s="129">
        <f t="shared" si="479"/>
        <v>0</v>
      </c>
      <c r="BD628" s="130">
        <f t="shared" si="480"/>
        <v>0</v>
      </c>
      <c r="BE628" s="130">
        <f t="shared" si="481"/>
        <v>0</v>
      </c>
      <c r="BF628" s="130">
        <f t="shared" si="482"/>
        <v>0</v>
      </c>
      <c r="BG628" s="149" t="b">
        <f t="shared" si="483"/>
        <v>0</v>
      </c>
      <c r="BH628" s="130" t="b">
        <f t="shared" si="484"/>
        <v>0</v>
      </c>
      <c r="BI628" s="130" t="str">
        <f t="shared" si="497"/>
        <v/>
      </c>
      <c r="BJ628" s="130" t="str">
        <f t="shared" si="498"/>
        <v/>
      </c>
      <c r="BK628" s="130">
        <f t="shared" si="499"/>
        <v>0</v>
      </c>
      <c r="BL628" s="130" t="str">
        <f t="shared" si="485"/>
        <v/>
      </c>
      <c r="BM628" s="130" t="str">
        <f t="shared" si="504"/>
        <v/>
      </c>
      <c r="BN628" s="130" t="str">
        <f t="shared" si="505"/>
        <v/>
      </c>
      <c r="BO628" s="130">
        <f t="shared" si="501"/>
        <v>0</v>
      </c>
      <c r="BP628" s="130">
        <f t="shared" si="502"/>
        <v>0</v>
      </c>
      <c r="BQ628" s="130">
        <f t="shared" si="503"/>
        <v>0</v>
      </c>
      <c r="BR628" s="130">
        <f t="shared" si="500"/>
        <v>0</v>
      </c>
      <c r="BS628" s="130" t="str">
        <f t="shared" si="486"/>
        <v>N</v>
      </c>
    </row>
    <row r="629" spans="1:71" ht="18" customHeight="1">
      <c r="A629" s="115"/>
      <c r="B629" s="117"/>
      <c r="C629" s="117"/>
      <c r="D629" s="118"/>
      <c r="E629" s="118"/>
      <c r="F629" s="115"/>
      <c r="G629" s="115"/>
      <c r="H629" s="119"/>
      <c r="I629" s="109" t="str">
        <f t="shared" si="456"/>
        <v xml:space="preserve"> </v>
      </c>
      <c r="J629" s="109" t="str">
        <f t="shared" si="457"/>
        <v xml:space="preserve"> </v>
      </c>
      <c r="K629" s="109" t="str">
        <f t="shared" si="458"/>
        <v xml:space="preserve"> </v>
      </c>
      <c r="W629" s="141" t="str">
        <f t="shared" si="459"/>
        <v xml:space="preserve"> </v>
      </c>
      <c r="X629" s="137" t="str">
        <f t="shared" si="460"/>
        <v xml:space="preserve"> </v>
      </c>
      <c r="Y629" s="137" t="str">
        <f t="shared" si="461"/>
        <v xml:space="preserve"> </v>
      </c>
      <c r="Z629" s="137" t="str">
        <f t="shared" si="487"/>
        <v xml:space="preserve"> </v>
      </c>
      <c r="AA629" s="138" t="str">
        <f t="shared" si="488"/>
        <v xml:space="preserve"> </v>
      </c>
      <c r="AB629" s="144" t="str">
        <f t="shared" si="489"/>
        <v xml:space="preserve"> </v>
      </c>
      <c r="AC629" s="139" t="e">
        <f t="shared" si="490"/>
        <v>#N/A</v>
      </c>
      <c r="AD629" s="139" t="e">
        <f t="shared" si="491"/>
        <v>#N/A</v>
      </c>
      <c r="AE629" s="140" t="str">
        <f>IF(ISBLANK($G629)," ",IF($D629="Z",#REF!,IF($G629=2,0,IF($G629=1,IF($AB629&gt;$AD629,#REF!,0),IF($AB629&lt;$AC629,#REF!,#REF!)))))</f>
        <v xml:space="preserve"> </v>
      </c>
      <c r="AF629" s="140" t="str">
        <f>IF(ISBLANK($G629)," ",IF($D629="Z",#REF!+#REF!,IF($G629=2,#REF!+#REF!,IF($G629=1,IF($AB629&gt;$AD629,#REF!+#REF!,#REF!+#REF!),IF($AB629&lt;$AC629,#REF!+#REF!,#REF!+#REF!)))))</f>
        <v xml:space="preserve"> </v>
      </c>
      <c r="AG629" s="125">
        <f t="shared" si="462"/>
        <v>0</v>
      </c>
      <c r="AH629" s="126">
        <f t="shared" si="463"/>
        <v>0</v>
      </c>
      <c r="AI629" s="126">
        <f t="shared" si="464"/>
        <v>0</v>
      </c>
      <c r="AJ629" s="126">
        <f t="shared" si="465"/>
        <v>0</v>
      </c>
      <c r="AK629" s="126">
        <f t="shared" si="466"/>
        <v>0</v>
      </c>
      <c r="AL629" s="126">
        <f t="shared" si="467"/>
        <v>4</v>
      </c>
      <c r="AM629" s="125">
        <f t="shared" si="496"/>
        <v>23</v>
      </c>
      <c r="AN629" s="125">
        <f t="shared" si="492"/>
        <v>0</v>
      </c>
      <c r="AO629" s="125">
        <f t="shared" si="493"/>
        <v>0</v>
      </c>
      <c r="AP629" s="125">
        <f t="shared" si="468"/>
        <v>1</v>
      </c>
      <c r="AQ629" s="127">
        <f t="shared" si="469"/>
        <v>810</v>
      </c>
      <c r="AR629" s="127">
        <f t="shared" si="470"/>
        <v>0</v>
      </c>
      <c r="AS629" s="125">
        <f t="shared" si="471"/>
        <v>0</v>
      </c>
      <c r="AT629" s="128">
        <f t="shared" si="472"/>
        <v>0</v>
      </c>
      <c r="AU629" s="128">
        <f t="shared" si="473"/>
        <v>0</v>
      </c>
      <c r="AV629" s="128">
        <f t="shared" si="474"/>
        <v>0</v>
      </c>
      <c r="AW629" s="128">
        <f t="shared" si="475"/>
        <v>0</v>
      </c>
      <c r="AX629" s="146">
        <f t="shared" si="494"/>
        <v>0</v>
      </c>
      <c r="AY629" s="147">
        <f t="shared" si="476"/>
        <v>0</v>
      </c>
      <c r="AZ629" s="146">
        <f t="shared" si="495"/>
        <v>0</v>
      </c>
      <c r="BA629" s="129">
        <f t="shared" si="477"/>
        <v>0</v>
      </c>
      <c r="BB629" s="129">
        <f t="shared" si="478"/>
        <v>0</v>
      </c>
      <c r="BC629" s="129">
        <f t="shared" si="479"/>
        <v>0</v>
      </c>
      <c r="BD629" s="130">
        <f t="shared" si="480"/>
        <v>0</v>
      </c>
      <c r="BE629" s="130">
        <f t="shared" si="481"/>
        <v>0</v>
      </c>
      <c r="BF629" s="130">
        <f t="shared" si="482"/>
        <v>0</v>
      </c>
      <c r="BG629" s="149" t="b">
        <f t="shared" si="483"/>
        <v>0</v>
      </c>
      <c r="BH629" s="130" t="b">
        <f t="shared" si="484"/>
        <v>0</v>
      </c>
      <c r="BI629" s="130" t="str">
        <f t="shared" si="497"/>
        <v/>
      </c>
      <c r="BJ629" s="130" t="str">
        <f t="shared" si="498"/>
        <v/>
      </c>
      <c r="BK629" s="130">
        <f t="shared" si="499"/>
        <v>0</v>
      </c>
      <c r="BL629" s="130" t="str">
        <f t="shared" si="485"/>
        <v/>
      </c>
      <c r="BM629" s="130" t="str">
        <f t="shared" si="504"/>
        <v/>
      </c>
      <c r="BN629" s="130" t="str">
        <f t="shared" si="505"/>
        <v/>
      </c>
      <c r="BO629" s="130">
        <f t="shared" si="501"/>
        <v>0</v>
      </c>
      <c r="BP629" s="130">
        <f t="shared" si="502"/>
        <v>0</v>
      </c>
      <c r="BQ629" s="130">
        <f t="shared" si="503"/>
        <v>0</v>
      </c>
      <c r="BR629" s="130">
        <f t="shared" si="500"/>
        <v>0</v>
      </c>
      <c r="BS629" s="130" t="str">
        <f t="shared" si="486"/>
        <v>N</v>
      </c>
    </row>
    <row r="630" spans="1:71" ht="18" customHeight="1">
      <c r="A630" s="115"/>
      <c r="B630" s="117"/>
      <c r="C630" s="117"/>
      <c r="D630" s="118"/>
      <c r="E630" s="118"/>
      <c r="F630" s="115"/>
      <c r="G630" s="115"/>
      <c r="H630" s="119"/>
      <c r="I630" s="109" t="str">
        <f t="shared" si="456"/>
        <v xml:space="preserve"> </v>
      </c>
      <c r="J630" s="109" t="str">
        <f t="shared" si="457"/>
        <v xml:space="preserve"> </v>
      </c>
      <c r="K630" s="109" t="str">
        <f t="shared" si="458"/>
        <v xml:space="preserve"> </v>
      </c>
      <c r="W630" s="141" t="str">
        <f t="shared" si="459"/>
        <v xml:space="preserve"> </v>
      </c>
      <c r="X630" s="137" t="str">
        <f t="shared" si="460"/>
        <v xml:space="preserve"> </v>
      </c>
      <c r="Y630" s="137" t="str">
        <f t="shared" si="461"/>
        <v xml:space="preserve"> </v>
      </c>
      <c r="Z630" s="137" t="str">
        <f t="shared" si="487"/>
        <v xml:space="preserve"> </v>
      </c>
      <c r="AA630" s="138" t="str">
        <f t="shared" si="488"/>
        <v xml:space="preserve"> </v>
      </c>
      <c r="AB630" s="144" t="str">
        <f t="shared" si="489"/>
        <v xml:space="preserve"> </v>
      </c>
      <c r="AC630" s="139" t="e">
        <f t="shared" si="490"/>
        <v>#N/A</v>
      </c>
      <c r="AD630" s="139" t="e">
        <f t="shared" si="491"/>
        <v>#N/A</v>
      </c>
      <c r="AE630" s="140" t="str">
        <f>IF(ISBLANK($G630)," ",IF($D630="Z",#REF!,IF($G630=2,0,IF($G630=1,IF($AB630&gt;$AD630,#REF!,0),IF($AB630&lt;$AC630,#REF!,#REF!)))))</f>
        <v xml:space="preserve"> </v>
      </c>
      <c r="AF630" s="140" t="str">
        <f>IF(ISBLANK($G630)," ",IF($D630="Z",#REF!+#REF!,IF($G630=2,#REF!+#REF!,IF($G630=1,IF($AB630&gt;$AD630,#REF!+#REF!,#REF!+#REF!),IF($AB630&lt;$AC630,#REF!+#REF!,#REF!+#REF!)))))</f>
        <v xml:space="preserve"> </v>
      </c>
      <c r="AG630" s="125">
        <f t="shared" si="462"/>
        <v>0</v>
      </c>
      <c r="AH630" s="126">
        <f t="shared" si="463"/>
        <v>0</v>
      </c>
      <c r="AI630" s="126">
        <f t="shared" si="464"/>
        <v>0</v>
      </c>
      <c r="AJ630" s="126">
        <f t="shared" si="465"/>
        <v>0</v>
      </c>
      <c r="AK630" s="126">
        <f t="shared" si="466"/>
        <v>0</v>
      </c>
      <c r="AL630" s="126">
        <f t="shared" si="467"/>
        <v>4</v>
      </c>
      <c r="AM630" s="125">
        <f t="shared" si="496"/>
        <v>23</v>
      </c>
      <c r="AN630" s="125">
        <f t="shared" si="492"/>
        <v>0</v>
      </c>
      <c r="AO630" s="125">
        <f t="shared" si="493"/>
        <v>0</v>
      </c>
      <c r="AP630" s="125">
        <f t="shared" si="468"/>
        <v>1</v>
      </c>
      <c r="AQ630" s="127">
        <f t="shared" si="469"/>
        <v>810</v>
      </c>
      <c r="AR630" s="127">
        <f t="shared" si="470"/>
        <v>0</v>
      </c>
      <c r="AS630" s="125">
        <f t="shared" si="471"/>
        <v>0</v>
      </c>
      <c r="AT630" s="128">
        <f t="shared" si="472"/>
        <v>0</v>
      </c>
      <c r="AU630" s="128">
        <f t="shared" si="473"/>
        <v>0</v>
      </c>
      <c r="AV630" s="128">
        <f t="shared" si="474"/>
        <v>0</v>
      </c>
      <c r="AW630" s="128">
        <f t="shared" si="475"/>
        <v>0</v>
      </c>
      <c r="AX630" s="146">
        <f t="shared" si="494"/>
        <v>0</v>
      </c>
      <c r="AY630" s="147">
        <f t="shared" si="476"/>
        <v>0</v>
      </c>
      <c r="AZ630" s="146">
        <f t="shared" si="495"/>
        <v>0</v>
      </c>
      <c r="BA630" s="129">
        <f t="shared" si="477"/>
        <v>0</v>
      </c>
      <c r="BB630" s="129">
        <f t="shared" si="478"/>
        <v>0</v>
      </c>
      <c r="BC630" s="129">
        <f t="shared" si="479"/>
        <v>0</v>
      </c>
      <c r="BD630" s="130">
        <f t="shared" si="480"/>
        <v>0</v>
      </c>
      <c r="BE630" s="130">
        <f t="shared" si="481"/>
        <v>0</v>
      </c>
      <c r="BF630" s="130">
        <f t="shared" si="482"/>
        <v>0</v>
      </c>
      <c r="BG630" s="149" t="b">
        <f t="shared" si="483"/>
        <v>0</v>
      </c>
      <c r="BH630" s="130" t="b">
        <f t="shared" si="484"/>
        <v>0</v>
      </c>
      <c r="BI630" s="130" t="str">
        <f t="shared" si="497"/>
        <v/>
      </c>
      <c r="BJ630" s="130" t="str">
        <f t="shared" si="498"/>
        <v/>
      </c>
      <c r="BK630" s="130">
        <f t="shared" si="499"/>
        <v>0</v>
      </c>
      <c r="BL630" s="130" t="str">
        <f t="shared" si="485"/>
        <v/>
      </c>
      <c r="BM630" s="130" t="str">
        <f t="shared" si="504"/>
        <v/>
      </c>
      <c r="BN630" s="130" t="str">
        <f t="shared" si="505"/>
        <v/>
      </c>
      <c r="BO630" s="130">
        <f t="shared" si="501"/>
        <v>0</v>
      </c>
      <c r="BP630" s="130">
        <f t="shared" si="502"/>
        <v>0</v>
      </c>
      <c r="BQ630" s="130">
        <f t="shared" si="503"/>
        <v>0</v>
      </c>
      <c r="BR630" s="130">
        <f t="shared" si="500"/>
        <v>0</v>
      </c>
      <c r="BS630" s="130" t="str">
        <f t="shared" si="486"/>
        <v>N</v>
      </c>
    </row>
    <row r="631" spans="1:71" ht="18" customHeight="1">
      <c r="A631" s="115"/>
      <c r="B631" s="117"/>
      <c r="C631" s="117"/>
      <c r="D631" s="118"/>
      <c r="E631" s="118"/>
      <c r="F631" s="115"/>
      <c r="G631" s="115"/>
      <c r="H631" s="119"/>
      <c r="I631" s="109" t="str">
        <f t="shared" si="456"/>
        <v xml:space="preserve"> </v>
      </c>
      <c r="J631" s="109" t="str">
        <f t="shared" si="457"/>
        <v xml:space="preserve"> </v>
      </c>
      <c r="K631" s="109" t="str">
        <f t="shared" si="458"/>
        <v xml:space="preserve"> </v>
      </c>
      <c r="W631" s="141" t="str">
        <f t="shared" si="459"/>
        <v xml:space="preserve"> </v>
      </c>
      <c r="X631" s="137" t="str">
        <f t="shared" si="460"/>
        <v xml:space="preserve"> </v>
      </c>
      <c r="Y631" s="137" t="str">
        <f t="shared" si="461"/>
        <v xml:space="preserve"> </v>
      </c>
      <c r="Z631" s="137" t="str">
        <f t="shared" si="487"/>
        <v xml:space="preserve"> </v>
      </c>
      <c r="AA631" s="138" t="str">
        <f t="shared" si="488"/>
        <v xml:space="preserve"> </v>
      </c>
      <c r="AB631" s="144" t="str">
        <f t="shared" si="489"/>
        <v xml:space="preserve"> </v>
      </c>
      <c r="AC631" s="139" t="e">
        <f t="shared" si="490"/>
        <v>#N/A</v>
      </c>
      <c r="AD631" s="139" t="e">
        <f t="shared" si="491"/>
        <v>#N/A</v>
      </c>
      <c r="AE631" s="140" t="str">
        <f>IF(ISBLANK($G631)," ",IF($D631="Z",#REF!,IF($G631=2,0,IF($G631=1,IF($AB631&gt;$AD631,#REF!,0),IF($AB631&lt;$AC631,#REF!,#REF!)))))</f>
        <v xml:space="preserve"> </v>
      </c>
      <c r="AF631" s="140" t="str">
        <f>IF(ISBLANK($G631)," ",IF($D631="Z",#REF!+#REF!,IF($G631=2,#REF!+#REF!,IF($G631=1,IF($AB631&gt;$AD631,#REF!+#REF!,#REF!+#REF!),IF($AB631&lt;$AC631,#REF!+#REF!,#REF!+#REF!)))))</f>
        <v xml:space="preserve"> </v>
      </c>
      <c r="AG631" s="125">
        <f t="shared" si="462"/>
        <v>0</v>
      </c>
      <c r="AH631" s="126">
        <f t="shared" si="463"/>
        <v>0</v>
      </c>
      <c r="AI631" s="126">
        <f t="shared" si="464"/>
        <v>0</v>
      </c>
      <c r="AJ631" s="126">
        <f t="shared" si="465"/>
        <v>0</v>
      </c>
      <c r="AK631" s="126">
        <f t="shared" si="466"/>
        <v>0</v>
      </c>
      <c r="AL631" s="126">
        <f t="shared" si="467"/>
        <v>4</v>
      </c>
      <c r="AM631" s="125">
        <f t="shared" si="496"/>
        <v>23</v>
      </c>
      <c r="AN631" s="125">
        <f t="shared" si="492"/>
        <v>0</v>
      </c>
      <c r="AO631" s="125">
        <f t="shared" si="493"/>
        <v>0</v>
      </c>
      <c r="AP631" s="125">
        <f t="shared" si="468"/>
        <v>1</v>
      </c>
      <c r="AQ631" s="127">
        <f t="shared" si="469"/>
        <v>810</v>
      </c>
      <c r="AR631" s="127">
        <f t="shared" si="470"/>
        <v>0</v>
      </c>
      <c r="AS631" s="125">
        <f t="shared" si="471"/>
        <v>0</v>
      </c>
      <c r="AT631" s="128">
        <f t="shared" si="472"/>
        <v>0</v>
      </c>
      <c r="AU631" s="128">
        <f t="shared" si="473"/>
        <v>0</v>
      </c>
      <c r="AV631" s="128">
        <f t="shared" si="474"/>
        <v>0</v>
      </c>
      <c r="AW631" s="128">
        <f t="shared" si="475"/>
        <v>0</v>
      </c>
      <c r="AX631" s="146">
        <f t="shared" si="494"/>
        <v>0</v>
      </c>
      <c r="AY631" s="147">
        <f t="shared" si="476"/>
        <v>0</v>
      </c>
      <c r="AZ631" s="146">
        <f t="shared" si="495"/>
        <v>0</v>
      </c>
      <c r="BA631" s="129">
        <f t="shared" si="477"/>
        <v>0</v>
      </c>
      <c r="BB631" s="129">
        <f t="shared" si="478"/>
        <v>0</v>
      </c>
      <c r="BC631" s="129">
        <f t="shared" si="479"/>
        <v>0</v>
      </c>
      <c r="BD631" s="130">
        <f t="shared" si="480"/>
        <v>0</v>
      </c>
      <c r="BE631" s="130">
        <f t="shared" si="481"/>
        <v>0</v>
      </c>
      <c r="BF631" s="130">
        <f t="shared" si="482"/>
        <v>0</v>
      </c>
      <c r="BG631" s="149" t="b">
        <f t="shared" si="483"/>
        <v>0</v>
      </c>
      <c r="BH631" s="130" t="b">
        <f t="shared" si="484"/>
        <v>0</v>
      </c>
      <c r="BI631" s="130" t="str">
        <f t="shared" si="497"/>
        <v/>
      </c>
      <c r="BJ631" s="130" t="str">
        <f t="shared" si="498"/>
        <v/>
      </c>
      <c r="BK631" s="130">
        <f t="shared" si="499"/>
        <v>0</v>
      </c>
      <c r="BL631" s="130" t="str">
        <f t="shared" si="485"/>
        <v/>
      </c>
      <c r="BM631" s="130" t="str">
        <f t="shared" si="504"/>
        <v/>
      </c>
      <c r="BN631" s="130" t="str">
        <f t="shared" si="505"/>
        <v/>
      </c>
      <c r="BO631" s="130">
        <f t="shared" si="501"/>
        <v>0</v>
      </c>
      <c r="BP631" s="130">
        <f t="shared" si="502"/>
        <v>0</v>
      </c>
      <c r="BQ631" s="130">
        <f t="shared" si="503"/>
        <v>0</v>
      </c>
      <c r="BR631" s="130">
        <f t="shared" si="500"/>
        <v>0</v>
      </c>
      <c r="BS631" s="130" t="str">
        <f t="shared" si="486"/>
        <v>N</v>
      </c>
    </row>
    <row r="632" spans="1:71" ht="18" customHeight="1">
      <c r="A632" s="115"/>
      <c r="B632" s="117"/>
      <c r="C632" s="117"/>
      <c r="D632" s="118"/>
      <c r="E632" s="118"/>
      <c r="F632" s="115"/>
      <c r="G632" s="115"/>
      <c r="H632" s="119"/>
      <c r="I632" s="109" t="str">
        <f t="shared" si="456"/>
        <v xml:space="preserve"> </v>
      </c>
      <c r="J632" s="109" t="str">
        <f t="shared" si="457"/>
        <v xml:space="preserve"> </v>
      </c>
      <c r="K632" s="109" t="str">
        <f t="shared" si="458"/>
        <v xml:space="preserve"> </v>
      </c>
      <c r="W632" s="141" t="str">
        <f t="shared" si="459"/>
        <v xml:space="preserve"> </v>
      </c>
      <c r="X632" s="137" t="str">
        <f t="shared" si="460"/>
        <v xml:space="preserve"> </v>
      </c>
      <c r="Y632" s="137" t="str">
        <f t="shared" si="461"/>
        <v xml:space="preserve"> </v>
      </c>
      <c r="Z632" s="137" t="str">
        <f t="shared" si="487"/>
        <v xml:space="preserve"> </v>
      </c>
      <c r="AA632" s="138" t="str">
        <f t="shared" si="488"/>
        <v xml:space="preserve"> </v>
      </c>
      <c r="AB632" s="144" t="str">
        <f t="shared" si="489"/>
        <v xml:space="preserve"> </v>
      </c>
      <c r="AC632" s="139" t="e">
        <f t="shared" si="490"/>
        <v>#N/A</v>
      </c>
      <c r="AD632" s="139" t="e">
        <f t="shared" si="491"/>
        <v>#N/A</v>
      </c>
      <c r="AE632" s="140" t="str">
        <f>IF(ISBLANK($G632)," ",IF($D632="Z",#REF!,IF($G632=2,0,IF($G632=1,IF($AB632&gt;$AD632,#REF!,0),IF($AB632&lt;$AC632,#REF!,#REF!)))))</f>
        <v xml:space="preserve"> </v>
      </c>
      <c r="AF632" s="140" t="str">
        <f>IF(ISBLANK($G632)," ",IF($D632="Z",#REF!+#REF!,IF($G632=2,#REF!+#REF!,IF($G632=1,IF($AB632&gt;$AD632,#REF!+#REF!,#REF!+#REF!),IF($AB632&lt;$AC632,#REF!+#REF!,#REF!+#REF!)))))</f>
        <v xml:space="preserve"> </v>
      </c>
      <c r="AG632" s="125">
        <f t="shared" si="462"/>
        <v>0</v>
      </c>
      <c r="AH632" s="126">
        <f t="shared" si="463"/>
        <v>0</v>
      </c>
      <c r="AI632" s="126">
        <f t="shared" si="464"/>
        <v>0</v>
      </c>
      <c r="AJ632" s="126">
        <f t="shared" si="465"/>
        <v>0</v>
      </c>
      <c r="AK632" s="126">
        <f t="shared" si="466"/>
        <v>0</v>
      </c>
      <c r="AL632" s="126">
        <f t="shared" si="467"/>
        <v>4</v>
      </c>
      <c r="AM632" s="125">
        <f t="shared" si="496"/>
        <v>23</v>
      </c>
      <c r="AN632" s="125">
        <f t="shared" si="492"/>
        <v>0</v>
      </c>
      <c r="AO632" s="125">
        <f t="shared" si="493"/>
        <v>0</v>
      </c>
      <c r="AP632" s="125">
        <f t="shared" si="468"/>
        <v>1</v>
      </c>
      <c r="AQ632" s="127">
        <f t="shared" si="469"/>
        <v>810</v>
      </c>
      <c r="AR632" s="127">
        <f t="shared" si="470"/>
        <v>0</v>
      </c>
      <c r="AS632" s="125">
        <f t="shared" si="471"/>
        <v>0</v>
      </c>
      <c r="AT632" s="128">
        <f t="shared" si="472"/>
        <v>0</v>
      </c>
      <c r="AU632" s="128">
        <f t="shared" si="473"/>
        <v>0</v>
      </c>
      <c r="AV632" s="128">
        <f t="shared" si="474"/>
        <v>0</v>
      </c>
      <c r="AW632" s="128">
        <f t="shared" si="475"/>
        <v>0</v>
      </c>
      <c r="AX632" s="146">
        <f t="shared" si="494"/>
        <v>0</v>
      </c>
      <c r="AY632" s="147">
        <f t="shared" si="476"/>
        <v>0</v>
      </c>
      <c r="AZ632" s="146">
        <f t="shared" si="495"/>
        <v>0</v>
      </c>
      <c r="BA632" s="129">
        <f t="shared" si="477"/>
        <v>0</v>
      </c>
      <c r="BB632" s="129">
        <f t="shared" si="478"/>
        <v>0</v>
      </c>
      <c r="BC632" s="129">
        <f t="shared" si="479"/>
        <v>0</v>
      </c>
      <c r="BD632" s="130">
        <f t="shared" si="480"/>
        <v>0</v>
      </c>
      <c r="BE632" s="130">
        <f t="shared" si="481"/>
        <v>0</v>
      </c>
      <c r="BF632" s="130">
        <f t="shared" si="482"/>
        <v>0</v>
      </c>
      <c r="BG632" s="149" t="b">
        <f t="shared" si="483"/>
        <v>0</v>
      </c>
      <c r="BH632" s="130" t="b">
        <f t="shared" si="484"/>
        <v>0</v>
      </c>
      <c r="BI632" s="130" t="str">
        <f t="shared" si="497"/>
        <v/>
      </c>
      <c r="BJ632" s="130" t="str">
        <f t="shared" si="498"/>
        <v/>
      </c>
      <c r="BK632" s="130">
        <f t="shared" si="499"/>
        <v>0</v>
      </c>
      <c r="BL632" s="130" t="str">
        <f t="shared" si="485"/>
        <v/>
      </c>
      <c r="BM632" s="130" t="str">
        <f t="shared" si="504"/>
        <v/>
      </c>
      <c r="BN632" s="130" t="str">
        <f t="shared" si="505"/>
        <v/>
      </c>
      <c r="BO632" s="130">
        <f t="shared" si="501"/>
        <v>0</v>
      </c>
      <c r="BP632" s="130">
        <f t="shared" si="502"/>
        <v>0</v>
      </c>
      <c r="BQ632" s="130">
        <f t="shared" si="503"/>
        <v>0</v>
      </c>
      <c r="BR632" s="130">
        <f t="shared" si="500"/>
        <v>0</v>
      </c>
      <c r="BS632" s="130" t="str">
        <f t="shared" si="486"/>
        <v>N</v>
      </c>
    </row>
    <row r="633" spans="1:71" ht="18" customHeight="1">
      <c r="A633" s="115"/>
      <c r="B633" s="117"/>
      <c r="C633" s="117"/>
      <c r="D633" s="118"/>
      <c r="E633" s="118"/>
      <c r="F633" s="115"/>
      <c r="G633" s="115"/>
      <c r="H633" s="119"/>
      <c r="I633" s="109" t="str">
        <f t="shared" si="456"/>
        <v xml:space="preserve"> </v>
      </c>
      <c r="J633" s="109" t="str">
        <f t="shared" si="457"/>
        <v xml:space="preserve"> </v>
      </c>
      <c r="K633" s="109" t="str">
        <f t="shared" si="458"/>
        <v xml:space="preserve"> </v>
      </c>
      <c r="W633" s="141" t="str">
        <f t="shared" si="459"/>
        <v xml:space="preserve"> </v>
      </c>
      <c r="X633" s="137" t="str">
        <f t="shared" si="460"/>
        <v xml:space="preserve"> </v>
      </c>
      <c r="Y633" s="137" t="str">
        <f t="shared" si="461"/>
        <v xml:space="preserve"> </v>
      </c>
      <c r="Z633" s="137" t="str">
        <f t="shared" si="487"/>
        <v xml:space="preserve"> </v>
      </c>
      <c r="AA633" s="138" t="str">
        <f t="shared" si="488"/>
        <v xml:space="preserve"> </v>
      </c>
      <c r="AB633" s="144" t="str">
        <f t="shared" si="489"/>
        <v xml:space="preserve"> </v>
      </c>
      <c r="AC633" s="139" t="e">
        <f t="shared" si="490"/>
        <v>#N/A</v>
      </c>
      <c r="AD633" s="139" t="e">
        <f t="shared" si="491"/>
        <v>#N/A</v>
      </c>
      <c r="AE633" s="140" t="str">
        <f>IF(ISBLANK($G633)," ",IF($D633="Z",#REF!,IF($G633=2,0,IF($G633=1,IF($AB633&gt;$AD633,#REF!,0),IF($AB633&lt;$AC633,#REF!,#REF!)))))</f>
        <v xml:space="preserve"> </v>
      </c>
      <c r="AF633" s="140" t="str">
        <f>IF(ISBLANK($G633)," ",IF($D633="Z",#REF!+#REF!,IF($G633=2,#REF!+#REF!,IF($G633=1,IF($AB633&gt;$AD633,#REF!+#REF!,#REF!+#REF!),IF($AB633&lt;$AC633,#REF!+#REF!,#REF!+#REF!)))))</f>
        <v xml:space="preserve"> </v>
      </c>
      <c r="AG633" s="125">
        <f t="shared" si="462"/>
        <v>0</v>
      </c>
      <c r="AH633" s="126">
        <f t="shared" si="463"/>
        <v>0</v>
      </c>
      <c r="AI633" s="126">
        <f t="shared" si="464"/>
        <v>0</v>
      </c>
      <c r="AJ633" s="126">
        <f t="shared" si="465"/>
        <v>0</v>
      </c>
      <c r="AK633" s="126">
        <f t="shared" si="466"/>
        <v>0</v>
      </c>
      <c r="AL633" s="126">
        <f t="shared" si="467"/>
        <v>4</v>
      </c>
      <c r="AM633" s="125">
        <f t="shared" si="496"/>
        <v>23</v>
      </c>
      <c r="AN633" s="125">
        <f t="shared" si="492"/>
        <v>0</v>
      </c>
      <c r="AO633" s="125">
        <f t="shared" si="493"/>
        <v>0</v>
      </c>
      <c r="AP633" s="125">
        <f t="shared" si="468"/>
        <v>1</v>
      </c>
      <c r="AQ633" s="127">
        <f t="shared" si="469"/>
        <v>810</v>
      </c>
      <c r="AR633" s="127">
        <f t="shared" si="470"/>
        <v>0</v>
      </c>
      <c r="AS633" s="125">
        <f t="shared" si="471"/>
        <v>0</v>
      </c>
      <c r="AT633" s="128">
        <f t="shared" si="472"/>
        <v>0</v>
      </c>
      <c r="AU633" s="128">
        <f t="shared" si="473"/>
        <v>0</v>
      </c>
      <c r="AV633" s="128">
        <f t="shared" si="474"/>
        <v>0</v>
      </c>
      <c r="AW633" s="128">
        <f t="shared" si="475"/>
        <v>0</v>
      </c>
      <c r="AX633" s="146">
        <f t="shared" si="494"/>
        <v>0</v>
      </c>
      <c r="AY633" s="147">
        <f t="shared" si="476"/>
        <v>0</v>
      </c>
      <c r="AZ633" s="146">
        <f t="shared" si="495"/>
        <v>0</v>
      </c>
      <c r="BA633" s="129">
        <f t="shared" si="477"/>
        <v>0</v>
      </c>
      <c r="BB633" s="129">
        <f t="shared" si="478"/>
        <v>0</v>
      </c>
      <c r="BC633" s="129">
        <f t="shared" si="479"/>
        <v>0</v>
      </c>
      <c r="BD633" s="130">
        <f t="shared" si="480"/>
        <v>0</v>
      </c>
      <c r="BE633" s="130">
        <f t="shared" si="481"/>
        <v>0</v>
      </c>
      <c r="BF633" s="130">
        <f t="shared" si="482"/>
        <v>0</v>
      </c>
      <c r="BG633" s="149" t="b">
        <f t="shared" si="483"/>
        <v>0</v>
      </c>
      <c r="BH633" s="130" t="b">
        <f t="shared" si="484"/>
        <v>0</v>
      </c>
      <c r="BI633" s="130" t="str">
        <f t="shared" si="497"/>
        <v/>
      </c>
      <c r="BJ633" s="130" t="str">
        <f t="shared" si="498"/>
        <v/>
      </c>
      <c r="BK633" s="130">
        <f t="shared" si="499"/>
        <v>0</v>
      </c>
      <c r="BL633" s="130" t="str">
        <f t="shared" si="485"/>
        <v/>
      </c>
      <c r="BM633" s="130" t="str">
        <f t="shared" si="504"/>
        <v/>
      </c>
      <c r="BN633" s="130" t="str">
        <f t="shared" si="505"/>
        <v/>
      </c>
      <c r="BO633" s="130">
        <f t="shared" si="501"/>
        <v>0</v>
      </c>
      <c r="BP633" s="130">
        <f t="shared" si="502"/>
        <v>0</v>
      </c>
      <c r="BQ633" s="130">
        <f t="shared" si="503"/>
        <v>0</v>
      </c>
      <c r="BR633" s="130">
        <f t="shared" si="500"/>
        <v>0</v>
      </c>
      <c r="BS633" s="130" t="str">
        <f t="shared" si="486"/>
        <v>N</v>
      </c>
    </row>
    <row r="634" spans="1:71" ht="18" customHeight="1">
      <c r="A634" s="115"/>
      <c r="B634" s="117"/>
      <c r="C634" s="117"/>
      <c r="D634" s="118"/>
      <c r="E634" s="118"/>
      <c r="F634" s="115"/>
      <c r="G634" s="115"/>
      <c r="H634" s="119"/>
      <c r="I634" s="109" t="str">
        <f t="shared" si="456"/>
        <v xml:space="preserve"> </v>
      </c>
      <c r="J634" s="109" t="str">
        <f t="shared" si="457"/>
        <v xml:space="preserve"> </v>
      </c>
      <c r="K634" s="109" t="str">
        <f t="shared" si="458"/>
        <v xml:space="preserve"> </v>
      </c>
      <c r="W634" s="141" t="str">
        <f t="shared" si="459"/>
        <v xml:space="preserve"> </v>
      </c>
      <c r="X634" s="137" t="str">
        <f t="shared" si="460"/>
        <v xml:space="preserve"> </v>
      </c>
      <c r="Y634" s="137" t="str">
        <f t="shared" si="461"/>
        <v xml:space="preserve"> </v>
      </c>
      <c r="Z634" s="137" t="str">
        <f t="shared" si="487"/>
        <v xml:space="preserve"> </v>
      </c>
      <c r="AA634" s="138" t="str">
        <f t="shared" si="488"/>
        <v xml:space="preserve"> </v>
      </c>
      <c r="AB634" s="144" t="str">
        <f t="shared" si="489"/>
        <v xml:space="preserve"> </v>
      </c>
      <c r="AC634" s="139" t="e">
        <f t="shared" si="490"/>
        <v>#N/A</v>
      </c>
      <c r="AD634" s="139" t="e">
        <f t="shared" si="491"/>
        <v>#N/A</v>
      </c>
      <c r="AE634" s="140" t="str">
        <f>IF(ISBLANK($G634)," ",IF($D634="Z",#REF!,IF($G634=2,0,IF($G634=1,IF($AB634&gt;$AD634,#REF!,0),IF($AB634&lt;$AC634,#REF!,#REF!)))))</f>
        <v xml:space="preserve"> </v>
      </c>
      <c r="AF634" s="140" t="str">
        <f>IF(ISBLANK($G634)," ",IF($D634="Z",#REF!+#REF!,IF($G634=2,#REF!+#REF!,IF($G634=1,IF($AB634&gt;$AD634,#REF!+#REF!,#REF!+#REF!),IF($AB634&lt;$AC634,#REF!+#REF!,#REF!+#REF!)))))</f>
        <v xml:space="preserve"> </v>
      </c>
      <c r="AG634" s="125">
        <f t="shared" si="462"/>
        <v>0</v>
      </c>
      <c r="AH634" s="126">
        <f t="shared" si="463"/>
        <v>0</v>
      </c>
      <c r="AI634" s="126">
        <f t="shared" si="464"/>
        <v>0</v>
      </c>
      <c r="AJ634" s="126">
        <f t="shared" si="465"/>
        <v>0</v>
      </c>
      <c r="AK634" s="126">
        <f t="shared" si="466"/>
        <v>0</v>
      </c>
      <c r="AL634" s="126">
        <f t="shared" si="467"/>
        <v>4</v>
      </c>
      <c r="AM634" s="125">
        <f t="shared" si="496"/>
        <v>23</v>
      </c>
      <c r="AN634" s="125">
        <f t="shared" si="492"/>
        <v>0</v>
      </c>
      <c r="AO634" s="125">
        <f t="shared" si="493"/>
        <v>0</v>
      </c>
      <c r="AP634" s="125">
        <f t="shared" si="468"/>
        <v>1</v>
      </c>
      <c r="AQ634" s="127">
        <f t="shared" si="469"/>
        <v>810</v>
      </c>
      <c r="AR634" s="127">
        <f t="shared" si="470"/>
        <v>0</v>
      </c>
      <c r="AS634" s="125">
        <f t="shared" si="471"/>
        <v>0</v>
      </c>
      <c r="AT634" s="128">
        <f t="shared" si="472"/>
        <v>0</v>
      </c>
      <c r="AU634" s="128">
        <f t="shared" si="473"/>
        <v>0</v>
      </c>
      <c r="AV634" s="128">
        <f t="shared" si="474"/>
        <v>0</v>
      </c>
      <c r="AW634" s="128">
        <f t="shared" si="475"/>
        <v>0</v>
      </c>
      <c r="AX634" s="146">
        <f t="shared" si="494"/>
        <v>0</v>
      </c>
      <c r="AY634" s="147">
        <f t="shared" si="476"/>
        <v>0</v>
      </c>
      <c r="AZ634" s="146">
        <f t="shared" si="495"/>
        <v>0</v>
      </c>
      <c r="BA634" s="129">
        <f t="shared" si="477"/>
        <v>0</v>
      </c>
      <c r="BB634" s="129">
        <f t="shared" si="478"/>
        <v>0</v>
      </c>
      <c r="BC634" s="129">
        <f t="shared" si="479"/>
        <v>0</v>
      </c>
      <c r="BD634" s="130">
        <f t="shared" si="480"/>
        <v>0</v>
      </c>
      <c r="BE634" s="130">
        <f t="shared" si="481"/>
        <v>0</v>
      </c>
      <c r="BF634" s="130">
        <f t="shared" si="482"/>
        <v>0</v>
      </c>
      <c r="BG634" s="149" t="b">
        <f t="shared" si="483"/>
        <v>0</v>
      </c>
      <c r="BH634" s="130" t="b">
        <f t="shared" si="484"/>
        <v>0</v>
      </c>
      <c r="BI634" s="130" t="str">
        <f t="shared" si="497"/>
        <v/>
      </c>
      <c r="BJ634" s="130" t="str">
        <f t="shared" si="498"/>
        <v/>
      </c>
      <c r="BK634" s="130">
        <f t="shared" si="499"/>
        <v>0</v>
      </c>
      <c r="BL634" s="130" t="str">
        <f t="shared" si="485"/>
        <v/>
      </c>
      <c r="BM634" s="130" t="str">
        <f t="shared" si="504"/>
        <v/>
      </c>
      <c r="BN634" s="130" t="str">
        <f t="shared" si="505"/>
        <v/>
      </c>
      <c r="BO634" s="130">
        <f t="shared" si="501"/>
        <v>0</v>
      </c>
      <c r="BP634" s="130">
        <f t="shared" si="502"/>
        <v>0</v>
      </c>
      <c r="BQ634" s="130">
        <f t="shared" si="503"/>
        <v>0</v>
      </c>
      <c r="BR634" s="130">
        <f t="shared" si="500"/>
        <v>0</v>
      </c>
      <c r="BS634" s="130" t="str">
        <f t="shared" si="486"/>
        <v>N</v>
      </c>
    </row>
    <row r="635" spans="1:71" ht="18" customHeight="1">
      <c r="A635" s="115"/>
      <c r="B635" s="117"/>
      <c r="C635" s="117"/>
      <c r="D635" s="118"/>
      <c r="E635" s="118"/>
      <c r="F635" s="115"/>
      <c r="G635" s="115"/>
      <c r="H635" s="119"/>
      <c r="I635" s="109" t="str">
        <f t="shared" si="456"/>
        <v xml:space="preserve"> </v>
      </c>
      <c r="J635" s="109" t="str">
        <f t="shared" si="457"/>
        <v xml:space="preserve"> </v>
      </c>
      <c r="K635" s="109" t="str">
        <f t="shared" si="458"/>
        <v xml:space="preserve"> </v>
      </c>
      <c r="W635" s="141" t="str">
        <f t="shared" si="459"/>
        <v xml:space="preserve"> </v>
      </c>
      <c r="X635" s="137" t="str">
        <f t="shared" si="460"/>
        <v xml:space="preserve"> </v>
      </c>
      <c r="Y635" s="137" t="str">
        <f t="shared" si="461"/>
        <v xml:space="preserve"> </v>
      </c>
      <c r="Z635" s="137" t="str">
        <f t="shared" si="487"/>
        <v xml:space="preserve"> </v>
      </c>
      <c r="AA635" s="138" t="str">
        <f t="shared" si="488"/>
        <v xml:space="preserve"> </v>
      </c>
      <c r="AB635" s="144" t="str">
        <f t="shared" si="489"/>
        <v xml:space="preserve"> </v>
      </c>
      <c r="AC635" s="139" t="e">
        <f t="shared" si="490"/>
        <v>#N/A</v>
      </c>
      <c r="AD635" s="139" t="e">
        <f t="shared" si="491"/>
        <v>#N/A</v>
      </c>
      <c r="AE635" s="140" t="str">
        <f>IF(ISBLANK($G635)," ",IF($D635="Z",#REF!,IF($G635=2,0,IF($G635=1,IF($AB635&gt;$AD635,#REF!,0),IF($AB635&lt;$AC635,#REF!,#REF!)))))</f>
        <v xml:space="preserve"> </v>
      </c>
      <c r="AF635" s="140" t="str">
        <f>IF(ISBLANK($G635)," ",IF($D635="Z",#REF!+#REF!,IF($G635=2,#REF!+#REF!,IF($G635=1,IF($AB635&gt;$AD635,#REF!+#REF!,#REF!+#REF!),IF($AB635&lt;$AC635,#REF!+#REF!,#REF!+#REF!)))))</f>
        <v xml:space="preserve"> </v>
      </c>
      <c r="AG635" s="125">
        <f t="shared" si="462"/>
        <v>0</v>
      </c>
      <c r="AH635" s="126">
        <f t="shared" si="463"/>
        <v>0</v>
      </c>
      <c r="AI635" s="126">
        <f t="shared" si="464"/>
        <v>0</v>
      </c>
      <c r="AJ635" s="126">
        <f t="shared" si="465"/>
        <v>0</v>
      </c>
      <c r="AK635" s="126">
        <f t="shared" si="466"/>
        <v>0</v>
      </c>
      <c r="AL635" s="126">
        <f t="shared" si="467"/>
        <v>4</v>
      </c>
      <c r="AM635" s="125">
        <f t="shared" si="496"/>
        <v>23</v>
      </c>
      <c r="AN635" s="125">
        <f t="shared" si="492"/>
        <v>0</v>
      </c>
      <c r="AO635" s="125">
        <f t="shared" si="493"/>
        <v>0</v>
      </c>
      <c r="AP635" s="125">
        <f t="shared" si="468"/>
        <v>1</v>
      </c>
      <c r="AQ635" s="127">
        <f t="shared" si="469"/>
        <v>810</v>
      </c>
      <c r="AR635" s="127">
        <f t="shared" si="470"/>
        <v>0</v>
      </c>
      <c r="AS635" s="125">
        <f t="shared" si="471"/>
        <v>0</v>
      </c>
      <c r="AT635" s="128">
        <f t="shared" si="472"/>
        <v>0</v>
      </c>
      <c r="AU635" s="128">
        <f t="shared" si="473"/>
        <v>0</v>
      </c>
      <c r="AV635" s="128">
        <f t="shared" si="474"/>
        <v>0</v>
      </c>
      <c r="AW635" s="128">
        <f t="shared" si="475"/>
        <v>0</v>
      </c>
      <c r="AX635" s="146">
        <f t="shared" si="494"/>
        <v>0</v>
      </c>
      <c r="AY635" s="147">
        <f t="shared" si="476"/>
        <v>0</v>
      </c>
      <c r="AZ635" s="146">
        <f t="shared" si="495"/>
        <v>0</v>
      </c>
      <c r="BA635" s="129">
        <f t="shared" si="477"/>
        <v>0</v>
      </c>
      <c r="BB635" s="129">
        <f t="shared" si="478"/>
        <v>0</v>
      </c>
      <c r="BC635" s="129">
        <f t="shared" si="479"/>
        <v>0</v>
      </c>
      <c r="BD635" s="130">
        <f t="shared" si="480"/>
        <v>0</v>
      </c>
      <c r="BE635" s="130">
        <f t="shared" si="481"/>
        <v>0</v>
      </c>
      <c r="BF635" s="130">
        <f t="shared" si="482"/>
        <v>0</v>
      </c>
      <c r="BG635" s="149" t="b">
        <f t="shared" si="483"/>
        <v>0</v>
      </c>
      <c r="BH635" s="130" t="b">
        <f t="shared" si="484"/>
        <v>0</v>
      </c>
      <c r="BI635" s="130" t="str">
        <f t="shared" si="497"/>
        <v/>
      </c>
      <c r="BJ635" s="130" t="str">
        <f t="shared" si="498"/>
        <v/>
      </c>
      <c r="BK635" s="130">
        <f t="shared" si="499"/>
        <v>0</v>
      </c>
      <c r="BL635" s="130" t="str">
        <f t="shared" si="485"/>
        <v/>
      </c>
      <c r="BM635" s="130" t="str">
        <f t="shared" si="504"/>
        <v/>
      </c>
      <c r="BN635" s="130" t="str">
        <f t="shared" si="505"/>
        <v/>
      </c>
      <c r="BO635" s="130">
        <f t="shared" si="501"/>
        <v>0</v>
      </c>
      <c r="BP635" s="130">
        <f t="shared" si="502"/>
        <v>0</v>
      </c>
      <c r="BQ635" s="130">
        <f t="shared" si="503"/>
        <v>0</v>
      </c>
      <c r="BR635" s="130">
        <f t="shared" si="500"/>
        <v>0</v>
      </c>
      <c r="BS635" s="130" t="str">
        <f t="shared" si="486"/>
        <v>N</v>
      </c>
    </row>
    <row r="636" spans="1:71" ht="18" customHeight="1">
      <c r="A636" s="115"/>
      <c r="B636" s="117"/>
      <c r="C636" s="117"/>
      <c r="D636" s="118"/>
      <c r="E636" s="118"/>
      <c r="F636" s="115"/>
      <c r="G636" s="115"/>
      <c r="H636" s="119"/>
      <c r="I636" s="109" t="str">
        <f t="shared" si="456"/>
        <v xml:space="preserve"> </v>
      </c>
      <c r="J636" s="109" t="str">
        <f t="shared" si="457"/>
        <v xml:space="preserve"> </v>
      </c>
      <c r="K636" s="109" t="str">
        <f t="shared" si="458"/>
        <v xml:space="preserve"> </v>
      </c>
      <c r="W636" s="141" t="str">
        <f t="shared" si="459"/>
        <v xml:space="preserve"> </v>
      </c>
      <c r="X636" s="137" t="str">
        <f t="shared" si="460"/>
        <v xml:space="preserve"> </v>
      </c>
      <c r="Y636" s="137" t="str">
        <f t="shared" si="461"/>
        <v xml:space="preserve"> </v>
      </c>
      <c r="Z636" s="137" t="str">
        <f t="shared" si="487"/>
        <v xml:space="preserve"> </v>
      </c>
      <c r="AA636" s="138" t="str">
        <f t="shared" si="488"/>
        <v xml:space="preserve"> </v>
      </c>
      <c r="AB636" s="144" t="str">
        <f t="shared" si="489"/>
        <v xml:space="preserve"> </v>
      </c>
      <c r="AC636" s="139" t="e">
        <f t="shared" si="490"/>
        <v>#N/A</v>
      </c>
      <c r="AD636" s="139" t="e">
        <f t="shared" si="491"/>
        <v>#N/A</v>
      </c>
      <c r="AE636" s="140" t="str">
        <f>IF(ISBLANK($G636)," ",IF($D636="Z",#REF!,IF($G636=2,0,IF($G636=1,IF($AB636&gt;$AD636,#REF!,0),IF($AB636&lt;$AC636,#REF!,#REF!)))))</f>
        <v xml:space="preserve"> </v>
      </c>
      <c r="AF636" s="140" t="str">
        <f>IF(ISBLANK($G636)," ",IF($D636="Z",#REF!+#REF!,IF($G636=2,#REF!+#REF!,IF($G636=1,IF($AB636&gt;$AD636,#REF!+#REF!,#REF!+#REF!),IF($AB636&lt;$AC636,#REF!+#REF!,#REF!+#REF!)))))</f>
        <v xml:space="preserve"> </v>
      </c>
      <c r="AG636" s="125">
        <f t="shared" si="462"/>
        <v>0</v>
      </c>
      <c r="AH636" s="126">
        <f t="shared" si="463"/>
        <v>0</v>
      </c>
      <c r="AI636" s="126">
        <f t="shared" si="464"/>
        <v>0</v>
      </c>
      <c r="AJ636" s="126">
        <f t="shared" si="465"/>
        <v>0</v>
      </c>
      <c r="AK636" s="126">
        <f t="shared" si="466"/>
        <v>0</v>
      </c>
      <c r="AL636" s="126">
        <f t="shared" si="467"/>
        <v>4</v>
      </c>
      <c r="AM636" s="125">
        <f t="shared" si="496"/>
        <v>23</v>
      </c>
      <c r="AN636" s="125">
        <f t="shared" si="492"/>
        <v>0</v>
      </c>
      <c r="AO636" s="125">
        <f t="shared" si="493"/>
        <v>0</v>
      </c>
      <c r="AP636" s="125">
        <f t="shared" si="468"/>
        <v>1</v>
      </c>
      <c r="AQ636" s="127">
        <f t="shared" si="469"/>
        <v>810</v>
      </c>
      <c r="AR636" s="127">
        <f t="shared" si="470"/>
        <v>0</v>
      </c>
      <c r="AS636" s="125">
        <f t="shared" si="471"/>
        <v>0</v>
      </c>
      <c r="AT636" s="128">
        <f t="shared" si="472"/>
        <v>0</v>
      </c>
      <c r="AU636" s="128">
        <f t="shared" si="473"/>
        <v>0</v>
      </c>
      <c r="AV636" s="128">
        <f t="shared" si="474"/>
        <v>0</v>
      </c>
      <c r="AW636" s="128">
        <f t="shared" si="475"/>
        <v>0</v>
      </c>
      <c r="AX636" s="146">
        <f t="shared" si="494"/>
        <v>0</v>
      </c>
      <c r="AY636" s="147">
        <f t="shared" si="476"/>
        <v>0</v>
      </c>
      <c r="AZ636" s="146">
        <f t="shared" si="495"/>
        <v>0</v>
      </c>
      <c r="BA636" s="129">
        <f t="shared" si="477"/>
        <v>0</v>
      </c>
      <c r="BB636" s="129">
        <f t="shared" si="478"/>
        <v>0</v>
      </c>
      <c r="BC636" s="129">
        <f t="shared" si="479"/>
        <v>0</v>
      </c>
      <c r="BD636" s="130">
        <f t="shared" si="480"/>
        <v>0</v>
      </c>
      <c r="BE636" s="130">
        <f t="shared" si="481"/>
        <v>0</v>
      </c>
      <c r="BF636" s="130">
        <f t="shared" si="482"/>
        <v>0</v>
      </c>
      <c r="BG636" s="149" t="b">
        <f t="shared" si="483"/>
        <v>0</v>
      </c>
      <c r="BH636" s="130" t="b">
        <f t="shared" si="484"/>
        <v>0</v>
      </c>
      <c r="BI636" s="130" t="str">
        <f t="shared" si="497"/>
        <v/>
      </c>
      <c r="BJ636" s="130" t="str">
        <f t="shared" si="498"/>
        <v/>
      </c>
      <c r="BK636" s="130">
        <f t="shared" si="499"/>
        <v>0</v>
      </c>
      <c r="BL636" s="130" t="str">
        <f t="shared" si="485"/>
        <v/>
      </c>
      <c r="BM636" s="130" t="str">
        <f t="shared" si="504"/>
        <v/>
      </c>
      <c r="BN636" s="130" t="str">
        <f t="shared" si="505"/>
        <v/>
      </c>
      <c r="BO636" s="130">
        <f t="shared" si="501"/>
        <v>0</v>
      </c>
      <c r="BP636" s="130">
        <f t="shared" si="502"/>
        <v>0</v>
      </c>
      <c r="BQ636" s="130">
        <f t="shared" si="503"/>
        <v>0</v>
      </c>
      <c r="BR636" s="130">
        <f t="shared" si="500"/>
        <v>0</v>
      </c>
      <c r="BS636" s="130" t="str">
        <f t="shared" si="486"/>
        <v>N</v>
      </c>
    </row>
    <row r="637" spans="1:71" ht="18" customHeight="1">
      <c r="A637" s="115"/>
      <c r="B637" s="117"/>
      <c r="C637" s="117"/>
      <c r="D637" s="118"/>
      <c r="E637" s="118"/>
      <c r="F637" s="115"/>
      <c r="G637" s="115"/>
      <c r="H637" s="119"/>
      <c r="I637" s="109" t="str">
        <f t="shared" si="456"/>
        <v xml:space="preserve"> </v>
      </c>
      <c r="J637" s="109" t="str">
        <f t="shared" si="457"/>
        <v xml:space="preserve"> </v>
      </c>
      <c r="K637" s="109" t="str">
        <f t="shared" si="458"/>
        <v xml:space="preserve"> </v>
      </c>
      <c r="W637" s="141" t="str">
        <f t="shared" si="459"/>
        <v xml:space="preserve"> </v>
      </c>
      <c r="X637" s="137" t="str">
        <f t="shared" si="460"/>
        <v xml:space="preserve"> </v>
      </c>
      <c r="Y637" s="137" t="str">
        <f t="shared" si="461"/>
        <v xml:space="preserve"> </v>
      </c>
      <c r="Z637" s="137" t="str">
        <f t="shared" si="487"/>
        <v xml:space="preserve"> </v>
      </c>
      <c r="AA637" s="138" t="str">
        <f t="shared" si="488"/>
        <v xml:space="preserve"> </v>
      </c>
      <c r="AB637" s="144" t="str">
        <f t="shared" si="489"/>
        <v xml:space="preserve"> </v>
      </c>
      <c r="AC637" s="139" t="e">
        <f t="shared" si="490"/>
        <v>#N/A</v>
      </c>
      <c r="AD637" s="139" t="e">
        <f t="shared" si="491"/>
        <v>#N/A</v>
      </c>
      <c r="AE637" s="140" t="str">
        <f>IF(ISBLANK($G637)," ",IF($D637="Z",#REF!,IF($G637=2,0,IF($G637=1,IF($AB637&gt;$AD637,#REF!,0),IF($AB637&lt;$AC637,#REF!,#REF!)))))</f>
        <v xml:space="preserve"> </v>
      </c>
      <c r="AF637" s="140" t="str">
        <f>IF(ISBLANK($G637)," ",IF($D637="Z",#REF!+#REF!,IF($G637=2,#REF!+#REF!,IF($G637=1,IF($AB637&gt;$AD637,#REF!+#REF!,#REF!+#REF!),IF($AB637&lt;$AC637,#REF!+#REF!,#REF!+#REF!)))))</f>
        <v xml:space="preserve"> </v>
      </c>
      <c r="AG637" s="125">
        <f t="shared" si="462"/>
        <v>0</v>
      </c>
      <c r="AH637" s="126">
        <f t="shared" si="463"/>
        <v>0</v>
      </c>
      <c r="AI637" s="126">
        <f t="shared" si="464"/>
        <v>0</v>
      </c>
      <c r="AJ637" s="126">
        <f t="shared" si="465"/>
        <v>0</v>
      </c>
      <c r="AK637" s="126">
        <f t="shared" si="466"/>
        <v>0</v>
      </c>
      <c r="AL637" s="126">
        <f t="shared" si="467"/>
        <v>4</v>
      </c>
      <c r="AM637" s="125">
        <f t="shared" si="496"/>
        <v>23</v>
      </c>
      <c r="AN637" s="125">
        <f t="shared" si="492"/>
        <v>0</v>
      </c>
      <c r="AO637" s="125">
        <f t="shared" si="493"/>
        <v>0</v>
      </c>
      <c r="AP637" s="125">
        <f t="shared" si="468"/>
        <v>1</v>
      </c>
      <c r="AQ637" s="127">
        <f t="shared" si="469"/>
        <v>810</v>
      </c>
      <c r="AR637" s="127">
        <f t="shared" si="470"/>
        <v>0</v>
      </c>
      <c r="AS637" s="125">
        <f t="shared" si="471"/>
        <v>0</v>
      </c>
      <c r="AT637" s="128">
        <f t="shared" si="472"/>
        <v>0</v>
      </c>
      <c r="AU637" s="128">
        <f t="shared" si="473"/>
        <v>0</v>
      </c>
      <c r="AV637" s="128">
        <f t="shared" si="474"/>
        <v>0</v>
      </c>
      <c r="AW637" s="128">
        <f t="shared" si="475"/>
        <v>0</v>
      </c>
      <c r="AX637" s="146">
        <f t="shared" si="494"/>
        <v>0</v>
      </c>
      <c r="AY637" s="147">
        <f t="shared" si="476"/>
        <v>0</v>
      </c>
      <c r="AZ637" s="146">
        <f t="shared" si="495"/>
        <v>0</v>
      </c>
      <c r="BA637" s="129">
        <f t="shared" si="477"/>
        <v>0</v>
      </c>
      <c r="BB637" s="129">
        <f t="shared" si="478"/>
        <v>0</v>
      </c>
      <c r="BC637" s="129">
        <f t="shared" si="479"/>
        <v>0</v>
      </c>
      <c r="BD637" s="130">
        <f t="shared" si="480"/>
        <v>0</v>
      </c>
      <c r="BE637" s="130">
        <f t="shared" si="481"/>
        <v>0</v>
      </c>
      <c r="BF637" s="130">
        <f t="shared" si="482"/>
        <v>0</v>
      </c>
      <c r="BG637" s="149" t="b">
        <f t="shared" si="483"/>
        <v>0</v>
      </c>
      <c r="BH637" s="130" t="b">
        <f t="shared" si="484"/>
        <v>0</v>
      </c>
      <c r="BI637" s="130" t="str">
        <f t="shared" si="497"/>
        <v/>
      </c>
      <c r="BJ637" s="130" t="str">
        <f t="shared" si="498"/>
        <v/>
      </c>
      <c r="BK637" s="130">
        <f t="shared" si="499"/>
        <v>0</v>
      </c>
      <c r="BL637" s="130" t="str">
        <f t="shared" si="485"/>
        <v/>
      </c>
      <c r="BM637" s="130" t="str">
        <f t="shared" si="504"/>
        <v/>
      </c>
      <c r="BN637" s="130" t="str">
        <f t="shared" si="505"/>
        <v/>
      </c>
      <c r="BO637" s="130">
        <f t="shared" si="501"/>
        <v>0</v>
      </c>
      <c r="BP637" s="130">
        <f t="shared" si="502"/>
        <v>0</v>
      </c>
      <c r="BQ637" s="130">
        <f t="shared" si="503"/>
        <v>0</v>
      </c>
      <c r="BR637" s="130">
        <f t="shared" si="500"/>
        <v>0</v>
      </c>
      <c r="BS637" s="130" t="str">
        <f t="shared" si="486"/>
        <v>N</v>
      </c>
    </row>
    <row r="638" spans="1:71" ht="18" customHeight="1">
      <c r="A638" s="115"/>
      <c r="B638" s="117"/>
      <c r="C638" s="117"/>
      <c r="D638" s="118"/>
      <c r="E638" s="118"/>
      <c r="F638" s="115"/>
      <c r="G638" s="115"/>
      <c r="H638" s="119"/>
      <c r="I638" s="109" t="str">
        <f t="shared" si="456"/>
        <v xml:space="preserve"> </v>
      </c>
      <c r="J638" s="109" t="str">
        <f t="shared" si="457"/>
        <v xml:space="preserve"> </v>
      </c>
      <c r="K638" s="109" t="str">
        <f t="shared" si="458"/>
        <v xml:space="preserve"> </v>
      </c>
      <c r="W638" s="141" t="str">
        <f t="shared" si="459"/>
        <v xml:space="preserve"> </v>
      </c>
      <c r="X638" s="137" t="str">
        <f t="shared" si="460"/>
        <v xml:space="preserve"> </v>
      </c>
      <c r="Y638" s="137" t="str">
        <f t="shared" si="461"/>
        <v xml:space="preserve"> </v>
      </c>
      <c r="Z638" s="137" t="str">
        <f t="shared" si="487"/>
        <v xml:space="preserve"> </v>
      </c>
      <c r="AA638" s="138" t="str">
        <f t="shared" si="488"/>
        <v xml:space="preserve"> </v>
      </c>
      <c r="AB638" s="144" t="str">
        <f t="shared" si="489"/>
        <v xml:space="preserve"> </v>
      </c>
      <c r="AC638" s="139" t="e">
        <f t="shared" si="490"/>
        <v>#N/A</v>
      </c>
      <c r="AD638" s="139" t="e">
        <f t="shared" si="491"/>
        <v>#N/A</v>
      </c>
      <c r="AE638" s="140" t="str">
        <f>IF(ISBLANK($G638)," ",IF($D638="Z",#REF!,IF($G638=2,0,IF($G638=1,IF($AB638&gt;$AD638,#REF!,0),IF($AB638&lt;$AC638,#REF!,#REF!)))))</f>
        <v xml:space="preserve"> </v>
      </c>
      <c r="AF638" s="140" t="str">
        <f>IF(ISBLANK($G638)," ",IF($D638="Z",#REF!+#REF!,IF($G638=2,#REF!+#REF!,IF($G638=1,IF($AB638&gt;$AD638,#REF!+#REF!,#REF!+#REF!),IF($AB638&lt;$AC638,#REF!+#REF!,#REF!+#REF!)))))</f>
        <v xml:space="preserve"> </v>
      </c>
      <c r="AG638" s="125">
        <f t="shared" si="462"/>
        <v>0</v>
      </c>
      <c r="AH638" s="126">
        <f t="shared" si="463"/>
        <v>0</v>
      </c>
      <c r="AI638" s="126">
        <f t="shared" si="464"/>
        <v>0</v>
      </c>
      <c r="AJ638" s="126">
        <f t="shared" si="465"/>
        <v>0</v>
      </c>
      <c r="AK638" s="126">
        <f t="shared" si="466"/>
        <v>0</v>
      </c>
      <c r="AL638" s="126">
        <f t="shared" si="467"/>
        <v>4</v>
      </c>
      <c r="AM638" s="125">
        <f t="shared" si="496"/>
        <v>23</v>
      </c>
      <c r="AN638" s="125">
        <f t="shared" si="492"/>
        <v>0</v>
      </c>
      <c r="AO638" s="125">
        <f t="shared" si="493"/>
        <v>0</v>
      </c>
      <c r="AP638" s="125">
        <f t="shared" si="468"/>
        <v>1</v>
      </c>
      <c r="AQ638" s="127">
        <f t="shared" si="469"/>
        <v>810</v>
      </c>
      <c r="AR638" s="127">
        <f t="shared" si="470"/>
        <v>0</v>
      </c>
      <c r="AS638" s="125">
        <f t="shared" si="471"/>
        <v>0</v>
      </c>
      <c r="AT638" s="128">
        <f t="shared" si="472"/>
        <v>0</v>
      </c>
      <c r="AU638" s="128">
        <f t="shared" si="473"/>
        <v>0</v>
      </c>
      <c r="AV638" s="128">
        <f t="shared" si="474"/>
        <v>0</v>
      </c>
      <c r="AW638" s="128">
        <f t="shared" si="475"/>
        <v>0</v>
      </c>
      <c r="AX638" s="146">
        <f t="shared" si="494"/>
        <v>0</v>
      </c>
      <c r="AY638" s="147">
        <f t="shared" si="476"/>
        <v>0</v>
      </c>
      <c r="AZ638" s="146">
        <f t="shared" si="495"/>
        <v>0</v>
      </c>
      <c r="BA638" s="129">
        <f t="shared" si="477"/>
        <v>0</v>
      </c>
      <c r="BB638" s="129">
        <f t="shared" si="478"/>
        <v>0</v>
      </c>
      <c r="BC638" s="129">
        <f t="shared" si="479"/>
        <v>0</v>
      </c>
      <c r="BD638" s="130">
        <f t="shared" si="480"/>
        <v>0</v>
      </c>
      <c r="BE638" s="130">
        <f t="shared" si="481"/>
        <v>0</v>
      </c>
      <c r="BF638" s="130">
        <f t="shared" si="482"/>
        <v>0</v>
      </c>
      <c r="BG638" s="149" t="b">
        <f t="shared" si="483"/>
        <v>0</v>
      </c>
      <c r="BH638" s="130" t="b">
        <f t="shared" si="484"/>
        <v>0</v>
      </c>
      <c r="BI638" s="130" t="str">
        <f t="shared" si="497"/>
        <v/>
      </c>
      <c r="BJ638" s="130" t="str">
        <f t="shared" si="498"/>
        <v/>
      </c>
      <c r="BK638" s="130">
        <f t="shared" si="499"/>
        <v>0</v>
      </c>
      <c r="BL638" s="130" t="str">
        <f t="shared" si="485"/>
        <v/>
      </c>
      <c r="BM638" s="130" t="str">
        <f t="shared" si="504"/>
        <v/>
      </c>
      <c r="BN638" s="130" t="str">
        <f t="shared" si="505"/>
        <v/>
      </c>
      <c r="BO638" s="130">
        <f t="shared" si="501"/>
        <v>0</v>
      </c>
      <c r="BP638" s="130">
        <f t="shared" si="502"/>
        <v>0</v>
      </c>
      <c r="BQ638" s="130">
        <f t="shared" si="503"/>
        <v>0</v>
      </c>
      <c r="BR638" s="130">
        <f t="shared" si="500"/>
        <v>0</v>
      </c>
      <c r="BS638" s="130" t="str">
        <f t="shared" si="486"/>
        <v>N</v>
      </c>
    </row>
    <row r="639" spans="1:71" ht="18" customHeight="1">
      <c r="A639" s="115"/>
      <c r="B639" s="117"/>
      <c r="C639" s="117"/>
      <c r="D639" s="118"/>
      <c r="E639" s="118"/>
      <c r="F639" s="115"/>
      <c r="G639" s="115"/>
      <c r="H639" s="119"/>
      <c r="I639" s="109" t="str">
        <f t="shared" si="456"/>
        <v xml:space="preserve"> </v>
      </c>
      <c r="J639" s="109" t="str">
        <f t="shared" si="457"/>
        <v xml:space="preserve"> </v>
      </c>
      <c r="K639" s="109" t="str">
        <f t="shared" si="458"/>
        <v xml:space="preserve"> </v>
      </c>
      <c r="W639" s="141" t="str">
        <f t="shared" si="459"/>
        <v xml:space="preserve"> </v>
      </c>
      <c r="X639" s="137" t="str">
        <f t="shared" si="460"/>
        <v xml:space="preserve"> </v>
      </c>
      <c r="Y639" s="137" t="str">
        <f t="shared" si="461"/>
        <v xml:space="preserve"> </v>
      </c>
      <c r="Z639" s="137" t="str">
        <f t="shared" si="487"/>
        <v xml:space="preserve"> </v>
      </c>
      <c r="AA639" s="138" t="str">
        <f t="shared" si="488"/>
        <v xml:space="preserve"> </v>
      </c>
      <c r="AB639" s="144" t="str">
        <f t="shared" si="489"/>
        <v xml:space="preserve"> </v>
      </c>
      <c r="AC639" s="139" t="e">
        <f t="shared" si="490"/>
        <v>#N/A</v>
      </c>
      <c r="AD639" s="139" t="e">
        <f t="shared" si="491"/>
        <v>#N/A</v>
      </c>
      <c r="AE639" s="140" t="str">
        <f>IF(ISBLANK($G639)," ",IF($D639="Z",#REF!,IF($G639=2,0,IF($G639=1,IF($AB639&gt;$AD639,#REF!,0),IF($AB639&lt;$AC639,#REF!,#REF!)))))</f>
        <v xml:space="preserve"> </v>
      </c>
      <c r="AF639" s="140" t="str">
        <f>IF(ISBLANK($G639)," ",IF($D639="Z",#REF!+#REF!,IF($G639=2,#REF!+#REF!,IF($G639=1,IF($AB639&gt;$AD639,#REF!+#REF!,#REF!+#REF!),IF($AB639&lt;$AC639,#REF!+#REF!,#REF!+#REF!)))))</f>
        <v xml:space="preserve"> </v>
      </c>
      <c r="AG639" s="125">
        <f t="shared" si="462"/>
        <v>0</v>
      </c>
      <c r="AH639" s="126">
        <f t="shared" si="463"/>
        <v>0</v>
      </c>
      <c r="AI639" s="126">
        <f t="shared" si="464"/>
        <v>0</v>
      </c>
      <c r="AJ639" s="126">
        <f t="shared" si="465"/>
        <v>0</v>
      </c>
      <c r="AK639" s="126">
        <f t="shared" si="466"/>
        <v>0</v>
      </c>
      <c r="AL639" s="126">
        <f t="shared" si="467"/>
        <v>4</v>
      </c>
      <c r="AM639" s="125">
        <f t="shared" si="496"/>
        <v>23</v>
      </c>
      <c r="AN639" s="125">
        <f t="shared" si="492"/>
        <v>0</v>
      </c>
      <c r="AO639" s="125">
        <f t="shared" si="493"/>
        <v>0</v>
      </c>
      <c r="AP639" s="125">
        <f t="shared" si="468"/>
        <v>1</v>
      </c>
      <c r="AQ639" s="127">
        <f t="shared" si="469"/>
        <v>810</v>
      </c>
      <c r="AR639" s="127">
        <f t="shared" si="470"/>
        <v>0</v>
      </c>
      <c r="AS639" s="125">
        <f t="shared" si="471"/>
        <v>0</v>
      </c>
      <c r="AT639" s="128">
        <f t="shared" si="472"/>
        <v>0</v>
      </c>
      <c r="AU639" s="128">
        <f t="shared" si="473"/>
        <v>0</v>
      </c>
      <c r="AV639" s="128">
        <f t="shared" si="474"/>
        <v>0</v>
      </c>
      <c r="AW639" s="128">
        <f t="shared" si="475"/>
        <v>0</v>
      </c>
      <c r="AX639" s="146">
        <f t="shared" si="494"/>
        <v>0</v>
      </c>
      <c r="AY639" s="147">
        <f t="shared" si="476"/>
        <v>0</v>
      </c>
      <c r="AZ639" s="146">
        <f t="shared" si="495"/>
        <v>0</v>
      </c>
      <c r="BA639" s="129">
        <f t="shared" si="477"/>
        <v>0</v>
      </c>
      <c r="BB639" s="129">
        <f t="shared" si="478"/>
        <v>0</v>
      </c>
      <c r="BC639" s="129">
        <f t="shared" si="479"/>
        <v>0</v>
      </c>
      <c r="BD639" s="130">
        <f t="shared" si="480"/>
        <v>0</v>
      </c>
      <c r="BE639" s="130">
        <f t="shared" si="481"/>
        <v>0</v>
      </c>
      <c r="BF639" s="130">
        <f t="shared" si="482"/>
        <v>0</v>
      </c>
      <c r="BG639" s="149" t="b">
        <f t="shared" si="483"/>
        <v>0</v>
      </c>
      <c r="BH639" s="130" t="b">
        <f t="shared" si="484"/>
        <v>0</v>
      </c>
      <c r="BI639" s="130" t="str">
        <f t="shared" si="497"/>
        <v/>
      </c>
      <c r="BJ639" s="130" t="str">
        <f t="shared" si="498"/>
        <v/>
      </c>
      <c r="BK639" s="130">
        <f t="shared" si="499"/>
        <v>0</v>
      </c>
      <c r="BL639" s="130" t="str">
        <f t="shared" si="485"/>
        <v/>
      </c>
      <c r="BM639" s="130" t="str">
        <f t="shared" si="504"/>
        <v/>
      </c>
      <c r="BN639" s="130" t="str">
        <f t="shared" si="505"/>
        <v/>
      </c>
      <c r="BO639" s="130">
        <f t="shared" si="501"/>
        <v>0</v>
      </c>
      <c r="BP639" s="130">
        <f t="shared" si="502"/>
        <v>0</v>
      </c>
      <c r="BQ639" s="130">
        <f t="shared" si="503"/>
        <v>0</v>
      </c>
      <c r="BR639" s="130">
        <f t="shared" si="500"/>
        <v>0</v>
      </c>
      <c r="BS639" s="130" t="str">
        <f t="shared" si="486"/>
        <v>N</v>
      </c>
    </row>
    <row r="640" spans="1:71" ht="18" customHeight="1">
      <c r="A640" s="115"/>
      <c r="B640" s="117"/>
      <c r="C640" s="117"/>
      <c r="D640" s="118"/>
      <c r="E640" s="118"/>
      <c r="F640" s="115"/>
      <c r="G640" s="115"/>
      <c r="H640" s="119"/>
      <c r="I640" s="109" t="str">
        <f t="shared" si="456"/>
        <v xml:space="preserve"> </v>
      </c>
      <c r="J640" s="109" t="str">
        <f t="shared" si="457"/>
        <v xml:space="preserve"> </v>
      </c>
      <c r="K640" s="109" t="str">
        <f t="shared" si="458"/>
        <v xml:space="preserve"> </v>
      </c>
      <c r="W640" s="141" t="str">
        <f t="shared" si="459"/>
        <v xml:space="preserve"> </v>
      </c>
      <c r="X640" s="137" t="str">
        <f t="shared" si="460"/>
        <v xml:space="preserve"> </v>
      </c>
      <c r="Y640" s="137" t="str">
        <f t="shared" si="461"/>
        <v xml:space="preserve"> </v>
      </c>
      <c r="Z640" s="137" t="str">
        <f t="shared" si="487"/>
        <v xml:space="preserve"> </v>
      </c>
      <c r="AA640" s="138" t="str">
        <f t="shared" si="488"/>
        <v xml:space="preserve"> </v>
      </c>
      <c r="AB640" s="144" t="str">
        <f t="shared" si="489"/>
        <v xml:space="preserve"> </v>
      </c>
      <c r="AC640" s="139" t="e">
        <f t="shared" si="490"/>
        <v>#N/A</v>
      </c>
      <c r="AD640" s="139" t="e">
        <f t="shared" si="491"/>
        <v>#N/A</v>
      </c>
      <c r="AE640" s="140" t="str">
        <f>IF(ISBLANK($G640)," ",IF($D640="Z",#REF!,IF($G640=2,0,IF($G640=1,IF($AB640&gt;$AD640,#REF!,0),IF($AB640&lt;$AC640,#REF!,#REF!)))))</f>
        <v xml:space="preserve"> </v>
      </c>
      <c r="AF640" s="140" t="str">
        <f>IF(ISBLANK($G640)," ",IF($D640="Z",#REF!+#REF!,IF($G640=2,#REF!+#REF!,IF($G640=1,IF($AB640&gt;$AD640,#REF!+#REF!,#REF!+#REF!),IF($AB640&lt;$AC640,#REF!+#REF!,#REF!+#REF!)))))</f>
        <v xml:space="preserve"> </v>
      </c>
      <c r="AG640" s="125">
        <f t="shared" si="462"/>
        <v>0</v>
      </c>
      <c r="AH640" s="126">
        <f t="shared" si="463"/>
        <v>0</v>
      </c>
      <c r="AI640" s="126">
        <f t="shared" si="464"/>
        <v>0</v>
      </c>
      <c r="AJ640" s="126">
        <f t="shared" si="465"/>
        <v>0</v>
      </c>
      <c r="AK640" s="126">
        <f t="shared" si="466"/>
        <v>0</v>
      </c>
      <c r="AL640" s="126">
        <f t="shared" si="467"/>
        <v>4</v>
      </c>
      <c r="AM640" s="125">
        <f t="shared" si="496"/>
        <v>23</v>
      </c>
      <c r="AN640" s="125">
        <f t="shared" si="492"/>
        <v>0</v>
      </c>
      <c r="AO640" s="125">
        <f t="shared" si="493"/>
        <v>0</v>
      </c>
      <c r="AP640" s="125">
        <f t="shared" si="468"/>
        <v>1</v>
      </c>
      <c r="AQ640" s="127">
        <f t="shared" si="469"/>
        <v>810</v>
      </c>
      <c r="AR640" s="127">
        <f t="shared" si="470"/>
        <v>0</v>
      </c>
      <c r="AS640" s="125">
        <f t="shared" si="471"/>
        <v>0</v>
      </c>
      <c r="AT640" s="128">
        <f t="shared" si="472"/>
        <v>0</v>
      </c>
      <c r="AU640" s="128">
        <f t="shared" si="473"/>
        <v>0</v>
      </c>
      <c r="AV640" s="128">
        <f t="shared" si="474"/>
        <v>0</v>
      </c>
      <c r="AW640" s="128">
        <f t="shared" si="475"/>
        <v>0</v>
      </c>
      <c r="AX640" s="146">
        <f t="shared" si="494"/>
        <v>0</v>
      </c>
      <c r="AY640" s="147">
        <f t="shared" si="476"/>
        <v>0</v>
      </c>
      <c r="AZ640" s="146">
        <f t="shared" si="495"/>
        <v>0</v>
      </c>
      <c r="BA640" s="129">
        <f t="shared" si="477"/>
        <v>0</v>
      </c>
      <c r="BB640" s="129">
        <f t="shared" si="478"/>
        <v>0</v>
      </c>
      <c r="BC640" s="129">
        <f t="shared" si="479"/>
        <v>0</v>
      </c>
      <c r="BD640" s="130">
        <f t="shared" si="480"/>
        <v>0</v>
      </c>
      <c r="BE640" s="130">
        <f t="shared" si="481"/>
        <v>0</v>
      </c>
      <c r="BF640" s="130">
        <f t="shared" si="482"/>
        <v>0</v>
      </c>
      <c r="BG640" s="149" t="b">
        <f t="shared" si="483"/>
        <v>0</v>
      </c>
      <c r="BH640" s="130" t="b">
        <f t="shared" si="484"/>
        <v>0</v>
      </c>
      <c r="BI640" s="130" t="str">
        <f t="shared" si="497"/>
        <v/>
      </c>
      <c r="BJ640" s="130" t="str">
        <f t="shared" si="498"/>
        <v/>
      </c>
      <c r="BK640" s="130">
        <f t="shared" si="499"/>
        <v>0</v>
      </c>
      <c r="BL640" s="130" t="str">
        <f t="shared" si="485"/>
        <v/>
      </c>
      <c r="BM640" s="130" t="str">
        <f t="shared" si="504"/>
        <v/>
      </c>
      <c r="BN640" s="130" t="str">
        <f t="shared" si="505"/>
        <v/>
      </c>
      <c r="BO640" s="130">
        <f t="shared" si="501"/>
        <v>0</v>
      </c>
      <c r="BP640" s="130">
        <f t="shared" si="502"/>
        <v>0</v>
      </c>
      <c r="BQ640" s="130">
        <f t="shared" si="503"/>
        <v>0</v>
      </c>
      <c r="BR640" s="130">
        <f t="shared" si="500"/>
        <v>0</v>
      </c>
      <c r="BS640" s="130" t="str">
        <f t="shared" si="486"/>
        <v>N</v>
      </c>
    </row>
    <row r="641" spans="1:71" ht="18" customHeight="1">
      <c r="A641" s="115"/>
      <c r="B641" s="117"/>
      <c r="C641" s="117"/>
      <c r="D641" s="118"/>
      <c r="E641" s="118"/>
      <c r="F641" s="115"/>
      <c r="G641" s="115"/>
      <c r="H641" s="119"/>
      <c r="I641" s="109" t="str">
        <f t="shared" si="456"/>
        <v xml:space="preserve"> </v>
      </c>
      <c r="J641" s="109" t="str">
        <f t="shared" si="457"/>
        <v xml:space="preserve"> </v>
      </c>
      <c r="K641" s="109" t="str">
        <f t="shared" si="458"/>
        <v xml:space="preserve"> </v>
      </c>
      <c r="W641" s="141" t="str">
        <f t="shared" si="459"/>
        <v xml:space="preserve"> </v>
      </c>
      <c r="X641" s="137" t="str">
        <f t="shared" si="460"/>
        <v xml:space="preserve"> </v>
      </c>
      <c r="Y641" s="137" t="str">
        <f t="shared" si="461"/>
        <v xml:space="preserve"> </v>
      </c>
      <c r="Z641" s="137" t="str">
        <f t="shared" si="487"/>
        <v xml:space="preserve"> </v>
      </c>
      <c r="AA641" s="138" t="str">
        <f t="shared" si="488"/>
        <v xml:space="preserve"> </v>
      </c>
      <c r="AB641" s="144" t="str">
        <f t="shared" si="489"/>
        <v xml:space="preserve"> </v>
      </c>
      <c r="AC641" s="139" t="e">
        <f t="shared" si="490"/>
        <v>#N/A</v>
      </c>
      <c r="AD641" s="139" t="e">
        <f t="shared" si="491"/>
        <v>#N/A</v>
      </c>
      <c r="AE641" s="140" t="str">
        <f>IF(ISBLANK($G641)," ",IF($D641="Z",#REF!,IF($G641=2,0,IF($G641=1,IF($AB641&gt;$AD641,#REF!,0),IF($AB641&lt;$AC641,#REF!,#REF!)))))</f>
        <v xml:space="preserve"> </v>
      </c>
      <c r="AF641" s="140" t="str">
        <f>IF(ISBLANK($G641)," ",IF($D641="Z",#REF!+#REF!,IF($G641=2,#REF!+#REF!,IF($G641=1,IF($AB641&gt;$AD641,#REF!+#REF!,#REF!+#REF!),IF($AB641&lt;$AC641,#REF!+#REF!,#REF!+#REF!)))))</f>
        <v xml:space="preserve"> </v>
      </c>
      <c r="AG641" s="125">
        <f t="shared" si="462"/>
        <v>0</v>
      </c>
      <c r="AH641" s="126">
        <f t="shared" si="463"/>
        <v>0</v>
      </c>
      <c r="AI641" s="126">
        <f t="shared" si="464"/>
        <v>0</v>
      </c>
      <c r="AJ641" s="126">
        <f t="shared" si="465"/>
        <v>0</v>
      </c>
      <c r="AK641" s="126">
        <f t="shared" si="466"/>
        <v>0</v>
      </c>
      <c r="AL641" s="126">
        <f t="shared" si="467"/>
        <v>4</v>
      </c>
      <c r="AM641" s="125">
        <f t="shared" si="496"/>
        <v>23</v>
      </c>
      <c r="AN641" s="125">
        <f t="shared" si="492"/>
        <v>0</v>
      </c>
      <c r="AO641" s="125">
        <f t="shared" si="493"/>
        <v>0</v>
      </c>
      <c r="AP641" s="125">
        <f t="shared" si="468"/>
        <v>1</v>
      </c>
      <c r="AQ641" s="127">
        <f t="shared" si="469"/>
        <v>810</v>
      </c>
      <c r="AR641" s="127">
        <f t="shared" si="470"/>
        <v>0</v>
      </c>
      <c r="AS641" s="125">
        <f t="shared" si="471"/>
        <v>0</v>
      </c>
      <c r="AT641" s="128">
        <f t="shared" si="472"/>
        <v>0</v>
      </c>
      <c r="AU641" s="128">
        <f t="shared" si="473"/>
        <v>0</v>
      </c>
      <c r="AV641" s="128">
        <f t="shared" si="474"/>
        <v>0</v>
      </c>
      <c r="AW641" s="128">
        <f t="shared" si="475"/>
        <v>0</v>
      </c>
      <c r="AX641" s="146">
        <f t="shared" si="494"/>
        <v>0</v>
      </c>
      <c r="AY641" s="147">
        <f t="shared" si="476"/>
        <v>0</v>
      </c>
      <c r="AZ641" s="146">
        <f t="shared" si="495"/>
        <v>0</v>
      </c>
      <c r="BA641" s="129">
        <f t="shared" si="477"/>
        <v>0</v>
      </c>
      <c r="BB641" s="129">
        <f t="shared" si="478"/>
        <v>0</v>
      </c>
      <c r="BC641" s="129">
        <f t="shared" si="479"/>
        <v>0</v>
      </c>
      <c r="BD641" s="130">
        <f t="shared" si="480"/>
        <v>0</v>
      </c>
      <c r="BE641" s="130">
        <f t="shared" si="481"/>
        <v>0</v>
      </c>
      <c r="BF641" s="130">
        <f t="shared" si="482"/>
        <v>0</v>
      </c>
      <c r="BG641" s="149" t="b">
        <f t="shared" si="483"/>
        <v>0</v>
      </c>
      <c r="BH641" s="130" t="b">
        <f t="shared" si="484"/>
        <v>0</v>
      </c>
      <c r="BI641" s="130" t="str">
        <f t="shared" si="497"/>
        <v/>
      </c>
      <c r="BJ641" s="130" t="str">
        <f t="shared" si="498"/>
        <v/>
      </c>
      <c r="BK641" s="130">
        <f t="shared" si="499"/>
        <v>0</v>
      </c>
      <c r="BL641" s="130" t="str">
        <f t="shared" si="485"/>
        <v/>
      </c>
      <c r="BM641" s="130" t="str">
        <f t="shared" si="504"/>
        <v/>
      </c>
      <c r="BN641" s="130" t="str">
        <f t="shared" si="505"/>
        <v/>
      </c>
      <c r="BO641" s="130">
        <f t="shared" si="501"/>
        <v>0</v>
      </c>
      <c r="BP641" s="130">
        <f t="shared" si="502"/>
        <v>0</v>
      </c>
      <c r="BQ641" s="130">
        <f t="shared" si="503"/>
        <v>0</v>
      </c>
      <c r="BR641" s="130">
        <f t="shared" si="500"/>
        <v>0</v>
      </c>
      <c r="BS641" s="130" t="str">
        <f t="shared" si="486"/>
        <v>N</v>
      </c>
    </row>
    <row r="642" spans="1:71" ht="18" customHeight="1">
      <c r="A642" s="115"/>
      <c r="B642" s="117"/>
      <c r="C642" s="117"/>
      <c r="D642" s="118"/>
      <c r="E642" s="118"/>
      <c r="F642" s="115"/>
      <c r="G642" s="115"/>
      <c r="H642" s="119"/>
      <c r="I642" s="109" t="str">
        <f t="shared" si="456"/>
        <v xml:space="preserve"> </v>
      </c>
      <c r="J642" s="109" t="str">
        <f t="shared" si="457"/>
        <v xml:space="preserve"> </v>
      </c>
      <c r="K642" s="109" t="str">
        <f t="shared" si="458"/>
        <v xml:space="preserve"> </v>
      </c>
      <c r="W642" s="141" t="str">
        <f t="shared" si="459"/>
        <v xml:space="preserve"> </v>
      </c>
      <c r="X642" s="137" t="str">
        <f t="shared" si="460"/>
        <v xml:space="preserve"> </v>
      </c>
      <c r="Y642" s="137" t="str">
        <f t="shared" si="461"/>
        <v xml:space="preserve"> </v>
      </c>
      <c r="Z642" s="137" t="str">
        <f t="shared" si="487"/>
        <v xml:space="preserve"> </v>
      </c>
      <c r="AA642" s="138" t="str">
        <f t="shared" si="488"/>
        <v xml:space="preserve"> </v>
      </c>
      <c r="AB642" s="144" t="str">
        <f t="shared" si="489"/>
        <v xml:space="preserve"> </v>
      </c>
      <c r="AC642" s="139" t="e">
        <f t="shared" si="490"/>
        <v>#N/A</v>
      </c>
      <c r="AD642" s="139" t="e">
        <f t="shared" si="491"/>
        <v>#N/A</v>
      </c>
      <c r="AE642" s="140" t="str">
        <f>IF(ISBLANK($G642)," ",IF($D642="Z",#REF!,IF($G642=2,0,IF($G642=1,IF($AB642&gt;$AD642,#REF!,0),IF($AB642&lt;$AC642,#REF!,#REF!)))))</f>
        <v xml:space="preserve"> </v>
      </c>
      <c r="AF642" s="140" t="str">
        <f>IF(ISBLANK($G642)," ",IF($D642="Z",#REF!+#REF!,IF($G642=2,#REF!+#REF!,IF($G642=1,IF($AB642&gt;$AD642,#REF!+#REF!,#REF!+#REF!),IF($AB642&lt;$AC642,#REF!+#REF!,#REF!+#REF!)))))</f>
        <v xml:space="preserve"> </v>
      </c>
      <c r="AG642" s="125">
        <f t="shared" si="462"/>
        <v>0</v>
      </c>
      <c r="AH642" s="126">
        <f t="shared" si="463"/>
        <v>0</v>
      </c>
      <c r="AI642" s="126">
        <f t="shared" si="464"/>
        <v>0</v>
      </c>
      <c r="AJ642" s="126">
        <f t="shared" si="465"/>
        <v>0</v>
      </c>
      <c r="AK642" s="126">
        <f t="shared" si="466"/>
        <v>0</v>
      </c>
      <c r="AL642" s="126">
        <f t="shared" si="467"/>
        <v>4</v>
      </c>
      <c r="AM642" s="125">
        <f t="shared" si="496"/>
        <v>23</v>
      </c>
      <c r="AN642" s="125">
        <f t="shared" si="492"/>
        <v>0</v>
      </c>
      <c r="AO642" s="125">
        <f t="shared" si="493"/>
        <v>0</v>
      </c>
      <c r="AP642" s="125">
        <f t="shared" si="468"/>
        <v>1</v>
      </c>
      <c r="AQ642" s="127">
        <f t="shared" si="469"/>
        <v>810</v>
      </c>
      <c r="AR642" s="127">
        <f t="shared" si="470"/>
        <v>0</v>
      </c>
      <c r="AS642" s="125">
        <f t="shared" si="471"/>
        <v>0</v>
      </c>
      <c r="AT642" s="128">
        <f t="shared" si="472"/>
        <v>0</v>
      </c>
      <c r="AU642" s="128">
        <f t="shared" si="473"/>
        <v>0</v>
      </c>
      <c r="AV642" s="128">
        <f t="shared" si="474"/>
        <v>0</v>
      </c>
      <c r="AW642" s="128">
        <f t="shared" si="475"/>
        <v>0</v>
      </c>
      <c r="AX642" s="146">
        <f t="shared" si="494"/>
        <v>0</v>
      </c>
      <c r="AY642" s="147">
        <f t="shared" si="476"/>
        <v>0</v>
      </c>
      <c r="AZ642" s="146">
        <f t="shared" si="495"/>
        <v>0</v>
      </c>
      <c r="BA642" s="129">
        <f t="shared" si="477"/>
        <v>0</v>
      </c>
      <c r="BB642" s="129">
        <f t="shared" si="478"/>
        <v>0</v>
      </c>
      <c r="BC642" s="129">
        <f t="shared" si="479"/>
        <v>0</v>
      </c>
      <c r="BD642" s="130">
        <f t="shared" si="480"/>
        <v>0</v>
      </c>
      <c r="BE642" s="130">
        <f t="shared" si="481"/>
        <v>0</v>
      </c>
      <c r="BF642" s="130">
        <f t="shared" si="482"/>
        <v>0</v>
      </c>
      <c r="BG642" s="149" t="b">
        <f t="shared" si="483"/>
        <v>0</v>
      </c>
      <c r="BH642" s="130" t="b">
        <f t="shared" si="484"/>
        <v>0</v>
      </c>
      <c r="BI642" s="130" t="str">
        <f t="shared" si="497"/>
        <v/>
      </c>
      <c r="BJ642" s="130" t="str">
        <f t="shared" si="498"/>
        <v/>
      </c>
      <c r="BK642" s="130">
        <f t="shared" si="499"/>
        <v>0</v>
      </c>
      <c r="BL642" s="130" t="str">
        <f t="shared" si="485"/>
        <v/>
      </c>
      <c r="BM642" s="130" t="str">
        <f t="shared" si="504"/>
        <v/>
      </c>
      <c r="BN642" s="130" t="str">
        <f t="shared" si="505"/>
        <v/>
      </c>
      <c r="BO642" s="130">
        <f t="shared" si="501"/>
        <v>0</v>
      </c>
      <c r="BP642" s="130">
        <f t="shared" si="502"/>
        <v>0</v>
      </c>
      <c r="BQ642" s="130">
        <f t="shared" si="503"/>
        <v>0</v>
      </c>
      <c r="BR642" s="130">
        <f t="shared" si="500"/>
        <v>0</v>
      </c>
      <c r="BS642" s="130" t="str">
        <f t="shared" si="486"/>
        <v>N</v>
      </c>
    </row>
    <row r="643" spans="1:71" ht="18" customHeight="1">
      <c r="A643" s="115"/>
      <c r="B643" s="117"/>
      <c r="C643" s="117"/>
      <c r="D643" s="118"/>
      <c r="E643" s="118"/>
      <c r="F643" s="115"/>
      <c r="G643" s="115"/>
      <c r="H643" s="119"/>
      <c r="I643" s="109" t="str">
        <f t="shared" si="456"/>
        <v xml:space="preserve"> </v>
      </c>
      <c r="J643" s="109" t="str">
        <f t="shared" si="457"/>
        <v xml:space="preserve"> </v>
      </c>
      <c r="K643" s="109" t="str">
        <f t="shared" si="458"/>
        <v xml:space="preserve"> </v>
      </c>
      <c r="W643" s="141" t="str">
        <f t="shared" si="459"/>
        <v xml:space="preserve"> </v>
      </c>
      <c r="X643" s="137" t="str">
        <f t="shared" si="460"/>
        <v xml:space="preserve"> </v>
      </c>
      <c r="Y643" s="137" t="str">
        <f t="shared" si="461"/>
        <v xml:space="preserve"> </v>
      </c>
      <c r="Z643" s="137" t="str">
        <f t="shared" si="487"/>
        <v xml:space="preserve"> </v>
      </c>
      <c r="AA643" s="138" t="str">
        <f t="shared" si="488"/>
        <v xml:space="preserve"> </v>
      </c>
      <c r="AB643" s="144" t="str">
        <f t="shared" si="489"/>
        <v xml:space="preserve"> </v>
      </c>
      <c r="AC643" s="139" t="e">
        <f t="shared" si="490"/>
        <v>#N/A</v>
      </c>
      <c r="AD643" s="139" t="e">
        <f t="shared" si="491"/>
        <v>#N/A</v>
      </c>
      <c r="AE643" s="140" t="str">
        <f>IF(ISBLANK($G643)," ",IF($D643="Z",#REF!,IF($G643=2,0,IF($G643=1,IF($AB643&gt;$AD643,#REF!,0),IF($AB643&lt;$AC643,#REF!,#REF!)))))</f>
        <v xml:space="preserve"> </v>
      </c>
      <c r="AF643" s="140" t="str">
        <f>IF(ISBLANK($G643)," ",IF($D643="Z",#REF!+#REF!,IF($G643=2,#REF!+#REF!,IF($G643=1,IF($AB643&gt;$AD643,#REF!+#REF!,#REF!+#REF!),IF($AB643&lt;$AC643,#REF!+#REF!,#REF!+#REF!)))))</f>
        <v xml:space="preserve"> </v>
      </c>
      <c r="AG643" s="125">
        <f t="shared" si="462"/>
        <v>0</v>
      </c>
      <c r="AH643" s="126">
        <f t="shared" si="463"/>
        <v>0</v>
      </c>
      <c r="AI643" s="126">
        <f t="shared" si="464"/>
        <v>0</v>
      </c>
      <c r="AJ643" s="126">
        <f t="shared" si="465"/>
        <v>0</v>
      </c>
      <c r="AK643" s="126">
        <f t="shared" si="466"/>
        <v>0</v>
      </c>
      <c r="AL643" s="126">
        <f t="shared" si="467"/>
        <v>4</v>
      </c>
      <c r="AM643" s="125">
        <f t="shared" si="496"/>
        <v>23</v>
      </c>
      <c r="AN643" s="125">
        <f t="shared" si="492"/>
        <v>0</v>
      </c>
      <c r="AO643" s="125">
        <f t="shared" si="493"/>
        <v>0</v>
      </c>
      <c r="AP643" s="125">
        <f t="shared" si="468"/>
        <v>1</v>
      </c>
      <c r="AQ643" s="127">
        <f t="shared" si="469"/>
        <v>810</v>
      </c>
      <c r="AR643" s="127">
        <f t="shared" si="470"/>
        <v>0</v>
      </c>
      <c r="AS643" s="125">
        <f t="shared" si="471"/>
        <v>0</v>
      </c>
      <c r="AT643" s="128">
        <f t="shared" si="472"/>
        <v>0</v>
      </c>
      <c r="AU643" s="128">
        <f t="shared" si="473"/>
        <v>0</v>
      </c>
      <c r="AV643" s="128">
        <f t="shared" si="474"/>
        <v>0</v>
      </c>
      <c r="AW643" s="128">
        <f t="shared" si="475"/>
        <v>0</v>
      </c>
      <c r="AX643" s="146">
        <f t="shared" si="494"/>
        <v>0</v>
      </c>
      <c r="AY643" s="147">
        <f t="shared" si="476"/>
        <v>0</v>
      </c>
      <c r="AZ643" s="146">
        <f t="shared" si="495"/>
        <v>0</v>
      </c>
      <c r="BA643" s="129">
        <f t="shared" si="477"/>
        <v>0</v>
      </c>
      <c r="BB643" s="129">
        <f t="shared" si="478"/>
        <v>0</v>
      </c>
      <c r="BC643" s="129">
        <f t="shared" si="479"/>
        <v>0</v>
      </c>
      <c r="BD643" s="130">
        <f t="shared" si="480"/>
        <v>0</v>
      </c>
      <c r="BE643" s="130">
        <f t="shared" si="481"/>
        <v>0</v>
      </c>
      <c r="BF643" s="130">
        <f t="shared" si="482"/>
        <v>0</v>
      </c>
      <c r="BG643" s="149" t="b">
        <f t="shared" si="483"/>
        <v>0</v>
      </c>
      <c r="BH643" s="130" t="b">
        <f t="shared" si="484"/>
        <v>0</v>
      </c>
      <c r="BI643" s="130" t="str">
        <f t="shared" si="497"/>
        <v/>
      </c>
      <c r="BJ643" s="130" t="str">
        <f t="shared" si="498"/>
        <v/>
      </c>
      <c r="BK643" s="130">
        <f t="shared" si="499"/>
        <v>0</v>
      </c>
      <c r="BL643" s="130" t="str">
        <f t="shared" si="485"/>
        <v/>
      </c>
      <c r="BM643" s="130" t="str">
        <f t="shared" si="504"/>
        <v/>
      </c>
      <c r="BN643" s="130" t="str">
        <f t="shared" si="505"/>
        <v/>
      </c>
      <c r="BO643" s="130">
        <f t="shared" si="501"/>
        <v>0</v>
      </c>
      <c r="BP643" s="130">
        <f t="shared" si="502"/>
        <v>0</v>
      </c>
      <c r="BQ643" s="130">
        <f t="shared" si="503"/>
        <v>0</v>
      </c>
      <c r="BR643" s="130">
        <f t="shared" si="500"/>
        <v>0</v>
      </c>
      <c r="BS643" s="130" t="str">
        <f t="shared" si="486"/>
        <v>N</v>
      </c>
    </row>
    <row r="644" spans="1:71" ht="18" customHeight="1">
      <c r="A644" s="115"/>
      <c r="B644" s="117"/>
      <c r="C644" s="117"/>
      <c r="D644" s="118"/>
      <c r="E644" s="118"/>
      <c r="F644" s="115"/>
      <c r="G644" s="115"/>
      <c r="H644" s="119"/>
      <c r="I644" s="109" t="str">
        <f t="shared" ref="I644:I707" si="506">IF(ISBLANK($H644)," ",BO644)</f>
        <v xml:space="preserve"> </v>
      </c>
      <c r="J644" s="109" t="str">
        <f t="shared" ref="J644:J707" si="507">IF(ISBLANK($H644)," ",BP644)</f>
        <v xml:space="preserve"> </v>
      </c>
      <c r="K644" s="109" t="str">
        <f t="shared" ref="K644:K707" si="508">IF((ISBLANK($H644))," ",BQ644)</f>
        <v xml:space="preserve"> </v>
      </c>
      <c r="W644" s="141" t="str">
        <f t="shared" ref="W644:W707" si="509">IF(ISBLANK($A644)," ",A644)</f>
        <v xml:space="preserve"> </v>
      </c>
      <c r="X644" s="137" t="str">
        <f t="shared" ref="X644:X707" si="510">IF(ISBLANK(A644)," ",MOD(SUM((LEFT(A644,1)*8)+(MID(A644,2,1)*7)+(MID(A644,3,1)*6)+(MID(A644,4,1)*5)+(MID(A644,5,1)*4)+(MID(A644,6,1)*3)+(MID(A644,7,1)*2)),11))</f>
        <v xml:space="preserve"> </v>
      </c>
      <c r="Y644" s="137" t="str">
        <f t="shared" ref="Y644:Y707" si="511">IF(ISBLANK(A644)," ",IF(A644&lt;10000000+OR(A644&gt;99999999),"X",IF(X644=0,0,IF(X644=1,"X",11-X644))))</f>
        <v xml:space="preserve"> </v>
      </c>
      <c r="Z644" s="137" t="str">
        <f t="shared" si="487"/>
        <v xml:space="preserve"> </v>
      </c>
      <c r="AA644" s="138" t="str">
        <f t="shared" si="488"/>
        <v xml:space="preserve"> </v>
      </c>
      <c r="AB644" s="144" t="str">
        <f t="shared" si="489"/>
        <v xml:space="preserve"> </v>
      </c>
      <c r="AC644" s="139" t="e">
        <f t="shared" si="490"/>
        <v>#N/A</v>
      </c>
      <c r="AD644" s="139" t="e">
        <f t="shared" si="491"/>
        <v>#N/A</v>
      </c>
      <c r="AE644" s="140" t="str">
        <f>IF(ISBLANK($G644)," ",IF($D644="Z",#REF!,IF($G644=2,0,IF($G644=1,IF($AB644&gt;$AD644,#REF!,0),IF($AB644&lt;$AC644,#REF!,#REF!)))))</f>
        <v xml:space="preserve"> </v>
      </c>
      <c r="AF644" s="140" t="str">
        <f>IF(ISBLANK($G644)," ",IF($D644="Z",#REF!+#REF!,IF($G644=2,#REF!+#REF!,IF($G644=1,IF($AB644&gt;$AD644,#REF!+#REF!,#REF!+#REF!),IF($AB644&lt;$AC644,#REF!+#REF!,#REF!+#REF!)))))</f>
        <v xml:space="preserve"> </v>
      </c>
      <c r="AG644" s="125">
        <f t="shared" ref="AG644:AG707" si="512">INT(A644/10)</f>
        <v>0</v>
      </c>
      <c r="AH644" s="126">
        <f t="shared" ref="AH644:AH707" si="513">INT(A644/1000)</f>
        <v>0</v>
      </c>
      <c r="AI644" s="126">
        <f t="shared" ref="AI644:AI707" si="514">AG644-AH644*100</f>
        <v>0</v>
      </c>
      <c r="AJ644" s="126">
        <f t="shared" ref="AJ644:AJ707" si="515">INT(AH644/10)</f>
        <v>0</v>
      </c>
      <c r="AK644" s="126">
        <f t="shared" ref="AK644:AK707" si="516">AH644-10*AJ644</f>
        <v>0</v>
      </c>
      <c r="AL644" s="126">
        <f t="shared" ref="AL644:AL707" si="517">IF(MOD(AH644-AJ644*10,4)=0,4,MOD(AH644-AJ644*10,4))</f>
        <v>4</v>
      </c>
      <c r="AM644" s="125">
        <f t="shared" si="496"/>
        <v>23</v>
      </c>
      <c r="AN644" s="125">
        <f t="shared" si="492"/>
        <v>0</v>
      </c>
      <c r="AO644" s="125">
        <f t="shared" si="493"/>
        <v>0</v>
      </c>
      <c r="AP644" s="125">
        <f t="shared" ref="AP644:AP707" si="518">IF(AND($D644="Z",$AL$10&lt;=$AH$10,$AH$10&lt;$AL$11,$AL$12&lt;AM644,AM644&lt;=$AL$13),7,IF(AM644&gt;=70,IF($G644="R",6,5),IF($G644="R",IF(AM644&gt;=65,4,2),IF($AM644&gt;=65,3,1))))</f>
        <v>1</v>
      </c>
      <c r="AQ644" s="127">
        <f t="shared" ref="AQ644:AQ707" si="519">+HLOOKUP($AH$10,WeeklyIWCeiling,AP644+1)</f>
        <v>810</v>
      </c>
      <c r="AR644" s="127">
        <f t="shared" ref="AR644:AR707" si="520">IF(AA644="M",HLOOKUP($AH$10,MonthlyIWCeiling,AP644+1),HLOOKUP($AH$10,WeeklyIWCeiling,AP644+1)*F644)</f>
        <v>0</v>
      </c>
      <c r="AS644" s="125">
        <f t="shared" ref="AS644:AS707" si="521">IF(AND(F644&gt;0,H644&gt;0),H644/F644,0)</f>
        <v>0</v>
      </c>
      <c r="AT644" s="128">
        <f t="shared" ref="AT644:AT707" si="522">IF(E644="M",IF(H644&lt;=AR644,0,1),IF(AS644&lt;=AQ644,0,1))</f>
        <v>0</v>
      </c>
      <c r="AU644" s="128">
        <f t="shared" ref="AU644:AU707" si="523">IF(F644&gt;$C$10,1,0)</f>
        <v>0</v>
      </c>
      <c r="AV644" s="128">
        <f t="shared" ref="AV644:AV707" si="524">+AR644*12/52</f>
        <v>0</v>
      </c>
      <c r="AW644" s="128">
        <f t="shared" ref="AW644:AW707" si="525">+IF(OR(AND(E644="M",AV644&lt;60),AND(E644="W",AS644&lt;60)),1,0)</f>
        <v>0</v>
      </c>
      <c r="AX644" s="146">
        <f t="shared" si="494"/>
        <v>0</v>
      </c>
      <c r="AY644" s="147">
        <f t="shared" ref="AY644:AY707" si="526">+AZ644-AX644</f>
        <v>0</v>
      </c>
      <c r="AZ644" s="146">
        <f t="shared" si="495"/>
        <v>0</v>
      </c>
      <c r="BA644" s="129">
        <f t="shared" ref="BA644:BA707" si="527">IF(OR(ISBLANK(A644),ISBLANK(B644),ISBLANK(C644),ISBLANK(D644),ISBLANK(E644)),0,IF(AND(F644&gt;0,F644&lt;6,H644&gt;0),ROUND(H644*AX644,2)))</f>
        <v>0</v>
      </c>
      <c r="BB644" s="129">
        <f t="shared" ref="BB644:BB707" si="528">IF(OR(ISBLANK(A644),ISBLANK(B644),ISBLANK(C644),ISBLANK(D644),ISBLANK(E644)),0,IF(AND(F644&gt;0,F644&lt;6,H644&gt;0),ROUND(H644*AY644,2)))</f>
        <v>0</v>
      </c>
      <c r="BC644" s="129">
        <f t="shared" ref="BC644:BC707" si="529">+BA644+BB644</f>
        <v>0</v>
      </c>
      <c r="BD644" s="130">
        <f t="shared" ref="BD644:BD707" si="530">IF(AND(AND(F644&gt;0,H644&gt;0,ISTEXT(D644),ISTEXT(E644)),ISBLANK(A644)),"Input NI#",IF(AND(F644&gt;0,H644&gt;0,ISTEXT(D644),ISTEXT(E644),OR(ISBLANK(B644),ISBLANK(C644))),"Input name",IF(AND(A644&gt;0,OR(AK644=0,AK644=9)),"Check NI#",IF(AT644=0,BA644,"Check wages"))))</f>
        <v>0</v>
      </c>
      <c r="BE644" s="130">
        <f t="shared" ref="BE644:BE707" si="531">IF(ISTEXT(BD644),BD644,BB644)</f>
        <v>0</v>
      </c>
      <c r="BF644" s="130">
        <f t="shared" ref="BF644:BF707" si="532">IF(ISTEXT(BD644),BD644,BC644)</f>
        <v>0</v>
      </c>
      <c r="BG644" s="149" t="b">
        <f t="shared" ref="BG644:BG707" si="533">IF(AND(OR(ISTEXT(B644),ISTEXT(C644),ISTEXT(D644),ISTEXT(E644),F644&gt;0,H644&gt;0),ISBLANK(A644)),1,IF(A644&gt;0,IF(ISBLANK(B644),1,IF(ISBLANK(C644),1,IF(ISBLANK(D644),1,IF(ISBLANK(E644),1,IF(F644=0,1,IF(H644=0,1," "))))))))</f>
        <v>0</v>
      </c>
      <c r="BH644" s="130" t="b">
        <f t="shared" ref="BH644:BH707" si="534">IF(AND(OR(ISTEXT(B644),ISTEXT(C644),ISTEXT(D644),ISTEXT(E644),F644&gt;0,H644&gt;0),ISBLANK(A644)),"Input "&amp;A$15,IF(A644&gt;0,IF(ISBLANK(B644),"Input "&amp;B$15,IF(ISBLANK(C644),"Input "&amp;C$15,IF(ISBLANK(D644),"Enter "&amp;D$15,IF(ISBLANK(E644),"Select "&amp;E$15,IF(F644=0,"Input "&amp;F$15,IF(H644=0,"Input "&amp;H$15," "))))))))</f>
        <v>0</v>
      </c>
      <c r="BI644" s="130" t="str">
        <f t="shared" si="497"/>
        <v/>
      </c>
      <c r="BJ644" s="130" t="str">
        <f t="shared" si="498"/>
        <v/>
      </c>
      <c r="BK644" s="130">
        <f t="shared" si="499"/>
        <v>0</v>
      </c>
      <c r="BL644" s="130" t="str">
        <f t="shared" ref="BL644:BL707" si="535">IF(BK644=1,"Change Cont. type to 'P'","")</f>
        <v/>
      </c>
      <c r="BM644" s="130" t="str">
        <f t="shared" si="504"/>
        <v/>
      </c>
      <c r="BN644" s="130" t="str">
        <f t="shared" si="505"/>
        <v/>
      </c>
      <c r="BO644" s="130">
        <f t="shared" si="501"/>
        <v>0</v>
      </c>
      <c r="BP644" s="130">
        <f t="shared" si="502"/>
        <v>0</v>
      </c>
      <c r="BQ644" s="130">
        <f t="shared" si="503"/>
        <v>0</v>
      </c>
      <c r="BR644" s="130">
        <f t="shared" si="500"/>
        <v>0</v>
      </c>
      <c r="BS644" s="130" t="str">
        <f t="shared" ref="BS644:BS707" si="536">IF(OR(ISBLANK(A644),BR644=1),"N","Y")</f>
        <v>N</v>
      </c>
    </row>
    <row r="645" spans="1:71" ht="18" customHeight="1">
      <c r="A645" s="115"/>
      <c r="B645" s="117"/>
      <c r="C645" s="117"/>
      <c r="D645" s="118"/>
      <c r="E645" s="118"/>
      <c r="F645" s="115"/>
      <c r="G645" s="115"/>
      <c r="H645" s="119"/>
      <c r="I645" s="109" t="str">
        <f t="shared" si="506"/>
        <v xml:space="preserve"> </v>
      </c>
      <c r="J645" s="109" t="str">
        <f t="shared" si="507"/>
        <v xml:space="preserve"> </v>
      </c>
      <c r="K645" s="109" t="str">
        <f t="shared" si="508"/>
        <v xml:space="preserve"> </v>
      </c>
      <c r="W645" s="141" t="str">
        <f t="shared" si="509"/>
        <v xml:space="preserve"> </v>
      </c>
      <c r="X645" s="137" t="str">
        <f t="shared" si="510"/>
        <v xml:space="preserve"> </v>
      </c>
      <c r="Y645" s="137" t="str">
        <f t="shared" si="511"/>
        <v xml:space="preserve"> </v>
      </c>
      <c r="Z645" s="137" t="str">
        <f t="shared" si="487"/>
        <v xml:space="preserve"> </v>
      </c>
      <c r="AA645" s="138" t="str">
        <f t="shared" si="488"/>
        <v xml:space="preserve"> </v>
      </c>
      <c r="AB645" s="144" t="str">
        <f t="shared" si="489"/>
        <v xml:space="preserve"> </v>
      </c>
      <c r="AC645" s="139" t="e">
        <f t="shared" si="490"/>
        <v>#N/A</v>
      </c>
      <c r="AD645" s="139" t="e">
        <f t="shared" si="491"/>
        <v>#N/A</v>
      </c>
      <c r="AE645" s="140" t="str">
        <f>IF(ISBLANK($G645)," ",IF($D645="Z",#REF!,IF($G645=2,0,IF($G645=1,IF($AB645&gt;$AD645,#REF!,0),IF($AB645&lt;$AC645,#REF!,#REF!)))))</f>
        <v xml:space="preserve"> </v>
      </c>
      <c r="AF645" s="140" t="str">
        <f>IF(ISBLANK($G645)," ",IF($D645="Z",#REF!+#REF!,IF($G645=2,#REF!+#REF!,IF($G645=1,IF($AB645&gt;$AD645,#REF!+#REF!,#REF!+#REF!),IF($AB645&lt;$AC645,#REF!+#REF!,#REF!+#REF!)))))</f>
        <v xml:space="preserve"> </v>
      </c>
      <c r="AG645" s="125">
        <f t="shared" si="512"/>
        <v>0</v>
      </c>
      <c r="AH645" s="126">
        <f t="shared" si="513"/>
        <v>0</v>
      </c>
      <c r="AI645" s="126">
        <f t="shared" si="514"/>
        <v>0</v>
      </c>
      <c r="AJ645" s="126">
        <f t="shared" si="515"/>
        <v>0</v>
      </c>
      <c r="AK645" s="126">
        <f t="shared" si="516"/>
        <v>0</v>
      </c>
      <c r="AL645" s="126">
        <f t="shared" si="517"/>
        <v>4</v>
      </c>
      <c r="AM645" s="125">
        <f t="shared" si="496"/>
        <v>23</v>
      </c>
      <c r="AN645" s="125">
        <f t="shared" si="492"/>
        <v>0</v>
      </c>
      <c r="AO645" s="125">
        <f t="shared" si="493"/>
        <v>0</v>
      </c>
      <c r="AP645" s="125">
        <f t="shared" si="518"/>
        <v>1</v>
      </c>
      <c r="AQ645" s="127">
        <f t="shared" si="519"/>
        <v>810</v>
      </c>
      <c r="AR645" s="127">
        <f t="shared" si="520"/>
        <v>0</v>
      </c>
      <c r="AS645" s="125">
        <f t="shared" si="521"/>
        <v>0</v>
      </c>
      <c r="AT645" s="128">
        <f t="shared" si="522"/>
        <v>0</v>
      </c>
      <c r="AU645" s="128">
        <f t="shared" si="523"/>
        <v>0</v>
      </c>
      <c r="AV645" s="128">
        <f t="shared" si="524"/>
        <v>0</v>
      </c>
      <c r="AW645" s="128">
        <f t="shared" si="525"/>
        <v>0</v>
      </c>
      <c r="AX645" s="146">
        <f t="shared" si="494"/>
        <v>0</v>
      </c>
      <c r="AY645" s="147">
        <f t="shared" si="526"/>
        <v>0</v>
      </c>
      <c r="AZ645" s="146">
        <f t="shared" si="495"/>
        <v>0</v>
      </c>
      <c r="BA645" s="129">
        <f t="shared" si="527"/>
        <v>0</v>
      </c>
      <c r="BB645" s="129">
        <f t="shared" si="528"/>
        <v>0</v>
      </c>
      <c r="BC645" s="129">
        <f t="shared" si="529"/>
        <v>0</v>
      </c>
      <c r="BD645" s="130">
        <f t="shared" si="530"/>
        <v>0</v>
      </c>
      <c r="BE645" s="130">
        <f t="shared" si="531"/>
        <v>0</v>
      </c>
      <c r="BF645" s="130">
        <f t="shared" si="532"/>
        <v>0</v>
      </c>
      <c r="BG645" s="149" t="b">
        <f t="shared" si="533"/>
        <v>0</v>
      </c>
      <c r="BH645" s="130" t="b">
        <f t="shared" si="534"/>
        <v>0</v>
      </c>
      <c r="BI645" s="130" t="str">
        <f t="shared" si="497"/>
        <v/>
      </c>
      <c r="BJ645" s="130" t="str">
        <f t="shared" si="498"/>
        <v/>
      </c>
      <c r="BK645" s="130">
        <f t="shared" si="499"/>
        <v>0</v>
      </c>
      <c r="BL645" s="130" t="str">
        <f t="shared" si="535"/>
        <v/>
      </c>
      <c r="BM645" s="130" t="str">
        <f t="shared" si="504"/>
        <v/>
      </c>
      <c r="BN645" s="130" t="str">
        <f t="shared" si="505"/>
        <v/>
      </c>
      <c r="BO645" s="130">
        <f t="shared" si="501"/>
        <v>0</v>
      </c>
      <c r="BP645" s="130">
        <f t="shared" si="502"/>
        <v>0</v>
      </c>
      <c r="BQ645" s="130">
        <f t="shared" si="503"/>
        <v>0</v>
      </c>
      <c r="BR645" s="130">
        <f t="shared" si="500"/>
        <v>0</v>
      </c>
      <c r="BS645" s="130" t="str">
        <f t="shared" si="536"/>
        <v>N</v>
      </c>
    </row>
    <row r="646" spans="1:71" ht="18" customHeight="1">
      <c r="A646" s="115"/>
      <c r="B646" s="117"/>
      <c r="C646" s="117"/>
      <c r="D646" s="118"/>
      <c r="E646" s="118"/>
      <c r="F646" s="115"/>
      <c r="G646" s="115"/>
      <c r="H646" s="119"/>
      <c r="I646" s="109" t="str">
        <f t="shared" si="506"/>
        <v xml:space="preserve"> </v>
      </c>
      <c r="J646" s="109" t="str">
        <f t="shared" si="507"/>
        <v xml:space="preserve"> </v>
      </c>
      <c r="K646" s="109" t="str">
        <f t="shared" si="508"/>
        <v xml:space="preserve"> </v>
      </c>
      <c r="W646" s="141" t="str">
        <f t="shared" si="509"/>
        <v xml:space="preserve"> </v>
      </c>
      <c r="X646" s="137" t="str">
        <f t="shared" si="510"/>
        <v xml:space="preserve"> </v>
      </c>
      <c r="Y646" s="137" t="str">
        <f t="shared" si="511"/>
        <v xml:space="preserve"> </v>
      </c>
      <c r="Z646" s="137" t="str">
        <f t="shared" si="487"/>
        <v xml:space="preserve"> </v>
      </c>
      <c r="AA646" s="138" t="str">
        <f t="shared" si="488"/>
        <v xml:space="preserve"> </v>
      </c>
      <c r="AB646" s="144" t="str">
        <f t="shared" si="489"/>
        <v xml:space="preserve"> </v>
      </c>
      <c r="AC646" s="139" t="e">
        <f t="shared" si="490"/>
        <v>#N/A</v>
      </c>
      <c r="AD646" s="139" t="e">
        <f t="shared" si="491"/>
        <v>#N/A</v>
      </c>
      <c r="AE646" s="140" t="str">
        <f>IF(ISBLANK($G646)," ",IF($D646="Z",#REF!,IF($G646=2,0,IF($G646=1,IF($AB646&gt;$AD646,#REF!,0),IF($AB646&lt;$AC646,#REF!,#REF!)))))</f>
        <v xml:space="preserve"> </v>
      </c>
      <c r="AF646" s="140" t="str">
        <f>IF(ISBLANK($G646)," ",IF($D646="Z",#REF!+#REF!,IF($G646=2,#REF!+#REF!,IF($G646=1,IF($AB646&gt;$AD646,#REF!+#REF!,#REF!+#REF!),IF($AB646&lt;$AC646,#REF!+#REF!,#REF!+#REF!)))))</f>
        <v xml:space="preserve"> </v>
      </c>
      <c r="AG646" s="125">
        <f t="shared" si="512"/>
        <v>0</v>
      </c>
      <c r="AH646" s="126">
        <f t="shared" si="513"/>
        <v>0</v>
      </c>
      <c r="AI646" s="126">
        <f t="shared" si="514"/>
        <v>0</v>
      </c>
      <c r="AJ646" s="126">
        <f t="shared" si="515"/>
        <v>0</v>
      </c>
      <c r="AK646" s="126">
        <f t="shared" si="516"/>
        <v>0</v>
      </c>
      <c r="AL646" s="126">
        <f t="shared" si="517"/>
        <v>4</v>
      </c>
      <c r="AM646" s="125">
        <f t="shared" si="496"/>
        <v>23</v>
      </c>
      <c r="AN646" s="125">
        <f t="shared" si="492"/>
        <v>0</v>
      </c>
      <c r="AO646" s="125">
        <f t="shared" si="493"/>
        <v>0</v>
      </c>
      <c r="AP646" s="125">
        <f t="shared" si="518"/>
        <v>1</v>
      </c>
      <c r="AQ646" s="127">
        <f t="shared" si="519"/>
        <v>810</v>
      </c>
      <c r="AR646" s="127">
        <f t="shared" si="520"/>
        <v>0</v>
      </c>
      <c r="AS646" s="125">
        <f t="shared" si="521"/>
        <v>0</v>
      </c>
      <c r="AT646" s="128">
        <f t="shared" si="522"/>
        <v>0</v>
      </c>
      <c r="AU646" s="128">
        <f t="shared" si="523"/>
        <v>0</v>
      </c>
      <c r="AV646" s="128">
        <f t="shared" si="524"/>
        <v>0</v>
      </c>
      <c r="AW646" s="128">
        <f t="shared" si="525"/>
        <v>0</v>
      </c>
      <c r="AX646" s="146">
        <f t="shared" si="494"/>
        <v>0</v>
      </c>
      <c r="AY646" s="147">
        <f t="shared" si="526"/>
        <v>0</v>
      </c>
      <c r="AZ646" s="146">
        <f t="shared" si="495"/>
        <v>0</v>
      </c>
      <c r="BA646" s="129">
        <f t="shared" si="527"/>
        <v>0</v>
      </c>
      <c r="BB646" s="129">
        <f t="shared" si="528"/>
        <v>0</v>
      </c>
      <c r="BC646" s="129">
        <f t="shared" si="529"/>
        <v>0</v>
      </c>
      <c r="BD646" s="130">
        <f t="shared" si="530"/>
        <v>0</v>
      </c>
      <c r="BE646" s="130">
        <f t="shared" si="531"/>
        <v>0</v>
      </c>
      <c r="BF646" s="130">
        <f t="shared" si="532"/>
        <v>0</v>
      </c>
      <c r="BG646" s="149" t="b">
        <f t="shared" si="533"/>
        <v>0</v>
      </c>
      <c r="BH646" s="130" t="b">
        <f t="shared" si="534"/>
        <v>0</v>
      </c>
      <c r="BI646" s="130" t="str">
        <f t="shared" si="497"/>
        <v/>
      </c>
      <c r="BJ646" s="130" t="str">
        <f t="shared" si="498"/>
        <v/>
      </c>
      <c r="BK646" s="130">
        <f t="shared" si="499"/>
        <v>0</v>
      </c>
      <c r="BL646" s="130" t="str">
        <f t="shared" si="535"/>
        <v/>
      </c>
      <c r="BM646" s="130" t="str">
        <f t="shared" si="504"/>
        <v/>
      </c>
      <c r="BN646" s="130" t="str">
        <f t="shared" si="505"/>
        <v/>
      </c>
      <c r="BO646" s="130">
        <f t="shared" si="501"/>
        <v>0</v>
      </c>
      <c r="BP646" s="130">
        <f t="shared" si="502"/>
        <v>0</v>
      </c>
      <c r="BQ646" s="130">
        <f t="shared" si="503"/>
        <v>0</v>
      </c>
      <c r="BR646" s="130">
        <f t="shared" si="500"/>
        <v>0</v>
      </c>
      <c r="BS646" s="130" t="str">
        <f t="shared" si="536"/>
        <v>N</v>
      </c>
    </row>
    <row r="647" spans="1:71" ht="18" customHeight="1">
      <c r="A647" s="115"/>
      <c r="B647" s="117"/>
      <c r="C647" s="117"/>
      <c r="D647" s="118"/>
      <c r="E647" s="118"/>
      <c r="F647" s="115"/>
      <c r="G647" s="115"/>
      <c r="H647" s="119"/>
      <c r="I647" s="109" t="str">
        <f t="shared" si="506"/>
        <v xml:space="preserve"> </v>
      </c>
      <c r="J647" s="109" t="str">
        <f t="shared" si="507"/>
        <v xml:space="preserve"> </v>
      </c>
      <c r="K647" s="109" t="str">
        <f t="shared" si="508"/>
        <v xml:space="preserve"> </v>
      </c>
      <c r="W647" s="141" t="str">
        <f t="shared" si="509"/>
        <v xml:space="preserve"> </v>
      </c>
      <c r="X647" s="137" t="str">
        <f t="shared" si="510"/>
        <v xml:space="preserve"> </v>
      </c>
      <c r="Y647" s="137" t="str">
        <f t="shared" si="511"/>
        <v xml:space="preserve"> </v>
      </c>
      <c r="Z647" s="137" t="str">
        <f t="shared" si="487"/>
        <v xml:space="preserve"> </v>
      </c>
      <c r="AA647" s="138" t="str">
        <f t="shared" si="488"/>
        <v xml:space="preserve"> </v>
      </c>
      <c r="AB647" s="144" t="str">
        <f t="shared" si="489"/>
        <v xml:space="preserve"> </v>
      </c>
      <c r="AC647" s="139" t="e">
        <f t="shared" si="490"/>
        <v>#N/A</v>
      </c>
      <c r="AD647" s="139" t="e">
        <f t="shared" si="491"/>
        <v>#N/A</v>
      </c>
      <c r="AE647" s="140" t="str">
        <f>IF(ISBLANK($G647)," ",IF($D647="Z",#REF!,IF($G647=2,0,IF($G647=1,IF($AB647&gt;$AD647,#REF!,0),IF($AB647&lt;$AC647,#REF!,#REF!)))))</f>
        <v xml:space="preserve"> </v>
      </c>
      <c r="AF647" s="140" t="str">
        <f>IF(ISBLANK($G647)," ",IF($D647="Z",#REF!+#REF!,IF($G647=2,#REF!+#REF!,IF($G647=1,IF($AB647&gt;$AD647,#REF!+#REF!,#REF!+#REF!),IF($AB647&lt;$AC647,#REF!+#REF!,#REF!+#REF!)))))</f>
        <v xml:space="preserve"> </v>
      </c>
      <c r="AG647" s="125">
        <f t="shared" si="512"/>
        <v>0</v>
      </c>
      <c r="AH647" s="126">
        <f t="shared" si="513"/>
        <v>0</v>
      </c>
      <c r="AI647" s="126">
        <f t="shared" si="514"/>
        <v>0</v>
      </c>
      <c r="AJ647" s="126">
        <f t="shared" si="515"/>
        <v>0</v>
      </c>
      <c r="AK647" s="126">
        <f t="shared" si="516"/>
        <v>0</v>
      </c>
      <c r="AL647" s="126">
        <f t="shared" si="517"/>
        <v>4</v>
      </c>
      <c r="AM647" s="125">
        <f t="shared" si="496"/>
        <v>23</v>
      </c>
      <c r="AN647" s="125">
        <f t="shared" si="492"/>
        <v>0</v>
      </c>
      <c r="AO647" s="125">
        <f t="shared" si="493"/>
        <v>0</v>
      </c>
      <c r="AP647" s="125">
        <f t="shared" si="518"/>
        <v>1</v>
      </c>
      <c r="AQ647" s="127">
        <f t="shared" si="519"/>
        <v>810</v>
      </c>
      <c r="AR647" s="127">
        <f t="shared" si="520"/>
        <v>0</v>
      </c>
      <c r="AS647" s="125">
        <f t="shared" si="521"/>
        <v>0</v>
      </c>
      <c r="AT647" s="128">
        <f t="shared" si="522"/>
        <v>0</v>
      </c>
      <c r="AU647" s="128">
        <f t="shared" si="523"/>
        <v>0</v>
      </c>
      <c r="AV647" s="128">
        <f t="shared" si="524"/>
        <v>0</v>
      </c>
      <c r="AW647" s="128">
        <f t="shared" si="525"/>
        <v>0</v>
      </c>
      <c r="AX647" s="146">
        <f t="shared" si="494"/>
        <v>0</v>
      </c>
      <c r="AY647" s="147">
        <f t="shared" si="526"/>
        <v>0</v>
      </c>
      <c r="AZ647" s="146">
        <f t="shared" si="495"/>
        <v>0</v>
      </c>
      <c r="BA647" s="129">
        <f t="shared" si="527"/>
        <v>0</v>
      </c>
      <c r="BB647" s="129">
        <f t="shared" si="528"/>
        <v>0</v>
      </c>
      <c r="BC647" s="129">
        <f t="shared" si="529"/>
        <v>0</v>
      </c>
      <c r="BD647" s="130">
        <f t="shared" si="530"/>
        <v>0</v>
      </c>
      <c r="BE647" s="130">
        <f t="shared" si="531"/>
        <v>0</v>
      </c>
      <c r="BF647" s="130">
        <f t="shared" si="532"/>
        <v>0</v>
      </c>
      <c r="BG647" s="149" t="b">
        <f t="shared" si="533"/>
        <v>0</v>
      </c>
      <c r="BH647" s="130" t="b">
        <f t="shared" si="534"/>
        <v>0</v>
      </c>
      <c r="BI647" s="130" t="str">
        <f t="shared" si="497"/>
        <v/>
      </c>
      <c r="BJ647" s="130" t="str">
        <f t="shared" si="498"/>
        <v/>
      </c>
      <c r="BK647" s="130">
        <f t="shared" si="499"/>
        <v>0</v>
      </c>
      <c r="BL647" s="130" t="str">
        <f t="shared" si="535"/>
        <v/>
      </c>
      <c r="BM647" s="130" t="str">
        <f t="shared" si="504"/>
        <v/>
      </c>
      <c r="BN647" s="130" t="str">
        <f t="shared" si="505"/>
        <v/>
      </c>
      <c r="BO647" s="130">
        <f t="shared" si="501"/>
        <v>0</v>
      </c>
      <c r="BP647" s="130">
        <f t="shared" si="502"/>
        <v>0</v>
      </c>
      <c r="BQ647" s="130">
        <f t="shared" si="503"/>
        <v>0</v>
      </c>
      <c r="BR647" s="130">
        <f t="shared" si="500"/>
        <v>0</v>
      </c>
      <c r="BS647" s="130" t="str">
        <f t="shared" si="536"/>
        <v>N</v>
      </c>
    </row>
    <row r="648" spans="1:71" ht="18" customHeight="1">
      <c r="A648" s="115"/>
      <c r="B648" s="117"/>
      <c r="C648" s="117"/>
      <c r="D648" s="118"/>
      <c r="E648" s="118"/>
      <c r="F648" s="115"/>
      <c r="G648" s="115"/>
      <c r="H648" s="119"/>
      <c r="I648" s="109" t="str">
        <f t="shared" si="506"/>
        <v xml:space="preserve"> </v>
      </c>
      <c r="J648" s="109" t="str">
        <f t="shared" si="507"/>
        <v xml:space="preserve"> </v>
      </c>
      <c r="K648" s="109" t="str">
        <f t="shared" si="508"/>
        <v xml:space="preserve"> </v>
      </c>
      <c r="W648" s="141" t="str">
        <f t="shared" si="509"/>
        <v xml:space="preserve"> </v>
      </c>
      <c r="X648" s="137" t="str">
        <f t="shared" si="510"/>
        <v xml:space="preserve"> </v>
      </c>
      <c r="Y648" s="137" t="str">
        <f t="shared" si="511"/>
        <v xml:space="preserve"> </v>
      </c>
      <c r="Z648" s="137" t="str">
        <f t="shared" si="487"/>
        <v xml:space="preserve"> </v>
      </c>
      <c r="AA648" s="138" t="str">
        <f t="shared" si="488"/>
        <v xml:space="preserve"> </v>
      </c>
      <c r="AB648" s="144" t="str">
        <f t="shared" si="489"/>
        <v xml:space="preserve"> </v>
      </c>
      <c r="AC648" s="139" t="e">
        <f t="shared" si="490"/>
        <v>#N/A</v>
      </c>
      <c r="AD648" s="139" t="e">
        <f t="shared" si="491"/>
        <v>#N/A</v>
      </c>
      <c r="AE648" s="140" t="str">
        <f>IF(ISBLANK($G648)," ",IF($D648="Z",#REF!,IF($G648=2,0,IF($G648=1,IF($AB648&gt;$AD648,#REF!,0),IF($AB648&lt;$AC648,#REF!,#REF!)))))</f>
        <v xml:space="preserve"> </v>
      </c>
      <c r="AF648" s="140" t="str">
        <f>IF(ISBLANK($G648)," ",IF($D648="Z",#REF!+#REF!,IF($G648=2,#REF!+#REF!,IF($G648=1,IF($AB648&gt;$AD648,#REF!+#REF!,#REF!+#REF!),IF($AB648&lt;$AC648,#REF!+#REF!,#REF!+#REF!)))))</f>
        <v xml:space="preserve"> </v>
      </c>
      <c r="AG648" s="125">
        <f t="shared" si="512"/>
        <v>0</v>
      </c>
      <c r="AH648" s="126">
        <f t="shared" si="513"/>
        <v>0</v>
      </c>
      <c r="AI648" s="126">
        <f t="shared" si="514"/>
        <v>0</v>
      </c>
      <c r="AJ648" s="126">
        <f t="shared" si="515"/>
        <v>0</v>
      </c>
      <c r="AK648" s="126">
        <f t="shared" si="516"/>
        <v>0</v>
      </c>
      <c r="AL648" s="126">
        <f t="shared" si="517"/>
        <v>4</v>
      </c>
      <c r="AM648" s="125">
        <f t="shared" si="496"/>
        <v>23</v>
      </c>
      <c r="AN648" s="125">
        <f t="shared" si="492"/>
        <v>0</v>
      </c>
      <c r="AO648" s="125">
        <f t="shared" si="493"/>
        <v>0</v>
      </c>
      <c r="AP648" s="125">
        <f t="shared" si="518"/>
        <v>1</v>
      </c>
      <c r="AQ648" s="127">
        <f t="shared" si="519"/>
        <v>810</v>
      </c>
      <c r="AR648" s="127">
        <f t="shared" si="520"/>
        <v>0</v>
      </c>
      <c r="AS648" s="125">
        <f t="shared" si="521"/>
        <v>0</v>
      </c>
      <c r="AT648" s="128">
        <f t="shared" si="522"/>
        <v>0</v>
      </c>
      <c r="AU648" s="128">
        <f t="shared" si="523"/>
        <v>0</v>
      </c>
      <c r="AV648" s="128">
        <f t="shared" si="524"/>
        <v>0</v>
      </c>
      <c r="AW648" s="128">
        <f t="shared" si="525"/>
        <v>0</v>
      </c>
      <c r="AX648" s="146">
        <f t="shared" si="494"/>
        <v>0</v>
      </c>
      <c r="AY648" s="147">
        <f t="shared" si="526"/>
        <v>0</v>
      </c>
      <c r="AZ648" s="146">
        <f t="shared" si="495"/>
        <v>0</v>
      </c>
      <c r="BA648" s="129">
        <f t="shared" si="527"/>
        <v>0</v>
      </c>
      <c r="BB648" s="129">
        <f t="shared" si="528"/>
        <v>0</v>
      </c>
      <c r="BC648" s="129">
        <f t="shared" si="529"/>
        <v>0</v>
      </c>
      <c r="BD648" s="130">
        <f t="shared" si="530"/>
        <v>0</v>
      </c>
      <c r="BE648" s="130">
        <f t="shared" si="531"/>
        <v>0</v>
      </c>
      <c r="BF648" s="130">
        <f t="shared" si="532"/>
        <v>0</v>
      </c>
      <c r="BG648" s="149" t="b">
        <f t="shared" si="533"/>
        <v>0</v>
      </c>
      <c r="BH648" s="130" t="b">
        <f t="shared" si="534"/>
        <v>0</v>
      </c>
      <c r="BI648" s="130" t="str">
        <f t="shared" si="497"/>
        <v/>
      </c>
      <c r="BJ648" s="130" t="str">
        <f t="shared" si="498"/>
        <v/>
      </c>
      <c r="BK648" s="130">
        <f t="shared" si="499"/>
        <v>0</v>
      </c>
      <c r="BL648" s="130" t="str">
        <f t="shared" si="535"/>
        <v/>
      </c>
      <c r="BM648" s="130" t="str">
        <f t="shared" si="504"/>
        <v/>
      </c>
      <c r="BN648" s="130" t="str">
        <f t="shared" si="505"/>
        <v/>
      </c>
      <c r="BO648" s="130">
        <f t="shared" si="501"/>
        <v>0</v>
      </c>
      <c r="BP648" s="130">
        <f t="shared" si="502"/>
        <v>0</v>
      </c>
      <c r="BQ648" s="130">
        <f t="shared" si="503"/>
        <v>0</v>
      </c>
      <c r="BR648" s="130">
        <f t="shared" si="500"/>
        <v>0</v>
      </c>
      <c r="BS648" s="130" t="str">
        <f t="shared" si="536"/>
        <v>N</v>
      </c>
    </row>
    <row r="649" spans="1:71" ht="18" customHeight="1">
      <c r="A649" s="115"/>
      <c r="B649" s="117"/>
      <c r="C649" s="117"/>
      <c r="D649" s="118"/>
      <c r="E649" s="118"/>
      <c r="F649" s="115"/>
      <c r="G649" s="115"/>
      <c r="H649" s="119"/>
      <c r="I649" s="109" t="str">
        <f t="shared" si="506"/>
        <v xml:space="preserve"> </v>
      </c>
      <c r="J649" s="109" t="str">
        <f t="shared" si="507"/>
        <v xml:space="preserve"> </v>
      </c>
      <c r="K649" s="109" t="str">
        <f t="shared" si="508"/>
        <v xml:space="preserve"> </v>
      </c>
      <c r="W649" s="141" t="str">
        <f t="shared" si="509"/>
        <v xml:space="preserve"> </v>
      </c>
      <c r="X649" s="137" t="str">
        <f t="shared" si="510"/>
        <v xml:space="preserve"> </v>
      </c>
      <c r="Y649" s="137" t="str">
        <f t="shared" si="511"/>
        <v xml:space="preserve"> </v>
      </c>
      <c r="Z649" s="137" t="str">
        <f t="shared" si="487"/>
        <v xml:space="preserve"> </v>
      </c>
      <c r="AA649" s="138" t="str">
        <f t="shared" si="488"/>
        <v xml:space="preserve"> </v>
      </c>
      <c r="AB649" s="144" t="str">
        <f t="shared" si="489"/>
        <v xml:space="preserve"> </v>
      </c>
      <c r="AC649" s="139" t="e">
        <f t="shared" si="490"/>
        <v>#N/A</v>
      </c>
      <c r="AD649" s="139" t="e">
        <f t="shared" si="491"/>
        <v>#N/A</v>
      </c>
      <c r="AE649" s="140" t="str">
        <f>IF(ISBLANK($G649)," ",IF($D649="Z",#REF!,IF($G649=2,0,IF($G649=1,IF($AB649&gt;$AD649,#REF!,0),IF($AB649&lt;$AC649,#REF!,#REF!)))))</f>
        <v xml:space="preserve"> </v>
      </c>
      <c r="AF649" s="140" t="str">
        <f>IF(ISBLANK($G649)," ",IF($D649="Z",#REF!+#REF!,IF($G649=2,#REF!+#REF!,IF($G649=1,IF($AB649&gt;$AD649,#REF!+#REF!,#REF!+#REF!),IF($AB649&lt;$AC649,#REF!+#REF!,#REF!+#REF!)))))</f>
        <v xml:space="preserve"> </v>
      </c>
      <c r="AG649" s="125">
        <f t="shared" si="512"/>
        <v>0</v>
      </c>
      <c r="AH649" s="126">
        <f t="shared" si="513"/>
        <v>0</v>
      </c>
      <c r="AI649" s="126">
        <f t="shared" si="514"/>
        <v>0</v>
      </c>
      <c r="AJ649" s="126">
        <f t="shared" si="515"/>
        <v>0</v>
      </c>
      <c r="AK649" s="126">
        <f t="shared" si="516"/>
        <v>0</v>
      </c>
      <c r="AL649" s="126">
        <f t="shared" si="517"/>
        <v>4</v>
      </c>
      <c r="AM649" s="125">
        <f t="shared" si="496"/>
        <v>23</v>
      </c>
      <c r="AN649" s="125">
        <f t="shared" si="492"/>
        <v>0</v>
      </c>
      <c r="AO649" s="125">
        <f t="shared" si="493"/>
        <v>0</v>
      </c>
      <c r="AP649" s="125">
        <f t="shared" si="518"/>
        <v>1</v>
      </c>
      <c r="AQ649" s="127">
        <f t="shared" si="519"/>
        <v>810</v>
      </c>
      <c r="AR649" s="127">
        <f t="shared" si="520"/>
        <v>0</v>
      </c>
      <c r="AS649" s="125">
        <f t="shared" si="521"/>
        <v>0</v>
      </c>
      <c r="AT649" s="128">
        <f t="shared" si="522"/>
        <v>0</v>
      </c>
      <c r="AU649" s="128">
        <f t="shared" si="523"/>
        <v>0</v>
      </c>
      <c r="AV649" s="128">
        <f t="shared" si="524"/>
        <v>0</v>
      </c>
      <c r="AW649" s="128">
        <f t="shared" si="525"/>
        <v>0</v>
      </c>
      <c r="AX649" s="146">
        <f t="shared" si="494"/>
        <v>0</v>
      </c>
      <c r="AY649" s="147">
        <f t="shared" si="526"/>
        <v>0</v>
      </c>
      <c r="AZ649" s="146">
        <f t="shared" si="495"/>
        <v>0</v>
      </c>
      <c r="BA649" s="129">
        <f t="shared" si="527"/>
        <v>0</v>
      </c>
      <c r="BB649" s="129">
        <f t="shared" si="528"/>
        <v>0</v>
      </c>
      <c r="BC649" s="129">
        <f t="shared" si="529"/>
        <v>0</v>
      </c>
      <c r="BD649" s="130">
        <f t="shared" si="530"/>
        <v>0</v>
      </c>
      <c r="BE649" s="130">
        <f t="shared" si="531"/>
        <v>0</v>
      </c>
      <c r="BF649" s="130">
        <f t="shared" si="532"/>
        <v>0</v>
      </c>
      <c r="BG649" s="149" t="b">
        <f t="shared" si="533"/>
        <v>0</v>
      </c>
      <c r="BH649" s="130" t="b">
        <f t="shared" si="534"/>
        <v>0</v>
      </c>
      <c r="BI649" s="130" t="str">
        <f t="shared" si="497"/>
        <v/>
      </c>
      <c r="BJ649" s="130" t="str">
        <f t="shared" si="498"/>
        <v/>
      </c>
      <c r="BK649" s="130">
        <f t="shared" si="499"/>
        <v>0</v>
      </c>
      <c r="BL649" s="130" t="str">
        <f t="shared" si="535"/>
        <v/>
      </c>
      <c r="BM649" s="130" t="str">
        <f t="shared" si="504"/>
        <v/>
      </c>
      <c r="BN649" s="130" t="str">
        <f t="shared" si="505"/>
        <v/>
      </c>
      <c r="BO649" s="130">
        <f t="shared" si="501"/>
        <v>0</v>
      </c>
      <c r="BP649" s="130">
        <f t="shared" si="502"/>
        <v>0</v>
      </c>
      <c r="BQ649" s="130">
        <f t="shared" si="503"/>
        <v>0</v>
      </c>
      <c r="BR649" s="130">
        <f t="shared" si="500"/>
        <v>0</v>
      </c>
      <c r="BS649" s="130" t="str">
        <f t="shared" si="536"/>
        <v>N</v>
      </c>
    </row>
    <row r="650" spans="1:71" ht="18" customHeight="1">
      <c r="A650" s="115"/>
      <c r="B650" s="117"/>
      <c r="C650" s="117"/>
      <c r="D650" s="118"/>
      <c r="E650" s="118"/>
      <c r="F650" s="115"/>
      <c r="G650" s="115"/>
      <c r="H650" s="119"/>
      <c r="I650" s="109" t="str">
        <f t="shared" si="506"/>
        <v xml:space="preserve"> </v>
      </c>
      <c r="J650" s="109" t="str">
        <f t="shared" si="507"/>
        <v xml:space="preserve"> </v>
      </c>
      <c r="K650" s="109" t="str">
        <f t="shared" si="508"/>
        <v xml:space="preserve"> </v>
      </c>
      <c r="W650" s="141" t="str">
        <f t="shared" si="509"/>
        <v xml:space="preserve"> </v>
      </c>
      <c r="X650" s="137" t="str">
        <f t="shared" si="510"/>
        <v xml:space="preserve"> </v>
      </c>
      <c r="Y650" s="137" t="str">
        <f t="shared" si="511"/>
        <v xml:space="preserve"> </v>
      </c>
      <c r="Z650" s="137" t="str">
        <f t="shared" si="487"/>
        <v xml:space="preserve"> </v>
      </c>
      <c r="AA650" s="138" t="str">
        <f t="shared" si="488"/>
        <v xml:space="preserve"> </v>
      </c>
      <c r="AB650" s="144" t="str">
        <f t="shared" si="489"/>
        <v xml:space="preserve"> </v>
      </c>
      <c r="AC650" s="139" t="e">
        <f t="shared" si="490"/>
        <v>#N/A</v>
      </c>
      <c r="AD650" s="139" t="e">
        <f t="shared" si="491"/>
        <v>#N/A</v>
      </c>
      <c r="AE650" s="140" t="str">
        <f>IF(ISBLANK($G650)," ",IF($D650="Z",#REF!,IF($G650=2,0,IF($G650=1,IF($AB650&gt;$AD650,#REF!,0),IF($AB650&lt;$AC650,#REF!,#REF!)))))</f>
        <v xml:space="preserve"> </v>
      </c>
      <c r="AF650" s="140" t="str">
        <f>IF(ISBLANK($G650)," ",IF($D650="Z",#REF!+#REF!,IF($G650=2,#REF!+#REF!,IF($G650=1,IF($AB650&gt;$AD650,#REF!+#REF!,#REF!+#REF!),IF($AB650&lt;$AC650,#REF!+#REF!,#REF!+#REF!)))))</f>
        <v xml:space="preserve"> </v>
      </c>
      <c r="AG650" s="125">
        <f t="shared" si="512"/>
        <v>0</v>
      </c>
      <c r="AH650" s="126">
        <f t="shared" si="513"/>
        <v>0</v>
      </c>
      <c r="AI650" s="126">
        <f t="shared" si="514"/>
        <v>0</v>
      </c>
      <c r="AJ650" s="126">
        <f t="shared" si="515"/>
        <v>0</v>
      </c>
      <c r="AK650" s="126">
        <f t="shared" si="516"/>
        <v>0</v>
      </c>
      <c r="AL650" s="126">
        <f t="shared" si="517"/>
        <v>4</v>
      </c>
      <c r="AM650" s="125">
        <f t="shared" si="496"/>
        <v>23</v>
      </c>
      <c r="AN650" s="125">
        <f t="shared" si="492"/>
        <v>0</v>
      </c>
      <c r="AO650" s="125">
        <f t="shared" si="493"/>
        <v>0</v>
      </c>
      <c r="AP650" s="125">
        <f t="shared" si="518"/>
        <v>1</v>
      </c>
      <c r="AQ650" s="127">
        <f t="shared" si="519"/>
        <v>810</v>
      </c>
      <c r="AR650" s="127">
        <f t="shared" si="520"/>
        <v>0</v>
      </c>
      <c r="AS650" s="125">
        <f t="shared" si="521"/>
        <v>0</v>
      </c>
      <c r="AT650" s="128">
        <f t="shared" si="522"/>
        <v>0</v>
      </c>
      <c r="AU650" s="128">
        <f t="shared" si="523"/>
        <v>0</v>
      </c>
      <c r="AV650" s="128">
        <f t="shared" si="524"/>
        <v>0</v>
      </c>
      <c r="AW650" s="128">
        <f t="shared" si="525"/>
        <v>0</v>
      </c>
      <c r="AX650" s="146">
        <f t="shared" si="494"/>
        <v>0</v>
      </c>
      <c r="AY650" s="147">
        <f t="shared" si="526"/>
        <v>0</v>
      </c>
      <c r="AZ650" s="146">
        <f t="shared" si="495"/>
        <v>0</v>
      </c>
      <c r="BA650" s="129">
        <f t="shared" si="527"/>
        <v>0</v>
      </c>
      <c r="BB650" s="129">
        <f t="shared" si="528"/>
        <v>0</v>
      </c>
      <c r="BC650" s="129">
        <f t="shared" si="529"/>
        <v>0</v>
      </c>
      <c r="BD650" s="130">
        <f t="shared" si="530"/>
        <v>0</v>
      </c>
      <c r="BE650" s="130">
        <f t="shared" si="531"/>
        <v>0</v>
      </c>
      <c r="BF650" s="130">
        <f t="shared" si="532"/>
        <v>0</v>
      </c>
      <c r="BG650" s="149" t="b">
        <f t="shared" si="533"/>
        <v>0</v>
      </c>
      <c r="BH650" s="130" t="b">
        <f t="shared" si="534"/>
        <v>0</v>
      </c>
      <c r="BI650" s="130" t="str">
        <f t="shared" si="497"/>
        <v/>
      </c>
      <c r="BJ650" s="130" t="str">
        <f t="shared" si="498"/>
        <v/>
      </c>
      <c r="BK650" s="130">
        <f t="shared" si="499"/>
        <v>0</v>
      </c>
      <c r="BL650" s="130" t="str">
        <f t="shared" si="535"/>
        <v/>
      </c>
      <c r="BM650" s="130" t="str">
        <f t="shared" si="504"/>
        <v/>
      </c>
      <c r="BN650" s="130" t="str">
        <f t="shared" si="505"/>
        <v/>
      </c>
      <c r="BO650" s="130">
        <f t="shared" si="501"/>
        <v>0</v>
      </c>
      <c r="BP650" s="130">
        <f t="shared" si="502"/>
        <v>0</v>
      </c>
      <c r="BQ650" s="130">
        <f t="shared" si="503"/>
        <v>0</v>
      </c>
      <c r="BR650" s="130">
        <f t="shared" si="500"/>
        <v>0</v>
      </c>
      <c r="BS650" s="130" t="str">
        <f t="shared" si="536"/>
        <v>N</v>
      </c>
    </row>
    <row r="651" spans="1:71" ht="18" customHeight="1">
      <c r="A651" s="115"/>
      <c r="B651" s="117"/>
      <c r="C651" s="117"/>
      <c r="D651" s="118"/>
      <c r="E651" s="118"/>
      <c r="F651" s="115"/>
      <c r="G651" s="115"/>
      <c r="H651" s="119"/>
      <c r="I651" s="109" t="str">
        <f t="shared" si="506"/>
        <v xml:space="preserve"> </v>
      </c>
      <c r="J651" s="109" t="str">
        <f t="shared" si="507"/>
        <v xml:space="preserve"> </v>
      </c>
      <c r="K651" s="109" t="str">
        <f t="shared" si="508"/>
        <v xml:space="preserve"> </v>
      </c>
      <c r="W651" s="141" t="str">
        <f t="shared" si="509"/>
        <v xml:space="preserve"> </v>
      </c>
      <c r="X651" s="137" t="str">
        <f t="shared" si="510"/>
        <v xml:space="preserve"> </v>
      </c>
      <c r="Y651" s="137" t="str">
        <f t="shared" si="511"/>
        <v xml:space="preserve"> </v>
      </c>
      <c r="Z651" s="137" t="str">
        <f t="shared" si="487"/>
        <v xml:space="preserve"> </v>
      </c>
      <c r="AA651" s="138" t="str">
        <f t="shared" si="488"/>
        <v xml:space="preserve"> </v>
      </c>
      <c r="AB651" s="144" t="str">
        <f t="shared" si="489"/>
        <v xml:space="preserve"> </v>
      </c>
      <c r="AC651" s="139" t="e">
        <f t="shared" si="490"/>
        <v>#N/A</v>
      </c>
      <c r="AD651" s="139" t="e">
        <f t="shared" si="491"/>
        <v>#N/A</v>
      </c>
      <c r="AE651" s="140" t="str">
        <f>IF(ISBLANK($G651)," ",IF($D651="Z",#REF!,IF($G651=2,0,IF($G651=1,IF($AB651&gt;$AD651,#REF!,0),IF($AB651&lt;$AC651,#REF!,#REF!)))))</f>
        <v xml:space="preserve"> </v>
      </c>
      <c r="AF651" s="140" t="str">
        <f>IF(ISBLANK($G651)," ",IF($D651="Z",#REF!+#REF!,IF($G651=2,#REF!+#REF!,IF($G651=1,IF($AB651&gt;$AD651,#REF!+#REF!,#REF!+#REF!),IF($AB651&lt;$AC651,#REF!+#REF!,#REF!+#REF!)))))</f>
        <v xml:space="preserve"> </v>
      </c>
      <c r="AG651" s="125">
        <f t="shared" si="512"/>
        <v>0</v>
      </c>
      <c r="AH651" s="126">
        <f t="shared" si="513"/>
        <v>0</v>
      </c>
      <c r="AI651" s="126">
        <f t="shared" si="514"/>
        <v>0</v>
      </c>
      <c r="AJ651" s="126">
        <f t="shared" si="515"/>
        <v>0</v>
      </c>
      <c r="AK651" s="126">
        <f t="shared" si="516"/>
        <v>0</v>
      </c>
      <c r="AL651" s="126">
        <f t="shared" si="517"/>
        <v>4</v>
      </c>
      <c r="AM651" s="125">
        <f t="shared" si="496"/>
        <v>23</v>
      </c>
      <c r="AN651" s="125">
        <f t="shared" si="492"/>
        <v>0</v>
      </c>
      <c r="AO651" s="125">
        <f t="shared" si="493"/>
        <v>0</v>
      </c>
      <c r="AP651" s="125">
        <f t="shared" si="518"/>
        <v>1</v>
      </c>
      <c r="AQ651" s="127">
        <f t="shared" si="519"/>
        <v>810</v>
      </c>
      <c r="AR651" s="127">
        <f t="shared" si="520"/>
        <v>0</v>
      </c>
      <c r="AS651" s="125">
        <f t="shared" si="521"/>
        <v>0</v>
      </c>
      <c r="AT651" s="128">
        <f t="shared" si="522"/>
        <v>0</v>
      </c>
      <c r="AU651" s="128">
        <f t="shared" si="523"/>
        <v>0</v>
      </c>
      <c r="AV651" s="128">
        <f t="shared" si="524"/>
        <v>0</v>
      </c>
      <c r="AW651" s="128">
        <f t="shared" si="525"/>
        <v>0</v>
      </c>
      <c r="AX651" s="146">
        <f t="shared" si="494"/>
        <v>0</v>
      </c>
      <c r="AY651" s="147">
        <f t="shared" si="526"/>
        <v>0</v>
      </c>
      <c r="AZ651" s="146">
        <f t="shared" si="495"/>
        <v>0</v>
      </c>
      <c r="BA651" s="129">
        <f t="shared" si="527"/>
        <v>0</v>
      </c>
      <c r="BB651" s="129">
        <f t="shared" si="528"/>
        <v>0</v>
      </c>
      <c r="BC651" s="129">
        <f t="shared" si="529"/>
        <v>0</v>
      </c>
      <c r="BD651" s="130">
        <f t="shared" si="530"/>
        <v>0</v>
      </c>
      <c r="BE651" s="130">
        <f t="shared" si="531"/>
        <v>0</v>
      </c>
      <c r="BF651" s="130">
        <f t="shared" si="532"/>
        <v>0</v>
      </c>
      <c r="BG651" s="149" t="b">
        <f t="shared" si="533"/>
        <v>0</v>
      </c>
      <c r="BH651" s="130" t="b">
        <f t="shared" si="534"/>
        <v>0</v>
      </c>
      <c r="BI651" s="130" t="str">
        <f t="shared" si="497"/>
        <v/>
      </c>
      <c r="BJ651" s="130" t="str">
        <f t="shared" si="498"/>
        <v/>
      </c>
      <c r="BK651" s="130">
        <f t="shared" si="499"/>
        <v>0</v>
      </c>
      <c r="BL651" s="130" t="str">
        <f t="shared" si="535"/>
        <v/>
      </c>
      <c r="BM651" s="130" t="str">
        <f t="shared" si="504"/>
        <v/>
      </c>
      <c r="BN651" s="130" t="str">
        <f t="shared" si="505"/>
        <v/>
      </c>
      <c r="BO651" s="130">
        <f t="shared" si="501"/>
        <v>0</v>
      </c>
      <c r="BP651" s="130">
        <f t="shared" si="502"/>
        <v>0</v>
      </c>
      <c r="BQ651" s="130">
        <f t="shared" si="503"/>
        <v>0</v>
      </c>
      <c r="BR651" s="130">
        <f t="shared" si="500"/>
        <v>0</v>
      </c>
      <c r="BS651" s="130" t="str">
        <f t="shared" si="536"/>
        <v>N</v>
      </c>
    </row>
    <row r="652" spans="1:71" ht="18" customHeight="1">
      <c r="A652" s="115"/>
      <c r="B652" s="117"/>
      <c r="C652" s="117"/>
      <c r="D652" s="118"/>
      <c r="E652" s="118"/>
      <c r="F652" s="115"/>
      <c r="G652" s="115"/>
      <c r="H652" s="119"/>
      <c r="I652" s="109" t="str">
        <f t="shared" si="506"/>
        <v xml:space="preserve"> </v>
      </c>
      <c r="J652" s="109" t="str">
        <f t="shared" si="507"/>
        <v xml:space="preserve"> </v>
      </c>
      <c r="K652" s="109" t="str">
        <f t="shared" si="508"/>
        <v xml:space="preserve"> </v>
      </c>
      <c r="W652" s="141" t="str">
        <f t="shared" si="509"/>
        <v xml:space="preserve"> </v>
      </c>
      <c r="X652" s="137" t="str">
        <f t="shared" si="510"/>
        <v xml:space="preserve"> </v>
      </c>
      <c r="Y652" s="137" t="str">
        <f t="shared" si="511"/>
        <v xml:space="preserve"> </v>
      </c>
      <c r="Z652" s="137" t="str">
        <f t="shared" si="487"/>
        <v xml:space="preserve"> </v>
      </c>
      <c r="AA652" s="138" t="str">
        <f t="shared" si="488"/>
        <v xml:space="preserve"> </v>
      </c>
      <c r="AB652" s="144" t="str">
        <f t="shared" si="489"/>
        <v xml:space="preserve"> </v>
      </c>
      <c r="AC652" s="139" t="e">
        <f t="shared" si="490"/>
        <v>#N/A</v>
      </c>
      <c r="AD652" s="139" t="e">
        <f t="shared" si="491"/>
        <v>#N/A</v>
      </c>
      <c r="AE652" s="140" t="str">
        <f>IF(ISBLANK($G652)," ",IF($D652="Z",#REF!,IF($G652=2,0,IF($G652=1,IF($AB652&gt;$AD652,#REF!,0),IF($AB652&lt;$AC652,#REF!,#REF!)))))</f>
        <v xml:space="preserve"> </v>
      </c>
      <c r="AF652" s="140" t="str">
        <f>IF(ISBLANK($G652)," ",IF($D652="Z",#REF!+#REF!,IF($G652=2,#REF!+#REF!,IF($G652=1,IF($AB652&gt;$AD652,#REF!+#REF!,#REF!+#REF!),IF($AB652&lt;$AC652,#REF!+#REF!,#REF!+#REF!)))))</f>
        <v xml:space="preserve"> </v>
      </c>
      <c r="AG652" s="125">
        <f t="shared" si="512"/>
        <v>0</v>
      </c>
      <c r="AH652" s="126">
        <f t="shared" si="513"/>
        <v>0</v>
      </c>
      <c r="AI652" s="126">
        <f t="shared" si="514"/>
        <v>0</v>
      </c>
      <c r="AJ652" s="126">
        <f t="shared" si="515"/>
        <v>0</v>
      </c>
      <c r="AK652" s="126">
        <f t="shared" si="516"/>
        <v>0</v>
      </c>
      <c r="AL652" s="126">
        <f t="shared" si="517"/>
        <v>4</v>
      </c>
      <c r="AM652" s="125">
        <f t="shared" si="496"/>
        <v>23</v>
      </c>
      <c r="AN652" s="125">
        <f t="shared" si="492"/>
        <v>0</v>
      </c>
      <c r="AO652" s="125">
        <f t="shared" si="493"/>
        <v>0</v>
      </c>
      <c r="AP652" s="125">
        <f t="shared" si="518"/>
        <v>1</v>
      </c>
      <c r="AQ652" s="127">
        <f t="shared" si="519"/>
        <v>810</v>
      </c>
      <c r="AR652" s="127">
        <f t="shared" si="520"/>
        <v>0</v>
      </c>
      <c r="AS652" s="125">
        <f t="shared" si="521"/>
        <v>0</v>
      </c>
      <c r="AT652" s="128">
        <f t="shared" si="522"/>
        <v>0</v>
      </c>
      <c r="AU652" s="128">
        <f t="shared" si="523"/>
        <v>0</v>
      </c>
      <c r="AV652" s="128">
        <f t="shared" si="524"/>
        <v>0</v>
      </c>
      <c r="AW652" s="128">
        <f t="shared" si="525"/>
        <v>0</v>
      </c>
      <c r="AX652" s="146">
        <f t="shared" si="494"/>
        <v>0</v>
      </c>
      <c r="AY652" s="147">
        <f t="shared" si="526"/>
        <v>0</v>
      </c>
      <c r="AZ652" s="146">
        <f t="shared" si="495"/>
        <v>0</v>
      </c>
      <c r="BA652" s="129">
        <f t="shared" si="527"/>
        <v>0</v>
      </c>
      <c r="BB652" s="129">
        <f t="shared" si="528"/>
        <v>0</v>
      </c>
      <c r="BC652" s="129">
        <f t="shared" si="529"/>
        <v>0</v>
      </c>
      <c r="BD652" s="130">
        <f t="shared" si="530"/>
        <v>0</v>
      </c>
      <c r="BE652" s="130">
        <f t="shared" si="531"/>
        <v>0</v>
      </c>
      <c r="BF652" s="130">
        <f t="shared" si="532"/>
        <v>0</v>
      </c>
      <c r="BG652" s="149" t="b">
        <f t="shared" si="533"/>
        <v>0</v>
      </c>
      <c r="BH652" s="130" t="b">
        <f t="shared" si="534"/>
        <v>0</v>
      </c>
      <c r="BI652" s="130" t="str">
        <f t="shared" si="497"/>
        <v/>
      </c>
      <c r="BJ652" s="130" t="str">
        <f t="shared" si="498"/>
        <v/>
      </c>
      <c r="BK652" s="130">
        <f t="shared" si="499"/>
        <v>0</v>
      </c>
      <c r="BL652" s="130" t="str">
        <f t="shared" si="535"/>
        <v/>
      </c>
      <c r="BM652" s="130" t="str">
        <f t="shared" si="504"/>
        <v/>
      </c>
      <c r="BN652" s="130" t="str">
        <f t="shared" si="505"/>
        <v/>
      </c>
      <c r="BO652" s="130">
        <f t="shared" si="501"/>
        <v>0</v>
      </c>
      <c r="BP652" s="130">
        <f t="shared" si="502"/>
        <v>0</v>
      </c>
      <c r="BQ652" s="130">
        <f t="shared" si="503"/>
        <v>0</v>
      </c>
      <c r="BR652" s="130">
        <f t="shared" si="500"/>
        <v>0</v>
      </c>
      <c r="BS652" s="130" t="str">
        <f t="shared" si="536"/>
        <v>N</v>
      </c>
    </row>
    <row r="653" spans="1:71" ht="18" customHeight="1">
      <c r="A653" s="115"/>
      <c r="B653" s="117"/>
      <c r="C653" s="117"/>
      <c r="D653" s="118"/>
      <c r="E653" s="118"/>
      <c r="F653" s="115"/>
      <c r="G653" s="115"/>
      <c r="H653" s="119"/>
      <c r="I653" s="109" t="str">
        <f t="shared" si="506"/>
        <v xml:space="preserve"> </v>
      </c>
      <c r="J653" s="109" t="str">
        <f t="shared" si="507"/>
        <v xml:space="preserve"> </v>
      </c>
      <c r="K653" s="109" t="str">
        <f t="shared" si="508"/>
        <v xml:space="preserve"> </v>
      </c>
      <c r="W653" s="141" t="str">
        <f t="shared" si="509"/>
        <v xml:space="preserve"> </v>
      </c>
      <c r="X653" s="137" t="str">
        <f t="shared" si="510"/>
        <v xml:space="preserve"> </v>
      </c>
      <c r="Y653" s="137" t="str">
        <f t="shared" si="511"/>
        <v xml:space="preserve"> </v>
      </c>
      <c r="Z653" s="137" t="str">
        <f t="shared" si="487"/>
        <v xml:space="preserve"> </v>
      </c>
      <c r="AA653" s="138" t="str">
        <f t="shared" si="488"/>
        <v xml:space="preserve"> </v>
      </c>
      <c r="AB653" s="144" t="str">
        <f t="shared" si="489"/>
        <v xml:space="preserve"> </v>
      </c>
      <c r="AC653" s="139" t="e">
        <f t="shared" si="490"/>
        <v>#N/A</v>
      </c>
      <c r="AD653" s="139" t="e">
        <f t="shared" si="491"/>
        <v>#N/A</v>
      </c>
      <c r="AE653" s="140" t="str">
        <f>IF(ISBLANK($G653)," ",IF($D653="Z",#REF!,IF($G653=2,0,IF($G653=1,IF($AB653&gt;$AD653,#REF!,0),IF($AB653&lt;$AC653,#REF!,#REF!)))))</f>
        <v xml:space="preserve"> </v>
      </c>
      <c r="AF653" s="140" t="str">
        <f>IF(ISBLANK($G653)," ",IF($D653="Z",#REF!+#REF!,IF($G653=2,#REF!+#REF!,IF($G653=1,IF($AB653&gt;$AD653,#REF!+#REF!,#REF!+#REF!),IF($AB653&lt;$AC653,#REF!+#REF!,#REF!+#REF!)))))</f>
        <v xml:space="preserve"> </v>
      </c>
      <c r="AG653" s="125">
        <f t="shared" si="512"/>
        <v>0</v>
      </c>
      <c r="AH653" s="126">
        <f t="shared" si="513"/>
        <v>0</v>
      </c>
      <c r="AI653" s="126">
        <f t="shared" si="514"/>
        <v>0</v>
      </c>
      <c r="AJ653" s="126">
        <f t="shared" si="515"/>
        <v>0</v>
      </c>
      <c r="AK653" s="126">
        <f t="shared" si="516"/>
        <v>0</v>
      </c>
      <c r="AL653" s="126">
        <f t="shared" si="517"/>
        <v>4</v>
      </c>
      <c r="AM653" s="125">
        <f t="shared" si="496"/>
        <v>23</v>
      </c>
      <c r="AN653" s="125">
        <f t="shared" si="492"/>
        <v>0</v>
      </c>
      <c r="AO653" s="125">
        <f t="shared" si="493"/>
        <v>0</v>
      </c>
      <c r="AP653" s="125">
        <f t="shared" si="518"/>
        <v>1</v>
      </c>
      <c r="AQ653" s="127">
        <f t="shared" si="519"/>
        <v>810</v>
      </c>
      <c r="AR653" s="127">
        <f t="shared" si="520"/>
        <v>0</v>
      </c>
      <c r="AS653" s="125">
        <f t="shared" si="521"/>
        <v>0</v>
      </c>
      <c r="AT653" s="128">
        <f t="shared" si="522"/>
        <v>0</v>
      </c>
      <c r="AU653" s="128">
        <f t="shared" si="523"/>
        <v>0</v>
      </c>
      <c r="AV653" s="128">
        <f t="shared" si="524"/>
        <v>0</v>
      </c>
      <c r="AW653" s="128">
        <f t="shared" si="525"/>
        <v>0</v>
      </c>
      <c r="AX653" s="146">
        <f t="shared" si="494"/>
        <v>0</v>
      </c>
      <c r="AY653" s="147">
        <f t="shared" si="526"/>
        <v>0</v>
      </c>
      <c r="AZ653" s="146">
        <f t="shared" si="495"/>
        <v>0</v>
      </c>
      <c r="BA653" s="129">
        <f t="shared" si="527"/>
        <v>0</v>
      </c>
      <c r="BB653" s="129">
        <f t="shared" si="528"/>
        <v>0</v>
      </c>
      <c r="BC653" s="129">
        <f t="shared" si="529"/>
        <v>0</v>
      </c>
      <c r="BD653" s="130">
        <f t="shared" si="530"/>
        <v>0</v>
      </c>
      <c r="BE653" s="130">
        <f t="shared" si="531"/>
        <v>0</v>
      </c>
      <c r="BF653" s="130">
        <f t="shared" si="532"/>
        <v>0</v>
      </c>
      <c r="BG653" s="149" t="b">
        <f t="shared" si="533"/>
        <v>0</v>
      </c>
      <c r="BH653" s="130" t="b">
        <f t="shared" si="534"/>
        <v>0</v>
      </c>
      <c r="BI653" s="130" t="str">
        <f t="shared" si="497"/>
        <v/>
      </c>
      <c r="BJ653" s="130" t="str">
        <f t="shared" si="498"/>
        <v/>
      </c>
      <c r="BK653" s="130">
        <f t="shared" si="499"/>
        <v>0</v>
      </c>
      <c r="BL653" s="130" t="str">
        <f t="shared" si="535"/>
        <v/>
      </c>
      <c r="BM653" s="130" t="str">
        <f t="shared" si="504"/>
        <v/>
      </c>
      <c r="BN653" s="130" t="str">
        <f t="shared" si="505"/>
        <v/>
      </c>
      <c r="BO653" s="130">
        <f t="shared" si="501"/>
        <v>0</v>
      </c>
      <c r="BP653" s="130">
        <f t="shared" si="502"/>
        <v>0</v>
      </c>
      <c r="BQ653" s="130">
        <f t="shared" si="503"/>
        <v>0</v>
      </c>
      <c r="BR653" s="130">
        <f t="shared" si="500"/>
        <v>0</v>
      </c>
      <c r="BS653" s="130" t="str">
        <f t="shared" si="536"/>
        <v>N</v>
      </c>
    </row>
    <row r="654" spans="1:71" ht="18" customHeight="1">
      <c r="A654" s="115"/>
      <c r="B654" s="117"/>
      <c r="C654" s="117"/>
      <c r="D654" s="118"/>
      <c r="E654" s="118"/>
      <c r="F654" s="115"/>
      <c r="G654" s="115"/>
      <c r="H654" s="119"/>
      <c r="I654" s="109" t="str">
        <f t="shared" si="506"/>
        <v xml:space="preserve"> </v>
      </c>
      <c r="J654" s="109" t="str">
        <f t="shared" si="507"/>
        <v xml:space="preserve"> </v>
      </c>
      <c r="K654" s="109" t="str">
        <f t="shared" si="508"/>
        <v xml:space="preserve"> </v>
      </c>
      <c r="W654" s="141" t="str">
        <f t="shared" si="509"/>
        <v xml:space="preserve"> </v>
      </c>
      <c r="X654" s="137" t="str">
        <f t="shared" si="510"/>
        <v xml:space="preserve"> </v>
      </c>
      <c r="Y654" s="137" t="str">
        <f t="shared" si="511"/>
        <v xml:space="preserve"> </v>
      </c>
      <c r="Z654" s="137" t="str">
        <f t="shared" si="487"/>
        <v xml:space="preserve"> </v>
      </c>
      <c r="AA654" s="138" t="str">
        <f t="shared" si="488"/>
        <v xml:space="preserve"> </v>
      </c>
      <c r="AB654" s="144" t="str">
        <f t="shared" si="489"/>
        <v xml:space="preserve"> </v>
      </c>
      <c r="AC654" s="139" t="e">
        <f t="shared" si="490"/>
        <v>#N/A</v>
      </c>
      <c r="AD654" s="139" t="e">
        <f t="shared" si="491"/>
        <v>#N/A</v>
      </c>
      <c r="AE654" s="140" t="str">
        <f>IF(ISBLANK($G654)," ",IF($D654="Z",#REF!,IF($G654=2,0,IF($G654=1,IF($AB654&gt;$AD654,#REF!,0),IF($AB654&lt;$AC654,#REF!,#REF!)))))</f>
        <v xml:space="preserve"> </v>
      </c>
      <c r="AF654" s="140" t="str">
        <f>IF(ISBLANK($G654)," ",IF($D654="Z",#REF!+#REF!,IF($G654=2,#REF!+#REF!,IF($G654=1,IF($AB654&gt;$AD654,#REF!+#REF!,#REF!+#REF!),IF($AB654&lt;$AC654,#REF!+#REF!,#REF!+#REF!)))))</f>
        <v xml:space="preserve"> </v>
      </c>
      <c r="AG654" s="125">
        <f t="shared" si="512"/>
        <v>0</v>
      </c>
      <c r="AH654" s="126">
        <f t="shared" si="513"/>
        <v>0</v>
      </c>
      <c r="AI654" s="126">
        <f t="shared" si="514"/>
        <v>0</v>
      </c>
      <c r="AJ654" s="126">
        <f t="shared" si="515"/>
        <v>0</v>
      </c>
      <c r="AK654" s="126">
        <f t="shared" si="516"/>
        <v>0</v>
      </c>
      <c r="AL654" s="126">
        <f t="shared" si="517"/>
        <v>4</v>
      </c>
      <c r="AM654" s="125">
        <f t="shared" si="496"/>
        <v>23</v>
      </c>
      <c r="AN654" s="125">
        <f t="shared" si="492"/>
        <v>0</v>
      </c>
      <c r="AO654" s="125">
        <f t="shared" si="493"/>
        <v>0</v>
      </c>
      <c r="AP654" s="125">
        <f t="shared" si="518"/>
        <v>1</v>
      </c>
      <c r="AQ654" s="127">
        <f t="shared" si="519"/>
        <v>810</v>
      </c>
      <c r="AR654" s="127">
        <f t="shared" si="520"/>
        <v>0</v>
      </c>
      <c r="AS654" s="125">
        <f t="shared" si="521"/>
        <v>0</v>
      </c>
      <c r="AT654" s="128">
        <f t="shared" si="522"/>
        <v>0</v>
      </c>
      <c r="AU654" s="128">
        <f t="shared" si="523"/>
        <v>0</v>
      </c>
      <c r="AV654" s="128">
        <f t="shared" si="524"/>
        <v>0</v>
      </c>
      <c r="AW654" s="128">
        <f t="shared" si="525"/>
        <v>0</v>
      </c>
      <c r="AX654" s="146">
        <f t="shared" si="494"/>
        <v>0</v>
      </c>
      <c r="AY654" s="147">
        <f t="shared" si="526"/>
        <v>0</v>
      </c>
      <c r="AZ654" s="146">
        <f t="shared" si="495"/>
        <v>0</v>
      </c>
      <c r="BA654" s="129">
        <f t="shared" si="527"/>
        <v>0</v>
      </c>
      <c r="BB654" s="129">
        <f t="shared" si="528"/>
        <v>0</v>
      </c>
      <c r="BC654" s="129">
        <f t="shared" si="529"/>
        <v>0</v>
      </c>
      <c r="BD654" s="130">
        <f t="shared" si="530"/>
        <v>0</v>
      </c>
      <c r="BE654" s="130">
        <f t="shared" si="531"/>
        <v>0</v>
      </c>
      <c r="BF654" s="130">
        <f t="shared" si="532"/>
        <v>0</v>
      </c>
      <c r="BG654" s="149" t="b">
        <f t="shared" si="533"/>
        <v>0</v>
      </c>
      <c r="BH654" s="130" t="b">
        <f t="shared" si="534"/>
        <v>0</v>
      </c>
      <c r="BI654" s="130" t="str">
        <f t="shared" si="497"/>
        <v/>
      </c>
      <c r="BJ654" s="130" t="str">
        <f t="shared" si="498"/>
        <v/>
      </c>
      <c r="BK654" s="130">
        <f t="shared" si="499"/>
        <v>0</v>
      </c>
      <c r="BL654" s="130" t="str">
        <f t="shared" si="535"/>
        <v/>
      </c>
      <c r="BM654" s="130" t="str">
        <f t="shared" si="504"/>
        <v/>
      </c>
      <c r="BN654" s="130" t="str">
        <f t="shared" si="505"/>
        <v/>
      </c>
      <c r="BO654" s="130">
        <f t="shared" si="501"/>
        <v>0</v>
      </c>
      <c r="BP654" s="130">
        <f t="shared" si="502"/>
        <v>0</v>
      </c>
      <c r="BQ654" s="130">
        <f t="shared" si="503"/>
        <v>0</v>
      </c>
      <c r="BR654" s="130">
        <f t="shared" si="500"/>
        <v>0</v>
      </c>
      <c r="BS654" s="130" t="str">
        <f t="shared" si="536"/>
        <v>N</v>
      </c>
    </row>
    <row r="655" spans="1:71" ht="18" customHeight="1">
      <c r="A655" s="115"/>
      <c r="B655" s="117"/>
      <c r="C655" s="117"/>
      <c r="D655" s="118"/>
      <c r="E655" s="118"/>
      <c r="F655" s="115"/>
      <c r="G655" s="115"/>
      <c r="H655" s="119"/>
      <c r="I655" s="109" t="str">
        <f t="shared" si="506"/>
        <v xml:space="preserve"> </v>
      </c>
      <c r="J655" s="109" t="str">
        <f t="shared" si="507"/>
        <v xml:space="preserve"> </v>
      </c>
      <c r="K655" s="109" t="str">
        <f t="shared" si="508"/>
        <v xml:space="preserve"> </v>
      </c>
      <c r="W655" s="141" t="str">
        <f t="shared" si="509"/>
        <v xml:space="preserve"> </v>
      </c>
      <c r="X655" s="137" t="str">
        <f t="shared" si="510"/>
        <v xml:space="preserve"> </v>
      </c>
      <c r="Y655" s="137" t="str">
        <f t="shared" si="511"/>
        <v xml:space="preserve"> </v>
      </c>
      <c r="Z655" s="137" t="str">
        <f t="shared" si="487"/>
        <v xml:space="preserve"> </v>
      </c>
      <c r="AA655" s="138" t="str">
        <f t="shared" si="488"/>
        <v xml:space="preserve"> </v>
      </c>
      <c r="AB655" s="144" t="str">
        <f t="shared" si="489"/>
        <v xml:space="preserve"> </v>
      </c>
      <c r="AC655" s="139" t="e">
        <f t="shared" si="490"/>
        <v>#N/A</v>
      </c>
      <c r="AD655" s="139" t="e">
        <f t="shared" si="491"/>
        <v>#N/A</v>
      </c>
      <c r="AE655" s="140" t="str">
        <f>IF(ISBLANK($G655)," ",IF($D655="Z",#REF!,IF($G655=2,0,IF($G655=1,IF($AB655&gt;$AD655,#REF!,0),IF($AB655&lt;$AC655,#REF!,#REF!)))))</f>
        <v xml:space="preserve"> </v>
      </c>
      <c r="AF655" s="140" t="str">
        <f>IF(ISBLANK($G655)," ",IF($D655="Z",#REF!+#REF!,IF($G655=2,#REF!+#REF!,IF($G655=1,IF($AB655&gt;$AD655,#REF!+#REF!,#REF!+#REF!),IF($AB655&lt;$AC655,#REF!+#REF!,#REF!+#REF!)))))</f>
        <v xml:space="preserve"> </v>
      </c>
      <c r="AG655" s="125">
        <f t="shared" si="512"/>
        <v>0</v>
      </c>
      <c r="AH655" s="126">
        <f t="shared" si="513"/>
        <v>0</v>
      </c>
      <c r="AI655" s="126">
        <f t="shared" si="514"/>
        <v>0</v>
      </c>
      <c r="AJ655" s="126">
        <f t="shared" si="515"/>
        <v>0</v>
      </c>
      <c r="AK655" s="126">
        <f t="shared" si="516"/>
        <v>0</v>
      </c>
      <c r="AL655" s="126">
        <f t="shared" si="517"/>
        <v>4</v>
      </c>
      <c r="AM655" s="125">
        <f t="shared" si="496"/>
        <v>23</v>
      </c>
      <c r="AN655" s="125">
        <f t="shared" si="492"/>
        <v>0</v>
      </c>
      <c r="AO655" s="125">
        <f t="shared" si="493"/>
        <v>0</v>
      </c>
      <c r="AP655" s="125">
        <f t="shared" si="518"/>
        <v>1</v>
      </c>
      <c r="AQ655" s="127">
        <f t="shared" si="519"/>
        <v>810</v>
      </c>
      <c r="AR655" s="127">
        <f t="shared" si="520"/>
        <v>0</v>
      </c>
      <c r="AS655" s="125">
        <f t="shared" si="521"/>
        <v>0</v>
      </c>
      <c r="AT655" s="128">
        <f t="shared" si="522"/>
        <v>0</v>
      </c>
      <c r="AU655" s="128">
        <f t="shared" si="523"/>
        <v>0</v>
      </c>
      <c r="AV655" s="128">
        <f t="shared" si="524"/>
        <v>0</v>
      </c>
      <c r="AW655" s="128">
        <f t="shared" si="525"/>
        <v>0</v>
      </c>
      <c r="AX655" s="146">
        <f t="shared" si="494"/>
        <v>0</v>
      </c>
      <c r="AY655" s="147">
        <f t="shared" si="526"/>
        <v>0</v>
      </c>
      <c r="AZ655" s="146">
        <f t="shared" si="495"/>
        <v>0</v>
      </c>
      <c r="BA655" s="129">
        <f t="shared" si="527"/>
        <v>0</v>
      </c>
      <c r="BB655" s="129">
        <f t="shared" si="528"/>
        <v>0</v>
      </c>
      <c r="BC655" s="129">
        <f t="shared" si="529"/>
        <v>0</v>
      </c>
      <c r="BD655" s="130">
        <f t="shared" si="530"/>
        <v>0</v>
      </c>
      <c r="BE655" s="130">
        <f t="shared" si="531"/>
        <v>0</v>
      </c>
      <c r="BF655" s="130">
        <f t="shared" si="532"/>
        <v>0</v>
      </c>
      <c r="BG655" s="149" t="b">
        <f t="shared" si="533"/>
        <v>0</v>
      </c>
      <c r="BH655" s="130" t="b">
        <f t="shared" si="534"/>
        <v>0</v>
      </c>
      <c r="BI655" s="130" t="str">
        <f t="shared" si="497"/>
        <v/>
      </c>
      <c r="BJ655" s="130" t="str">
        <f t="shared" si="498"/>
        <v/>
      </c>
      <c r="BK655" s="130">
        <f t="shared" si="499"/>
        <v>0</v>
      </c>
      <c r="BL655" s="130" t="str">
        <f t="shared" si="535"/>
        <v/>
      </c>
      <c r="BM655" s="130" t="str">
        <f t="shared" si="504"/>
        <v/>
      </c>
      <c r="BN655" s="130" t="str">
        <f t="shared" si="505"/>
        <v/>
      </c>
      <c r="BO655" s="130">
        <f t="shared" si="501"/>
        <v>0</v>
      </c>
      <c r="BP655" s="130">
        <f t="shared" si="502"/>
        <v>0</v>
      </c>
      <c r="BQ655" s="130">
        <f t="shared" si="503"/>
        <v>0</v>
      </c>
      <c r="BR655" s="130">
        <f t="shared" si="500"/>
        <v>0</v>
      </c>
      <c r="BS655" s="130" t="str">
        <f t="shared" si="536"/>
        <v>N</v>
      </c>
    </row>
    <row r="656" spans="1:71" ht="18" customHeight="1">
      <c r="A656" s="115"/>
      <c r="B656" s="117"/>
      <c r="C656" s="117"/>
      <c r="D656" s="118"/>
      <c r="E656" s="118"/>
      <c r="F656" s="115"/>
      <c r="G656" s="115"/>
      <c r="H656" s="119"/>
      <c r="I656" s="109" t="str">
        <f t="shared" si="506"/>
        <v xml:space="preserve"> </v>
      </c>
      <c r="J656" s="109" t="str">
        <f t="shared" si="507"/>
        <v xml:space="preserve"> </v>
      </c>
      <c r="K656" s="109" t="str">
        <f t="shared" si="508"/>
        <v xml:space="preserve"> </v>
      </c>
      <c r="W656" s="141" t="str">
        <f t="shared" si="509"/>
        <v xml:space="preserve"> </v>
      </c>
      <c r="X656" s="137" t="str">
        <f t="shared" si="510"/>
        <v xml:space="preserve"> </v>
      </c>
      <c r="Y656" s="137" t="str">
        <f t="shared" si="511"/>
        <v xml:space="preserve"> </v>
      </c>
      <c r="Z656" s="137" t="str">
        <f t="shared" ref="Z656:Z719" si="537">IF(ISBLANK(A656)," ",IF(ISERROR(VLOOKUP(A656,InvalidNINum,1,FALSE)),SUM(CONCATENATE(LEFT(A656,7),Y656)),VLOOKUP(A656,InvalidNINum,1,FALSE)))</f>
        <v xml:space="preserve"> </v>
      </c>
      <c r="AA656" s="138" t="str">
        <f t="shared" ref="AA656:AA719" si="538">IF(ISBLANK($F656)," ",IF(AND($E656="M",$F656=$C$10),"M","W"))</f>
        <v xml:space="preserve"> </v>
      </c>
      <c r="AB656" s="144" t="str">
        <f t="shared" ref="AB656:AB719" si="539">IF(ISBLANK($H656)," ",IF($E656="M",IF($F656=$C$10,IF($H656&gt;$C$12,$C$12,ROUNDDOWN($H656,0)),IF($H656&gt;($F656*$C$11),$F656*$C$11,ROUNDDOWN($H656,0))),IF($H656&gt;($F656*$C$11),$F656*$C$11,ROUNDDOWN($H656,0))))</f>
        <v xml:space="preserve"> </v>
      </c>
      <c r="AC656" s="139" t="e">
        <f t="shared" ref="AC656:AC719" si="540">IF($AA656="M",(VLOOKUP($C$6,$V$16:$AF$20,14)*52)/12,VLOOKUP($C$6,$V$16:$AF$20,14)*$F656)</f>
        <v>#N/A</v>
      </c>
      <c r="AD656" s="139" t="e">
        <f t="shared" ref="AD656:AD719" si="541">IF($AA656="M",(VLOOKUP($C$6,$V$16:$AF$20,15)*52)/12,VLOOKUP($C$6,$V$16:$AF$20,15)*$F656)</f>
        <v>#N/A</v>
      </c>
      <c r="AE656" s="140" t="str">
        <f>IF(ISBLANK($G656)," ",IF($D656="Z",#REF!,IF($G656=2,0,IF($G656=1,IF($AB656&gt;$AD656,#REF!,0),IF($AB656&lt;$AC656,#REF!,#REF!)))))</f>
        <v xml:space="preserve"> </v>
      </c>
      <c r="AF656" s="140" t="str">
        <f>IF(ISBLANK($G656)," ",IF($D656="Z",#REF!+#REF!,IF($G656=2,#REF!+#REF!,IF($G656=1,IF($AB656&gt;$AD656,#REF!+#REF!,#REF!+#REF!),IF($AB656&lt;$AC656,#REF!+#REF!,#REF!+#REF!)))))</f>
        <v xml:space="preserve"> </v>
      </c>
      <c r="AG656" s="125">
        <f t="shared" si="512"/>
        <v>0</v>
      </c>
      <c r="AH656" s="126">
        <f t="shared" si="513"/>
        <v>0</v>
      </c>
      <c r="AI656" s="126">
        <f t="shared" si="514"/>
        <v>0</v>
      </c>
      <c r="AJ656" s="126">
        <f t="shared" si="515"/>
        <v>0</v>
      </c>
      <c r="AK656" s="126">
        <f t="shared" si="516"/>
        <v>0</v>
      </c>
      <c r="AL656" s="126">
        <f t="shared" si="517"/>
        <v>4</v>
      </c>
      <c r="AM656" s="125">
        <f t="shared" si="496"/>
        <v>23</v>
      </c>
      <c r="AN656" s="125">
        <f t="shared" ref="AN656:AN719" si="542">IF(AM656&gt;Lower_Age_Limit,0,1)</f>
        <v>0</v>
      </c>
      <c r="AO656" s="125">
        <f t="shared" ref="AO656:AO719" si="543">IF(NOT(G656="R"),0,IF(AM656&gt;=RetirementAge,0,1))</f>
        <v>0</v>
      </c>
      <c r="AP656" s="125">
        <f t="shared" si="518"/>
        <v>1</v>
      </c>
      <c r="AQ656" s="127">
        <f t="shared" si="519"/>
        <v>810</v>
      </c>
      <c r="AR656" s="127">
        <f t="shared" si="520"/>
        <v>0</v>
      </c>
      <c r="AS656" s="125">
        <f t="shared" si="521"/>
        <v>0</v>
      </c>
      <c r="AT656" s="128">
        <f t="shared" si="522"/>
        <v>0</v>
      </c>
      <c r="AU656" s="128">
        <f t="shared" si="523"/>
        <v>0</v>
      </c>
      <c r="AV656" s="128">
        <f t="shared" si="524"/>
        <v>0</v>
      </c>
      <c r="AW656" s="128">
        <f t="shared" si="525"/>
        <v>0</v>
      </c>
      <c r="AX656" s="146">
        <f t="shared" ref="AX656:AX719" si="544">IF(OR(ISBLANK(A656),ISBLANK(B656),ISBLANK(C656),ISBLANK(D656),ISBLANK(E656)),0,IF(AND(F656&gt;0,F656&lt;6,H656&gt;0),IF(AW656=1,HLOOKUP($AH$10,EeContRatesU60,AP656+1,TRUE),HLOOKUP($AH$10,EeContRatesO60,AP656+1,TRUE))))</f>
        <v>0</v>
      </c>
      <c r="AY656" s="147">
        <f t="shared" si="526"/>
        <v>0</v>
      </c>
      <c r="AZ656" s="146">
        <f t="shared" ref="AZ656:AZ719" si="545">IF(OR(ISBLANK(A656),ISBLANK(B656),ISBLANK(C656),ISBLANK(D656),ISBLANK(E656)),0,IF(AND(F656&gt;0,F656&lt;6,H656&gt;0),IF(AW656=1,HLOOKUP($AH$10,TotalContRatesU60,AP656+1,TRUE),HLOOKUP($AH$10,TotalContRatesO60,AP656+1,TRUE))))</f>
        <v>0</v>
      </c>
      <c r="BA656" s="129">
        <f t="shared" si="527"/>
        <v>0</v>
      </c>
      <c r="BB656" s="129">
        <f t="shared" si="528"/>
        <v>0</v>
      </c>
      <c r="BC656" s="129">
        <f t="shared" si="529"/>
        <v>0</v>
      </c>
      <c r="BD656" s="130">
        <f t="shared" si="530"/>
        <v>0</v>
      </c>
      <c r="BE656" s="130">
        <f t="shared" si="531"/>
        <v>0</v>
      </c>
      <c r="BF656" s="130">
        <f t="shared" si="532"/>
        <v>0</v>
      </c>
      <c r="BG656" s="149" t="b">
        <f t="shared" si="533"/>
        <v>0</v>
      </c>
      <c r="BH656" s="130" t="b">
        <f t="shared" si="534"/>
        <v>0</v>
      </c>
      <c r="BI656" s="130" t="str">
        <f t="shared" si="497"/>
        <v/>
      </c>
      <c r="BJ656" s="130" t="str">
        <f t="shared" si="498"/>
        <v/>
      </c>
      <c r="BK656" s="130">
        <f t="shared" si="499"/>
        <v>0</v>
      </c>
      <c r="BL656" s="130" t="str">
        <f t="shared" si="535"/>
        <v/>
      </c>
      <c r="BM656" s="130" t="str">
        <f t="shared" si="504"/>
        <v/>
      </c>
      <c r="BN656" s="130" t="str">
        <f t="shared" si="505"/>
        <v/>
      </c>
      <c r="BO656" s="130">
        <f t="shared" si="501"/>
        <v>0</v>
      </c>
      <c r="BP656" s="130">
        <f t="shared" si="502"/>
        <v>0</v>
      </c>
      <c r="BQ656" s="130">
        <f t="shared" si="503"/>
        <v>0</v>
      </c>
      <c r="BR656" s="130">
        <f t="shared" si="500"/>
        <v>0</v>
      </c>
      <c r="BS656" s="130" t="str">
        <f t="shared" si="536"/>
        <v>N</v>
      </c>
    </row>
    <row r="657" spans="1:71" ht="18" customHeight="1">
      <c r="A657" s="115"/>
      <c r="B657" s="117"/>
      <c r="C657" s="117"/>
      <c r="D657" s="118"/>
      <c r="E657" s="118"/>
      <c r="F657" s="115"/>
      <c r="G657" s="115"/>
      <c r="H657" s="119"/>
      <c r="I657" s="109" t="str">
        <f t="shared" si="506"/>
        <v xml:space="preserve"> </v>
      </c>
      <c r="J657" s="109" t="str">
        <f t="shared" si="507"/>
        <v xml:space="preserve"> </v>
      </c>
      <c r="K657" s="109" t="str">
        <f t="shared" si="508"/>
        <v xml:space="preserve"> </v>
      </c>
      <c r="W657" s="141" t="str">
        <f t="shared" si="509"/>
        <v xml:space="preserve"> </v>
      </c>
      <c r="X657" s="137" t="str">
        <f t="shared" si="510"/>
        <v xml:space="preserve"> </v>
      </c>
      <c r="Y657" s="137" t="str">
        <f t="shared" si="511"/>
        <v xml:space="preserve"> </v>
      </c>
      <c r="Z657" s="137" t="str">
        <f t="shared" si="537"/>
        <v xml:space="preserve"> </v>
      </c>
      <c r="AA657" s="138" t="str">
        <f t="shared" si="538"/>
        <v xml:space="preserve"> </v>
      </c>
      <c r="AB657" s="144" t="str">
        <f t="shared" si="539"/>
        <v xml:space="preserve"> </v>
      </c>
      <c r="AC657" s="139" t="e">
        <f t="shared" si="540"/>
        <v>#N/A</v>
      </c>
      <c r="AD657" s="139" t="e">
        <f t="shared" si="541"/>
        <v>#N/A</v>
      </c>
      <c r="AE657" s="140" t="str">
        <f>IF(ISBLANK($G657)," ",IF($D657="Z",#REF!,IF($G657=2,0,IF($G657=1,IF($AB657&gt;$AD657,#REF!,0),IF($AB657&lt;$AC657,#REF!,#REF!)))))</f>
        <v xml:space="preserve"> </v>
      </c>
      <c r="AF657" s="140" t="str">
        <f>IF(ISBLANK($G657)," ",IF($D657="Z",#REF!+#REF!,IF($G657=2,#REF!+#REF!,IF($G657=1,IF($AB657&gt;$AD657,#REF!+#REF!,#REF!+#REF!),IF($AB657&lt;$AC657,#REF!+#REF!,#REF!+#REF!)))))</f>
        <v xml:space="preserve"> </v>
      </c>
      <c r="AG657" s="125">
        <f t="shared" si="512"/>
        <v>0</v>
      </c>
      <c r="AH657" s="126">
        <f t="shared" si="513"/>
        <v>0</v>
      </c>
      <c r="AI657" s="126">
        <f t="shared" si="514"/>
        <v>0</v>
      </c>
      <c r="AJ657" s="126">
        <f t="shared" si="515"/>
        <v>0</v>
      </c>
      <c r="AK657" s="126">
        <f t="shared" si="516"/>
        <v>0</v>
      </c>
      <c r="AL657" s="126">
        <f t="shared" si="517"/>
        <v>4</v>
      </c>
      <c r="AM657" s="125">
        <f t="shared" ref="AM657:AM720" si="546">IF(INT((($AH$11-(1900+AI657))*48 +($AH$12-AL657))/48)&gt;90,INT((($AH$11-(2000+AI657))*48 +($AH$12-AL657))/48),INT((($AH$11-(1900+AI657))*48 +($AH$12-AL657))/48))</f>
        <v>23</v>
      </c>
      <c r="AN657" s="125">
        <f t="shared" si="542"/>
        <v>0</v>
      </c>
      <c r="AO657" s="125">
        <f t="shared" si="543"/>
        <v>0</v>
      </c>
      <c r="AP657" s="125">
        <f t="shared" si="518"/>
        <v>1</v>
      </c>
      <c r="AQ657" s="127">
        <f t="shared" si="519"/>
        <v>810</v>
      </c>
      <c r="AR657" s="127">
        <f t="shared" si="520"/>
        <v>0</v>
      </c>
      <c r="AS657" s="125">
        <f t="shared" si="521"/>
        <v>0</v>
      </c>
      <c r="AT657" s="128">
        <f t="shared" si="522"/>
        <v>0</v>
      </c>
      <c r="AU657" s="128">
        <f t="shared" si="523"/>
        <v>0</v>
      </c>
      <c r="AV657" s="128">
        <f t="shared" si="524"/>
        <v>0</v>
      </c>
      <c r="AW657" s="128">
        <f t="shared" si="525"/>
        <v>0</v>
      </c>
      <c r="AX657" s="146">
        <f t="shared" si="544"/>
        <v>0</v>
      </c>
      <c r="AY657" s="147">
        <f t="shared" si="526"/>
        <v>0</v>
      </c>
      <c r="AZ657" s="146">
        <f t="shared" si="545"/>
        <v>0</v>
      </c>
      <c r="BA657" s="129">
        <f t="shared" si="527"/>
        <v>0</v>
      </c>
      <c r="BB657" s="129">
        <f t="shared" si="528"/>
        <v>0</v>
      </c>
      <c r="BC657" s="129">
        <f t="shared" si="529"/>
        <v>0</v>
      </c>
      <c r="BD657" s="130">
        <f t="shared" si="530"/>
        <v>0</v>
      </c>
      <c r="BE657" s="130">
        <f t="shared" si="531"/>
        <v>0</v>
      </c>
      <c r="BF657" s="130">
        <f t="shared" si="532"/>
        <v>0</v>
      </c>
      <c r="BG657" s="149" t="b">
        <f t="shared" si="533"/>
        <v>0</v>
      </c>
      <c r="BH657" s="130" t="b">
        <f t="shared" si="534"/>
        <v>0</v>
      </c>
      <c r="BI657" s="130" t="str">
        <f t="shared" ref="BI657:BI720" si="547">IF(OR(AT657=1,AU657=1,AN657=1,AO657=1),1,"")</f>
        <v/>
      </c>
      <c r="BJ657" s="130" t="str">
        <f t="shared" ref="BJ657:BJ720" si="548">IF(AT657=1,"Check wages",IF(AU657=1,"Check number of weeks",IF(AN657=1,"Registrant under age 16",IF(AO657=1,"Ineligible for Retirement",""))))</f>
        <v/>
      </c>
      <c r="BK657" s="130">
        <f t="shared" ref="BK657:BK720" si="549">IF(AND($D657="Z",OR($AL$10&gt;$AH$10,$AH$10&gt;$AL$11,$AL$12&gt;AM657,AM657&gt;$AL$13)),1,0)</f>
        <v>0</v>
      </c>
      <c r="BL657" s="130" t="str">
        <f t="shared" si="535"/>
        <v/>
      </c>
      <c r="BM657" s="130" t="str">
        <f t="shared" si="504"/>
        <v/>
      </c>
      <c r="BN657" s="130" t="str">
        <f t="shared" si="505"/>
        <v/>
      </c>
      <c r="BO657" s="130">
        <f t="shared" si="501"/>
        <v>0</v>
      </c>
      <c r="BP657" s="130">
        <f t="shared" si="502"/>
        <v>0</v>
      </c>
      <c r="BQ657" s="130">
        <f t="shared" si="503"/>
        <v>0</v>
      </c>
      <c r="BR657" s="130">
        <f t="shared" ref="BR657:BR720" si="550">IF(OR(BG657=1,BI657=1,BK657=1,BM657=1),1,0)</f>
        <v>0</v>
      </c>
      <c r="BS657" s="130" t="str">
        <f t="shared" si="536"/>
        <v>N</v>
      </c>
    </row>
    <row r="658" spans="1:71" ht="18" customHeight="1">
      <c r="A658" s="115"/>
      <c r="B658" s="117"/>
      <c r="C658" s="117"/>
      <c r="D658" s="118"/>
      <c r="E658" s="118"/>
      <c r="F658" s="115"/>
      <c r="G658" s="115"/>
      <c r="H658" s="119"/>
      <c r="I658" s="109" t="str">
        <f t="shared" si="506"/>
        <v xml:space="preserve"> </v>
      </c>
      <c r="J658" s="109" t="str">
        <f t="shared" si="507"/>
        <v xml:space="preserve"> </v>
      </c>
      <c r="K658" s="109" t="str">
        <f t="shared" si="508"/>
        <v xml:space="preserve"> </v>
      </c>
      <c r="W658" s="141" t="str">
        <f t="shared" si="509"/>
        <v xml:space="preserve"> </v>
      </c>
      <c r="X658" s="137" t="str">
        <f t="shared" si="510"/>
        <v xml:space="preserve"> </v>
      </c>
      <c r="Y658" s="137" t="str">
        <f t="shared" si="511"/>
        <v xml:space="preserve"> </v>
      </c>
      <c r="Z658" s="137" t="str">
        <f t="shared" si="537"/>
        <v xml:space="preserve"> </v>
      </c>
      <c r="AA658" s="138" t="str">
        <f t="shared" si="538"/>
        <v xml:space="preserve"> </v>
      </c>
      <c r="AB658" s="144" t="str">
        <f t="shared" si="539"/>
        <v xml:space="preserve"> </v>
      </c>
      <c r="AC658" s="139" t="e">
        <f t="shared" si="540"/>
        <v>#N/A</v>
      </c>
      <c r="AD658" s="139" t="e">
        <f t="shared" si="541"/>
        <v>#N/A</v>
      </c>
      <c r="AE658" s="140" t="str">
        <f>IF(ISBLANK($G658)," ",IF($D658="Z",#REF!,IF($G658=2,0,IF($G658=1,IF($AB658&gt;$AD658,#REF!,0),IF($AB658&lt;$AC658,#REF!,#REF!)))))</f>
        <v xml:space="preserve"> </v>
      </c>
      <c r="AF658" s="140" t="str">
        <f>IF(ISBLANK($G658)," ",IF($D658="Z",#REF!+#REF!,IF($G658=2,#REF!+#REF!,IF($G658=1,IF($AB658&gt;$AD658,#REF!+#REF!,#REF!+#REF!),IF($AB658&lt;$AC658,#REF!+#REF!,#REF!+#REF!)))))</f>
        <v xml:space="preserve"> </v>
      </c>
      <c r="AG658" s="125">
        <f t="shared" si="512"/>
        <v>0</v>
      </c>
      <c r="AH658" s="126">
        <f t="shared" si="513"/>
        <v>0</v>
      </c>
      <c r="AI658" s="126">
        <f t="shared" si="514"/>
        <v>0</v>
      </c>
      <c r="AJ658" s="126">
        <f t="shared" si="515"/>
        <v>0</v>
      </c>
      <c r="AK658" s="126">
        <f t="shared" si="516"/>
        <v>0</v>
      </c>
      <c r="AL658" s="126">
        <f t="shared" si="517"/>
        <v>4</v>
      </c>
      <c r="AM658" s="125">
        <f t="shared" si="546"/>
        <v>23</v>
      </c>
      <c r="AN658" s="125">
        <f t="shared" si="542"/>
        <v>0</v>
      </c>
      <c r="AO658" s="125">
        <f t="shared" si="543"/>
        <v>0</v>
      </c>
      <c r="AP658" s="125">
        <f t="shared" si="518"/>
        <v>1</v>
      </c>
      <c r="AQ658" s="127">
        <f t="shared" si="519"/>
        <v>810</v>
      </c>
      <c r="AR658" s="127">
        <f t="shared" si="520"/>
        <v>0</v>
      </c>
      <c r="AS658" s="125">
        <f t="shared" si="521"/>
        <v>0</v>
      </c>
      <c r="AT658" s="128">
        <f t="shared" si="522"/>
        <v>0</v>
      </c>
      <c r="AU658" s="128">
        <f t="shared" si="523"/>
        <v>0</v>
      </c>
      <c r="AV658" s="128">
        <f t="shared" si="524"/>
        <v>0</v>
      </c>
      <c r="AW658" s="128">
        <f t="shared" si="525"/>
        <v>0</v>
      </c>
      <c r="AX658" s="146">
        <f t="shared" si="544"/>
        <v>0</v>
      </c>
      <c r="AY658" s="147">
        <f t="shared" si="526"/>
        <v>0</v>
      </c>
      <c r="AZ658" s="146">
        <f t="shared" si="545"/>
        <v>0</v>
      </c>
      <c r="BA658" s="129">
        <f t="shared" si="527"/>
        <v>0</v>
      </c>
      <c r="BB658" s="129">
        <f t="shared" si="528"/>
        <v>0</v>
      </c>
      <c r="BC658" s="129">
        <f t="shared" si="529"/>
        <v>0</v>
      </c>
      <c r="BD658" s="130">
        <f t="shared" si="530"/>
        <v>0</v>
      </c>
      <c r="BE658" s="130">
        <f t="shared" si="531"/>
        <v>0</v>
      </c>
      <c r="BF658" s="130">
        <f t="shared" si="532"/>
        <v>0</v>
      </c>
      <c r="BG658" s="149" t="b">
        <f t="shared" si="533"/>
        <v>0</v>
      </c>
      <c r="BH658" s="130" t="b">
        <f t="shared" si="534"/>
        <v>0</v>
      </c>
      <c r="BI658" s="130" t="str">
        <f t="shared" si="547"/>
        <v/>
      </c>
      <c r="BJ658" s="130" t="str">
        <f t="shared" si="548"/>
        <v/>
      </c>
      <c r="BK658" s="130">
        <f t="shared" si="549"/>
        <v>0</v>
      </c>
      <c r="BL658" s="130" t="str">
        <f t="shared" si="535"/>
        <v/>
      </c>
      <c r="BM658" s="130" t="str">
        <f t="shared" si="504"/>
        <v/>
      </c>
      <c r="BN658" s="130" t="str">
        <f t="shared" si="505"/>
        <v/>
      </c>
      <c r="BO658" s="130">
        <f t="shared" ref="BO658:BO721" si="551">IF($BG658=1,$BH658,IF($BI658=1,$BJ658,IF($BK658=1,$BL658,IF($BM658=1,$BN658,BA658))))</f>
        <v>0</v>
      </c>
      <c r="BP658" s="130">
        <f t="shared" ref="BP658:BP721" si="552">IF($BG658=1,$BH658,IF($BI658=1,$BJ658,IF($BK658=1,$BL658,IF($BM658=1,$BN658,BB658))))</f>
        <v>0</v>
      </c>
      <c r="BQ658" s="130">
        <f t="shared" ref="BQ658:BQ721" si="553">IF($BG658=1,$BH658,IF($BI658=1,$BJ658,IF($BK658=1,$BL658,IF($BM658=1,$BN658,BC658))))</f>
        <v>0</v>
      </c>
      <c r="BR658" s="130">
        <f t="shared" si="550"/>
        <v>0</v>
      </c>
      <c r="BS658" s="130" t="str">
        <f t="shared" si="536"/>
        <v>N</v>
      </c>
    </row>
    <row r="659" spans="1:71" ht="18" customHeight="1">
      <c r="A659" s="115"/>
      <c r="B659" s="117"/>
      <c r="C659" s="117"/>
      <c r="D659" s="118"/>
      <c r="E659" s="118"/>
      <c r="F659" s="115"/>
      <c r="G659" s="115"/>
      <c r="H659" s="119"/>
      <c r="I659" s="109" t="str">
        <f t="shared" si="506"/>
        <v xml:space="preserve"> </v>
      </c>
      <c r="J659" s="109" t="str">
        <f t="shared" si="507"/>
        <v xml:space="preserve"> </v>
      </c>
      <c r="K659" s="109" t="str">
        <f t="shared" si="508"/>
        <v xml:space="preserve"> </v>
      </c>
      <c r="W659" s="141" t="str">
        <f t="shared" si="509"/>
        <v xml:space="preserve"> </v>
      </c>
      <c r="X659" s="137" t="str">
        <f t="shared" si="510"/>
        <v xml:space="preserve"> </v>
      </c>
      <c r="Y659" s="137" t="str">
        <f t="shared" si="511"/>
        <v xml:space="preserve"> </v>
      </c>
      <c r="Z659" s="137" t="str">
        <f t="shared" si="537"/>
        <v xml:space="preserve"> </v>
      </c>
      <c r="AA659" s="138" t="str">
        <f t="shared" si="538"/>
        <v xml:space="preserve"> </v>
      </c>
      <c r="AB659" s="144" t="str">
        <f t="shared" si="539"/>
        <v xml:space="preserve"> </v>
      </c>
      <c r="AC659" s="139" t="e">
        <f t="shared" si="540"/>
        <v>#N/A</v>
      </c>
      <c r="AD659" s="139" t="e">
        <f t="shared" si="541"/>
        <v>#N/A</v>
      </c>
      <c r="AE659" s="140" t="str">
        <f>IF(ISBLANK($G659)," ",IF($D659="Z",#REF!,IF($G659=2,0,IF($G659=1,IF($AB659&gt;$AD659,#REF!,0),IF($AB659&lt;$AC659,#REF!,#REF!)))))</f>
        <v xml:space="preserve"> </v>
      </c>
      <c r="AF659" s="140" t="str">
        <f>IF(ISBLANK($G659)," ",IF($D659="Z",#REF!+#REF!,IF($G659=2,#REF!+#REF!,IF($G659=1,IF($AB659&gt;$AD659,#REF!+#REF!,#REF!+#REF!),IF($AB659&lt;$AC659,#REF!+#REF!,#REF!+#REF!)))))</f>
        <v xml:space="preserve"> </v>
      </c>
      <c r="AG659" s="125">
        <f t="shared" si="512"/>
        <v>0</v>
      </c>
      <c r="AH659" s="126">
        <f t="shared" si="513"/>
        <v>0</v>
      </c>
      <c r="AI659" s="126">
        <f t="shared" si="514"/>
        <v>0</v>
      </c>
      <c r="AJ659" s="126">
        <f t="shared" si="515"/>
        <v>0</v>
      </c>
      <c r="AK659" s="126">
        <f t="shared" si="516"/>
        <v>0</v>
      </c>
      <c r="AL659" s="126">
        <f t="shared" si="517"/>
        <v>4</v>
      </c>
      <c r="AM659" s="125">
        <f t="shared" si="546"/>
        <v>23</v>
      </c>
      <c r="AN659" s="125">
        <f t="shared" si="542"/>
        <v>0</v>
      </c>
      <c r="AO659" s="125">
        <f t="shared" si="543"/>
        <v>0</v>
      </c>
      <c r="AP659" s="125">
        <f t="shared" si="518"/>
        <v>1</v>
      </c>
      <c r="AQ659" s="127">
        <f t="shared" si="519"/>
        <v>810</v>
      </c>
      <c r="AR659" s="127">
        <f t="shared" si="520"/>
        <v>0</v>
      </c>
      <c r="AS659" s="125">
        <f t="shared" si="521"/>
        <v>0</v>
      </c>
      <c r="AT659" s="128">
        <f t="shared" si="522"/>
        <v>0</v>
      </c>
      <c r="AU659" s="128">
        <f t="shared" si="523"/>
        <v>0</v>
      </c>
      <c r="AV659" s="128">
        <f t="shared" si="524"/>
        <v>0</v>
      </c>
      <c r="AW659" s="128">
        <f t="shared" si="525"/>
        <v>0</v>
      </c>
      <c r="AX659" s="146">
        <f t="shared" si="544"/>
        <v>0</v>
      </c>
      <c r="AY659" s="147">
        <f t="shared" si="526"/>
        <v>0</v>
      </c>
      <c r="AZ659" s="146">
        <f t="shared" si="545"/>
        <v>0</v>
      </c>
      <c r="BA659" s="129">
        <f t="shared" si="527"/>
        <v>0</v>
      </c>
      <c r="BB659" s="129">
        <f t="shared" si="528"/>
        <v>0</v>
      </c>
      <c r="BC659" s="129">
        <f t="shared" si="529"/>
        <v>0</v>
      </c>
      <c r="BD659" s="130">
        <f t="shared" si="530"/>
        <v>0</v>
      </c>
      <c r="BE659" s="130">
        <f t="shared" si="531"/>
        <v>0</v>
      </c>
      <c r="BF659" s="130">
        <f t="shared" si="532"/>
        <v>0</v>
      </c>
      <c r="BG659" s="149" t="b">
        <f t="shared" si="533"/>
        <v>0</v>
      </c>
      <c r="BH659" s="130" t="b">
        <f t="shared" si="534"/>
        <v>0</v>
      </c>
      <c r="BI659" s="130" t="str">
        <f t="shared" si="547"/>
        <v/>
      </c>
      <c r="BJ659" s="130" t="str">
        <f t="shared" si="548"/>
        <v/>
      </c>
      <c r="BK659" s="130">
        <f t="shared" si="549"/>
        <v>0</v>
      </c>
      <c r="BL659" s="130" t="str">
        <f t="shared" si="535"/>
        <v/>
      </c>
      <c r="BM659" s="130" t="str">
        <f t="shared" ref="BM659:BM722" si="554">IF(ISERROR(Z659),1,IF(NOT(W659=Z659),1,""))</f>
        <v/>
      </c>
      <c r="BN659" s="130" t="str">
        <f t="shared" ref="BN659:BN722" si="555">IF(BM659=1,"Check Employee NI#","")</f>
        <v/>
      </c>
      <c r="BO659" s="130">
        <f t="shared" si="551"/>
        <v>0</v>
      </c>
      <c r="BP659" s="130">
        <f t="shared" si="552"/>
        <v>0</v>
      </c>
      <c r="BQ659" s="130">
        <f t="shared" si="553"/>
        <v>0</v>
      </c>
      <c r="BR659" s="130">
        <f t="shared" si="550"/>
        <v>0</v>
      </c>
      <c r="BS659" s="130" t="str">
        <f t="shared" si="536"/>
        <v>N</v>
      </c>
    </row>
    <row r="660" spans="1:71" ht="18" customHeight="1">
      <c r="A660" s="115"/>
      <c r="B660" s="117"/>
      <c r="C660" s="117"/>
      <c r="D660" s="118"/>
      <c r="E660" s="118"/>
      <c r="F660" s="115"/>
      <c r="G660" s="115"/>
      <c r="H660" s="119"/>
      <c r="I660" s="109" t="str">
        <f t="shared" si="506"/>
        <v xml:space="preserve"> </v>
      </c>
      <c r="J660" s="109" t="str">
        <f t="shared" si="507"/>
        <v xml:space="preserve"> </v>
      </c>
      <c r="K660" s="109" t="str">
        <f t="shared" si="508"/>
        <v xml:space="preserve"> </v>
      </c>
      <c r="W660" s="141" t="str">
        <f t="shared" si="509"/>
        <v xml:space="preserve"> </v>
      </c>
      <c r="X660" s="137" t="str">
        <f t="shared" si="510"/>
        <v xml:space="preserve"> </v>
      </c>
      <c r="Y660" s="137" t="str">
        <f t="shared" si="511"/>
        <v xml:space="preserve"> </v>
      </c>
      <c r="Z660" s="137" t="str">
        <f t="shared" si="537"/>
        <v xml:space="preserve"> </v>
      </c>
      <c r="AA660" s="138" t="str">
        <f t="shared" si="538"/>
        <v xml:space="preserve"> </v>
      </c>
      <c r="AB660" s="144" t="str">
        <f t="shared" si="539"/>
        <v xml:space="preserve"> </v>
      </c>
      <c r="AC660" s="139" t="e">
        <f t="shared" si="540"/>
        <v>#N/A</v>
      </c>
      <c r="AD660" s="139" t="e">
        <f t="shared" si="541"/>
        <v>#N/A</v>
      </c>
      <c r="AE660" s="140" t="str">
        <f>IF(ISBLANK($G660)," ",IF($D660="Z",#REF!,IF($G660=2,0,IF($G660=1,IF($AB660&gt;$AD660,#REF!,0),IF($AB660&lt;$AC660,#REF!,#REF!)))))</f>
        <v xml:space="preserve"> </v>
      </c>
      <c r="AF660" s="140" t="str">
        <f>IF(ISBLANK($G660)," ",IF($D660="Z",#REF!+#REF!,IF($G660=2,#REF!+#REF!,IF($G660=1,IF($AB660&gt;$AD660,#REF!+#REF!,#REF!+#REF!),IF($AB660&lt;$AC660,#REF!+#REF!,#REF!+#REF!)))))</f>
        <v xml:space="preserve"> </v>
      </c>
      <c r="AG660" s="125">
        <f t="shared" si="512"/>
        <v>0</v>
      </c>
      <c r="AH660" s="126">
        <f t="shared" si="513"/>
        <v>0</v>
      </c>
      <c r="AI660" s="126">
        <f t="shared" si="514"/>
        <v>0</v>
      </c>
      <c r="AJ660" s="126">
        <f t="shared" si="515"/>
        <v>0</v>
      </c>
      <c r="AK660" s="126">
        <f t="shared" si="516"/>
        <v>0</v>
      </c>
      <c r="AL660" s="126">
        <f t="shared" si="517"/>
        <v>4</v>
      </c>
      <c r="AM660" s="125">
        <f t="shared" si="546"/>
        <v>23</v>
      </c>
      <c r="AN660" s="125">
        <f t="shared" si="542"/>
        <v>0</v>
      </c>
      <c r="AO660" s="125">
        <f t="shared" si="543"/>
        <v>0</v>
      </c>
      <c r="AP660" s="125">
        <f t="shared" si="518"/>
        <v>1</v>
      </c>
      <c r="AQ660" s="127">
        <f t="shared" si="519"/>
        <v>810</v>
      </c>
      <c r="AR660" s="127">
        <f t="shared" si="520"/>
        <v>0</v>
      </c>
      <c r="AS660" s="125">
        <f t="shared" si="521"/>
        <v>0</v>
      </c>
      <c r="AT660" s="128">
        <f t="shared" si="522"/>
        <v>0</v>
      </c>
      <c r="AU660" s="128">
        <f t="shared" si="523"/>
        <v>0</v>
      </c>
      <c r="AV660" s="128">
        <f t="shared" si="524"/>
        <v>0</v>
      </c>
      <c r="AW660" s="128">
        <f t="shared" si="525"/>
        <v>0</v>
      </c>
      <c r="AX660" s="146">
        <f t="shared" si="544"/>
        <v>0</v>
      </c>
      <c r="AY660" s="147">
        <f t="shared" si="526"/>
        <v>0</v>
      </c>
      <c r="AZ660" s="146">
        <f t="shared" si="545"/>
        <v>0</v>
      </c>
      <c r="BA660" s="129">
        <f t="shared" si="527"/>
        <v>0</v>
      </c>
      <c r="BB660" s="129">
        <f t="shared" si="528"/>
        <v>0</v>
      </c>
      <c r="BC660" s="129">
        <f t="shared" si="529"/>
        <v>0</v>
      </c>
      <c r="BD660" s="130">
        <f t="shared" si="530"/>
        <v>0</v>
      </c>
      <c r="BE660" s="130">
        <f t="shared" si="531"/>
        <v>0</v>
      </c>
      <c r="BF660" s="130">
        <f t="shared" si="532"/>
        <v>0</v>
      </c>
      <c r="BG660" s="149" t="b">
        <f t="shared" si="533"/>
        <v>0</v>
      </c>
      <c r="BH660" s="130" t="b">
        <f t="shared" si="534"/>
        <v>0</v>
      </c>
      <c r="BI660" s="130" t="str">
        <f t="shared" si="547"/>
        <v/>
      </c>
      <c r="BJ660" s="130" t="str">
        <f t="shared" si="548"/>
        <v/>
      </c>
      <c r="BK660" s="130">
        <f t="shared" si="549"/>
        <v>0</v>
      </c>
      <c r="BL660" s="130" t="str">
        <f t="shared" si="535"/>
        <v/>
      </c>
      <c r="BM660" s="130" t="str">
        <f t="shared" si="554"/>
        <v/>
      </c>
      <c r="BN660" s="130" t="str">
        <f t="shared" si="555"/>
        <v/>
      </c>
      <c r="BO660" s="130">
        <f t="shared" si="551"/>
        <v>0</v>
      </c>
      <c r="BP660" s="130">
        <f t="shared" si="552"/>
        <v>0</v>
      </c>
      <c r="BQ660" s="130">
        <f t="shared" si="553"/>
        <v>0</v>
      </c>
      <c r="BR660" s="130">
        <f t="shared" si="550"/>
        <v>0</v>
      </c>
      <c r="BS660" s="130" t="str">
        <f t="shared" si="536"/>
        <v>N</v>
      </c>
    </row>
    <row r="661" spans="1:71" ht="18" customHeight="1">
      <c r="A661" s="115"/>
      <c r="B661" s="117"/>
      <c r="C661" s="117"/>
      <c r="D661" s="118"/>
      <c r="E661" s="118"/>
      <c r="F661" s="115"/>
      <c r="G661" s="115"/>
      <c r="H661" s="119"/>
      <c r="I661" s="109" t="str">
        <f t="shared" si="506"/>
        <v xml:space="preserve"> </v>
      </c>
      <c r="J661" s="109" t="str">
        <f t="shared" si="507"/>
        <v xml:space="preserve"> </v>
      </c>
      <c r="K661" s="109" t="str">
        <f t="shared" si="508"/>
        <v xml:space="preserve"> </v>
      </c>
      <c r="W661" s="141" t="str">
        <f t="shared" si="509"/>
        <v xml:space="preserve"> </v>
      </c>
      <c r="X661" s="137" t="str">
        <f t="shared" si="510"/>
        <v xml:space="preserve"> </v>
      </c>
      <c r="Y661" s="137" t="str">
        <f t="shared" si="511"/>
        <v xml:space="preserve"> </v>
      </c>
      <c r="Z661" s="137" t="str">
        <f t="shared" si="537"/>
        <v xml:space="preserve"> </v>
      </c>
      <c r="AA661" s="138" t="str">
        <f t="shared" si="538"/>
        <v xml:space="preserve"> </v>
      </c>
      <c r="AB661" s="144" t="str">
        <f t="shared" si="539"/>
        <v xml:space="preserve"> </v>
      </c>
      <c r="AC661" s="139" t="e">
        <f t="shared" si="540"/>
        <v>#N/A</v>
      </c>
      <c r="AD661" s="139" t="e">
        <f t="shared" si="541"/>
        <v>#N/A</v>
      </c>
      <c r="AE661" s="140" t="str">
        <f>IF(ISBLANK($G661)," ",IF($D661="Z",#REF!,IF($G661=2,0,IF($G661=1,IF($AB661&gt;$AD661,#REF!,0),IF($AB661&lt;$AC661,#REF!,#REF!)))))</f>
        <v xml:space="preserve"> </v>
      </c>
      <c r="AF661" s="140" t="str">
        <f>IF(ISBLANK($G661)," ",IF($D661="Z",#REF!+#REF!,IF($G661=2,#REF!+#REF!,IF($G661=1,IF($AB661&gt;$AD661,#REF!+#REF!,#REF!+#REF!),IF($AB661&lt;$AC661,#REF!+#REF!,#REF!+#REF!)))))</f>
        <v xml:space="preserve"> </v>
      </c>
      <c r="AG661" s="125">
        <f t="shared" si="512"/>
        <v>0</v>
      </c>
      <c r="AH661" s="126">
        <f t="shared" si="513"/>
        <v>0</v>
      </c>
      <c r="AI661" s="126">
        <f t="shared" si="514"/>
        <v>0</v>
      </c>
      <c r="AJ661" s="126">
        <f t="shared" si="515"/>
        <v>0</v>
      </c>
      <c r="AK661" s="126">
        <f t="shared" si="516"/>
        <v>0</v>
      </c>
      <c r="AL661" s="126">
        <f t="shared" si="517"/>
        <v>4</v>
      </c>
      <c r="AM661" s="125">
        <f t="shared" si="546"/>
        <v>23</v>
      </c>
      <c r="AN661" s="125">
        <f t="shared" si="542"/>
        <v>0</v>
      </c>
      <c r="AO661" s="125">
        <f t="shared" si="543"/>
        <v>0</v>
      </c>
      <c r="AP661" s="125">
        <f t="shared" si="518"/>
        <v>1</v>
      </c>
      <c r="AQ661" s="127">
        <f t="shared" si="519"/>
        <v>810</v>
      </c>
      <c r="AR661" s="127">
        <f t="shared" si="520"/>
        <v>0</v>
      </c>
      <c r="AS661" s="125">
        <f t="shared" si="521"/>
        <v>0</v>
      </c>
      <c r="AT661" s="128">
        <f t="shared" si="522"/>
        <v>0</v>
      </c>
      <c r="AU661" s="128">
        <f t="shared" si="523"/>
        <v>0</v>
      </c>
      <c r="AV661" s="128">
        <f t="shared" si="524"/>
        <v>0</v>
      </c>
      <c r="AW661" s="128">
        <f t="shared" si="525"/>
        <v>0</v>
      </c>
      <c r="AX661" s="146">
        <f t="shared" si="544"/>
        <v>0</v>
      </c>
      <c r="AY661" s="147">
        <f t="shared" si="526"/>
        <v>0</v>
      </c>
      <c r="AZ661" s="146">
        <f t="shared" si="545"/>
        <v>0</v>
      </c>
      <c r="BA661" s="129">
        <f t="shared" si="527"/>
        <v>0</v>
      </c>
      <c r="BB661" s="129">
        <f t="shared" si="528"/>
        <v>0</v>
      </c>
      <c r="BC661" s="129">
        <f t="shared" si="529"/>
        <v>0</v>
      </c>
      <c r="BD661" s="130">
        <f t="shared" si="530"/>
        <v>0</v>
      </c>
      <c r="BE661" s="130">
        <f t="shared" si="531"/>
        <v>0</v>
      </c>
      <c r="BF661" s="130">
        <f t="shared" si="532"/>
        <v>0</v>
      </c>
      <c r="BG661" s="149" t="b">
        <f t="shared" si="533"/>
        <v>0</v>
      </c>
      <c r="BH661" s="130" t="b">
        <f t="shared" si="534"/>
        <v>0</v>
      </c>
      <c r="BI661" s="130" t="str">
        <f t="shared" si="547"/>
        <v/>
      </c>
      <c r="BJ661" s="130" t="str">
        <f t="shared" si="548"/>
        <v/>
      </c>
      <c r="BK661" s="130">
        <f t="shared" si="549"/>
        <v>0</v>
      </c>
      <c r="BL661" s="130" t="str">
        <f t="shared" si="535"/>
        <v/>
      </c>
      <c r="BM661" s="130" t="str">
        <f t="shared" si="554"/>
        <v/>
      </c>
      <c r="BN661" s="130" t="str">
        <f t="shared" si="555"/>
        <v/>
      </c>
      <c r="BO661" s="130">
        <f t="shared" si="551"/>
        <v>0</v>
      </c>
      <c r="BP661" s="130">
        <f t="shared" si="552"/>
        <v>0</v>
      </c>
      <c r="BQ661" s="130">
        <f t="shared" si="553"/>
        <v>0</v>
      </c>
      <c r="BR661" s="130">
        <f t="shared" si="550"/>
        <v>0</v>
      </c>
      <c r="BS661" s="130" t="str">
        <f t="shared" si="536"/>
        <v>N</v>
      </c>
    </row>
    <row r="662" spans="1:71" ht="18" customHeight="1">
      <c r="A662" s="115"/>
      <c r="B662" s="117"/>
      <c r="C662" s="117"/>
      <c r="D662" s="118"/>
      <c r="E662" s="118"/>
      <c r="F662" s="115"/>
      <c r="G662" s="115"/>
      <c r="H662" s="119"/>
      <c r="I662" s="109" t="str">
        <f t="shared" si="506"/>
        <v xml:space="preserve"> </v>
      </c>
      <c r="J662" s="109" t="str">
        <f t="shared" si="507"/>
        <v xml:space="preserve"> </v>
      </c>
      <c r="K662" s="109" t="str">
        <f t="shared" si="508"/>
        <v xml:space="preserve"> </v>
      </c>
      <c r="W662" s="141" t="str">
        <f t="shared" si="509"/>
        <v xml:space="preserve"> </v>
      </c>
      <c r="X662" s="137" t="str">
        <f t="shared" si="510"/>
        <v xml:space="preserve"> </v>
      </c>
      <c r="Y662" s="137" t="str">
        <f t="shared" si="511"/>
        <v xml:space="preserve"> </v>
      </c>
      <c r="Z662" s="137" t="str">
        <f t="shared" si="537"/>
        <v xml:space="preserve"> </v>
      </c>
      <c r="AA662" s="138" t="str">
        <f t="shared" si="538"/>
        <v xml:space="preserve"> </v>
      </c>
      <c r="AB662" s="144" t="str">
        <f t="shared" si="539"/>
        <v xml:space="preserve"> </v>
      </c>
      <c r="AC662" s="139" t="e">
        <f t="shared" si="540"/>
        <v>#N/A</v>
      </c>
      <c r="AD662" s="139" t="e">
        <f t="shared" si="541"/>
        <v>#N/A</v>
      </c>
      <c r="AE662" s="140" t="str">
        <f>IF(ISBLANK($G662)," ",IF($D662="Z",#REF!,IF($G662=2,0,IF($G662=1,IF($AB662&gt;$AD662,#REF!,0),IF($AB662&lt;$AC662,#REF!,#REF!)))))</f>
        <v xml:space="preserve"> </v>
      </c>
      <c r="AF662" s="140" t="str">
        <f>IF(ISBLANK($G662)," ",IF($D662="Z",#REF!+#REF!,IF($G662=2,#REF!+#REF!,IF($G662=1,IF($AB662&gt;$AD662,#REF!+#REF!,#REF!+#REF!),IF($AB662&lt;$AC662,#REF!+#REF!,#REF!+#REF!)))))</f>
        <v xml:space="preserve"> </v>
      </c>
      <c r="AG662" s="125">
        <f t="shared" si="512"/>
        <v>0</v>
      </c>
      <c r="AH662" s="126">
        <f t="shared" si="513"/>
        <v>0</v>
      </c>
      <c r="AI662" s="126">
        <f t="shared" si="514"/>
        <v>0</v>
      </c>
      <c r="AJ662" s="126">
        <f t="shared" si="515"/>
        <v>0</v>
      </c>
      <c r="AK662" s="126">
        <f t="shared" si="516"/>
        <v>0</v>
      </c>
      <c r="AL662" s="126">
        <f t="shared" si="517"/>
        <v>4</v>
      </c>
      <c r="AM662" s="125">
        <f t="shared" si="546"/>
        <v>23</v>
      </c>
      <c r="AN662" s="125">
        <f t="shared" si="542"/>
        <v>0</v>
      </c>
      <c r="AO662" s="125">
        <f t="shared" si="543"/>
        <v>0</v>
      </c>
      <c r="AP662" s="125">
        <f t="shared" si="518"/>
        <v>1</v>
      </c>
      <c r="AQ662" s="127">
        <f t="shared" si="519"/>
        <v>810</v>
      </c>
      <c r="AR662" s="127">
        <f t="shared" si="520"/>
        <v>0</v>
      </c>
      <c r="AS662" s="125">
        <f t="shared" si="521"/>
        <v>0</v>
      </c>
      <c r="AT662" s="128">
        <f t="shared" si="522"/>
        <v>0</v>
      </c>
      <c r="AU662" s="128">
        <f t="shared" si="523"/>
        <v>0</v>
      </c>
      <c r="AV662" s="128">
        <f t="shared" si="524"/>
        <v>0</v>
      </c>
      <c r="AW662" s="128">
        <f t="shared" si="525"/>
        <v>0</v>
      </c>
      <c r="AX662" s="146">
        <f t="shared" si="544"/>
        <v>0</v>
      </c>
      <c r="AY662" s="147">
        <f t="shared" si="526"/>
        <v>0</v>
      </c>
      <c r="AZ662" s="146">
        <f t="shared" si="545"/>
        <v>0</v>
      </c>
      <c r="BA662" s="129">
        <f t="shared" si="527"/>
        <v>0</v>
      </c>
      <c r="BB662" s="129">
        <f t="shared" si="528"/>
        <v>0</v>
      </c>
      <c r="BC662" s="129">
        <f t="shared" si="529"/>
        <v>0</v>
      </c>
      <c r="BD662" s="130">
        <f t="shared" si="530"/>
        <v>0</v>
      </c>
      <c r="BE662" s="130">
        <f t="shared" si="531"/>
        <v>0</v>
      </c>
      <c r="BF662" s="130">
        <f t="shared" si="532"/>
        <v>0</v>
      </c>
      <c r="BG662" s="149" t="b">
        <f t="shared" si="533"/>
        <v>0</v>
      </c>
      <c r="BH662" s="130" t="b">
        <f t="shared" si="534"/>
        <v>0</v>
      </c>
      <c r="BI662" s="130" t="str">
        <f t="shared" si="547"/>
        <v/>
      </c>
      <c r="BJ662" s="130" t="str">
        <f t="shared" si="548"/>
        <v/>
      </c>
      <c r="BK662" s="130">
        <f t="shared" si="549"/>
        <v>0</v>
      </c>
      <c r="BL662" s="130" t="str">
        <f t="shared" si="535"/>
        <v/>
      </c>
      <c r="BM662" s="130" t="str">
        <f t="shared" si="554"/>
        <v/>
      </c>
      <c r="BN662" s="130" t="str">
        <f t="shared" si="555"/>
        <v/>
      </c>
      <c r="BO662" s="130">
        <f t="shared" si="551"/>
        <v>0</v>
      </c>
      <c r="BP662" s="130">
        <f t="shared" si="552"/>
        <v>0</v>
      </c>
      <c r="BQ662" s="130">
        <f t="shared" si="553"/>
        <v>0</v>
      </c>
      <c r="BR662" s="130">
        <f t="shared" si="550"/>
        <v>0</v>
      </c>
      <c r="BS662" s="130" t="str">
        <f t="shared" si="536"/>
        <v>N</v>
      </c>
    </row>
    <row r="663" spans="1:71" ht="18" customHeight="1">
      <c r="A663" s="115"/>
      <c r="B663" s="117"/>
      <c r="C663" s="117"/>
      <c r="D663" s="118"/>
      <c r="E663" s="118"/>
      <c r="F663" s="115"/>
      <c r="G663" s="115"/>
      <c r="H663" s="119"/>
      <c r="I663" s="109" t="str">
        <f t="shared" si="506"/>
        <v xml:space="preserve"> </v>
      </c>
      <c r="J663" s="109" t="str">
        <f t="shared" si="507"/>
        <v xml:space="preserve"> </v>
      </c>
      <c r="K663" s="109" t="str">
        <f t="shared" si="508"/>
        <v xml:space="preserve"> </v>
      </c>
      <c r="W663" s="141" t="str">
        <f t="shared" si="509"/>
        <v xml:space="preserve"> </v>
      </c>
      <c r="X663" s="137" t="str">
        <f t="shared" si="510"/>
        <v xml:space="preserve"> </v>
      </c>
      <c r="Y663" s="137" t="str">
        <f t="shared" si="511"/>
        <v xml:space="preserve"> </v>
      </c>
      <c r="Z663" s="137" t="str">
        <f t="shared" si="537"/>
        <v xml:space="preserve"> </v>
      </c>
      <c r="AA663" s="138" t="str">
        <f t="shared" si="538"/>
        <v xml:space="preserve"> </v>
      </c>
      <c r="AB663" s="144" t="str">
        <f t="shared" si="539"/>
        <v xml:space="preserve"> </v>
      </c>
      <c r="AC663" s="139" t="e">
        <f t="shared" si="540"/>
        <v>#N/A</v>
      </c>
      <c r="AD663" s="139" t="e">
        <f t="shared" si="541"/>
        <v>#N/A</v>
      </c>
      <c r="AE663" s="140" t="str">
        <f>IF(ISBLANK($G663)," ",IF($D663="Z",#REF!,IF($G663=2,0,IF($G663=1,IF($AB663&gt;$AD663,#REF!,0),IF($AB663&lt;$AC663,#REF!,#REF!)))))</f>
        <v xml:space="preserve"> </v>
      </c>
      <c r="AF663" s="140" t="str">
        <f>IF(ISBLANK($G663)," ",IF($D663="Z",#REF!+#REF!,IF($G663=2,#REF!+#REF!,IF($G663=1,IF($AB663&gt;$AD663,#REF!+#REF!,#REF!+#REF!),IF($AB663&lt;$AC663,#REF!+#REF!,#REF!+#REF!)))))</f>
        <v xml:space="preserve"> </v>
      </c>
      <c r="AG663" s="125">
        <f t="shared" si="512"/>
        <v>0</v>
      </c>
      <c r="AH663" s="126">
        <f t="shared" si="513"/>
        <v>0</v>
      </c>
      <c r="AI663" s="126">
        <f t="shared" si="514"/>
        <v>0</v>
      </c>
      <c r="AJ663" s="126">
        <f t="shared" si="515"/>
        <v>0</v>
      </c>
      <c r="AK663" s="126">
        <f t="shared" si="516"/>
        <v>0</v>
      </c>
      <c r="AL663" s="126">
        <f t="shared" si="517"/>
        <v>4</v>
      </c>
      <c r="AM663" s="125">
        <f t="shared" si="546"/>
        <v>23</v>
      </c>
      <c r="AN663" s="125">
        <f t="shared" si="542"/>
        <v>0</v>
      </c>
      <c r="AO663" s="125">
        <f t="shared" si="543"/>
        <v>0</v>
      </c>
      <c r="AP663" s="125">
        <f t="shared" si="518"/>
        <v>1</v>
      </c>
      <c r="AQ663" s="127">
        <f t="shared" si="519"/>
        <v>810</v>
      </c>
      <c r="AR663" s="127">
        <f t="shared" si="520"/>
        <v>0</v>
      </c>
      <c r="AS663" s="125">
        <f t="shared" si="521"/>
        <v>0</v>
      </c>
      <c r="AT663" s="128">
        <f t="shared" si="522"/>
        <v>0</v>
      </c>
      <c r="AU663" s="128">
        <f t="shared" si="523"/>
        <v>0</v>
      </c>
      <c r="AV663" s="128">
        <f t="shared" si="524"/>
        <v>0</v>
      </c>
      <c r="AW663" s="128">
        <f t="shared" si="525"/>
        <v>0</v>
      </c>
      <c r="AX663" s="146">
        <f t="shared" si="544"/>
        <v>0</v>
      </c>
      <c r="AY663" s="147">
        <f t="shared" si="526"/>
        <v>0</v>
      </c>
      <c r="AZ663" s="146">
        <f t="shared" si="545"/>
        <v>0</v>
      </c>
      <c r="BA663" s="129">
        <f t="shared" si="527"/>
        <v>0</v>
      </c>
      <c r="BB663" s="129">
        <f t="shared" si="528"/>
        <v>0</v>
      </c>
      <c r="BC663" s="129">
        <f t="shared" si="529"/>
        <v>0</v>
      </c>
      <c r="BD663" s="130">
        <f t="shared" si="530"/>
        <v>0</v>
      </c>
      <c r="BE663" s="130">
        <f t="shared" si="531"/>
        <v>0</v>
      </c>
      <c r="BF663" s="130">
        <f t="shared" si="532"/>
        <v>0</v>
      </c>
      <c r="BG663" s="149" t="b">
        <f t="shared" si="533"/>
        <v>0</v>
      </c>
      <c r="BH663" s="130" t="b">
        <f t="shared" si="534"/>
        <v>0</v>
      </c>
      <c r="BI663" s="130" t="str">
        <f t="shared" si="547"/>
        <v/>
      </c>
      <c r="BJ663" s="130" t="str">
        <f t="shared" si="548"/>
        <v/>
      </c>
      <c r="BK663" s="130">
        <f t="shared" si="549"/>
        <v>0</v>
      </c>
      <c r="BL663" s="130" t="str">
        <f t="shared" si="535"/>
        <v/>
      </c>
      <c r="BM663" s="130" t="str">
        <f t="shared" si="554"/>
        <v/>
      </c>
      <c r="BN663" s="130" t="str">
        <f t="shared" si="555"/>
        <v/>
      </c>
      <c r="BO663" s="130">
        <f t="shared" si="551"/>
        <v>0</v>
      </c>
      <c r="BP663" s="130">
        <f t="shared" si="552"/>
        <v>0</v>
      </c>
      <c r="BQ663" s="130">
        <f t="shared" si="553"/>
        <v>0</v>
      </c>
      <c r="BR663" s="130">
        <f t="shared" si="550"/>
        <v>0</v>
      </c>
      <c r="BS663" s="130" t="str">
        <f t="shared" si="536"/>
        <v>N</v>
      </c>
    </row>
    <row r="664" spans="1:71" ht="18" customHeight="1">
      <c r="A664" s="115"/>
      <c r="B664" s="117"/>
      <c r="C664" s="117"/>
      <c r="D664" s="118"/>
      <c r="E664" s="118"/>
      <c r="F664" s="115"/>
      <c r="G664" s="115"/>
      <c r="H664" s="119"/>
      <c r="I664" s="109" t="str">
        <f t="shared" si="506"/>
        <v xml:space="preserve"> </v>
      </c>
      <c r="J664" s="109" t="str">
        <f t="shared" si="507"/>
        <v xml:space="preserve"> </v>
      </c>
      <c r="K664" s="109" t="str">
        <f t="shared" si="508"/>
        <v xml:space="preserve"> </v>
      </c>
      <c r="W664" s="141" t="str">
        <f t="shared" si="509"/>
        <v xml:space="preserve"> </v>
      </c>
      <c r="X664" s="137" t="str">
        <f t="shared" si="510"/>
        <v xml:space="preserve"> </v>
      </c>
      <c r="Y664" s="137" t="str">
        <f t="shared" si="511"/>
        <v xml:space="preserve"> </v>
      </c>
      <c r="Z664" s="137" t="str">
        <f t="shared" si="537"/>
        <v xml:space="preserve"> </v>
      </c>
      <c r="AA664" s="138" t="str">
        <f t="shared" si="538"/>
        <v xml:space="preserve"> </v>
      </c>
      <c r="AB664" s="144" t="str">
        <f t="shared" si="539"/>
        <v xml:space="preserve"> </v>
      </c>
      <c r="AC664" s="139" t="e">
        <f t="shared" si="540"/>
        <v>#N/A</v>
      </c>
      <c r="AD664" s="139" t="e">
        <f t="shared" si="541"/>
        <v>#N/A</v>
      </c>
      <c r="AE664" s="140" t="str">
        <f>IF(ISBLANK($G664)," ",IF($D664="Z",#REF!,IF($G664=2,0,IF($G664=1,IF($AB664&gt;$AD664,#REF!,0),IF($AB664&lt;$AC664,#REF!,#REF!)))))</f>
        <v xml:space="preserve"> </v>
      </c>
      <c r="AF664" s="140" t="str">
        <f>IF(ISBLANK($G664)," ",IF($D664="Z",#REF!+#REF!,IF($G664=2,#REF!+#REF!,IF($G664=1,IF($AB664&gt;$AD664,#REF!+#REF!,#REF!+#REF!),IF($AB664&lt;$AC664,#REF!+#REF!,#REF!+#REF!)))))</f>
        <v xml:space="preserve"> </v>
      </c>
      <c r="AG664" s="125">
        <f t="shared" si="512"/>
        <v>0</v>
      </c>
      <c r="AH664" s="126">
        <f t="shared" si="513"/>
        <v>0</v>
      </c>
      <c r="AI664" s="126">
        <f t="shared" si="514"/>
        <v>0</v>
      </c>
      <c r="AJ664" s="126">
        <f t="shared" si="515"/>
        <v>0</v>
      </c>
      <c r="AK664" s="126">
        <f t="shared" si="516"/>
        <v>0</v>
      </c>
      <c r="AL664" s="126">
        <f t="shared" si="517"/>
        <v>4</v>
      </c>
      <c r="AM664" s="125">
        <f t="shared" si="546"/>
        <v>23</v>
      </c>
      <c r="AN664" s="125">
        <f t="shared" si="542"/>
        <v>0</v>
      </c>
      <c r="AO664" s="125">
        <f t="shared" si="543"/>
        <v>0</v>
      </c>
      <c r="AP664" s="125">
        <f t="shared" si="518"/>
        <v>1</v>
      </c>
      <c r="AQ664" s="127">
        <f t="shared" si="519"/>
        <v>810</v>
      </c>
      <c r="AR664" s="127">
        <f t="shared" si="520"/>
        <v>0</v>
      </c>
      <c r="AS664" s="125">
        <f t="shared" si="521"/>
        <v>0</v>
      </c>
      <c r="AT664" s="128">
        <f t="shared" si="522"/>
        <v>0</v>
      </c>
      <c r="AU664" s="128">
        <f t="shared" si="523"/>
        <v>0</v>
      </c>
      <c r="AV664" s="128">
        <f t="shared" si="524"/>
        <v>0</v>
      </c>
      <c r="AW664" s="128">
        <f t="shared" si="525"/>
        <v>0</v>
      </c>
      <c r="AX664" s="146">
        <f t="shared" si="544"/>
        <v>0</v>
      </c>
      <c r="AY664" s="147">
        <f t="shared" si="526"/>
        <v>0</v>
      </c>
      <c r="AZ664" s="146">
        <f t="shared" si="545"/>
        <v>0</v>
      </c>
      <c r="BA664" s="129">
        <f t="shared" si="527"/>
        <v>0</v>
      </c>
      <c r="BB664" s="129">
        <f t="shared" si="528"/>
        <v>0</v>
      </c>
      <c r="BC664" s="129">
        <f t="shared" si="529"/>
        <v>0</v>
      </c>
      <c r="BD664" s="130">
        <f t="shared" si="530"/>
        <v>0</v>
      </c>
      <c r="BE664" s="130">
        <f t="shared" si="531"/>
        <v>0</v>
      </c>
      <c r="BF664" s="130">
        <f t="shared" si="532"/>
        <v>0</v>
      </c>
      <c r="BG664" s="149" t="b">
        <f t="shared" si="533"/>
        <v>0</v>
      </c>
      <c r="BH664" s="130" t="b">
        <f t="shared" si="534"/>
        <v>0</v>
      </c>
      <c r="BI664" s="130" t="str">
        <f t="shared" si="547"/>
        <v/>
      </c>
      <c r="BJ664" s="130" t="str">
        <f t="shared" si="548"/>
        <v/>
      </c>
      <c r="BK664" s="130">
        <f t="shared" si="549"/>
        <v>0</v>
      </c>
      <c r="BL664" s="130" t="str">
        <f t="shared" si="535"/>
        <v/>
      </c>
      <c r="BM664" s="130" t="str">
        <f t="shared" si="554"/>
        <v/>
      </c>
      <c r="BN664" s="130" t="str">
        <f t="shared" si="555"/>
        <v/>
      </c>
      <c r="BO664" s="130">
        <f t="shared" si="551"/>
        <v>0</v>
      </c>
      <c r="BP664" s="130">
        <f t="shared" si="552"/>
        <v>0</v>
      </c>
      <c r="BQ664" s="130">
        <f t="shared" si="553"/>
        <v>0</v>
      </c>
      <c r="BR664" s="130">
        <f t="shared" si="550"/>
        <v>0</v>
      </c>
      <c r="BS664" s="130" t="str">
        <f t="shared" si="536"/>
        <v>N</v>
      </c>
    </row>
    <row r="665" spans="1:71" ht="18" customHeight="1">
      <c r="A665" s="115"/>
      <c r="B665" s="117"/>
      <c r="C665" s="117"/>
      <c r="D665" s="118"/>
      <c r="E665" s="118"/>
      <c r="F665" s="115"/>
      <c r="G665" s="115"/>
      <c r="H665" s="119"/>
      <c r="I665" s="109" t="str">
        <f t="shared" si="506"/>
        <v xml:space="preserve"> </v>
      </c>
      <c r="J665" s="109" t="str">
        <f t="shared" si="507"/>
        <v xml:space="preserve"> </v>
      </c>
      <c r="K665" s="109" t="str">
        <f t="shared" si="508"/>
        <v xml:space="preserve"> </v>
      </c>
      <c r="W665" s="141" t="str">
        <f t="shared" si="509"/>
        <v xml:space="preserve"> </v>
      </c>
      <c r="X665" s="137" t="str">
        <f t="shared" si="510"/>
        <v xml:space="preserve"> </v>
      </c>
      <c r="Y665" s="137" t="str">
        <f t="shared" si="511"/>
        <v xml:space="preserve"> </v>
      </c>
      <c r="Z665" s="137" t="str">
        <f t="shared" si="537"/>
        <v xml:space="preserve"> </v>
      </c>
      <c r="AA665" s="138" t="str">
        <f t="shared" si="538"/>
        <v xml:space="preserve"> </v>
      </c>
      <c r="AB665" s="144" t="str">
        <f t="shared" si="539"/>
        <v xml:space="preserve"> </v>
      </c>
      <c r="AC665" s="139" t="e">
        <f t="shared" si="540"/>
        <v>#N/A</v>
      </c>
      <c r="AD665" s="139" t="e">
        <f t="shared" si="541"/>
        <v>#N/A</v>
      </c>
      <c r="AE665" s="140" t="str">
        <f>IF(ISBLANK($G665)," ",IF($D665="Z",#REF!,IF($G665=2,0,IF($G665=1,IF($AB665&gt;$AD665,#REF!,0),IF($AB665&lt;$AC665,#REF!,#REF!)))))</f>
        <v xml:space="preserve"> </v>
      </c>
      <c r="AF665" s="140" t="str">
        <f>IF(ISBLANK($G665)," ",IF($D665="Z",#REF!+#REF!,IF($G665=2,#REF!+#REF!,IF($G665=1,IF($AB665&gt;$AD665,#REF!+#REF!,#REF!+#REF!),IF($AB665&lt;$AC665,#REF!+#REF!,#REF!+#REF!)))))</f>
        <v xml:space="preserve"> </v>
      </c>
      <c r="AG665" s="125">
        <f t="shared" si="512"/>
        <v>0</v>
      </c>
      <c r="AH665" s="126">
        <f t="shared" si="513"/>
        <v>0</v>
      </c>
      <c r="AI665" s="126">
        <f t="shared" si="514"/>
        <v>0</v>
      </c>
      <c r="AJ665" s="126">
        <f t="shared" si="515"/>
        <v>0</v>
      </c>
      <c r="AK665" s="126">
        <f t="shared" si="516"/>
        <v>0</v>
      </c>
      <c r="AL665" s="126">
        <f t="shared" si="517"/>
        <v>4</v>
      </c>
      <c r="AM665" s="125">
        <f t="shared" si="546"/>
        <v>23</v>
      </c>
      <c r="AN665" s="125">
        <f t="shared" si="542"/>
        <v>0</v>
      </c>
      <c r="AO665" s="125">
        <f t="shared" si="543"/>
        <v>0</v>
      </c>
      <c r="AP665" s="125">
        <f t="shared" si="518"/>
        <v>1</v>
      </c>
      <c r="AQ665" s="127">
        <f t="shared" si="519"/>
        <v>810</v>
      </c>
      <c r="AR665" s="127">
        <f t="shared" si="520"/>
        <v>0</v>
      </c>
      <c r="AS665" s="125">
        <f t="shared" si="521"/>
        <v>0</v>
      </c>
      <c r="AT665" s="128">
        <f t="shared" si="522"/>
        <v>0</v>
      </c>
      <c r="AU665" s="128">
        <f t="shared" si="523"/>
        <v>0</v>
      </c>
      <c r="AV665" s="128">
        <f t="shared" si="524"/>
        <v>0</v>
      </c>
      <c r="AW665" s="128">
        <f t="shared" si="525"/>
        <v>0</v>
      </c>
      <c r="AX665" s="146">
        <f t="shared" si="544"/>
        <v>0</v>
      </c>
      <c r="AY665" s="147">
        <f t="shared" si="526"/>
        <v>0</v>
      </c>
      <c r="AZ665" s="146">
        <f t="shared" si="545"/>
        <v>0</v>
      </c>
      <c r="BA665" s="129">
        <f t="shared" si="527"/>
        <v>0</v>
      </c>
      <c r="BB665" s="129">
        <f t="shared" si="528"/>
        <v>0</v>
      </c>
      <c r="BC665" s="129">
        <f t="shared" si="529"/>
        <v>0</v>
      </c>
      <c r="BD665" s="130">
        <f t="shared" si="530"/>
        <v>0</v>
      </c>
      <c r="BE665" s="130">
        <f t="shared" si="531"/>
        <v>0</v>
      </c>
      <c r="BF665" s="130">
        <f t="shared" si="532"/>
        <v>0</v>
      </c>
      <c r="BG665" s="149" t="b">
        <f t="shared" si="533"/>
        <v>0</v>
      </c>
      <c r="BH665" s="130" t="b">
        <f t="shared" si="534"/>
        <v>0</v>
      </c>
      <c r="BI665" s="130" t="str">
        <f t="shared" si="547"/>
        <v/>
      </c>
      <c r="BJ665" s="130" t="str">
        <f t="shared" si="548"/>
        <v/>
      </c>
      <c r="BK665" s="130">
        <f t="shared" si="549"/>
        <v>0</v>
      </c>
      <c r="BL665" s="130" t="str">
        <f t="shared" si="535"/>
        <v/>
      </c>
      <c r="BM665" s="130" t="str">
        <f t="shared" si="554"/>
        <v/>
      </c>
      <c r="BN665" s="130" t="str">
        <f t="shared" si="555"/>
        <v/>
      </c>
      <c r="BO665" s="130">
        <f t="shared" si="551"/>
        <v>0</v>
      </c>
      <c r="BP665" s="130">
        <f t="shared" si="552"/>
        <v>0</v>
      </c>
      <c r="BQ665" s="130">
        <f t="shared" si="553"/>
        <v>0</v>
      </c>
      <c r="BR665" s="130">
        <f t="shared" si="550"/>
        <v>0</v>
      </c>
      <c r="BS665" s="130" t="str">
        <f t="shared" si="536"/>
        <v>N</v>
      </c>
    </row>
    <row r="666" spans="1:71" ht="18" customHeight="1">
      <c r="A666" s="115"/>
      <c r="B666" s="117"/>
      <c r="C666" s="117"/>
      <c r="D666" s="118"/>
      <c r="E666" s="118"/>
      <c r="F666" s="115"/>
      <c r="G666" s="115"/>
      <c r="H666" s="119"/>
      <c r="I666" s="109" t="str">
        <f t="shared" si="506"/>
        <v xml:space="preserve"> </v>
      </c>
      <c r="J666" s="109" t="str">
        <f t="shared" si="507"/>
        <v xml:space="preserve"> </v>
      </c>
      <c r="K666" s="109" t="str">
        <f t="shared" si="508"/>
        <v xml:space="preserve"> </v>
      </c>
      <c r="W666" s="141" t="str">
        <f t="shared" si="509"/>
        <v xml:space="preserve"> </v>
      </c>
      <c r="X666" s="137" t="str">
        <f t="shared" si="510"/>
        <v xml:space="preserve"> </v>
      </c>
      <c r="Y666" s="137" t="str">
        <f t="shared" si="511"/>
        <v xml:space="preserve"> </v>
      </c>
      <c r="Z666" s="137" t="str">
        <f t="shared" si="537"/>
        <v xml:space="preserve"> </v>
      </c>
      <c r="AA666" s="138" t="str">
        <f t="shared" si="538"/>
        <v xml:space="preserve"> </v>
      </c>
      <c r="AB666" s="144" t="str">
        <f t="shared" si="539"/>
        <v xml:space="preserve"> </v>
      </c>
      <c r="AC666" s="139" t="e">
        <f t="shared" si="540"/>
        <v>#N/A</v>
      </c>
      <c r="AD666" s="139" t="e">
        <f t="shared" si="541"/>
        <v>#N/A</v>
      </c>
      <c r="AE666" s="140" t="str">
        <f>IF(ISBLANK($G666)," ",IF($D666="Z",#REF!,IF($G666=2,0,IF($G666=1,IF($AB666&gt;$AD666,#REF!,0),IF($AB666&lt;$AC666,#REF!,#REF!)))))</f>
        <v xml:space="preserve"> </v>
      </c>
      <c r="AF666" s="140" t="str">
        <f>IF(ISBLANK($G666)," ",IF($D666="Z",#REF!+#REF!,IF($G666=2,#REF!+#REF!,IF($G666=1,IF($AB666&gt;$AD666,#REF!+#REF!,#REF!+#REF!),IF($AB666&lt;$AC666,#REF!+#REF!,#REF!+#REF!)))))</f>
        <v xml:space="preserve"> </v>
      </c>
      <c r="AG666" s="125">
        <f t="shared" si="512"/>
        <v>0</v>
      </c>
      <c r="AH666" s="126">
        <f t="shared" si="513"/>
        <v>0</v>
      </c>
      <c r="AI666" s="126">
        <f t="shared" si="514"/>
        <v>0</v>
      </c>
      <c r="AJ666" s="126">
        <f t="shared" si="515"/>
        <v>0</v>
      </c>
      <c r="AK666" s="126">
        <f t="shared" si="516"/>
        <v>0</v>
      </c>
      <c r="AL666" s="126">
        <f t="shared" si="517"/>
        <v>4</v>
      </c>
      <c r="AM666" s="125">
        <f t="shared" si="546"/>
        <v>23</v>
      </c>
      <c r="AN666" s="125">
        <f t="shared" si="542"/>
        <v>0</v>
      </c>
      <c r="AO666" s="125">
        <f t="shared" si="543"/>
        <v>0</v>
      </c>
      <c r="AP666" s="125">
        <f t="shared" si="518"/>
        <v>1</v>
      </c>
      <c r="AQ666" s="127">
        <f t="shared" si="519"/>
        <v>810</v>
      </c>
      <c r="AR666" s="127">
        <f t="shared" si="520"/>
        <v>0</v>
      </c>
      <c r="AS666" s="125">
        <f t="shared" si="521"/>
        <v>0</v>
      </c>
      <c r="AT666" s="128">
        <f t="shared" si="522"/>
        <v>0</v>
      </c>
      <c r="AU666" s="128">
        <f t="shared" si="523"/>
        <v>0</v>
      </c>
      <c r="AV666" s="128">
        <f t="shared" si="524"/>
        <v>0</v>
      </c>
      <c r="AW666" s="128">
        <f t="shared" si="525"/>
        <v>0</v>
      </c>
      <c r="AX666" s="146">
        <f t="shared" si="544"/>
        <v>0</v>
      </c>
      <c r="AY666" s="147">
        <f t="shared" si="526"/>
        <v>0</v>
      </c>
      <c r="AZ666" s="146">
        <f t="shared" si="545"/>
        <v>0</v>
      </c>
      <c r="BA666" s="129">
        <f t="shared" si="527"/>
        <v>0</v>
      </c>
      <c r="BB666" s="129">
        <f t="shared" si="528"/>
        <v>0</v>
      </c>
      <c r="BC666" s="129">
        <f t="shared" si="529"/>
        <v>0</v>
      </c>
      <c r="BD666" s="130">
        <f t="shared" si="530"/>
        <v>0</v>
      </c>
      <c r="BE666" s="130">
        <f t="shared" si="531"/>
        <v>0</v>
      </c>
      <c r="BF666" s="130">
        <f t="shared" si="532"/>
        <v>0</v>
      </c>
      <c r="BG666" s="149" t="b">
        <f t="shared" si="533"/>
        <v>0</v>
      </c>
      <c r="BH666" s="130" t="b">
        <f t="shared" si="534"/>
        <v>0</v>
      </c>
      <c r="BI666" s="130" t="str">
        <f t="shared" si="547"/>
        <v/>
      </c>
      <c r="BJ666" s="130" t="str">
        <f t="shared" si="548"/>
        <v/>
      </c>
      <c r="BK666" s="130">
        <f t="shared" si="549"/>
        <v>0</v>
      </c>
      <c r="BL666" s="130" t="str">
        <f t="shared" si="535"/>
        <v/>
      </c>
      <c r="BM666" s="130" t="str">
        <f t="shared" si="554"/>
        <v/>
      </c>
      <c r="BN666" s="130" t="str">
        <f t="shared" si="555"/>
        <v/>
      </c>
      <c r="BO666" s="130">
        <f t="shared" si="551"/>
        <v>0</v>
      </c>
      <c r="BP666" s="130">
        <f t="shared" si="552"/>
        <v>0</v>
      </c>
      <c r="BQ666" s="130">
        <f t="shared" si="553"/>
        <v>0</v>
      </c>
      <c r="BR666" s="130">
        <f t="shared" si="550"/>
        <v>0</v>
      </c>
      <c r="BS666" s="130" t="str">
        <f t="shared" si="536"/>
        <v>N</v>
      </c>
    </row>
    <row r="667" spans="1:71" ht="18" customHeight="1">
      <c r="A667" s="115"/>
      <c r="B667" s="117"/>
      <c r="C667" s="117"/>
      <c r="D667" s="118"/>
      <c r="E667" s="118"/>
      <c r="F667" s="115"/>
      <c r="G667" s="115"/>
      <c r="H667" s="119"/>
      <c r="I667" s="109" t="str">
        <f t="shared" si="506"/>
        <v xml:space="preserve"> </v>
      </c>
      <c r="J667" s="109" t="str">
        <f t="shared" si="507"/>
        <v xml:space="preserve"> </v>
      </c>
      <c r="K667" s="109" t="str">
        <f t="shared" si="508"/>
        <v xml:space="preserve"> </v>
      </c>
      <c r="W667" s="141" t="str">
        <f t="shared" si="509"/>
        <v xml:space="preserve"> </v>
      </c>
      <c r="X667" s="137" t="str">
        <f t="shared" si="510"/>
        <v xml:space="preserve"> </v>
      </c>
      <c r="Y667" s="137" t="str">
        <f t="shared" si="511"/>
        <v xml:space="preserve"> </v>
      </c>
      <c r="Z667" s="137" t="str">
        <f t="shared" si="537"/>
        <v xml:space="preserve"> </v>
      </c>
      <c r="AA667" s="138" t="str">
        <f t="shared" si="538"/>
        <v xml:space="preserve"> </v>
      </c>
      <c r="AB667" s="144" t="str">
        <f t="shared" si="539"/>
        <v xml:space="preserve"> </v>
      </c>
      <c r="AC667" s="139" t="e">
        <f t="shared" si="540"/>
        <v>#N/A</v>
      </c>
      <c r="AD667" s="139" t="e">
        <f t="shared" si="541"/>
        <v>#N/A</v>
      </c>
      <c r="AE667" s="140" t="str">
        <f>IF(ISBLANK($G667)," ",IF($D667="Z",#REF!,IF($G667=2,0,IF($G667=1,IF($AB667&gt;$AD667,#REF!,0),IF($AB667&lt;$AC667,#REF!,#REF!)))))</f>
        <v xml:space="preserve"> </v>
      </c>
      <c r="AF667" s="140" t="str">
        <f>IF(ISBLANK($G667)," ",IF($D667="Z",#REF!+#REF!,IF($G667=2,#REF!+#REF!,IF($G667=1,IF($AB667&gt;$AD667,#REF!+#REF!,#REF!+#REF!),IF($AB667&lt;$AC667,#REF!+#REF!,#REF!+#REF!)))))</f>
        <v xml:space="preserve"> </v>
      </c>
      <c r="AG667" s="125">
        <f t="shared" si="512"/>
        <v>0</v>
      </c>
      <c r="AH667" s="126">
        <f t="shared" si="513"/>
        <v>0</v>
      </c>
      <c r="AI667" s="126">
        <f t="shared" si="514"/>
        <v>0</v>
      </c>
      <c r="AJ667" s="126">
        <f t="shared" si="515"/>
        <v>0</v>
      </c>
      <c r="AK667" s="126">
        <f t="shared" si="516"/>
        <v>0</v>
      </c>
      <c r="AL667" s="126">
        <f t="shared" si="517"/>
        <v>4</v>
      </c>
      <c r="AM667" s="125">
        <f t="shared" si="546"/>
        <v>23</v>
      </c>
      <c r="AN667" s="125">
        <f t="shared" si="542"/>
        <v>0</v>
      </c>
      <c r="AO667" s="125">
        <f t="shared" si="543"/>
        <v>0</v>
      </c>
      <c r="AP667" s="125">
        <f t="shared" si="518"/>
        <v>1</v>
      </c>
      <c r="AQ667" s="127">
        <f t="shared" si="519"/>
        <v>810</v>
      </c>
      <c r="AR667" s="127">
        <f t="shared" si="520"/>
        <v>0</v>
      </c>
      <c r="AS667" s="125">
        <f t="shared" si="521"/>
        <v>0</v>
      </c>
      <c r="AT667" s="128">
        <f t="shared" si="522"/>
        <v>0</v>
      </c>
      <c r="AU667" s="128">
        <f t="shared" si="523"/>
        <v>0</v>
      </c>
      <c r="AV667" s="128">
        <f t="shared" si="524"/>
        <v>0</v>
      </c>
      <c r="AW667" s="128">
        <f t="shared" si="525"/>
        <v>0</v>
      </c>
      <c r="AX667" s="146">
        <f t="shared" si="544"/>
        <v>0</v>
      </c>
      <c r="AY667" s="147">
        <f t="shared" si="526"/>
        <v>0</v>
      </c>
      <c r="AZ667" s="146">
        <f t="shared" si="545"/>
        <v>0</v>
      </c>
      <c r="BA667" s="129">
        <f t="shared" si="527"/>
        <v>0</v>
      </c>
      <c r="BB667" s="129">
        <f t="shared" si="528"/>
        <v>0</v>
      </c>
      <c r="BC667" s="129">
        <f t="shared" si="529"/>
        <v>0</v>
      </c>
      <c r="BD667" s="130">
        <f t="shared" si="530"/>
        <v>0</v>
      </c>
      <c r="BE667" s="130">
        <f t="shared" si="531"/>
        <v>0</v>
      </c>
      <c r="BF667" s="130">
        <f t="shared" si="532"/>
        <v>0</v>
      </c>
      <c r="BG667" s="149" t="b">
        <f t="shared" si="533"/>
        <v>0</v>
      </c>
      <c r="BH667" s="130" t="b">
        <f t="shared" si="534"/>
        <v>0</v>
      </c>
      <c r="BI667" s="130" t="str">
        <f t="shared" si="547"/>
        <v/>
      </c>
      <c r="BJ667" s="130" t="str">
        <f t="shared" si="548"/>
        <v/>
      </c>
      <c r="BK667" s="130">
        <f t="shared" si="549"/>
        <v>0</v>
      </c>
      <c r="BL667" s="130" t="str">
        <f t="shared" si="535"/>
        <v/>
      </c>
      <c r="BM667" s="130" t="str">
        <f t="shared" si="554"/>
        <v/>
      </c>
      <c r="BN667" s="130" t="str">
        <f t="shared" si="555"/>
        <v/>
      </c>
      <c r="BO667" s="130">
        <f t="shared" si="551"/>
        <v>0</v>
      </c>
      <c r="BP667" s="130">
        <f t="shared" si="552"/>
        <v>0</v>
      </c>
      <c r="BQ667" s="130">
        <f t="shared" si="553"/>
        <v>0</v>
      </c>
      <c r="BR667" s="130">
        <f t="shared" si="550"/>
        <v>0</v>
      </c>
      <c r="BS667" s="130" t="str">
        <f t="shared" si="536"/>
        <v>N</v>
      </c>
    </row>
    <row r="668" spans="1:71" ht="18" customHeight="1">
      <c r="A668" s="115"/>
      <c r="B668" s="117"/>
      <c r="C668" s="117"/>
      <c r="D668" s="118"/>
      <c r="E668" s="118"/>
      <c r="F668" s="115"/>
      <c r="G668" s="115"/>
      <c r="H668" s="119"/>
      <c r="I668" s="109" t="str">
        <f t="shared" si="506"/>
        <v xml:space="preserve"> </v>
      </c>
      <c r="J668" s="109" t="str">
        <f t="shared" si="507"/>
        <v xml:space="preserve"> </v>
      </c>
      <c r="K668" s="109" t="str">
        <f t="shared" si="508"/>
        <v xml:space="preserve"> </v>
      </c>
      <c r="W668" s="141" t="str">
        <f t="shared" si="509"/>
        <v xml:space="preserve"> </v>
      </c>
      <c r="X668" s="137" t="str">
        <f t="shared" si="510"/>
        <v xml:space="preserve"> </v>
      </c>
      <c r="Y668" s="137" t="str">
        <f t="shared" si="511"/>
        <v xml:space="preserve"> </v>
      </c>
      <c r="Z668" s="137" t="str">
        <f t="shared" si="537"/>
        <v xml:space="preserve"> </v>
      </c>
      <c r="AA668" s="138" t="str">
        <f t="shared" si="538"/>
        <v xml:space="preserve"> </v>
      </c>
      <c r="AB668" s="144" t="str">
        <f t="shared" si="539"/>
        <v xml:space="preserve"> </v>
      </c>
      <c r="AC668" s="139" t="e">
        <f t="shared" si="540"/>
        <v>#N/A</v>
      </c>
      <c r="AD668" s="139" t="e">
        <f t="shared" si="541"/>
        <v>#N/A</v>
      </c>
      <c r="AE668" s="140" t="str">
        <f>IF(ISBLANK($G668)," ",IF($D668="Z",#REF!,IF($G668=2,0,IF($G668=1,IF($AB668&gt;$AD668,#REF!,0),IF($AB668&lt;$AC668,#REF!,#REF!)))))</f>
        <v xml:space="preserve"> </v>
      </c>
      <c r="AF668" s="140" t="str">
        <f>IF(ISBLANK($G668)," ",IF($D668="Z",#REF!+#REF!,IF($G668=2,#REF!+#REF!,IF($G668=1,IF($AB668&gt;$AD668,#REF!+#REF!,#REF!+#REF!),IF($AB668&lt;$AC668,#REF!+#REF!,#REF!+#REF!)))))</f>
        <v xml:space="preserve"> </v>
      </c>
      <c r="AG668" s="125">
        <f t="shared" si="512"/>
        <v>0</v>
      </c>
      <c r="AH668" s="126">
        <f t="shared" si="513"/>
        <v>0</v>
      </c>
      <c r="AI668" s="126">
        <f t="shared" si="514"/>
        <v>0</v>
      </c>
      <c r="AJ668" s="126">
        <f t="shared" si="515"/>
        <v>0</v>
      </c>
      <c r="AK668" s="126">
        <f t="shared" si="516"/>
        <v>0</v>
      </c>
      <c r="AL668" s="126">
        <f t="shared" si="517"/>
        <v>4</v>
      </c>
      <c r="AM668" s="125">
        <f t="shared" si="546"/>
        <v>23</v>
      </c>
      <c r="AN668" s="125">
        <f t="shared" si="542"/>
        <v>0</v>
      </c>
      <c r="AO668" s="125">
        <f t="shared" si="543"/>
        <v>0</v>
      </c>
      <c r="AP668" s="125">
        <f t="shared" si="518"/>
        <v>1</v>
      </c>
      <c r="AQ668" s="127">
        <f t="shared" si="519"/>
        <v>810</v>
      </c>
      <c r="AR668" s="127">
        <f t="shared" si="520"/>
        <v>0</v>
      </c>
      <c r="AS668" s="125">
        <f t="shared" si="521"/>
        <v>0</v>
      </c>
      <c r="AT668" s="128">
        <f t="shared" si="522"/>
        <v>0</v>
      </c>
      <c r="AU668" s="128">
        <f t="shared" si="523"/>
        <v>0</v>
      </c>
      <c r="AV668" s="128">
        <f t="shared" si="524"/>
        <v>0</v>
      </c>
      <c r="AW668" s="128">
        <f t="shared" si="525"/>
        <v>0</v>
      </c>
      <c r="AX668" s="146">
        <f t="shared" si="544"/>
        <v>0</v>
      </c>
      <c r="AY668" s="147">
        <f t="shared" si="526"/>
        <v>0</v>
      </c>
      <c r="AZ668" s="146">
        <f t="shared" si="545"/>
        <v>0</v>
      </c>
      <c r="BA668" s="129">
        <f t="shared" si="527"/>
        <v>0</v>
      </c>
      <c r="BB668" s="129">
        <f t="shared" si="528"/>
        <v>0</v>
      </c>
      <c r="BC668" s="129">
        <f t="shared" si="529"/>
        <v>0</v>
      </c>
      <c r="BD668" s="130">
        <f t="shared" si="530"/>
        <v>0</v>
      </c>
      <c r="BE668" s="130">
        <f t="shared" si="531"/>
        <v>0</v>
      </c>
      <c r="BF668" s="130">
        <f t="shared" si="532"/>
        <v>0</v>
      </c>
      <c r="BG668" s="149" t="b">
        <f t="shared" si="533"/>
        <v>0</v>
      </c>
      <c r="BH668" s="130" t="b">
        <f t="shared" si="534"/>
        <v>0</v>
      </c>
      <c r="BI668" s="130" t="str">
        <f t="shared" si="547"/>
        <v/>
      </c>
      <c r="BJ668" s="130" t="str">
        <f t="shared" si="548"/>
        <v/>
      </c>
      <c r="BK668" s="130">
        <f t="shared" si="549"/>
        <v>0</v>
      </c>
      <c r="BL668" s="130" t="str">
        <f t="shared" si="535"/>
        <v/>
      </c>
      <c r="BM668" s="130" t="str">
        <f t="shared" si="554"/>
        <v/>
      </c>
      <c r="BN668" s="130" t="str">
        <f t="shared" si="555"/>
        <v/>
      </c>
      <c r="BO668" s="130">
        <f t="shared" si="551"/>
        <v>0</v>
      </c>
      <c r="BP668" s="130">
        <f t="shared" si="552"/>
        <v>0</v>
      </c>
      <c r="BQ668" s="130">
        <f t="shared" si="553"/>
        <v>0</v>
      </c>
      <c r="BR668" s="130">
        <f t="shared" si="550"/>
        <v>0</v>
      </c>
      <c r="BS668" s="130" t="str">
        <f t="shared" si="536"/>
        <v>N</v>
      </c>
    </row>
    <row r="669" spans="1:71" ht="18" customHeight="1">
      <c r="A669" s="115"/>
      <c r="B669" s="117"/>
      <c r="C669" s="117"/>
      <c r="D669" s="118"/>
      <c r="E669" s="118"/>
      <c r="F669" s="115"/>
      <c r="G669" s="115"/>
      <c r="H669" s="119"/>
      <c r="I669" s="109" t="str">
        <f t="shared" si="506"/>
        <v xml:space="preserve"> </v>
      </c>
      <c r="J669" s="109" t="str">
        <f t="shared" si="507"/>
        <v xml:space="preserve"> </v>
      </c>
      <c r="K669" s="109" t="str">
        <f t="shared" si="508"/>
        <v xml:space="preserve"> </v>
      </c>
      <c r="W669" s="141" t="str">
        <f t="shared" si="509"/>
        <v xml:space="preserve"> </v>
      </c>
      <c r="X669" s="137" t="str">
        <f t="shared" si="510"/>
        <v xml:space="preserve"> </v>
      </c>
      <c r="Y669" s="137" t="str">
        <f t="shared" si="511"/>
        <v xml:space="preserve"> </v>
      </c>
      <c r="Z669" s="137" t="str">
        <f t="shared" si="537"/>
        <v xml:space="preserve"> </v>
      </c>
      <c r="AA669" s="138" t="str">
        <f t="shared" si="538"/>
        <v xml:space="preserve"> </v>
      </c>
      <c r="AB669" s="144" t="str">
        <f t="shared" si="539"/>
        <v xml:space="preserve"> </v>
      </c>
      <c r="AC669" s="139" t="e">
        <f t="shared" si="540"/>
        <v>#N/A</v>
      </c>
      <c r="AD669" s="139" t="e">
        <f t="shared" si="541"/>
        <v>#N/A</v>
      </c>
      <c r="AE669" s="140" t="str">
        <f>IF(ISBLANK($G669)," ",IF($D669="Z",#REF!,IF($G669=2,0,IF($G669=1,IF($AB669&gt;$AD669,#REF!,0),IF($AB669&lt;$AC669,#REF!,#REF!)))))</f>
        <v xml:space="preserve"> </v>
      </c>
      <c r="AF669" s="140" t="str">
        <f>IF(ISBLANK($G669)," ",IF($D669="Z",#REF!+#REF!,IF($G669=2,#REF!+#REF!,IF($G669=1,IF($AB669&gt;$AD669,#REF!+#REF!,#REF!+#REF!),IF($AB669&lt;$AC669,#REF!+#REF!,#REF!+#REF!)))))</f>
        <v xml:space="preserve"> </v>
      </c>
      <c r="AG669" s="125">
        <f t="shared" si="512"/>
        <v>0</v>
      </c>
      <c r="AH669" s="126">
        <f t="shared" si="513"/>
        <v>0</v>
      </c>
      <c r="AI669" s="126">
        <f t="shared" si="514"/>
        <v>0</v>
      </c>
      <c r="AJ669" s="126">
        <f t="shared" si="515"/>
        <v>0</v>
      </c>
      <c r="AK669" s="126">
        <f t="shared" si="516"/>
        <v>0</v>
      </c>
      <c r="AL669" s="126">
        <f t="shared" si="517"/>
        <v>4</v>
      </c>
      <c r="AM669" s="125">
        <f t="shared" si="546"/>
        <v>23</v>
      </c>
      <c r="AN669" s="125">
        <f t="shared" si="542"/>
        <v>0</v>
      </c>
      <c r="AO669" s="125">
        <f t="shared" si="543"/>
        <v>0</v>
      </c>
      <c r="AP669" s="125">
        <f t="shared" si="518"/>
        <v>1</v>
      </c>
      <c r="AQ669" s="127">
        <f t="shared" si="519"/>
        <v>810</v>
      </c>
      <c r="AR669" s="127">
        <f t="shared" si="520"/>
        <v>0</v>
      </c>
      <c r="AS669" s="125">
        <f t="shared" si="521"/>
        <v>0</v>
      </c>
      <c r="AT669" s="128">
        <f t="shared" si="522"/>
        <v>0</v>
      </c>
      <c r="AU669" s="128">
        <f t="shared" si="523"/>
        <v>0</v>
      </c>
      <c r="AV669" s="128">
        <f t="shared" si="524"/>
        <v>0</v>
      </c>
      <c r="AW669" s="128">
        <f t="shared" si="525"/>
        <v>0</v>
      </c>
      <c r="AX669" s="146">
        <f t="shared" si="544"/>
        <v>0</v>
      </c>
      <c r="AY669" s="147">
        <f t="shared" si="526"/>
        <v>0</v>
      </c>
      <c r="AZ669" s="146">
        <f t="shared" si="545"/>
        <v>0</v>
      </c>
      <c r="BA669" s="129">
        <f t="shared" si="527"/>
        <v>0</v>
      </c>
      <c r="BB669" s="129">
        <f t="shared" si="528"/>
        <v>0</v>
      </c>
      <c r="BC669" s="129">
        <f t="shared" si="529"/>
        <v>0</v>
      </c>
      <c r="BD669" s="130">
        <f t="shared" si="530"/>
        <v>0</v>
      </c>
      <c r="BE669" s="130">
        <f t="shared" si="531"/>
        <v>0</v>
      </c>
      <c r="BF669" s="130">
        <f t="shared" si="532"/>
        <v>0</v>
      </c>
      <c r="BG669" s="149" t="b">
        <f t="shared" si="533"/>
        <v>0</v>
      </c>
      <c r="BH669" s="130" t="b">
        <f t="shared" si="534"/>
        <v>0</v>
      </c>
      <c r="BI669" s="130" t="str">
        <f t="shared" si="547"/>
        <v/>
      </c>
      <c r="BJ669" s="130" t="str">
        <f t="shared" si="548"/>
        <v/>
      </c>
      <c r="BK669" s="130">
        <f t="shared" si="549"/>
        <v>0</v>
      </c>
      <c r="BL669" s="130" t="str">
        <f t="shared" si="535"/>
        <v/>
      </c>
      <c r="BM669" s="130" t="str">
        <f t="shared" si="554"/>
        <v/>
      </c>
      <c r="BN669" s="130" t="str">
        <f t="shared" si="555"/>
        <v/>
      </c>
      <c r="BO669" s="130">
        <f t="shared" si="551"/>
        <v>0</v>
      </c>
      <c r="BP669" s="130">
        <f t="shared" si="552"/>
        <v>0</v>
      </c>
      <c r="BQ669" s="130">
        <f t="shared" si="553"/>
        <v>0</v>
      </c>
      <c r="BR669" s="130">
        <f t="shared" si="550"/>
        <v>0</v>
      </c>
      <c r="BS669" s="130" t="str">
        <f t="shared" si="536"/>
        <v>N</v>
      </c>
    </row>
    <row r="670" spans="1:71" ht="18" customHeight="1">
      <c r="A670" s="115"/>
      <c r="B670" s="117"/>
      <c r="C670" s="117"/>
      <c r="D670" s="118"/>
      <c r="E670" s="118"/>
      <c r="F670" s="115"/>
      <c r="G670" s="115"/>
      <c r="H670" s="119"/>
      <c r="I670" s="109" t="str">
        <f t="shared" si="506"/>
        <v xml:space="preserve"> </v>
      </c>
      <c r="J670" s="109" t="str">
        <f t="shared" si="507"/>
        <v xml:space="preserve"> </v>
      </c>
      <c r="K670" s="109" t="str">
        <f t="shared" si="508"/>
        <v xml:space="preserve"> </v>
      </c>
      <c r="W670" s="141" t="str">
        <f t="shared" si="509"/>
        <v xml:space="preserve"> </v>
      </c>
      <c r="X670" s="137" t="str">
        <f t="shared" si="510"/>
        <v xml:space="preserve"> </v>
      </c>
      <c r="Y670" s="137" t="str">
        <f t="shared" si="511"/>
        <v xml:space="preserve"> </v>
      </c>
      <c r="Z670" s="137" t="str">
        <f t="shared" si="537"/>
        <v xml:space="preserve"> </v>
      </c>
      <c r="AA670" s="138" t="str">
        <f t="shared" si="538"/>
        <v xml:space="preserve"> </v>
      </c>
      <c r="AB670" s="144" t="str">
        <f t="shared" si="539"/>
        <v xml:space="preserve"> </v>
      </c>
      <c r="AC670" s="139" t="e">
        <f t="shared" si="540"/>
        <v>#N/A</v>
      </c>
      <c r="AD670" s="139" t="e">
        <f t="shared" si="541"/>
        <v>#N/A</v>
      </c>
      <c r="AE670" s="140" t="str">
        <f>IF(ISBLANK($G670)," ",IF($D670="Z",#REF!,IF($G670=2,0,IF($G670=1,IF($AB670&gt;$AD670,#REF!,0),IF($AB670&lt;$AC670,#REF!,#REF!)))))</f>
        <v xml:space="preserve"> </v>
      </c>
      <c r="AF670" s="140" t="str">
        <f>IF(ISBLANK($G670)," ",IF($D670="Z",#REF!+#REF!,IF($G670=2,#REF!+#REF!,IF($G670=1,IF($AB670&gt;$AD670,#REF!+#REF!,#REF!+#REF!),IF($AB670&lt;$AC670,#REF!+#REF!,#REF!+#REF!)))))</f>
        <v xml:space="preserve"> </v>
      </c>
      <c r="AG670" s="125">
        <f t="shared" si="512"/>
        <v>0</v>
      </c>
      <c r="AH670" s="126">
        <f t="shared" si="513"/>
        <v>0</v>
      </c>
      <c r="AI670" s="126">
        <f t="shared" si="514"/>
        <v>0</v>
      </c>
      <c r="AJ670" s="126">
        <f t="shared" si="515"/>
        <v>0</v>
      </c>
      <c r="AK670" s="126">
        <f t="shared" si="516"/>
        <v>0</v>
      </c>
      <c r="AL670" s="126">
        <f t="shared" si="517"/>
        <v>4</v>
      </c>
      <c r="AM670" s="125">
        <f t="shared" si="546"/>
        <v>23</v>
      </c>
      <c r="AN670" s="125">
        <f t="shared" si="542"/>
        <v>0</v>
      </c>
      <c r="AO670" s="125">
        <f t="shared" si="543"/>
        <v>0</v>
      </c>
      <c r="AP670" s="125">
        <f t="shared" si="518"/>
        <v>1</v>
      </c>
      <c r="AQ670" s="127">
        <f t="shared" si="519"/>
        <v>810</v>
      </c>
      <c r="AR670" s="127">
        <f t="shared" si="520"/>
        <v>0</v>
      </c>
      <c r="AS670" s="125">
        <f t="shared" si="521"/>
        <v>0</v>
      </c>
      <c r="AT670" s="128">
        <f t="shared" si="522"/>
        <v>0</v>
      </c>
      <c r="AU670" s="128">
        <f t="shared" si="523"/>
        <v>0</v>
      </c>
      <c r="AV670" s="128">
        <f t="shared" si="524"/>
        <v>0</v>
      </c>
      <c r="AW670" s="128">
        <f t="shared" si="525"/>
        <v>0</v>
      </c>
      <c r="AX670" s="146">
        <f t="shared" si="544"/>
        <v>0</v>
      </c>
      <c r="AY670" s="147">
        <f t="shared" si="526"/>
        <v>0</v>
      </c>
      <c r="AZ670" s="146">
        <f t="shared" si="545"/>
        <v>0</v>
      </c>
      <c r="BA670" s="129">
        <f t="shared" si="527"/>
        <v>0</v>
      </c>
      <c r="BB670" s="129">
        <f t="shared" si="528"/>
        <v>0</v>
      </c>
      <c r="BC670" s="129">
        <f t="shared" si="529"/>
        <v>0</v>
      </c>
      <c r="BD670" s="130">
        <f t="shared" si="530"/>
        <v>0</v>
      </c>
      <c r="BE670" s="130">
        <f t="shared" si="531"/>
        <v>0</v>
      </c>
      <c r="BF670" s="130">
        <f t="shared" si="532"/>
        <v>0</v>
      </c>
      <c r="BG670" s="149" t="b">
        <f t="shared" si="533"/>
        <v>0</v>
      </c>
      <c r="BH670" s="130" t="b">
        <f t="shared" si="534"/>
        <v>0</v>
      </c>
      <c r="BI670" s="130" t="str">
        <f t="shared" si="547"/>
        <v/>
      </c>
      <c r="BJ670" s="130" t="str">
        <f t="shared" si="548"/>
        <v/>
      </c>
      <c r="BK670" s="130">
        <f t="shared" si="549"/>
        <v>0</v>
      </c>
      <c r="BL670" s="130" t="str">
        <f t="shared" si="535"/>
        <v/>
      </c>
      <c r="BM670" s="130" t="str">
        <f t="shared" si="554"/>
        <v/>
      </c>
      <c r="BN670" s="130" t="str">
        <f t="shared" si="555"/>
        <v/>
      </c>
      <c r="BO670" s="130">
        <f t="shared" si="551"/>
        <v>0</v>
      </c>
      <c r="BP670" s="130">
        <f t="shared" si="552"/>
        <v>0</v>
      </c>
      <c r="BQ670" s="130">
        <f t="shared" si="553"/>
        <v>0</v>
      </c>
      <c r="BR670" s="130">
        <f t="shared" si="550"/>
        <v>0</v>
      </c>
      <c r="BS670" s="130" t="str">
        <f t="shared" si="536"/>
        <v>N</v>
      </c>
    </row>
    <row r="671" spans="1:71" ht="18" customHeight="1">
      <c r="A671" s="115"/>
      <c r="B671" s="117"/>
      <c r="C671" s="117"/>
      <c r="D671" s="118"/>
      <c r="E671" s="118"/>
      <c r="F671" s="115"/>
      <c r="G671" s="115"/>
      <c r="H671" s="119"/>
      <c r="I671" s="109" t="str">
        <f t="shared" si="506"/>
        <v xml:space="preserve"> </v>
      </c>
      <c r="J671" s="109" t="str">
        <f t="shared" si="507"/>
        <v xml:space="preserve"> </v>
      </c>
      <c r="K671" s="109" t="str">
        <f t="shared" si="508"/>
        <v xml:space="preserve"> </v>
      </c>
      <c r="W671" s="141" t="str">
        <f t="shared" si="509"/>
        <v xml:space="preserve"> </v>
      </c>
      <c r="X671" s="137" t="str">
        <f t="shared" si="510"/>
        <v xml:space="preserve"> </v>
      </c>
      <c r="Y671" s="137" t="str">
        <f t="shared" si="511"/>
        <v xml:space="preserve"> </v>
      </c>
      <c r="Z671" s="137" t="str">
        <f t="shared" si="537"/>
        <v xml:space="preserve"> </v>
      </c>
      <c r="AA671" s="138" t="str">
        <f t="shared" si="538"/>
        <v xml:space="preserve"> </v>
      </c>
      <c r="AB671" s="144" t="str">
        <f t="shared" si="539"/>
        <v xml:space="preserve"> </v>
      </c>
      <c r="AC671" s="139" t="e">
        <f t="shared" si="540"/>
        <v>#N/A</v>
      </c>
      <c r="AD671" s="139" t="e">
        <f t="shared" si="541"/>
        <v>#N/A</v>
      </c>
      <c r="AE671" s="140" t="str">
        <f>IF(ISBLANK($G671)," ",IF($D671="Z",#REF!,IF($G671=2,0,IF($G671=1,IF($AB671&gt;$AD671,#REF!,0),IF($AB671&lt;$AC671,#REF!,#REF!)))))</f>
        <v xml:space="preserve"> </v>
      </c>
      <c r="AF671" s="140" t="str">
        <f>IF(ISBLANK($G671)," ",IF($D671="Z",#REF!+#REF!,IF($G671=2,#REF!+#REF!,IF($G671=1,IF($AB671&gt;$AD671,#REF!+#REF!,#REF!+#REF!),IF($AB671&lt;$AC671,#REF!+#REF!,#REF!+#REF!)))))</f>
        <v xml:space="preserve"> </v>
      </c>
      <c r="AG671" s="125">
        <f t="shared" si="512"/>
        <v>0</v>
      </c>
      <c r="AH671" s="126">
        <f t="shared" si="513"/>
        <v>0</v>
      </c>
      <c r="AI671" s="126">
        <f t="shared" si="514"/>
        <v>0</v>
      </c>
      <c r="AJ671" s="126">
        <f t="shared" si="515"/>
        <v>0</v>
      </c>
      <c r="AK671" s="126">
        <f t="shared" si="516"/>
        <v>0</v>
      </c>
      <c r="AL671" s="126">
        <f t="shared" si="517"/>
        <v>4</v>
      </c>
      <c r="AM671" s="125">
        <f t="shared" si="546"/>
        <v>23</v>
      </c>
      <c r="AN671" s="125">
        <f t="shared" si="542"/>
        <v>0</v>
      </c>
      <c r="AO671" s="125">
        <f t="shared" si="543"/>
        <v>0</v>
      </c>
      <c r="AP671" s="125">
        <f t="shared" si="518"/>
        <v>1</v>
      </c>
      <c r="AQ671" s="127">
        <f t="shared" si="519"/>
        <v>810</v>
      </c>
      <c r="AR671" s="127">
        <f t="shared" si="520"/>
        <v>0</v>
      </c>
      <c r="AS671" s="125">
        <f t="shared" si="521"/>
        <v>0</v>
      </c>
      <c r="AT671" s="128">
        <f t="shared" si="522"/>
        <v>0</v>
      </c>
      <c r="AU671" s="128">
        <f t="shared" si="523"/>
        <v>0</v>
      </c>
      <c r="AV671" s="128">
        <f t="shared" si="524"/>
        <v>0</v>
      </c>
      <c r="AW671" s="128">
        <f t="shared" si="525"/>
        <v>0</v>
      </c>
      <c r="AX671" s="146">
        <f t="shared" si="544"/>
        <v>0</v>
      </c>
      <c r="AY671" s="147">
        <f t="shared" si="526"/>
        <v>0</v>
      </c>
      <c r="AZ671" s="146">
        <f t="shared" si="545"/>
        <v>0</v>
      </c>
      <c r="BA671" s="129">
        <f t="shared" si="527"/>
        <v>0</v>
      </c>
      <c r="BB671" s="129">
        <f t="shared" si="528"/>
        <v>0</v>
      </c>
      <c r="BC671" s="129">
        <f t="shared" si="529"/>
        <v>0</v>
      </c>
      <c r="BD671" s="130">
        <f t="shared" si="530"/>
        <v>0</v>
      </c>
      <c r="BE671" s="130">
        <f t="shared" si="531"/>
        <v>0</v>
      </c>
      <c r="BF671" s="130">
        <f t="shared" si="532"/>
        <v>0</v>
      </c>
      <c r="BG671" s="149" t="b">
        <f t="shared" si="533"/>
        <v>0</v>
      </c>
      <c r="BH671" s="130" t="b">
        <f t="shared" si="534"/>
        <v>0</v>
      </c>
      <c r="BI671" s="130" t="str">
        <f t="shared" si="547"/>
        <v/>
      </c>
      <c r="BJ671" s="130" t="str">
        <f t="shared" si="548"/>
        <v/>
      </c>
      <c r="BK671" s="130">
        <f t="shared" si="549"/>
        <v>0</v>
      </c>
      <c r="BL671" s="130" t="str">
        <f t="shared" si="535"/>
        <v/>
      </c>
      <c r="BM671" s="130" t="str">
        <f t="shared" si="554"/>
        <v/>
      </c>
      <c r="BN671" s="130" t="str">
        <f t="shared" si="555"/>
        <v/>
      </c>
      <c r="BO671" s="130">
        <f t="shared" si="551"/>
        <v>0</v>
      </c>
      <c r="BP671" s="130">
        <f t="shared" si="552"/>
        <v>0</v>
      </c>
      <c r="BQ671" s="130">
        <f t="shared" si="553"/>
        <v>0</v>
      </c>
      <c r="BR671" s="130">
        <f t="shared" si="550"/>
        <v>0</v>
      </c>
      <c r="BS671" s="130" t="str">
        <f t="shared" si="536"/>
        <v>N</v>
      </c>
    </row>
    <row r="672" spans="1:71" ht="18" customHeight="1">
      <c r="A672" s="115"/>
      <c r="B672" s="117"/>
      <c r="C672" s="117"/>
      <c r="D672" s="118"/>
      <c r="E672" s="118"/>
      <c r="F672" s="115"/>
      <c r="G672" s="115"/>
      <c r="H672" s="119"/>
      <c r="I672" s="109" t="str">
        <f t="shared" si="506"/>
        <v xml:space="preserve"> </v>
      </c>
      <c r="J672" s="109" t="str">
        <f t="shared" si="507"/>
        <v xml:space="preserve"> </v>
      </c>
      <c r="K672" s="109" t="str">
        <f t="shared" si="508"/>
        <v xml:space="preserve"> </v>
      </c>
      <c r="W672" s="141" t="str">
        <f t="shared" si="509"/>
        <v xml:space="preserve"> </v>
      </c>
      <c r="X672" s="137" t="str">
        <f t="shared" si="510"/>
        <v xml:space="preserve"> </v>
      </c>
      <c r="Y672" s="137" t="str">
        <f t="shared" si="511"/>
        <v xml:space="preserve"> </v>
      </c>
      <c r="Z672" s="137" t="str">
        <f t="shared" si="537"/>
        <v xml:space="preserve"> </v>
      </c>
      <c r="AA672" s="138" t="str">
        <f t="shared" si="538"/>
        <v xml:space="preserve"> </v>
      </c>
      <c r="AB672" s="144" t="str">
        <f t="shared" si="539"/>
        <v xml:space="preserve"> </v>
      </c>
      <c r="AC672" s="139" t="e">
        <f t="shared" si="540"/>
        <v>#N/A</v>
      </c>
      <c r="AD672" s="139" t="e">
        <f t="shared" si="541"/>
        <v>#N/A</v>
      </c>
      <c r="AE672" s="140" t="str">
        <f>IF(ISBLANK($G672)," ",IF($D672="Z",#REF!,IF($G672=2,0,IF($G672=1,IF($AB672&gt;$AD672,#REF!,0),IF($AB672&lt;$AC672,#REF!,#REF!)))))</f>
        <v xml:space="preserve"> </v>
      </c>
      <c r="AF672" s="140" t="str">
        <f>IF(ISBLANK($G672)," ",IF($D672="Z",#REF!+#REF!,IF($G672=2,#REF!+#REF!,IF($G672=1,IF($AB672&gt;$AD672,#REF!+#REF!,#REF!+#REF!),IF($AB672&lt;$AC672,#REF!+#REF!,#REF!+#REF!)))))</f>
        <v xml:space="preserve"> </v>
      </c>
      <c r="AG672" s="125">
        <f t="shared" si="512"/>
        <v>0</v>
      </c>
      <c r="AH672" s="126">
        <f t="shared" si="513"/>
        <v>0</v>
      </c>
      <c r="AI672" s="126">
        <f t="shared" si="514"/>
        <v>0</v>
      </c>
      <c r="AJ672" s="126">
        <f t="shared" si="515"/>
        <v>0</v>
      </c>
      <c r="AK672" s="126">
        <f t="shared" si="516"/>
        <v>0</v>
      </c>
      <c r="AL672" s="126">
        <f t="shared" si="517"/>
        <v>4</v>
      </c>
      <c r="AM672" s="125">
        <f t="shared" si="546"/>
        <v>23</v>
      </c>
      <c r="AN672" s="125">
        <f t="shared" si="542"/>
        <v>0</v>
      </c>
      <c r="AO672" s="125">
        <f t="shared" si="543"/>
        <v>0</v>
      </c>
      <c r="AP672" s="125">
        <f t="shared" si="518"/>
        <v>1</v>
      </c>
      <c r="AQ672" s="127">
        <f t="shared" si="519"/>
        <v>810</v>
      </c>
      <c r="AR672" s="127">
        <f t="shared" si="520"/>
        <v>0</v>
      </c>
      <c r="AS672" s="125">
        <f t="shared" si="521"/>
        <v>0</v>
      </c>
      <c r="AT672" s="128">
        <f t="shared" si="522"/>
        <v>0</v>
      </c>
      <c r="AU672" s="128">
        <f t="shared" si="523"/>
        <v>0</v>
      </c>
      <c r="AV672" s="128">
        <f t="shared" si="524"/>
        <v>0</v>
      </c>
      <c r="AW672" s="128">
        <f t="shared" si="525"/>
        <v>0</v>
      </c>
      <c r="AX672" s="146">
        <f t="shared" si="544"/>
        <v>0</v>
      </c>
      <c r="AY672" s="147">
        <f t="shared" si="526"/>
        <v>0</v>
      </c>
      <c r="AZ672" s="146">
        <f t="shared" si="545"/>
        <v>0</v>
      </c>
      <c r="BA672" s="129">
        <f t="shared" si="527"/>
        <v>0</v>
      </c>
      <c r="BB672" s="129">
        <f t="shared" si="528"/>
        <v>0</v>
      </c>
      <c r="BC672" s="129">
        <f t="shared" si="529"/>
        <v>0</v>
      </c>
      <c r="BD672" s="130">
        <f t="shared" si="530"/>
        <v>0</v>
      </c>
      <c r="BE672" s="130">
        <f t="shared" si="531"/>
        <v>0</v>
      </c>
      <c r="BF672" s="130">
        <f t="shared" si="532"/>
        <v>0</v>
      </c>
      <c r="BG672" s="149" t="b">
        <f t="shared" si="533"/>
        <v>0</v>
      </c>
      <c r="BH672" s="130" t="b">
        <f t="shared" si="534"/>
        <v>0</v>
      </c>
      <c r="BI672" s="130" t="str">
        <f t="shared" si="547"/>
        <v/>
      </c>
      <c r="BJ672" s="130" t="str">
        <f t="shared" si="548"/>
        <v/>
      </c>
      <c r="BK672" s="130">
        <f t="shared" si="549"/>
        <v>0</v>
      </c>
      <c r="BL672" s="130" t="str">
        <f t="shared" si="535"/>
        <v/>
      </c>
      <c r="BM672" s="130" t="str">
        <f t="shared" si="554"/>
        <v/>
      </c>
      <c r="BN672" s="130" t="str">
        <f t="shared" si="555"/>
        <v/>
      </c>
      <c r="BO672" s="130">
        <f t="shared" si="551"/>
        <v>0</v>
      </c>
      <c r="BP672" s="130">
        <f t="shared" si="552"/>
        <v>0</v>
      </c>
      <c r="BQ672" s="130">
        <f t="shared" si="553"/>
        <v>0</v>
      </c>
      <c r="BR672" s="130">
        <f t="shared" si="550"/>
        <v>0</v>
      </c>
      <c r="BS672" s="130" t="str">
        <f t="shared" si="536"/>
        <v>N</v>
      </c>
    </row>
    <row r="673" spans="1:71" ht="18" customHeight="1">
      <c r="A673" s="115"/>
      <c r="B673" s="117"/>
      <c r="C673" s="117"/>
      <c r="D673" s="118"/>
      <c r="E673" s="118"/>
      <c r="F673" s="115"/>
      <c r="G673" s="115"/>
      <c r="H673" s="119"/>
      <c r="I673" s="109" t="str">
        <f t="shared" si="506"/>
        <v xml:space="preserve"> </v>
      </c>
      <c r="J673" s="109" t="str">
        <f t="shared" si="507"/>
        <v xml:space="preserve"> </v>
      </c>
      <c r="K673" s="109" t="str">
        <f t="shared" si="508"/>
        <v xml:space="preserve"> </v>
      </c>
      <c r="W673" s="141" t="str">
        <f t="shared" si="509"/>
        <v xml:space="preserve"> </v>
      </c>
      <c r="X673" s="137" t="str">
        <f t="shared" si="510"/>
        <v xml:space="preserve"> </v>
      </c>
      <c r="Y673" s="137" t="str">
        <f t="shared" si="511"/>
        <v xml:space="preserve"> </v>
      </c>
      <c r="Z673" s="137" t="str">
        <f t="shared" si="537"/>
        <v xml:space="preserve"> </v>
      </c>
      <c r="AA673" s="138" t="str">
        <f t="shared" si="538"/>
        <v xml:space="preserve"> </v>
      </c>
      <c r="AB673" s="144" t="str">
        <f t="shared" si="539"/>
        <v xml:space="preserve"> </v>
      </c>
      <c r="AC673" s="139" t="e">
        <f t="shared" si="540"/>
        <v>#N/A</v>
      </c>
      <c r="AD673" s="139" t="e">
        <f t="shared" si="541"/>
        <v>#N/A</v>
      </c>
      <c r="AE673" s="140" t="str">
        <f>IF(ISBLANK($G673)," ",IF($D673="Z",#REF!,IF($G673=2,0,IF($G673=1,IF($AB673&gt;$AD673,#REF!,0),IF($AB673&lt;$AC673,#REF!,#REF!)))))</f>
        <v xml:space="preserve"> </v>
      </c>
      <c r="AF673" s="140" t="str">
        <f>IF(ISBLANK($G673)," ",IF($D673="Z",#REF!+#REF!,IF($G673=2,#REF!+#REF!,IF($G673=1,IF($AB673&gt;$AD673,#REF!+#REF!,#REF!+#REF!),IF($AB673&lt;$AC673,#REF!+#REF!,#REF!+#REF!)))))</f>
        <v xml:space="preserve"> </v>
      </c>
      <c r="AG673" s="125">
        <f t="shared" si="512"/>
        <v>0</v>
      </c>
      <c r="AH673" s="126">
        <f t="shared" si="513"/>
        <v>0</v>
      </c>
      <c r="AI673" s="126">
        <f t="shared" si="514"/>
        <v>0</v>
      </c>
      <c r="AJ673" s="126">
        <f t="shared" si="515"/>
        <v>0</v>
      </c>
      <c r="AK673" s="126">
        <f t="shared" si="516"/>
        <v>0</v>
      </c>
      <c r="AL673" s="126">
        <f t="shared" si="517"/>
        <v>4</v>
      </c>
      <c r="AM673" s="125">
        <f t="shared" si="546"/>
        <v>23</v>
      </c>
      <c r="AN673" s="125">
        <f t="shared" si="542"/>
        <v>0</v>
      </c>
      <c r="AO673" s="125">
        <f t="shared" si="543"/>
        <v>0</v>
      </c>
      <c r="AP673" s="125">
        <f t="shared" si="518"/>
        <v>1</v>
      </c>
      <c r="AQ673" s="127">
        <f t="shared" si="519"/>
        <v>810</v>
      </c>
      <c r="AR673" s="127">
        <f t="shared" si="520"/>
        <v>0</v>
      </c>
      <c r="AS673" s="125">
        <f t="shared" si="521"/>
        <v>0</v>
      </c>
      <c r="AT673" s="128">
        <f t="shared" si="522"/>
        <v>0</v>
      </c>
      <c r="AU673" s="128">
        <f t="shared" si="523"/>
        <v>0</v>
      </c>
      <c r="AV673" s="128">
        <f t="shared" si="524"/>
        <v>0</v>
      </c>
      <c r="AW673" s="128">
        <f t="shared" si="525"/>
        <v>0</v>
      </c>
      <c r="AX673" s="146">
        <f t="shared" si="544"/>
        <v>0</v>
      </c>
      <c r="AY673" s="147">
        <f t="shared" si="526"/>
        <v>0</v>
      </c>
      <c r="AZ673" s="146">
        <f t="shared" si="545"/>
        <v>0</v>
      </c>
      <c r="BA673" s="129">
        <f t="shared" si="527"/>
        <v>0</v>
      </c>
      <c r="BB673" s="129">
        <f t="shared" si="528"/>
        <v>0</v>
      </c>
      <c r="BC673" s="129">
        <f t="shared" si="529"/>
        <v>0</v>
      </c>
      <c r="BD673" s="130">
        <f t="shared" si="530"/>
        <v>0</v>
      </c>
      <c r="BE673" s="130">
        <f t="shared" si="531"/>
        <v>0</v>
      </c>
      <c r="BF673" s="130">
        <f t="shared" si="532"/>
        <v>0</v>
      </c>
      <c r="BG673" s="149" t="b">
        <f t="shared" si="533"/>
        <v>0</v>
      </c>
      <c r="BH673" s="130" t="b">
        <f t="shared" si="534"/>
        <v>0</v>
      </c>
      <c r="BI673" s="130" t="str">
        <f t="shared" si="547"/>
        <v/>
      </c>
      <c r="BJ673" s="130" t="str">
        <f t="shared" si="548"/>
        <v/>
      </c>
      <c r="BK673" s="130">
        <f t="shared" si="549"/>
        <v>0</v>
      </c>
      <c r="BL673" s="130" t="str">
        <f t="shared" si="535"/>
        <v/>
      </c>
      <c r="BM673" s="130" t="str">
        <f t="shared" si="554"/>
        <v/>
      </c>
      <c r="BN673" s="130" t="str">
        <f t="shared" si="555"/>
        <v/>
      </c>
      <c r="BO673" s="130">
        <f t="shared" si="551"/>
        <v>0</v>
      </c>
      <c r="BP673" s="130">
        <f t="shared" si="552"/>
        <v>0</v>
      </c>
      <c r="BQ673" s="130">
        <f t="shared" si="553"/>
        <v>0</v>
      </c>
      <c r="BR673" s="130">
        <f t="shared" si="550"/>
        <v>0</v>
      </c>
      <c r="BS673" s="130" t="str">
        <f t="shared" si="536"/>
        <v>N</v>
      </c>
    </row>
    <row r="674" spans="1:71" ht="18" customHeight="1">
      <c r="A674" s="115"/>
      <c r="B674" s="117"/>
      <c r="C674" s="117"/>
      <c r="D674" s="118"/>
      <c r="E674" s="118"/>
      <c r="F674" s="115"/>
      <c r="G674" s="115"/>
      <c r="H674" s="119"/>
      <c r="I674" s="109" t="str">
        <f t="shared" si="506"/>
        <v xml:space="preserve"> </v>
      </c>
      <c r="J674" s="109" t="str">
        <f t="shared" si="507"/>
        <v xml:space="preserve"> </v>
      </c>
      <c r="K674" s="109" t="str">
        <f t="shared" si="508"/>
        <v xml:space="preserve"> </v>
      </c>
      <c r="W674" s="141" t="str">
        <f t="shared" si="509"/>
        <v xml:space="preserve"> </v>
      </c>
      <c r="X674" s="137" t="str">
        <f t="shared" si="510"/>
        <v xml:space="preserve"> </v>
      </c>
      <c r="Y674" s="137" t="str">
        <f t="shared" si="511"/>
        <v xml:space="preserve"> </v>
      </c>
      <c r="Z674" s="137" t="str">
        <f t="shared" si="537"/>
        <v xml:space="preserve"> </v>
      </c>
      <c r="AA674" s="138" t="str">
        <f t="shared" si="538"/>
        <v xml:space="preserve"> </v>
      </c>
      <c r="AB674" s="144" t="str">
        <f t="shared" si="539"/>
        <v xml:space="preserve"> </v>
      </c>
      <c r="AC674" s="139" t="e">
        <f t="shared" si="540"/>
        <v>#N/A</v>
      </c>
      <c r="AD674" s="139" t="e">
        <f t="shared" si="541"/>
        <v>#N/A</v>
      </c>
      <c r="AE674" s="140" t="str">
        <f>IF(ISBLANK($G674)," ",IF($D674="Z",#REF!,IF($G674=2,0,IF($G674=1,IF($AB674&gt;$AD674,#REF!,0),IF($AB674&lt;$AC674,#REF!,#REF!)))))</f>
        <v xml:space="preserve"> </v>
      </c>
      <c r="AF674" s="140" t="str">
        <f>IF(ISBLANK($G674)," ",IF($D674="Z",#REF!+#REF!,IF($G674=2,#REF!+#REF!,IF($G674=1,IF($AB674&gt;$AD674,#REF!+#REF!,#REF!+#REF!),IF($AB674&lt;$AC674,#REF!+#REF!,#REF!+#REF!)))))</f>
        <v xml:space="preserve"> </v>
      </c>
      <c r="AG674" s="125">
        <f t="shared" si="512"/>
        <v>0</v>
      </c>
      <c r="AH674" s="126">
        <f t="shared" si="513"/>
        <v>0</v>
      </c>
      <c r="AI674" s="126">
        <f t="shared" si="514"/>
        <v>0</v>
      </c>
      <c r="AJ674" s="126">
        <f t="shared" si="515"/>
        <v>0</v>
      </c>
      <c r="AK674" s="126">
        <f t="shared" si="516"/>
        <v>0</v>
      </c>
      <c r="AL674" s="126">
        <f t="shared" si="517"/>
        <v>4</v>
      </c>
      <c r="AM674" s="125">
        <f t="shared" si="546"/>
        <v>23</v>
      </c>
      <c r="AN674" s="125">
        <f t="shared" si="542"/>
        <v>0</v>
      </c>
      <c r="AO674" s="125">
        <f t="shared" si="543"/>
        <v>0</v>
      </c>
      <c r="AP674" s="125">
        <f t="shared" si="518"/>
        <v>1</v>
      </c>
      <c r="AQ674" s="127">
        <f t="shared" si="519"/>
        <v>810</v>
      </c>
      <c r="AR674" s="127">
        <f t="shared" si="520"/>
        <v>0</v>
      </c>
      <c r="AS674" s="125">
        <f t="shared" si="521"/>
        <v>0</v>
      </c>
      <c r="AT674" s="128">
        <f t="shared" si="522"/>
        <v>0</v>
      </c>
      <c r="AU674" s="128">
        <f t="shared" si="523"/>
        <v>0</v>
      </c>
      <c r="AV674" s="128">
        <f t="shared" si="524"/>
        <v>0</v>
      </c>
      <c r="AW674" s="128">
        <f t="shared" si="525"/>
        <v>0</v>
      </c>
      <c r="AX674" s="146">
        <f t="shared" si="544"/>
        <v>0</v>
      </c>
      <c r="AY674" s="147">
        <f t="shared" si="526"/>
        <v>0</v>
      </c>
      <c r="AZ674" s="146">
        <f t="shared" si="545"/>
        <v>0</v>
      </c>
      <c r="BA674" s="129">
        <f t="shared" si="527"/>
        <v>0</v>
      </c>
      <c r="BB674" s="129">
        <f t="shared" si="528"/>
        <v>0</v>
      </c>
      <c r="BC674" s="129">
        <f t="shared" si="529"/>
        <v>0</v>
      </c>
      <c r="BD674" s="130">
        <f t="shared" si="530"/>
        <v>0</v>
      </c>
      <c r="BE674" s="130">
        <f t="shared" si="531"/>
        <v>0</v>
      </c>
      <c r="BF674" s="130">
        <f t="shared" si="532"/>
        <v>0</v>
      </c>
      <c r="BG674" s="149" t="b">
        <f t="shared" si="533"/>
        <v>0</v>
      </c>
      <c r="BH674" s="130" t="b">
        <f t="shared" si="534"/>
        <v>0</v>
      </c>
      <c r="BI674" s="130" t="str">
        <f t="shared" si="547"/>
        <v/>
      </c>
      <c r="BJ674" s="130" t="str">
        <f t="shared" si="548"/>
        <v/>
      </c>
      <c r="BK674" s="130">
        <f t="shared" si="549"/>
        <v>0</v>
      </c>
      <c r="BL674" s="130" t="str">
        <f t="shared" si="535"/>
        <v/>
      </c>
      <c r="BM674" s="130" t="str">
        <f t="shared" si="554"/>
        <v/>
      </c>
      <c r="BN674" s="130" t="str">
        <f t="shared" si="555"/>
        <v/>
      </c>
      <c r="BO674" s="130">
        <f t="shared" si="551"/>
        <v>0</v>
      </c>
      <c r="BP674" s="130">
        <f t="shared" si="552"/>
        <v>0</v>
      </c>
      <c r="BQ674" s="130">
        <f t="shared" si="553"/>
        <v>0</v>
      </c>
      <c r="BR674" s="130">
        <f t="shared" si="550"/>
        <v>0</v>
      </c>
      <c r="BS674" s="130" t="str">
        <f t="shared" si="536"/>
        <v>N</v>
      </c>
    </row>
    <row r="675" spans="1:71" ht="18" customHeight="1">
      <c r="A675" s="115"/>
      <c r="B675" s="117"/>
      <c r="C675" s="117"/>
      <c r="D675" s="118"/>
      <c r="E675" s="118"/>
      <c r="F675" s="115"/>
      <c r="G675" s="115"/>
      <c r="H675" s="119"/>
      <c r="I675" s="109" t="str">
        <f t="shared" si="506"/>
        <v xml:space="preserve"> </v>
      </c>
      <c r="J675" s="109" t="str">
        <f t="shared" si="507"/>
        <v xml:space="preserve"> </v>
      </c>
      <c r="K675" s="109" t="str">
        <f t="shared" si="508"/>
        <v xml:space="preserve"> </v>
      </c>
      <c r="W675" s="141" t="str">
        <f t="shared" si="509"/>
        <v xml:space="preserve"> </v>
      </c>
      <c r="X675" s="137" t="str">
        <f t="shared" si="510"/>
        <v xml:space="preserve"> </v>
      </c>
      <c r="Y675" s="137" t="str">
        <f t="shared" si="511"/>
        <v xml:space="preserve"> </v>
      </c>
      <c r="Z675" s="137" t="str">
        <f t="shared" si="537"/>
        <v xml:space="preserve"> </v>
      </c>
      <c r="AA675" s="138" t="str">
        <f t="shared" si="538"/>
        <v xml:space="preserve"> </v>
      </c>
      <c r="AB675" s="144" t="str">
        <f t="shared" si="539"/>
        <v xml:space="preserve"> </v>
      </c>
      <c r="AC675" s="139" t="e">
        <f t="shared" si="540"/>
        <v>#N/A</v>
      </c>
      <c r="AD675" s="139" t="e">
        <f t="shared" si="541"/>
        <v>#N/A</v>
      </c>
      <c r="AE675" s="140" t="str">
        <f>IF(ISBLANK($G675)," ",IF($D675="Z",#REF!,IF($G675=2,0,IF($G675=1,IF($AB675&gt;$AD675,#REF!,0),IF($AB675&lt;$AC675,#REF!,#REF!)))))</f>
        <v xml:space="preserve"> </v>
      </c>
      <c r="AF675" s="140" t="str">
        <f>IF(ISBLANK($G675)," ",IF($D675="Z",#REF!+#REF!,IF($G675=2,#REF!+#REF!,IF($G675=1,IF($AB675&gt;$AD675,#REF!+#REF!,#REF!+#REF!),IF($AB675&lt;$AC675,#REF!+#REF!,#REF!+#REF!)))))</f>
        <v xml:space="preserve"> </v>
      </c>
      <c r="AG675" s="125">
        <f t="shared" si="512"/>
        <v>0</v>
      </c>
      <c r="AH675" s="126">
        <f t="shared" si="513"/>
        <v>0</v>
      </c>
      <c r="AI675" s="126">
        <f t="shared" si="514"/>
        <v>0</v>
      </c>
      <c r="AJ675" s="126">
        <f t="shared" si="515"/>
        <v>0</v>
      </c>
      <c r="AK675" s="126">
        <f t="shared" si="516"/>
        <v>0</v>
      </c>
      <c r="AL675" s="126">
        <f t="shared" si="517"/>
        <v>4</v>
      </c>
      <c r="AM675" s="125">
        <f t="shared" si="546"/>
        <v>23</v>
      </c>
      <c r="AN675" s="125">
        <f t="shared" si="542"/>
        <v>0</v>
      </c>
      <c r="AO675" s="125">
        <f t="shared" si="543"/>
        <v>0</v>
      </c>
      <c r="AP675" s="125">
        <f t="shared" si="518"/>
        <v>1</v>
      </c>
      <c r="AQ675" s="127">
        <f t="shared" si="519"/>
        <v>810</v>
      </c>
      <c r="AR675" s="127">
        <f t="shared" si="520"/>
        <v>0</v>
      </c>
      <c r="AS675" s="125">
        <f t="shared" si="521"/>
        <v>0</v>
      </c>
      <c r="AT675" s="128">
        <f t="shared" si="522"/>
        <v>0</v>
      </c>
      <c r="AU675" s="128">
        <f t="shared" si="523"/>
        <v>0</v>
      </c>
      <c r="AV675" s="128">
        <f t="shared" si="524"/>
        <v>0</v>
      </c>
      <c r="AW675" s="128">
        <f t="shared" si="525"/>
        <v>0</v>
      </c>
      <c r="AX675" s="146">
        <f t="shared" si="544"/>
        <v>0</v>
      </c>
      <c r="AY675" s="147">
        <f t="shared" si="526"/>
        <v>0</v>
      </c>
      <c r="AZ675" s="146">
        <f t="shared" si="545"/>
        <v>0</v>
      </c>
      <c r="BA675" s="129">
        <f t="shared" si="527"/>
        <v>0</v>
      </c>
      <c r="BB675" s="129">
        <f t="shared" si="528"/>
        <v>0</v>
      </c>
      <c r="BC675" s="129">
        <f t="shared" si="529"/>
        <v>0</v>
      </c>
      <c r="BD675" s="130">
        <f t="shared" si="530"/>
        <v>0</v>
      </c>
      <c r="BE675" s="130">
        <f t="shared" si="531"/>
        <v>0</v>
      </c>
      <c r="BF675" s="130">
        <f t="shared" si="532"/>
        <v>0</v>
      </c>
      <c r="BG675" s="149" t="b">
        <f t="shared" si="533"/>
        <v>0</v>
      </c>
      <c r="BH675" s="130" t="b">
        <f t="shared" si="534"/>
        <v>0</v>
      </c>
      <c r="BI675" s="130" t="str">
        <f t="shared" si="547"/>
        <v/>
      </c>
      <c r="BJ675" s="130" t="str">
        <f t="shared" si="548"/>
        <v/>
      </c>
      <c r="BK675" s="130">
        <f t="shared" si="549"/>
        <v>0</v>
      </c>
      <c r="BL675" s="130" t="str">
        <f t="shared" si="535"/>
        <v/>
      </c>
      <c r="BM675" s="130" t="str">
        <f t="shared" si="554"/>
        <v/>
      </c>
      <c r="BN675" s="130" t="str">
        <f t="shared" si="555"/>
        <v/>
      </c>
      <c r="BO675" s="130">
        <f t="shared" si="551"/>
        <v>0</v>
      </c>
      <c r="BP675" s="130">
        <f t="shared" si="552"/>
        <v>0</v>
      </c>
      <c r="BQ675" s="130">
        <f t="shared" si="553"/>
        <v>0</v>
      </c>
      <c r="BR675" s="130">
        <f t="shared" si="550"/>
        <v>0</v>
      </c>
      <c r="BS675" s="130" t="str">
        <f t="shared" si="536"/>
        <v>N</v>
      </c>
    </row>
    <row r="676" spans="1:71" ht="18" customHeight="1">
      <c r="A676" s="115"/>
      <c r="B676" s="117"/>
      <c r="C676" s="117"/>
      <c r="D676" s="118"/>
      <c r="E676" s="118"/>
      <c r="F676" s="115"/>
      <c r="G676" s="115"/>
      <c r="H676" s="119"/>
      <c r="I676" s="109" t="str">
        <f t="shared" si="506"/>
        <v xml:space="preserve"> </v>
      </c>
      <c r="J676" s="109" t="str">
        <f t="shared" si="507"/>
        <v xml:space="preserve"> </v>
      </c>
      <c r="K676" s="109" t="str">
        <f t="shared" si="508"/>
        <v xml:space="preserve"> </v>
      </c>
      <c r="W676" s="141" t="str">
        <f t="shared" si="509"/>
        <v xml:space="preserve"> </v>
      </c>
      <c r="X676" s="137" t="str">
        <f t="shared" si="510"/>
        <v xml:space="preserve"> </v>
      </c>
      <c r="Y676" s="137" t="str">
        <f t="shared" si="511"/>
        <v xml:space="preserve"> </v>
      </c>
      <c r="Z676" s="137" t="str">
        <f t="shared" si="537"/>
        <v xml:space="preserve"> </v>
      </c>
      <c r="AA676" s="138" t="str">
        <f t="shared" si="538"/>
        <v xml:space="preserve"> </v>
      </c>
      <c r="AB676" s="144" t="str">
        <f t="shared" si="539"/>
        <v xml:space="preserve"> </v>
      </c>
      <c r="AC676" s="139" t="e">
        <f t="shared" si="540"/>
        <v>#N/A</v>
      </c>
      <c r="AD676" s="139" t="e">
        <f t="shared" si="541"/>
        <v>#N/A</v>
      </c>
      <c r="AE676" s="140" t="str">
        <f>IF(ISBLANK($G676)," ",IF($D676="Z",#REF!,IF($G676=2,0,IF($G676=1,IF($AB676&gt;$AD676,#REF!,0),IF($AB676&lt;$AC676,#REF!,#REF!)))))</f>
        <v xml:space="preserve"> </v>
      </c>
      <c r="AF676" s="140" t="str">
        <f>IF(ISBLANK($G676)," ",IF($D676="Z",#REF!+#REF!,IF($G676=2,#REF!+#REF!,IF($G676=1,IF($AB676&gt;$AD676,#REF!+#REF!,#REF!+#REF!),IF($AB676&lt;$AC676,#REF!+#REF!,#REF!+#REF!)))))</f>
        <v xml:space="preserve"> </v>
      </c>
      <c r="AG676" s="125">
        <f t="shared" si="512"/>
        <v>0</v>
      </c>
      <c r="AH676" s="126">
        <f t="shared" si="513"/>
        <v>0</v>
      </c>
      <c r="AI676" s="126">
        <f t="shared" si="514"/>
        <v>0</v>
      </c>
      <c r="AJ676" s="126">
        <f t="shared" si="515"/>
        <v>0</v>
      </c>
      <c r="AK676" s="126">
        <f t="shared" si="516"/>
        <v>0</v>
      </c>
      <c r="AL676" s="126">
        <f t="shared" si="517"/>
        <v>4</v>
      </c>
      <c r="AM676" s="125">
        <f t="shared" si="546"/>
        <v>23</v>
      </c>
      <c r="AN676" s="125">
        <f t="shared" si="542"/>
        <v>0</v>
      </c>
      <c r="AO676" s="125">
        <f t="shared" si="543"/>
        <v>0</v>
      </c>
      <c r="AP676" s="125">
        <f t="shared" si="518"/>
        <v>1</v>
      </c>
      <c r="AQ676" s="127">
        <f t="shared" si="519"/>
        <v>810</v>
      </c>
      <c r="AR676" s="127">
        <f t="shared" si="520"/>
        <v>0</v>
      </c>
      <c r="AS676" s="125">
        <f t="shared" si="521"/>
        <v>0</v>
      </c>
      <c r="AT676" s="128">
        <f t="shared" si="522"/>
        <v>0</v>
      </c>
      <c r="AU676" s="128">
        <f t="shared" si="523"/>
        <v>0</v>
      </c>
      <c r="AV676" s="128">
        <f t="shared" si="524"/>
        <v>0</v>
      </c>
      <c r="AW676" s="128">
        <f t="shared" si="525"/>
        <v>0</v>
      </c>
      <c r="AX676" s="146">
        <f t="shared" si="544"/>
        <v>0</v>
      </c>
      <c r="AY676" s="147">
        <f t="shared" si="526"/>
        <v>0</v>
      </c>
      <c r="AZ676" s="146">
        <f t="shared" si="545"/>
        <v>0</v>
      </c>
      <c r="BA676" s="129">
        <f t="shared" si="527"/>
        <v>0</v>
      </c>
      <c r="BB676" s="129">
        <f t="shared" si="528"/>
        <v>0</v>
      </c>
      <c r="BC676" s="129">
        <f t="shared" si="529"/>
        <v>0</v>
      </c>
      <c r="BD676" s="130">
        <f t="shared" si="530"/>
        <v>0</v>
      </c>
      <c r="BE676" s="130">
        <f t="shared" si="531"/>
        <v>0</v>
      </c>
      <c r="BF676" s="130">
        <f t="shared" si="532"/>
        <v>0</v>
      </c>
      <c r="BG676" s="149" t="b">
        <f t="shared" si="533"/>
        <v>0</v>
      </c>
      <c r="BH676" s="130" t="b">
        <f t="shared" si="534"/>
        <v>0</v>
      </c>
      <c r="BI676" s="130" t="str">
        <f t="shared" si="547"/>
        <v/>
      </c>
      <c r="BJ676" s="130" t="str">
        <f t="shared" si="548"/>
        <v/>
      </c>
      <c r="BK676" s="130">
        <f t="shared" si="549"/>
        <v>0</v>
      </c>
      <c r="BL676" s="130" t="str">
        <f t="shared" si="535"/>
        <v/>
      </c>
      <c r="BM676" s="130" t="str">
        <f t="shared" si="554"/>
        <v/>
      </c>
      <c r="BN676" s="130" t="str">
        <f t="shared" si="555"/>
        <v/>
      </c>
      <c r="BO676" s="130">
        <f t="shared" si="551"/>
        <v>0</v>
      </c>
      <c r="BP676" s="130">
        <f t="shared" si="552"/>
        <v>0</v>
      </c>
      <c r="BQ676" s="130">
        <f t="shared" si="553"/>
        <v>0</v>
      </c>
      <c r="BR676" s="130">
        <f t="shared" si="550"/>
        <v>0</v>
      </c>
      <c r="BS676" s="130" t="str">
        <f t="shared" si="536"/>
        <v>N</v>
      </c>
    </row>
    <row r="677" spans="1:71" ht="18" customHeight="1">
      <c r="A677" s="115"/>
      <c r="B677" s="117"/>
      <c r="C677" s="117"/>
      <c r="D677" s="118"/>
      <c r="E677" s="118"/>
      <c r="F677" s="115"/>
      <c r="G677" s="115"/>
      <c r="H677" s="119"/>
      <c r="I677" s="109" t="str">
        <f t="shared" si="506"/>
        <v xml:space="preserve"> </v>
      </c>
      <c r="J677" s="109" t="str">
        <f t="shared" si="507"/>
        <v xml:space="preserve"> </v>
      </c>
      <c r="K677" s="109" t="str">
        <f t="shared" si="508"/>
        <v xml:space="preserve"> </v>
      </c>
      <c r="W677" s="141" t="str">
        <f t="shared" si="509"/>
        <v xml:space="preserve"> </v>
      </c>
      <c r="X677" s="137" t="str">
        <f t="shared" si="510"/>
        <v xml:space="preserve"> </v>
      </c>
      <c r="Y677" s="137" t="str">
        <f t="shared" si="511"/>
        <v xml:space="preserve"> </v>
      </c>
      <c r="Z677" s="137" t="str">
        <f t="shared" si="537"/>
        <v xml:space="preserve"> </v>
      </c>
      <c r="AA677" s="138" t="str">
        <f t="shared" si="538"/>
        <v xml:space="preserve"> </v>
      </c>
      <c r="AB677" s="144" t="str">
        <f t="shared" si="539"/>
        <v xml:space="preserve"> </v>
      </c>
      <c r="AC677" s="139" t="e">
        <f t="shared" si="540"/>
        <v>#N/A</v>
      </c>
      <c r="AD677" s="139" t="e">
        <f t="shared" si="541"/>
        <v>#N/A</v>
      </c>
      <c r="AE677" s="140" t="str">
        <f>IF(ISBLANK($G677)," ",IF($D677="Z",#REF!,IF($G677=2,0,IF($G677=1,IF($AB677&gt;$AD677,#REF!,0),IF($AB677&lt;$AC677,#REF!,#REF!)))))</f>
        <v xml:space="preserve"> </v>
      </c>
      <c r="AF677" s="140" t="str">
        <f>IF(ISBLANK($G677)," ",IF($D677="Z",#REF!+#REF!,IF($G677=2,#REF!+#REF!,IF($G677=1,IF($AB677&gt;$AD677,#REF!+#REF!,#REF!+#REF!),IF($AB677&lt;$AC677,#REF!+#REF!,#REF!+#REF!)))))</f>
        <v xml:space="preserve"> </v>
      </c>
      <c r="AG677" s="125">
        <f t="shared" si="512"/>
        <v>0</v>
      </c>
      <c r="AH677" s="126">
        <f t="shared" si="513"/>
        <v>0</v>
      </c>
      <c r="AI677" s="126">
        <f t="shared" si="514"/>
        <v>0</v>
      </c>
      <c r="AJ677" s="126">
        <f t="shared" si="515"/>
        <v>0</v>
      </c>
      <c r="AK677" s="126">
        <f t="shared" si="516"/>
        <v>0</v>
      </c>
      <c r="AL677" s="126">
        <f t="shared" si="517"/>
        <v>4</v>
      </c>
      <c r="AM677" s="125">
        <f t="shared" si="546"/>
        <v>23</v>
      </c>
      <c r="AN677" s="125">
        <f t="shared" si="542"/>
        <v>0</v>
      </c>
      <c r="AO677" s="125">
        <f t="shared" si="543"/>
        <v>0</v>
      </c>
      <c r="AP677" s="125">
        <f t="shared" si="518"/>
        <v>1</v>
      </c>
      <c r="AQ677" s="127">
        <f t="shared" si="519"/>
        <v>810</v>
      </c>
      <c r="AR677" s="127">
        <f t="shared" si="520"/>
        <v>0</v>
      </c>
      <c r="AS677" s="125">
        <f t="shared" si="521"/>
        <v>0</v>
      </c>
      <c r="AT677" s="128">
        <f t="shared" si="522"/>
        <v>0</v>
      </c>
      <c r="AU677" s="128">
        <f t="shared" si="523"/>
        <v>0</v>
      </c>
      <c r="AV677" s="128">
        <f t="shared" si="524"/>
        <v>0</v>
      </c>
      <c r="AW677" s="128">
        <f t="shared" si="525"/>
        <v>0</v>
      </c>
      <c r="AX677" s="146">
        <f t="shared" si="544"/>
        <v>0</v>
      </c>
      <c r="AY677" s="147">
        <f t="shared" si="526"/>
        <v>0</v>
      </c>
      <c r="AZ677" s="146">
        <f t="shared" si="545"/>
        <v>0</v>
      </c>
      <c r="BA677" s="129">
        <f t="shared" si="527"/>
        <v>0</v>
      </c>
      <c r="BB677" s="129">
        <f t="shared" si="528"/>
        <v>0</v>
      </c>
      <c r="BC677" s="129">
        <f t="shared" si="529"/>
        <v>0</v>
      </c>
      <c r="BD677" s="130">
        <f t="shared" si="530"/>
        <v>0</v>
      </c>
      <c r="BE677" s="130">
        <f t="shared" si="531"/>
        <v>0</v>
      </c>
      <c r="BF677" s="130">
        <f t="shared" si="532"/>
        <v>0</v>
      </c>
      <c r="BG677" s="149" t="b">
        <f t="shared" si="533"/>
        <v>0</v>
      </c>
      <c r="BH677" s="130" t="b">
        <f t="shared" si="534"/>
        <v>0</v>
      </c>
      <c r="BI677" s="130" t="str">
        <f t="shared" si="547"/>
        <v/>
      </c>
      <c r="BJ677" s="130" t="str">
        <f t="shared" si="548"/>
        <v/>
      </c>
      <c r="BK677" s="130">
        <f t="shared" si="549"/>
        <v>0</v>
      </c>
      <c r="BL677" s="130" t="str">
        <f t="shared" si="535"/>
        <v/>
      </c>
      <c r="BM677" s="130" t="str">
        <f t="shared" si="554"/>
        <v/>
      </c>
      <c r="BN677" s="130" t="str">
        <f t="shared" si="555"/>
        <v/>
      </c>
      <c r="BO677" s="130">
        <f t="shared" si="551"/>
        <v>0</v>
      </c>
      <c r="BP677" s="130">
        <f t="shared" si="552"/>
        <v>0</v>
      </c>
      <c r="BQ677" s="130">
        <f t="shared" si="553"/>
        <v>0</v>
      </c>
      <c r="BR677" s="130">
        <f t="shared" si="550"/>
        <v>0</v>
      </c>
      <c r="BS677" s="130" t="str">
        <f t="shared" si="536"/>
        <v>N</v>
      </c>
    </row>
    <row r="678" spans="1:71" ht="18" customHeight="1">
      <c r="A678" s="115"/>
      <c r="B678" s="117"/>
      <c r="C678" s="117"/>
      <c r="D678" s="118"/>
      <c r="E678" s="118"/>
      <c r="F678" s="115"/>
      <c r="G678" s="115"/>
      <c r="H678" s="119"/>
      <c r="I678" s="109" t="str">
        <f t="shared" si="506"/>
        <v xml:space="preserve"> </v>
      </c>
      <c r="J678" s="109" t="str">
        <f t="shared" si="507"/>
        <v xml:space="preserve"> </v>
      </c>
      <c r="K678" s="109" t="str">
        <f t="shared" si="508"/>
        <v xml:space="preserve"> </v>
      </c>
      <c r="W678" s="141" t="str">
        <f t="shared" si="509"/>
        <v xml:space="preserve"> </v>
      </c>
      <c r="X678" s="137" t="str">
        <f t="shared" si="510"/>
        <v xml:space="preserve"> </v>
      </c>
      <c r="Y678" s="137" t="str">
        <f t="shared" si="511"/>
        <v xml:space="preserve"> </v>
      </c>
      <c r="Z678" s="137" t="str">
        <f t="shared" si="537"/>
        <v xml:space="preserve"> </v>
      </c>
      <c r="AA678" s="138" t="str">
        <f t="shared" si="538"/>
        <v xml:space="preserve"> </v>
      </c>
      <c r="AB678" s="144" t="str">
        <f t="shared" si="539"/>
        <v xml:space="preserve"> </v>
      </c>
      <c r="AC678" s="139" t="e">
        <f t="shared" si="540"/>
        <v>#N/A</v>
      </c>
      <c r="AD678" s="139" t="e">
        <f t="shared" si="541"/>
        <v>#N/A</v>
      </c>
      <c r="AE678" s="140" t="str">
        <f>IF(ISBLANK($G678)," ",IF($D678="Z",#REF!,IF($G678=2,0,IF($G678=1,IF($AB678&gt;$AD678,#REF!,0),IF($AB678&lt;$AC678,#REF!,#REF!)))))</f>
        <v xml:space="preserve"> </v>
      </c>
      <c r="AF678" s="140" t="str">
        <f>IF(ISBLANK($G678)," ",IF($D678="Z",#REF!+#REF!,IF($G678=2,#REF!+#REF!,IF($G678=1,IF($AB678&gt;$AD678,#REF!+#REF!,#REF!+#REF!),IF($AB678&lt;$AC678,#REF!+#REF!,#REF!+#REF!)))))</f>
        <v xml:space="preserve"> </v>
      </c>
      <c r="AG678" s="125">
        <f t="shared" si="512"/>
        <v>0</v>
      </c>
      <c r="AH678" s="126">
        <f t="shared" si="513"/>
        <v>0</v>
      </c>
      <c r="AI678" s="126">
        <f t="shared" si="514"/>
        <v>0</v>
      </c>
      <c r="AJ678" s="126">
        <f t="shared" si="515"/>
        <v>0</v>
      </c>
      <c r="AK678" s="126">
        <f t="shared" si="516"/>
        <v>0</v>
      </c>
      <c r="AL678" s="126">
        <f t="shared" si="517"/>
        <v>4</v>
      </c>
      <c r="AM678" s="125">
        <f t="shared" si="546"/>
        <v>23</v>
      </c>
      <c r="AN678" s="125">
        <f t="shared" si="542"/>
        <v>0</v>
      </c>
      <c r="AO678" s="125">
        <f t="shared" si="543"/>
        <v>0</v>
      </c>
      <c r="AP678" s="125">
        <f t="shared" si="518"/>
        <v>1</v>
      </c>
      <c r="AQ678" s="127">
        <f t="shared" si="519"/>
        <v>810</v>
      </c>
      <c r="AR678" s="127">
        <f t="shared" si="520"/>
        <v>0</v>
      </c>
      <c r="AS678" s="125">
        <f t="shared" si="521"/>
        <v>0</v>
      </c>
      <c r="AT678" s="128">
        <f t="shared" si="522"/>
        <v>0</v>
      </c>
      <c r="AU678" s="128">
        <f t="shared" si="523"/>
        <v>0</v>
      </c>
      <c r="AV678" s="128">
        <f t="shared" si="524"/>
        <v>0</v>
      </c>
      <c r="AW678" s="128">
        <f t="shared" si="525"/>
        <v>0</v>
      </c>
      <c r="AX678" s="146">
        <f t="shared" si="544"/>
        <v>0</v>
      </c>
      <c r="AY678" s="147">
        <f t="shared" si="526"/>
        <v>0</v>
      </c>
      <c r="AZ678" s="146">
        <f t="shared" si="545"/>
        <v>0</v>
      </c>
      <c r="BA678" s="129">
        <f t="shared" si="527"/>
        <v>0</v>
      </c>
      <c r="BB678" s="129">
        <f t="shared" si="528"/>
        <v>0</v>
      </c>
      <c r="BC678" s="129">
        <f t="shared" si="529"/>
        <v>0</v>
      </c>
      <c r="BD678" s="130">
        <f t="shared" si="530"/>
        <v>0</v>
      </c>
      <c r="BE678" s="130">
        <f t="shared" si="531"/>
        <v>0</v>
      </c>
      <c r="BF678" s="130">
        <f t="shared" si="532"/>
        <v>0</v>
      </c>
      <c r="BG678" s="149" t="b">
        <f t="shared" si="533"/>
        <v>0</v>
      </c>
      <c r="BH678" s="130" t="b">
        <f t="shared" si="534"/>
        <v>0</v>
      </c>
      <c r="BI678" s="130" t="str">
        <f t="shared" si="547"/>
        <v/>
      </c>
      <c r="BJ678" s="130" t="str">
        <f t="shared" si="548"/>
        <v/>
      </c>
      <c r="BK678" s="130">
        <f t="shared" si="549"/>
        <v>0</v>
      </c>
      <c r="BL678" s="130" t="str">
        <f t="shared" si="535"/>
        <v/>
      </c>
      <c r="BM678" s="130" t="str">
        <f t="shared" si="554"/>
        <v/>
      </c>
      <c r="BN678" s="130" t="str">
        <f t="shared" si="555"/>
        <v/>
      </c>
      <c r="BO678" s="130">
        <f t="shared" si="551"/>
        <v>0</v>
      </c>
      <c r="BP678" s="130">
        <f t="shared" si="552"/>
        <v>0</v>
      </c>
      <c r="BQ678" s="130">
        <f t="shared" si="553"/>
        <v>0</v>
      </c>
      <c r="BR678" s="130">
        <f t="shared" si="550"/>
        <v>0</v>
      </c>
      <c r="BS678" s="130" t="str">
        <f t="shared" si="536"/>
        <v>N</v>
      </c>
    </row>
    <row r="679" spans="1:71" ht="18" customHeight="1">
      <c r="A679" s="115"/>
      <c r="B679" s="117"/>
      <c r="C679" s="117"/>
      <c r="D679" s="118"/>
      <c r="E679" s="118"/>
      <c r="F679" s="115"/>
      <c r="G679" s="115"/>
      <c r="H679" s="119"/>
      <c r="I679" s="109" t="str">
        <f t="shared" si="506"/>
        <v xml:space="preserve"> </v>
      </c>
      <c r="J679" s="109" t="str">
        <f t="shared" si="507"/>
        <v xml:space="preserve"> </v>
      </c>
      <c r="K679" s="109" t="str">
        <f t="shared" si="508"/>
        <v xml:space="preserve"> </v>
      </c>
      <c r="W679" s="141" t="str">
        <f t="shared" si="509"/>
        <v xml:space="preserve"> </v>
      </c>
      <c r="X679" s="137" t="str">
        <f t="shared" si="510"/>
        <v xml:space="preserve"> </v>
      </c>
      <c r="Y679" s="137" t="str">
        <f t="shared" si="511"/>
        <v xml:space="preserve"> </v>
      </c>
      <c r="Z679" s="137" t="str">
        <f t="shared" si="537"/>
        <v xml:space="preserve"> </v>
      </c>
      <c r="AA679" s="138" t="str">
        <f t="shared" si="538"/>
        <v xml:space="preserve"> </v>
      </c>
      <c r="AB679" s="144" t="str">
        <f t="shared" si="539"/>
        <v xml:space="preserve"> </v>
      </c>
      <c r="AC679" s="139" t="e">
        <f t="shared" si="540"/>
        <v>#N/A</v>
      </c>
      <c r="AD679" s="139" t="e">
        <f t="shared" si="541"/>
        <v>#N/A</v>
      </c>
      <c r="AE679" s="140" t="str">
        <f>IF(ISBLANK($G679)," ",IF($D679="Z",#REF!,IF($G679=2,0,IF($G679=1,IF($AB679&gt;$AD679,#REF!,0),IF($AB679&lt;$AC679,#REF!,#REF!)))))</f>
        <v xml:space="preserve"> </v>
      </c>
      <c r="AF679" s="140" t="str">
        <f>IF(ISBLANK($G679)," ",IF($D679="Z",#REF!+#REF!,IF($G679=2,#REF!+#REF!,IF($G679=1,IF($AB679&gt;$AD679,#REF!+#REF!,#REF!+#REF!),IF($AB679&lt;$AC679,#REF!+#REF!,#REF!+#REF!)))))</f>
        <v xml:space="preserve"> </v>
      </c>
      <c r="AG679" s="125">
        <f t="shared" si="512"/>
        <v>0</v>
      </c>
      <c r="AH679" s="126">
        <f t="shared" si="513"/>
        <v>0</v>
      </c>
      <c r="AI679" s="126">
        <f t="shared" si="514"/>
        <v>0</v>
      </c>
      <c r="AJ679" s="126">
        <f t="shared" si="515"/>
        <v>0</v>
      </c>
      <c r="AK679" s="126">
        <f t="shared" si="516"/>
        <v>0</v>
      </c>
      <c r="AL679" s="126">
        <f t="shared" si="517"/>
        <v>4</v>
      </c>
      <c r="AM679" s="125">
        <f t="shared" si="546"/>
        <v>23</v>
      </c>
      <c r="AN679" s="125">
        <f t="shared" si="542"/>
        <v>0</v>
      </c>
      <c r="AO679" s="125">
        <f t="shared" si="543"/>
        <v>0</v>
      </c>
      <c r="AP679" s="125">
        <f t="shared" si="518"/>
        <v>1</v>
      </c>
      <c r="AQ679" s="127">
        <f t="shared" si="519"/>
        <v>810</v>
      </c>
      <c r="AR679" s="127">
        <f t="shared" si="520"/>
        <v>0</v>
      </c>
      <c r="AS679" s="125">
        <f t="shared" si="521"/>
        <v>0</v>
      </c>
      <c r="AT679" s="128">
        <f t="shared" si="522"/>
        <v>0</v>
      </c>
      <c r="AU679" s="128">
        <f t="shared" si="523"/>
        <v>0</v>
      </c>
      <c r="AV679" s="128">
        <f t="shared" si="524"/>
        <v>0</v>
      </c>
      <c r="AW679" s="128">
        <f t="shared" si="525"/>
        <v>0</v>
      </c>
      <c r="AX679" s="146">
        <f t="shared" si="544"/>
        <v>0</v>
      </c>
      <c r="AY679" s="147">
        <f t="shared" si="526"/>
        <v>0</v>
      </c>
      <c r="AZ679" s="146">
        <f t="shared" si="545"/>
        <v>0</v>
      </c>
      <c r="BA679" s="129">
        <f t="shared" si="527"/>
        <v>0</v>
      </c>
      <c r="BB679" s="129">
        <f t="shared" si="528"/>
        <v>0</v>
      </c>
      <c r="BC679" s="129">
        <f t="shared" si="529"/>
        <v>0</v>
      </c>
      <c r="BD679" s="130">
        <f t="shared" si="530"/>
        <v>0</v>
      </c>
      <c r="BE679" s="130">
        <f t="shared" si="531"/>
        <v>0</v>
      </c>
      <c r="BF679" s="130">
        <f t="shared" si="532"/>
        <v>0</v>
      </c>
      <c r="BG679" s="149" t="b">
        <f t="shared" si="533"/>
        <v>0</v>
      </c>
      <c r="BH679" s="130" t="b">
        <f t="shared" si="534"/>
        <v>0</v>
      </c>
      <c r="BI679" s="130" t="str">
        <f t="shared" si="547"/>
        <v/>
      </c>
      <c r="BJ679" s="130" t="str">
        <f t="shared" si="548"/>
        <v/>
      </c>
      <c r="BK679" s="130">
        <f t="shared" si="549"/>
        <v>0</v>
      </c>
      <c r="BL679" s="130" t="str">
        <f t="shared" si="535"/>
        <v/>
      </c>
      <c r="BM679" s="130" t="str">
        <f t="shared" si="554"/>
        <v/>
      </c>
      <c r="BN679" s="130" t="str">
        <f t="shared" si="555"/>
        <v/>
      </c>
      <c r="BO679" s="130">
        <f t="shared" si="551"/>
        <v>0</v>
      </c>
      <c r="BP679" s="130">
        <f t="shared" si="552"/>
        <v>0</v>
      </c>
      <c r="BQ679" s="130">
        <f t="shared" si="553"/>
        <v>0</v>
      </c>
      <c r="BR679" s="130">
        <f t="shared" si="550"/>
        <v>0</v>
      </c>
      <c r="BS679" s="130" t="str">
        <f t="shared" si="536"/>
        <v>N</v>
      </c>
    </row>
    <row r="680" spans="1:71" ht="18" customHeight="1">
      <c r="A680" s="115"/>
      <c r="B680" s="117"/>
      <c r="C680" s="117"/>
      <c r="D680" s="118"/>
      <c r="E680" s="118"/>
      <c r="F680" s="115"/>
      <c r="G680" s="115"/>
      <c r="H680" s="119"/>
      <c r="I680" s="109" t="str">
        <f t="shared" si="506"/>
        <v xml:space="preserve"> </v>
      </c>
      <c r="J680" s="109" t="str">
        <f t="shared" si="507"/>
        <v xml:space="preserve"> </v>
      </c>
      <c r="K680" s="109" t="str">
        <f t="shared" si="508"/>
        <v xml:space="preserve"> </v>
      </c>
      <c r="W680" s="141" t="str">
        <f t="shared" si="509"/>
        <v xml:space="preserve"> </v>
      </c>
      <c r="X680" s="137" t="str">
        <f t="shared" si="510"/>
        <v xml:space="preserve"> </v>
      </c>
      <c r="Y680" s="137" t="str">
        <f t="shared" si="511"/>
        <v xml:space="preserve"> </v>
      </c>
      <c r="Z680" s="137" t="str">
        <f t="shared" si="537"/>
        <v xml:space="preserve"> </v>
      </c>
      <c r="AA680" s="138" t="str">
        <f t="shared" si="538"/>
        <v xml:space="preserve"> </v>
      </c>
      <c r="AB680" s="144" t="str">
        <f t="shared" si="539"/>
        <v xml:space="preserve"> </v>
      </c>
      <c r="AC680" s="139" t="e">
        <f t="shared" si="540"/>
        <v>#N/A</v>
      </c>
      <c r="AD680" s="139" t="e">
        <f t="shared" si="541"/>
        <v>#N/A</v>
      </c>
      <c r="AE680" s="140" t="str">
        <f>IF(ISBLANK($G680)," ",IF($D680="Z",#REF!,IF($G680=2,0,IF($G680=1,IF($AB680&gt;$AD680,#REF!,0),IF($AB680&lt;$AC680,#REF!,#REF!)))))</f>
        <v xml:space="preserve"> </v>
      </c>
      <c r="AF680" s="140" t="str">
        <f>IF(ISBLANK($G680)," ",IF($D680="Z",#REF!+#REF!,IF($G680=2,#REF!+#REF!,IF($G680=1,IF($AB680&gt;$AD680,#REF!+#REF!,#REF!+#REF!),IF($AB680&lt;$AC680,#REF!+#REF!,#REF!+#REF!)))))</f>
        <v xml:space="preserve"> </v>
      </c>
      <c r="AG680" s="125">
        <f t="shared" si="512"/>
        <v>0</v>
      </c>
      <c r="AH680" s="126">
        <f t="shared" si="513"/>
        <v>0</v>
      </c>
      <c r="AI680" s="126">
        <f t="shared" si="514"/>
        <v>0</v>
      </c>
      <c r="AJ680" s="126">
        <f t="shared" si="515"/>
        <v>0</v>
      </c>
      <c r="AK680" s="126">
        <f t="shared" si="516"/>
        <v>0</v>
      </c>
      <c r="AL680" s="126">
        <f t="shared" si="517"/>
        <v>4</v>
      </c>
      <c r="AM680" s="125">
        <f t="shared" si="546"/>
        <v>23</v>
      </c>
      <c r="AN680" s="125">
        <f t="shared" si="542"/>
        <v>0</v>
      </c>
      <c r="AO680" s="125">
        <f t="shared" si="543"/>
        <v>0</v>
      </c>
      <c r="AP680" s="125">
        <f t="shared" si="518"/>
        <v>1</v>
      </c>
      <c r="AQ680" s="127">
        <f t="shared" si="519"/>
        <v>810</v>
      </c>
      <c r="AR680" s="127">
        <f t="shared" si="520"/>
        <v>0</v>
      </c>
      <c r="AS680" s="125">
        <f t="shared" si="521"/>
        <v>0</v>
      </c>
      <c r="AT680" s="128">
        <f t="shared" si="522"/>
        <v>0</v>
      </c>
      <c r="AU680" s="128">
        <f t="shared" si="523"/>
        <v>0</v>
      </c>
      <c r="AV680" s="128">
        <f t="shared" si="524"/>
        <v>0</v>
      </c>
      <c r="AW680" s="128">
        <f t="shared" si="525"/>
        <v>0</v>
      </c>
      <c r="AX680" s="146">
        <f t="shared" si="544"/>
        <v>0</v>
      </c>
      <c r="AY680" s="147">
        <f t="shared" si="526"/>
        <v>0</v>
      </c>
      <c r="AZ680" s="146">
        <f t="shared" si="545"/>
        <v>0</v>
      </c>
      <c r="BA680" s="129">
        <f t="shared" si="527"/>
        <v>0</v>
      </c>
      <c r="BB680" s="129">
        <f t="shared" si="528"/>
        <v>0</v>
      </c>
      <c r="BC680" s="129">
        <f t="shared" si="529"/>
        <v>0</v>
      </c>
      <c r="BD680" s="130">
        <f t="shared" si="530"/>
        <v>0</v>
      </c>
      <c r="BE680" s="130">
        <f t="shared" si="531"/>
        <v>0</v>
      </c>
      <c r="BF680" s="130">
        <f t="shared" si="532"/>
        <v>0</v>
      </c>
      <c r="BG680" s="149" t="b">
        <f t="shared" si="533"/>
        <v>0</v>
      </c>
      <c r="BH680" s="130" t="b">
        <f t="shared" si="534"/>
        <v>0</v>
      </c>
      <c r="BI680" s="130" t="str">
        <f t="shared" si="547"/>
        <v/>
      </c>
      <c r="BJ680" s="130" t="str">
        <f t="shared" si="548"/>
        <v/>
      </c>
      <c r="BK680" s="130">
        <f t="shared" si="549"/>
        <v>0</v>
      </c>
      <c r="BL680" s="130" t="str">
        <f t="shared" si="535"/>
        <v/>
      </c>
      <c r="BM680" s="130" t="str">
        <f t="shared" si="554"/>
        <v/>
      </c>
      <c r="BN680" s="130" t="str">
        <f t="shared" si="555"/>
        <v/>
      </c>
      <c r="BO680" s="130">
        <f t="shared" si="551"/>
        <v>0</v>
      </c>
      <c r="BP680" s="130">
        <f t="shared" si="552"/>
        <v>0</v>
      </c>
      <c r="BQ680" s="130">
        <f t="shared" si="553"/>
        <v>0</v>
      </c>
      <c r="BR680" s="130">
        <f t="shared" si="550"/>
        <v>0</v>
      </c>
      <c r="BS680" s="130" t="str">
        <f t="shared" si="536"/>
        <v>N</v>
      </c>
    </row>
    <row r="681" spans="1:71" ht="18" customHeight="1">
      <c r="A681" s="115"/>
      <c r="B681" s="117"/>
      <c r="C681" s="117"/>
      <c r="D681" s="118"/>
      <c r="E681" s="118"/>
      <c r="F681" s="115"/>
      <c r="G681" s="115"/>
      <c r="H681" s="119"/>
      <c r="I681" s="109" t="str">
        <f t="shared" si="506"/>
        <v xml:space="preserve"> </v>
      </c>
      <c r="J681" s="109" t="str">
        <f t="shared" si="507"/>
        <v xml:space="preserve"> </v>
      </c>
      <c r="K681" s="109" t="str">
        <f t="shared" si="508"/>
        <v xml:space="preserve"> </v>
      </c>
      <c r="W681" s="141" t="str">
        <f t="shared" si="509"/>
        <v xml:space="preserve"> </v>
      </c>
      <c r="X681" s="137" t="str">
        <f t="shared" si="510"/>
        <v xml:space="preserve"> </v>
      </c>
      <c r="Y681" s="137" t="str">
        <f t="shared" si="511"/>
        <v xml:space="preserve"> </v>
      </c>
      <c r="Z681" s="137" t="str">
        <f t="shared" si="537"/>
        <v xml:space="preserve"> </v>
      </c>
      <c r="AA681" s="138" t="str">
        <f t="shared" si="538"/>
        <v xml:space="preserve"> </v>
      </c>
      <c r="AB681" s="144" t="str">
        <f t="shared" si="539"/>
        <v xml:space="preserve"> </v>
      </c>
      <c r="AC681" s="139" t="e">
        <f t="shared" si="540"/>
        <v>#N/A</v>
      </c>
      <c r="AD681" s="139" t="e">
        <f t="shared" si="541"/>
        <v>#N/A</v>
      </c>
      <c r="AE681" s="140" t="str">
        <f>IF(ISBLANK($G681)," ",IF($D681="Z",#REF!,IF($G681=2,0,IF($G681=1,IF($AB681&gt;$AD681,#REF!,0),IF($AB681&lt;$AC681,#REF!,#REF!)))))</f>
        <v xml:space="preserve"> </v>
      </c>
      <c r="AF681" s="140" t="str">
        <f>IF(ISBLANK($G681)," ",IF($D681="Z",#REF!+#REF!,IF($G681=2,#REF!+#REF!,IF($G681=1,IF($AB681&gt;$AD681,#REF!+#REF!,#REF!+#REF!),IF($AB681&lt;$AC681,#REF!+#REF!,#REF!+#REF!)))))</f>
        <v xml:space="preserve"> </v>
      </c>
      <c r="AG681" s="125">
        <f t="shared" si="512"/>
        <v>0</v>
      </c>
      <c r="AH681" s="126">
        <f t="shared" si="513"/>
        <v>0</v>
      </c>
      <c r="AI681" s="126">
        <f t="shared" si="514"/>
        <v>0</v>
      </c>
      <c r="AJ681" s="126">
        <f t="shared" si="515"/>
        <v>0</v>
      </c>
      <c r="AK681" s="126">
        <f t="shared" si="516"/>
        <v>0</v>
      </c>
      <c r="AL681" s="126">
        <f t="shared" si="517"/>
        <v>4</v>
      </c>
      <c r="AM681" s="125">
        <f t="shared" si="546"/>
        <v>23</v>
      </c>
      <c r="AN681" s="125">
        <f t="shared" si="542"/>
        <v>0</v>
      </c>
      <c r="AO681" s="125">
        <f t="shared" si="543"/>
        <v>0</v>
      </c>
      <c r="AP681" s="125">
        <f t="shared" si="518"/>
        <v>1</v>
      </c>
      <c r="AQ681" s="127">
        <f t="shared" si="519"/>
        <v>810</v>
      </c>
      <c r="AR681" s="127">
        <f t="shared" si="520"/>
        <v>0</v>
      </c>
      <c r="AS681" s="125">
        <f t="shared" si="521"/>
        <v>0</v>
      </c>
      <c r="AT681" s="128">
        <f t="shared" si="522"/>
        <v>0</v>
      </c>
      <c r="AU681" s="128">
        <f t="shared" si="523"/>
        <v>0</v>
      </c>
      <c r="AV681" s="128">
        <f t="shared" si="524"/>
        <v>0</v>
      </c>
      <c r="AW681" s="128">
        <f t="shared" si="525"/>
        <v>0</v>
      </c>
      <c r="AX681" s="146">
        <f t="shared" si="544"/>
        <v>0</v>
      </c>
      <c r="AY681" s="147">
        <f t="shared" si="526"/>
        <v>0</v>
      </c>
      <c r="AZ681" s="146">
        <f t="shared" si="545"/>
        <v>0</v>
      </c>
      <c r="BA681" s="129">
        <f t="shared" si="527"/>
        <v>0</v>
      </c>
      <c r="BB681" s="129">
        <f t="shared" si="528"/>
        <v>0</v>
      </c>
      <c r="BC681" s="129">
        <f t="shared" si="529"/>
        <v>0</v>
      </c>
      <c r="BD681" s="130">
        <f t="shared" si="530"/>
        <v>0</v>
      </c>
      <c r="BE681" s="130">
        <f t="shared" si="531"/>
        <v>0</v>
      </c>
      <c r="BF681" s="130">
        <f t="shared" si="532"/>
        <v>0</v>
      </c>
      <c r="BG681" s="149" t="b">
        <f t="shared" si="533"/>
        <v>0</v>
      </c>
      <c r="BH681" s="130" t="b">
        <f t="shared" si="534"/>
        <v>0</v>
      </c>
      <c r="BI681" s="130" t="str">
        <f t="shared" si="547"/>
        <v/>
      </c>
      <c r="BJ681" s="130" t="str">
        <f t="shared" si="548"/>
        <v/>
      </c>
      <c r="BK681" s="130">
        <f t="shared" si="549"/>
        <v>0</v>
      </c>
      <c r="BL681" s="130" t="str">
        <f t="shared" si="535"/>
        <v/>
      </c>
      <c r="BM681" s="130" t="str">
        <f t="shared" si="554"/>
        <v/>
      </c>
      <c r="BN681" s="130" t="str">
        <f t="shared" si="555"/>
        <v/>
      </c>
      <c r="BO681" s="130">
        <f t="shared" si="551"/>
        <v>0</v>
      </c>
      <c r="BP681" s="130">
        <f t="shared" si="552"/>
        <v>0</v>
      </c>
      <c r="BQ681" s="130">
        <f t="shared" si="553"/>
        <v>0</v>
      </c>
      <c r="BR681" s="130">
        <f t="shared" si="550"/>
        <v>0</v>
      </c>
      <c r="BS681" s="130" t="str">
        <f t="shared" si="536"/>
        <v>N</v>
      </c>
    </row>
    <row r="682" spans="1:71" ht="18" customHeight="1">
      <c r="A682" s="115"/>
      <c r="B682" s="117"/>
      <c r="C682" s="117"/>
      <c r="D682" s="118"/>
      <c r="E682" s="118"/>
      <c r="F682" s="115"/>
      <c r="G682" s="115"/>
      <c r="H682" s="119"/>
      <c r="I682" s="109" t="str">
        <f t="shared" si="506"/>
        <v xml:space="preserve"> </v>
      </c>
      <c r="J682" s="109" t="str">
        <f t="shared" si="507"/>
        <v xml:space="preserve"> </v>
      </c>
      <c r="K682" s="109" t="str">
        <f t="shared" si="508"/>
        <v xml:space="preserve"> </v>
      </c>
      <c r="W682" s="141" t="str">
        <f t="shared" si="509"/>
        <v xml:space="preserve"> </v>
      </c>
      <c r="X682" s="137" t="str">
        <f t="shared" si="510"/>
        <v xml:space="preserve"> </v>
      </c>
      <c r="Y682" s="137" t="str">
        <f t="shared" si="511"/>
        <v xml:space="preserve"> </v>
      </c>
      <c r="Z682" s="137" t="str">
        <f t="shared" si="537"/>
        <v xml:space="preserve"> </v>
      </c>
      <c r="AA682" s="138" t="str">
        <f t="shared" si="538"/>
        <v xml:space="preserve"> </v>
      </c>
      <c r="AB682" s="144" t="str">
        <f t="shared" si="539"/>
        <v xml:space="preserve"> </v>
      </c>
      <c r="AC682" s="139" t="e">
        <f t="shared" si="540"/>
        <v>#N/A</v>
      </c>
      <c r="AD682" s="139" t="e">
        <f t="shared" si="541"/>
        <v>#N/A</v>
      </c>
      <c r="AE682" s="140" t="str">
        <f>IF(ISBLANK($G682)," ",IF($D682="Z",#REF!,IF($G682=2,0,IF($G682=1,IF($AB682&gt;$AD682,#REF!,0),IF($AB682&lt;$AC682,#REF!,#REF!)))))</f>
        <v xml:space="preserve"> </v>
      </c>
      <c r="AF682" s="140" t="str">
        <f>IF(ISBLANK($G682)," ",IF($D682="Z",#REF!+#REF!,IF($G682=2,#REF!+#REF!,IF($G682=1,IF($AB682&gt;$AD682,#REF!+#REF!,#REF!+#REF!),IF($AB682&lt;$AC682,#REF!+#REF!,#REF!+#REF!)))))</f>
        <v xml:space="preserve"> </v>
      </c>
      <c r="AG682" s="125">
        <f t="shared" si="512"/>
        <v>0</v>
      </c>
      <c r="AH682" s="126">
        <f t="shared" si="513"/>
        <v>0</v>
      </c>
      <c r="AI682" s="126">
        <f t="shared" si="514"/>
        <v>0</v>
      </c>
      <c r="AJ682" s="126">
        <f t="shared" si="515"/>
        <v>0</v>
      </c>
      <c r="AK682" s="126">
        <f t="shared" si="516"/>
        <v>0</v>
      </c>
      <c r="AL682" s="126">
        <f t="shared" si="517"/>
        <v>4</v>
      </c>
      <c r="AM682" s="125">
        <f t="shared" si="546"/>
        <v>23</v>
      </c>
      <c r="AN682" s="125">
        <f t="shared" si="542"/>
        <v>0</v>
      </c>
      <c r="AO682" s="125">
        <f t="shared" si="543"/>
        <v>0</v>
      </c>
      <c r="AP682" s="125">
        <f t="shared" si="518"/>
        <v>1</v>
      </c>
      <c r="AQ682" s="127">
        <f t="shared" si="519"/>
        <v>810</v>
      </c>
      <c r="AR682" s="127">
        <f t="shared" si="520"/>
        <v>0</v>
      </c>
      <c r="AS682" s="125">
        <f t="shared" si="521"/>
        <v>0</v>
      </c>
      <c r="AT682" s="128">
        <f t="shared" si="522"/>
        <v>0</v>
      </c>
      <c r="AU682" s="128">
        <f t="shared" si="523"/>
        <v>0</v>
      </c>
      <c r="AV682" s="128">
        <f t="shared" si="524"/>
        <v>0</v>
      </c>
      <c r="AW682" s="128">
        <f t="shared" si="525"/>
        <v>0</v>
      </c>
      <c r="AX682" s="146">
        <f t="shared" si="544"/>
        <v>0</v>
      </c>
      <c r="AY682" s="147">
        <f t="shared" si="526"/>
        <v>0</v>
      </c>
      <c r="AZ682" s="146">
        <f t="shared" si="545"/>
        <v>0</v>
      </c>
      <c r="BA682" s="129">
        <f t="shared" si="527"/>
        <v>0</v>
      </c>
      <c r="BB682" s="129">
        <f t="shared" si="528"/>
        <v>0</v>
      </c>
      <c r="BC682" s="129">
        <f t="shared" si="529"/>
        <v>0</v>
      </c>
      <c r="BD682" s="130">
        <f t="shared" si="530"/>
        <v>0</v>
      </c>
      <c r="BE682" s="130">
        <f t="shared" si="531"/>
        <v>0</v>
      </c>
      <c r="BF682" s="130">
        <f t="shared" si="532"/>
        <v>0</v>
      </c>
      <c r="BG682" s="149" t="b">
        <f t="shared" si="533"/>
        <v>0</v>
      </c>
      <c r="BH682" s="130" t="b">
        <f t="shared" si="534"/>
        <v>0</v>
      </c>
      <c r="BI682" s="130" t="str">
        <f t="shared" si="547"/>
        <v/>
      </c>
      <c r="BJ682" s="130" t="str">
        <f t="shared" si="548"/>
        <v/>
      </c>
      <c r="BK682" s="130">
        <f t="shared" si="549"/>
        <v>0</v>
      </c>
      <c r="BL682" s="130" t="str">
        <f t="shared" si="535"/>
        <v/>
      </c>
      <c r="BM682" s="130" t="str">
        <f t="shared" si="554"/>
        <v/>
      </c>
      <c r="BN682" s="130" t="str">
        <f t="shared" si="555"/>
        <v/>
      </c>
      <c r="BO682" s="130">
        <f t="shared" si="551"/>
        <v>0</v>
      </c>
      <c r="BP682" s="130">
        <f t="shared" si="552"/>
        <v>0</v>
      </c>
      <c r="BQ682" s="130">
        <f t="shared" si="553"/>
        <v>0</v>
      </c>
      <c r="BR682" s="130">
        <f t="shared" si="550"/>
        <v>0</v>
      </c>
      <c r="BS682" s="130" t="str">
        <f t="shared" si="536"/>
        <v>N</v>
      </c>
    </row>
    <row r="683" spans="1:71" ht="18" customHeight="1">
      <c r="A683" s="115"/>
      <c r="B683" s="117"/>
      <c r="C683" s="117"/>
      <c r="D683" s="118"/>
      <c r="E683" s="118"/>
      <c r="F683" s="115"/>
      <c r="G683" s="115"/>
      <c r="H683" s="119"/>
      <c r="I683" s="109" t="str">
        <f t="shared" si="506"/>
        <v xml:space="preserve"> </v>
      </c>
      <c r="J683" s="109" t="str">
        <f t="shared" si="507"/>
        <v xml:space="preserve"> </v>
      </c>
      <c r="K683" s="109" t="str">
        <f t="shared" si="508"/>
        <v xml:space="preserve"> </v>
      </c>
      <c r="W683" s="141" t="str">
        <f t="shared" si="509"/>
        <v xml:space="preserve"> </v>
      </c>
      <c r="X683" s="137" t="str">
        <f t="shared" si="510"/>
        <v xml:space="preserve"> </v>
      </c>
      <c r="Y683" s="137" t="str">
        <f t="shared" si="511"/>
        <v xml:space="preserve"> </v>
      </c>
      <c r="Z683" s="137" t="str">
        <f t="shared" si="537"/>
        <v xml:space="preserve"> </v>
      </c>
      <c r="AA683" s="138" t="str">
        <f t="shared" si="538"/>
        <v xml:space="preserve"> </v>
      </c>
      <c r="AB683" s="144" t="str">
        <f t="shared" si="539"/>
        <v xml:space="preserve"> </v>
      </c>
      <c r="AC683" s="139" t="e">
        <f t="shared" si="540"/>
        <v>#N/A</v>
      </c>
      <c r="AD683" s="139" t="e">
        <f t="shared" si="541"/>
        <v>#N/A</v>
      </c>
      <c r="AE683" s="140" t="str">
        <f>IF(ISBLANK($G683)," ",IF($D683="Z",#REF!,IF($G683=2,0,IF($G683=1,IF($AB683&gt;$AD683,#REF!,0),IF($AB683&lt;$AC683,#REF!,#REF!)))))</f>
        <v xml:space="preserve"> </v>
      </c>
      <c r="AF683" s="140" t="str">
        <f>IF(ISBLANK($G683)," ",IF($D683="Z",#REF!+#REF!,IF($G683=2,#REF!+#REF!,IF($G683=1,IF($AB683&gt;$AD683,#REF!+#REF!,#REF!+#REF!),IF($AB683&lt;$AC683,#REF!+#REF!,#REF!+#REF!)))))</f>
        <v xml:space="preserve"> </v>
      </c>
      <c r="AG683" s="125">
        <f t="shared" si="512"/>
        <v>0</v>
      </c>
      <c r="AH683" s="126">
        <f t="shared" si="513"/>
        <v>0</v>
      </c>
      <c r="AI683" s="126">
        <f t="shared" si="514"/>
        <v>0</v>
      </c>
      <c r="AJ683" s="126">
        <f t="shared" si="515"/>
        <v>0</v>
      </c>
      <c r="AK683" s="126">
        <f t="shared" si="516"/>
        <v>0</v>
      </c>
      <c r="AL683" s="126">
        <f t="shared" si="517"/>
        <v>4</v>
      </c>
      <c r="AM683" s="125">
        <f t="shared" si="546"/>
        <v>23</v>
      </c>
      <c r="AN683" s="125">
        <f t="shared" si="542"/>
        <v>0</v>
      </c>
      <c r="AO683" s="125">
        <f t="shared" si="543"/>
        <v>0</v>
      </c>
      <c r="AP683" s="125">
        <f t="shared" si="518"/>
        <v>1</v>
      </c>
      <c r="AQ683" s="127">
        <f t="shared" si="519"/>
        <v>810</v>
      </c>
      <c r="AR683" s="127">
        <f t="shared" si="520"/>
        <v>0</v>
      </c>
      <c r="AS683" s="125">
        <f t="shared" si="521"/>
        <v>0</v>
      </c>
      <c r="AT683" s="128">
        <f t="shared" si="522"/>
        <v>0</v>
      </c>
      <c r="AU683" s="128">
        <f t="shared" si="523"/>
        <v>0</v>
      </c>
      <c r="AV683" s="128">
        <f t="shared" si="524"/>
        <v>0</v>
      </c>
      <c r="AW683" s="128">
        <f t="shared" si="525"/>
        <v>0</v>
      </c>
      <c r="AX683" s="146">
        <f t="shared" si="544"/>
        <v>0</v>
      </c>
      <c r="AY683" s="147">
        <f t="shared" si="526"/>
        <v>0</v>
      </c>
      <c r="AZ683" s="146">
        <f t="shared" si="545"/>
        <v>0</v>
      </c>
      <c r="BA683" s="129">
        <f t="shared" si="527"/>
        <v>0</v>
      </c>
      <c r="BB683" s="129">
        <f t="shared" si="528"/>
        <v>0</v>
      </c>
      <c r="BC683" s="129">
        <f t="shared" si="529"/>
        <v>0</v>
      </c>
      <c r="BD683" s="130">
        <f t="shared" si="530"/>
        <v>0</v>
      </c>
      <c r="BE683" s="130">
        <f t="shared" si="531"/>
        <v>0</v>
      </c>
      <c r="BF683" s="130">
        <f t="shared" si="532"/>
        <v>0</v>
      </c>
      <c r="BG683" s="149" t="b">
        <f t="shared" si="533"/>
        <v>0</v>
      </c>
      <c r="BH683" s="130" t="b">
        <f t="shared" si="534"/>
        <v>0</v>
      </c>
      <c r="BI683" s="130" t="str">
        <f t="shared" si="547"/>
        <v/>
      </c>
      <c r="BJ683" s="130" t="str">
        <f t="shared" si="548"/>
        <v/>
      </c>
      <c r="BK683" s="130">
        <f t="shared" si="549"/>
        <v>0</v>
      </c>
      <c r="BL683" s="130" t="str">
        <f t="shared" si="535"/>
        <v/>
      </c>
      <c r="BM683" s="130" t="str">
        <f t="shared" si="554"/>
        <v/>
      </c>
      <c r="BN683" s="130" t="str">
        <f t="shared" si="555"/>
        <v/>
      </c>
      <c r="BO683" s="130">
        <f t="shared" si="551"/>
        <v>0</v>
      </c>
      <c r="BP683" s="130">
        <f t="shared" si="552"/>
        <v>0</v>
      </c>
      <c r="BQ683" s="130">
        <f t="shared" si="553"/>
        <v>0</v>
      </c>
      <c r="BR683" s="130">
        <f t="shared" si="550"/>
        <v>0</v>
      </c>
      <c r="BS683" s="130" t="str">
        <f t="shared" si="536"/>
        <v>N</v>
      </c>
    </row>
    <row r="684" spans="1:71" ht="18" customHeight="1">
      <c r="A684" s="115"/>
      <c r="B684" s="117"/>
      <c r="C684" s="117"/>
      <c r="D684" s="118"/>
      <c r="E684" s="118"/>
      <c r="F684" s="115"/>
      <c r="G684" s="115"/>
      <c r="H684" s="119"/>
      <c r="I684" s="109" t="str">
        <f t="shared" si="506"/>
        <v xml:space="preserve"> </v>
      </c>
      <c r="J684" s="109" t="str">
        <f t="shared" si="507"/>
        <v xml:space="preserve"> </v>
      </c>
      <c r="K684" s="109" t="str">
        <f t="shared" si="508"/>
        <v xml:space="preserve"> </v>
      </c>
      <c r="W684" s="141" t="str">
        <f t="shared" si="509"/>
        <v xml:space="preserve"> </v>
      </c>
      <c r="X684" s="137" t="str">
        <f t="shared" si="510"/>
        <v xml:space="preserve"> </v>
      </c>
      <c r="Y684" s="137" t="str">
        <f t="shared" si="511"/>
        <v xml:space="preserve"> </v>
      </c>
      <c r="Z684" s="137" t="str">
        <f t="shared" si="537"/>
        <v xml:space="preserve"> </v>
      </c>
      <c r="AA684" s="138" t="str">
        <f t="shared" si="538"/>
        <v xml:space="preserve"> </v>
      </c>
      <c r="AB684" s="144" t="str">
        <f t="shared" si="539"/>
        <v xml:space="preserve"> </v>
      </c>
      <c r="AC684" s="139" t="e">
        <f t="shared" si="540"/>
        <v>#N/A</v>
      </c>
      <c r="AD684" s="139" t="e">
        <f t="shared" si="541"/>
        <v>#N/A</v>
      </c>
      <c r="AE684" s="140" t="str">
        <f>IF(ISBLANK($G684)," ",IF($D684="Z",#REF!,IF($G684=2,0,IF($G684=1,IF($AB684&gt;$AD684,#REF!,0),IF($AB684&lt;$AC684,#REF!,#REF!)))))</f>
        <v xml:space="preserve"> </v>
      </c>
      <c r="AF684" s="140" t="str">
        <f>IF(ISBLANK($G684)," ",IF($D684="Z",#REF!+#REF!,IF($G684=2,#REF!+#REF!,IF($G684=1,IF($AB684&gt;$AD684,#REF!+#REF!,#REF!+#REF!),IF($AB684&lt;$AC684,#REF!+#REF!,#REF!+#REF!)))))</f>
        <v xml:space="preserve"> </v>
      </c>
      <c r="AG684" s="125">
        <f t="shared" si="512"/>
        <v>0</v>
      </c>
      <c r="AH684" s="126">
        <f t="shared" si="513"/>
        <v>0</v>
      </c>
      <c r="AI684" s="126">
        <f t="shared" si="514"/>
        <v>0</v>
      </c>
      <c r="AJ684" s="126">
        <f t="shared" si="515"/>
        <v>0</v>
      </c>
      <c r="AK684" s="126">
        <f t="shared" si="516"/>
        <v>0</v>
      </c>
      <c r="AL684" s="126">
        <f t="shared" si="517"/>
        <v>4</v>
      </c>
      <c r="AM684" s="125">
        <f t="shared" si="546"/>
        <v>23</v>
      </c>
      <c r="AN684" s="125">
        <f t="shared" si="542"/>
        <v>0</v>
      </c>
      <c r="AO684" s="125">
        <f t="shared" si="543"/>
        <v>0</v>
      </c>
      <c r="AP684" s="125">
        <f t="shared" si="518"/>
        <v>1</v>
      </c>
      <c r="AQ684" s="127">
        <f t="shared" si="519"/>
        <v>810</v>
      </c>
      <c r="AR684" s="127">
        <f t="shared" si="520"/>
        <v>0</v>
      </c>
      <c r="AS684" s="125">
        <f t="shared" si="521"/>
        <v>0</v>
      </c>
      <c r="AT684" s="128">
        <f t="shared" si="522"/>
        <v>0</v>
      </c>
      <c r="AU684" s="128">
        <f t="shared" si="523"/>
        <v>0</v>
      </c>
      <c r="AV684" s="128">
        <f t="shared" si="524"/>
        <v>0</v>
      </c>
      <c r="AW684" s="128">
        <f t="shared" si="525"/>
        <v>0</v>
      </c>
      <c r="AX684" s="146">
        <f t="shared" si="544"/>
        <v>0</v>
      </c>
      <c r="AY684" s="147">
        <f t="shared" si="526"/>
        <v>0</v>
      </c>
      <c r="AZ684" s="146">
        <f t="shared" si="545"/>
        <v>0</v>
      </c>
      <c r="BA684" s="129">
        <f t="shared" si="527"/>
        <v>0</v>
      </c>
      <c r="BB684" s="129">
        <f t="shared" si="528"/>
        <v>0</v>
      </c>
      <c r="BC684" s="129">
        <f t="shared" si="529"/>
        <v>0</v>
      </c>
      <c r="BD684" s="130">
        <f t="shared" si="530"/>
        <v>0</v>
      </c>
      <c r="BE684" s="130">
        <f t="shared" si="531"/>
        <v>0</v>
      </c>
      <c r="BF684" s="130">
        <f t="shared" si="532"/>
        <v>0</v>
      </c>
      <c r="BG684" s="149" t="b">
        <f t="shared" si="533"/>
        <v>0</v>
      </c>
      <c r="BH684" s="130" t="b">
        <f t="shared" si="534"/>
        <v>0</v>
      </c>
      <c r="BI684" s="130" t="str">
        <f t="shared" si="547"/>
        <v/>
      </c>
      <c r="BJ684" s="130" t="str">
        <f t="shared" si="548"/>
        <v/>
      </c>
      <c r="BK684" s="130">
        <f t="shared" si="549"/>
        <v>0</v>
      </c>
      <c r="BL684" s="130" t="str">
        <f t="shared" si="535"/>
        <v/>
      </c>
      <c r="BM684" s="130" t="str">
        <f t="shared" si="554"/>
        <v/>
      </c>
      <c r="BN684" s="130" t="str">
        <f t="shared" si="555"/>
        <v/>
      </c>
      <c r="BO684" s="130">
        <f t="shared" si="551"/>
        <v>0</v>
      </c>
      <c r="BP684" s="130">
        <f t="shared" si="552"/>
        <v>0</v>
      </c>
      <c r="BQ684" s="130">
        <f t="shared" si="553"/>
        <v>0</v>
      </c>
      <c r="BR684" s="130">
        <f t="shared" si="550"/>
        <v>0</v>
      </c>
      <c r="BS684" s="130" t="str">
        <f t="shared" si="536"/>
        <v>N</v>
      </c>
    </row>
    <row r="685" spans="1:71" ht="18" customHeight="1">
      <c r="A685" s="115"/>
      <c r="B685" s="117"/>
      <c r="C685" s="117"/>
      <c r="D685" s="118"/>
      <c r="E685" s="118"/>
      <c r="F685" s="115"/>
      <c r="G685" s="115"/>
      <c r="H685" s="119"/>
      <c r="I685" s="109" t="str">
        <f t="shared" si="506"/>
        <v xml:space="preserve"> </v>
      </c>
      <c r="J685" s="109" t="str">
        <f t="shared" si="507"/>
        <v xml:space="preserve"> </v>
      </c>
      <c r="K685" s="109" t="str">
        <f t="shared" si="508"/>
        <v xml:space="preserve"> </v>
      </c>
      <c r="W685" s="141" t="str">
        <f t="shared" si="509"/>
        <v xml:space="preserve"> </v>
      </c>
      <c r="X685" s="137" t="str">
        <f t="shared" si="510"/>
        <v xml:space="preserve"> </v>
      </c>
      <c r="Y685" s="137" t="str">
        <f t="shared" si="511"/>
        <v xml:space="preserve"> </v>
      </c>
      <c r="Z685" s="137" t="str">
        <f t="shared" si="537"/>
        <v xml:space="preserve"> </v>
      </c>
      <c r="AA685" s="138" t="str">
        <f t="shared" si="538"/>
        <v xml:space="preserve"> </v>
      </c>
      <c r="AB685" s="144" t="str">
        <f t="shared" si="539"/>
        <v xml:space="preserve"> </v>
      </c>
      <c r="AC685" s="139" t="e">
        <f t="shared" si="540"/>
        <v>#N/A</v>
      </c>
      <c r="AD685" s="139" t="e">
        <f t="shared" si="541"/>
        <v>#N/A</v>
      </c>
      <c r="AE685" s="140" t="str">
        <f>IF(ISBLANK($G685)," ",IF($D685="Z",#REF!,IF($G685=2,0,IF($G685=1,IF($AB685&gt;$AD685,#REF!,0),IF($AB685&lt;$AC685,#REF!,#REF!)))))</f>
        <v xml:space="preserve"> </v>
      </c>
      <c r="AF685" s="140" t="str">
        <f>IF(ISBLANK($G685)," ",IF($D685="Z",#REF!+#REF!,IF($G685=2,#REF!+#REF!,IF($G685=1,IF($AB685&gt;$AD685,#REF!+#REF!,#REF!+#REF!),IF($AB685&lt;$AC685,#REF!+#REF!,#REF!+#REF!)))))</f>
        <v xml:space="preserve"> </v>
      </c>
      <c r="AG685" s="125">
        <f t="shared" si="512"/>
        <v>0</v>
      </c>
      <c r="AH685" s="126">
        <f t="shared" si="513"/>
        <v>0</v>
      </c>
      <c r="AI685" s="126">
        <f t="shared" si="514"/>
        <v>0</v>
      </c>
      <c r="AJ685" s="126">
        <f t="shared" si="515"/>
        <v>0</v>
      </c>
      <c r="AK685" s="126">
        <f t="shared" si="516"/>
        <v>0</v>
      </c>
      <c r="AL685" s="126">
        <f t="shared" si="517"/>
        <v>4</v>
      </c>
      <c r="AM685" s="125">
        <f t="shared" si="546"/>
        <v>23</v>
      </c>
      <c r="AN685" s="125">
        <f t="shared" si="542"/>
        <v>0</v>
      </c>
      <c r="AO685" s="125">
        <f t="shared" si="543"/>
        <v>0</v>
      </c>
      <c r="AP685" s="125">
        <f t="shared" si="518"/>
        <v>1</v>
      </c>
      <c r="AQ685" s="127">
        <f t="shared" si="519"/>
        <v>810</v>
      </c>
      <c r="AR685" s="127">
        <f t="shared" si="520"/>
        <v>0</v>
      </c>
      <c r="AS685" s="125">
        <f t="shared" si="521"/>
        <v>0</v>
      </c>
      <c r="AT685" s="128">
        <f t="shared" si="522"/>
        <v>0</v>
      </c>
      <c r="AU685" s="128">
        <f t="shared" si="523"/>
        <v>0</v>
      </c>
      <c r="AV685" s="128">
        <f t="shared" si="524"/>
        <v>0</v>
      </c>
      <c r="AW685" s="128">
        <f t="shared" si="525"/>
        <v>0</v>
      </c>
      <c r="AX685" s="146">
        <f t="shared" si="544"/>
        <v>0</v>
      </c>
      <c r="AY685" s="147">
        <f t="shared" si="526"/>
        <v>0</v>
      </c>
      <c r="AZ685" s="146">
        <f t="shared" si="545"/>
        <v>0</v>
      </c>
      <c r="BA685" s="129">
        <f t="shared" si="527"/>
        <v>0</v>
      </c>
      <c r="BB685" s="129">
        <f t="shared" si="528"/>
        <v>0</v>
      </c>
      <c r="BC685" s="129">
        <f t="shared" si="529"/>
        <v>0</v>
      </c>
      <c r="BD685" s="130">
        <f t="shared" si="530"/>
        <v>0</v>
      </c>
      <c r="BE685" s="130">
        <f t="shared" si="531"/>
        <v>0</v>
      </c>
      <c r="BF685" s="130">
        <f t="shared" si="532"/>
        <v>0</v>
      </c>
      <c r="BG685" s="149" t="b">
        <f t="shared" si="533"/>
        <v>0</v>
      </c>
      <c r="BH685" s="130" t="b">
        <f t="shared" si="534"/>
        <v>0</v>
      </c>
      <c r="BI685" s="130" t="str">
        <f t="shared" si="547"/>
        <v/>
      </c>
      <c r="BJ685" s="130" t="str">
        <f t="shared" si="548"/>
        <v/>
      </c>
      <c r="BK685" s="130">
        <f t="shared" si="549"/>
        <v>0</v>
      </c>
      <c r="BL685" s="130" t="str">
        <f t="shared" si="535"/>
        <v/>
      </c>
      <c r="BM685" s="130" t="str">
        <f t="shared" si="554"/>
        <v/>
      </c>
      <c r="BN685" s="130" t="str">
        <f t="shared" si="555"/>
        <v/>
      </c>
      <c r="BO685" s="130">
        <f t="shared" si="551"/>
        <v>0</v>
      </c>
      <c r="BP685" s="130">
        <f t="shared" si="552"/>
        <v>0</v>
      </c>
      <c r="BQ685" s="130">
        <f t="shared" si="553"/>
        <v>0</v>
      </c>
      <c r="BR685" s="130">
        <f t="shared" si="550"/>
        <v>0</v>
      </c>
      <c r="BS685" s="130" t="str">
        <f t="shared" si="536"/>
        <v>N</v>
      </c>
    </row>
    <row r="686" spans="1:71" ht="18" customHeight="1">
      <c r="A686" s="115"/>
      <c r="B686" s="117"/>
      <c r="C686" s="117"/>
      <c r="D686" s="118"/>
      <c r="E686" s="118"/>
      <c r="F686" s="115"/>
      <c r="G686" s="115"/>
      <c r="H686" s="119"/>
      <c r="I686" s="109" t="str">
        <f t="shared" si="506"/>
        <v xml:space="preserve"> </v>
      </c>
      <c r="J686" s="109" t="str">
        <f t="shared" si="507"/>
        <v xml:space="preserve"> </v>
      </c>
      <c r="K686" s="109" t="str">
        <f t="shared" si="508"/>
        <v xml:space="preserve"> </v>
      </c>
      <c r="W686" s="141" t="str">
        <f t="shared" si="509"/>
        <v xml:space="preserve"> </v>
      </c>
      <c r="X686" s="137" t="str">
        <f t="shared" si="510"/>
        <v xml:space="preserve"> </v>
      </c>
      <c r="Y686" s="137" t="str">
        <f t="shared" si="511"/>
        <v xml:space="preserve"> </v>
      </c>
      <c r="Z686" s="137" t="str">
        <f t="shared" si="537"/>
        <v xml:space="preserve"> </v>
      </c>
      <c r="AA686" s="138" t="str">
        <f t="shared" si="538"/>
        <v xml:space="preserve"> </v>
      </c>
      <c r="AB686" s="144" t="str">
        <f t="shared" si="539"/>
        <v xml:space="preserve"> </v>
      </c>
      <c r="AC686" s="139" t="e">
        <f t="shared" si="540"/>
        <v>#N/A</v>
      </c>
      <c r="AD686" s="139" t="e">
        <f t="shared" si="541"/>
        <v>#N/A</v>
      </c>
      <c r="AE686" s="140" t="str">
        <f>IF(ISBLANK($G686)," ",IF($D686="Z",#REF!,IF($G686=2,0,IF($G686=1,IF($AB686&gt;$AD686,#REF!,0),IF($AB686&lt;$AC686,#REF!,#REF!)))))</f>
        <v xml:space="preserve"> </v>
      </c>
      <c r="AF686" s="140" t="str">
        <f>IF(ISBLANK($G686)," ",IF($D686="Z",#REF!+#REF!,IF($G686=2,#REF!+#REF!,IF($G686=1,IF($AB686&gt;$AD686,#REF!+#REF!,#REF!+#REF!),IF($AB686&lt;$AC686,#REF!+#REF!,#REF!+#REF!)))))</f>
        <v xml:space="preserve"> </v>
      </c>
      <c r="AG686" s="125">
        <f t="shared" si="512"/>
        <v>0</v>
      </c>
      <c r="AH686" s="126">
        <f t="shared" si="513"/>
        <v>0</v>
      </c>
      <c r="AI686" s="126">
        <f t="shared" si="514"/>
        <v>0</v>
      </c>
      <c r="AJ686" s="126">
        <f t="shared" si="515"/>
        <v>0</v>
      </c>
      <c r="AK686" s="126">
        <f t="shared" si="516"/>
        <v>0</v>
      </c>
      <c r="AL686" s="126">
        <f t="shared" si="517"/>
        <v>4</v>
      </c>
      <c r="AM686" s="125">
        <f t="shared" si="546"/>
        <v>23</v>
      </c>
      <c r="AN686" s="125">
        <f t="shared" si="542"/>
        <v>0</v>
      </c>
      <c r="AO686" s="125">
        <f t="shared" si="543"/>
        <v>0</v>
      </c>
      <c r="AP686" s="125">
        <f t="shared" si="518"/>
        <v>1</v>
      </c>
      <c r="AQ686" s="127">
        <f t="shared" si="519"/>
        <v>810</v>
      </c>
      <c r="AR686" s="127">
        <f t="shared" si="520"/>
        <v>0</v>
      </c>
      <c r="AS686" s="125">
        <f t="shared" si="521"/>
        <v>0</v>
      </c>
      <c r="AT686" s="128">
        <f t="shared" si="522"/>
        <v>0</v>
      </c>
      <c r="AU686" s="128">
        <f t="shared" si="523"/>
        <v>0</v>
      </c>
      <c r="AV686" s="128">
        <f t="shared" si="524"/>
        <v>0</v>
      </c>
      <c r="AW686" s="128">
        <f t="shared" si="525"/>
        <v>0</v>
      </c>
      <c r="AX686" s="146">
        <f t="shared" si="544"/>
        <v>0</v>
      </c>
      <c r="AY686" s="147">
        <f t="shared" si="526"/>
        <v>0</v>
      </c>
      <c r="AZ686" s="146">
        <f t="shared" si="545"/>
        <v>0</v>
      </c>
      <c r="BA686" s="129">
        <f t="shared" si="527"/>
        <v>0</v>
      </c>
      <c r="BB686" s="129">
        <f t="shared" si="528"/>
        <v>0</v>
      </c>
      <c r="BC686" s="129">
        <f t="shared" si="529"/>
        <v>0</v>
      </c>
      <c r="BD686" s="130">
        <f t="shared" si="530"/>
        <v>0</v>
      </c>
      <c r="BE686" s="130">
        <f t="shared" si="531"/>
        <v>0</v>
      </c>
      <c r="BF686" s="130">
        <f t="shared" si="532"/>
        <v>0</v>
      </c>
      <c r="BG686" s="149" t="b">
        <f t="shared" si="533"/>
        <v>0</v>
      </c>
      <c r="BH686" s="130" t="b">
        <f t="shared" si="534"/>
        <v>0</v>
      </c>
      <c r="BI686" s="130" t="str">
        <f t="shared" si="547"/>
        <v/>
      </c>
      <c r="BJ686" s="130" t="str">
        <f t="shared" si="548"/>
        <v/>
      </c>
      <c r="BK686" s="130">
        <f t="shared" si="549"/>
        <v>0</v>
      </c>
      <c r="BL686" s="130" t="str">
        <f t="shared" si="535"/>
        <v/>
      </c>
      <c r="BM686" s="130" t="str">
        <f t="shared" si="554"/>
        <v/>
      </c>
      <c r="BN686" s="130" t="str">
        <f t="shared" si="555"/>
        <v/>
      </c>
      <c r="BO686" s="130">
        <f t="shared" si="551"/>
        <v>0</v>
      </c>
      <c r="BP686" s="130">
        <f t="shared" si="552"/>
        <v>0</v>
      </c>
      <c r="BQ686" s="130">
        <f t="shared" si="553"/>
        <v>0</v>
      </c>
      <c r="BR686" s="130">
        <f t="shared" si="550"/>
        <v>0</v>
      </c>
      <c r="BS686" s="130" t="str">
        <f t="shared" si="536"/>
        <v>N</v>
      </c>
    </row>
    <row r="687" spans="1:71" ht="18" customHeight="1">
      <c r="A687" s="115"/>
      <c r="B687" s="117"/>
      <c r="C687" s="117"/>
      <c r="D687" s="118"/>
      <c r="E687" s="118"/>
      <c r="F687" s="115"/>
      <c r="G687" s="115"/>
      <c r="H687" s="119"/>
      <c r="I687" s="109" t="str">
        <f t="shared" si="506"/>
        <v xml:space="preserve"> </v>
      </c>
      <c r="J687" s="109" t="str">
        <f t="shared" si="507"/>
        <v xml:space="preserve"> </v>
      </c>
      <c r="K687" s="109" t="str">
        <f t="shared" si="508"/>
        <v xml:space="preserve"> </v>
      </c>
      <c r="W687" s="141" t="str">
        <f t="shared" si="509"/>
        <v xml:space="preserve"> </v>
      </c>
      <c r="X687" s="137" t="str">
        <f t="shared" si="510"/>
        <v xml:space="preserve"> </v>
      </c>
      <c r="Y687" s="137" t="str">
        <f t="shared" si="511"/>
        <v xml:space="preserve"> </v>
      </c>
      <c r="Z687" s="137" t="str">
        <f t="shared" si="537"/>
        <v xml:space="preserve"> </v>
      </c>
      <c r="AA687" s="138" t="str">
        <f t="shared" si="538"/>
        <v xml:space="preserve"> </v>
      </c>
      <c r="AB687" s="144" t="str">
        <f t="shared" si="539"/>
        <v xml:space="preserve"> </v>
      </c>
      <c r="AC687" s="139" t="e">
        <f t="shared" si="540"/>
        <v>#N/A</v>
      </c>
      <c r="AD687" s="139" t="e">
        <f t="shared" si="541"/>
        <v>#N/A</v>
      </c>
      <c r="AE687" s="140" t="str">
        <f>IF(ISBLANK($G687)," ",IF($D687="Z",#REF!,IF($G687=2,0,IF($G687=1,IF($AB687&gt;$AD687,#REF!,0),IF($AB687&lt;$AC687,#REF!,#REF!)))))</f>
        <v xml:space="preserve"> </v>
      </c>
      <c r="AF687" s="140" t="str">
        <f>IF(ISBLANK($G687)," ",IF($D687="Z",#REF!+#REF!,IF($G687=2,#REF!+#REF!,IF($G687=1,IF($AB687&gt;$AD687,#REF!+#REF!,#REF!+#REF!),IF($AB687&lt;$AC687,#REF!+#REF!,#REF!+#REF!)))))</f>
        <v xml:space="preserve"> </v>
      </c>
      <c r="AG687" s="125">
        <f t="shared" si="512"/>
        <v>0</v>
      </c>
      <c r="AH687" s="126">
        <f t="shared" si="513"/>
        <v>0</v>
      </c>
      <c r="AI687" s="126">
        <f t="shared" si="514"/>
        <v>0</v>
      </c>
      <c r="AJ687" s="126">
        <f t="shared" si="515"/>
        <v>0</v>
      </c>
      <c r="AK687" s="126">
        <f t="shared" si="516"/>
        <v>0</v>
      </c>
      <c r="AL687" s="126">
        <f t="shared" si="517"/>
        <v>4</v>
      </c>
      <c r="AM687" s="125">
        <f t="shared" si="546"/>
        <v>23</v>
      </c>
      <c r="AN687" s="125">
        <f t="shared" si="542"/>
        <v>0</v>
      </c>
      <c r="AO687" s="125">
        <f t="shared" si="543"/>
        <v>0</v>
      </c>
      <c r="AP687" s="125">
        <f t="shared" si="518"/>
        <v>1</v>
      </c>
      <c r="AQ687" s="127">
        <f t="shared" si="519"/>
        <v>810</v>
      </c>
      <c r="AR687" s="127">
        <f t="shared" si="520"/>
        <v>0</v>
      </c>
      <c r="AS687" s="125">
        <f t="shared" si="521"/>
        <v>0</v>
      </c>
      <c r="AT687" s="128">
        <f t="shared" si="522"/>
        <v>0</v>
      </c>
      <c r="AU687" s="128">
        <f t="shared" si="523"/>
        <v>0</v>
      </c>
      <c r="AV687" s="128">
        <f t="shared" si="524"/>
        <v>0</v>
      </c>
      <c r="AW687" s="128">
        <f t="shared" si="525"/>
        <v>0</v>
      </c>
      <c r="AX687" s="146">
        <f t="shared" si="544"/>
        <v>0</v>
      </c>
      <c r="AY687" s="147">
        <f t="shared" si="526"/>
        <v>0</v>
      </c>
      <c r="AZ687" s="146">
        <f t="shared" si="545"/>
        <v>0</v>
      </c>
      <c r="BA687" s="129">
        <f t="shared" si="527"/>
        <v>0</v>
      </c>
      <c r="BB687" s="129">
        <f t="shared" si="528"/>
        <v>0</v>
      </c>
      <c r="BC687" s="129">
        <f t="shared" si="529"/>
        <v>0</v>
      </c>
      <c r="BD687" s="130">
        <f t="shared" si="530"/>
        <v>0</v>
      </c>
      <c r="BE687" s="130">
        <f t="shared" si="531"/>
        <v>0</v>
      </c>
      <c r="BF687" s="130">
        <f t="shared" si="532"/>
        <v>0</v>
      </c>
      <c r="BG687" s="149" t="b">
        <f t="shared" si="533"/>
        <v>0</v>
      </c>
      <c r="BH687" s="130" t="b">
        <f t="shared" si="534"/>
        <v>0</v>
      </c>
      <c r="BI687" s="130" t="str">
        <f t="shared" si="547"/>
        <v/>
      </c>
      <c r="BJ687" s="130" t="str">
        <f t="shared" si="548"/>
        <v/>
      </c>
      <c r="BK687" s="130">
        <f t="shared" si="549"/>
        <v>0</v>
      </c>
      <c r="BL687" s="130" t="str">
        <f t="shared" si="535"/>
        <v/>
      </c>
      <c r="BM687" s="130" t="str">
        <f t="shared" si="554"/>
        <v/>
      </c>
      <c r="BN687" s="130" t="str">
        <f t="shared" si="555"/>
        <v/>
      </c>
      <c r="BO687" s="130">
        <f t="shared" si="551"/>
        <v>0</v>
      </c>
      <c r="BP687" s="130">
        <f t="shared" si="552"/>
        <v>0</v>
      </c>
      <c r="BQ687" s="130">
        <f t="shared" si="553"/>
        <v>0</v>
      </c>
      <c r="BR687" s="130">
        <f t="shared" si="550"/>
        <v>0</v>
      </c>
      <c r="BS687" s="130" t="str">
        <f t="shared" si="536"/>
        <v>N</v>
      </c>
    </row>
    <row r="688" spans="1:71" ht="18" customHeight="1">
      <c r="A688" s="115"/>
      <c r="B688" s="117"/>
      <c r="C688" s="117"/>
      <c r="D688" s="118"/>
      <c r="E688" s="118"/>
      <c r="F688" s="115"/>
      <c r="G688" s="115"/>
      <c r="H688" s="119"/>
      <c r="I688" s="109" t="str">
        <f t="shared" si="506"/>
        <v xml:space="preserve"> </v>
      </c>
      <c r="J688" s="109" t="str">
        <f t="shared" si="507"/>
        <v xml:space="preserve"> </v>
      </c>
      <c r="K688" s="109" t="str">
        <f t="shared" si="508"/>
        <v xml:space="preserve"> </v>
      </c>
      <c r="W688" s="141" t="str">
        <f t="shared" si="509"/>
        <v xml:space="preserve"> </v>
      </c>
      <c r="X688" s="137" t="str">
        <f t="shared" si="510"/>
        <v xml:space="preserve"> </v>
      </c>
      <c r="Y688" s="137" t="str">
        <f t="shared" si="511"/>
        <v xml:space="preserve"> </v>
      </c>
      <c r="Z688" s="137" t="str">
        <f t="shared" si="537"/>
        <v xml:space="preserve"> </v>
      </c>
      <c r="AA688" s="138" t="str">
        <f t="shared" si="538"/>
        <v xml:space="preserve"> </v>
      </c>
      <c r="AB688" s="144" t="str">
        <f t="shared" si="539"/>
        <v xml:space="preserve"> </v>
      </c>
      <c r="AC688" s="139" t="e">
        <f t="shared" si="540"/>
        <v>#N/A</v>
      </c>
      <c r="AD688" s="139" t="e">
        <f t="shared" si="541"/>
        <v>#N/A</v>
      </c>
      <c r="AE688" s="140" t="str">
        <f>IF(ISBLANK($G688)," ",IF($D688="Z",#REF!,IF($G688=2,0,IF($G688=1,IF($AB688&gt;$AD688,#REF!,0),IF($AB688&lt;$AC688,#REF!,#REF!)))))</f>
        <v xml:space="preserve"> </v>
      </c>
      <c r="AF688" s="140" t="str">
        <f>IF(ISBLANK($G688)," ",IF($D688="Z",#REF!+#REF!,IF($G688=2,#REF!+#REF!,IF($G688=1,IF($AB688&gt;$AD688,#REF!+#REF!,#REF!+#REF!),IF($AB688&lt;$AC688,#REF!+#REF!,#REF!+#REF!)))))</f>
        <v xml:space="preserve"> </v>
      </c>
      <c r="AG688" s="125">
        <f t="shared" si="512"/>
        <v>0</v>
      </c>
      <c r="AH688" s="126">
        <f t="shared" si="513"/>
        <v>0</v>
      </c>
      <c r="AI688" s="126">
        <f t="shared" si="514"/>
        <v>0</v>
      </c>
      <c r="AJ688" s="126">
        <f t="shared" si="515"/>
        <v>0</v>
      </c>
      <c r="AK688" s="126">
        <f t="shared" si="516"/>
        <v>0</v>
      </c>
      <c r="AL688" s="126">
        <f t="shared" si="517"/>
        <v>4</v>
      </c>
      <c r="AM688" s="125">
        <f t="shared" si="546"/>
        <v>23</v>
      </c>
      <c r="AN688" s="125">
        <f t="shared" si="542"/>
        <v>0</v>
      </c>
      <c r="AO688" s="125">
        <f t="shared" si="543"/>
        <v>0</v>
      </c>
      <c r="AP688" s="125">
        <f t="shared" si="518"/>
        <v>1</v>
      </c>
      <c r="AQ688" s="127">
        <f t="shared" si="519"/>
        <v>810</v>
      </c>
      <c r="AR688" s="127">
        <f t="shared" si="520"/>
        <v>0</v>
      </c>
      <c r="AS688" s="125">
        <f t="shared" si="521"/>
        <v>0</v>
      </c>
      <c r="AT688" s="128">
        <f t="shared" si="522"/>
        <v>0</v>
      </c>
      <c r="AU688" s="128">
        <f t="shared" si="523"/>
        <v>0</v>
      </c>
      <c r="AV688" s="128">
        <f t="shared" si="524"/>
        <v>0</v>
      </c>
      <c r="AW688" s="128">
        <f t="shared" si="525"/>
        <v>0</v>
      </c>
      <c r="AX688" s="146">
        <f t="shared" si="544"/>
        <v>0</v>
      </c>
      <c r="AY688" s="147">
        <f t="shared" si="526"/>
        <v>0</v>
      </c>
      <c r="AZ688" s="146">
        <f t="shared" si="545"/>
        <v>0</v>
      </c>
      <c r="BA688" s="129">
        <f t="shared" si="527"/>
        <v>0</v>
      </c>
      <c r="BB688" s="129">
        <f t="shared" si="528"/>
        <v>0</v>
      </c>
      <c r="BC688" s="129">
        <f t="shared" si="529"/>
        <v>0</v>
      </c>
      <c r="BD688" s="130">
        <f t="shared" si="530"/>
        <v>0</v>
      </c>
      <c r="BE688" s="130">
        <f t="shared" si="531"/>
        <v>0</v>
      </c>
      <c r="BF688" s="130">
        <f t="shared" si="532"/>
        <v>0</v>
      </c>
      <c r="BG688" s="149" t="b">
        <f t="shared" si="533"/>
        <v>0</v>
      </c>
      <c r="BH688" s="130" t="b">
        <f t="shared" si="534"/>
        <v>0</v>
      </c>
      <c r="BI688" s="130" t="str">
        <f t="shared" si="547"/>
        <v/>
      </c>
      <c r="BJ688" s="130" t="str">
        <f t="shared" si="548"/>
        <v/>
      </c>
      <c r="BK688" s="130">
        <f t="shared" si="549"/>
        <v>0</v>
      </c>
      <c r="BL688" s="130" t="str">
        <f t="shared" si="535"/>
        <v/>
      </c>
      <c r="BM688" s="130" t="str">
        <f t="shared" si="554"/>
        <v/>
      </c>
      <c r="BN688" s="130" t="str">
        <f t="shared" si="555"/>
        <v/>
      </c>
      <c r="BO688" s="130">
        <f t="shared" si="551"/>
        <v>0</v>
      </c>
      <c r="BP688" s="130">
        <f t="shared" si="552"/>
        <v>0</v>
      </c>
      <c r="BQ688" s="130">
        <f t="shared" si="553"/>
        <v>0</v>
      </c>
      <c r="BR688" s="130">
        <f t="shared" si="550"/>
        <v>0</v>
      </c>
      <c r="BS688" s="130" t="str">
        <f t="shared" si="536"/>
        <v>N</v>
      </c>
    </row>
    <row r="689" spans="1:71" ht="18" customHeight="1">
      <c r="A689" s="115"/>
      <c r="B689" s="117"/>
      <c r="C689" s="117"/>
      <c r="D689" s="118"/>
      <c r="E689" s="118"/>
      <c r="F689" s="115"/>
      <c r="G689" s="115"/>
      <c r="H689" s="119"/>
      <c r="I689" s="109" t="str">
        <f t="shared" si="506"/>
        <v xml:space="preserve"> </v>
      </c>
      <c r="J689" s="109" t="str">
        <f t="shared" si="507"/>
        <v xml:space="preserve"> </v>
      </c>
      <c r="K689" s="109" t="str">
        <f t="shared" si="508"/>
        <v xml:space="preserve"> </v>
      </c>
      <c r="W689" s="141" t="str">
        <f t="shared" si="509"/>
        <v xml:space="preserve"> </v>
      </c>
      <c r="X689" s="137" t="str">
        <f t="shared" si="510"/>
        <v xml:space="preserve"> </v>
      </c>
      <c r="Y689" s="137" t="str">
        <f t="shared" si="511"/>
        <v xml:space="preserve"> </v>
      </c>
      <c r="Z689" s="137" t="str">
        <f t="shared" si="537"/>
        <v xml:space="preserve"> </v>
      </c>
      <c r="AA689" s="138" t="str">
        <f t="shared" si="538"/>
        <v xml:space="preserve"> </v>
      </c>
      <c r="AB689" s="144" t="str">
        <f t="shared" si="539"/>
        <v xml:space="preserve"> </v>
      </c>
      <c r="AC689" s="139" t="e">
        <f t="shared" si="540"/>
        <v>#N/A</v>
      </c>
      <c r="AD689" s="139" t="e">
        <f t="shared" si="541"/>
        <v>#N/A</v>
      </c>
      <c r="AE689" s="140" t="str">
        <f>IF(ISBLANK($G689)," ",IF($D689="Z",#REF!,IF($G689=2,0,IF($G689=1,IF($AB689&gt;$AD689,#REF!,0),IF($AB689&lt;$AC689,#REF!,#REF!)))))</f>
        <v xml:space="preserve"> </v>
      </c>
      <c r="AF689" s="140" t="str">
        <f>IF(ISBLANK($G689)," ",IF($D689="Z",#REF!+#REF!,IF($G689=2,#REF!+#REF!,IF($G689=1,IF($AB689&gt;$AD689,#REF!+#REF!,#REF!+#REF!),IF($AB689&lt;$AC689,#REF!+#REF!,#REF!+#REF!)))))</f>
        <v xml:space="preserve"> </v>
      </c>
      <c r="AG689" s="125">
        <f t="shared" si="512"/>
        <v>0</v>
      </c>
      <c r="AH689" s="126">
        <f t="shared" si="513"/>
        <v>0</v>
      </c>
      <c r="AI689" s="126">
        <f t="shared" si="514"/>
        <v>0</v>
      </c>
      <c r="AJ689" s="126">
        <f t="shared" si="515"/>
        <v>0</v>
      </c>
      <c r="AK689" s="126">
        <f t="shared" si="516"/>
        <v>0</v>
      </c>
      <c r="AL689" s="126">
        <f t="shared" si="517"/>
        <v>4</v>
      </c>
      <c r="AM689" s="125">
        <f t="shared" si="546"/>
        <v>23</v>
      </c>
      <c r="AN689" s="125">
        <f t="shared" si="542"/>
        <v>0</v>
      </c>
      <c r="AO689" s="125">
        <f t="shared" si="543"/>
        <v>0</v>
      </c>
      <c r="AP689" s="125">
        <f t="shared" si="518"/>
        <v>1</v>
      </c>
      <c r="AQ689" s="127">
        <f t="shared" si="519"/>
        <v>810</v>
      </c>
      <c r="AR689" s="127">
        <f t="shared" si="520"/>
        <v>0</v>
      </c>
      <c r="AS689" s="125">
        <f t="shared" si="521"/>
        <v>0</v>
      </c>
      <c r="AT689" s="128">
        <f t="shared" si="522"/>
        <v>0</v>
      </c>
      <c r="AU689" s="128">
        <f t="shared" si="523"/>
        <v>0</v>
      </c>
      <c r="AV689" s="128">
        <f t="shared" si="524"/>
        <v>0</v>
      </c>
      <c r="AW689" s="128">
        <f t="shared" si="525"/>
        <v>0</v>
      </c>
      <c r="AX689" s="146">
        <f t="shared" si="544"/>
        <v>0</v>
      </c>
      <c r="AY689" s="147">
        <f t="shared" si="526"/>
        <v>0</v>
      </c>
      <c r="AZ689" s="146">
        <f t="shared" si="545"/>
        <v>0</v>
      </c>
      <c r="BA689" s="129">
        <f t="shared" si="527"/>
        <v>0</v>
      </c>
      <c r="BB689" s="129">
        <f t="shared" si="528"/>
        <v>0</v>
      </c>
      <c r="BC689" s="129">
        <f t="shared" si="529"/>
        <v>0</v>
      </c>
      <c r="BD689" s="130">
        <f t="shared" si="530"/>
        <v>0</v>
      </c>
      <c r="BE689" s="130">
        <f t="shared" si="531"/>
        <v>0</v>
      </c>
      <c r="BF689" s="130">
        <f t="shared" si="532"/>
        <v>0</v>
      </c>
      <c r="BG689" s="149" t="b">
        <f t="shared" si="533"/>
        <v>0</v>
      </c>
      <c r="BH689" s="130" t="b">
        <f t="shared" si="534"/>
        <v>0</v>
      </c>
      <c r="BI689" s="130" t="str">
        <f t="shared" si="547"/>
        <v/>
      </c>
      <c r="BJ689" s="130" t="str">
        <f t="shared" si="548"/>
        <v/>
      </c>
      <c r="BK689" s="130">
        <f t="shared" si="549"/>
        <v>0</v>
      </c>
      <c r="BL689" s="130" t="str">
        <f t="shared" si="535"/>
        <v/>
      </c>
      <c r="BM689" s="130" t="str">
        <f t="shared" si="554"/>
        <v/>
      </c>
      <c r="BN689" s="130" t="str">
        <f t="shared" si="555"/>
        <v/>
      </c>
      <c r="BO689" s="130">
        <f t="shared" si="551"/>
        <v>0</v>
      </c>
      <c r="BP689" s="130">
        <f t="shared" si="552"/>
        <v>0</v>
      </c>
      <c r="BQ689" s="130">
        <f t="shared" si="553"/>
        <v>0</v>
      </c>
      <c r="BR689" s="130">
        <f t="shared" si="550"/>
        <v>0</v>
      </c>
      <c r="BS689" s="130" t="str">
        <f t="shared" si="536"/>
        <v>N</v>
      </c>
    </row>
    <row r="690" spans="1:71" ht="18" customHeight="1">
      <c r="A690" s="115"/>
      <c r="B690" s="117"/>
      <c r="C690" s="117"/>
      <c r="D690" s="118"/>
      <c r="E690" s="118"/>
      <c r="F690" s="115"/>
      <c r="G690" s="115"/>
      <c r="H690" s="119"/>
      <c r="I690" s="109" t="str">
        <f t="shared" si="506"/>
        <v xml:space="preserve"> </v>
      </c>
      <c r="J690" s="109" t="str">
        <f t="shared" si="507"/>
        <v xml:space="preserve"> </v>
      </c>
      <c r="K690" s="109" t="str">
        <f t="shared" si="508"/>
        <v xml:space="preserve"> </v>
      </c>
      <c r="W690" s="141" t="str">
        <f t="shared" si="509"/>
        <v xml:space="preserve"> </v>
      </c>
      <c r="X690" s="137" t="str">
        <f t="shared" si="510"/>
        <v xml:space="preserve"> </v>
      </c>
      <c r="Y690" s="137" t="str">
        <f t="shared" si="511"/>
        <v xml:space="preserve"> </v>
      </c>
      <c r="Z690" s="137" t="str">
        <f t="shared" si="537"/>
        <v xml:space="preserve"> </v>
      </c>
      <c r="AA690" s="138" t="str">
        <f t="shared" si="538"/>
        <v xml:space="preserve"> </v>
      </c>
      <c r="AB690" s="144" t="str">
        <f t="shared" si="539"/>
        <v xml:space="preserve"> </v>
      </c>
      <c r="AC690" s="139" t="e">
        <f t="shared" si="540"/>
        <v>#N/A</v>
      </c>
      <c r="AD690" s="139" t="e">
        <f t="shared" si="541"/>
        <v>#N/A</v>
      </c>
      <c r="AE690" s="140" t="str">
        <f>IF(ISBLANK($G690)," ",IF($D690="Z",#REF!,IF($G690=2,0,IF($G690=1,IF($AB690&gt;$AD690,#REF!,0),IF($AB690&lt;$AC690,#REF!,#REF!)))))</f>
        <v xml:space="preserve"> </v>
      </c>
      <c r="AF690" s="140" t="str">
        <f>IF(ISBLANK($G690)," ",IF($D690="Z",#REF!+#REF!,IF($G690=2,#REF!+#REF!,IF($G690=1,IF($AB690&gt;$AD690,#REF!+#REF!,#REF!+#REF!),IF($AB690&lt;$AC690,#REF!+#REF!,#REF!+#REF!)))))</f>
        <v xml:space="preserve"> </v>
      </c>
      <c r="AG690" s="125">
        <f t="shared" si="512"/>
        <v>0</v>
      </c>
      <c r="AH690" s="126">
        <f t="shared" si="513"/>
        <v>0</v>
      </c>
      <c r="AI690" s="126">
        <f t="shared" si="514"/>
        <v>0</v>
      </c>
      <c r="AJ690" s="126">
        <f t="shared" si="515"/>
        <v>0</v>
      </c>
      <c r="AK690" s="126">
        <f t="shared" si="516"/>
        <v>0</v>
      </c>
      <c r="AL690" s="126">
        <f t="shared" si="517"/>
        <v>4</v>
      </c>
      <c r="AM690" s="125">
        <f t="shared" si="546"/>
        <v>23</v>
      </c>
      <c r="AN690" s="125">
        <f t="shared" si="542"/>
        <v>0</v>
      </c>
      <c r="AO690" s="125">
        <f t="shared" si="543"/>
        <v>0</v>
      </c>
      <c r="AP690" s="125">
        <f t="shared" si="518"/>
        <v>1</v>
      </c>
      <c r="AQ690" s="127">
        <f t="shared" si="519"/>
        <v>810</v>
      </c>
      <c r="AR690" s="127">
        <f t="shared" si="520"/>
        <v>0</v>
      </c>
      <c r="AS690" s="125">
        <f t="shared" si="521"/>
        <v>0</v>
      </c>
      <c r="AT690" s="128">
        <f t="shared" si="522"/>
        <v>0</v>
      </c>
      <c r="AU690" s="128">
        <f t="shared" si="523"/>
        <v>0</v>
      </c>
      <c r="AV690" s="128">
        <f t="shared" si="524"/>
        <v>0</v>
      </c>
      <c r="AW690" s="128">
        <f t="shared" si="525"/>
        <v>0</v>
      </c>
      <c r="AX690" s="146">
        <f t="shared" si="544"/>
        <v>0</v>
      </c>
      <c r="AY690" s="147">
        <f t="shared" si="526"/>
        <v>0</v>
      </c>
      <c r="AZ690" s="146">
        <f t="shared" si="545"/>
        <v>0</v>
      </c>
      <c r="BA690" s="129">
        <f t="shared" si="527"/>
        <v>0</v>
      </c>
      <c r="BB690" s="129">
        <f t="shared" si="528"/>
        <v>0</v>
      </c>
      <c r="BC690" s="129">
        <f t="shared" si="529"/>
        <v>0</v>
      </c>
      <c r="BD690" s="130">
        <f t="shared" si="530"/>
        <v>0</v>
      </c>
      <c r="BE690" s="130">
        <f t="shared" si="531"/>
        <v>0</v>
      </c>
      <c r="BF690" s="130">
        <f t="shared" si="532"/>
        <v>0</v>
      </c>
      <c r="BG690" s="149" t="b">
        <f t="shared" si="533"/>
        <v>0</v>
      </c>
      <c r="BH690" s="130" t="b">
        <f t="shared" si="534"/>
        <v>0</v>
      </c>
      <c r="BI690" s="130" t="str">
        <f t="shared" si="547"/>
        <v/>
      </c>
      <c r="BJ690" s="130" t="str">
        <f t="shared" si="548"/>
        <v/>
      </c>
      <c r="BK690" s="130">
        <f t="shared" si="549"/>
        <v>0</v>
      </c>
      <c r="BL690" s="130" t="str">
        <f t="shared" si="535"/>
        <v/>
      </c>
      <c r="BM690" s="130" t="str">
        <f t="shared" si="554"/>
        <v/>
      </c>
      <c r="BN690" s="130" t="str">
        <f t="shared" si="555"/>
        <v/>
      </c>
      <c r="BO690" s="130">
        <f t="shared" si="551"/>
        <v>0</v>
      </c>
      <c r="BP690" s="130">
        <f t="shared" si="552"/>
        <v>0</v>
      </c>
      <c r="BQ690" s="130">
        <f t="shared" si="553"/>
        <v>0</v>
      </c>
      <c r="BR690" s="130">
        <f t="shared" si="550"/>
        <v>0</v>
      </c>
      <c r="BS690" s="130" t="str">
        <f t="shared" si="536"/>
        <v>N</v>
      </c>
    </row>
    <row r="691" spans="1:71" ht="18" customHeight="1">
      <c r="A691" s="115"/>
      <c r="B691" s="117"/>
      <c r="C691" s="117"/>
      <c r="D691" s="118"/>
      <c r="E691" s="118"/>
      <c r="F691" s="115"/>
      <c r="G691" s="115"/>
      <c r="H691" s="119"/>
      <c r="I691" s="109" t="str">
        <f t="shared" si="506"/>
        <v xml:space="preserve"> </v>
      </c>
      <c r="J691" s="109" t="str">
        <f t="shared" si="507"/>
        <v xml:space="preserve"> </v>
      </c>
      <c r="K691" s="109" t="str">
        <f t="shared" si="508"/>
        <v xml:space="preserve"> </v>
      </c>
      <c r="W691" s="141" t="str">
        <f t="shared" si="509"/>
        <v xml:space="preserve"> </v>
      </c>
      <c r="X691" s="137" t="str">
        <f t="shared" si="510"/>
        <v xml:space="preserve"> </v>
      </c>
      <c r="Y691" s="137" t="str">
        <f t="shared" si="511"/>
        <v xml:space="preserve"> </v>
      </c>
      <c r="Z691" s="137" t="str">
        <f t="shared" si="537"/>
        <v xml:space="preserve"> </v>
      </c>
      <c r="AA691" s="138" t="str">
        <f t="shared" si="538"/>
        <v xml:space="preserve"> </v>
      </c>
      <c r="AB691" s="144" t="str">
        <f t="shared" si="539"/>
        <v xml:space="preserve"> </v>
      </c>
      <c r="AC691" s="139" t="e">
        <f t="shared" si="540"/>
        <v>#N/A</v>
      </c>
      <c r="AD691" s="139" t="e">
        <f t="shared" si="541"/>
        <v>#N/A</v>
      </c>
      <c r="AE691" s="140" t="str">
        <f>IF(ISBLANK($G691)," ",IF($D691="Z",#REF!,IF($G691=2,0,IF($G691=1,IF($AB691&gt;$AD691,#REF!,0),IF($AB691&lt;$AC691,#REF!,#REF!)))))</f>
        <v xml:space="preserve"> </v>
      </c>
      <c r="AF691" s="140" t="str">
        <f>IF(ISBLANK($G691)," ",IF($D691="Z",#REF!+#REF!,IF($G691=2,#REF!+#REF!,IF($G691=1,IF($AB691&gt;$AD691,#REF!+#REF!,#REF!+#REF!),IF($AB691&lt;$AC691,#REF!+#REF!,#REF!+#REF!)))))</f>
        <v xml:space="preserve"> </v>
      </c>
      <c r="AG691" s="125">
        <f t="shared" si="512"/>
        <v>0</v>
      </c>
      <c r="AH691" s="126">
        <f t="shared" si="513"/>
        <v>0</v>
      </c>
      <c r="AI691" s="126">
        <f t="shared" si="514"/>
        <v>0</v>
      </c>
      <c r="AJ691" s="126">
        <f t="shared" si="515"/>
        <v>0</v>
      </c>
      <c r="AK691" s="126">
        <f t="shared" si="516"/>
        <v>0</v>
      </c>
      <c r="AL691" s="126">
        <f t="shared" si="517"/>
        <v>4</v>
      </c>
      <c r="AM691" s="125">
        <f t="shared" si="546"/>
        <v>23</v>
      </c>
      <c r="AN691" s="125">
        <f t="shared" si="542"/>
        <v>0</v>
      </c>
      <c r="AO691" s="125">
        <f t="shared" si="543"/>
        <v>0</v>
      </c>
      <c r="AP691" s="125">
        <f t="shared" si="518"/>
        <v>1</v>
      </c>
      <c r="AQ691" s="127">
        <f t="shared" si="519"/>
        <v>810</v>
      </c>
      <c r="AR691" s="127">
        <f t="shared" si="520"/>
        <v>0</v>
      </c>
      <c r="AS691" s="125">
        <f t="shared" si="521"/>
        <v>0</v>
      </c>
      <c r="AT691" s="128">
        <f t="shared" si="522"/>
        <v>0</v>
      </c>
      <c r="AU691" s="128">
        <f t="shared" si="523"/>
        <v>0</v>
      </c>
      <c r="AV691" s="128">
        <f t="shared" si="524"/>
        <v>0</v>
      </c>
      <c r="AW691" s="128">
        <f t="shared" si="525"/>
        <v>0</v>
      </c>
      <c r="AX691" s="146">
        <f t="shared" si="544"/>
        <v>0</v>
      </c>
      <c r="AY691" s="147">
        <f t="shared" si="526"/>
        <v>0</v>
      </c>
      <c r="AZ691" s="146">
        <f t="shared" si="545"/>
        <v>0</v>
      </c>
      <c r="BA691" s="129">
        <f t="shared" si="527"/>
        <v>0</v>
      </c>
      <c r="BB691" s="129">
        <f t="shared" si="528"/>
        <v>0</v>
      </c>
      <c r="BC691" s="129">
        <f t="shared" si="529"/>
        <v>0</v>
      </c>
      <c r="BD691" s="130">
        <f t="shared" si="530"/>
        <v>0</v>
      </c>
      <c r="BE691" s="130">
        <f t="shared" si="531"/>
        <v>0</v>
      </c>
      <c r="BF691" s="130">
        <f t="shared" si="532"/>
        <v>0</v>
      </c>
      <c r="BG691" s="149" t="b">
        <f t="shared" si="533"/>
        <v>0</v>
      </c>
      <c r="BH691" s="130" t="b">
        <f t="shared" si="534"/>
        <v>0</v>
      </c>
      <c r="BI691" s="130" t="str">
        <f t="shared" si="547"/>
        <v/>
      </c>
      <c r="BJ691" s="130" t="str">
        <f t="shared" si="548"/>
        <v/>
      </c>
      <c r="BK691" s="130">
        <f t="shared" si="549"/>
        <v>0</v>
      </c>
      <c r="BL691" s="130" t="str">
        <f t="shared" si="535"/>
        <v/>
      </c>
      <c r="BM691" s="130" t="str">
        <f t="shared" si="554"/>
        <v/>
      </c>
      <c r="BN691" s="130" t="str">
        <f t="shared" si="555"/>
        <v/>
      </c>
      <c r="BO691" s="130">
        <f t="shared" si="551"/>
        <v>0</v>
      </c>
      <c r="BP691" s="130">
        <f t="shared" si="552"/>
        <v>0</v>
      </c>
      <c r="BQ691" s="130">
        <f t="shared" si="553"/>
        <v>0</v>
      </c>
      <c r="BR691" s="130">
        <f t="shared" si="550"/>
        <v>0</v>
      </c>
      <c r="BS691" s="130" t="str">
        <f t="shared" si="536"/>
        <v>N</v>
      </c>
    </row>
    <row r="692" spans="1:71" ht="18" customHeight="1">
      <c r="A692" s="115"/>
      <c r="B692" s="117"/>
      <c r="C692" s="117"/>
      <c r="D692" s="118"/>
      <c r="E692" s="118"/>
      <c r="F692" s="115"/>
      <c r="G692" s="115"/>
      <c r="H692" s="119"/>
      <c r="I692" s="109" t="str">
        <f t="shared" si="506"/>
        <v xml:space="preserve"> </v>
      </c>
      <c r="J692" s="109" t="str">
        <f t="shared" si="507"/>
        <v xml:space="preserve"> </v>
      </c>
      <c r="K692" s="109" t="str">
        <f t="shared" si="508"/>
        <v xml:space="preserve"> </v>
      </c>
      <c r="W692" s="141" t="str">
        <f t="shared" si="509"/>
        <v xml:space="preserve"> </v>
      </c>
      <c r="X692" s="137" t="str">
        <f t="shared" si="510"/>
        <v xml:space="preserve"> </v>
      </c>
      <c r="Y692" s="137" t="str">
        <f t="shared" si="511"/>
        <v xml:space="preserve"> </v>
      </c>
      <c r="Z692" s="137" t="str">
        <f t="shared" si="537"/>
        <v xml:space="preserve"> </v>
      </c>
      <c r="AA692" s="138" t="str">
        <f t="shared" si="538"/>
        <v xml:space="preserve"> </v>
      </c>
      <c r="AB692" s="144" t="str">
        <f t="shared" si="539"/>
        <v xml:space="preserve"> </v>
      </c>
      <c r="AC692" s="139" t="e">
        <f t="shared" si="540"/>
        <v>#N/A</v>
      </c>
      <c r="AD692" s="139" t="e">
        <f t="shared" si="541"/>
        <v>#N/A</v>
      </c>
      <c r="AE692" s="140" t="str">
        <f>IF(ISBLANK($G692)," ",IF($D692="Z",#REF!,IF($G692=2,0,IF($G692=1,IF($AB692&gt;$AD692,#REF!,0),IF($AB692&lt;$AC692,#REF!,#REF!)))))</f>
        <v xml:space="preserve"> </v>
      </c>
      <c r="AF692" s="140" t="str">
        <f>IF(ISBLANK($G692)," ",IF($D692="Z",#REF!+#REF!,IF($G692=2,#REF!+#REF!,IF($G692=1,IF($AB692&gt;$AD692,#REF!+#REF!,#REF!+#REF!),IF($AB692&lt;$AC692,#REF!+#REF!,#REF!+#REF!)))))</f>
        <v xml:space="preserve"> </v>
      </c>
      <c r="AG692" s="125">
        <f t="shared" si="512"/>
        <v>0</v>
      </c>
      <c r="AH692" s="126">
        <f t="shared" si="513"/>
        <v>0</v>
      </c>
      <c r="AI692" s="126">
        <f t="shared" si="514"/>
        <v>0</v>
      </c>
      <c r="AJ692" s="126">
        <f t="shared" si="515"/>
        <v>0</v>
      </c>
      <c r="AK692" s="126">
        <f t="shared" si="516"/>
        <v>0</v>
      </c>
      <c r="AL692" s="126">
        <f t="shared" si="517"/>
        <v>4</v>
      </c>
      <c r="AM692" s="125">
        <f t="shared" si="546"/>
        <v>23</v>
      </c>
      <c r="AN692" s="125">
        <f t="shared" si="542"/>
        <v>0</v>
      </c>
      <c r="AO692" s="125">
        <f t="shared" si="543"/>
        <v>0</v>
      </c>
      <c r="AP692" s="125">
        <f t="shared" si="518"/>
        <v>1</v>
      </c>
      <c r="AQ692" s="127">
        <f t="shared" si="519"/>
        <v>810</v>
      </c>
      <c r="AR692" s="127">
        <f t="shared" si="520"/>
        <v>0</v>
      </c>
      <c r="AS692" s="125">
        <f t="shared" si="521"/>
        <v>0</v>
      </c>
      <c r="AT692" s="128">
        <f t="shared" si="522"/>
        <v>0</v>
      </c>
      <c r="AU692" s="128">
        <f t="shared" si="523"/>
        <v>0</v>
      </c>
      <c r="AV692" s="128">
        <f t="shared" si="524"/>
        <v>0</v>
      </c>
      <c r="AW692" s="128">
        <f t="shared" si="525"/>
        <v>0</v>
      </c>
      <c r="AX692" s="146">
        <f t="shared" si="544"/>
        <v>0</v>
      </c>
      <c r="AY692" s="147">
        <f t="shared" si="526"/>
        <v>0</v>
      </c>
      <c r="AZ692" s="146">
        <f t="shared" si="545"/>
        <v>0</v>
      </c>
      <c r="BA692" s="129">
        <f t="shared" si="527"/>
        <v>0</v>
      </c>
      <c r="BB692" s="129">
        <f t="shared" si="528"/>
        <v>0</v>
      </c>
      <c r="BC692" s="129">
        <f t="shared" si="529"/>
        <v>0</v>
      </c>
      <c r="BD692" s="130">
        <f t="shared" si="530"/>
        <v>0</v>
      </c>
      <c r="BE692" s="130">
        <f t="shared" si="531"/>
        <v>0</v>
      </c>
      <c r="BF692" s="130">
        <f t="shared" si="532"/>
        <v>0</v>
      </c>
      <c r="BG692" s="149" t="b">
        <f t="shared" si="533"/>
        <v>0</v>
      </c>
      <c r="BH692" s="130" t="b">
        <f t="shared" si="534"/>
        <v>0</v>
      </c>
      <c r="BI692" s="130" t="str">
        <f t="shared" si="547"/>
        <v/>
      </c>
      <c r="BJ692" s="130" t="str">
        <f t="shared" si="548"/>
        <v/>
      </c>
      <c r="BK692" s="130">
        <f t="shared" si="549"/>
        <v>0</v>
      </c>
      <c r="BL692" s="130" t="str">
        <f t="shared" si="535"/>
        <v/>
      </c>
      <c r="BM692" s="130" t="str">
        <f t="shared" si="554"/>
        <v/>
      </c>
      <c r="BN692" s="130" t="str">
        <f t="shared" si="555"/>
        <v/>
      </c>
      <c r="BO692" s="130">
        <f t="shared" si="551"/>
        <v>0</v>
      </c>
      <c r="BP692" s="130">
        <f t="shared" si="552"/>
        <v>0</v>
      </c>
      <c r="BQ692" s="130">
        <f t="shared" si="553"/>
        <v>0</v>
      </c>
      <c r="BR692" s="130">
        <f t="shared" si="550"/>
        <v>0</v>
      </c>
      <c r="BS692" s="130" t="str">
        <f t="shared" si="536"/>
        <v>N</v>
      </c>
    </row>
    <row r="693" spans="1:71" ht="18" customHeight="1">
      <c r="A693" s="115"/>
      <c r="B693" s="117"/>
      <c r="C693" s="117"/>
      <c r="D693" s="118"/>
      <c r="E693" s="118"/>
      <c r="F693" s="115"/>
      <c r="G693" s="115"/>
      <c r="H693" s="119"/>
      <c r="I693" s="109" t="str">
        <f t="shared" si="506"/>
        <v xml:space="preserve"> </v>
      </c>
      <c r="J693" s="109" t="str">
        <f t="shared" si="507"/>
        <v xml:space="preserve"> </v>
      </c>
      <c r="K693" s="109" t="str">
        <f t="shared" si="508"/>
        <v xml:space="preserve"> </v>
      </c>
      <c r="W693" s="141" t="str">
        <f t="shared" si="509"/>
        <v xml:space="preserve"> </v>
      </c>
      <c r="X693" s="137" t="str">
        <f t="shared" si="510"/>
        <v xml:space="preserve"> </v>
      </c>
      <c r="Y693" s="137" t="str">
        <f t="shared" si="511"/>
        <v xml:space="preserve"> </v>
      </c>
      <c r="Z693" s="137" t="str">
        <f t="shared" si="537"/>
        <v xml:space="preserve"> </v>
      </c>
      <c r="AA693" s="138" t="str">
        <f t="shared" si="538"/>
        <v xml:space="preserve"> </v>
      </c>
      <c r="AB693" s="144" t="str">
        <f t="shared" si="539"/>
        <v xml:space="preserve"> </v>
      </c>
      <c r="AC693" s="139" t="e">
        <f t="shared" si="540"/>
        <v>#N/A</v>
      </c>
      <c r="AD693" s="139" t="e">
        <f t="shared" si="541"/>
        <v>#N/A</v>
      </c>
      <c r="AE693" s="140" t="str">
        <f>IF(ISBLANK($G693)," ",IF($D693="Z",#REF!,IF($G693=2,0,IF($G693=1,IF($AB693&gt;$AD693,#REF!,0),IF($AB693&lt;$AC693,#REF!,#REF!)))))</f>
        <v xml:space="preserve"> </v>
      </c>
      <c r="AF693" s="140" t="str">
        <f>IF(ISBLANK($G693)," ",IF($D693="Z",#REF!+#REF!,IF($G693=2,#REF!+#REF!,IF($G693=1,IF($AB693&gt;$AD693,#REF!+#REF!,#REF!+#REF!),IF($AB693&lt;$AC693,#REF!+#REF!,#REF!+#REF!)))))</f>
        <v xml:space="preserve"> </v>
      </c>
      <c r="AG693" s="125">
        <f t="shared" si="512"/>
        <v>0</v>
      </c>
      <c r="AH693" s="126">
        <f t="shared" si="513"/>
        <v>0</v>
      </c>
      <c r="AI693" s="126">
        <f t="shared" si="514"/>
        <v>0</v>
      </c>
      <c r="AJ693" s="126">
        <f t="shared" si="515"/>
        <v>0</v>
      </c>
      <c r="AK693" s="126">
        <f t="shared" si="516"/>
        <v>0</v>
      </c>
      <c r="AL693" s="126">
        <f t="shared" si="517"/>
        <v>4</v>
      </c>
      <c r="AM693" s="125">
        <f t="shared" si="546"/>
        <v>23</v>
      </c>
      <c r="AN693" s="125">
        <f t="shared" si="542"/>
        <v>0</v>
      </c>
      <c r="AO693" s="125">
        <f t="shared" si="543"/>
        <v>0</v>
      </c>
      <c r="AP693" s="125">
        <f t="shared" si="518"/>
        <v>1</v>
      </c>
      <c r="AQ693" s="127">
        <f t="shared" si="519"/>
        <v>810</v>
      </c>
      <c r="AR693" s="127">
        <f t="shared" si="520"/>
        <v>0</v>
      </c>
      <c r="AS693" s="125">
        <f t="shared" si="521"/>
        <v>0</v>
      </c>
      <c r="AT693" s="128">
        <f t="shared" si="522"/>
        <v>0</v>
      </c>
      <c r="AU693" s="128">
        <f t="shared" si="523"/>
        <v>0</v>
      </c>
      <c r="AV693" s="128">
        <f t="shared" si="524"/>
        <v>0</v>
      </c>
      <c r="AW693" s="128">
        <f t="shared" si="525"/>
        <v>0</v>
      </c>
      <c r="AX693" s="146">
        <f t="shared" si="544"/>
        <v>0</v>
      </c>
      <c r="AY693" s="147">
        <f t="shared" si="526"/>
        <v>0</v>
      </c>
      <c r="AZ693" s="146">
        <f t="shared" si="545"/>
        <v>0</v>
      </c>
      <c r="BA693" s="129">
        <f t="shared" si="527"/>
        <v>0</v>
      </c>
      <c r="BB693" s="129">
        <f t="shared" si="528"/>
        <v>0</v>
      </c>
      <c r="BC693" s="129">
        <f t="shared" si="529"/>
        <v>0</v>
      </c>
      <c r="BD693" s="130">
        <f t="shared" si="530"/>
        <v>0</v>
      </c>
      <c r="BE693" s="130">
        <f t="shared" si="531"/>
        <v>0</v>
      </c>
      <c r="BF693" s="130">
        <f t="shared" si="532"/>
        <v>0</v>
      </c>
      <c r="BG693" s="149" t="b">
        <f t="shared" si="533"/>
        <v>0</v>
      </c>
      <c r="BH693" s="130" t="b">
        <f t="shared" si="534"/>
        <v>0</v>
      </c>
      <c r="BI693" s="130" t="str">
        <f t="shared" si="547"/>
        <v/>
      </c>
      <c r="BJ693" s="130" t="str">
        <f t="shared" si="548"/>
        <v/>
      </c>
      <c r="BK693" s="130">
        <f t="shared" si="549"/>
        <v>0</v>
      </c>
      <c r="BL693" s="130" t="str">
        <f t="shared" si="535"/>
        <v/>
      </c>
      <c r="BM693" s="130" t="str">
        <f t="shared" si="554"/>
        <v/>
      </c>
      <c r="BN693" s="130" t="str">
        <f t="shared" si="555"/>
        <v/>
      </c>
      <c r="BO693" s="130">
        <f t="shared" si="551"/>
        <v>0</v>
      </c>
      <c r="BP693" s="130">
        <f t="shared" si="552"/>
        <v>0</v>
      </c>
      <c r="BQ693" s="130">
        <f t="shared" si="553"/>
        <v>0</v>
      </c>
      <c r="BR693" s="130">
        <f t="shared" si="550"/>
        <v>0</v>
      </c>
      <c r="BS693" s="130" t="str">
        <f t="shared" si="536"/>
        <v>N</v>
      </c>
    </row>
    <row r="694" spans="1:71" ht="18" customHeight="1">
      <c r="A694" s="115"/>
      <c r="B694" s="117"/>
      <c r="C694" s="117"/>
      <c r="D694" s="118"/>
      <c r="E694" s="118"/>
      <c r="F694" s="115"/>
      <c r="G694" s="115"/>
      <c r="H694" s="119"/>
      <c r="I694" s="109" t="str">
        <f t="shared" si="506"/>
        <v xml:space="preserve"> </v>
      </c>
      <c r="J694" s="109" t="str">
        <f t="shared" si="507"/>
        <v xml:space="preserve"> </v>
      </c>
      <c r="K694" s="109" t="str">
        <f t="shared" si="508"/>
        <v xml:space="preserve"> </v>
      </c>
      <c r="W694" s="141" t="str">
        <f t="shared" si="509"/>
        <v xml:space="preserve"> </v>
      </c>
      <c r="X694" s="137" t="str">
        <f t="shared" si="510"/>
        <v xml:space="preserve"> </v>
      </c>
      <c r="Y694" s="137" t="str">
        <f t="shared" si="511"/>
        <v xml:space="preserve"> </v>
      </c>
      <c r="Z694" s="137" t="str">
        <f t="shared" si="537"/>
        <v xml:space="preserve"> </v>
      </c>
      <c r="AA694" s="138" t="str">
        <f t="shared" si="538"/>
        <v xml:space="preserve"> </v>
      </c>
      <c r="AB694" s="144" t="str">
        <f t="shared" si="539"/>
        <v xml:space="preserve"> </v>
      </c>
      <c r="AC694" s="139" t="e">
        <f t="shared" si="540"/>
        <v>#N/A</v>
      </c>
      <c r="AD694" s="139" t="e">
        <f t="shared" si="541"/>
        <v>#N/A</v>
      </c>
      <c r="AE694" s="140" t="str">
        <f>IF(ISBLANK($G694)," ",IF($D694="Z",#REF!,IF($G694=2,0,IF($G694=1,IF($AB694&gt;$AD694,#REF!,0),IF($AB694&lt;$AC694,#REF!,#REF!)))))</f>
        <v xml:space="preserve"> </v>
      </c>
      <c r="AF694" s="140" t="str">
        <f>IF(ISBLANK($G694)," ",IF($D694="Z",#REF!+#REF!,IF($G694=2,#REF!+#REF!,IF($G694=1,IF($AB694&gt;$AD694,#REF!+#REF!,#REF!+#REF!),IF($AB694&lt;$AC694,#REF!+#REF!,#REF!+#REF!)))))</f>
        <v xml:space="preserve"> </v>
      </c>
      <c r="AG694" s="125">
        <f t="shared" si="512"/>
        <v>0</v>
      </c>
      <c r="AH694" s="126">
        <f t="shared" si="513"/>
        <v>0</v>
      </c>
      <c r="AI694" s="126">
        <f t="shared" si="514"/>
        <v>0</v>
      </c>
      <c r="AJ694" s="126">
        <f t="shared" si="515"/>
        <v>0</v>
      </c>
      <c r="AK694" s="126">
        <f t="shared" si="516"/>
        <v>0</v>
      </c>
      <c r="AL694" s="126">
        <f t="shared" si="517"/>
        <v>4</v>
      </c>
      <c r="AM694" s="125">
        <f t="shared" si="546"/>
        <v>23</v>
      </c>
      <c r="AN694" s="125">
        <f t="shared" si="542"/>
        <v>0</v>
      </c>
      <c r="AO694" s="125">
        <f t="shared" si="543"/>
        <v>0</v>
      </c>
      <c r="AP694" s="125">
        <f t="shared" si="518"/>
        <v>1</v>
      </c>
      <c r="AQ694" s="127">
        <f t="shared" si="519"/>
        <v>810</v>
      </c>
      <c r="AR694" s="127">
        <f t="shared" si="520"/>
        <v>0</v>
      </c>
      <c r="AS694" s="125">
        <f t="shared" si="521"/>
        <v>0</v>
      </c>
      <c r="AT694" s="128">
        <f t="shared" si="522"/>
        <v>0</v>
      </c>
      <c r="AU694" s="128">
        <f t="shared" si="523"/>
        <v>0</v>
      </c>
      <c r="AV694" s="128">
        <f t="shared" si="524"/>
        <v>0</v>
      </c>
      <c r="AW694" s="128">
        <f t="shared" si="525"/>
        <v>0</v>
      </c>
      <c r="AX694" s="146">
        <f t="shared" si="544"/>
        <v>0</v>
      </c>
      <c r="AY694" s="147">
        <f t="shared" si="526"/>
        <v>0</v>
      </c>
      <c r="AZ694" s="146">
        <f t="shared" si="545"/>
        <v>0</v>
      </c>
      <c r="BA694" s="129">
        <f t="shared" si="527"/>
        <v>0</v>
      </c>
      <c r="BB694" s="129">
        <f t="shared" si="528"/>
        <v>0</v>
      </c>
      <c r="BC694" s="129">
        <f t="shared" si="529"/>
        <v>0</v>
      </c>
      <c r="BD694" s="130">
        <f t="shared" si="530"/>
        <v>0</v>
      </c>
      <c r="BE694" s="130">
        <f t="shared" si="531"/>
        <v>0</v>
      </c>
      <c r="BF694" s="130">
        <f t="shared" si="532"/>
        <v>0</v>
      </c>
      <c r="BG694" s="149" t="b">
        <f t="shared" si="533"/>
        <v>0</v>
      </c>
      <c r="BH694" s="130" t="b">
        <f t="shared" si="534"/>
        <v>0</v>
      </c>
      <c r="BI694" s="130" t="str">
        <f t="shared" si="547"/>
        <v/>
      </c>
      <c r="BJ694" s="130" t="str">
        <f t="shared" si="548"/>
        <v/>
      </c>
      <c r="BK694" s="130">
        <f t="shared" si="549"/>
        <v>0</v>
      </c>
      <c r="BL694" s="130" t="str">
        <f t="shared" si="535"/>
        <v/>
      </c>
      <c r="BM694" s="130" t="str">
        <f t="shared" si="554"/>
        <v/>
      </c>
      <c r="BN694" s="130" t="str">
        <f t="shared" si="555"/>
        <v/>
      </c>
      <c r="BO694" s="130">
        <f t="shared" si="551"/>
        <v>0</v>
      </c>
      <c r="BP694" s="130">
        <f t="shared" si="552"/>
        <v>0</v>
      </c>
      <c r="BQ694" s="130">
        <f t="shared" si="553"/>
        <v>0</v>
      </c>
      <c r="BR694" s="130">
        <f t="shared" si="550"/>
        <v>0</v>
      </c>
      <c r="BS694" s="130" t="str">
        <f t="shared" si="536"/>
        <v>N</v>
      </c>
    </row>
    <row r="695" spans="1:71" ht="18" customHeight="1">
      <c r="A695" s="115"/>
      <c r="B695" s="117"/>
      <c r="C695" s="117"/>
      <c r="D695" s="118"/>
      <c r="E695" s="118"/>
      <c r="F695" s="115"/>
      <c r="G695" s="115"/>
      <c r="H695" s="119"/>
      <c r="I695" s="109" t="str">
        <f t="shared" si="506"/>
        <v xml:space="preserve"> </v>
      </c>
      <c r="J695" s="109" t="str">
        <f t="shared" si="507"/>
        <v xml:space="preserve"> </v>
      </c>
      <c r="K695" s="109" t="str">
        <f t="shared" si="508"/>
        <v xml:space="preserve"> </v>
      </c>
      <c r="W695" s="141" t="str">
        <f t="shared" si="509"/>
        <v xml:space="preserve"> </v>
      </c>
      <c r="X695" s="137" t="str">
        <f t="shared" si="510"/>
        <v xml:space="preserve"> </v>
      </c>
      <c r="Y695" s="137" t="str">
        <f t="shared" si="511"/>
        <v xml:space="preserve"> </v>
      </c>
      <c r="Z695" s="137" t="str">
        <f t="shared" si="537"/>
        <v xml:space="preserve"> </v>
      </c>
      <c r="AA695" s="138" t="str">
        <f t="shared" si="538"/>
        <v xml:space="preserve"> </v>
      </c>
      <c r="AB695" s="144" t="str">
        <f t="shared" si="539"/>
        <v xml:space="preserve"> </v>
      </c>
      <c r="AC695" s="139" t="e">
        <f t="shared" si="540"/>
        <v>#N/A</v>
      </c>
      <c r="AD695" s="139" t="e">
        <f t="shared" si="541"/>
        <v>#N/A</v>
      </c>
      <c r="AE695" s="140" t="str">
        <f>IF(ISBLANK($G695)," ",IF($D695="Z",#REF!,IF($G695=2,0,IF($G695=1,IF($AB695&gt;$AD695,#REF!,0),IF($AB695&lt;$AC695,#REF!,#REF!)))))</f>
        <v xml:space="preserve"> </v>
      </c>
      <c r="AF695" s="140" t="str">
        <f>IF(ISBLANK($G695)," ",IF($D695="Z",#REF!+#REF!,IF($G695=2,#REF!+#REF!,IF($G695=1,IF($AB695&gt;$AD695,#REF!+#REF!,#REF!+#REF!),IF($AB695&lt;$AC695,#REF!+#REF!,#REF!+#REF!)))))</f>
        <v xml:space="preserve"> </v>
      </c>
      <c r="AG695" s="125">
        <f t="shared" si="512"/>
        <v>0</v>
      </c>
      <c r="AH695" s="126">
        <f t="shared" si="513"/>
        <v>0</v>
      </c>
      <c r="AI695" s="126">
        <f t="shared" si="514"/>
        <v>0</v>
      </c>
      <c r="AJ695" s="126">
        <f t="shared" si="515"/>
        <v>0</v>
      </c>
      <c r="AK695" s="126">
        <f t="shared" si="516"/>
        <v>0</v>
      </c>
      <c r="AL695" s="126">
        <f t="shared" si="517"/>
        <v>4</v>
      </c>
      <c r="AM695" s="125">
        <f t="shared" si="546"/>
        <v>23</v>
      </c>
      <c r="AN695" s="125">
        <f t="shared" si="542"/>
        <v>0</v>
      </c>
      <c r="AO695" s="125">
        <f t="shared" si="543"/>
        <v>0</v>
      </c>
      <c r="AP695" s="125">
        <f t="shared" si="518"/>
        <v>1</v>
      </c>
      <c r="AQ695" s="127">
        <f t="shared" si="519"/>
        <v>810</v>
      </c>
      <c r="AR695" s="127">
        <f t="shared" si="520"/>
        <v>0</v>
      </c>
      <c r="AS695" s="125">
        <f t="shared" si="521"/>
        <v>0</v>
      </c>
      <c r="AT695" s="128">
        <f t="shared" si="522"/>
        <v>0</v>
      </c>
      <c r="AU695" s="128">
        <f t="shared" si="523"/>
        <v>0</v>
      </c>
      <c r="AV695" s="128">
        <f t="shared" si="524"/>
        <v>0</v>
      </c>
      <c r="AW695" s="128">
        <f t="shared" si="525"/>
        <v>0</v>
      </c>
      <c r="AX695" s="146">
        <f t="shared" si="544"/>
        <v>0</v>
      </c>
      <c r="AY695" s="147">
        <f t="shared" si="526"/>
        <v>0</v>
      </c>
      <c r="AZ695" s="146">
        <f t="shared" si="545"/>
        <v>0</v>
      </c>
      <c r="BA695" s="129">
        <f t="shared" si="527"/>
        <v>0</v>
      </c>
      <c r="BB695" s="129">
        <f t="shared" si="528"/>
        <v>0</v>
      </c>
      <c r="BC695" s="129">
        <f t="shared" si="529"/>
        <v>0</v>
      </c>
      <c r="BD695" s="130">
        <f t="shared" si="530"/>
        <v>0</v>
      </c>
      <c r="BE695" s="130">
        <f t="shared" si="531"/>
        <v>0</v>
      </c>
      <c r="BF695" s="130">
        <f t="shared" si="532"/>
        <v>0</v>
      </c>
      <c r="BG695" s="149" t="b">
        <f t="shared" si="533"/>
        <v>0</v>
      </c>
      <c r="BH695" s="130" t="b">
        <f t="shared" si="534"/>
        <v>0</v>
      </c>
      <c r="BI695" s="130" t="str">
        <f t="shared" si="547"/>
        <v/>
      </c>
      <c r="BJ695" s="130" t="str">
        <f t="shared" si="548"/>
        <v/>
      </c>
      <c r="BK695" s="130">
        <f t="shared" si="549"/>
        <v>0</v>
      </c>
      <c r="BL695" s="130" t="str">
        <f t="shared" si="535"/>
        <v/>
      </c>
      <c r="BM695" s="130" t="str">
        <f t="shared" si="554"/>
        <v/>
      </c>
      <c r="BN695" s="130" t="str">
        <f t="shared" si="555"/>
        <v/>
      </c>
      <c r="BO695" s="130">
        <f t="shared" si="551"/>
        <v>0</v>
      </c>
      <c r="BP695" s="130">
        <f t="shared" si="552"/>
        <v>0</v>
      </c>
      <c r="BQ695" s="130">
        <f t="shared" si="553"/>
        <v>0</v>
      </c>
      <c r="BR695" s="130">
        <f t="shared" si="550"/>
        <v>0</v>
      </c>
      <c r="BS695" s="130" t="str">
        <f t="shared" si="536"/>
        <v>N</v>
      </c>
    </row>
    <row r="696" spans="1:71" ht="18" customHeight="1">
      <c r="A696" s="115"/>
      <c r="B696" s="117"/>
      <c r="C696" s="117"/>
      <c r="D696" s="118"/>
      <c r="E696" s="118"/>
      <c r="F696" s="115"/>
      <c r="G696" s="115"/>
      <c r="H696" s="119"/>
      <c r="I696" s="109" t="str">
        <f t="shared" si="506"/>
        <v xml:space="preserve"> </v>
      </c>
      <c r="J696" s="109" t="str">
        <f t="shared" si="507"/>
        <v xml:space="preserve"> </v>
      </c>
      <c r="K696" s="109" t="str">
        <f t="shared" si="508"/>
        <v xml:space="preserve"> </v>
      </c>
      <c r="W696" s="141" t="str">
        <f t="shared" si="509"/>
        <v xml:space="preserve"> </v>
      </c>
      <c r="X696" s="137" t="str">
        <f t="shared" si="510"/>
        <v xml:space="preserve"> </v>
      </c>
      <c r="Y696" s="137" t="str">
        <f t="shared" si="511"/>
        <v xml:space="preserve"> </v>
      </c>
      <c r="Z696" s="137" t="str">
        <f t="shared" si="537"/>
        <v xml:space="preserve"> </v>
      </c>
      <c r="AA696" s="138" t="str">
        <f t="shared" si="538"/>
        <v xml:space="preserve"> </v>
      </c>
      <c r="AB696" s="144" t="str">
        <f t="shared" si="539"/>
        <v xml:space="preserve"> </v>
      </c>
      <c r="AC696" s="139" t="e">
        <f t="shared" si="540"/>
        <v>#N/A</v>
      </c>
      <c r="AD696" s="139" t="e">
        <f t="shared" si="541"/>
        <v>#N/A</v>
      </c>
      <c r="AE696" s="140" t="str">
        <f>IF(ISBLANK($G696)," ",IF($D696="Z",#REF!,IF($G696=2,0,IF($G696=1,IF($AB696&gt;$AD696,#REF!,0),IF($AB696&lt;$AC696,#REF!,#REF!)))))</f>
        <v xml:space="preserve"> </v>
      </c>
      <c r="AF696" s="140" t="str">
        <f>IF(ISBLANK($G696)," ",IF($D696="Z",#REF!+#REF!,IF($G696=2,#REF!+#REF!,IF($G696=1,IF($AB696&gt;$AD696,#REF!+#REF!,#REF!+#REF!),IF($AB696&lt;$AC696,#REF!+#REF!,#REF!+#REF!)))))</f>
        <v xml:space="preserve"> </v>
      </c>
      <c r="AG696" s="125">
        <f t="shared" si="512"/>
        <v>0</v>
      </c>
      <c r="AH696" s="126">
        <f t="shared" si="513"/>
        <v>0</v>
      </c>
      <c r="AI696" s="126">
        <f t="shared" si="514"/>
        <v>0</v>
      </c>
      <c r="AJ696" s="126">
        <f t="shared" si="515"/>
        <v>0</v>
      </c>
      <c r="AK696" s="126">
        <f t="shared" si="516"/>
        <v>0</v>
      </c>
      <c r="AL696" s="126">
        <f t="shared" si="517"/>
        <v>4</v>
      </c>
      <c r="AM696" s="125">
        <f t="shared" si="546"/>
        <v>23</v>
      </c>
      <c r="AN696" s="125">
        <f t="shared" si="542"/>
        <v>0</v>
      </c>
      <c r="AO696" s="125">
        <f t="shared" si="543"/>
        <v>0</v>
      </c>
      <c r="AP696" s="125">
        <f t="shared" si="518"/>
        <v>1</v>
      </c>
      <c r="AQ696" s="127">
        <f t="shared" si="519"/>
        <v>810</v>
      </c>
      <c r="AR696" s="127">
        <f t="shared" si="520"/>
        <v>0</v>
      </c>
      <c r="AS696" s="125">
        <f t="shared" si="521"/>
        <v>0</v>
      </c>
      <c r="AT696" s="128">
        <f t="shared" si="522"/>
        <v>0</v>
      </c>
      <c r="AU696" s="128">
        <f t="shared" si="523"/>
        <v>0</v>
      </c>
      <c r="AV696" s="128">
        <f t="shared" si="524"/>
        <v>0</v>
      </c>
      <c r="AW696" s="128">
        <f t="shared" si="525"/>
        <v>0</v>
      </c>
      <c r="AX696" s="146">
        <f t="shared" si="544"/>
        <v>0</v>
      </c>
      <c r="AY696" s="147">
        <f t="shared" si="526"/>
        <v>0</v>
      </c>
      <c r="AZ696" s="146">
        <f t="shared" si="545"/>
        <v>0</v>
      </c>
      <c r="BA696" s="129">
        <f t="shared" si="527"/>
        <v>0</v>
      </c>
      <c r="BB696" s="129">
        <f t="shared" si="528"/>
        <v>0</v>
      </c>
      <c r="BC696" s="129">
        <f t="shared" si="529"/>
        <v>0</v>
      </c>
      <c r="BD696" s="130">
        <f t="shared" si="530"/>
        <v>0</v>
      </c>
      <c r="BE696" s="130">
        <f t="shared" si="531"/>
        <v>0</v>
      </c>
      <c r="BF696" s="130">
        <f t="shared" si="532"/>
        <v>0</v>
      </c>
      <c r="BG696" s="149" t="b">
        <f t="shared" si="533"/>
        <v>0</v>
      </c>
      <c r="BH696" s="130" t="b">
        <f t="shared" si="534"/>
        <v>0</v>
      </c>
      <c r="BI696" s="130" t="str">
        <f t="shared" si="547"/>
        <v/>
      </c>
      <c r="BJ696" s="130" t="str">
        <f t="shared" si="548"/>
        <v/>
      </c>
      <c r="BK696" s="130">
        <f t="shared" si="549"/>
        <v>0</v>
      </c>
      <c r="BL696" s="130" t="str">
        <f t="shared" si="535"/>
        <v/>
      </c>
      <c r="BM696" s="130" t="str">
        <f t="shared" si="554"/>
        <v/>
      </c>
      <c r="BN696" s="130" t="str">
        <f t="shared" si="555"/>
        <v/>
      </c>
      <c r="BO696" s="130">
        <f t="shared" si="551"/>
        <v>0</v>
      </c>
      <c r="BP696" s="130">
        <f t="shared" si="552"/>
        <v>0</v>
      </c>
      <c r="BQ696" s="130">
        <f t="shared" si="553"/>
        <v>0</v>
      </c>
      <c r="BR696" s="130">
        <f t="shared" si="550"/>
        <v>0</v>
      </c>
      <c r="BS696" s="130" t="str">
        <f t="shared" si="536"/>
        <v>N</v>
      </c>
    </row>
    <row r="697" spans="1:71" ht="18" customHeight="1">
      <c r="A697" s="115"/>
      <c r="B697" s="117"/>
      <c r="C697" s="117"/>
      <c r="D697" s="118"/>
      <c r="E697" s="118"/>
      <c r="F697" s="115"/>
      <c r="G697" s="115"/>
      <c r="H697" s="119"/>
      <c r="I697" s="109" t="str">
        <f t="shared" si="506"/>
        <v xml:space="preserve"> </v>
      </c>
      <c r="J697" s="109" t="str">
        <f t="shared" si="507"/>
        <v xml:space="preserve"> </v>
      </c>
      <c r="K697" s="109" t="str">
        <f t="shared" si="508"/>
        <v xml:space="preserve"> </v>
      </c>
      <c r="W697" s="141" t="str">
        <f t="shared" si="509"/>
        <v xml:space="preserve"> </v>
      </c>
      <c r="X697" s="137" t="str">
        <f t="shared" si="510"/>
        <v xml:space="preserve"> </v>
      </c>
      <c r="Y697" s="137" t="str">
        <f t="shared" si="511"/>
        <v xml:space="preserve"> </v>
      </c>
      <c r="Z697" s="137" t="str">
        <f t="shared" si="537"/>
        <v xml:space="preserve"> </v>
      </c>
      <c r="AA697" s="138" t="str">
        <f t="shared" si="538"/>
        <v xml:space="preserve"> </v>
      </c>
      <c r="AB697" s="144" t="str">
        <f t="shared" si="539"/>
        <v xml:space="preserve"> </v>
      </c>
      <c r="AC697" s="139" t="e">
        <f t="shared" si="540"/>
        <v>#N/A</v>
      </c>
      <c r="AD697" s="139" t="e">
        <f t="shared" si="541"/>
        <v>#N/A</v>
      </c>
      <c r="AE697" s="140" t="str">
        <f>IF(ISBLANK($G697)," ",IF($D697="Z",#REF!,IF($G697=2,0,IF($G697=1,IF($AB697&gt;$AD697,#REF!,0),IF($AB697&lt;$AC697,#REF!,#REF!)))))</f>
        <v xml:space="preserve"> </v>
      </c>
      <c r="AF697" s="140" t="str">
        <f>IF(ISBLANK($G697)," ",IF($D697="Z",#REF!+#REF!,IF($G697=2,#REF!+#REF!,IF($G697=1,IF($AB697&gt;$AD697,#REF!+#REF!,#REF!+#REF!),IF($AB697&lt;$AC697,#REF!+#REF!,#REF!+#REF!)))))</f>
        <v xml:space="preserve"> </v>
      </c>
      <c r="AG697" s="125">
        <f t="shared" si="512"/>
        <v>0</v>
      </c>
      <c r="AH697" s="126">
        <f t="shared" si="513"/>
        <v>0</v>
      </c>
      <c r="AI697" s="126">
        <f t="shared" si="514"/>
        <v>0</v>
      </c>
      <c r="AJ697" s="126">
        <f t="shared" si="515"/>
        <v>0</v>
      </c>
      <c r="AK697" s="126">
        <f t="shared" si="516"/>
        <v>0</v>
      </c>
      <c r="AL697" s="126">
        <f t="shared" si="517"/>
        <v>4</v>
      </c>
      <c r="AM697" s="125">
        <f t="shared" si="546"/>
        <v>23</v>
      </c>
      <c r="AN697" s="125">
        <f t="shared" si="542"/>
        <v>0</v>
      </c>
      <c r="AO697" s="125">
        <f t="shared" si="543"/>
        <v>0</v>
      </c>
      <c r="AP697" s="125">
        <f t="shared" si="518"/>
        <v>1</v>
      </c>
      <c r="AQ697" s="127">
        <f t="shared" si="519"/>
        <v>810</v>
      </c>
      <c r="AR697" s="127">
        <f t="shared" si="520"/>
        <v>0</v>
      </c>
      <c r="AS697" s="125">
        <f t="shared" si="521"/>
        <v>0</v>
      </c>
      <c r="AT697" s="128">
        <f t="shared" si="522"/>
        <v>0</v>
      </c>
      <c r="AU697" s="128">
        <f t="shared" si="523"/>
        <v>0</v>
      </c>
      <c r="AV697" s="128">
        <f t="shared" si="524"/>
        <v>0</v>
      </c>
      <c r="AW697" s="128">
        <f t="shared" si="525"/>
        <v>0</v>
      </c>
      <c r="AX697" s="146">
        <f t="shared" si="544"/>
        <v>0</v>
      </c>
      <c r="AY697" s="147">
        <f t="shared" si="526"/>
        <v>0</v>
      </c>
      <c r="AZ697" s="146">
        <f t="shared" si="545"/>
        <v>0</v>
      </c>
      <c r="BA697" s="129">
        <f t="shared" si="527"/>
        <v>0</v>
      </c>
      <c r="BB697" s="129">
        <f t="shared" si="528"/>
        <v>0</v>
      </c>
      <c r="BC697" s="129">
        <f t="shared" si="529"/>
        <v>0</v>
      </c>
      <c r="BD697" s="130">
        <f t="shared" si="530"/>
        <v>0</v>
      </c>
      <c r="BE697" s="130">
        <f t="shared" si="531"/>
        <v>0</v>
      </c>
      <c r="BF697" s="130">
        <f t="shared" si="532"/>
        <v>0</v>
      </c>
      <c r="BG697" s="149" t="b">
        <f t="shared" si="533"/>
        <v>0</v>
      </c>
      <c r="BH697" s="130" t="b">
        <f t="shared" si="534"/>
        <v>0</v>
      </c>
      <c r="BI697" s="130" t="str">
        <f t="shared" si="547"/>
        <v/>
      </c>
      <c r="BJ697" s="130" t="str">
        <f t="shared" si="548"/>
        <v/>
      </c>
      <c r="BK697" s="130">
        <f t="shared" si="549"/>
        <v>0</v>
      </c>
      <c r="BL697" s="130" t="str">
        <f t="shared" si="535"/>
        <v/>
      </c>
      <c r="BM697" s="130" t="str">
        <f t="shared" si="554"/>
        <v/>
      </c>
      <c r="BN697" s="130" t="str">
        <f t="shared" si="555"/>
        <v/>
      </c>
      <c r="BO697" s="130">
        <f t="shared" si="551"/>
        <v>0</v>
      </c>
      <c r="BP697" s="130">
        <f t="shared" si="552"/>
        <v>0</v>
      </c>
      <c r="BQ697" s="130">
        <f t="shared" si="553"/>
        <v>0</v>
      </c>
      <c r="BR697" s="130">
        <f t="shared" si="550"/>
        <v>0</v>
      </c>
      <c r="BS697" s="130" t="str">
        <f t="shared" si="536"/>
        <v>N</v>
      </c>
    </row>
    <row r="698" spans="1:71" ht="18" customHeight="1">
      <c r="A698" s="115"/>
      <c r="B698" s="117"/>
      <c r="C698" s="117"/>
      <c r="D698" s="118"/>
      <c r="E698" s="118"/>
      <c r="F698" s="115"/>
      <c r="G698" s="115"/>
      <c r="H698" s="119"/>
      <c r="I698" s="109" t="str">
        <f t="shared" si="506"/>
        <v xml:space="preserve"> </v>
      </c>
      <c r="J698" s="109" t="str">
        <f t="shared" si="507"/>
        <v xml:space="preserve"> </v>
      </c>
      <c r="K698" s="109" t="str">
        <f t="shared" si="508"/>
        <v xml:space="preserve"> </v>
      </c>
      <c r="W698" s="141" t="str">
        <f t="shared" si="509"/>
        <v xml:space="preserve"> </v>
      </c>
      <c r="X698" s="137" t="str">
        <f t="shared" si="510"/>
        <v xml:space="preserve"> </v>
      </c>
      <c r="Y698" s="137" t="str">
        <f t="shared" si="511"/>
        <v xml:space="preserve"> </v>
      </c>
      <c r="Z698" s="137" t="str">
        <f t="shared" si="537"/>
        <v xml:space="preserve"> </v>
      </c>
      <c r="AA698" s="138" t="str">
        <f t="shared" si="538"/>
        <v xml:space="preserve"> </v>
      </c>
      <c r="AB698" s="144" t="str">
        <f t="shared" si="539"/>
        <v xml:space="preserve"> </v>
      </c>
      <c r="AC698" s="139" t="e">
        <f t="shared" si="540"/>
        <v>#N/A</v>
      </c>
      <c r="AD698" s="139" t="e">
        <f t="shared" si="541"/>
        <v>#N/A</v>
      </c>
      <c r="AE698" s="140" t="str">
        <f>IF(ISBLANK($G698)," ",IF($D698="Z",#REF!,IF($G698=2,0,IF($G698=1,IF($AB698&gt;$AD698,#REF!,0),IF($AB698&lt;$AC698,#REF!,#REF!)))))</f>
        <v xml:space="preserve"> </v>
      </c>
      <c r="AF698" s="140" t="str">
        <f>IF(ISBLANK($G698)," ",IF($D698="Z",#REF!+#REF!,IF($G698=2,#REF!+#REF!,IF($G698=1,IF($AB698&gt;$AD698,#REF!+#REF!,#REF!+#REF!),IF($AB698&lt;$AC698,#REF!+#REF!,#REF!+#REF!)))))</f>
        <v xml:space="preserve"> </v>
      </c>
      <c r="AG698" s="125">
        <f t="shared" si="512"/>
        <v>0</v>
      </c>
      <c r="AH698" s="126">
        <f t="shared" si="513"/>
        <v>0</v>
      </c>
      <c r="AI698" s="126">
        <f t="shared" si="514"/>
        <v>0</v>
      </c>
      <c r="AJ698" s="126">
        <f t="shared" si="515"/>
        <v>0</v>
      </c>
      <c r="AK698" s="126">
        <f t="shared" si="516"/>
        <v>0</v>
      </c>
      <c r="AL698" s="126">
        <f t="shared" si="517"/>
        <v>4</v>
      </c>
      <c r="AM698" s="125">
        <f t="shared" si="546"/>
        <v>23</v>
      </c>
      <c r="AN698" s="125">
        <f t="shared" si="542"/>
        <v>0</v>
      </c>
      <c r="AO698" s="125">
        <f t="shared" si="543"/>
        <v>0</v>
      </c>
      <c r="AP698" s="125">
        <f t="shared" si="518"/>
        <v>1</v>
      </c>
      <c r="AQ698" s="127">
        <f t="shared" si="519"/>
        <v>810</v>
      </c>
      <c r="AR698" s="127">
        <f t="shared" si="520"/>
        <v>0</v>
      </c>
      <c r="AS698" s="125">
        <f t="shared" si="521"/>
        <v>0</v>
      </c>
      <c r="AT698" s="128">
        <f t="shared" si="522"/>
        <v>0</v>
      </c>
      <c r="AU698" s="128">
        <f t="shared" si="523"/>
        <v>0</v>
      </c>
      <c r="AV698" s="128">
        <f t="shared" si="524"/>
        <v>0</v>
      </c>
      <c r="AW698" s="128">
        <f t="shared" si="525"/>
        <v>0</v>
      </c>
      <c r="AX698" s="146">
        <f t="shared" si="544"/>
        <v>0</v>
      </c>
      <c r="AY698" s="147">
        <f t="shared" si="526"/>
        <v>0</v>
      </c>
      <c r="AZ698" s="146">
        <f t="shared" si="545"/>
        <v>0</v>
      </c>
      <c r="BA698" s="129">
        <f t="shared" si="527"/>
        <v>0</v>
      </c>
      <c r="BB698" s="129">
        <f t="shared" si="528"/>
        <v>0</v>
      </c>
      <c r="BC698" s="129">
        <f t="shared" si="529"/>
        <v>0</v>
      </c>
      <c r="BD698" s="130">
        <f t="shared" si="530"/>
        <v>0</v>
      </c>
      <c r="BE698" s="130">
        <f t="shared" si="531"/>
        <v>0</v>
      </c>
      <c r="BF698" s="130">
        <f t="shared" si="532"/>
        <v>0</v>
      </c>
      <c r="BG698" s="149" t="b">
        <f t="shared" si="533"/>
        <v>0</v>
      </c>
      <c r="BH698" s="130" t="b">
        <f t="shared" si="534"/>
        <v>0</v>
      </c>
      <c r="BI698" s="130" t="str">
        <f t="shared" si="547"/>
        <v/>
      </c>
      <c r="BJ698" s="130" t="str">
        <f t="shared" si="548"/>
        <v/>
      </c>
      <c r="BK698" s="130">
        <f t="shared" si="549"/>
        <v>0</v>
      </c>
      <c r="BL698" s="130" t="str">
        <f t="shared" si="535"/>
        <v/>
      </c>
      <c r="BM698" s="130" t="str">
        <f t="shared" si="554"/>
        <v/>
      </c>
      <c r="BN698" s="130" t="str">
        <f t="shared" si="555"/>
        <v/>
      </c>
      <c r="BO698" s="130">
        <f t="shared" si="551"/>
        <v>0</v>
      </c>
      <c r="BP698" s="130">
        <f t="shared" si="552"/>
        <v>0</v>
      </c>
      <c r="BQ698" s="130">
        <f t="shared" si="553"/>
        <v>0</v>
      </c>
      <c r="BR698" s="130">
        <f t="shared" si="550"/>
        <v>0</v>
      </c>
      <c r="BS698" s="130" t="str">
        <f t="shared" si="536"/>
        <v>N</v>
      </c>
    </row>
    <row r="699" spans="1:71" ht="18" customHeight="1">
      <c r="A699" s="115"/>
      <c r="B699" s="117"/>
      <c r="C699" s="117"/>
      <c r="D699" s="118"/>
      <c r="E699" s="118"/>
      <c r="F699" s="115"/>
      <c r="G699" s="115"/>
      <c r="H699" s="119"/>
      <c r="I699" s="109" t="str">
        <f t="shared" si="506"/>
        <v xml:space="preserve"> </v>
      </c>
      <c r="J699" s="109" t="str">
        <f t="shared" si="507"/>
        <v xml:space="preserve"> </v>
      </c>
      <c r="K699" s="109" t="str">
        <f t="shared" si="508"/>
        <v xml:space="preserve"> </v>
      </c>
      <c r="W699" s="141" t="str">
        <f t="shared" si="509"/>
        <v xml:space="preserve"> </v>
      </c>
      <c r="X699" s="137" t="str">
        <f t="shared" si="510"/>
        <v xml:space="preserve"> </v>
      </c>
      <c r="Y699" s="137" t="str">
        <f t="shared" si="511"/>
        <v xml:space="preserve"> </v>
      </c>
      <c r="Z699" s="137" t="str">
        <f t="shared" si="537"/>
        <v xml:space="preserve"> </v>
      </c>
      <c r="AA699" s="138" t="str">
        <f t="shared" si="538"/>
        <v xml:space="preserve"> </v>
      </c>
      <c r="AB699" s="144" t="str">
        <f t="shared" si="539"/>
        <v xml:space="preserve"> </v>
      </c>
      <c r="AC699" s="139" t="e">
        <f t="shared" si="540"/>
        <v>#N/A</v>
      </c>
      <c r="AD699" s="139" t="e">
        <f t="shared" si="541"/>
        <v>#N/A</v>
      </c>
      <c r="AE699" s="140" t="str">
        <f>IF(ISBLANK($G699)," ",IF($D699="Z",#REF!,IF($G699=2,0,IF($G699=1,IF($AB699&gt;$AD699,#REF!,0),IF($AB699&lt;$AC699,#REF!,#REF!)))))</f>
        <v xml:space="preserve"> </v>
      </c>
      <c r="AF699" s="140" t="str">
        <f>IF(ISBLANK($G699)," ",IF($D699="Z",#REF!+#REF!,IF($G699=2,#REF!+#REF!,IF($G699=1,IF($AB699&gt;$AD699,#REF!+#REF!,#REF!+#REF!),IF($AB699&lt;$AC699,#REF!+#REF!,#REF!+#REF!)))))</f>
        <v xml:space="preserve"> </v>
      </c>
      <c r="AG699" s="125">
        <f t="shared" si="512"/>
        <v>0</v>
      </c>
      <c r="AH699" s="126">
        <f t="shared" si="513"/>
        <v>0</v>
      </c>
      <c r="AI699" s="126">
        <f t="shared" si="514"/>
        <v>0</v>
      </c>
      <c r="AJ699" s="126">
        <f t="shared" si="515"/>
        <v>0</v>
      </c>
      <c r="AK699" s="126">
        <f t="shared" si="516"/>
        <v>0</v>
      </c>
      <c r="AL699" s="126">
        <f t="shared" si="517"/>
        <v>4</v>
      </c>
      <c r="AM699" s="125">
        <f t="shared" si="546"/>
        <v>23</v>
      </c>
      <c r="AN699" s="125">
        <f t="shared" si="542"/>
        <v>0</v>
      </c>
      <c r="AO699" s="125">
        <f t="shared" si="543"/>
        <v>0</v>
      </c>
      <c r="AP699" s="125">
        <f t="shared" si="518"/>
        <v>1</v>
      </c>
      <c r="AQ699" s="127">
        <f t="shared" si="519"/>
        <v>810</v>
      </c>
      <c r="AR699" s="127">
        <f t="shared" si="520"/>
        <v>0</v>
      </c>
      <c r="AS699" s="125">
        <f t="shared" si="521"/>
        <v>0</v>
      </c>
      <c r="AT699" s="128">
        <f t="shared" si="522"/>
        <v>0</v>
      </c>
      <c r="AU699" s="128">
        <f t="shared" si="523"/>
        <v>0</v>
      </c>
      <c r="AV699" s="128">
        <f t="shared" si="524"/>
        <v>0</v>
      </c>
      <c r="AW699" s="128">
        <f t="shared" si="525"/>
        <v>0</v>
      </c>
      <c r="AX699" s="146">
        <f t="shared" si="544"/>
        <v>0</v>
      </c>
      <c r="AY699" s="147">
        <f t="shared" si="526"/>
        <v>0</v>
      </c>
      <c r="AZ699" s="146">
        <f t="shared" si="545"/>
        <v>0</v>
      </c>
      <c r="BA699" s="129">
        <f t="shared" si="527"/>
        <v>0</v>
      </c>
      <c r="BB699" s="129">
        <f t="shared" si="528"/>
        <v>0</v>
      </c>
      <c r="BC699" s="129">
        <f t="shared" si="529"/>
        <v>0</v>
      </c>
      <c r="BD699" s="130">
        <f t="shared" si="530"/>
        <v>0</v>
      </c>
      <c r="BE699" s="130">
        <f t="shared" si="531"/>
        <v>0</v>
      </c>
      <c r="BF699" s="130">
        <f t="shared" si="532"/>
        <v>0</v>
      </c>
      <c r="BG699" s="149" t="b">
        <f t="shared" si="533"/>
        <v>0</v>
      </c>
      <c r="BH699" s="130" t="b">
        <f t="shared" si="534"/>
        <v>0</v>
      </c>
      <c r="BI699" s="130" t="str">
        <f t="shared" si="547"/>
        <v/>
      </c>
      <c r="BJ699" s="130" t="str">
        <f t="shared" si="548"/>
        <v/>
      </c>
      <c r="BK699" s="130">
        <f t="shared" si="549"/>
        <v>0</v>
      </c>
      <c r="BL699" s="130" t="str">
        <f t="shared" si="535"/>
        <v/>
      </c>
      <c r="BM699" s="130" t="str">
        <f t="shared" si="554"/>
        <v/>
      </c>
      <c r="BN699" s="130" t="str">
        <f t="shared" si="555"/>
        <v/>
      </c>
      <c r="BO699" s="130">
        <f t="shared" si="551"/>
        <v>0</v>
      </c>
      <c r="BP699" s="130">
        <f t="shared" si="552"/>
        <v>0</v>
      </c>
      <c r="BQ699" s="130">
        <f t="shared" si="553"/>
        <v>0</v>
      </c>
      <c r="BR699" s="130">
        <f t="shared" si="550"/>
        <v>0</v>
      </c>
      <c r="BS699" s="130" t="str">
        <f t="shared" si="536"/>
        <v>N</v>
      </c>
    </row>
    <row r="700" spans="1:71" ht="18" customHeight="1">
      <c r="A700" s="115"/>
      <c r="B700" s="117"/>
      <c r="C700" s="117"/>
      <c r="D700" s="118"/>
      <c r="E700" s="118"/>
      <c r="F700" s="115"/>
      <c r="G700" s="115"/>
      <c r="H700" s="119"/>
      <c r="I700" s="109" t="str">
        <f t="shared" si="506"/>
        <v xml:space="preserve"> </v>
      </c>
      <c r="J700" s="109" t="str">
        <f t="shared" si="507"/>
        <v xml:space="preserve"> </v>
      </c>
      <c r="K700" s="109" t="str">
        <f t="shared" si="508"/>
        <v xml:space="preserve"> </v>
      </c>
      <c r="W700" s="141" t="str">
        <f t="shared" si="509"/>
        <v xml:space="preserve"> </v>
      </c>
      <c r="X700" s="137" t="str">
        <f t="shared" si="510"/>
        <v xml:space="preserve"> </v>
      </c>
      <c r="Y700" s="137" t="str">
        <f t="shared" si="511"/>
        <v xml:space="preserve"> </v>
      </c>
      <c r="Z700" s="137" t="str">
        <f t="shared" si="537"/>
        <v xml:space="preserve"> </v>
      </c>
      <c r="AA700" s="138" t="str">
        <f t="shared" si="538"/>
        <v xml:space="preserve"> </v>
      </c>
      <c r="AB700" s="144" t="str">
        <f t="shared" si="539"/>
        <v xml:space="preserve"> </v>
      </c>
      <c r="AC700" s="139" t="e">
        <f t="shared" si="540"/>
        <v>#N/A</v>
      </c>
      <c r="AD700" s="139" t="e">
        <f t="shared" si="541"/>
        <v>#N/A</v>
      </c>
      <c r="AE700" s="140" t="str">
        <f>IF(ISBLANK($G700)," ",IF($D700="Z",#REF!,IF($G700=2,0,IF($G700=1,IF($AB700&gt;$AD700,#REF!,0),IF($AB700&lt;$AC700,#REF!,#REF!)))))</f>
        <v xml:space="preserve"> </v>
      </c>
      <c r="AF700" s="140" t="str">
        <f>IF(ISBLANK($G700)," ",IF($D700="Z",#REF!+#REF!,IF($G700=2,#REF!+#REF!,IF($G700=1,IF($AB700&gt;$AD700,#REF!+#REF!,#REF!+#REF!),IF($AB700&lt;$AC700,#REF!+#REF!,#REF!+#REF!)))))</f>
        <v xml:space="preserve"> </v>
      </c>
      <c r="AG700" s="125">
        <f t="shared" si="512"/>
        <v>0</v>
      </c>
      <c r="AH700" s="126">
        <f t="shared" si="513"/>
        <v>0</v>
      </c>
      <c r="AI700" s="126">
        <f t="shared" si="514"/>
        <v>0</v>
      </c>
      <c r="AJ700" s="126">
        <f t="shared" si="515"/>
        <v>0</v>
      </c>
      <c r="AK700" s="126">
        <f t="shared" si="516"/>
        <v>0</v>
      </c>
      <c r="AL700" s="126">
        <f t="shared" si="517"/>
        <v>4</v>
      </c>
      <c r="AM700" s="125">
        <f t="shared" si="546"/>
        <v>23</v>
      </c>
      <c r="AN700" s="125">
        <f t="shared" si="542"/>
        <v>0</v>
      </c>
      <c r="AO700" s="125">
        <f t="shared" si="543"/>
        <v>0</v>
      </c>
      <c r="AP700" s="125">
        <f t="shared" si="518"/>
        <v>1</v>
      </c>
      <c r="AQ700" s="127">
        <f t="shared" si="519"/>
        <v>810</v>
      </c>
      <c r="AR700" s="127">
        <f t="shared" si="520"/>
        <v>0</v>
      </c>
      <c r="AS700" s="125">
        <f t="shared" si="521"/>
        <v>0</v>
      </c>
      <c r="AT700" s="128">
        <f t="shared" si="522"/>
        <v>0</v>
      </c>
      <c r="AU700" s="128">
        <f t="shared" si="523"/>
        <v>0</v>
      </c>
      <c r="AV700" s="128">
        <f t="shared" si="524"/>
        <v>0</v>
      </c>
      <c r="AW700" s="128">
        <f t="shared" si="525"/>
        <v>0</v>
      </c>
      <c r="AX700" s="146">
        <f t="shared" si="544"/>
        <v>0</v>
      </c>
      <c r="AY700" s="147">
        <f t="shared" si="526"/>
        <v>0</v>
      </c>
      <c r="AZ700" s="146">
        <f t="shared" si="545"/>
        <v>0</v>
      </c>
      <c r="BA700" s="129">
        <f t="shared" si="527"/>
        <v>0</v>
      </c>
      <c r="BB700" s="129">
        <f t="shared" si="528"/>
        <v>0</v>
      </c>
      <c r="BC700" s="129">
        <f t="shared" si="529"/>
        <v>0</v>
      </c>
      <c r="BD700" s="130">
        <f t="shared" si="530"/>
        <v>0</v>
      </c>
      <c r="BE700" s="130">
        <f t="shared" si="531"/>
        <v>0</v>
      </c>
      <c r="BF700" s="130">
        <f t="shared" si="532"/>
        <v>0</v>
      </c>
      <c r="BG700" s="149" t="b">
        <f t="shared" si="533"/>
        <v>0</v>
      </c>
      <c r="BH700" s="130" t="b">
        <f t="shared" si="534"/>
        <v>0</v>
      </c>
      <c r="BI700" s="130" t="str">
        <f t="shared" si="547"/>
        <v/>
      </c>
      <c r="BJ700" s="130" t="str">
        <f t="shared" si="548"/>
        <v/>
      </c>
      <c r="BK700" s="130">
        <f t="shared" si="549"/>
        <v>0</v>
      </c>
      <c r="BL700" s="130" t="str">
        <f t="shared" si="535"/>
        <v/>
      </c>
      <c r="BM700" s="130" t="str">
        <f t="shared" si="554"/>
        <v/>
      </c>
      <c r="BN700" s="130" t="str">
        <f t="shared" si="555"/>
        <v/>
      </c>
      <c r="BO700" s="130">
        <f t="shared" si="551"/>
        <v>0</v>
      </c>
      <c r="BP700" s="130">
        <f t="shared" si="552"/>
        <v>0</v>
      </c>
      <c r="BQ700" s="130">
        <f t="shared" si="553"/>
        <v>0</v>
      </c>
      <c r="BR700" s="130">
        <f t="shared" si="550"/>
        <v>0</v>
      </c>
      <c r="BS700" s="130" t="str">
        <f t="shared" si="536"/>
        <v>N</v>
      </c>
    </row>
    <row r="701" spans="1:71" ht="18" customHeight="1">
      <c r="A701" s="115"/>
      <c r="B701" s="117"/>
      <c r="C701" s="117"/>
      <c r="D701" s="118"/>
      <c r="E701" s="118"/>
      <c r="F701" s="115"/>
      <c r="G701" s="115"/>
      <c r="H701" s="119"/>
      <c r="I701" s="109" t="str">
        <f t="shared" si="506"/>
        <v xml:space="preserve"> </v>
      </c>
      <c r="J701" s="109" t="str">
        <f t="shared" si="507"/>
        <v xml:space="preserve"> </v>
      </c>
      <c r="K701" s="109" t="str">
        <f t="shared" si="508"/>
        <v xml:space="preserve"> </v>
      </c>
      <c r="W701" s="141" t="str">
        <f t="shared" si="509"/>
        <v xml:space="preserve"> </v>
      </c>
      <c r="X701" s="137" t="str">
        <f t="shared" si="510"/>
        <v xml:space="preserve"> </v>
      </c>
      <c r="Y701" s="137" t="str">
        <f t="shared" si="511"/>
        <v xml:space="preserve"> </v>
      </c>
      <c r="Z701" s="137" t="str">
        <f t="shared" si="537"/>
        <v xml:space="preserve"> </v>
      </c>
      <c r="AA701" s="138" t="str">
        <f t="shared" si="538"/>
        <v xml:space="preserve"> </v>
      </c>
      <c r="AB701" s="144" t="str">
        <f t="shared" si="539"/>
        <v xml:space="preserve"> </v>
      </c>
      <c r="AC701" s="139" t="e">
        <f t="shared" si="540"/>
        <v>#N/A</v>
      </c>
      <c r="AD701" s="139" t="e">
        <f t="shared" si="541"/>
        <v>#N/A</v>
      </c>
      <c r="AE701" s="140" t="str">
        <f>IF(ISBLANK($G701)," ",IF($D701="Z",#REF!,IF($G701=2,0,IF($G701=1,IF($AB701&gt;$AD701,#REF!,0),IF($AB701&lt;$AC701,#REF!,#REF!)))))</f>
        <v xml:space="preserve"> </v>
      </c>
      <c r="AF701" s="140" t="str">
        <f>IF(ISBLANK($G701)," ",IF($D701="Z",#REF!+#REF!,IF($G701=2,#REF!+#REF!,IF($G701=1,IF($AB701&gt;$AD701,#REF!+#REF!,#REF!+#REF!),IF($AB701&lt;$AC701,#REF!+#REF!,#REF!+#REF!)))))</f>
        <v xml:space="preserve"> </v>
      </c>
      <c r="AG701" s="125">
        <f t="shared" si="512"/>
        <v>0</v>
      </c>
      <c r="AH701" s="126">
        <f t="shared" si="513"/>
        <v>0</v>
      </c>
      <c r="AI701" s="126">
        <f t="shared" si="514"/>
        <v>0</v>
      </c>
      <c r="AJ701" s="126">
        <f t="shared" si="515"/>
        <v>0</v>
      </c>
      <c r="AK701" s="126">
        <f t="shared" si="516"/>
        <v>0</v>
      </c>
      <c r="AL701" s="126">
        <f t="shared" si="517"/>
        <v>4</v>
      </c>
      <c r="AM701" s="125">
        <f t="shared" si="546"/>
        <v>23</v>
      </c>
      <c r="AN701" s="125">
        <f t="shared" si="542"/>
        <v>0</v>
      </c>
      <c r="AO701" s="125">
        <f t="shared" si="543"/>
        <v>0</v>
      </c>
      <c r="AP701" s="125">
        <f t="shared" si="518"/>
        <v>1</v>
      </c>
      <c r="AQ701" s="127">
        <f t="shared" si="519"/>
        <v>810</v>
      </c>
      <c r="AR701" s="127">
        <f t="shared" si="520"/>
        <v>0</v>
      </c>
      <c r="AS701" s="125">
        <f t="shared" si="521"/>
        <v>0</v>
      </c>
      <c r="AT701" s="128">
        <f t="shared" si="522"/>
        <v>0</v>
      </c>
      <c r="AU701" s="128">
        <f t="shared" si="523"/>
        <v>0</v>
      </c>
      <c r="AV701" s="128">
        <f t="shared" si="524"/>
        <v>0</v>
      </c>
      <c r="AW701" s="128">
        <f t="shared" si="525"/>
        <v>0</v>
      </c>
      <c r="AX701" s="146">
        <f t="shared" si="544"/>
        <v>0</v>
      </c>
      <c r="AY701" s="147">
        <f t="shared" si="526"/>
        <v>0</v>
      </c>
      <c r="AZ701" s="146">
        <f t="shared" si="545"/>
        <v>0</v>
      </c>
      <c r="BA701" s="129">
        <f t="shared" si="527"/>
        <v>0</v>
      </c>
      <c r="BB701" s="129">
        <f t="shared" si="528"/>
        <v>0</v>
      </c>
      <c r="BC701" s="129">
        <f t="shared" si="529"/>
        <v>0</v>
      </c>
      <c r="BD701" s="130">
        <f t="shared" si="530"/>
        <v>0</v>
      </c>
      <c r="BE701" s="130">
        <f t="shared" si="531"/>
        <v>0</v>
      </c>
      <c r="BF701" s="130">
        <f t="shared" si="532"/>
        <v>0</v>
      </c>
      <c r="BG701" s="149" t="b">
        <f t="shared" si="533"/>
        <v>0</v>
      </c>
      <c r="BH701" s="130" t="b">
        <f t="shared" si="534"/>
        <v>0</v>
      </c>
      <c r="BI701" s="130" t="str">
        <f t="shared" si="547"/>
        <v/>
      </c>
      <c r="BJ701" s="130" t="str">
        <f t="shared" si="548"/>
        <v/>
      </c>
      <c r="BK701" s="130">
        <f t="shared" si="549"/>
        <v>0</v>
      </c>
      <c r="BL701" s="130" t="str">
        <f t="shared" si="535"/>
        <v/>
      </c>
      <c r="BM701" s="130" t="str">
        <f t="shared" si="554"/>
        <v/>
      </c>
      <c r="BN701" s="130" t="str">
        <f t="shared" si="555"/>
        <v/>
      </c>
      <c r="BO701" s="130">
        <f t="shared" si="551"/>
        <v>0</v>
      </c>
      <c r="BP701" s="130">
        <f t="shared" si="552"/>
        <v>0</v>
      </c>
      <c r="BQ701" s="130">
        <f t="shared" si="553"/>
        <v>0</v>
      </c>
      <c r="BR701" s="130">
        <f t="shared" si="550"/>
        <v>0</v>
      </c>
      <c r="BS701" s="130" t="str">
        <f t="shared" si="536"/>
        <v>N</v>
      </c>
    </row>
    <row r="702" spans="1:71" ht="18" customHeight="1">
      <c r="A702" s="115"/>
      <c r="B702" s="117"/>
      <c r="C702" s="117"/>
      <c r="D702" s="118"/>
      <c r="E702" s="118"/>
      <c r="F702" s="115"/>
      <c r="G702" s="115"/>
      <c r="H702" s="119"/>
      <c r="I702" s="109" t="str">
        <f t="shared" si="506"/>
        <v xml:space="preserve"> </v>
      </c>
      <c r="J702" s="109" t="str">
        <f t="shared" si="507"/>
        <v xml:space="preserve"> </v>
      </c>
      <c r="K702" s="109" t="str">
        <f t="shared" si="508"/>
        <v xml:space="preserve"> </v>
      </c>
      <c r="W702" s="141" t="str">
        <f t="shared" si="509"/>
        <v xml:space="preserve"> </v>
      </c>
      <c r="X702" s="137" t="str">
        <f t="shared" si="510"/>
        <v xml:space="preserve"> </v>
      </c>
      <c r="Y702" s="137" t="str">
        <f t="shared" si="511"/>
        <v xml:space="preserve"> </v>
      </c>
      <c r="Z702" s="137" t="str">
        <f t="shared" si="537"/>
        <v xml:space="preserve"> </v>
      </c>
      <c r="AA702" s="138" t="str">
        <f t="shared" si="538"/>
        <v xml:space="preserve"> </v>
      </c>
      <c r="AB702" s="144" t="str">
        <f t="shared" si="539"/>
        <v xml:space="preserve"> </v>
      </c>
      <c r="AC702" s="139" t="e">
        <f t="shared" si="540"/>
        <v>#N/A</v>
      </c>
      <c r="AD702" s="139" t="e">
        <f t="shared" si="541"/>
        <v>#N/A</v>
      </c>
      <c r="AE702" s="140" t="str">
        <f>IF(ISBLANK($G702)," ",IF($D702="Z",#REF!,IF($G702=2,0,IF($G702=1,IF($AB702&gt;$AD702,#REF!,0),IF($AB702&lt;$AC702,#REF!,#REF!)))))</f>
        <v xml:space="preserve"> </v>
      </c>
      <c r="AF702" s="140" t="str">
        <f>IF(ISBLANK($G702)," ",IF($D702="Z",#REF!+#REF!,IF($G702=2,#REF!+#REF!,IF($G702=1,IF($AB702&gt;$AD702,#REF!+#REF!,#REF!+#REF!),IF($AB702&lt;$AC702,#REF!+#REF!,#REF!+#REF!)))))</f>
        <v xml:space="preserve"> </v>
      </c>
      <c r="AG702" s="125">
        <f t="shared" si="512"/>
        <v>0</v>
      </c>
      <c r="AH702" s="126">
        <f t="shared" si="513"/>
        <v>0</v>
      </c>
      <c r="AI702" s="126">
        <f t="shared" si="514"/>
        <v>0</v>
      </c>
      <c r="AJ702" s="126">
        <f t="shared" si="515"/>
        <v>0</v>
      </c>
      <c r="AK702" s="126">
        <f t="shared" si="516"/>
        <v>0</v>
      </c>
      <c r="AL702" s="126">
        <f t="shared" si="517"/>
        <v>4</v>
      </c>
      <c r="AM702" s="125">
        <f t="shared" si="546"/>
        <v>23</v>
      </c>
      <c r="AN702" s="125">
        <f t="shared" si="542"/>
        <v>0</v>
      </c>
      <c r="AO702" s="125">
        <f t="shared" si="543"/>
        <v>0</v>
      </c>
      <c r="AP702" s="125">
        <f t="shared" si="518"/>
        <v>1</v>
      </c>
      <c r="AQ702" s="127">
        <f t="shared" si="519"/>
        <v>810</v>
      </c>
      <c r="AR702" s="127">
        <f t="shared" si="520"/>
        <v>0</v>
      </c>
      <c r="AS702" s="125">
        <f t="shared" si="521"/>
        <v>0</v>
      </c>
      <c r="AT702" s="128">
        <f t="shared" si="522"/>
        <v>0</v>
      </c>
      <c r="AU702" s="128">
        <f t="shared" si="523"/>
        <v>0</v>
      </c>
      <c r="AV702" s="128">
        <f t="shared" si="524"/>
        <v>0</v>
      </c>
      <c r="AW702" s="128">
        <f t="shared" si="525"/>
        <v>0</v>
      </c>
      <c r="AX702" s="146">
        <f t="shared" si="544"/>
        <v>0</v>
      </c>
      <c r="AY702" s="147">
        <f t="shared" si="526"/>
        <v>0</v>
      </c>
      <c r="AZ702" s="146">
        <f t="shared" si="545"/>
        <v>0</v>
      </c>
      <c r="BA702" s="129">
        <f t="shared" si="527"/>
        <v>0</v>
      </c>
      <c r="BB702" s="129">
        <f t="shared" si="528"/>
        <v>0</v>
      </c>
      <c r="BC702" s="129">
        <f t="shared" si="529"/>
        <v>0</v>
      </c>
      <c r="BD702" s="130">
        <f t="shared" si="530"/>
        <v>0</v>
      </c>
      <c r="BE702" s="130">
        <f t="shared" si="531"/>
        <v>0</v>
      </c>
      <c r="BF702" s="130">
        <f t="shared" si="532"/>
        <v>0</v>
      </c>
      <c r="BG702" s="149" t="b">
        <f t="shared" si="533"/>
        <v>0</v>
      </c>
      <c r="BH702" s="130" t="b">
        <f t="shared" si="534"/>
        <v>0</v>
      </c>
      <c r="BI702" s="130" t="str">
        <f t="shared" si="547"/>
        <v/>
      </c>
      <c r="BJ702" s="130" t="str">
        <f t="shared" si="548"/>
        <v/>
      </c>
      <c r="BK702" s="130">
        <f t="shared" si="549"/>
        <v>0</v>
      </c>
      <c r="BL702" s="130" t="str">
        <f t="shared" si="535"/>
        <v/>
      </c>
      <c r="BM702" s="130" t="str">
        <f t="shared" si="554"/>
        <v/>
      </c>
      <c r="BN702" s="130" t="str">
        <f t="shared" si="555"/>
        <v/>
      </c>
      <c r="BO702" s="130">
        <f t="shared" si="551"/>
        <v>0</v>
      </c>
      <c r="BP702" s="130">
        <f t="shared" si="552"/>
        <v>0</v>
      </c>
      <c r="BQ702" s="130">
        <f t="shared" si="553"/>
        <v>0</v>
      </c>
      <c r="BR702" s="130">
        <f t="shared" si="550"/>
        <v>0</v>
      </c>
      <c r="BS702" s="130" t="str">
        <f t="shared" si="536"/>
        <v>N</v>
      </c>
    </row>
    <row r="703" spans="1:71" ht="18" customHeight="1">
      <c r="A703" s="115"/>
      <c r="B703" s="117"/>
      <c r="C703" s="117"/>
      <c r="D703" s="118"/>
      <c r="E703" s="118"/>
      <c r="F703" s="115"/>
      <c r="G703" s="115"/>
      <c r="H703" s="119"/>
      <c r="I703" s="109" t="str">
        <f t="shared" si="506"/>
        <v xml:space="preserve"> </v>
      </c>
      <c r="J703" s="109" t="str">
        <f t="shared" si="507"/>
        <v xml:space="preserve"> </v>
      </c>
      <c r="K703" s="109" t="str">
        <f t="shared" si="508"/>
        <v xml:space="preserve"> </v>
      </c>
      <c r="W703" s="141" t="str">
        <f t="shared" si="509"/>
        <v xml:space="preserve"> </v>
      </c>
      <c r="X703" s="137" t="str">
        <f t="shared" si="510"/>
        <v xml:space="preserve"> </v>
      </c>
      <c r="Y703" s="137" t="str">
        <f t="shared" si="511"/>
        <v xml:space="preserve"> </v>
      </c>
      <c r="Z703" s="137" t="str">
        <f t="shared" si="537"/>
        <v xml:space="preserve"> </v>
      </c>
      <c r="AA703" s="138" t="str">
        <f t="shared" si="538"/>
        <v xml:space="preserve"> </v>
      </c>
      <c r="AB703" s="144" t="str">
        <f t="shared" si="539"/>
        <v xml:space="preserve"> </v>
      </c>
      <c r="AC703" s="139" t="e">
        <f t="shared" si="540"/>
        <v>#N/A</v>
      </c>
      <c r="AD703" s="139" t="e">
        <f t="shared" si="541"/>
        <v>#N/A</v>
      </c>
      <c r="AE703" s="140" t="str">
        <f>IF(ISBLANK($G703)," ",IF($D703="Z",#REF!,IF($G703=2,0,IF($G703=1,IF($AB703&gt;$AD703,#REF!,0),IF($AB703&lt;$AC703,#REF!,#REF!)))))</f>
        <v xml:space="preserve"> </v>
      </c>
      <c r="AF703" s="140" t="str">
        <f>IF(ISBLANK($G703)," ",IF($D703="Z",#REF!+#REF!,IF($G703=2,#REF!+#REF!,IF($G703=1,IF($AB703&gt;$AD703,#REF!+#REF!,#REF!+#REF!),IF($AB703&lt;$AC703,#REF!+#REF!,#REF!+#REF!)))))</f>
        <v xml:space="preserve"> </v>
      </c>
      <c r="AG703" s="125">
        <f t="shared" si="512"/>
        <v>0</v>
      </c>
      <c r="AH703" s="126">
        <f t="shared" si="513"/>
        <v>0</v>
      </c>
      <c r="AI703" s="126">
        <f t="shared" si="514"/>
        <v>0</v>
      </c>
      <c r="AJ703" s="126">
        <f t="shared" si="515"/>
        <v>0</v>
      </c>
      <c r="AK703" s="126">
        <f t="shared" si="516"/>
        <v>0</v>
      </c>
      <c r="AL703" s="126">
        <f t="shared" si="517"/>
        <v>4</v>
      </c>
      <c r="AM703" s="125">
        <f t="shared" si="546"/>
        <v>23</v>
      </c>
      <c r="AN703" s="125">
        <f t="shared" si="542"/>
        <v>0</v>
      </c>
      <c r="AO703" s="125">
        <f t="shared" si="543"/>
        <v>0</v>
      </c>
      <c r="AP703" s="125">
        <f t="shared" si="518"/>
        <v>1</v>
      </c>
      <c r="AQ703" s="127">
        <f t="shared" si="519"/>
        <v>810</v>
      </c>
      <c r="AR703" s="127">
        <f t="shared" si="520"/>
        <v>0</v>
      </c>
      <c r="AS703" s="125">
        <f t="shared" si="521"/>
        <v>0</v>
      </c>
      <c r="AT703" s="128">
        <f t="shared" si="522"/>
        <v>0</v>
      </c>
      <c r="AU703" s="128">
        <f t="shared" si="523"/>
        <v>0</v>
      </c>
      <c r="AV703" s="128">
        <f t="shared" si="524"/>
        <v>0</v>
      </c>
      <c r="AW703" s="128">
        <f t="shared" si="525"/>
        <v>0</v>
      </c>
      <c r="AX703" s="146">
        <f t="shared" si="544"/>
        <v>0</v>
      </c>
      <c r="AY703" s="147">
        <f t="shared" si="526"/>
        <v>0</v>
      </c>
      <c r="AZ703" s="146">
        <f t="shared" si="545"/>
        <v>0</v>
      </c>
      <c r="BA703" s="129">
        <f t="shared" si="527"/>
        <v>0</v>
      </c>
      <c r="BB703" s="129">
        <f t="shared" si="528"/>
        <v>0</v>
      </c>
      <c r="BC703" s="129">
        <f t="shared" si="529"/>
        <v>0</v>
      </c>
      <c r="BD703" s="130">
        <f t="shared" si="530"/>
        <v>0</v>
      </c>
      <c r="BE703" s="130">
        <f t="shared" si="531"/>
        <v>0</v>
      </c>
      <c r="BF703" s="130">
        <f t="shared" si="532"/>
        <v>0</v>
      </c>
      <c r="BG703" s="149" t="b">
        <f t="shared" si="533"/>
        <v>0</v>
      </c>
      <c r="BH703" s="130" t="b">
        <f t="shared" si="534"/>
        <v>0</v>
      </c>
      <c r="BI703" s="130" t="str">
        <f t="shared" si="547"/>
        <v/>
      </c>
      <c r="BJ703" s="130" t="str">
        <f t="shared" si="548"/>
        <v/>
      </c>
      <c r="BK703" s="130">
        <f t="shared" si="549"/>
        <v>0</v>
      </c>
      <c r="BL703" s="130" t="str">
        <f t="shared" si="535"/>
        <v/>
      </c>
      <c r="BM703" s="130" t="str">
        <f t="shared" si="554"/>
        <v/>
      </c>
      <c r="BN703" s="130" t="str">
        <f t="shared" si="555"/>
        <v/>
      </c>
      <c r="BO703" s="130">
        <f t="shared" si="551"/>
        <v>0</v>
      </c>
      <c r="BP703" s="130">
        <f t="shared" si="552"/>
        <v>0</v>
      </c>
      <c r="BQ703" s="130">
        <f t="shared" si="553"/>
        <v>0</v>
      </c>
      <c r="BR703" s="130">
        <f t="shared" si="550"/>
        <v>0</v>
      </c>
      <c r="BS703" s="130" t="str">
        <f t="shared" si="536"/>
        <v>N</v>
      </c>
    </row>
    <row r="704" spans="1:71" ht="18" customHeight="1">
      <c r="A704" s="115"/>
      <c r="B704" s="117"/>
      <c r="C704" s="117"/>
      <c r="D704" s="118"/>
      <c r="E704" s="118"/>
      <c r="F704" s="115"/>
      <c r="G704" s="115"/>
      <c r="H704" s="119"/>
      <c r="I704" s="109" t="str">
        <f t="shared" si="506"/>
        <v xml:space="preserve"> </v>
      </c>
      <c r="J704" s="109" t="str">
        <f t="shared" si="507"/>
        <v xml:space="preserve"> </v>
      </c>
      <c r="K704" s="109" t="str">
        <f t="shared" si="508"/>
        <v xml:space="preserve"> </v>
      </c>
      <c r="W704" s="141" t="str">
        <f t="shared" si="509"/>
        <v xml:space="preserve"> </v>
      </c>
      <c r="X704" s="137" t="str">
        <f t="shared" si="510"/>
        <v xml:space="preserve"> </v>
      </c>
      <c r="Y704" s="137" t="str">
        <f t="shared" si="511"/>
        <v xml:space="preserve"> </v>
      </c>
      <c r="Z704" s="137" t="str">
        <f t="shared" si="537"/>
        <v xml:space="preserve"> </v>
      </c>
      <c r="AA704" s="138" t="str">
        <f t="shared" si="538"/>
        <v xml:space="preserve"> </v>
      </c>
      <c r="AB704" s="144" t="str">
        <f t="shared" si="539"/>
        <v xml:space="preserve"> </v>
      </c>
      <c r="AC704" s="139" t="e">
        <f t="shared" si="540"/>
        <v>#N/A</v>
      </c>
      <c r="AD704" s="139" t="e">
        <f t="shared" si="541"/>
        <v>#N/A</v>
      </c>
      <c r="AE704" s="140" t="str">
        <f>IF(ISBLANK($G704)," ",IF($D704="Z",#REF!,IF($G704=2,0,IF($G704=1,IF($AB704&gt;$AD704,#REF!,0),IF($AB704&lt;$AC704,#REF!,#REF!)))))</f>
        <v xml:space="preserve"> </v>
      </c>
      <c r="AF704" s="140" t="str">
        <f>IF(ISBLANK($G704)," ",IF($D704="Z",#REF!+#REF!,IF($G704=2,#REF!+#REF!,IF($G704=1,IF($AB704&gt;$AD704,#REF!+#REF!,#REF!+#REF!),IF($AB704&lt;$AC704,#REF!+#REF!,#REF!+#REF!)))))</f>
        <v xml:space="preserve"> </v>
      </c>
      <c r="AG704" s="125">
        <f t="shared" si="512"/>
        <v>0</v>
      </c>
      <c r="AH704" s="126">
        <f t="shared" si="513"/>
        <v>0</v>
      </c>
      <c r="AI704" s="126">
        <f t="shared" si="514"/>
        <v>0</v>
      </c>
      <c r="AJ704" s="126">
        <f t="shared" si="515"/>
        <v>0</v>
      </c>
      <c r="AK704" s="126">
        <f t="shared" si="516"/>
        <v>0</v>
      </c>
      <c r="AL704" s="126">
        <f t="shared" si="517"/>
        <v>4</v>
      </c>
      <c r="AM704" s="125">
        <f t="shared" si="546"/>
        <v>23</v>
      </c>
      <c r="AN704" s="125">
        <f t="shared" si="542"/>
        <v>0</v>
      </c>
      <c r="AO704" s="125">
        <f t="shared" si="543"/>
        <v>0</v>
      </c>
      <c r="AP704" s="125">
        <f t="shared" si="518"/>
        <v>1</v>
      </c>
      <c r="AQ704" s="127">
        <f t="shared" si="519"/>
        <v>810</v>
      </c>
      <c r="AR704" s="127">
        <f t="shared" si="520"/>
        <v>0</v>
      </c>
      <c r="AS704" s="125">
        <f t="shared" si="521"/>
        <v>0</v>
      </c>
      <c r="AT704" s="128">
        <f t="shared" si="522"/>
        <v>0</v>
      </c>
      <c r="AU704" s="128">
        <f t="shared" si="523"/>
        <v>0</v>
      </c>
      <c r="AV704" s="128">
        <f t="shared" si="524"/>
        <v>0</v>
      </c>
      <c r="AW704" s="128">
        <f t="shared" si="525"/>
        <v>0</v>
      </c>
      <c r="AX704" s="146">
        <f t="shared" si="544"/>
        <v>0</v>
      </c>
      <c r="AY704" s="147">
        <f t="shared" si="526"/>
        <v>0</v>
      </c>
      <c r="AZ704" s="146">
        <f t="shared" si="545"/>
        <v>0</v>
      </c>
      <c r="BA704" s="129">
        <f t="shared" si="527"/>
        <v>0</v>
      </c>
      <c r="BB704" s="129">
        <f t="shared" si="528"/>
        <v>0</v>
      </c>
      <c r="BC704" s="129">
        <f t="shared" si="529"/>
        <v>0</v>
      </c>
      <c r="BD704" s="130">
        <f t="shared" si="530"/>
        <v>0</v>
      </c>
      <c r="BE704" s="130">
        <f t="shared" si="531"/>
        <v>0</v>
      </c>
      <c r="BF704" s="130">
        <f t="shared" si="532"/>
        <v>0</v>
      </c>
      <c r="BG704" s="149" t="b">
        <f t="shared" si="533"/>
        <v>0</v>
      </c>
      <c r="BH704" s="130" t="b">
        <f t="shared" si="534"/>
        <v>0</v>
      </c>
      <c r="BI704" s="130" t="str">
        <f t="shared" si="547"/>
        <v/>
      </c>
      <c r="BJ704" s="130" t="str">
        <f t="shared" si="548"/>
        <v/>
      </c>
      <c r="BK704" s="130">
        <f t="shared" si="549"/>
        <v>0</v>
      </c>
      <c r="BL704" s="130" t="str">
        <f t="shared" si="535"/>
        <v/>
      </c>
      <c r="BM704" s="130" t="str">
        <f t="shared" si="554"/>
        <v/>
      </c>
      <c r="BN704" s="130" t="str">
        <f t="shared" si="555"/>
        <v/>
      </c>
      <c r="BO704" s="130">
        <f t="shared" si="551"/>
        <v>0</v>
      </c>
      <c r="BP704" s="130">
        <f t="shared" si="552"/>
        <v>0</v>
      </c>
      <c r="BQ704" s="130">
        <f t="shared" si="553"/>
        <v>0</v>
      </c>
      <c r="BR704" s="130">
        <f t="shared" si="550"/>
        <v>0</v>
      </c>
      <c r="BS704" s="130" t="str">
        <f t="shared" si="536"/>
        <v>N</v>
      </c>
    </row>
    <row r="705" spans="1:71" ht="18" customHeight="1">
      <c r="A705" s="115"/>
      <c r="B705" s="117"/>
      <c r="C705" s="117"/>
      <c r="D705" s="118"/>
      <c r="E705" s="118"/>
      <c r="F705" s="115"/>
      <c r="G705" s="115"/>
      <c r="H705" s="119"/>
      <c r="I705" s="109" t="str">
        <f t="shared" si="506"/>
        <v xml:space="preserve"> </v>
      </c>
      <c r="J705" s="109" t="str">
        <f t="shared" si="507"/>
        <v xml:space="preserve"> </v>
      </c>
      <c r="K705" s="109" t="str">
        <f t="shared" si="508"/>
        <v xml:space="preserve"> </v>
      </c>
      <c r="W705" s="141" t="str">
        <f t="shared" si="509"/>
        <v xml:space="preserve"> </v>
      </c>
      <c r="X705" s="137" t="str">
        <f t="shared" si="510"/>
        <v xml:space="preserve"> </v>
      </c>
      <c r="Y705" s="137" t="str">
        <f t="shared" si="511"/>
        <v xml:space="preserve"> </v>
      </c>
      <c r="Z705" s="137" t="str">
        <f t="shared" si="537"/>
        <v xml:space="preserve"> </v>
      </c>
      <c r="AA705" s="138" t="str">
        <f t="shared" si="538"/>
        <v xml:space="preserve"> </v>
      </c>
      <c r="AB705" s="144" t="str">
        <f t="shared" si="539"/>
        <v xml:space="preserve"> </v>
      </c>
      <c r="AC705" s="139" t="e">
        <f t="shared" si="540"/>
        <v>#N/A</v>
      </c>
      <c r="AD705" s="139" t="e">
        <f t="shared" si="541"/>
        <v>#N/A</v>
      </c>
      <c r="AE705" s="140" t="str">
        <f>IF(ISBLANK($G705)," ",IF($D705="Z",#REF!,IF($G705=2,0,IF($G705=1,IF($AB705&gt;$AD705,#REF!,0),IF($AB705&lt;$AC705,#REF!,#REF!)))))</f>
        <v xml:space="preserve"> </v>
      </c>
      <c r="AF705" s="140" t="str">
        <f>IF(ISBLANK($G705)," ",IF($D705="Z",#REF!+#REF!,IF($G705=2,#REF!+#REF!,IF($G705=1,IF($AB705&gt;$AD705,#REF!+#REF!,#REF!+#REF!),IF($AB705&lt;$AC705,#REF!+#REF!,#REF!+#REF!)))))</f>
        <v xml:space="preserve"> </v>
      </c>
      <c r="AG705" s="125">
        <f t="shared" si="512"/>
        <v>0</v>
      </c>
      <c r="AH705" s="126">
        <f t="shared" si="513"/>
        <v>0</v>
      </c>
      <c r="AI705" s="126">
        <f t="shared" si="514"/>
        <v>0</v>
      </c>
      <c r="AJ705" s="126">
        <f t="shared" si="515"/>
        <v>0</v>
      </c>
      <c r="AK705" s="126">
        <f t="shared" si="516"/>
        <v>0</v>
      </c>
      <c r="AL705" s="126">
        <f t="shared" si="517"/>
        <v>4</v>
      </c>
      <c r="AM705" s="125">
        <f t="shared" si="546"/>
        <v>23</v>
      </c>
      <c r="AN705" s="125">
        <f t="shared" si="542"/>
        <v>0</v>
      </c>
      <c r="AO705" s="125">
        <f t="shared" si="543"/>
        <v>0</v>
      </c>
      <c r="AP705" s="125">
        <f t="shared" si="518"/>
        <v>1</v>
      </c>
      <c r="AQ705" s="127">
        <f t="shared" si="519"/>
        <v>810</v>
      </c>
      <c r="AR705" s="127">
        <f t="shared" si="520"/>
        <v>0</v>
      </c>
      <c r="AS705" s="125">
        <f t="shared" si="521"/>
        <v>0</v>
      </c>
      <c r="AT705" s="128">
        <f t="shared" si="522"/>
        <v>0</v>
      </c>
      <c r="AU705" s="128">
        <f t="shared" si="523"/>
        <v>0</v>
      </c>
      <c r="AV705" s="128">
        <f t="shared" si="524"/>
        <v>0</v>
      </c>
      <c r="AW705" s="128">
        <f t="shared" si="525"/>
        <v>0</v>
      </c>
      <c r="AX705" s="146">
        <f t="shared" si="544"/>
        <v>0</v>
      </c>
      <c r="AY705" s="147">
        <f t="shared" si="526"/>
        <v>0</v>
      </c>
      <c r="AZ705" s="146">
        <f t="shared" si="545"/>
        <v>0</v>
      </c>
      <c r="BA705" s="129">
        <f t="shared" si="527"/>
        <v>0</v>
      </c>
      <c r="BB705" s="129">
        <f t="shared" si="528"/>
        <v>0</v>
      </c>
      <c r="BC705" s="129">
        <f t="shared" si="529"/>
        <v>0</v>
      </c>
      <c r="BD705" s="130">
        <f t="shared" si="530"/>
        <v>0</v>
      </c>
      <c r="BE705" s="130">
        <f t="shared" si="531"/>
        <v>0</v>
      </c>
      <c r="BF705" s="130">
        <f t="shared" si="532"/>
        <v>0</v>
      </c>
      <c r="BG705" s="149" t="b">
        <f t="shared" si="533"/>
        <v>0</v>
      </c>
      <c r="BH705" s="130" t="b">
        <f t="shared" si="534"/>
        <v>0</v>
      </c>
      <c r="BI705" s="130" t="str">
        <f t="shared" si="547"/>
        <v/>
      </c>
      <c r="BJ705" s="130" t="str">
        <f t="shared" si="548"/>
        <v/>
      </c>
      <c r="BK705" s="130">
        <f t="shared" si="549"/>
        <v>0</v>
      </c>
      <c r="BL705" s="130" t="str">
        <f t="shared" si="535"/>
        <v/>
      </c>
      <c r="BM705" s="130" t="str">
        <f t="shared" si="554"/>
        <v/>
      </c>
      <c r="BN705" s="130" t="str">
        <f t="shared" si="555"/>
        <v/>
      </c>
      <c r="BO705" s="130">
        <f t="shared" si="551"/>
        <v>0</v>
      </c>
      <c r="BP705" s="130">
        <f t="shared" si="552"/>
        <v>0</v>
      </c>
      <c r="BQ705" s="130">
        <f t="shared" si="553"/>
        <v>0</v>
      </c>
      <c r="BR705" s="130">
        <f t="shared" si="550"/>
        <v>0</v>
      </c>
      <c r="BS705" s="130" t="str">
        <f t="shared" si="536"/>
        <v>N</v>
      </c>
    </row>
    <row r="706" spans="1:71" ht="18" customHeight="1">
      <c r="A706" s="115"/>
      <c r="B706" s="117"/>
      <c r="C706" s="117"/>
      <c r="D706" s="118"/>
      <c r="E706" s="118"/>
      <c r="F706" s="115"/>
      <c r="G706" s="115"/>
      <c r="H706" s="119"/>
      <c r="I706" s="109" t="str">
        <f t="shared" si="506"/>
        <v xml:space="preserve"> </v>
      </c>
      <c r="J706" s="109" t="str">
        <f t="shared" si="507"/>
        <v xml:space="preserve"> </v>
      </c>
      <c r="K706" s="109" t="str">
        <f t="shared" si="508"/>
        <v xml:space="preserve"> </v>
      </c>
      <c r="W706" s="141" t="str">
        <f t="shared" si="509"/>
        <v xml:space="preserve"> </v>
      </c>
      <c r="X706" s="137" t="str">
        <f t="shared" si="510"/>
        <v xml:space="preserve"> </v>
      </c>
      <c r="Y706" s="137" t="str">
        <f t="shared" si="511"/>
        <v xml:space="preserve"> </v>
      </c>
      <c r="Z706" s="137" t="str">
        <f t="shared" si="537"/>
        <v xml:space="preserve"> </v>
      </c>
      <c r="AA706" s="138" t="str">
        <f t="shared" si="538"/>
        <v xml:space="preserve"> </v>
      </c>
      <c r="AB706" s="144" t="str">
        <f t="shared" si="539"/>
        <v xml:space="preserve"> </v>
      </c>
      <c r="AC706" s="139" t="e">
        <f t="shared" si="540"/>
        <v>#N/A</v>
      </c>
      <c r="AD706" s="139" t="e">
        <f t="shared" si="541"/>
        <v>#N/A</v>
      </c>
      <c r="AE706" s="140" t="str">
        <f>IF(ISBLANK($G706)," ",IF($D706="Z",#REF!,IF($G706=2,0,IF($G706=1,IF($AB706&gt;$AD706,#REF!,0),IF($AB706&lt;$AC706,#REF!,#REF!)))))</f>
        <v xml:space="preserve"> </v>
      </c>
      <c r="AF706" s="140" t="str">
        <f>IF(ISBLANK($G706)," ",IF($D706="Z",#REF!+#REF!,IF($G706=2,#REF!+#REF!,IF($G706=1,IF($AB706&gt;$AD706,#REF!+#REF!,#REF!+#REF!),IF($AB706&lt;$AC706,#REF!+#REF!,#REF!+#REF!)))))</f>
        <v xml:space="preserve"> </v>
      </c>
      <c r="AG706" s="125">
        <f t="shared" si="512"/>
        <v>0</v>
      </c>
      <c r="AH706" s="126">
        <f t="shared" si="513"/>
        <v>0</v>
      </c>
      <c r="AI706" s="126">
        <f t="shared" si="514"/>
        <v>0</v>
      </c>
      <c r="AJ706" s="126">
        <f t="shared" si="515"/>
        <v>0</v>
      </c>
      <c r="AK706" s="126">
        <f t="shared" si="516"/>
        <v>0</v>
      </c>
      <c r="AL706" s="126">
        <f t="shared" si="517"/>
        <v>4</v>
      </c>
      <c r="AM706" s="125">
        <f t="shared" si="546"/>
        <v>23</v>
      </c>
      <c r="AN706" s="125">
        <f t="shared" si="542"/>
        <v>0</v>
      </c>
      <c r="AO706" s="125">
        <f t="shared" si="543"/>
        <v>0</v>
      </c>
      <c r="AP706" s="125">
        <f t="shared" si="518"/>
        <v>1</v>
      </c>
      <c r="AQ706" s="127">
        <f t="shared" si="519"/>
        <v>810</v>
      </c>
      <c r="AR706" s="127">
        <f t="shared" si="520"/>
        <v>0</v>
      </c>
      <c r="AS706" s="125">
        <f t="shared" si="521"/>
        <v>0</v>
      </c>
      <c r="AT706" s="128">
        <f t="shared" si="522"/>
        <v>0</v>
      </c>
      <c r="AU706" s="128">
        <f t="shared" si="523"/>
        <v>0</v>
      </c>
      <c r="AV706" s="128">
        <f t="shared" si="524"/>
        <v>0</v>
      </c>
      <c r="AW706" s="128">
        <f t="shared" si="525"/>
        <v>0</v>
      </c>
      <c r="AX706" s="146">
        <f t="shared" si="544"/>
        <v>0</v>
      </c>
      <c r="AY706" s="147">
        <f t="shared" si="526"/>
        <v>0</v>
      </c>
      <c r="AZ706" s="146">
        <f t="shared" si="545"/>
        <v>0</v>
      </c>
      <c r="BA706" s="129">
        <f t="shared" si="527"/>
        <v>0</v>
      </c>
      <c r="BB706" s="129">
        <f t="shared" si="528"/>
        <v>0</v>
      </c>
      <c r="BC706" s="129">
        <f t="shared" si="529"/>
        <v>0</v>
      </c>
      <c r="BD706" s="130">
        <f t="shared" si="530"/>
        <v>0</v>
      </c>
      <c r="BE706" s="130">
        <f t="shared" si="531"/>
        <v>0</v>
      </c>
      <c r="BF706" s="130">
        <f t="shared" si="532"/>
        <v>0</v>
      </c>
      <c r="BG706" s="149" t="b">
        <f t="shared" si="533"/>
        <v>0</v>
      </c>
      <c r="BH706" s="130" t="b">
        <f t="shared" si="534"/>
        <v>0</v>
      </c>
      <c r="BI706" s="130" t="str">
        <f t="shared" si="547"/>
        <v/>
      </c>
      <c r="BJ706" s="130" t="str">
        <f t="shared" si="548"/>
        <v/>
      </c>
      <c r="BK706" s="130">
        <f t="shared" si="549"/>
        <v>0</v>
      </c>
      <c r="BL706" s="130" t="str">
        <f t="shared" si="535"/>
        <v/>
      </c>
      <c r="BM706" s="130" t="str">
        <f t="shared" si="554"/>
        <v/>
      </c>
      <c r="BN706" s="130" t="str">
        <f t="shared" si="555"/>
        <v/>
      </c>
      <c r="BO706" s="130">
        <f t="shared" si="551"/>
        <v>0</v>
      </c>
      <c r="BP706" s="130">
        <f t="shared" si="552"/>
        <v>0</v>
      </c>
      <c r="BQ706" s="130">
        <f t="shared" si="553"/>
        <v>0</v>
      </c>
      <c r="BR706" s="130">
        <f t="shared" si="550"/>
        <v>0</v>
      </c>
      <c r="BS706" s="130" t="str">
        <f t="shared" si="536"/>
        <v>N</v>
      </c>
    </row>
    <row r="707" spans="1:71" ht="18" customHeight="1">
      <c r="A707" s="115"/>
      <c r="B707" s="117"/>
      <c r="C707" s="117"/>
      <c r="D707" s="118"/>
      <c r="E707" s="118"/>
      <c r="F707" s="115"/>
      <c r="G707" s="115"/>
      <c r="H707" s="119"/>
      <c r="I707" s="109" t="str">
        <f t="shared" si="506"/>
        <v xml:space="preserve"> </v>
      </c>
      <c r="J707" s="109" t="str">
        <f t="shared" si="507"/>
        <v xml:space="preserve"> </v>
      </c>
      <c r="K707" s="109" t="str">
        <f t="shared" si="508"/>
        <v xml:space="preserve"> </v>
      </c>
      <c r="W707" s="141" t="str">
        <f t="shared" si="509"/>
        <v xml:space="preserve"> </v>
      </c>
      <c r="X707" s="137" t="str">
        <f t="shared" si="510"/>
        <v xml:space="preserve"> </v>
      </c>
      <c r="Y707" s="137" t="str">
        <f t="shared" si="511"/>
        <v xml:space="preserve"> </v>
      </c>
      <c r="Z707" s="137" t="str">
        <f t="shared" si="537"/>
        <v xml:space="preserve"> </v>
      </c>
      <c r="AA707" s="138" t="str">
        <f t="shared" si="538"/>
        <v xml:space="preserve"> </v>
      </c>
      <c r="AB707" s="144" t="str">
        <f t="shared" si="539"/>
        <v xml:space="preserve"> </v>
      </c>
      <c r="AC707" s="139" t="e">
        <f t="shared" si="540"/>
        <v>#N/A</v>
      </c>
      <c r="AD707" s="139" t="e">
        <f t="shared" si="541"/>
        <v>#N/A</v>
      </c>
      <c r="AE707" s="140" t="str">
        <f>IF(ISBLANK($G707)," ",IF($D707="Z",#REF!,IF($G707=2,0,IF($G707=1,IF($AB707&gt;$AD707,#REF!,0),IF($AB707&lt;$AC707,#REF!,#REF!)))))</f>
        <v xml:space="preserve"> </v>
      </c>
      <c r="AF707" s="140" t="str">
        <f>IF(ISBLANK($G707)," ",IF($D707="Z",#REF!+#REF!,IF($G707=2,#REF!+#REF!,IF($G707=1,IF($AB707&gt;$AD707,#REF!+#REF!,#REF!+#REF!),IF($AB707&lt;$AC707,#REF!+#REF!,#REF!+#REF!)))))</f>
        <v xml:space="preserve"> </v>
      </c>
      <c r="AG707" s="125">
        <f t="shared" si="512"/>
        <v>0</v>
      </c>
      <c r="AH707" s="126">
        <f t="shared" si="513"/>
        <v>0</v>
      </c>
      <c r="AI707" s="126">
        <f t="shared" si="514"/>
        <v>0</v>
      </c>
      <c r="AJ707" s="126">
        <f t="shared" si="515"/>
        <v>0</v>
      </c>
      <c r="AK707" s="126">
        <f t="shared" si="516"/>
        <v>0</v>
      </c>
      <c r="AL707" s="126">
        <f t="shared" si="517"/>
        <v>4</v>
      </c>
      <c r="AM707" s="125">
        <f t="shared" si="546"/>
        <v>23</v>
      </c>
      <c r="AN707" s="125">
        <f t="shared" si="542"/>
        <v>0</v>
      </c>
      <c r="AO707" s="125">
        <f t="shared" si="543"/>
        <v>0</v>
      </c>
      <c r="AP707" s="125">
        <f t="shared" si="518"/>
        <v>1</v>
      </c>
      <c r="AQ707" s="127">
        <f t="shared" si="519"/>
        <v>810</v>
      </c>
      <c r="AR707" s="127">
        <f t="shared" si="520"/>
        <v>0</v>
      </c>
      <c r="AS707" s="125">
        <f t="shared" si="521"/>
        <v>0</v>
      </c>
      <c r="AT707" s="128">
        <f t="shared" si="522"/>
        <v>0</v>
      </c>
      <c r="AU707" s="128">
        <f t="shared" si="523"/>
        <v>0</v>
      </c>
      <c r="AV707" s="128">
        <f t="shared" si="524"/>
        <v>0</v>
      </c>
      <c r="AW707" s="128">
        <f t="shared" si="525"/>
        <v>0</v>
      </c>
      <c r="AX707" s="146">
        <f t="shared" si="544"/>
        <v>0</v>
      </c>
      <c r="AY707" s="147">
        <f t="shared" si="526"/>
        <v>0</v>
      </c>
      <c r="AZ707" s="146">
        <f t="shared" si="545"/>
        <v>0</v>
      </c>
      <c r="BA707" s="129">
        <f t="shared" si="527"/>
        <v>0</v>
      </c>
      <c r="BB707" s="129">
        <f t="shared" si="528"/>
        <v>0</v>
      </c>
      <c r="BC707" s="129">
        <f t="shared" si="529"/>
        <v>0</v>
      </c>
      <c r="BD707" s="130">
        <f t="shared" si="530"/>
        <v>0</v>
      </c>
      <c r="BE707" s="130">
        <f t="shared" si="531"/>
        <v>0</v>
      </c>
      <c r="BF707" s="130">
        <f t="shared" si="532"/>
        <v>0</v>
      </c>
      <c r="BG707" s="149" t="b">
        <f t="shared" si="533"/>
        <v>0</v>
      </c>
      <c r="BH707" s="130" t="b">
        <f t="shared" si="534"/>
        <v>0</v>
      </c>
      <c r="BI707" s="130" t="str">
        <f t="shared" si="547"/>
        <v/>
      </c>
      <c r="BJ707" s="130" t="str">
        <f t="shared" si="548"/>
        <v/>
      </c>
      <c r="BK707" s="130">
        <f t="shared" si="549"/>
        <v>0</v>
      </c>
      <c r="BL707" s="130" t="str">
        <f t="shared" si="535"/>
        <v/>
      </c>
      <c r="BM707" s="130" t="str">
        <f t="shared" si="554"/>
        <v/>
      </c>
      <c r="BN707" s="130" t="str">
        <f t="shared" si="555"/>
        <v/>
      </c>
      <c r="BO707" s="130">
        <f t="shared" si="551"/>
        <v>0</v>
      </c>
      <c r="BP707" s="130">
        <f t="shared" si="552"/>
        <v>0</v>
      </c>
      <c r="BQ707" s="130">
        <f t="shared" si="553"/>
        <v>0</v>
      </c>
      <c r="BR707" s="130">
        <f t="shared" si="550"/>
        <v>0</v>
      </c>
      <c r="BS707" s="130" t="str">
        <f t="shared" si="536"/>
        <v>N</v>
      </c>
    </row>
    <row r="708" spans="1:71" ht="18" customHeight="1">
      <c r="A708" s="115"/>
      <c r="B708" s="117"/>
      <c r="C708" s="117"/>
      <c r="D708" s="118"/>
      <c r="E708" s="118"/>
      <c r="F708" s="115"/>
      <c r="G708" s="115"/>
      <c r="H708" s="119"/>
      <c r="I708" s="109" t="str">
        <f t="shared" ref="I708:I771" si="556">IF(ISBLANK($H708)," ",BO708)</f>
        <v xml:space="preserve"> </v>
      </c>
      <c r="J708" s="109" t="str">
        <f t="shared" ref="J708:J771" si="557">IF(ISBLANK($H708)," ",BP708)</f>
        <v xml:space="preserve"> </v>
      </c>
      <c r="K708" s="109" t="str">
        <f t="shared" ref="K708:K771" si="558">IF((ISBLANK($H708))," ",BQ708)</f>
        <v xml:space="preserve"> </v>
      </c>
      <c r="W708" s="141" t="str">
        <f t="shared" ref="W708:W771" si="559">IF(ISBLANK($A708)," ",A708)</f>
        <v xml:space="preserve"> </v>
      </c>
      <c r="X708" s="137" t="str">
        <f t="shared" ref="X708:X771" si="560">IF(ISBLANK(A708)," ",MOD(SUM((LEFT(A708,1)*8)+(MID(A708,2,1)*7)+(MID(A708,3,1)*6)+(MID(A708,4,1)*5)+(MID(A708,5,1)*4)+(MID(A708,6,1)*3)+(MID(A708,7,1)*2)),11))</f>
        <v xml:space="preserve"> </v>
      </c>
      <c r="Y708" s="137" t="str">
        <f t="shared" ref="Y708:Y771" si="561">IF(ISBLANK(A708)," ",IF(A708&lt;10000000+OR(A708&gt;99999999),"X",IF(X708=0,0,IF(X708=1,"X",11-X708))))</f>
        <v xml:space="preserve"> </v>
      </c>
      <c r="Z708" s="137" t="str">
        <f t="shared" si="537"/>
        <v xml:space="preserve"> </v>
      </c>
      <c r="AA708" s="138" t="str">
        <f t="shared" si="538"/>
        <v xml:space="preserve"> </v>
      </c>
      <c r="AB708" s="144" t="str">
        <f t="shared" si="539"/>
        <v xml:space="preserve"> </v>
      </c>
      <c r="AC708" s="139" t="e">
        <f t="shared" si="540"/>
        <v>#N/A</v>
      </c>
      <c r="AD708" s="139" t="e">
        <f t="shared" si="541"/>
        <v>#N/A</v>
      </c>
      <c r="AE708" s="140" t="str">
        <f>IF(ISBLANK($G708)," ",IF($D708="Z",#REF!,IF($G708=2,0,IF($G708=1,IF($AB708&gt;$AD708,#REF!,0),IF($AB708&lt;$AC708,#REF!,#REF!)))))</f>
        <v xml:space="preserve"> </v>
      </c>
      <c r="AF708" s="140" t="str">
        <f>IF(ISBLANK($G708)," ",IF($D708="Z",#REF!+#REF!,IF($G708=2,#REF!+#REF!,IF($G708=1,IF($AB708&gt;$AD708,#REF!+#REF!,#REF!+#REF!),IF($AB708&lt;$AC708,#REF!+#REF!,#REF!+#REF!)))))</f>
        <v xml:space="preserve"> </v>
      </c>
      <c r="AG708" s="125">
        <f t="shared" ref="AG708:AG771" si="562">INT(A708/10)</f>
        <v>0</v>
      </c>
      <c r="AH708" s="126">
        <f t="shared" ref="AH708:AH771" si="563">INT(A708/1000)</f>
        <v>0</v>
      </c>
      <c r="AI708" s="126">
        <f t="shared" ref="AI708:AI771" si="564">AG708-AH708*100</f>
        <v>0</v>
      </c>
      <c r="AJ708" s="126">
        <f t="shared" ref="AJ708:AJ771" si="565">INT(AH708/10)</f>
        <v>0</v>
      </c>
      <c r="AK708" s="126">
        <f t="shared" ref="AK708:AK771" si="566">AH708-10*AJ708</f>
        <v>0</v>
      </c>
      <c r="AL708" s="126">
        <f t="shared" ref="AL708:AL771" si="567">IF(MOD(AH708-AJ708*10,4)=0,4,MOD(AH708-AJ708*10,4))</f>
        <v>4</v>
      </c>
      <c r="AM708" s="125">
        <f t="shared" si="546"/>
        <v>23</v>
      </c>
      <c r="AN708" s="125">
        <f t="shared" si="542"/>
        <v>0</v>
      </c>
      <c r="AO708" s="125">
        <f t="shared" si="543"/>
        <v>0</v>
      </c>
      <c r="AP708" s="125">
        <f t="shared" ref="AP708:AP771" si="568">IF(AND($D708="Z",$AL$10&lt;=$AH$10,$AH$10&lt;$AL$11,$AL$12&lt;AM708,AM708&lt;=$AL$13),7,IF(AM708&gt;=70,IF($G708="R",6,5),IF($G708="R",IF(AM708&gt;=65,4,2),IF($AM708&gt;=65,3,1))))</f>
        <v>1</v>
      </c>
      <c r="AQ708" s="127">
        <f t="shared" ref="AQ708:AQ771" si="569">+HLOOKUP($AH$10,WeeklyIWCeiling,AP708+1)</f>
        <v>810</v>
      </c>
      <c r="AR708" s="127">
        <f t="shared" ref="AR708:AR771" si="570">IF(AA708="M",HLOOKUP($AH$10,MonthlyIWCeiling,AP708+1),HLOOKUP($AH$10,WeeklyIWCeiling,AP708+1)*F708)</f>
        <v>0</v>
      </c>
      <c r="AS708" s="125">
        <f t="shared" ref="AS708:AS771" si="571">IF(AND(F708&gt;0,H708&gt;0),H708/F708,0)</f>
        <v>0</v>
      </c>
      <c r="AT708" s="128">
        <f t="shared" ref="AT708:AT771" si="572">IF(E708="M",IF(H708&lt;=AR708,0,1),IF(AS708&lt;=AQ708,0,1))</f>
        <v>0</v>
      </c>
      <c r="AU708" s="128">
        <f t="shared" ref="AU708:AU771" si="573">IF(F708&gt;$C$10,1,0)</f>
        <v>0</v>
      </c>
      <c r="AV708" s="128">
        <f t="shared" ref="AV708:AV771" si="574">+AR708*12/52</f>
        <v>0</v>
      </c>
      <c r="AW708" s="128">
        <f t="shared" ref="AW708:AW771" si="575">+IF(OR(AND(E708="M",AV708&lt;60),AND(E708="W",AS708&lt;60)),1,0)</f>
        <v>0</v>
      </c>
      <c r="AX708" s="146">
        <f t="shared" si="544"/>
        <v>0</v>
      </c>
      <c r="AY708" s="147">
        <f t="shared" ref="AY708:AY771" si="576">+AZ708-AX708</f>
        <v>0</v>
      </c>
      <c r="AZ708" s="146">
        <f t="shared" si="545"/>
        <v>0</v>
      </c>
      <c r="BA708" s="129">
        <f t="shared" ref="BA708:BA771" si="577">IF(OR(ISBLANK(A708),ISBLANK(B708),ISBLANK(C708),ISBLANK(D708),ISBLANK(E708)),0,IF(AND(F708&gt;0,F708&lt;6,H708&gt;0),ROUND(H708*AX708,2)))</f>
        <v>0</v>
      </c>
      <c r="BB708" s="129">
        <f t="shared" ref="BB708:BB771" si="578">IF(OR(ISBLANK(A708),ISBLANK(B708),ISBLANK(C708),ISBLANK(D708),ISBLANK(E708)),0,IF(AND(F708&gt;0,F708&lt;6,H708&gt;0),ROUND(H708*AY708,2)))</f>
        <v>0</v>
      </c>
      <c r="BC708" s="129">
        <f t="shared" ref="BC708:BC771" si="579">+BA708+BB708</f>
        <v>0</v>
      </c>
      <c r="BD708" s="130">
        <f t="shared" ref="BD708:BD771" si="580">IF(AND(AND(F708&gt;0,H708&gt;0,ISTEXT(D708),ISTEXT(E708)),ISBLANK(A708)),"Input NI#",IF(AND(F708&gt;0,H708&gt;0,ISTEXT(D708),ISTEXT(E708),OR(ISBLANK(B708),ISBLANK(C708))),"Input name",IF(AND(A708&gt;0,OR(AK708=0,AK708=9)),"Check NI#",IF(AT708=0,BA708,"Check wages"))))</f>
        <v>0</v>
      </c>
      <c r="BE708" s="130">
        <f t="shared" ref="BE708:BE771" si="581">IF(ISTEXT(BD708),BD708,BB708)</f>
        <v>0</v>
      </c>
      <c r="BF708" s="130">
        <f t="shared" ref="BF708:BF771" si="582">IF(ISTEXT(BD708),BD708,BC708)</f>
        <v>0</v>
      </c>
      <c r="BG708" s="149" t="b">
        <f t="shared" ref="BG708:BG771" si="583">IF(AND(OR(ISTEXT(B708),ISTEXT(C708),ISTEXT(D708),ISTEXT(E708),F708&gt;0,H708&gt;0),ISBLANK(A708)),1,IF(A708&gt;0,IF(ISBLANK(B708),1,IF(ISBLANK(C708),1,IF(ISBLANK(D708),1,IF(ISBLANK(E708),1,IF(F708=0,1,IF(H708=0,1," "))))))))</f>
        <v>0</v>
      </c>
      <c r="BH708" s="130" t="b">
        <f t="shared" ref="BH708:BH771" si="584">IF(AND(OR(ISTEXT(B708),ISTEXT(C708),ISTEXT(D708),ISTEXT(E708),F708&gt;0,H708&gt;0),ISBLANK(A708)),"Input "&amp;A$15,IF(A708&gt;0,IF(ISBLANK(B708),"Input "&amp;B$15,IF(ISBLANK(C708),"Input "&amp;C$15,IF(ISBLANK(D708),"Enter "&amp;D$15,IF(ISBLANK(E708),"Select "&amp;E$15,IF(F708=0,"Input "&amp;F$15,IF(H708=0,"Input "&amp;H$15," "))))))))</f>
        <v>0</v>
      </c>
      <c r="BI708" s="130" t="str">
        <f t="shared" si="547"/>
        <v/>
      </c>
      <c r="BJ708" s="130" t="str">
        <f t="shared" si="548"/>
        <v/>
      </c>
      <c r="BK708" s="130">
        <f t="shared" si="549"/>
        <v>0</v>
      </c>
      <c r="BL708" s="130" t="str">
        <f t="shared" ref="BL708:BL771" si="585">IF(BK708=1,"Change Cont. type to 'P'","")</f>
        <v/>
      </c>
      <c r="BM708" s="130" t="str">
        <f t="shared" si="554"/>
        <v/>
      </c>
      <c r="BN708" s="130" t="str">
        <f t="shared" si="555"/>
        <v/>
      </c>
      <c r="BO708" s="130">
        <f t="shared" si="551"/>
        <v>0</v>
      </c>
      <c r="BP708" s="130">
        <f t="shared" si="552"/>
        <v>0</v>
      </c>
      <c r="BQ708" s="130">
        <f t="shared" si="553"/>
        <v>0</v>
      </c>
      <c r="BR708" s="130">
        <f t="shared" si="550"/>
        <v>0</v>
      </c>
      <c r="BS708" s="130" t="str">
        <f t="shared" ref="BS708:BS771" si="586">IF(OR(ISBLANK(A708),BR708=1),"N","Y")</f>
        <v>N</v>
      </c>
    </row>
    <row r="709" spans="1:71" ht="18" customHeight="1">
      <c r="A709" s="115"/>
      <c r="B709" s="117"/>
      <c r="C709" s="117"/>
      <c r="D709" s="118"/>
      <c r="E709" s="118"/>
      <c r="F709" s="115"/>
      <c r="G709" s="115"/>
      <c r="H709" s="119"/>
      <c r="I709" s="109" t="str">
        <f t="shared" si="556"/>
        <v xml:space="preserve"> </v>
      </c>
      <c r="J709" s="109" t="str">
        <f t="shared" si="557"/>
        <v xml:space="preserve"> </v>
      </c>
      <c r="K709" s="109" t="str">
        <f t="shared" si="558"/>
        <v xml:space="preserve"> </v>
      </c>
      <c r="W709" s="141" t="str">
        <f t="shared" si="559"/>
        <v xml:space="preserve"> </v>
      </c>
      <c r="X709" s="137" t="str">
        <f t="shared" si="560"/>
        <v xml:space="preserve"> </v>
      </c>
      <c r="Y709" s="137" t="str">
        <f t="shared" si="561"/>
        <v xml:space="preserve"> </v>
      </c>
      <c r="Z709" s="137" t="str">
        <f t="shared" si="537"/>
        <v xml:space="preserve"> </v>
      </c>
      <c r="AA709" s="138" t="str">
        <f t="shared" si="538"/>
        <v xml:space="preserve"> </v>
      </c>
      <c r="AB709" s="144" t="str">
        <f t="shared" si="539"/>
        <v xml:space="preserve"> </v>
      </c>
      <c r="AC709" s="139" t="e">
        <f t="shared" si="540"/>
        <v>#N/A</v>
      </c>
      <c r="AD709" s="139" t="e">
        <f t="shared" si="541"/>
        <v>#N/A</v>
      </c>
      <c r="AE709" s="140" t="str">
        <f>IF(ISBLANK($G709)," ",IF($D709="Z",#REF!,IF($G709=2,0,IF($G709=1,IF($AB709&gt;$AD709,#REF!,0),IF($AB709&lt;$AC709,#REF!,#REF!)))))</f>
        <v xml:space="preserve"> </v>
      </c>
      <c r="AF709" s="140" t="str">
        <f>IF(ISBLANK($G709)," ",IF($D709="Z",#REF!+#REF!,IF($G709=2,#REF!+#REF!,IF($G709=1,IF($AB709&gt;$AD709,#REF!+#REF!,#REF!+#REF!),IF($AB709&lt;$AC709,#REF!+#REF!,#REF!+#REF!)))))</f>
        <v xml:space="preserve"> </v>
      </c>
      <c r="AG709" s="125">
        <f t="shared" si="562"/>
        <v>0</v>
      </c>
      <c r="AH709" s="126">
        <f t="shared" si="563"/>
        <v>0</v>
      </c>
      <c r="AI709" s="126">
        <f t="shared" si="564"/>
        <v>0</v>
      </c>
      <c r="AJ709" s="126">
        <f t="shared" si="565"/>
        <v>0</v>
      </c>
      <c r="AK709" s="126">
        <f t="shared" si="566"/>
        <v>0</v>
      </c>
      <c r="AL709" s="126">
        <f t="shared" si="567"/>
        <v>4</v>
      </c>
      <c r="AM709" s="125">
        <f t="shared" si="546"/>
        <v>23</v>
      </c>
      <c r="AN709" s="125">
        <f t="shared" si="542"/>
        <v>0</v>
      </c>
      <c r="AO709" s="125">
        <f t="shared" si="543"/>
        <v>0</v>
      </c>
      <c r="AP709" s="125">
        <f t="shared" si="568"/>
        <v>1</v>
      </c>
      <c r="AQ709" s="127">
        <f t="shared" si="569"/>
        <v>810</v>
      </c>
      <c r="AR709" s="127">
        <f t="shared" si="570"/>
        <v>0</v>
      </c>
      <c r="AS709" s="125">
        <f t="shared" si="571"/>
        <v>0</v>
      </c>
      <c r="AT709" s="128">
        <f t="shared" si="572"/>
        <v>0</v>
      </c>
      <c r="AU709" s="128">
        <f t="shared" si="573"/>
        <v>0</v>
      </c>
      <c r="AV709" s="128">
        <f t="shared" si="574"/>
        <v>0</v>
      </c>
      <c r="AW709" s="128">
        <f t="shared" si="575"/>
        <v>0</v>
      </c>
      <c r="AX709" s="146">
        <f t="shared" si="544"/>
        <v>0</v>
      </c>
      <c r="AY709" s="147">
        <f t="shared" si="576"/>
        <v>0</v>
      </c>
      <c r="AZ709" s="146">
        <f t="shared" si="545"/>
        <v>0</v>
      </c>
      <c r="BA709" s="129">
        <f t="shared" si="577"/>
        <v>0</v>
      </c>
      <c r="BB709" s="129">
        <f t="shared" si="578"/>
        <v>0</v>
      </c>
      <c r="BC709" s="129">
        <f t="shared" si="579"/>
        <v>0</v>
      </c>
      <c r="BD709" s="130">
        <f t="shared" si="580"/>
        <v>0</v>
      </c>
      <c r="BE709" s="130">
        <f t="shared" si="581"/>
        <v>0</v>
      </c>
      <c r="BF709" s="130">
        <f t="shared" si="582"/>
        <v>0</v>
      </c>
      <c r="BG709" s="149" t="b">
        <f t="shared" si="583"/>
        <v>0</v>
      </c>
      <c r="BH709" s="130" t="b">
        <f t="shared" si="584"/>
        <v>0</v>
      </c>
      <c r="BI709" s="130" t="str">
        <f t="shared" si="547"/>
        <v/>
      </c>
      <c r="BJ709" s="130" t="str">
        <f t="shared" si="548"/>
        <v/>
      </c>
      <c r="BK709" s="130">
        <f t="shared" si="549"/>
        <v>0</v>
      </c>
      <c r="BL709" s="130" t="str">
        <f t="shared" si="585"/>
        <v/>
      </c>
      <c r="BM709" s="130" t="str">
        <f t="shared" si="554"/>
        <v/>
      </c>
      <c r="BN709" s="130" t="str">
        <f t="shared" si="555"/>
        <v/>
      </c>
      <c r="BO709" s="130">
        <f t="shared" si="551"/>
        <v>0</v>
      </c>
      <c r="BP709" s="130">
        <f t="shared" si="552"/>
        <v>0</v>
      </c>
      <c r="BQ709" s="130">
        <f t="shared" si="553"/>
        <v>0</v>
      </c>
      <c r="BR709" s="130">
        <f t="shared" si="550"/>
        <v>0</v>
      </c>
      <c r="BS709" s="130" t="str">
        <f t="shared" si="586"/>
        <v>N</v>
      </c>
    </row>
    <row r="710" spans="1:71" ht="18" customHeight="1">
      <c r="A710" s="115"/>
      <c r="B710" s="117"/>
      <c r="C710" s="117"/>
      <c r="D710" s="118"/>
      <c r="E710" s="118"/>
      <c r="F710" s="115"/>
      <c r="G710" s="115"/>
      <c r="H710" s="119"/>
      <c r="I710" s="109" t="str">
        <f t="shared" si="556"/>
        <v xml:space="preserve"> </v>
      </c>
      <c r="J710" s="109" t="str">
        <f t="shared" si="557"/>
        <v xml:space="preserve"> </v>
      </c>
      <c r="K710" s="109" t="str">
        <f t="shared" si="558"/>
        <v xml:space="preserve"> </v>
      </c>
      <c r="W710" s="141" t="str">
        <f t="shared" si="559"/>
        <v xml:space="preserve"> </v>
      </c>
      <c r="X710" s="137" t="str">
        <f t="shared" si="560"/>
        <v xml:space="preserve"> </v>
      </c>
      <c r="Y710" s="137" t="str">
        <f t="shared" si="561"/>
        <v xml:space="preserve"> </v>
      </c>
      <c r="Z710" s="137" t="str">
        <f t="shared" si="537"/>
        <v xml:space="preserve"> </v>
      </c>
      <c r="AA710" s="138" t="str">
        <f t="shared" si="538"/>
        <v xml:space="preserve"> </v>
      </c>
      <c r="AB710" s="144" t="str">
        <f t="shared" si="539"/>
        <v xml:space="preserve"> </v>
      </c>
      <c r="AC710" s="139" t="e">
        <f t="shared" si="540"/>
        <v>#N/A</v>
      </c>
      <c r="AD710" s="139" t="e">
        <f t="shared" si="541"/>
        <v>#N/A</v>
      </c>
      <c r="AE710" s="140" t="str">
        <f>IF(ISBLANK($G710)," ",IF($D710="Z",#REF!,IF($G710=2,0,IF($G710=1,IF($AB710&gt;$AD710,#REF!,0),IF($AB710&lt;$AC710,#REF!,#REF!)))))</f>
        <v xml:space="preserve"> </v>
      </c>
      <c r="AF710" s="140" t="str">
        <f>IF(ISBLANK($G710)," ",IF($D710="Z",#REF!+#REF!,IF($G710=2,#REF!+#REF!,IF($G710=1,IF($AB710&gt;$AD710,#REF!+#REF!,#REF!+#REF!),IF($AB710&lt;$AC710,#REF!+#REF!,#REF!+#REF!)))))</f>
        <v xml:space="preserve"> </v>
      </c>
      <c r="AG710" s="125">
        <f t="shared" si="562"/>
        <v>0</v>
      </c>
      <c r="AH710" s="126">
        <f t="shared" si="563"/>
        <v>0</v>
      </c>
      <c r="AI710" s="126">
        <f t="shared" si="564"/>
        <v>0</v>
      </c>
      <c r="AJ710" s="126">
        <f t="shared" si="565"/>
        <v>0</v>
      </c>
      <c r="AK710" s="126">
        <f t="shared" si="566"/>
        <v>0</v>
      </c>
      <c r="AL710" s="126">
        <f t="shared" si="567"/>
        <v>4</v>
      </c>
      <c r="AM710" s="125">
        <f t="shared" si="546"/>
        <v>23</v>
      </c>
      <c r="AN710" s="125">
        <f t="shared" si="542"/>
        <v>0</v>
      </c>
      <c r="AO710" s="125">
        <f t="shared" si="543"/>
        <v>0</v>
      </c>
      <c r="AP710" s="125">
        <f t="shared" si="568"/>
        <v>1</v>
      </c>
      <c r="AQ710" s="127">
        <f t="shared" si="569"/>
        <v>810</v>
      </c>
      <c r="AR710" s="127">
        <f t="shared" si="570"/>
        <v>0</v>
      </c>
      <c r="AS710" s="125">
        <f t="shared" si="571"/>
        <v>0</v>
      </c>
      <c r="AT710" s="128">
        <f t="shared" si="572"/>
        <v>0</v>
      </c>
      <c r="AU710" s="128">
        <f t="shared" si="573"/>
        <v>0</v>
      </c>
      <c r="AV710" s="128">
        <f t="shared" si="574"/>
        <v>0</v>
      </c>
      <c r="AW710" s="128">
        <f t="shared" si="575"/>
        <v>0</v>
      </c>
      <c r="AX710" s="146">
        <f t="shared" si="544"/>
        <v>0</v>
      </c>
      <c r="AY710" s="147">
        <f t="shared" si="576"/>
        <v>0</v>
      </c>
      <c r="AZ710" s="146">
        <f t="shared" si="545"/>
        <v>0</v>
      </c>
      <c r="BA710" s="129">
        <f t="shared" si="577"/>
        <v>0</v>
      </c>
      <c r="BB710" s="129">
        <f t="shared" si="578"/>
        <v>0</v>
      </c>
      <c r="BC710" s="129">
        <f t="shared" si="579"/>
        <v>0</v>
      </c>
      <c r="BD710" s="130">
        <f t="shared" si="580"/>
        <v>0</v>
      </c>
      <c r="BE710" s="130">
        <f t="shared" si="581"/>
        <v>0</v>
      </c>
      <c r="BF710" s="130">
        <f t="shared" si="582"/>
        <v>0</v>
      </c>
      <c r="BG710" s="149" t="b">
        <f t="shared" si="583"/>
        <v>0</v>
      </c>
      <c r="BH710" s="130" t="b">
        <f t="shared" si="584"/>
        <v>0</v>
      </c>
      <c r="BI710" s="130" t="str">
        <f t="shared" si="547"/>
        <v/>
      </c>
      <c r="BJ710" s="130" t="str">
        <f t="shared" si="548"/>
        <v/>
      </c>
      <c r="BK710" s="130">
        <f t="shared" si="549"/>
        <v>0</v>
      </c>
      <c r="BL710" s="130" t="str">
        <f t="shared" si="585"/>
        <v/>
      </c>
      <c r="BM710" s="130" t="str">
        <f t="shared" si="554"/>
        <v/>
      </c>
      <c r="BN710" s="130" t="str">
        <f t="shared" si="555"/>
        <v/>
      </c>
      <c r="BO710" s="130">
        <f t="shared" si="551"/>
        <v>0</v>
      </c>
      <c r="BP710" s="130">
        <f t="shared" si="552"/>
        <v>0</v>
      </c>
      <c r="BQ710" s="130">
        <f t="shared" si="553"/>
        <v>0</v>
      </c>
      <c r="BR710" s="130">
        <f t="shared" si="550"/>
        <v>0</v>
      </c>
      <c r="BS710" s="130" t="str">
        <f t="shared" si="586"/>
        <v>N</v>
      </c>
    </row>
    <row r="711" spans="1:71" ht="18" customHeight="1">
      <c r="A711" s="115"/>
      <c r="B711" s="117"/>
      <c r="C711" s="117"/>
      <c r="D711" s="118"/>
      <c r="E711" s="118"/>
      <c r="F711" s="115"/>
      <c r="G711" s="115"/>
      <c r="H711" s="119"/>
      <c r="I711" s="109" t="str">
        <f t="shared" si="556"/>
        <v xml:space="preserve"> </v>
      </c>
      <c r="J711" s="109" t="str">
        <f t="shared" si="557"/>
        <v xml:space="preserve"> </v>
      </c>
      <c r="K711" s="109" t="str">
        <f t="shared" si="558"/>
        <v xml:space="preserve"> </v>
      </c>
      <c r="W711" s="141" t="str">
        <f t="shared" si="559"/>
        <v xml:space="preserve"> </v>
      </c>
      <c r="X711" s="137" t="str">
        <f t="shared" si="560"/>
        <v xml:space="preserve"> </v>
      </c>
      <c r="Y711" s="137" t="str">
        <f t="shared" si="561"/>
        <v xml:space="preserve"> </v>
      </c>
      <c r="Z711" s="137" t="str">
        <f t="shared" si="537"/>
        <v xml:space="preserve"> </v>
      </c>
      <c r="AA711" s="138" t="str">
        <f t="shared" si="538"/>
        <v xml:space="preserve"> </v>
      </c>
      <c r="AB711" s="144" t="str">
        <f t="shared" si="539"/>
        <v xml:space="preserve"> </v>
      </c>
      <c r="AC711" s="139" t="e">
        <f t="shared" si="540"/>
        <v>#N/A</v>
      </c>
      <c r="AD711" s="139" t="e">
        <f t="shared" si="541"/>
        <v>#N/A</v>
      </c>
      <c r="AE711" s="140" t="str">
        <f>IF(ISBLANK($G711)," ",IF($D711="Z",#REF!,IF($G711=2,0,IF($G711=1,IF($AB711&gt;$AD711,#REF!,0),IF($AB711&lt;$AC711,#REF!,#REF!)))))</f>
        <v xml:space="preserve"> </v>
      </c>
      <c r="AF711" s="140" t="str">
        <f>IF(ISBLANK($G711)," ",IF($D711="Z",#REF!+#REF!,IF($G711=2,#REF!+#REF!,IF($G711=1,IF($AB711&gt;$AD711,#REF!+#REF!,#REF!+#REF!),IF($AB711&lt;$AC711,#REF!+#REF!,#REF!+#REF!)))))</f>
        <v xml:space="preserve"> </v>
      </c>
      <c r="AG711" s="125">
        <f t="shared" si="562"/>
        <v>0</v>
      </c>
      <c r="AH711" s="126">
        <f t="shared" si="563"/>
        <v>0</v>
      </c>
      <c r="AI711" s="126">
        <f t="shared" si="564"/>
        <v>0</v>
      </c>
      <c r="AJ711" s="126">
        <f t="shared" si="565"/>
        <v>0</v>
      </c>
      <c r="AK711" s="126">
        <f t="shared" si="566"/>
        <v>0</v>
      </c>
      <c r="AL711" s="126">
        <f t="shared" si="567"/>
        <v>4</v>
      </c>
      <c r="AM711" s="125">
        <f t="shared" si="546"/>
        <v>23</v>
      </c>
      <c r="AN711" s="125">
        <f t="shared" si="542"/>
        <v>0</v>
      </c>
      <c r="AO711" s="125">
        <f t="shared" si="543"/>
        <v>0</v>
      </c>
      <c r="AP711" s="125">
        <f t="shared" si="568"/>
        <v>1</v>
      </c>
      <c r="AQ711" s="127">
        <f t="shared" si="569"/>
        <v>810</v>
      </c>
      <c r="AR711" s="127">
        <f t="shared" si="570"/>
        <v>0</v>
      </c>
      <c r="AS711" s="125">
        <f t="shared" si="571"/>
        <v>0</v>
      </c>
      <c r="AT711" s="128">
        <f t="shared" si="572"/>
        <v>0</v>
      </c>
      <c r="AU711" s="128">
        <f t="shared" si="573"/>
        <v>0</v>
      </c>
      <c r="AV711" s="128">
        <f t="shared" si="574"/>
        <v>0</v>
      </c>
      <c r="AW711" s="128">
        <f t="shared" si="575"/>
        <v>0</v>
      </c>
      <c r="AX711" s="146">
        <f t="shared" si="544"/>
        <v>0</v>
      </c>
      <c r="AY711" s="147">
        <f t="shared" si="576"/>
        <v>0</v>
      </c>
      <c r="AZ711" s="146">
        <f t="shared" si="545"/>
        <v>0</v>
      </c>
      <c r="BA711" s="129">
        <f t="shared" si="577"/>
        <v>0</v>
      </c>
      <c r="BB711" s="129">
        <f t="shared" si="578"/>
        <v>0</v>
      </c>
      <c r="BC711" s="129">
        <f t="shared" si="579"/>
        <v>0</v>
      </c>
      <c r="BD711" s="130">
        <f t="shared" si="580"/>
        <v>0</v>
      </c>
      <c r="BE711" s="130">
        <f t="shared" si="581"/>
        <v>0</v>
      </c>
      <c r="BF711" s="130">
        <f t="shared" si="582"/>
        <v>0</v>
      </c>
      <c r="BG711" s="149" t="b">
        <f t="shared" si="583"/>
        <v>0</v>
      </c>
      <c r="BH711" s="130" t="b">
        <f t="shared" si="584"/>
        <v>0</v>
      </c>
      <c r="BI711" s="130" t="str">
        <f t="shared" si="547"/>
        <v/>
      </c>
      <c r="BJ711" s="130" t="str">
        <f t="shared" si="548"/>
        <v/>
      </c>
      <c r="BK711" s="130">
        <f t="shared" si="549"/>
        <v>0</v>
      </c>
      <c r="BL711" s="130" t="str">
        <f t="shared" si="585"/>
        <v/>
      </c>
      <c r="BM711" s="130" t="str">
        <f t="shared" si="554"/>
        <v/>
      </c>
      <c r="BN711" s="130" t="str">
        <f t="shared" si="555"/>
        <v/>
      </c>
      <c r="BO711" s="130">
        <f t="shared" si="551"/>
        <v>0</v>
      </c>
      <c r="BP711" s="130">
        <f t="shared" si="552"/>
        <v>0</v>
      </c>
      <c r="BQ711" s="130">
        <f t="shared" si="553"/>
        <v>0</v>
      </c>
      <c r="BR711" s="130">
        <f t="shared" si="550"/>
        <v>0</v>
      </c>
      <c r="BS711" s="130" t="str">
        <f t="shared" si="586"/>
        <v>N</v>
      </c>
    </row>
    <row r="712" spans="1:71" ht="18" customHeight="1">
      <c r="A712" s="115"/>
      <c r="B712" s="117"/>
      <c r="C712" s="117"/>
      <c r="D712" s="118"/>
      <c r="E712" s="118"/>
      <c r="F712" s="115"/>
      <c r="G712" s="115"/>
      <c r="H712" s="119"/>
      <c r="I712" s="109" t="str">
        <f t="shared" si="556"/>
        <v xml:space="preserve"> </v>
      </c>
      <c r="J712" s="109" t="str">
        <f t="shared" si="557"/>
        <v xml:space="preserve"> </v>
      </c>
      <c r="K712" s="109" t="str">
        <f t="shared" si="558"/>
        <v xml:space="preserve"> </v>
      </c>
      <c r="W712" s="141" t="str">
        <f t="shared" si="559"/>
        <v xml:space="preserve"> </v>
      </c>
      <c r="X712" s="137" t="str">
        <f t="shared" si="560"/>
        <v xml:space="preserve"> </v>
      </c>
      <c r="Y712" s="137" t="str">
        <f t="shared" si="561"/>
        <v xml:space="preserve"> </v>
      </c>
      <c r="Z712" s="137" t="str">
        <f t="shared" si="537"/>
        <v xml:space="preserve"> </v>
      </c>
      <c r="AA712" s="138" t="str">
        <f t="shared" si="538"/>
        <v xml:space="preserve"> </v>
      </c>
      <c r="AB712" s="144" t="str">
        <f t="shared" si="539"/>
        <v xml:space="preserve"> </v>
      </c>
      <c r="AC712" s="139" t="e">
        <f t="shared" si="540"/>
        <v>#N/A</v>
      </c>
      <c r="AD712" s="139" t="e">
        <f t="shared" si="541"/>
        <v>#N/A</v>
      </c>
      <c r="AE712" s="140" t="str">
        <f>IF(ISBLANK($G712)," ",IF($D712="Z",#REF!,IF($G712=2,0,IF($G712=1,IF($AB712&gt;$AD712,#REF!,0),IF($AB712&lt;$AC712,#REF!,#REF!)))))</f>
        <v xml:space="preserve"> </v>
      </c>
      <c r="AF712" s="140" t="str">
        <f>IF(ISBLANK($G712)," ",IF($D712="Z",#REF!+#REF!,IF($G712=2,#REF!+#REF!,IF($G712=1,IF($AB712&gt;$AD712,#REF!+#REF!,#REF!+#REF!),IF($AB712&lt;$AC712,#REF!+#REF!,#REF!+#REF!)))))</f>
        <v xml:space="preserve"> </v>
      </c>
      <c r="AG712" s="125">
        <f t="shared" si="562"/>
        <v>0</v>
      </c>
      <c r="AH712" s="126">
        <f t="shared" si="563"/>
        <v>0</v>
      </c>
      <c r="AI712" s="126">
        <f t="shared" si="564"/>
        <v>0</v>
      </c>
      <c r="AJ712" s="126">
        <f t="shared" si="565"/>
        <v>0</v>
      </c>
      <c r="AK712" s="126">
        <f t="shared" si="566"/>
        <v>0</v>
      </c>
      <c r="AL712" s="126">
        <f t="shared" si="567"/>
        <v>4</v>
      </c>
      <c r="AM712" s="125">
        <f t="shared" si="546"/>
        <v>23</v>
      </c>
      <c r="AN712" s="125">
        <f t="shared" si="542"/>
        <v>0</v>
      </c>
      <c r="AO712" s="125">
        <f t="shared" si="543"/>
        <v>0</v>
      </c>
      <c r="AP712" s="125">
        <f t="shared" si="568"/>
        <v>1</v>
      </c>
      <c r="AQ712" s="127">
        <f t="shared" si="569"/>
        <v>810</v>
      </c>
      <c r="AR712" s="127">
        <f t="shared" si="570"/>
        <v>0</v>
      </c>
      <c r="AS712" s="125">
        <f t="shared" si="571"/>
        <v>0</v>
      </c>
      <c r="AT712" s="128">
        <f t="shared" si="572"/>
        <v>0</v>
      </c>
      <c r="AU712" s="128">
        <f t="shared" si="573"/>
        <v>0</v>
      </c>
      <c r="AV712" s="128">
        <f t="shared" si="574"/>
        <v>0</v>
      </c>
      <c r="AW712" s="128">
        <f t="shared" si="575"/>
        <v>0</v>
      </c>
      <c r="AX712" s="146">
        <f t="shared" si="544"/>
        <v>0</v>
      </c>
      <c r="AY712" s="147">
        <f t="shared" si="576"/>
        <v>0</v>
      </c>
      <c r="AZ712" s="146">
        <f t="shared" si="545"/>
        <v>0</v>
      </c>
      <c r="BA712" s="129">
        <f t="shared" si="577"/>
        <v>0</v>
      </c>
      <c r="BB712" s="129">
        <f t="shared" si="578"/>
        <v>0</v>
      </c>
      <c r="BC712" s="129">
        <f t="shared" si="579"/>
        <v>0</v>
      </c>
      <c r="BD712" s="130">
        <f t="shared" si="580"/>
        <v>0</v>
      </c>
      <c r="BE712" s="130">
        <f t="shared" si="581"/>
        <v>0</v>
      </c>
      <c r="BF712" s="130">
        <f t="shared" si="582"/>
        <v>0</v>
      </c>
      <c r="BG712" s="149" t="b">
        <f t="shared" si="583"/>
        <v>0</v>
      </c>
      <c r="BH712" s="130" t="b">
        <f t="shared" si="584"/>
        <v>0</v>
      </c>
      <c r="BI712" s="130" t="str">
        <f t="shared" si="547"/>
        <v/>
      </c>
      <c r="BJ712" s="130" t="str">
        <f t="shared" si="548"/>
        <v/>
      </c>
      <c r="BK712" s="130">
        <f t="shared" si="549"/>
        <v>0</v>
      </c>
      <c r="BL712" s="130" t="str">
        <f t="shared" si="585"/>
        <v/>
      </c>
      <c r="BM712" s="130" t="str">
        <f t="shared" si="554"/>
        <v/>
      </c>
      <c r="BN712" s="130" t="str">
        <f t="shared" si="555"/>
        <v/>
      </c>
      <c r="BO712" s="130">
        <f t="shared" si="551"/>
        <v>0</v>
      </c>
      <c r="BP712" s="130">
        <f t="shared" si="552"/>
        <v>0</v>
      </c>
      <c r="BQ712" s="130">
        <f t="shared" si="553"/>
        <v>0</v>
      </c>
      <c r="BR712" s="130">
        <f t="shared" si="550"/>
        <v>0</v>
      </c>
      <c r="BS712" s="130" t="str">
        <f t="shared" si="586"/>
        <v>N</v>
      </c>
    </row>
    <row r="713" spans="1:71" ht="18" customHeight="1">
      <c r="A713" s="115"/>
      <c r="B713" s="117"/>
      <c r="C713" s="117"/>
      <c r="D713" s="118"/>
      <c r="E713" s="118"/>
      <c r="F713" s="115"/>
      <c r="G713" s="115"/>
      <c r="H713" s="119"/>
      <c r="I713" s="109" t="str">
        <f t="shared" si="556"/>
        <v xml:space="preserve"> </v>
      </c>
      <c r="J713" s="109" t="str">
        <f t="shared" si="557"/>
        <v xml:space="preserve"> </v>
      </c>
      <c r="K713" s="109" t="str">
        <f t="shared" si="558"/>
        <v xml:space="preserve"> </v>
      </c>
      <c r="W713" s="141" t="str">
        <f t="shared" si="559"/>
        <v xml:space="preserve"> </v>
      </c>
      <c r="X713" s="137" t="str">
        <f t="shared" si="560"/>
        <v xml:space="preserve"> </v>
      </c>
      <c r="Y713" s="137" t="str">
        <f t="shared" si="561"/>
        <v xml:space="preserve"> </v>
      </c>
      <c r="Z713" s="137" t="str">
        <f t="shared" si="537"/>
        <v xml:space="preserve"> </v>
      </c>
      <c r="AA713" s="138" t="str">
        <f t="shared" si="538"/>
        <v xml:space="preserve"> </v>
      </c>
      <c r="AB713" s="144" t="str">
        <f t="shared" si="539"/>
        <v xml:space="preserve"> </v>
      </c>
      <c r="AC713" s="139" t="e">
        <f t="shared" si="540"/>
        <v>#N/A</v>
      </c>
      <c r="AD713" s="139" t="e">
        <f t="shared" si="541"/>
        <v>#N/A</v>
      </c>
      <c r="AE713" s="140" t="str">
        <f>IF(ISBLANK($G713)," ",IF($D713="Z",#REF!,IF($G713=2,0,IF($G713=1,IF($AB713&gt;$AD713,#REF!,0),IF($AB713&lt;$AC713,#REF!,#REF!)))))</f>
        <v xml:space="preserve"> </v>
      </c>
      <c r="AF713" s="140" t="str">
        <f>IF(ISBLANK($G713)," ",IF($D713="Z",#REF!+#REF!,IF($G713=2,#REF!+#REF!,IF($G713=1,IF($AB713&gt;$AD713,#REF!+#REF!,#REF!+#REF!),IF($AB713&lt;$AC713,#REF!+#REF!,#REF!+#REF!)))))</f>
        <v xml:space="preserve"> </v>
      </c>
      <c r="AG713" s="125">
        <f t="shared" si="562"/>
        <v>0</v>
      </c>
      <c r="AH713" s="126">
        <f t="shared" si="563"/>
        <v>0</v>
      </c>
      <c r="AI713" s="126">
        <f t="shared" si="564"/>
        <v>0</v>
      </c>
      <c r="AJ713" s="126">
        <f t="shared" si="565"/>
        <v>0</v>
      </c>
      <c r="AK713" s="126">
        <f t="shared" si="566"/>
        <v>0</v>
      </c>
      <c r="AL713" s="126">
        <f t="shared" si="567"/>
        <v>4</v>
      </c>
      <c r="AM713" s="125">
        <f t="shared" si="546"/>
        <v>23</v>
      </c>
      <c r="AN713" s="125">
        <f t="shared" si="542"/>
        <v>0</v>
      </c>
      <c r="AO713" s="125">
        <f t="shared" si="543"/>
        <v>0</v>
      </c>
      <c r="AP713" s="125">
        <f t="shared" si="568"/>
        <v>1</v>
      </c>
      <c r="AQ713" s="127">
        <f t="shared" si="569"/>
        <v>810</v>
      </c>
      <c r="AR713" s="127">
        <f t="shared" si="570"/>
        <v>0</v>
      </c>
      <c r="AS713" s="125">
        <f t="shared" si="571"/>
        <v>0</v>
      </c>
      <c r="AT713" s="128">
        <f t="shared" si="572"/>
        <v>0</v>
      </c>
      <c r="AU713" s="128">
        <f t="shared" si="573"/>
        <v>0</v>
      </c>
      <c r="AV713" s="128">
        <f t="shared" si="574"/>
        <v>0</v>
      </c>
      <c r="AW713" s="128">
        <f t="shared" si="575"/>
        <v>0</v>
      </c>
      <c r="AX713" s="146">
        <f t="shared" si="544"/>
        <v>0</v>
      </c>
      <c r="AY713" s="147">
        <f t="shared" si="576"/>
        <v>0</v>
      </c>
      <c r="AZ713" s="146">
        <f t="shared" si="545"/>
        <v>0</v>
      </c>
      <c r="BA713" s="129">
        <f t="shared" si="577"/>
        <v>0</v>
      </c>
      <c r="BB713" s="129">
        <f t="shared" si="578"/>
        <v>0</v>
      </c>
      <c r="BC713" s="129">
        <f t="shared" si="579"/>
        <v>0</v>
      </c>
      <c r="BD713" s="130">
        <f t="shared" si="580"/>
        <v>0</v>
      </c>
      <c r="BE713" s="130">
        <f t="shared" si="581"/>
        <v>0</v>
      </c>
      <c r="BF713" s="130">
        <f t="shared" si="582"/>
        <v>0</v>
      </c>
      <c r="BG713" s="149" t="b">
        <f t="shared" si="583"/>
        <v>0</v>
      </c>
      <c r="BH713" s="130" t="b">
        <f t="shared" si="584"/>
        <v>0</v>
      </c>
      <c r="BI713" s="130" t="str">
        <f t="shared" si="547"/>
        <v/>
      </c>
      <c r="BJ713" s="130" t="str">
        <f t="shared" si="548"/>
        <v/>
      </c>
      <c r="BK713" s="130">
        <f t="shared" si="549"/>
        <v>0</v>
      </c>
      <c r="BL713" s="130" t="str">
        <f t="shared" si="585"/>
        <v/>
      </c>
      <c r="BM713" s="130" t="str">
        <f t="shared" si="554"/>
        <v/>
      </c>
      <c r="BN713" s="130" t="str">
        <f t="shared" si="555"/>
        <v/>
      </c>
      <c r="BO713" s="130">
        <f t="shared" si="551"/>
        <v>0</v>
      </c>
      <c r="BP713" s="130">
        <f t="shared" si="552"/>
        <v>0</v>
      </c>
      <c r="BQ713" s="130">
        <f t="shared" si="553"/>
        <v>0</v>
      </c>
      <c r="BR713" s="130">
        <f t="shared" si="550"/>
        <v>0</v>
      </c>
      <c r="BS713" s="130" t="str">
        <f t="shared" si="586"/>
        <v>N</v>
      </c>
    </row>
    <row r="714" spans="1:71" ht="18" customHeight="1">
      <c r="A714" s="115"/>
      <c r="B714" s="117"/>
      <c r="C714" s="117"/>
      <c r="D714" s="118"/>
      <c r="E714" s="118"/>
      <c r="F714" s="115"/>
      <c r="G714" s="115"/>
      <c r="H714" s="119"/>
      <c r="I714" s="109" t="str">
        <f t="shared" si="556"/>
        <v xml:space="preserve"> </v>
      </c>
      <c r="J714" s="109" t="str">
        <f t="shared" si="557"/>
        <v xml:space="preserve"> </v>
      </c>
      <c r="K714" s="109" t="str">
        <f t="shared" si="558"/>
        <v xml:space="preserve"> </v>
      </c>
      <c r="W714" s="141" t="str">
        <f t="shared" si="559"/>
        <v xml:space="preserve"> </v>
      </c>
      <c r="X714" s="137" t="str">
        <f t="shared" si="560"/>
        <v xml:space="preserve"> </v>
      </c>
      <c r="Y714" s="137" t="str">
        <f t="shared" si="561"/>
        <v xml:space="preserve"> </v>
      </c>
      <c r="Z714" s="137" t="str">
        <f t="shared" si="537"/>
        <v xml:space="preserve"> </v>
      </c>
      <c r="AA714" s="138" t="str">
        <f t="shared" si="538"/>
        <v xml:space="preserve"> </v>
      </c>
      <c r="AB714" s="144" t="str">
        <f t="shared" si="539"/>
        <v xml:space="preserve"> </v>
      </c>
      <c r="AC714" s="139" t="e">
        <f t="shared" si="540"/>
        <v>#N/A</v>
      </c>
      <c r="AD714" s="139" t="e">
        <f t="shared" si="541"/>
        <v>#N/A</v>
      </c>
      <c r="AE714" s="140" t="str">
        <f>IF(ISBLANK($G714)," ",IF($D714="Z",#REF!,IF($G714=2,0,IF($G714=1,IF($AB714&gt;$AD714,#REF!,0),IF($AB714&lt;$AC714,#REF!,#REF!)))))</f>
        <v xml:space="preserve"> </v>
      </c>
      <c r="AF714" s="140" t="str">
        <f>IF(ISBLANK($G714)," ",IF($D714="Z",#REF!+#REF!,IF($G714=2,#REF!+#REF!,IF($G714=1,IF($AB714&gt;$AD714,#REF!+#REF!,#REF!+#REF!),IF($AB714&lt;$AC714,#REF!+#REF!,#REF!+#REF!)))))</f>
        <v xml:space="preserve"> </v>
      </c>
      <c r="AG714" s="125">
        <f t="shared" si="562"/>
        <v>0</v>
      </c>
      <c r="AH714" s="126">
        <f t="shared" si="563"/>
        <v>0</v>
      </c>
      <c r="AI714" s="126">
        <f t="shared" si="564"/>
        <v>0</v>
      </c>
      <c r="AJ714" s="126">
        <f t="shared" si="565"/>
        <v>0</v>
      </c>
      <c r="AK714" s="126">
        <f t="shared" si="566"/>
        <v>0</v>
      </c>
      <c r="AL714" s="126">
        <f t="shared" si="567"/>
        <v>4</v>
      </c>
      <c r="AM714" s="125">
        <f t="shared" si="546"/>
        <v>23</v>
      </c>
      <c r="AN714" s="125">
        <f t="shared" si="542"/>
        <v>0</v>
      </c>
      <c r="AO714" s="125">
        <f t="shared" si="543"/>
        <v>0</v>
      </c>
      <c r="AP714" s="125">
        <f t="shared" si="568"/>
        <v>1</v>
      </c>
      <c r="AQ714" s="127">
        <f t="shared" si="569"/>
        <v>810</v>
      </c>
      <c r="AR714" s="127">
        <f t="shared" si="570"/>
        <v>0</v>
      </c>
      <c r="AS714" s="125">
        <f t="shared" si="571"/>
        <v>0</v>
      </c>
      <c r="AT714" s="128">
        <f t="shared" si="572"/>
        <v>0</v>
      </c>
      <c r="AU714" s="128">
        <f t="shared" si="573"/>
        <v>0</v>
      </c>
      <c r="AV714" s="128">
        <f t="shared" si="574"/>
        <v>0</v>
      </c>
      <c r="AW714" s="128">
        <f t="shared" si="575"/>
        <v>0</v>
      </c>
      <c r="AX714" s="146">
        <f t="shared" si="544"/>
        <v>0</v>
      </c>
      <c r="AY714" s="147">
        <f t="shared" si="576"/>
        <v>0</v>
      </c>
      <c r="AZ714" s="146">
        <f t="shared" si="545"/>
        <v>0</v>
      </c>
      <c r="BA714" s="129">
        <f t="shared" si="577"/>
        <v>0</v>
      </c>
      <c r="BB714" s="129">
        <f t="shared" si="578"/>
        <v>0</v>
      </c>
      <c r="BC714" s="129">
        <f t="shared" si="579"/>
        <v>0</v>
      </c>
      <c r="BD714" s="130">
        <f t="shared" si="580"/>
        <v>0</v>
      </c>
      <c r="BE714" s="130">
        <f t="shared" si="581"/>
        <v>0</v>
      </c>
      <c r="BF714" s="130">
        <f t="shared" si="582"/>
        <v>0</v>
      </c>
      <c r="BG714" s="149" t="b">
        <f t="shared" si="583"/>
        <v>0</v>
      </c>
      <c r="BH714" s="130" t="b">
        <f t="shared" si="584"/>
        <v>0</v>
      </c>
      <c r="BI714" s="130" t="str">
        <f t="shared" si="547"/>
        <v/>
      </c>
      <c r="BJ714" s="130" t="str">
        <f t="shared" si="548"/>
        <v/>
      </c>
      <c r="BK714" s="130">
        <f t="shared" si="549"/>
        <v>0</v>
      </c>
      <c r="BL714" s="130" t="str">
        <f t="shared" si="585"/>
        <v/>
      </c>
      <c r="BM714" s="130" t="str">
        <f t="shared" si="554"/>
        <v/>
      </c>
      <c r="BN714" s="130" t="str">
        <f t="shared" si="555"/>
        <v/>
      </c>
      <c r="BO714" s="130">
        <f t="shared" si="551"/>
        <v>0</v>
      </c>
      <c r="BP714" s="130">
        <f t="shared" si="552"/>
        <v>0</v>
      </c>
      <c r="BQ714" s="130">
        <f t="shared" si="553"/>
        <v>0</v>
      </c>
      <c r="BR714" s="130">
        <f t="shared" si="550"/>
        <v>0</v>
      </c>
      <c r="BS714" s="130" t="str">
        <f t="shared" si="586"/>
        <v>N</v>
      </c>
    </row>
    <row r="715" spans="1:71" ht="18" customHeight="1">
      <c r="A715" s="115"/>
      <c r="B715" s="117"/>
      <c r="C715" s="117"/>
      <c r="D715" s="118"/>
      <c r="E715" s="118"/>
      <c r="F715" s="115"/>
      <c r="G715" s="115"/>
      <c r="H715" s="119"/>
      <c r="I715" s="109" t="str">
        <f t="shared" si="556"/>
        <v xml:space="preserve"> </v>
      </c>
      <c r="J715" s="109" t="str">
        <f t="shared" si="557"/>
        <v xml:space="preserve"> </v>
      </c>
      <c r="K715" s="109" t="str">
        <f t="shared" si="558"/>
        <v xml:space="preserve"> </v>
      </c>
      <c r="W715" s="141" t="str">
        <f t="shared" si="559"/>
        <v xml:space="preserve"> </v>
      </c>
      <c r="X715" s="137" t="str">
        <f t="shared" si="560"/>
        <v xml:space="preserve"> </v>
      </c>
      <c r="Y715" s="137" t="str">
        <f t="shared" si="561"/>
        <v xml:space="preserve"> </v>
      </c>
      <c r="Z715" s="137" t="str">
        <f t="shared" si="537"/>
        <v xml:space="preserve"> </v>
      </c>
      <c r="AA715" s="138" t="str">
        <f t="shared" si="538"/>
        <v xml:space="preserve"> </v>
      </c>
      <c r="AB715" s="144" t="str">
        <f t="shared" si="539"/>
        <v xml:space="preserve"> </v>
      </c>
      <c r="AC715" s="139" t="e">
        <f t="shared" si="540"/>
        <v>#N/A</v>
      </c>
      <c r="AD715" s="139" t="e">
        <f t="shared" si="541"/>
        <v>#N/A</v>
      </c>
      <c r="AE715" s="140" t="str">
        <f>IF(ISBLANK($G715)," ",IF($D715="Z",#REF!,IF($G715=2,0,IF($G715=1,IF($AB715&gt;$AD715,#REF!,0),IF($AB715&lt;$AC715,#REF!,#REF!)))))</f>
        <v xml:space="preserve"> </v>
      </c>
      <c r="AF715" s="140" t="str">
        <f>IF(ISBLANK($G715)," ",IF($D715="Z",#REF!+#REF!,IF($G715=2,#REF!+#REF!,IF($G715=1,IF($AB715&gt;$AD715,#REF!+#REF!,#REF!+#REF!),IF($AB715&lt;$AC715,#REF!+#REF!,#REF!+#REF!)))))</f>
        <v xml:space="preserve"> </v>
      </c>
      <c r="AG715" s="125">
        <f t="shared" si="562"/>
        <v>0</v>
      </c>
      <c r="AH715" s="126">
        <f t="shared" si="563"/>
        <v>0</v>
      </c>
      <c r="AI715" s="126">
        <f t="shared" si="564"/>
        <v>0</v>
      </c>
      <c r="AJ715" s="126">
        <f t="shared" si="565"/>
        <v>0</v>
      </c>
      <c r="AK715" s="126">
        <f t="shared" si="566"/>
        <v>0</v>
      </c>
      <c r="AL715" s="126">
        <f t="shared" si="567"/>
        <v>4</v>
      </c>
      <c r="AM715" s="125">
        <f t="shared" si="546"/>
        <v>23</v>
      </c>
      <c r="AN715" s="125">
        <f t="shared" si="542"/>
        <v>0</v>
      </c>
      <c r="AO715" s="125">
        <f t="shared" si="543"/>
        <v>0</v>
      </c>
      <c r="AP715" s="125">
        <f t="shared" si="568"/>
        <v>1</v>
      </c>
      <c r="AQ715" s="127">
        <f t="shared" si="569"/>
        <v>810</v>
      </c>
      <c r="AR715" s="127">
        <f t="shared" si="570"/>
        <v>0</v>
      </c>
      <c r="AS715" s="125">
        <f t="shared" si="571"/>
        <v>0</v>
      </c>
      <c r="AT715" s="128">
        <f t="shared" si="572"/>
        <v>0</v>
      </c>
      <c r="AU715" s="128">
        <f t="shared" si="573"/>
        <v>0</v>
      </c>
      <c r="AV715" s="128">
        <f t="shared" si="574"/>
        <v>0</v>
      </c>
      <c r="AW715" s="128">
        <f t="shared" si="575"/>
        <v>0</v>
      </c>
      <c r="AX715" s="146">
        <f t="shared" si="544"/>
        <v>0</v>
      </c>
      <c r="AY715" s="147">
        <f t="shared" si="576"/>
        <v>0</v>
      </c>
      <c r="AZ715" s="146">
        <f t="shared" si="545"/>
        <v>0</v>
      </c>
      <c r="BA715" s="129">
        <f t="shared" si="577"/>
        <v>0</v>
      </c>
      <c r="BB715" s="129">
        <f t="shared" si="578"/>
        <v>0</v>
      </c>
      <c r="BC715" s="129">
        <f t="shared" si="579"/>
        <v>0</v>
      </c>
      <c r="BD715" s="130">
        <f t="shared" si="580"/>
        <v>0</v>
      </c>
      <c r="BE715" s="130">
        <f t="shared" si="581"/>
        <v>0</v>
      </c>
      <c r="BF715" s="130">
        <f t="shared" si="582"/>
        <v>0</v>
      </c>
      <c r="BG715" s="149" t="b">
        <f t="shared" si="583"/>
        <v>0</v>
      </c>
      <c r="BH715" s="130" t="b">
        <f t="shared" si="584"/>
        <v>0</v>
      </c>
      <c r="BI715" s="130" t="str">
        <f t="shared" si="547"/>
        <v/>
      </c>
      <c r="BJ715" s="130" t="str">
        <f t="shared" si="548"/>
        <v/>
      </c>
      <c r="BK715" s="130">
        <f t="shared" si="549"/>
        <v>0</v>
      </c>
      <c r="BL715" s="130" t="str">
        <f t="shared" si="585"/>
        <v/>
      </c>
      <c r="BM715" s="130" t="str">
        <f t="shared" si="554"/>
        <v/>
      </c>
      <c r="BN715" s="130" t="str">
        <f t="shared" si="555"/>
        <v/>
      </c>
      <c r="BO715" s="130">
        <f t="shared" si="551"/>
        <v>0</v>
      </c>
      <c r="BP715" s="130">
        <f t="shared" si="552"/>
        <v>0</v>
      </c>
      <c r="BQ715" s="130">
        <f t="shared" si="553"/>
        <v>0</v>
      </c>
      <c r="BR715" s="130">
        <f t="shared" si="550"/>
        <v>0</v>
      </c>
      <c r="BS715" s="130" t="str">
        <f t="shared" si="586"/>
        <v>N</v>
      </c>
    </row>
    <row r="716" spans="1:71" ht="18" customHeight="1">
      <c r="A716" s="115"/>
      <c r="B716" s="117"/>
      <c r="C716" s="117"/>
      <c r="D716" s="118"/>
      <c r="E716" s="118"/>
      <c r="F716" s="115"/>
      <c r="G716" s="115"/>
      <c r="H716" s="119"/>
      <c r="I716" s="109" t="str">
        <f t="shared" si="556"/>
        <v xml:space="preserve"> </v>
      </c>
      <c r="J716" s="109" t="str">
        <f t="shared" si="557"/>
        <v xml:space="preserve"> </v>
      </c>
      <c r="K716" s="109" t="str">
        <f t="shared" si="558"/>
        <v xml:space="preserve"> </v>
      </c>
      <c r="W716" s="141" t="str">
        <f t="shared" si="559"/>
        <v xml:space="preserve"> </v>
      </c>
      <c r="X716" s="137" t="str">
        <f t="shared" si="560"/>
        <v xml:space="preserve"> </v>
      </c>
      <c r="Y716" s="137" t="str">
        <f t="shared" si="561"/>
        <v xml:space="preserve"> </v>
      </c>
      <c r="Z716" s="137" t="str">
        <f t="shared" si="537"/>
        <v xml:space="preserve"> </v>
      </c>
      <c r="AA716" s="138" t="str">
        <f t="shared" si="538"/>
        <v xml:space="preserve"> </v>
      </c>
      <c r="AB716" s="144" t="str">
        <f t="shared" si="539"/>
        <v xml:space="preserve"> </v>
      </c>
      <c r="AC716" s="139" t="e">
        <f t="shared" si="540"/>
        <v>#N/A</v>
      </c>
      <c r="AD716" s="139" t="e">
        <f t="shared" si="541"/>
        <v>#N/A</v>
      </c>
      <c r="AE716" s="140" t="str">
        <f>IF(ISBLANK($G716)," ",IF($D716="Z",#REF!,IF($G716=2,0,IF($G716=1,IF($AB716&gt;$AD716,#REF!,0),IF($AB716&lt;$AC716,#REF!,#REF!)))))</f>
        <v xml:space="preserve"> </v>
      </c>
      <c r="AF716" s="140" t="str">
        <f>IF(ISBLANK($G716)," ",IF($D716="Z",#REF!+#REF!,IF($G716=2,#REF!+#REF!,IF($G716=1,IF($AB716&gt;$AD716,#REF!+#REF!,#REF!+#REF!),IF($AB716&lt;$AC716,#REF!+#REF!,#REF!+#REF!)))))</f>
        <v xml:space="preserve"> </v>
      </c>
      <c r="AG716" s="125">
        <f t="shared" si="562"/>
        <v>0</v>
      </c>
      <c r="AH716" s="126">
        <f t="shared" si="563"/>
        <v>0</v>
      </c>
      <c r="AI716" s="126">
        <f t="shared" si="564"/>
        <v>0</v>
      </c>
      <c r="AJ716" s="126">
        <f t="shared" si="565"/>
        <v>0</v>
      </c>
      <c r="AK716" s="126">
        <f t="shared" si="566"/>
        <v>0</v>
      </c>
      <c r="AL716" s="126">
        <f t="shared" si="567"/>
        <v>4</v>
      </c>
      <c r="AM716" s="125">
        <f t="shared" si="546"/>
        <v>23</v>
      </c>
      <c r="AN716" s="125">
        <f t="shared" si="542"/>
        <v>0</v>
      </c>
      <c r="AO716" s="125">
        <f t="shared" si="543"/>
        <v>0</v>
      </c>
      <c r="AP716" s="125">
        <f t="shared" si="568"/>
        <v>1</v>
      </c>
      <c r="AQ716" s="127">
        <f t="shared" si="569"/>
        <v>810</v>
      </c>
      <c r="AR716" s="127">
        <f t="shared" si="570"/>
        <v>0</v>
      </c>
      <c r="AS716" s="125">
        <f t="shared" si="571"/>
        <v>0</v>
      </c>
      <c r="AT716" s="128">
        <f t="shared" si="572"/>
        <v>0</v>
      </c>
      <c r="AU716" s="128">
        <f t="shared" si="573"/>
        <v>0</v>
      </c>
      <c r="AV716" s="128">
        <f t="shared" si="574"/>
        <v>0</v>
      </c>
      <c r="AW716" s="128">
        <f t="shared" si="575"/>
        <v>0</v>
      </c>
      <c r="AX716" s="146">
        <f t="shared" si="544"/>
        <v>0</v>
      </c>
      <c r="AY716" s="147">
        <f t="shared" si="576"/>
        <v>0</v>
      </c>
      <c r="AZ716" s="146">
        <f t="shared" si="545"/>
        <v>0</v>
      </c>
      <c r="BA716" s="129">
        <f t="shared" si="577"/>
        <v>0</v>
      </c>
      <c r="BB716" s="129">
        <f t="shared" si="578"/>
        <v>0</v>
      </c>
      <c r="BC716" s="129">
        <f t="shared" si="579"/>
        <v>0</v>
      </c>
      <c r="BD716" s="130">
        <f t="shared" si="580"/>
        <v>0</v>
      </c>
      <c r="BE716" s="130">
        <f t="shared" si="581"/>
        <v>0</v>
      </c>
      <c r="BF716" s="130">
        <f t="shared" si="582"/>
        <v>0</v>
      </c>
      <c r="BG716" s="149" t="b">
        <f t="shared" si="583"/>
        <v>0</v>
      </c>
      <c r="BH716" s="130" t="b">
        <f t="shared" si="584"/>
        <v>0</v>
      </c>
      <c r="BI716" s="130" t="str">
        <f t="shared" si="547"/>
        <v/>
      </c>
      <c r="BJ716" s="130" t="str">
        <f t="shared" si="548"/>
        <v/>
      </c>
      <c r="BK716" s="130">
        <f t="shared" si="549"/>
        <v>0</v>
      </c>
      <c r="BL716" s="130" t="str">
        <f t="shared" si="585"/>
        <v/>
      </c>
      <c r="BM716" s="130" t="str">
        <f t="shared" si="554"/>
        <v/>
      </c>
      <c r="BN716" s="130" t="str">
        <f t="shared" si="555"/>
        <v/>
      </c>
      <c r="BO716" s="130">
        <f t="shared" si="551"/>
        <v>0</v>
      </c>
      <c r="BP716" s="130">
        <f t="shared" si="552"/>
        <v>0</v>
      </c>
      <c r="BQ716" s="130">
        <f t="shared" si="553"/>
        <v>0</v>
      </c>
      <c r="BR716" s="130">
        <f t="shared" si="550"/>
        <v>0</v>
      </c>
      <c r="BS716" s="130" t="str">
        <f t="shared" si="586"/>
        <v>N</v>
      </c>
    </row>
    <row r="717" spans="1:71" ht="18" customHeight="1">
      <c r="A717" s="115"/>
      <c r="B717" s="117"/>
      <c r="C717" s="117"/>
      <c r="D717" s="118"/>
      <c r="E717" s="118"/>
      <c r="F717" s="115"/>
      <c r="G717" s="115"/>
      <c r="H717" s="119"/>
      <c r="I717" s="109" t="str">
        <f t="shared" si="556"/>
        <v xml:space="preserve"> </v>
      </c>
      <c r="J717" s="109" t="str">
        <f t="shared" si="557"/>
        <v xml:space="preserve"> </v>
      </c>
      <c r="K717" s="109" t="str">
        <f t="shared" si="558"/>
        <v xml:space="preserve"> </v>
      </c>
      <c r="W717" s="141" t="str">
        <f t="shared" si="559"/>
        <v xml:space="preserve"> </v>
      </c>
      <c r="X717" s="137" t="str">
        <f t="shared" si="560"/>
        <v xml:space="preserve"> </v>
      </c>
      <c r="Y717" s="137" t="str">
        <f t="shared" si="561"/>
        <v xml:space="preserve"> </v>
      </c>
      <c r="Z717" s="137" t="str">
        <f t="shared" si="537"/>
        <v xml:space="preserve"> </v>
      </c>
      <c r="AA717" s="138" t="str">
        <f t="shared" si="538"/>
        <v xml:space="preserve"> </v>
      </c>
      <c r="AB717" s="144" t="str">
        <f t="shared" si="539"/>
        <v xml:space="preserve"> </v>
      </c>
      <c r="AC717" s="139" t="e">
        <f t="shared" si="540"/>
        <v>#N/A</v>
      </c>
      <c r="AD717" s="139" t="e">
        <f t="shared" si="541"/>
        <v>#N/A</v>
      </c>
      <c r="AE717" s="140" t="str">
        <f>IF(ISBLANK($G717)," ",IF($D717="Z",#REF!,IF($G717=2,0,IF($G717=1,IF($AB717&gt;$AD717,#REF!,0),IF($AB717&lt;$AC717,#REF!,#REF!)))))</f>
        <v xml:space="preserve"> </v>
      </c>
      <c r="AF717" s="140" t="str">
        <f>IF(ISBLANK($G717)," ",IF($D717="Z",#REF!+#REF!,IF($G717=2,#REF!+#REF!,IF($G717=1,IF($AB717&gt;$AD717,#REF!+#REF!,#REF!+#REF!),IF($AB717&lt;$AC717,#REF!+#REF!,#REF!+#REF!)))))</f>
        <v xml:space="preserve"> </v>
      </c>
      <c r="AG717" s="125">
        <f t="shared" si="562"/>
        <v>0</v>
      </c>
      <c r="AH717" s="126">
        <f t="shared" si="563"/>
        <v>0</v>
      </c>
      <c r="AI717" s="126">
        <f t="shared" si="564"/>
        <v>0</v>
      </c>
      <c r="AJ717" s="126">
        <f t="shared" si="565"/>
        <v>0</v>
      </c>
      <c r="AK717" s="126">
        <f t="shared" si="566"/>
        <v>0</v>
      </c>
      <c r="AL717" s="126">
        <f t="shared" si="567"/>
        <v>4</v>
      </c>
      <c r="AM717" s="125">
        <f t="shared" si="546"/>
        <v>23</v>
      </c>
      <c r="AN717" s="125">
        <f t="shared" si="542"/>
        <v>0</v>
      </c>
      <c r="AO717" s="125">
        <f t="shared" si="543"/>
        <v>0</v>
      </c>
      <c r="AP717" s="125">
        <f t="shared" si="568"/>
        <v>1</v>
      </c>
      <c r="AQ717" s="127">
        <f t="shared" si="569"/>
        <v>810</v>
      </c>
      <c r="AR717" s="127">
        <f t="shared" si="570"/>
        <v>0</v>
      </c>
      <c r="AS717" s="125">
        <f t="shared" si="571"/>
        <v>0</v>
      </c>
      <c r="AT717" s="128">
        <f t="shared" si="572"/>
        <v>0</v>
      </c>
      <c r="AU717" s="128">
        <f t="shared" si="573"/>
        <v>0</v>
      </c>
      <c r="AV717" s="128">
        <f t="shared" si="574"/>
        <v>0</v>
      </c>
      <c r="AW717" s="128">
        <f t="shared" si="575"/>
        <v>0</v>
      </c>
      <c r="AX717" s="146">
        <f t="shared" si="544"/>
        <v>0</v>
      </c>
      <c r="AY717" s="147">
        <f t="shared" si="576"/>
        <v>0</v>
      </c>
      <c r="AZ717" s="146">
        <f t="shared" si="545"/>
        <v>0</v>
      </c>
      <c r="BA717" s="129">
        <f t="shared" si="577"/>
        <v>0</v>
      </c>
      <c r="BB717" s="129">
        <f t="shared" si="578"/>
        <v>0</v>
      </c>
      <c r="BC717" s="129">
        <f t="shared" si="579"/>
        <v>0</v>
      </c>
      <c r="BD717" s="130">
        <f t="shared" si="580"/>
        <v>0</v>
      </c>
      <c r="BE717" s="130">
        <f t="shared" si="581"/>
        <v>0</v>
      </c>
      <c r="BF717" s="130">
        <f t="shared" si="582"/>
        <v>0</v>
      </c>
      <c r="BG717" s="149" t="b">
        <f t="shared" si="583"/>
        <v>0</v>
      </c>
      <c r="BH717" s="130" t="b">
        <f t="shared" si="584"/>
        <v>0</v>
      </c>
      <c r="BI717" s="130" t="str">
        <f t="shared" si="547"/>
        <v/>
      </c>
      <c r="BJ717" s="130" t="str">
        <f t="shared" si="548"/>
        <v/>
      </c>
      <c r="BK717" s="130">
        <f t="shared" si="549"/>
        <v>0</v>
      </c>
      <c r="BL717" s="130" t="str">
        <f t="shared" si="585"/>
        <v/>
      </c>
      <c r="BM717" s="130" t="str">
        <f t="shared" si="554"/>
        <v/>
      </c>
      <c r="BN717" s="130" t="str">
        <f t="shared" si="555"/>
        <v/>
      </c>
      <c r="BO717" s="130">
        <f t="shared" si="551"/>
        <v>0</v>
      </c>
      <c r="BP717" s="130">
        <f t="shared" si="552"/>
        <v>0</v>
      </c>
      <c r="BQ717" s="130">
        <f t="shared" si="553"/>
        <v>0</v>
      </c>
      <c r="BR717" s="130">
        <f t="shared" si="550"/>
        <v>0</v>
      </c>
      <c r="BS717" s="130" t="str">
        <f t="shared" si="586"/>
        <v>N</v>
      </c>
    </row>
    <row r="718" spans="1:71" ht="18" customHeight="1">
      <c r="A718" s="115"/>
      <c r="B718" s="117"/>
      <c r="C718" s="117"/>
      <c r="D718" s="118"/>
      <c r="E718" s="118"/>
      <c r="F718" s="115"/>
      <c r="G718" s="115"/>
      <c r="H718" s="119"/>
      <c r="I718" s="109" t="str">
        <f t="shared" si="556"/>
        <v xml:space="preserve"> </v>
      </c>
      <c r="J718" s="109" t="str">
        <f t="shared" si="557"/>
        <v xml:space="preserve"> </v>
      </c>
      <c r="K718" s="109" t="str">
        <f t="shared" si="558"/>
        <v xml:space="preserve"> </v>
      </c>
      <c r="W718" s="141" t="str">
        <f t="shared" si="559"/>
        <v xml:space="preserve"> </v>
      </c>
      <c r="X718" s="137" t="str">
        <f t="shared" si="560"/>
        <v xml:space="preserve"> </v>
      </c>
      <c r="Y718" s="137" t="str">
        <f t="shared" si="561"/>
        <v xml:space="preserve"> </v>
      </c>
      <c r="Z718" s="137" t="str">
        <f t="shared" si="537"/>
        <v xml:space="preserve"> </v>
      </c>
      <c r="AA718" s="138" t="str">
        <f t="shared" si="538"/>
        <v xml:space="preserve"> </v>
      </c>
      <c r="AB718" s="144" t="str">
        <f t="shared" si="539"/>
        <v xml:space="preserve"> </v>
      </c>
      <c r="AC718" s="139" t="e">
        <f t="shared" si="540"/>
        <v>#N/A</v>
      </c>
      <c r="AD718" s="139" t="e">
        <f t="shared" si="541"/>
        <v>#N/A</v>
      </c>
      <c r="AE718" s="140" t="str">
        <f>IF(ISBLANK($G718)," ",IF($D718="Z",#REF!,IF($G718=2,0,IF($G718=1,IF($AB718&gt;$AD718,#REF!,0),IF($AB718&lt;$AC718,#REF!,#REF!)))))</f>
        <v xml:space="preserve"> </v>
      </c>
      <c r="AF718" s="140" t="str">
        <f>IF(ISBLANK($G718)," ",IF($D718="Z",#REF!+#REF!,IF($G718=2,#REF!+#REF!,IF($G718=1,IF($AB718&gt;$AD718,#REF!+#REF!,#REF!+#REF!),IF($AB718&lt;$AC718,#REF!+#REF!,#REF!+#REF!)))))</f>
        <v xml:space="preserve"> </v>
      </c>
      <c r="AG718" s="125">
        <f t="shared" si="562"/>
        <v>0</v>
      </c>
      <c r="AH718" s="126">
        <f t="shared" si="563"/>
        <v>0</v>
      </c>
      <c r="AI718" s="126">
        <f t="shared" si="564"/>
        <v>0</v>
      </c>
      <c r="AJ718" s="126">
        <f t="shared" si="565"/>
        <v>0</v>
      </c>
      <c r="AK718" s="126">
        <f t="shared" si="566"/>
        <v>0</v>
      </c>
      <c r="AL718" s="126">
        <f t="shared" si="567"/>
        <v>4</v>
      </c>
      <c r="AM718" s="125">
        <f t="shared" si="546"/>
        <v>23</v>
      </c>
      <c r="AN718" s="125">
        <f t="shared" si="542"/>
        <v>0</v>
      </c>
      <c r="AO718" s="125">
        <f t="shared" si="543"/>
        <v>0</v>
      </c>
      <c r="AP718" s="125">
        <f t="shared" si="568"/>
        <v>1</v>
      </c>
      <c r="AQ718" s="127">
        <f t="shared" si="569"/>
        <v>810</v>
      </c>
      <c r="AR718" s="127">
        <f t="shared" si="570"/>
        <v>0</v>
      </c>
      <c r="AS718" s="125">
        <f t="shared" si="571"/>
        <v>0</v>
      </c>
      <c r="AT718" s="128">
        <f t="shared" si="572"/>
        <v>0</v>
      </c>
      <c r="AU718" s="128">
        <f t="shared" si="573"/>
        <v>0</v>
      </c>
      <c r="AV718" s="128">
        <f t="shared" si="574"/>
        <v>0</v>
      </c>
      <c r="AW718" s="128">
        <f t="shared" si="575"/>
        <v>0</v>
      </c>
      <c r="AX718" s="146">
        <f t="shared" si="544"/>
        <v>0</v>
      </c>
      <c r="AY718" s="147">
        <f t="shared" si="576"/>
        <v>0</v>
      </c>
      <c r="AZ718" s="146">
        <f t="shared" si="545"/>
        <v>0</v>
      </c>
      <c r="BA718" s="129">
        <f t="shared" si="577"/>
        <v>0</v>
      </c>
      <c r="BB718" s="129">
        <f t="shared" si="578"/>
        <v>0</v>
      </c>
      <c r="BC718" s="129">
        <f t="shared" si="579"/>
        <v>0</v>
      </c>
      <c r="BD718" s="130">
        <f t="shared" si="580"/>
        <v>0</v>
      </c>
      <c r="BE718" s="130">
        <f t="shared" si="581"/>
        <v>0</v>
      </c>
      <c r="BF718" s="130">
        <f t="shared" si="582"/>
        <v>0</v>
      </c>
      <c r="BG718" s="149" t="b">
        <f t="shared" si="583"/>
        <v>0</v>
      </c>
      <c r="BH718" s="130" t="b">
        <f t="shared" si="584"/>
        <v>0</v>
      </c>
      <c r="BI718" s="130" t="str">
        <f t="shared" si="547"/>
        <v/>
      </c>
      <c r="BJ718" s="130" t="str">
        <f t="shared" si="548"/>
        <v/>
      </c>
      <c r="BK718" s="130">
        <f t="shared" si="549"/>
        <v>0</v>
      </c>
      <c r="BL718" s="130" t="str">
        <f t="shared" si="585"/>
        <v/>
      </c>
      <c r="BM718" s="130" t="str">
        <f t="shared" si="554"/>
        <v/>
      </c>
      <c r="BN718" s="130" t="str">
        <f t="shared" si="555"/>
        <v/>
      </c>
      <c r="BO718" s="130">
        <f t="shared" si="551"/>
        <v>0</v>
      </c>
      <c r="BP718" s="130">
        <f t="shared" si="552"/>
        <v>0</v>
      </c>
      <c r="BQ718" s="130">
        <f t="shared" si="553"/>
        <v>0</v>
      </c>
      <c r="BR718" s="130">
        <f t="shared" si="550"/>
        <v>0</v>
      </c>
      <c r="BS718" s="130" t="str">
        <f t="shared" si="586"/>
        <v>N</v>
      </c>
    </row>
    <row r="719" spans="1:71" ht="18" customHeight="1">
      <c r="A719" s="115"/>
      <c r="B719" s="117"/>
      <c r="C719" s="117"/>
      <c r="D719" s="118"/>
      <c r="E719" s="118"/>
      <c r="F719" s="115"/>
      <c r="G719" s="115"/>
      <c r="H719" s="119"/>
      <c r="I719" s="109" t="str">
        <f t="shared" si="556"/>
        <v xml:space="preserve"> </v>
      </c>
      <c r="J719" s="109" t="str">
        <f t="shared" si="557"/>
        <v xml:space="preserve"> </v>
      </c>
      <c r="K719" s="109" t="str">
        <f t="shared" si="558"/>
        <v xml:space="preserve"> </v>
      </c>
      <c r="W719" s="141" t="str">
        <f t="shared" si="559"/>
        <v xml:space="preserve"> </v>
      </c>
      <c r="X719" s="137" t="str">
        <f t="shared" si="560"/>
        <v xml:space="preserve"> </v>
      </c>
      <c r="Y719" s="137" t="str">
        <f t="shared" si="561"/>
        <v xml:space="preserve"> </v>
      </c>
      <c r="Z719" s="137" t="str">
        <f t="shared" si="537"/>
        <v xml:space="preserve"> </v>
      </c>
      <c r="AA719" s="138" t="str">
        <f t="shared" si="538"/>
        <v xml:space="preserve"> </v>
      </c>
      <c r="AB719" s="144" t="str">
        <f t="shared" si="539"/>
        <v xml:space="preserve"> </v>
      </c>
      <c r="AC719" s="139" t="e">
        <f t="shared" si="540"/>
        <v>#N/A</v>
      </c>
      <c r="AD719" s="139" t="e">
        <f t="shared" si="541"/>
        <v>#N/A</v>
      </c>
      <c r="AE719" s="140" t="str">
        <f>IF(ISBLANK($G719)," ",IF($D719="Z",#REF!,IF($G719=2,0,IF($G719=1,IF($AB719&gt;$AD719,#REF!,0),IF($AB719&lt;$AC719,#REF!,#REF!)))))</f>
        <v xml:space="preserve"> </v>
      </c>
      <c r="AF719" s="140" t="str">
        <f>IF(ISBLANK($G719)," ",IF($D719="Z",#REF!+#REF!,IF($G719=2,#REF!+#REF!,IF($G719=1,IF($AB719&gt;$AD719,#REF!+#REF!,#REF!+#REF!),IF($AB719&lt;$AC719,#REF!+#REF!,#REF!+#REF!)))))</f>
        <v xml:space="preserve"> </v>
      </c>
      <c r="AG719" s="125">
        <f t="shared" si="562"/>
        <v>0</v>
      </c>
      <c r="AH719" s="126">
        <f t="shared" si="563"/>
        <v>0</v>
      </c>
      <c r="AI719" s="126">
        <f t="shared" si="564"/>
        <v>0</v>
      </c>
      <c r="AJ719" s="126">
        <f t="shared" si="565"/>
        <v>0</v>
      </c>
      <c r="AK719" s="126">
        <f t="shared" si="566"/>
        <v>0</v>
      </c>
      <c r="AL719" s="126">
        <f t="shared" si="567"/>
        <v>4</v>
      </c>
      <c r="AM719" s="125">
        <f t="shared" si="546"/>
        <v>23</v>
      </c>
      <c r="AN719" s="125">
        <f t="shared" si="542"/>
        <v>0</v>
      </c>
      <c r="AO719" s="125">
        <f t="shared" si="543"/>
        <v>0</v>
      </c>
      <c r="AP719" s="125">
        <f t="shared" si="568"/>
        <v>1</v>
      </c>
      <c r="AQ719" s="127">
        <f t="shared" si="569"/>
        <v>810</v>
      </c>
      <c r="AR719" s="127">
        <f t="shared" si="570"/>
        <v>0</v>
      </c>
      <c r="AS719" s="125">
        <f t="shared" si="571"/>
        <v>0</v>
      </c>
      <c r="AT719" s="128">
        <f t="shared" si="572"/>
        <v>0</v>
      </c>
      <c r="AU719" s="128">
        <f t="shared" si="573"/>
        <v>0</v>
      </c>
      <c r="AV719" s="128">
        <f t="shared" si="574"/>
        <v>0</v>
      </c>
      <c r="AW719" s="128">
        <f t="shared" si="575"/>
        <v>0</v>
      </c>
      <c r="AX719" s="146">
        <f t="shared" si="544"/>
        <v>0</v>
      </c>
      <c r="AY719" s="147">
        <f t="shared" si="576"/>
        <v>0</v>
      </c>
      <c r="AZ719" s="146">
        <f t="shared" si="545"/>
        <v>0</v>
      </c>
      <c r="BA719" s="129">
        <f t="shared" si="577"/>
        <v>0</v>
      </c>
      <c r="BB719" s="129">
        <f t="shared" si="578"/>
        <v>0</v>
      </c>
      <c r="BC719" s="129">
        <f t="shared" si="579"/>
        <v>0</v>
      </c>
      <c r="BD719" s="130">
        <f t="shared" si="580"/>
        <v>0</v>
      </c>
      <c r="BE719" s="130">
        <f t="shared" si="581"/>
        <v>0</v>
      </c>
      <c r="BF719" s="130">
        <f t="shared" si="582"/>
        <v>0</v>
      </c>
      <c r="BG719" s="149" t="b">
        <f t="shared" si="583"/>
        <v>0</v>
      </c>
      <c r="BH719" s="130" t="b">
        <f t="shared" si="584"/>
        <v>0</v>
      </c>
      <c r="BI719" s="130" t="str">
        <f t="shared" si="547"/>
        <v/>
      </c>
      <c r="BJ719" s="130" t="str">
        <f t="shared" si="548"/>
        <v/>
      </c>
      <c r="BK719" s="130">
        <f t="shared" si="549"/>
        <v>0</v>
      </c>
      <c r="BL719" s="130" t="str">
        <f t="shared" si="585"/>
        <v/>
      </c>
      <c r="BM719" s="130" t="str">
        <f t="shared" si="554"/>
        <v/>
      </c>
      <c r="BN719" s="130" t="str">
        <f t="shared" si="555"/>
        <v/>
      </c>
      <c r="BO719" s="130">
        <f t="shared" si="551"/>
        <v>0</v>
      </c>
      <c r="BP719" s="130">
        <f t="shared" si="552"/>
        <v>0</v>
      </c>
      <c r="BQ719" s="130">
        <f t="shared" si="553"/>
        <v>0</v>
      </c>
      <c r="BR719" s="130">
        <f t="shared" si="550"/>
        <v>0</v>
      </c>
      <c r="BS719" s="130" t="str">
        <f t="shared" si="586"/>
        <v>N</v>
      </c>
    </row>
    <row r="720" spans="1:71" ht="18" customHeight="1">
      <c r="A720" s="115"/>
      <c r="B720" s="117"/>
      <c r="C720" s="117"/>
      <c r="D720" s="118"/>
      <c r="E720" s="118"/>
      <c r="F720" s="115"/>
      <c r="G720" s="115"/>
      <c r="H720" s="119"/>
      <c r="I720" s="109" t="str">
        <f t="shared" si="556"/>
        <v xml:space="preserve"> </v>
      </c>
      <c r="J720" s="109" t="str">
        <f t="shared" si="557"/>
        <v xml:space="preserve"> </v>
      </c>
      <c r="K720" s="109" t="str">
        <f t="shared" si="558"/>
        <v xml:space="preserve"> </v>
      </c>
      <c r="W720" s="141" t="str">
        <f t="shared" si="559"/>
        <v xml:space="preserve"> </v>
      </c>
      <c r="X720" s="137" t="str">
        <f t="shared" si="560"/>
        <v xml:space="preserve"> </v>
      </c>
      <c r="Y720" s="137" t="str">
        <f t="shared" si="561"/>
        <v xml:space="preserve"> </v>
      </c>
      <c r="Z720" s="137" t="str">
        <f t="shared" ref="Z720:Z783" si="587">IF(ISBLANK(A720)," ",IF(ISERROR(VLOOKUP(A720,InvalidNINum,1,FALSE)),SUM(CONCATENATE(LEFT(A720,7),Y720)),VLOOKUP(A720,InvalidNINum,1,FALSE)))</f>
        <v xml:space="preserve"> </v>
      </c>
      <c r="AA720" s="138" t="str">
        <f t="shared" ref="AA720:AA783" si="588">IF(ISBLANK($F720)," ",IF(AND($E720="M",$F720=$C$10),"M","W"))</f>
        <v xml:space="preserve"> </v>
      </c>
      <c r="AB720" s="144" t="str">
        <f t="shared" ref="AB720:AB783" si="589">IF(ISBLANK($H720)," ",IF($E720="M",IF($F720=$C$10,IF($H720&gt;$C$12,$C$12,ROUNDDOWN($H720,0)),IF($H720&gt;($F720*$C$11),$F720*$C$11,ROUNDDOWN($H720,0))),IF($H720&gt;($F720*$C$11),$F720*$C$11,ROUNDDOWN($H720,0))))</f>
        <v xml:space="preserve"> </v>
      </c>
      <c r="AC720" s="139" t="e">
        <f t="shared" ref="AC720:AC783" si="590">IF($AA720="M",(VLOOKUP($C$6,$V$16:$AF$20,14)*52)/12,VLOOKUP($C$6,$V$16:$AF$20,14)*$F720)</f>
        <v>#N/A</v>
      </c>
      <c r="AD720" s="139" t="e">
        <f t="shared" ref="AD720:AD783" si="591">IF($AA720="M",(VLOOKUP($C$6,$V$16:$AF$20,15)*52)/12,VLOOKUP($C$6,$V$16:$AF$20,15)*$F720)</f>
        <v>#N/A</v>
      </c>
      <c r="AE720" s="140" t="str">
        <f>IF(ISBLANK($G720)," ",IF($D720="Z",#REF!,IF($G720=2,0,IF($G720=1,IF($AB720&gt;$AD720,#REF!,0),IF($AB720&lt;$AC720,#REF!,#REF!)))))</f>
        <v xml:space="preserve"> </v>
      </c>
      <c r="AF720" s="140" t="str">
        <f>IF(ISBLANK($G720)," ",IF($D720="Z",#REF!+#REF!,IF($G720=2,#REF!+#REF!,IF($G720=1,IF($AB720&gt;$AD720,#REF!+#REF!,#REF!+#REF!),IF($AB720&lt;$AC720,#REF!+#REF!,#REF!+#REF!)))))</f>
        <v xml:space="preserve"> </v>
      </c>
      <c r="AG720" s="125">
        <f t="shared" si="562"/>
        <v>0</v>
      </c>
      <c r="AH720" s="126">
        <f t="shared" si="563"/>
        <v>0</v>
      </c>
      <c r="AI720" s="126">
        <f t="shared" si="564"/>
        <v>0</v>
      </c>
      <c r="AJ720" s="126">
        <f t="shared" si="565"/>
        <v>0</v>
      </c>
      <c r="AK720" s="126">
        <f t="shared" si="566"/>
        <v>0</v>
      </c>
      <c r="AL720" s="126">
        <f t="shared" si="567"/>
        <v>4</v>
      </c>
      <c r="AM720" s="125">
        <f t="shared" si="546"/>
        <v>23</v>
      </c>
      <c r="AN720" s="125">
        <f t="shared" ref="AN720:AN783" si="592">IF(AM720&gt;Lower_Age_Limit,0,1)</f>
        <v>0</v>
      </c>
      <c r="AO720" s="125">
        <f t="shared" ref="AO720:AO783" si="593">IF(NOT(G720="R"),0,IF(AM720&gt;=RetirementAge,0,1))</f>
        <v>0</v>
      </c>
      <c r="AP720" s="125">
        <f t="shared" si="568"/>
        <v>1</v>
      </c>
      <c r="AQ720" s="127">
        <f t="shared" si="569"/>
        <v>810</v>
      </c>
      <c r="AR720" s="127">
        <f t="shared" si="570"/>
        <v>0</v>
      </c>
      <c r="AS720" s="125">
        <f t="shared" si="571"/>
        <v>0</v>
      </c>
      <c r="AT720" s="128">
        <f t="shared" si="572"/>
        <v>0</v>
      </c>
      <c r="AU720" s="128">
        <f t="shared" si="573"/>
        <v>0</v>
      </c>
      <c r="AV720" s="128">
        <f t="shared" si="574"/>
        <v>0</v>
      </c>
      <c r="AW720" s="128">
        <f t="shared" si="575"/>
        <v>0</v>
      </c>
      <c r="AX720" s="146">
        <f t="shared" ref="AX720:AX783" si="594">IF(OR(ISBLANK(A720),ISBLANK(B720),ISBLANK(C720),ISBLANK(D720),ISBLANK(E720)),0,IF(AND(F720&gt;0,F720&lt;6,H720&gt;0),IF(AW720=1,HLOOKUP($AH$10,EeContRatesU60,AP720+1,TRUE),HLOOKUP($AH$10,EeContRatesO60,AP720+1,TRUE))))</f>
        <v>0</v>
      </c>
      <c r="AY720" s="147">
        <f t="shared" si="576"/>
        <v>0</v>
      </c>
      <c r="AZ720" s="146">
        <f t="shared" ref="AZ720:AZ783" si="595">IF(OR(ISBLANK(A720),ISBLANK(B720),ISBLANK(C720),ISBLANK(D720),ISBLANK(E720)),0,IF(AND(F720&gt;0,F720&lt;6,H720&gt;0),IF(AW720=1,HLOOKUP($AH$10,TotalContRatesU60,AP720+1,TRUE),HLOOKUP($AH$10,TotalContRatesO60,AP720+1,TRUE))))</f>
        <v>0</v>
      </c>
      <c r="BA720" s="129">
        <f t="shared" si="577"/>
        <v>0</v>
      </c>
      <c r="BB720" s="129">
        <f t="shared" si="578"/>
        <v>0</v>
      </c>
      <c r="BC720" s="129">
        <f t="shared" si="579"/>
        <v>0</v>
      </c>
      <c r="BD720" s="130">
        <f t="shared" si="580"/>
        <v>0</v>
      </c>
      <c r="BE720" s="130">
        <f t="shared" si="581"/>
        <v>0</v>
      </c>
      <c r="BF720" s="130">
        <f t="shared" si="582"/>
        <v>0</v>
      </c>
      <c r="BG720" s="149" t="b">
        <f t="shared" si="583"/>
        <v>0</v>
      </c>
      <c r="BH720" s="130" t="b">
        <f t="shared" si="584"/>
        <v>0</v>
      </c>
      <c r="BI720" s="130" t="str">
        <f t="shared" si="547"/>
        <v/>
      </c>
      <c r="BJ720" s="130" t="str">
        <f t="shared" si="548"/>
        <v/>
      </c>
      <c r="BK720" s="130">
        <f t="shared" si="549"/>
        <v>0</v>
      </c>
      <c r="BL720" s="130" t="str">
        <f t="shared" si="585"/>
        <v/>
      </c>
      <c r="BM720" s="130" t="str">
        <f t="shared" si="554"/>
        <v/>
      </c>
      <c r="BN720" s="130" t="str">
        <f t="shared" si="555"/>
        <v/>
      </c>
      <c r="BO720" s="130">
        <f t="shared" si="551"/>
        <v>0</v>
      </c>
      <c r="BP720" s="130">
        <f t="shared" si="552"/>
        <v>0</v>
      </c>
      <c r="BQ720" s="130">
        <f t="shared" si="553"/>
        <v>0</v>
      </c>
      <c r="BR720" s="130">
        <f t="shared" si="550"/>
        <v>0</v>
      </c>
      <c r="BS720" s="130" t="str">
        <f t="shared" si="586"/>
        <v>N</v>
      </c>
    </row>
    <row r="721" spans="1:71" ht="18" customHeight="1">
      <c r="A721" s="115"/>
      <c r="B721" s="117"/>
      <c r="C721" s="117"/>
      <c r="D721" s="118"/>
      <c r="E721" s="118"/>
      <c r="F721" s="115"/>
      <c r="G721" s="115"/>
      <c r="H721" s="119"/>
      <c r="I721" s="109" t="str">
        <f t="shared" si="556"/>
        <v xml:space="preserve"> </v>
      </c>
      <c r="J721" s="109" t="str">
        <f t="shared" si="557"/>
        <v xml:space="preserve"> </v>
      </c>
      <c r="K721" s="109" t="str">
        <f t="shared" si="558"/>
        <v xml:space="preserve"> </v>
      </c>
      <c r="W721" s="141" t="str">
        <f t="shared" si="559"/>
        <v xml:space="preserve"> </v>
      </c>
      <c r="X721" s="137" t="str">
        <f t="shared" si="560"/>
        <v xml:space="preserve"> </v>
      </c>
      <c r="Y721" s="137" t="str">
        <f t="shared" si="561"/>
        <v xml:space="preserve"> </v>
      </c>
      <c r="Z721" s="137" t="str">
        <f t="shared" si="587"/>
        <v xml:space="preserve"> </v>
      </c>
      <c r="AA721" s="138" t="str">
        <f t="shared" si="588"/>
        <v xml:space="preserve"> </v>
      </c>
      <c r="AB721" s="144" t="str">
        <f t="shared" si="589"/>
        <v xml:space="preserve"> </v>
      </c>
      <c r="AC721" s="139" t="e">
        <f t="shared" si="590"/>
        <v>#N/A</v>
      </c>
      <c r="AD721" s="139" t="e">
        <f t="shared" si="591"/>
        <v>#N/A</v>
      </c>
      <c r="AE721" s="140" t="str">
        <f>IF(ISBLANK($G721)," ",IF($D721="Z",#REF!,IF($G721=2,0,IF($G721=1,IF($AB721&gt;$AD721,#REF!,0),IF($AB721&lt;$AC721,#REF!,#REF!)))))</f>
        <v xml:space="preserve"> </v>
      </c>
      <c r="AF721" s="140" t="str">
        <f>IF(ISBLANK($G721)," ",IF($D721="Z",#REF!+#REF!,IF($G721=2,#REF!+#REF!,IF($G721=1,IF($AB721&gt;$AD721,#REF!+#REF!,#REF!+#REF!),IF($AB721&lt;$AC721,#REF!+#REF!,#REF!+#REF!)))))</f>
        <v xml:space="preserve"> </v>
      </c>
      <c r="AG721" s="125">
        <f t="shared" si="562"/>
        <v>0</v>
      </c>
      <c r="AH721" s="126">
        <f t="shared" si="563"/>
        <v>0</v>
      </c>
      <c r="AI721" s="126">
        <f t="shared" si="564"/>
        <v>0</v>
      </c>
      <c r="AJ721" s="126">
        <f t="shared" si="565"/>
        <v>0</v>
      </c>
      <c r="AK721" s="126">
        <f t="shared" si="566"/>
        <v>0</v>
      </c>
      <c r="AL721" s="126">
        <f t="shared" si="567"/>
        <v>4</v>
      </c>
      <c r="AM721" s="125">
        <f t="shared" ref="AM721:AM784" si="596">IF(INT((($AH$11-(1900+AI721))*48 +($AH$12-AL721))/48)&gt;90,INT((($AH$11-(2000+AI721))*48 +($AH$12-AL721))/48),INT((($AH$11-(1900+AI721))*48 +($AH$12-AL721))/48))</f>
        <v>23</v>
      </c>
      <c r="AN721" s="125">
        <f t="shared" si="592"/>
        <v>0</v>
      </c>
      <c r="AO721" s="125">
        <f t="shared" si="593"/>
        <v>0</v>
      </c>
      <c r="AP721" s="125">
        <f t="shared" si="568"/>
        <v>1</v>
      </c>
      <c r="AQ721" s="127">
        <f t="shared" si="569"/>
        <v>810</v>
      </c>
      <c r="AR721" s="127">
        <f t="shared" si="570"/>
        <v>0</v>
      </c>
      <c r="AS721" s="125">
        <f t="shared" si="571"/>
        <v>0</v>
      </c>
      <c r="AT721" s="128">
        <f t="shared" si="572"/>
        <v>0</v>
      </c>
      <c r="AU721" s="128">
        <f t="shared" si="573"/>
        <v>0</v>
      </c>
      <c r="AV721" s="128">
        <f t="shared" si="574"/>
        <v>0</v>
      </c>
      <c r="AW721" s="128">
        <f t="shared" si="575"/>
        <v>0</v>
      </c>
      <c r="AX721" s="146">
        <f t="shared" si="594"/>
        <v>0</v>
      </c>
      <c r="AY721" s="147">
        <f t="shared" si="576"/>
        <v>0</v>
      </c>
      <c r="AZ721" s="146">
        <f t="shared" si="595"/>
        <v>0</v>
      </c>
      <c r="BA721" s="129">
        <f t="shared" si="577"/>
        <v>0</v>
      </c>
      <c r="BB721" s="129">
        <f t="shared" si="578"/>
        <v>0</v>
      </c>
      <c r="BC721" s="129">
        <f t="shared" si="579"/>
        <v>0</v>
      </c>
      <c r="BD721" s="130">
        <f t="shared" si="580"/>
        <v>0</v>
      </c>
      <c r="BE721" s="130">
        <f t="shared" si="581"/>
        <v>0</v>
      </c>
      <c r="BF721" s="130">
        <f t="shared" si="582"/>
        <v>0</v>
      </c>
      <c r="BG721" s="149" t="b">
        <f t="shared" si="583"/>
        <v>0</v>
      </c>
      <c r="BH721" s="130" t="b">
        <f t="shared" si="584"/>
        <v>0</v>
      </c>
      <c r="BI721" s="130" t="str">
        <f t="shared" ref="BI721:BI784" si="597">IF(OR(AT721=1,AU721=1,AN721=1,AO721=1),1,"")</f>
        <v/>
      </c>
      <c r="BJ721" s="130" t="str">
        <f t="shared" ref="BJ721:BJ784" si="598">IF(AT721=1,"Check wages",IF(AU721=1,"Check number of weeks",IF(AN721=1,"Registrant under age 16",IF(AO721=1,"Ineligible for Retirement",""))))</f>
        <v/>
      </c>
      <c r="BK721" s="130">
        <f t="shared" ref="BK721:BK784" si="599">IF(AND($D721="Z",OR($AL$10&gt;$AH$10,$AH$10&gt;$AL$11,$AL$12&gt;AM721,AM721&gt;$AL$13)),1,0)</f>
        <v>0</v>
      </c>
      <c r="BL721" s="130" t="str">
        <f t="shared" si="585"/>
        <v/>
      </c>
      <c r="BM721" s="130" t="str">
        <f t="shared" si="554"/>
        <v/>
      </c>
      <c r="BN721" s="130" t="str">
        <f t="shared" si="555"/>
        <v/>
      </c>
      <c r="BO721" s="130">
        <f t="shared" si="551"/>
        <v>0</v>
      </c>
      <c r="BP721" s="130">
        <f t="shared" si="552"/>
        <v>0</v>
      </c>
      <c r="BQ721" s="130">
        <f t="shared" si="553"/>
        <v>0</v>
      </c>
      <c r="BR721" s="130">
        <f t="shared" ref="BR721:BR784" si="600">IF(OR(BG721=1,BI721=1,BK721=1,BM721=1),1,0)</f>
        <v>0</v>
      </c>
      <c r="BS721" s="130" t="str">
        <f t="shared" si="586"/>
        <v>N</v>
      </c>
    </row>
    <row r="722" spans="1:71" ht="18" customHeight="1">
      <c r="A722" s="115"/>
      <c r="B722" s="117"/>
      <c r="C722" s="117"/>
      <c r="D722" s="118"/>
      <c r="E722" s="118"/>
      <c r="F722" s="115"/>
      <c r="G722" s="115"/>
      <c r="H722" s="119"/>
      <c r="I722" s="109" t="str">
        <f t="shared" si="556"/>
        <v xml:space="preserve"> </v>
      </c>
      <c r="J722" s="109" t="str">
        <f t="shared" si="557"/>
        <v xml:space="preserve"> </v>
      </c>
      <c r="K722" s="109" t="str">
        <f t="shared" si="558"/>
        <v xml:space="preserve"> </v>
      </c>
      <c r="W722" s="141" t="str">
        <f t="shared" si="559"/>
        <v xml:space="preserve"> </v>
      </c>
      <c r="X722" s="137" t="str">
        <f t="shared" si="560"/>
        <v xml:space="preserve"> </v>
      </c>
      <c r="Y722" s="137" t="str">
        <f t="shared" si="561"/>
        <v xml:space="preserve"> </v>
      </c>
      <c r="Z722" s="137" t="str">
        <f t="shared" si="587"/>
        <v xml:space="preserve"> </v>
      </c>
      <c r="AA722" s="138" t="str">
        <f t="shared" si="588"/>
        <v xml:space="preserve"> </v>
      </c>
      <c r="AB722" s="144" t="str">
        <f t="shared" si="589"/>
        <v xml:space="preserve"> </v>
      </c>
      <c r="AC722" s="139" t="e">
        <f t="shared" si="590"/>
        <v>#N/A</v>
      </c>
      <c r="AD722" s="139" t="e">
        <f t="shared" si="591"/>
        <v>#N/A</v>
      </c>
      <c r="AE722" s="140" t="str">
        <f>IF(ISBLANK($G722)," ",IF($D722="Z",#REF!,IF($G722=2,0,IF($G722=1,IF($AB722&gt;$AD722,#REF!,0),IF($AB722&lt;$AC722,#REF!,#REF!)))))</f>
        <v xml:space="preserve"> </v>
      </c>
      <c r="AF722" s="140" t="str">
        <f>IF(ISBLANK($G722)," ",IF($D722="Z",#REF!+#REF!,IF($G722=2,#REF!+#REF!,IF($G722=1,IF($AB722&gt;$AD722,#REF!+#REF!,#REF!+#REF!),IF($AB722&lt;$AC722,#REF!+#REF!,#REF!+#REF!)))))</f>
        <v xml:space="preserve"> </v>
      </c>
      <c r="AG722" s="125">
        <f t="shared" si="562"/>
        <v>0</v>
      </c>
      <c r="AH722" s="126">
        <f t="shared" si="563"/>
        <v>0</v>
      </c>
      <c r="AI722" s="126">
        <f t="shared" si="564"/>
        <v>0</v>
      </c>
      <c r="AJ722" s="126">
        <f t="shared" si="565"/>
        <v>0</v>
      </c>
      <c r="AK722" s="126">
        <f t="shared" si="566"/>
        <v>0</v>
      </c>
      <c r="AL722" s="126">
        <f t="shared" si="567"/>
        <v>4</v>
      </c>
      <c r="AM722" s="125">
        <f t="shared" si="596"/>
        <v>23</v>
      </c>
      <c r="AN722" s="125">
        <f t="shared" si="592"/>
        <v>0</v>
      </c>
      <c r="AO722" s="125">
        <f t="shared" si="593"/>
        <v>0</v>
      </c>
      <c r="AP722" s="125">
        <f t="shared" si="568"/>
        <v>1</v>
      </c>
      <c r="AQ722" s="127">
        <f t="shared" si="569"/>
        <v>810</v>
      </c>
      <c r="AR722" s="127">
        <f t="shared" si="570"/>
        <v>0</v>
      </c>
      <c r="AS722" s="125">
        <f t="shared" si="571"/>
        <v>0</v>
      </c>
      <c r="AT722" s="128">
        <f t="shared" si="572"/>
        <v>0</v>
      </c>
      <c r="AU722" s="128">
        <f t="shared" si="573"/>
        <v>0</v>
      </c>
      <c r="AV722" s="128">
        <f t="shared" si="574"/>
        <v>0</v>
      </c>
      <c r="AW722" s="128">
        <f t="shared" si="575"/>
        <v>0</v>
      </c>
      <c r="AX722" s="146">
        <f t="shared" si="594"/>
        <v>0</v>
      </c>
      <c r="AY722" s="147">
        <f t="shared" si="576"/>
        <v>0</v>
      </c>
      <c r="AZ722" s="146">
        <f t="shared" si="595"/>
        <v>0</v>
      </c>
      <c r="BA722" s="129">
        <f t="shared" si="577"/>
        <v>0</v>
      </c>
      <c r="BB722" s="129">
        <f t="shared" si="578"/>
        <v>0</v>
      </c>
      <c r="BC722" s="129">
        <f t="shared" si="579"/>
        <v>0</v>
      </c>
      <c r="BD722" s="130">
        <f t="shared" si="580"/>
        <v>0</v>
      </c>
      <c r="BE722" s="130">
        <f t="shared" si="581"/>
        <v>0</v>
      </c>
      <c r="BF722" s="130">
        <f t="shared" si="582"/>
        <v>0</v>
      </c>
      <c r="BG722" s="149" t="b">
        <f t="shared" si="583"/>
        <v>0</v>
      </c>
      <c r="BH722" s="130" t="b">
        <f t="shared" si="584"/>
        <v>0</v>
      </c>
      <c r="BI722" s="130" t="str">
        <f t="shared" si="597"/>
        <v/>
      </c>
      <c r="BJ722" s="130" t="str">
        <f t="shared" si="598"/>
        <v/>
      </c>
      <c r="BK722" s="130">
        <f t="shared" si="599"/>
        <v>0</v>
      </c>
      <c r="BL722" s="130" t="str">
        <f t="shared" si="585"/>
        <v/>
      </c>
      <c r="BM722" s="130" t="str">
        <f t="shared" si="554"/>
        <v/>
      </c>
      <c r="BN722" s="130" t="str">
        <f t="shared" si="555"/>
        <v/>
      </c>
      <c r="BO722" s="130">
        <f t="shared" ref="BO722:BO785" si="601">IF($BG722=1,$BH722,IF($BI722=1,$BJ722,IF($BK722=1,$BL722,IF($BM722=1,$BN722,BA722))))</f>
        <v>0</v>
      </c>
      <c r="BP722" s="130">
        <f t="shared" ref="BP722:BP785" si="602">IF($BG722=1,$BH722,IF($BI722=1,$BJ722,IF($BK722=1,$BL722,IF($BM722=1,$BN722,BB722))))</f>
        <v>0</v>
      </c>
      <c r="BQ722" s="130">
        <f t="shared" ref="BQ722:BQ785" si="603">IF($BG722=1,$BH722,IF($BI722=1,$BJ722,IF($BK722=1,$BL722,IF($BM722=1,$BN722,BC722))))</f>
        <v>0</v>
      </c>
      <c r="BR722" s="130">
        <f t="shared" si="600"/>
        <v>0</v>
      </c>
      <c r="BS722" s="130" t="str">
        <f t="shared" si="586"/>
        <v>N</v>
      </c>
    </row>
    <row r="723" spans="1:71" ht="18" customHeight="1">
      <c r="A723" s="115"/>
      <c r="B723" s="117"/>
      <c r="C723" s="117"/>
      <c r="D723" s="118"/>
      <c r="E723" s="118"/>
      <c r="F723" s="115"/>
      <c r="G723" s="115"/>
      <c r="H723" s="119"/>
      <c r="I723" s="109" t="str">
        <f t="shared" si="556"/>
        <v xml:space="preserve"> </v>
      </c>
      <c r="J723" s="109" t="str">
        <f t="shared" si="557"/>
        <v xml:space="preserve"> </v>
      </c>
      <c r="K723" s="109" t="str">
        <f t="shared" si="558"/>
        <v xml:space="preserve"> </v>
      </c>
      <c r="W723" s="141" t="str">
        <f t="shared" si="559"/>
        <v xml:space="preserve"> </v>
      </c>
      <c r="X723" s="137" t="str">
        <f t="shared" si="560"/>
        <v xml:space="preserve"> </v>
      </c>
      <c r="Y723" s="137" t="str">
        <f t="shared" si="561"/>
        <v xml:space="preserve"> </v>
      </c>
      <c r="Z723" s="137" t="str">
        <f t="shared" si="587"/>
        <v xml:space="preserve"> </v>
      </c>
      <c r="AA723" s="138" t="str">
        <f t="shared" si="588"/>
        <v xml:space="preserve"> </v>
      </c>
      <c r="AB723" s="144" t="str">
        <f t="shared" si="589"/>
        <v xml:space="preserve"> </v>
      </c>
      <c r="AC723" s="139" t="e">
        <f t="shared" si="590"/>
        <v>#N/A</v>
      </c>
      <c r="AD723" s="139" t="e">
        <f t="shared" si="591"/>
        <v>#N/A</v>
      </c>
      <c r="AE723" s="140" t="str">
        <f>IF(ISBLANK($G723)," ",IF($D723="Z",#REF!,IF($G723=2,0,IF($G723=1,IF($AB723&gt;$AD723,#REF!,0),IF($AB723&lt;$AC723,#REF!,#REF!)))))</f>
        <v xml:space="preserve"> </v>
      </c>
      <c r="AF723" s="140" t="str">
        <f>IF(ISBLANK($G723)," ",IF($D723="Z",#REF!+#REF!,IF($G723=2,#REF!+#REF!,IF($G723=1,IF($AB723&gt;$AD723,#REF!+#REF!,#REF!+#REF!),IF($AB723&lt;$AC723,#REF!+#REF!,#REF!+#REF!)))))</f>
        <v xml:space="preserve"> </v>
      </c>
      <c r="AG723" s="125">
        <f t="shared" si="562"/>
        <v>0</v>
      </c>
      <c r="AH723" s="126">
        <f t="shared" si="563"/>
        <v>0</v>
      </c>
      <c r="AI723" s="126">
        <f t="shared" si="564"/>
        <v>0</v>
      </c>
      <c r="AJ723" s="126">
        <f t="shared" si="565"/>
        <v>0</v>
      </c>
      <c r="AK723" s="126">
        <f t="shared" si="566"/>
        <v>0</v>
      </c>
      <c r="AL723" s="126">
        <f t="shared" si="567"/>
        <v>4</v>
      </c>
      <c r="AM723" s="125">
        <f t="shared" si="596"/>
        <v>23</v>
      </c>
      <c r="AN723" s="125">
        <f t="shared" si="592"/>
        <v>0</v>
      </c>
      <c r="AO723" s="125">
        <f t="shared" si="593"/>
        <v>0</v>
      </c>
      <c r="AP723" s="125">
        <f t="shared" si="568"/>
        <v>1</v>
      </c>
      <c r="AQ723" s="127">
        <f t="shared" si="569"/>
        <v>810</v>
      </c>
      <c r="AR723" s="127">
        <f t="shared" si="570"/>
        <v>0</v>
      </c>
      <c r="AS723" s="125">
        <f t="shared" si="571"/>
        <v>0</v>
      </c>
      <c r="AT723" s="128">
        <f t="shared" si="572"/>
        <v>0</v>
      </c>
      <c r="AU723" s="128">
        <f t="shared" si="573"/>
        <v>0</v>
      </c>
      <c r="AV723" s="128">
        <f t="shared" si="574"/>
        <v>0</v>
      </c>
      <c r="AW723" s="128">
        <f t="shared" si="575"/>
        <v>0</v>
      </c>
      <c r="AX723" s="146">
        <f t="shared" si="594"/>
        <v>0</v>
      </c>
      <c r="AY723" s="147">
        <f t="shared" si="576"/>
        <v>0</v>
      </c>
      <c r="AZ723" s="146">
        <f t="shared" si="595"/>
        <v>0</v>
      </c>
      <c r="BA723" s="129">
        <f t="shared" si="577"/>
        <v>0</v>
      </c>
      <c r="BB723" s="129">
        <f t="shared" si="578"/>
        <v>0</v>
      </c>
      <c r="BC723" s="129">
        <f t="shared" si="579"/>
        <v>0</v>
      </c>
      <c r="BD723" s="130">
        <f t="shared" si="580"/>
        <v>0</v>
      </c>
      <c r="BE723" s="130">
        <f t="shared" si="581"/>
        <v>0</v>
      </c>
      <c r="BF723" s="130">
        <f t="shared" si="582"/>
        <v>0</v>
      </c>
      <c r="BG723" s="149" t="b">
        <f t="shared" si="583"/>
        <v>0</v>
      </c>
      <c r="BH723" s="130" t="b">
        <f t="shared" si="584"/>
        <v>0</v>
      </c>
      <c r="BI723" s="130" t="str">
        <f t="shared" si="597"/>
        <v/>
      </c>
      <c r="BJ723" s="130" t="str">
        <f t="shared" si="598"/>
        <v/>
      </c>
      <c r="BK723" s="130">
        <f t="shared" si="599"/>
        <v>0</v>
      </c>
      <c r="BL723" s="130" t="str">
        <f t="shared" si="585"/>
        <v/>
      </c>
      <c r="BM723" s="130" t="str">
        <f t="shared" ref="BM723:BM786" si="604">IF(ISERROR(Z723),1,IF(NOT(W723=Z723),1,""))</f>
        <v/>
      </c>
      <c r="BN723" s="130" t="str">
        <f t="shared" ref="BN723:BN786" si="605">IF(BM723=1,"Check Employee NI#","")</f>
        <v/>
      </c>
      <c r="BO723" s="130">
        <f t="shared" si="601"/>
        <v>0</v>
      </c>
      <c r="BP723" s="130">
        <f t="shared" si="602"/>
        <v>0</v>
      </c>
      <c r="BQ723" s="130">
        <f t="shared" si="603"/>
        <v>0</v>
      </c>
      <c r="BR723" s="130">
        <f t="shared" si="600"/>
        <v>0</v>
      </c>
      <c r="BS723" s="130" t="str">
        <f t="shared" si="586"/>
        <v>N</v>
      </c>
    </row>
    <row r="724" spans="1:71" ht="18" customHeight="1">
      <c r="A724" s="115"/>
      <c r="B724" s="117"/>
      <c r="C724" s="117"/>
      <c r="D724" s="118"/>
      <c r="E724" s="118"/>
      <c r="F724" s="115"/>
      <c r="G724" s="115"/>
      <c r="H724" s="119"/>
      <c r="I724" s="109" t="str">
        <f t="shared" si="556"/>
        <v xml:space="preserve"> </v>
      </c>
      <c r="J724" s="109" t="str">
        <f t="shared" si="557"/>
        <v xml:space="preserve"> </v>
      </c>
      <c r="K724" s="109" t="str">
        <f t="shared" si="558"/>
        <v xml:space="preserve"> </v>
      </c>
      <c r="W724" s="141" t="str">
        <f t="shared" si="559"/>
        <v xml:space="preserve"> </v>
      </c>
      <c r="X724" s="137" t="str">
        <f t="shared" si="560"/>
        <v xml:space="preserve"> </v>
      </c>
      <c r="Y724" s="137" t="str">
        <f t="shared" si="561"/>
        <v xml:space="preserve"> </v>
      </c>
      <c r="Z724" s="137" t="str">
        <f t="shared" si="587"/>
        <v xml:space="preserve"> </v>
      </c>
      <c r="AA724" s="138" t="str">
        <f t="shared" si="588"/>
        <v xml:space="preserve"> </v>
      </c>
      <c r="AB724" s="144" t="str">
        <f t="shared" si="589"/>
        <v xml:space="preserve"> </v>
      </c>
      <c r="AC724" s="139" t="e">
        <f t="shared" si="590"/>
        <v>#N/A</v>
      </c>
      <c r="AD724" s="139" t="e">
        <f t="shared" si="591"/>
        <v>#N/A</v>
      </c>
      <c r="AE724" s="140" t="str">
        <f>IF(ISBLANK($G724)," ",IF($D724="Z",#REF!,IF($G724=2,0,IF($G724=1,IF($AB724&gt;$AD724,#REF!,0),IF($AB724&lt;$AC724,#REF!,#REF!)))))</f>
        <v xml:space="preserve"> </v>
      </c>
      <c r="AF724" s="140" t="str">
        <f>IF(ISBLANK($G724)," ",IF($D724="Z",#REF!+#REF!,IF($G724=2,#REF!+#REF!,IF($G724=1,IF($AB724&gt;$AD724,#REF!+#REF!,#REF!+#REF!),IF($AB724&lt;$AC724,#REF!+#REF!,#REF!+#REF!)))))</f>
        <v xml:space="preserve"> </v>
      </c>
      <c r="AG724" s="125">
        <f t="shared" si="562"/>
        <v>0</v>
      </c>
      <c r="AH724" s="126">
        <f t="shared" si="563"/>
        <v>0</v>
      </c>
      <c r="AI724" s="126">
        <f t="shared" si="564"/>
        <v>0</v>
      </c>
      <c r="AJ724" s="126">
        <f t="shared" si="565"/>
        <v>0</v>
      </c>
      <c r="AK724" s="126">
        <f t="shared" si="566"/>
        <v>0</v>
      </c>
      <c r="AL724" s="126">
        <f t="shared" si="567"/>
        <v>4</v>
      </c>
      <c r="AM724" s="125">
        <f t="shared" si="596"/>
        <v>23</v>
      </c>
      <c r="AN724" s="125">
        <f t="shared" si="592"/>
        <v>0</v>
      </c>
      <c r="AO724" s="125">
        <f t="shared" si="593"/>
        <v>0</v>
      </c>
      <c r="AP724" s="125">
        <f t="shared" si="568"/>
        <v>1</v>
      </c>
      <c r="AQ724" s="127">
        <f t="shared" si="569"/>
        <v>810</v>
      </c>
      <c r="AR724" s="127">
        <f t="shared" si="570"/>
        <v>0</v>
      </c>
      <c r="AS724" s="125">
        <f t="shared" si="571"/>
        <v>0</v>
      </c>
      <c r="AT724" s="128">
        <f t="shared" si="572"/>
        <v>0</v>
      </c>
      <c r="AU724" s="128">
        <f t="shared" si="573"/>
        <v>0</v>
      </c>
      <c r="AV724" s="128">
        <f t="shared" si="574"/>
        <v>0</v>
      </c>
      <c r="AW724" s="128">
        <f t="shared" si="575"/>
        <v>0</v>
      </c>
      <c r="AX724" s="146">
        <f t="shared" si="594"/>
        <v>0</v>
      </c>
      <c r="AY724" s="147">
        <f t="shared" si="576"/>
        <v>0</v>
      </c>
      <c r="AZ724" s="146">
        <f t="shared" si="595"/>
        <v>0</v>
      </c>
      <c r="BA724" s="129">
        <f t="shared" si="577"/>
        <v>0</v>
      </c>
      <c r="BB724" s="129">
        <f t="shared" si="578"/>
        <v>0</v>
      </c>
      <c r="BC724" s="129">
        <f t="shared" si="579"/>
        <v>0</v>
      </c>
      <c r="BD724" s="130">
        <f t="shared" si="580"/>
        <v>0</v>
      </c>
      <c r="BE724" s="130">
        <f t="shared" si="581"/>
        <v>0</v>
      </c>
      <c r="BF724" s="130">
        <f t="shared" si="582"/>
        <v>0</v>
      </c>
      <c r="BG724" s="149" t="b">
        <f t="shared" si="583"/>
        <v>0</v>
      </c>
      <c r="BH724" s="130" t="b">
        <f t="shared" si="584"/>
        <v>0</v>
      </c>
      <c r="BI724" s="130" t="str">
        <f t="shared" si="597"/>
        <v/>
      </c>
      <c r="BJ724" s="130" t="str">
        <f t="shared" si="598"/>
        <v/>
      </c>
      <c r="BK724" s="130">
        <f t="shared" si="599"/>
        <v>0</v>
      </c>
      <c r="BL724" s="130" t="str">
        <f t="shared" si="585"/>
        <v/>
      </c>
      <c r="BM724" s="130" t="str">
        <f t="shared" si="604"/>
        <v/>
      </c>
      <c r="BN724" s="130" t="str">
        <f t="shared" si="605"/>
        <v/>
      </c>
      <c r="BO724" s="130">
        <f t="shared" si="601"/>
        <v>0</v>
      </c>
      <c r="BP724" s="130">
        <f t="shared" si="602"/>
        <v>0</v>
      </c>
      <c r="BQ724" s="130">
        <f t="shared" si="603"/>
        <v>0</v>
      </c>
      <c r="BR724" s="130">
        <f t="shared" si="600"/>
        <v>0</v>
      </c>
      <c r="BS724" s="130" t="str">
        <f t="shared" si="586"/>
        <v>N</v>
      </c>
    </row>
    <row r="725" spans="1:71" ht="18" customHeight="1">
      <c r="A725" s="115"/>
      <c r="B725" s="117"/>
      <c r="C725" s="117"/>
      <c r="D725" s="118"/>
      <c r="E725" s="118"/>
      <c r="F725" s="115"/>
      <c r="G725" s="115"/>
      <c r="H725" s="119"/>
      <c r="I725" s="109" t="str">
        <f t="shared" si="556"/>
        <v xml:space="preserve"> </v>
      </c>
      <c r="J725" s="109" t="str">
        <f t="shared" si="557"/>
        <v xml:space="preserve"> </v>
      </c>
      <c r="K725" s="109" t="str">
        <f t="shared" si="558"/>
        <v xml:space="preserve"> </v>
      </c>
      <c r="W725" s="141" t="str">
        <f t="shared" si="559"/>
        <v xml:space="preserve"> </v>
      </c>
      <c r="X725" s="137" t="str">
        <f t="shared" si="560"/>
        <v xml:space="preserve"> </v>
      </c>
      <c r="Y725" s="137" t="str">
        <f t="shared" si="561"/>
        <v xml:space="preserve"> </v>
      </c>
      <c r="Z725" s="137" t="str">
        <f t="shared" si="587"/>
        <v xml:space="preserve"> </v>
      </c>
      <c r="AA725" s="138" t="str">
        <f t="shared" si="588"/>
        <v xml:space="preserve"> </v>
      </c>
      <c r="AB725" s="144" t="str">
        <f t="shared" si="589"/>
        <v xml:space="preserve"> </v>
      </c>
      <c r="AC725" s="139" t="e">
        <f t="shared" si="590"/>
        <v>#N/A</v>
      </c>
      <c r="AD725" s="139" t="e">
        <f t="shared" si="591"/>
        <v>#N/A</v>
      </c>
      <c r="AE725" s="140" t="str">
        <f>IF(ISBLANK($G725)," ",IF($D725="Z",#REF!,IF($G725=2,0,IF($G725=1,IF($AB725&gt;$AD725,#REF!,0),IF($AB725&lt;$AC725,#REF!,#REF!)))))</f>
        <v xml:space="preserve"> </v>
      </c>
      <c r="AF725" s="140" t="str">
        <f>IF(ISBLANK($G725)," ",IF($D725="Z",#REF!+#REF!,IF($G725=2,#REF!+#REF!,IF($G725=1,IF($AB725&gt;$AD725,#REF!+#REF!,#REF!+#REF!),IF($AB725&lt;$AC725,#REF!+#REF!,#REF!+#REF!)))))</f>
        <v xml:space="preserve"> </v>
      </c>
      <c r="AG725" s="125">
        <f t="shared" si="562"/>
        <v>0</v>
      </c>
      <c r="AH725" s="126">
        <f t="shared" si="563"/>
        <v>0</v>
      </c>
      <c r="AI725" s="126">
        <f t="shared" si="564"/>
        <v>0</v>
      </c>
      <c r="AJ725" s="126">
        <f t="shared" si="565"/>
        <v>0</v>
      </c>
      <c r="AK725" s="126">
        <f t="shared" si="566"/>
        <v>0</v>
      </c>
      <c r="AL725" s="126">
        <f t="shared" si="567"/>
        <v>4</v>
      </c>
      <c r="AM725" s="125">
        <f t="shared" si="596"/>
        <v>23</v>
      </c>
      <c r="AN725" s="125">
        <f t="shared" si="592"/>
        <v>0</v>
      </c>
      <c r="AO725" s="125">
        <f t="shared" si="593"/>
        <v>0</v>
      </c>
      <c r="AP725" s="125">
        <f t="shared" si="568"/>
        <v>1</v>
      </c>
      <c r="AQ725" s="127">
        <f t="shared" si="569"/>
        <v>810</v>
      </c>
      <c r="AR725" s="127">
        <f t="shared" si="570"/>
        <v>0</v>
      </c>
      <c r="AS725" s="125">
        <f t="shared" si="571"/>
        <v>0</v>
      </c>
      <c r="AT725" s="128">
        <f t="shared" si="572"/>
        <v>0</v>
      </c>
      <c r="AU725" s="128">
        <f t="shared" si="573"/>
        <v>0</v>
      </c>
      <c r="AV725" s="128">
        <f t="shared" si="574"/>
        <v>0</v>
      </c>
      <c r="AW725" s="128">
        <f t="shared" si="575"/>
        <v>0</v>
      </c>
      <c r="AX725" s="146">
        <f t="shared" si="594"/>
        <v>0</v>
      </c>
      <c r="AY725" s="147">
        <f t="shared" si="576"/>
        <v>0</v>
      </c>
      <c r="AZ725" s="146">
        <f t="shared" si="595"/>
        <v>0</v>
      </c>
      <c r="BA725" s="129">
        <f t="shared" si="577"/>
        <v>0</v>
      </c>
      <c r="BB725" s="129">
        <f t="shared" si="578"/>
        <v>0</v>
      </c>
      <c r="BC725" s="129">
        <f t="shared" si="579"/>
        <v>0</v>
      </c>
      <c r="BD725" s="130">
        <f t="shared" si="580"/>
        <v>0</v>
      </c>
      <c r="BE725" s="130">
        <f t="shared" si="581"/>
        <v>0</v>
      </c>
      <c r="BF725" s="130">
        <f t="shared" si="582"/>
        <v>0</v>
      </c>
      <c r="BG725" s="149" t="b">
        <f t="shared" si="583"/>
        <v>0</v>
      </c>
      <c r="BH725" s="130" t="b">
        <f t="shared" si="584"/>
        <v>0</v>
      </c>
      <c r="BI725" s="130" t="str">
        <f t="shared" si="597"/>
        <v/>
      </c>
      <c r="BJ725" s="130" t="str">
        <f t="shared" si="598"/>
        <v/>
      </c>
      <c r="BK725" s="130">
        <f t="shared" si="599"/>
        <v>0</v>
      </c>
      <c r="BL725" s="130" t="str">
        <f t="shared" si="585"/>
        <v/>
      </c>
      <c r="BM725" s="130" t="str">
        <f t="shared" si="604"/>
        <v/>
      </c>
      <c r="BN725" s="130" t="str">
        <f t="shared" si="605"/>
        <v/>
      </c>
      <c r="BO725" s="130">
        <f t="shared" si="601"/>
        <v>0</v>
      </c>
      <c r="BP725" s="130">
        <f t="shared" si="602"/>
        <v>0</v>
      </c>
      <c r="BQ725" s="130">
        <f t="shared" si="603"/>
        <v>0</v>
      </c>
      <c r="BR725" s="130">
        <f t="shared" si="600"/>
        <v>0</v>
      </c>
      <c r="BS725" s="130" t="str">
        <f t="shared" si="586"/>
        <v>N</v>
      </c>
    </row>
    <row r="726" spans="1:71" ht="18" customHeight="1">
      <c r="A726" s="115"/>
      <c r="B726" s="117"/>
      <c r="C726" s="117"/>
      <c r="D726" s="118"/>
      <c r="E726" s="118"/>
      <c r="F726" s="115"/>
      <c r="G726" s="115"/>
      <c r="H726" s="119"/>
      <c r="I726" s="109" t="str">
        <f t="shared" si="556"/>
        <v xml:space="preserve"> </v>
      </c>
      <c r="J726" s="109" t="str">
        <f t="shared" si="557"/>
        <v xml:space="preserve"> </v>
      </c>
      <c r="K726" s="109" t="str">
        <f t="shared" si="558"/>
        <v xml:space="preserve"> </v>
      </c>
      <c r="W726" s="141" t="str">
        <f t="shared" si="559"/>
        <v xml:space="preserve"> </v>
      </c>
      <c r="X726" s="137" t="str">
        <f t="shared" si="560"/>
        <v xml:space="preserve"> </v>
      </c>
      <c r="Y726" s="137" t="str">
        <f t="shared" si="561"/>
        <v xml:space="preserve"> </v>
      </c>
      <c r="Z726" s="137" t="str">
        <f t="shared" si="587"/>
        <v xml:space="preserve"> </v>
      </c>
      <c r="AA726" s="138" t="str">
        <f t="shared" si="588"/>
        <v xml:space="preserve"> </v>
      </c>
      <c r="AB726" s="144" t="str">
        <f t="shared" si="589"/>
        <v xml:space="preserve"> </v>
      </c>
      <c r="AC726" s="139" t="e">
        <f t="shared" si="590"/>
        <v>#N/A</v>
      </c>
      <c r="AD726" s="139" t="e">
        <f t="shared" si="591"/>
        <v>#N/A</v>
      </c>
      <c r="AE726" s="140" t="str">
        <f>IF(ISBLANK($G726)," ",IF($D726="Z",#REF!,IF($G726=2,0,IF($G726=1,IF($AB726&gt;$AD726,#REF!,0),IF($AB726&lt;$AC726,#REF!,#REF!)))))</f>
        <v xml:space="preserve"> </v>
      </c>
      <c r="AF726" s="140" t="str">
        <f>IF(ISBLANK($G726)," ",IF($D726="Z",#REF!+#REF!,IF($G726=2,#REF!+#REF!,IF($G726=1,IF($AB726&gt;$AD726,#REF!+#REF!,#REF!+#REF!),IF($AB726&lt;$AC726,#REF!+#REF!,#REF!+#REF!)))))</f>
        <v xml:space="preserve"> </v>
      </c>
      <c r="AG726" s="125">
        <f t="shared" si="562"/>
        <v>0</v>
      </c>
      <c r="AH726" s="126">
        <f t="shared" si="563"/>
        <v>0</v>
      </c>
      <c r="AI726" s="126">
        <f t="shared" si="564"/>
        <v>0</v>
      </c>
      <c r="AJ726" s="126">
        <f t="shared" si="565"/>
        <v>0</v>
      </c>
      <c r="AK726" s="126">
        <f t="shared" si="566"/>
        <v>0</v>
      </c>
      <c r="AL726" s="126">
        <f t="shared" si="567"/>
        <v>4</v>
      </c>
      <c r="AM726" s="125">
        <f t="shared" si="596"/>
        <v>23</v>
      </c>
      <c r="AN726" s="125">
        <f t="shared" si="592"/>
        <v>0</v>
      </c>
      <c r="AO726" s="125">
        <f t="shared" si="593"/>
        <v>0</v>
      </c>
      <c r="AP726" s="125">
        <f t="shared" si="568"/>
        <v>1</v>
      </c>
      <c r="AQ726" s="127">
        <f t="shared" si="569"/>
        <v>810</v>
      </c>
      <c r="AR726" s="127">
        <f t="shared" si="570"/>
        <v>0</v>
      </c>
      <c r="AS726" s="125">
        <f t="shared" si="571"/>
        <v>0</v>
      </c>
      <c r="AT726" s="128">
        <f t="shared" si="572"/>
        <v>0</v>
      </c>
      <c r="AU726" s="128">
        <f t="shared" si="573"/>
        <v>0</v>
      </c>
      <c r="AV726" s="128">
        <f t="shared" si="574"/>
        <v>0</v>
      </c>
      <c r="AW726" s="128">
        <f t="shared" si="575"/>
        <v>0</v>
      </c>
      <c r="AX726" s="146">
        <f t="shared" si="594"/>
        <v>0</v>
      </c>
      <c r="AY726" s="147">
        <f t="shared" si="576"/>
        <v>0</v>
      </c>
      <c r="AZ726" s="146">
        <f t="shared" si="595"/>
        <v>0</v>
      </c>
      <c r="BA726" s="129">
        <f t="shared" si="577"/>
        <v>0</v>
      </c>
      <c r="BB726" s="129">
        <f t="shared" si="578"/>
        <v>0</v>
      </c>
      <c r="BC726" s="129">
        <f t="shared" si="579"/>
        <v>0</v>
      </c>
      <c r="BD726" s="130">
        <f t="shared" si="580"/>
        <v>0</v>
      </c>
      <c r="BE726" s="130">
        <f t="shared" si="581"/>
        <v>0</v>
      </c>
      <c r="BF726" s="130">
        <f t="shared" si="582"/>
        <v>0</v>
      </c>
      <c r="BG726" s="149" t="b">
        <f t="shared" si="583"/>
        <v>0</v>
      </c>
      <c r="BH726" s="130" t="b">
        <f t="shared" si="584"/>
        <v>0</v>
      </c>
      <c r="BI726" s="130" t="str">
        <f t="shared" si="597"/>
        <v/>
      </c>
      <c r="BJ726" s="130" t="str">
        <f t="shared" si="598"/>
        <v/>
      </c>
      <c r="BK726" s="130">
        <f t="shared" si="599"/>
        <v>0</v>
      </c>
      <c r="BL726" s="130" t="str">
        <f t="shared" si="585"/>
        <v/>
      </c>
      <c r="BM726" s="130" t="str">
        <f t="shared" si="604"/>
        <v/>
      </c>
      <c r="BN726" s="130" t="str">
        <f t="shared" si="605"/>
        <v/>
      </c>
      <c r="BO726" s="130">
        <f t="shared" si="601"/>
        <v>0</v>
      </c>
      <c r="BP726" s="130">
        <f t="shared" si="602"/>
        <v>0</v>
      </c>
      <c r="BQ726" s="130">
        <f t="shared" si="603"/>
        <v>0</v>
      </c>
      <c r="BR726" s="130">
        <f t="shared" si="600"/>
        <v>0</v>
      </c>
      <c r="BS726" s="130" t="str">
        <f t="shared" si="586"/>
        <v>N</v>
      </c>
    </row>
    <row r="727" spans="1:71" ht="18" customHeight="1">
      <c r="A727" s="115"/>
      <c r="B727" s="117"/>
      <c r="C727" s="117"/>
      <c r="D727" s="118"/>
      <c r="E727" s="118"/>
      <c r="F727" s="115"/>
      <c r="G727" s="115"/>
      <c r="H727" s="119"/>
      <c r="I727" s="109" t="str">
        <f t="shared" si="556"/>
        <v xml:space="preserve"> </v>
      </c>
      <c r="J727" s="109" t="str">
        <f t="shared" si="557"/>
        <v xml:space="preserve"> </v>
      </c>
      <c r="K727" s="109" t="str">
        <f t="shared" si="558"/>
        <v xml:space="preserve"> </v>
      </c>
      <c r="W727" s="141" t="str">
        <f t="shared" si="559"/>
        <v xml:space="preserve"> </v>
      </c>
      <c r="X727" s="137" t="str">
        <f t="shared" si="560"/>
        <v xml:space="preserve"> </v>
      </c>
      <c r="Y727" s="137" t="str">
        <f t="shared" si="561"/>
        <v xml:space="preserve"> </v>
      </c>
      <c r="Z727" s="137" t="str">
        <f t="shared" si="587"/>
        <v xml:space="preserve"> </v>
      </c>
      <c r="AA727" s="138" t="str">
        <f t="shared" si="588"/>
        <v xml:space="preserve"> </v>
      </c>
      <c r="AB727" s="144" t="str">
        <f t="shared" si="589"/>
        <v xml:space="preserve"> </v>
      </c>
      <c r="AC727" s="139" t="e">
        <f t="shared" si="590"/>
        <v>#N/A</v>
      </c>
      <c r="AD727" s="139" t="e">
        <f t="shared" si="591"/>
        <v>#N/A</v>
      </c>
      <c r="AE727" s="140" t="str">
        <f>IF(ISBLANK($G727)," ",IF($D727="Z",#REF!,IF($G727=2,0,IF($G727=1,IF($AB727&gt;$AD727,#REF!,0),IF($AB727&lt;$AC727,#REF!,#REF!)))))</f>
        <v xml:space="preserve"> </v>
      </c>
      <c r="AF727" s="140" t="str">
        <f>IF(ISBLANK($G727)," ",IF($D727="Z",#REF!+#REF!,IF($G727=2,#REF!+#REF!,IF($G727=1,IF($AB727&gt;$AD727,#REF!+#REF!,#REF!+#REF!),IF($AB727&lt;$AC727,#REF!+#REF!,#REF!+#REF!)))))</f>
        <v xml:space="preserve"> </v>
      </c>
      <c r="AG727" s="125">
        <f t="shared" si="562"/>
        <v>0</v>
      </c>
      <c r="AH727" s="126">
        <f t="shared" si="563"/>
        <v>0</v>
      </c>
      <c r="AI727" s="126">
        <f t="shared" si="564"/>
        <v>0</v>
      </c>
      <c r="AJ727" s="126">
        <f t="shared" si="565"/>
        <v>0</v>
      </c>
      <c r="AK727" s="126">
        <f t="shared" si="566"/>
        <v>0</v>
      </c>
      <c r="AL727" s="126">
        <f t="shared" si="567"/>
        <v>4</v>
      </c>
      <c r="AM727" s="125">
        <f t="shared" si="596"/>
        <v>23</v>
      </c>
      <c r="AN727" s="125">
        <f t="shared" si="592"/>
        <v>0</v>
      </c>
      <c r="AO727" s="125">
        <f t="shared" si="593"/>
        <v>0</v>
      </c>
      <c r="AP727" s="125">
        <f t="shared" si="568"/>
        <v>1</v>
      </c>
      <c r="AQ727" s="127">
        <f t="shared" si="569"/>
        <v>810</v>
      </c>
      <c r="AR727" s="127">
        <f t="shared" si="570"/>
        <v>0</v>
      </c>
      <c r="AS727" s="125">
        <f t="shared" si="571"/>
        <v>0</v>
      </c>
      <c r="AT727" s="128">
        <f t="shared" si="572"/>
        <v>0</v>
      </c>
      <c r="AU727" s="128">
        <f t="shared" si="573"/>
        <v>0</v>
      </c>
      <c r="AV727" s="128">
        <f t="shared" si="574"/>
        <v>0</v>
      </c>
      <c r="AW727" s="128">
        <f t="shared" si="575"/>
        <v>0</v>
      </c>
      <c r="AX727" s="146">
        <f t="shared" si="594"/>
        <v>0</v>
      </c>
      <c r="AY727" s="147">
        <f t="shared" si="576"/>
        <v>0</v>
      </c>
      <c r="AZ727" s="146">
        <f t="shared" si="595"/>
        <v>0</v>
      </c>
      <c r="BA727" s="129">
        <f t="shared" si="577"/>
        <v>0</v>
      </c>
      <c r="BB727" s="129">
        <f t="shared" si="578"/>
        <v>0</v>
      </c>
      <c r="BC727" s="129">
        <f t="shared" si="579"/>
        <v>0</v>
      </c>
      <c r="BD727" s="130">
        <f t="shared" si="580"/>
        <v>0</v>
      </c>
      <c r="BE727" s="130">
        <f t="shared" si="581"/>
        <v>0</v>
      </c>
      <c r="BF727" s="130">
        <f t="shared" si="582"/>
        <v>0</v>
      </c>
      <c r="BG727" s="149" t="b">
        <f t="shared" si="583"/>
        <v>0</v>
      </c>
      <c r="BH727" s="130" t="b">
        <f t="shared" si="584"/>
        <v>0</v>
      </c>
      <c r="BI727" s="130" t="str">
        <f t="shared" si="597"/>
        <v/>
      </c>
      <c r="BJ727" s="130" t="str">
        <f t="shared" si="598"/>
        <v/>
      </c>
      <c r="BK727" s="130">
        <f t="shared" si="599"/>
        <v>0</v>
      </c>
      <c r="BL727" s="130" t="str">
        <f t="shared" si="585"/>
        <v/>
      </c>
      <c r="BM727" s="130" t="str">
        <f t="shared" si="604"/>
        <v/>
      </c>
      <c r="BN727" s="130" t="str">
        <f t="shared" si="605"/>
        <v/>
      </c>
      <c r="BO727" s="130">
        <f t="shared" si="601"/>
        <v>0</v>
      </c>
      <c r="BP727" s="130">
        <f t="shared" si="602"/>
        <v>0</v>
      </c>
      <c r="BQ727" s="130">
        <f t="shared" si="603"/>
        <v>0</v>
      </c>
      <c r="BR727" s="130">
        <f t="shared" si="600"/>
        <v>0</v>
      </c>
      <c r="BS727" s="130" t="str">
        <f t="shared" si="586"/>
        <v>N</v>
      </c>
    </row>
    <row r="728" spans="1:71" ht="18" customHeight="1">
      <c r="A728" s="115"/>
      <c r="B728" s="117"/>
      <c r="C728" s="117"/>
      <c r="D728" s="118"/>
      <c r="E728" s="118"/>
      <c r="F728" s="115"/>
      <c r="G728" s="115"/>
      <c r="H728" s="119"/>
      <c r="I728" s="109" t="str">
        <f t="shared" si="556"/>
        <v xml:space="preserve"> </v>
      </c>
      <c r="J728" s="109" t="str">
        <f t="shared" si="557"/>
        <v xml:space="preserve"> </v>
      </c>
      <c r="K728" s="109" t="str">
        <f t="shared" si="558"/>
        <v xml:space="preserve"> </v>
      </c>
      <c r="W728" s="141" t="str">
        <f t="shared" si="559"/>
        <v xml:space="preserve"> </v>
      </c>
      <c r="X728" s="137" t="str">
        <f t="shared" si="560"/>
        <v xml:space="preserve"> </v>
      </c>
      <c r="Y728" s="137" t="str">
        <f t="shared" si="561"/>
        <v xml:space="preserve"> </v>
      </c>
      <c r="Z728" s="137" t="str">
        <f t="shared" si="587"/>
        <v xml:space="preserve"> </v>
      </c>
      <c r="AA728" s="138" t="str">
        <f t="shared" si="588"/>
        <v xml:space="preserve"> </v>
      </c>
      <c r="AB728" s="144" t="str">
        <f t="shared" si="589"/>
        <v xml:space="preserve"> </v>
      </c>
      <c r="AC728" s="139" t="e">
        <f t="shared" si="590"/>
        <v>#N/A</v>
      </c>
      <c r="AD728" s="139" t="e">
        <f t="shared" si="591"/>
        <v>#N/A</v>
      </c>
      <c r="AE728" s="140" t="str">
        <f>IF(ISBLANK($G728)," ",IF($D728="Z",#REF!,IF($G728=2,0,IF($G728=1,IF($AB728&gt;$AD728,#REF!,0),IF($AB728&lt;$AC728,#REF!,#REF!)))))</f>
        <v xml:space="preserve"> </v>
      </c>
      <c r="AF728" s="140" t="str">
        <f>IF(ISBLANK($G728)," ",IF($D728="Z",#REF!+#REF!,IF($G728=2,#REF!+#REF!,IF($G728=1,IF($AB728&gt;$AD728,#REF!+#REF!,#REF!+#REF!),IF($AB728&lt;$AC728,#REF!+#REF!,#REF!+#REF!)))))</f>
        <v xml:space="preserve"> </v>
      </c>
      <c r="AG728" s="125">
        <f t="shared" si="562"/>
        <v>0</v>
      </c>
      <c r="AH728" s="126">
        <f t="shared" si="563"/>
        <v>0</v>
      </c>
      <c r="AI728" s="126">
        <f t="shared" si="564"/>
        <v>0</v>
      </c>
      <c r="AJ728" s="126">
        <f t="shared" si="565"/>
        <v>0</v>
      </c>
      <c r="AK728" s="126">
        <f t="shared" si="566"/>
        <v>0</v>
      </c>
      <c r="AL728" s="126">
        <f t="shared" si="567"/>
        <v>4</v>
      </c>
      <c r="AM728" s="125">
        <f t="shared" si="596"/>
        <v>23</v>
      </c>
      <c r="AN728" s="125">
        <f t="shared" si="592"/>
        <v>0</v>
      </c>
      <c r="AO728" s="125">
        <f t="shared" si="593"/>
        <v>0</v>
      </c>
      <c r="AP728" s="125">
        <f t="shared" si="568"/>
        <v>1</v>
      </c>
      <c r="AQ728" s="127">
        <f t="shared" si="569"/>
        <v>810</v>
      </c>
      <c r="AR728" s="127">
        <f t="shared" si="570"/>
        <v>0</v>
      </c>
      <c r="AS728" s="125">
        <f t="shared" si="571"/>
        <v>0</v>
      </c>
      <c r="AT728" s="128">
        <f t="shared" si="572"/>
        <v>0</v>
      </c>
      <c r="AU728" s="128">
        <f t="shared" si="573"/>
        <v>0</v>
      </c>
      <c r="AV728" s="128">
        <f t="shared" si="574"/>
        <v>0</v>
      </c>
      <c r="AW728" s="128">
        <f t="shared" si="575"/>
        <v>0</v>
      </c>
      <c r="AX728" s="146">
        <f t="shared" si="594"/>
        <v>0</v>
      </c>
      <c r="AY728" s="147">
        <f t="shared" si="576"/>
        <v>0</v>
      </c>
      <c r="AZ728" s="146">
        <f t="shared" si="595"/>
        <v>0</v>
      </c>
      <c r="BA728" s="129">
        <f t="shared" si="577"/>
        <v>0</v>
      </c>
      <c r="BB728" s="129">
        <f t="shared" si="578"/>
        <v>0</v>
      </c>
      <c r="BC728" s="129">
        <f t="shared" si="579"/>
        <v>0</v>
      </c>
      <c r="BD728" s="130">
        <f t="shared" si="580"/>
        <v>0</v>
      </c>
      <c r="BE728" s="130">
        <f t="shared" si="581"/>
        <v>0</v>
      </c>
      <c r="BF728" s="130">
        <f t="shared" si="582"/>
        <v>0</v>
      </c>
      <c r="BG728" s="149" t="b">
        <f t="shared" si="583"/>
        <v>0</v>
      </c>
      <c r="BH728" s="130" t="b">
        <f t="shared" si="584"/>
        <v>0</v>
      </c>
      <c r="BI728" s="130" t="str">
        <f t="shared" si="597"/>
        <v/>
      </c>
      <c r="BJ728" s="130" t="str">
        <f t="shared" si="598"/>
        <v/>
      </c>
      <c r="BK728" s="130">
        <f t="shared" si="599"/>
        <v>0</v>
      </c>
      <c r="BL728" s="130" t="str">
        <f t="shared" si="585"/>
        <v/>
      </c>
      <c r="BM728" s="130" t="str">
        <f t="shared" si="604"/>
        <v/>
      </c>
      <c r="BN728" s="130" t="str">
        <f t="shared" si="605"/>
        <v/>
      </c>
      <c r="BO728" s="130">
        <f t="shared" si="601"/>
        <v>0</v>
      </c>
      <c r="BP728" s="130">
        <f t="shared" si="602"/>
        <v>0</v>
      </c>
      <c r="BQ728" s="130">
        <f t="shared" si="603"/>
        <v>0</v>
      </c>
      <c r="BR728" s="130">
        <f t="shared" si="600"/>
        <v>0</v>
      </c>
      <c r="BS728" s="130" t="str">
        <f t="shared" si="586"/>
        <v>N</v>
      </c>
    </row>
    <row r="729" spans="1:71" ht="18" customHeight="1">
      <c r="A729" s="115"/>
      <c r="B729" s="117"/>
      <c r="C729" s="117"/>
      <c r="D729" s="118"/>
      <c r="E729" s="118"/>
      <c r="F729" s="115"/>
      <c r="G729" s="115"/>
      <c r="H729" s="119"/>
      <c r="I729" s="109" t="str">
        <f t="shared" si="556"/>
        <v xml:space="preserve"> </v>
      </c>
      <c r="J729" s="109" t="str">
        <f t="shared" si="557"/>
        <v xml:space="preserve"> </v>
      </c>
      <c r="K729" s="109" t="str">
        <f t="shared" si="558"/>
        <v xml:space="preserve"> </v>
      </c>
      <c r="W729" s="141" t="str">
        <f t="shared" si="559"/>
        <v xml:space="preserve"> </v>
      </c>
      <c r="X729" s="137" t="str">
        <f t="shared" si="560"/>
        <v xml:space="preserve"> </v>
      </c>
      <c r="Y729" s="137" t="str">
        <f t="shared" si="561"/>
        <v xml:space="preserve"> </v>
      </c>
      <c r="Z729" s="137" t="str">
        <f t="shared" si="587"/>
        <v xml:space="preserve"> </v>
      </c>
      <c r="AA729" s="138" t="str">
        <f t="shared" si="588"/>
        <v xml:space="preserve"> </v>
      </c>
      <c r="AB729" s="144" t="str">
        <f t="shared" si="589"/>
        <v xml:space="preserve"> </v>
      </c>
      <c r="AC729" s="139" t="e">
        <f t="shared" si="590"/>
        <v>#N/A</v>
      </c>
      <c r="AD729" s="139" t="e">
        <f t="shared" si="591"/>
        <v>#N/A</v>
      </c>
      <c r="AE729" s="140" t="str">
        <f>IF(ISBLANK($G729)," ",IF($D729="Z",#REF!,IF($G729=2,0,IF($G729=1,IF($AB729&gt;$AD729,#REF!,0),IF($AB729&lt;$AC729,#REF!,#REF!)))))</f>
        <v xml:space="preserve"> </v>
      </c>
      <c r="AF729" s="140" t="str">
        <f>IF(ISBLANK($G729)," ",IF($D729="Z",#REF!+#REF!,IF($G729=2,#REF!+#REF!,IF($G729=1,IF($AB729&gt;$AD729,#REF!+#REF!,#REF!+#REF!),IF($AB729&lt;$AC729,#REF!+#REF!,#REF!+#REF!)))))</f>
        <v xml:space="preserve"> </v>
      </c>
      <c r="AG729" s="125">
        <f t="shared" si="562"/>
        <v>0</v>
      </c>
      <c r="AH729" s="126">
        <f t="shared" si="563"/>
        <v>0</v>
      </c>
      <c r="AI729" s="126">
        <f t="shared" si="564"/>
        <v>0</v>
      </c>
      <c r="AJ729" s="126">
        <f t="shared" si="565"/>
        <v>0</v>
      </c>
      <c r="AK729" s="126">
        <f t="shared" si="566"/>
        <v>0</v>
      </c>
      <c r="AL729" s="126">
        <f t="shared" si="567"/>
        <v>4</v>
      </c>
      <c r="AM729" s="125">
        <f t="shared" si="596"/>
        <v>23</v>
      </c>
      <c r="AN729" s="125">
        <f t="shared" si="592"/>
        <v>0</v>
      </c>
      <c r="AO729" s="125">
        <f t="shared" si="593"/>
        <v>0</v>
      </c>
      <c r="AP729" s="125">
        <f t="shared" si="568"/>
        <v>1</v>
      </c>
      <c r="AQ729" s="127">
        <f t="shared" si="569"/>
        <v>810</v>
      </c>
      <c r="AR729" s="127">
        <f t="shared" si="570"/>
        <v>0</v>
      </c>
      <c r="AS729" s="125">
        <f t="shared" si="571"/>
        <v>0</v>
      </c>
      <c r="AT729" s="128">
        <f t="shared" si="572"/>
        <v>0</v>
      </c>
      <c r="AU729" s="128">
        <f t="shared" si="573"/>
        <v>0</v>
      </c>
      <c r="AV729" s="128">
        <f t="shared" si="574"/>
        <v>0</v>
      </c>
      <c r="AW729" s="128">
        <f t="shared" si="575"/>
        <v>0</v>
      </c>
      <c r="AX729" s="146">
        <f t="shared" si="594"/>
        <v>0</v>
      </c>
      <c r="AY729" s="147">
        <f t="shared" si="576"/>
        <v>0</v>
      </c>
      <c r="AZ729" s="146">
        <f t="shared" si="595"/>
        <v>0</v>
      </c>
      <c r="BA729" s="129">
        <f t="shared" si="577"/>
        <v>0</v>
      </c>
      <c r="BB729" s="129">
        <f t="shared" si="578"/>
        <v>0</v>
      </c>
      <c r="BC729" s="129">
        <f t="shared" si="579"/>
        <v>0</v>
      </c>
      <c r="BD729" s="130">
        <f t="shared" si="580"/>
        <v>0</v>
      </c>
      <c r="BE729" s="130">
        <f t="shared" si="581"/>
        <v>0</v>
      </c>
      <c r="BF729" s="130">
        <f t="shared" si="582"/>
        <v>0</v>
      </c>
      <c r="BG729" s="149" t="b">
        <f t="shared" si="583"/>
        <v>0</v>
      </c>
      <c r="BH729" s="130" t="b">
        <f t="shared" si="584"/>
        <v>0</v>
      </c>
      <c r="BI729" s="130" t="str">
        <f t="shared" si="597"/>
        <v/>
      </c>
      <c r="BJ729" s="130" t="str">
        <f t="shared" si="598"/>
        <v/>
      </c>
      <c r="BK729" s="130">
        <f t="shared" si="599"/>
        <v>0</v>
      </c>
      <c r="BL729" s="130" t="str">
        <f t="shared" si="585"/>
        <v/>
      </c>
      <c r="BM729" s="130" t="str">
        <f t="shared" si="604"/>
        <v/>
      </c>
      <c r="BN729" s="130" t="str">
        <f t="shared" si="605"/>
        <v/>
      </c>
      <c r="BO729" s="130">
        <f t="shared" si="601"/>
        <v>0</v>
      </c>
      <c r="BP729" s="130">
        <f t="shared" si="602"/>
        <v>0</v>
      </c>
      <c r="BQ729" s="130">
        <f t="shared" si="603"/>
        <v>0</v>
      </c>
      <c r="BR729" s="130">
        <f t="shared" si="600"/>
        <v>0</v>
      </c>
      <c r="BS729" s="130" t="str">
        <f t="shared" si="586"/>
        <v>N</v>
      </c>
    </row>
    <row r="730" spans="1:71" ht="18" customHeight="1">
      <c r="A730" s="115"/>
      <c r="B730" s="117"/>
      <c r="C730" s="117"/>
      <c r="D730" s="118"/>
      <c r="E730" s="118"/>
      <c r="F730" s="115"/>
      <c r="G730" s="115"/>
      <c r="H730" s="119"/>
      <c r="I730" s="109" t="str">
        <f t="shared" si="556"/>
        <v xml:space="preserve"> </v>
      </c>
      <c r="J730" s="109" t="str">
        <f t="shared" si="557"/>
        <v xml:space="preserve"> </v>
      </c>
      <c r="K730" s="109" t="str">
        <f t="shared" si="558"/>
        <v xml:space="preserve"> </v>
      </c>
      <c r="W730" s="141" t="str">
        <f t="shared" si="559"/>
        <v xml:space="preserve"> </v>
      </c>
      <c r="X730" s="137" t="str">
        <f t="shared" si="560"/>
        <v xml:space="preserve"> </v>
      </c>
      <c r="Y730" s="137" t="str">
        <f t="shared" si="561"/>
        <v xml:space="preserve"> </v>
      </c>
      <c r="Z730" s="137" t="str">
        <f t="shared" si="587"/>
        <v xml:space="preserve"> </v>
      </c>
      <c r="AA730" s="138" t="str">
        <f t="shared" si="588"/>
        <v xml:space="preserve"> </v>
      </c>
      <c r="AB730" s="144" t="str">
        <f t="shared" si="589"/>
        <v xml:space="preserve"> </v>
      </c>
      <c r="AC730" s="139" t="e">
        <f t="shared" si="590"/>
        <v>#N/A</v>
      </c>
      <c r="AD730" s="139" t="e">
        <f t="shared" si="591"/>
        <v>#N/A</v>
      </c>
      <c r="AE730" s="140" t="str">
        <f>IF(ISBLANK($G730)," ",IF($D730="Z",#REF!,IF($G730=2,0,IF($G730=1,IF($AB730&gt;$AD730,#REF!,0),IF($AB730&lt;$AC730,#REF!,#REF!)))))</f>
        <v xml:space="preserve"> </v>
      </c>
      <c r="AF730" s="140" t="str">
        <f>IF(ISBLANK($G730)," ",IF($D730="Z",#REF!+#REF!,IF($G730=2,#REF!+#REF!,IF($G730=1,IF($AB730&gt;$AD730,#REF!+#REF!,#REF!+#REF!),IF($AB730&lt;$AC730,#REF!+#REF!,#REF!+#REF!)))))</f>
        <v xml:space="preserve"> </v>
      </c>
      <c r="AG730" s="125">
        <f t="shared" si="562"/>
        <v>0</v>
      </c>
      <c r="AH730" s="126">
        <f t="shared" si="563"/>
        <v>0</v>
      </c>
      <c r="AI730" s="126">
        <f t="shared" si="564"/>
        <v>0</v>
      </c>
      <c r="AJ730" s="126">
        <f t="shared" si="565"/>
        <v>0</v>
      </c>
      <c r="AK730" s="126">
        <f t="shared" si="566"/>
        <v>0</v>
      </c>
      <c r="AL730" s="126">
        <f t="shared" si="567"/>
        <v>4</v>
      </c>
      <c r="AM730" s="125">
        <f t="shared" si="596"/>
        <v>23</v>
      </c>
      <c r="AN730" s="125">
        <f t="shared" si="592"/>
        <v>0</v>
      </c>
      <c r="AO730" s="125">
        <f t="shared" si="593"/>
        <v>0</v>
      </c>
      <c r="AP730" s="125">
        <f t="shared" si="568"/>
        <v>1</v>
      </c>
      <c r="AQ730" s="127">
        <f t="shared" si="569"/>
        <v>810</v>
      </c>
      <c r="AR730" s="127">
        <f t="shared" si="570"/>
        <v>0</v>
      </c>
      <c r="AS730" s="125">
        <f t="shared" si="571"/>
        <v>0</v>
      </c>
      <c r="AT730" s="128">
        <f t="shared" si="572"/>
        <v>0</v>
      </c>
      <c r="AU730" s="128">
        <f t="shared" si="573"/>
        <v>0</v>
      </c>
      <c r="AV730" s="128">
        <f t="shared" si="574"/>
        <v>0</v>
      </c>
      <c r="AW730" s="128">
        <f t="shared" si="575"/>
        <v>0</v>
      </c>
      <c r="AX730" s="146">
        <f t="shared" si="594"/>
        <v>0</v>
      </c>
      <c r="AY730" s="147">
        <f t="shared" si="576"/>
        <v>0</v>
      </c>
      <c r="AZ730" s="146">
        <f t="shared" si="595"/>
        <v>0</v>
      </c>
      <c r="BA730" s="129">
        <f t="shared" si="577"/>
        <v>0</v>
      </c>
      <c r="BB730" s="129">
        <f t="shared" si="578"/>
        <v>0</v>
      </c>
      <c r="BC730" s="129">
        <f t="shared" si="579"/>
        <v>0</v>
      </c>
      <c r="BD730" s="130">
        <f t="shared" si="580"/>
        <v>0</v>
      </c>
      <c r="BE730" s="130">
        <f t="shared" si="581"/>
        <v>0</v>
      </c>
      <c r="BF730" s="130">
        <f t="shared" si="582"/>
        <v>0</v>
      </c>
      <c r="BG730" s="149" t="b">
        <f t="shared" si="583"/>
        <v>0</v>
      </c>
      <c r="BH730" s="130" t="b">
        <f t="shared" si="584"/>
        <v>0</v>
      </c>
      <c r="BI730" s="130" t="str">
        <f t="shared" si="597"/>
        <v/>
      </c>
      <c r="BJ730" s="130" t="str">
        <f t="shared" si="598"/>
        <v/>
      </c>
      <c r="BK730" s="130">
        <f t="shared" si="599"/>
        <v>0</v>
      </c>
      <c r="BL730" s="130" t="str">
        <f t="shared" si="585"/>
        <v/>
      </c>
      <c r="BM730" s="130" t="str">
        <f t="shared" si="604"/>
        <v/>
      </c>
      <c r="BN730" s="130" t="str">
        <f t="shared" si="605"/>
        <v/>
      </c>
      <c r="BO730" s="130">
        <f t="shared" si="601"/>
        <v>0</v>
      </c>
      <c r="BP730" s="130">
        <f t="shared" si="602"/>
        <v>0</v>
      </c>
      <c r="BQ730" s="130">
        <f t="shared" si="603"/>
        <v>0</v>
      </c>
      <c r="BR730" s="130">
        <f t="shared" si="600"/>
        <v>0</v>
      </c>
      <c r="BS730" s="130" t="str">
        <f t="shared" si="586"/>
        <v>N</v>
      </c>
    </row>
    <row r="731" spans="1:71" ht="18" customHeight="1">
      <c r="A731" s="115"/>
      <c r="B731" s="117"/>
      <c r="C731" s="117"/>
      <c r="D731" s="118"/>
      <c r="E731" s="118"/>
      <c r="F731" s="115"/>
      <c r="G731" s="115"/>
      <c r="H731" s="119"/>
      <c r="I731" s="109" t="str">
        <f t="shared" si="556"/>
        <v xml:space="preserve"> </v>
      </c>
      <c r="J731" s="109" t="str">
        <f t="shared" si="557"/>
        <v xml:space="preserve"> </v>
      </c>
      <c r="K731" s="109" t="str">
        <f t="shared" si="558"/>
        <v xml:space="preserve"> </v>
      </c>
      <c r="W731" s="141" t="str">
        <f t="shared" si="559"/>
        <v xml:space="preserve"> </v>
      </c>
      <c r="X731" s="137" t="str">
        <f t="shared" si="560"/>
        <v xml:space="preserve"> </v>
      </c>
      <c r="Y731" s="137" t="str">
        <f t="shared" si="561"/>
        <v xml:space="preserve"> </v>
      </c>
      <c r="Z731" s="137" t="str">
        <f t="shared" si="587"/>
        <v xml:space="preserve"> </v>
      </c>
      <c r="AA731" s="138" t="str">
        <f t="shared" si="588"/>
        <v xml:space="preserve"> </v>
      </c>
      <c r="AB731" s="144" t="str">
        <f t="shared" si="589"/>
        <v xml:space="preserve"> </v>
      </c>
      <c r="AC731" s="139" t="e">
        <f t="shared" si="590"/>
        <v>#N/A</v>
      </c>
      <c r="AD731" s="139" t="e">
        <f t="shared" si="591"/>
        <v>#N/A</v>
      </c>
      <c r="AE731" s="140" t="str">
        <f>IF(ISBLANK($G731)," ",IF($D731="Z",#REF!,IF($G731=2,0,IF($G731=1,IF($AB731&gt;$AD731,#REF!,0),IF($AB731&lt;$AC731,#REF!,#REF!)))))</f>
        <v xml:space="preserve"> </v>
      </c>
      <c r="AF731" s="140" t="str">
        <f>IF(ISBLANK($G731)," ",IF($D731="Z",#REF!+#REF!,IF($G731=2,#REF!+#REF!,IF($G731=1,IF($AB731&gt;$AD731,#REF!+#REF!,#REF!+#REF!),IF($AB731&lt;$AC731,#REF!+#REF!,#REF!+#REF!)))))</f>
        <v xml:space="preserve"> </v>
      </c>
      <c r="AG731" s="125">
        <f t="shared" si="562"/>
        <v>0</v>
      </c>
      <c r="AH731" s="126">
        <f t="shared" si="563"/>
        <v>0</v>
      </c>
      <c r="AI731" s="126">
        <f t="shared" si="564"/>
        <v>0</v>
      </c>
      <c r="AJ731" s="126">
        <f t="shared" si="565"/>
        <v>0</v>
      </c>
      <c r="AK731" s="126">
        <f t="shared" si="566"/>
        <v>0</v>
      </c>
      <c r="AL731" s="126">
        <f t="shared" si="567"/>
        <v>4</v>
      </c>
      <c r="AM731" s="125">
        <f t="shared" si="596"/>
        <v>23</v>
      </c>
      <c r="AN731" s="125">
        <f t="shared" si="592"/>
        <v>0</v>
      </c>
      <c r="AO731" s="125">
        <f t="shared" si="593"/>
        <v>0</v>
      </c>
      <c r="AP731" s="125">
        <f t="shared" si="568"/>
        <v>1</v>
      </c>
      <c r="AQ731" s="127">
        <f t="shared" si="569"/>
        <v>810</v>
      </c>
      <c r="AR731" s="127">
        <f t="shared" si="570"/>
        <v>0</v>
      </c>
      <c r="AS731" s="125">
        <f t="shared" si="571"/>
        <v>0</v>
      </c>
      <c r="AT731" s="128">
        <f t="shared" si="572"/>
        <v>0</v>
      </c>
      <c r="AU731" s="128">
        <f t="shared" si="573"/>
        <v>0</v>
      </c>
      <c r="AV731" s="128">
        <f t="shared" si="574"/>
        <v>0</v>
      </c>
      <c r="AW731" s="128">
        <f t="shared" si="575"/>
        <v>0</v>
      </c>
      <c r="AX731" s="146">
        <f t="shared" si="594"/>
        <v>0</v>
      </c>
      <c r="AY731" s="147">
        <f t="shared" si="576"/>
        <v>0</v>
      </c>
      <c r="AZ731" s="146">
        <f t="shared" si="595"/>
        <v>0</v>
      </c>
      <c r="BA731" s="129">
        <f t="shared" si="577"/>
        <v>0</v>
      </c>
      <c r="BB731" s="129">
        <f t="shared" si="578"/>
        <v>0</v>
      </c>
      <c r="BC731" s="129">
        <f t="shared" si="579"/>
        <v>0</v>
      </c>
      <c r="BD731" s="130">
        <f t="shared" si="580"/>
        <v>0</v>
      </c>
      <c r="BE731" s="130">
        <f t="shared" si="581"/>
        <v>0</v>
      </c>
      <c r="BF731" s="130">
        <f t="shared" si="582"/>
        <v>0</v>
      </c>
      <c r="BG731" s="149" t="b">
        <f t="shared" si="583"/>
        <v>0</v>
      </c>
      <c r="BH731" s="130" t="b">
        <f t="shared" si="584"/>
        <v>0</v>
      </c>
      <c r="BI731" s="130" t="str">
        <f t="shared" si="597"/>
        <v/>
      </c>
      <c r="BJ731" s="130" t="str">
        <f t="shared" si="598"/>
        <v/>
      </c>
      <c r="BK731" s="130">
        <f t="shared" si="599"/>
        <v>0</v>
      </c>
      <c r="BL731" s="130" t="str">
        <f t="shared" si="585"/>
        <v/>
      </c>
      <c r="BM731" s="130" t="str">
        <f t="shared" si="604"/>
        <v/>
      </c>
      <c r="BN731" s="130" t="str">
        <f t="shared" si="605"/>
        <v/>
      </c>
      <c r="BO731" s="130">
        <f t="shared" si="601"/>
        <v>0</v>
      </c>
      <c r="BP731" s="130">
        <f t="shared" si="602"/>
        <v>0</v>
      </c>
      <c r="BQ731" s="130">
        <f t="shared" si="603"/>
        <v>0</v>
      </c>
      <c r="BR731" s="130">
        <f t="shared" si="600"/>
        <v>0</v>
      </c>
      <c r="BS731" s="130" t="str">
        <f t="shared" si="586"/>
        <v>N</v>
      </c>
    </row>
    <row r="732" spans="1:71" ht="18" customHeight="1">
      <c r="A732" s="115"/>
      <c r="B732" s="117"/>
      <c r="C732" s="117"/>
      <c r="D732" s="118"/>
      <c r="E732" s="118"/>
      <c r="F732" s="115"/>
      <c r="G732" s="115"/>
      <c r="H732" s="119"/>
      <c r="I732" s="109" t="str">
        <f t="shared" si="556"/>
        <v xml:space="preserve"> </v>
      </c>
      <c r="J732" s="109" t="str">
        <f t="shared" si="557"/>
        <v xml:space="preserve"> </v>
      </c>
      <c r="K732" s="109" t="str">
        <f t="shared" si="558"/>
        <v xml:space="preserve"> </v>
      </c>
      <c r="W732" s="141" t="str">
        <f t="shared" si="559"/>
        <v xml:space="preserve"> </v>
      </c>
      <c r="X732" s="137" t="str">
        <f t="shared" si="560"/>
        <v xml:space="preserve"> </v>
      </c>
      <c r="Y732" s="137" t="str">
        <f t="shared" si="561"/>
        <v xml:space="preserve"> </v>
      </c>
      <c r="Z732" s="137" t="str">
        <f t="shared" si="587"/>
        <v xml:space="preserve"> </v>
      </c>
      <c r="AA732" s="138" t="str">
        <f t="shared" si="588"/>
        <v xml:space="preserve"> </v>
      </c>
      <c r="AB732" s="144" t="str">
        <f t="shared" si="589"/>
        <v xml:space="preserve"> </v>
      </c>
      <c r="AC732" s="139" t="e">
        <f t="shared" si="590"/>
        <v>#N/A</v>
      </c>
      <c r="AD732" s="139" t="e">
        <f t="shared" si="591"/>
        <v>#N/A</v>
      </c>
      <c r="AE732" s="140" t="str">
        <f>IF(ISBLANK($G732)," ",IF($D732="Z",#REF!,IF($G732=2,0,IF($G732=1,IF($AB732&gt;$AD732,#REF!,0),IF($AB732&lt;$AC732,#REF!,#REF!)))))</f>
        <v xml:space="preserve"> </v>
      </c>
      <c r="AF732" s="140" t="str">
        <f>IF(ISBLANK($G732)," ",IF($D732="Z",#REF!+#REF!,IF($G732=2,#REF!+#REF!,IF($G732=1,IF($AB732&gt;$AD732,#REF!+#REF!,#REF!+#REF!),IF($AB732&lt;$AC732,#REF!+#REF!,#REF!+#REF!)))))</f>
        <v xml:space="preserve"> </v>
      </c>
      <c r="AG732" s="125">
        <f t="shared" si="562"/>
        <v>0</v>
      </c>
      <c r="AH732" s="126">
        <f t="shared" si="563"/>
        <v>0</v>
      </c>
      <c r="AI732" s="126">
        <f t="shared" si="564"/>
        <v>0</v>
      </c>
      <c r="AJ732" s="126">
        <f t="shared" si="565"/>
        <v>0</v>
      </c>
      <c r="AK732" s="126">
        <f t="shared" si="566"/>
        <v>0</v>
      </c>
      <c r="AL732" s="126">
        <f t="shared" si="567"/>
        <v>4</v>
      </c>
      <c r="AM732" s="125">
        <f t="shared" si="596"/>
        <v>23</v>
      </c>
      <c r="AN732" s="125">
        <f t="shared" si="592"/>
        <v>0</v>
      </c>
      <c r="AO732" s="125">
        <f t="shared" si="593"/>
        <v>0</v>
      </c>
      <c r="AP732" s="125">
        <f t="shared" si="568"/>
        <v>1</v>
      </c>
      <c r="AQ732" s="127">
        <f t="shared" si="569"/>
        <v>810</v>
      </c>
      <c r="AR732" s="127">
        <f t="shared" si="570"/>
        <v>0</v>
      </c>
      <c r="AS732" s="125">
        <f t="shared" si="571"/>
        <v>0</v>
      </c>
      <c r="AT732" s="128">
        <f t="shared" si="572"/>
        <v>0</v>
      </c>
      <c r="AU732" s="128">
        <f t="shared" si="573"/>
        <v>0</v>
      </c>
      <c r="AV732" s="128">
        <f t="shared" si="574"/>
        <v>0</v>
      </c>
      <c r="AW732" s="128">
        <f t="shared" si="575"/>
        <v>0</v>
      </c>
      <c r="AX732" s="146">
        <f t="shared" si="594"/>
        <v>0</v>
      </c>
      <c r="AY732" s="147">
        <f t="shared" si="576"/>
        <v>0</v>
      </c>
      <c r="AZ732" s="146">
        <f t="shared" si="595"/>
        <v>0</v>
      </c>
      <c r="BA732" s="129">
        <f t="shared" si="577"/>
        <v>0</v>
      </c>
      <c r="BB732" s="129">
        <f t="shared" si="578"/>
        <v>0</v>
      </c>
      <c r="BC732" s="129">
        <f t="shared" si="579"/>
        <v>0</v>
      </c>
      <c r="BD732" s="130">
        <f t="shared" si="580"/>
        <v>0</v>
      </c>
      <c r="BE732" s="130">
        <f t="shared" si="581"/>
        <v>0</v>
      </c>
      <c r="BF732" s="130">
        <f t="shared" si="582"/>
        <v>0</v>
      </c>
      <c r="BG732" s="149" t="b">
        <f t="shared" si="583"/>
        <v>0</v>
      </c>
      <c r="BH732" s="130" t="b">
        <f t="shared" si="584"/>
        <v>0</v>
      </c>
      <c r="BI732" s="130" t="str">
        <f t="shared" si="597"/>
        <v/>
      </c>
      <c r="BJ732" s="130" t="str">
        <f t="shared" si="598"/>
        <v/>
      </c>
      <c r="BK732" s="130">
        <f t="shared" si="599"/>
        <v>0</v>
      </c>
      <c r="BL732" s="130" t="str">
        <f t="shared" si="585"/>
        <v/>
      </c>
      <c r="BM732" s="130" t="str">
        <f t="shared" si="604"/>
        <v/>
      </c>
      <c r="BN732" s="130" t="str">
        <f t="shared" si="605"/>
        <v/>
      </c>
      <c r="BO732" s="130">
        <f t="shared" si="601"/>
        <v>0</v>
      </c>
      <c r="BP732" s="130">
        <f t="shared" si="602"/>
        <v>0</v>
      </c>
      <c r="BQ732" s="130">
        <f t="shared" si="603"/>
        <v>0</v>
      </c>
      <c r="BR732" s="130">
        <f t="shared" si="600"/>
        <v>0</v>
      </c>
      <c r="BS732" s="130" t="str">
        <f t="shared" si="586"/>
        <v>N</v>
      </c>
    </row>
    <row r="733" spans="1:71" ht="18" customHeight="1">
      <c r="A733" s="115"/>
      <c r="B733" s="117"/>
      <c r="C733" s="117"/>
      <c r="D733" s="118"/>
      <c r="E733" s="118"/>
      <c r="F733" s="115"/>
      <c r="G733" s="115"/>
      <c r="H733" s="119"/>
      <c r="I733" s="109" t="str">
        <f t="shared" si="556"/>
        <v xml:space="preserve"> </v>
      </c>
      <c r="J733" s="109" t="str">
        <f t="shared" si="557"/>
        <v xml:space="preserve"> </v>
      </c>
      <c r="K733" s="109" t="str">
        <f t="shared" si="558"/>
        <v xml:space="preserve"> </v>
      </c>
      <c r="W733" s="141" t="str">
        <f t="shared" si="559"/>
        <v xml:space="preserve"> </v>
      </c>
      <c r="X733" s="137" t="str">
        <f t="shared" si="560"/>
        <v xml:space="preserve"> </v>
      </c>
      <c r="Y733" s="137" t="str">
        <f t="shared" si="561"/>
        <v xml:space="preserve"> </v>
      </c>
      <c r="Z733" s="137" t="str">
        <f t="shared" si="587"/>
        <v xml:space="preserve"> </v>
      </c>
      <c r="AA733" s="138" t="str">
        <f t="shared" si="588"/>
        <v xml:space="preserve"> </v>
      </c>
      <c r="AB733" s="144" t="str">
        <f t="shared" si="589"/>
        <v xml:space="preserve"> </v>
      </c>
      <c r="AC733" s="139" t="e">
        <f t="shared" si="590"/>
        <v>#N/A</v>
      </c>
      <c r="AD733" s="139" t="e">
        <f t="shared" si="591"/>
        <v>#N/A</v>
      </c>
      <c r="AE733" s="140" t="str">
        <f>IF(ISBLANK($G733)," ",IF($D733="Z",#REF!,IF($G733=2,0,IF($G733=1,IF($AB733&gt;$AD733,#REF!,0),IF($AB733&lt;$AC733,#REF!,#REF!)))))</f>
        <v xml:space="preserve"> </v>
      </c>
      <c r="AF733" s="140" t="str">
        <f>IF(ISBLANK($G733)," ",IF($D733="Z",#REF!+#REF!,IF($G733=2,#REF!+#REF!,IF($G733=1,IF($AB733&gt;$AD733,#REF!+#REF!,#REF!+#REF!),IF($AB733&lt;$AC733,#REF!+#REF!,#REF!+#REF!)))))</f>
        <v xml:space="preserve"> </v>
      </c>
      <c r="AG733" s="125">
        <f t="shared" si="562"/>
        <v>0</v>
      </c>
      <c r="AH733" s="126">
        <f t="shared" si="563"/>
        <v>0</v>
      </c>
      <c r="AI733" s="126">
        <f t="shared" si="564"/>
        <v>0</v>
      </c>
      <c r="AJ733" s="126">
        <f t="shared" si="565"/>
        <v>0</v>
      </c>
      <c r="AK733" s="126">
        <f t="shared" si="566"/>
        <v>0</v>
      </c>
      <c r="AL733" s="126">
        <f t="shared" si="567"/>
        <v>4</v>
      </c>
      <c r="AM733" s="125">
        <f t="shared" si="596"/>
        <v>23</v>
      </c>
      <c r="AN733" s="125">
        <f t="shared" si="592"/>
        <v>0</v>
      </c>
      <c r="AO733" s="125">
        <f t="shared" si="593"/>
        <v>0</v>
      </c>
      <c r="AP733" s="125">
        <f t="shared" si="568"/>
        <v>1</v>
      </c>
      <c r="AQ733" s="127">
        <f t="shared" si="569"/>
        <v>810</v>
      </c>
      <c r="AR733" s="127">
        <f t="shared" si="570"/>
        <v>0</v>
      </c>
      <c r="AS733" s="125">
        <f t="shared" si="571"/>
        <v>0</v>
      </c>
      <c r="AT733" s="128">
        <f t="shared" si="572"/>
        <v>0</v>
      </c>
      <c r="AU733" s="128">
        <f t="shared" si="573"/>
        <v>0</v>
      </c>
      <c r="AV733" s="128">
        <f t="shared" si="574"/>
        <v>0</v>
      </c>
      <c r="AW733" s="128">
        <f t="shared" si="575"/>
        <v>0</v>
      </c>
      <c r="AX733" s="146">
        <f t="shared" si="594"/>
        <v>0</v>
      </c>
      <c r="AY733" s="147">
        <f t="shared" si="576"/>
        <v>0</v>
      </c>
      <c r="AZ733" s="146">
        <f t="shared" si="595"/>
        <v>0</v>
      </c>
      <c r="BA733" s="129">
        <f t="shared" si="577"/>
        <v>0</v>
      </c>
      <c r="BB733" s="129">
        <f t="shared" si="578"/>
        <v>0</v>
      </c>
      <c r="BC733" s="129">
        <f t="shared" si="579"/>
        <v>0</v>
      </c>
      <c r="BD733" s="130">
        <f t="shared" si="580"/>
        <v>0</v>
      </c>
      <c r="BE733" s="130">
        <f t="shared" si="581"/>
        <v>0</v>
      </c>
      <c r="BF733" s="130">
        <f t="shared" si="582"/>
        <v>0</v>
      </c>
      <c r="BG733" s="149" t="b">
        <f t="shared" si="583"/>
        <v>0</v>
      </c>
      <c r="BH733" s="130" t="b">
        <f t="shared" si="584"/>
        <v>0</v>
      </c>
      <c r="BI733" s="130" t="str">
        <f t="shared" si="597"/>
        <v/>
      </c>
      <c r="BJ733" s="130" t="str">
        <f t="shared" si="598"/>
        <v/>
      </c>
      <c r="BK733" s="130">
        <f t="shared" si="599"/>
        <v>0</v>
      </c>
      <c r="BL733" s="130" t="str">
        <f t="shared" si="585"/>
        <v/>
      </c>
      <c r="BM733" s="130" t="str">
        <f t="shared" si="604"/>
        <v/>
      </c>
      <c r="BN733" s="130" t="str">
        <f t="shared" si="605"/>
        <v/>
      </c>
      <c r="BO733" s="130">
        <f t="shared" si="601"/>
        <v>0</v>
      </c>
      <c r="BP733" s="130">
        <f t="shared" si="602"/>
        <v>0</v>
      </c>
      <c r="BQ733" s="130">
        <f t="shared" si="603"/>
        <v>0</v>
      </c>
      <c r="BR733" s="130">
        <f t="shared" si="600"/>
        <v>0</v>
      </c>
      <c r="BS733" s="130" t="str">
        <f t="shared" si="586"/>
        <v>N</v>
      </c>
    </row>
    <row r="734" spans="1:71" ht="18" customHeight="1">
      <c r="A734" s="115"/>
      <c r="B734" s="117"/>
      <c r="C734" s="117"/>
      <c r="D734" s="118"/>
      <c r="E734" s="118"/>
      <c r="F734" s="115"/>
      <c r="G734" s="115"/>
      <c r="H734" s="119"/>
      <c r="I734" s="109" t="str">
        <f t="shared" si="556"/>
        <v xml:space="preserve"> </v>
      </c>
      <c r="J734" s="109" t="str">
        <f t="shared" si="557"/>
        <v xml:space="preserve"> </v>
      </c>
      <c r="K734" s="109" t="str">
        <f t="shared" si="558"/>
        <v xml:space="preserve"> </v>
      </c>
      <c r="W734" s="141" t="str">
        <f t="shared" si="559"/>
        <v xml:space="preserve"> </v>
      </c>
      <c r="X734" s="137" t="str">
        <f t="shared" si="560"/>
        <v xml:space="preserve"> </v>
      </c>
      <c r="Y734" s="137" t="str">
        <f t="shared" si="561"/>
        <v xml:space="preserve"> </v>
      </c>
      <c r="Z734" s="137" t="str">
        <f t="shared" si="587"/>
        <v xml:space="preserve"> </v>
      </c>
      <c r="AA734" s="138" t="str">
        <f t="shared" si="588"/>
        <v xml:space="preserve"> </v>
      </c>
      <c r="AB734" s="144" t="str">
        <f t="shared" si="589"/>
        <v xml:space="preserve"> </v>
      </c>
      <c r="AC734" s="139" t="e">
        <f t="shared" si="590"/>
        <v>#N/A</v>
      </c>
      <c r="AD734" s="139" t="e">
        <f t="shared" si="591"/>
        <v>#N/A</v>
      </c>
      <c r="AE734" s="140" t="str">
        <f>IF(ISBLANK($G734)," ",IF($D734="Z",#REF!,IF($G734=2,0,IF($G734=1,IF($AB734&gt;$AD734,#REF!,0),IF($AB734&lt;$AC734,#REF!,#REF!)))))</f>
        <v xml:space="preserve"> </v>
      </c>
      <c r="AF734" s="140" t="str">
        <f>IF(ISBLANK($G734)," ",IF($D734="Z",#REF!+#REF!,IF($G734=2,#REF!+#REF!,IF($G734=1,IF($AB734&gt;$AD734,#REF!+#REF!,#REF!+#REF!),IF($AB734&lt;$AC734,#REF!+#REF!,#REF!+#REF!)))))</f>
        <v xml:space="preserve"> </v>
      </c>
      <c r="AG734" s="125">
        <f t="shared" si="562"/>
        <v>0</v>
      </c>
      <c r="AH734" s="126">
        <f t="shared" si="563"/>
        <v>0</v>
      </c>
      <c r="AI734" s="126">
        <f t="shared" si="564"/>
        <v>0</v>
      </c>
      <c r="AJ734" s="126">
        <f t="shared" si="565"/>
        <v>0</v>
      </c>
      <c r="AK734" s="126">
        <f t="shared" si="566"/>
        <v>0</v>
      </c>
      <c r="AL734" s="126">
        <f t="shared" si="567"/>
        <v>4</v>
      </c>
      <c r="AM734" s="125">
        <f t="shared" si="596"/>
        <v>23</v>
      </c>
      <c r="AN734" s="125">
        <f t="shared" si="592"/>
        <v>0</v>
      </c>
      <c r="AO734" s="125">
        <f t="shared" si="593"/>
        <v>0</v>
      </c>
      <c r="AP734" s="125">
        <f t="shared" si="568"/>
        <v>1</v>
      </c>
      <c r="AQ734" s="127">
        <f t="shared" si="569"/>
        <v>810</v>
      </c>
      <c r="AR734" s="127">
        <f t="shared" si="570"/>
        <v>0</v>
      </c>
      <c r="AS734" s="125">
        <f t="shared" si="571"/>
        <v>0</v>
      </c>
      <c r="AT734" s="128">
        <f t="shared" si="572"/>
        <v>0</v>
      </c>
      <c r="AU734" s="128">
        <f t="shared" si="573"/>
        <v>0</v>
      </c>
      <c r="AV734" s="128">
        <f t="shared" si="574"/>
        <v>0</v>
      </c>
      <c r="AW734" s="128">
        <f t="shared" si="575"/>
        <v>0</v>
      </c>
      <c r="AX734" s="146">
        <f t="shared" si="594"/>
        <v>0</v>
      </c>
      <c r="AY734" s="147">
        <f t="shared" si="576"/>
        <v>0</v>
      </c>
      <c r="AZ734" s="146">
        <f t="shared" si="595"/>
        <v>0</v>
      </c>
      <c r="BA734" s="129">
        <f t="shared" si="577"/>
        <v>0</v>
      </c>
      <c r="BB734" s="129">
        <f t="shared" si="578"/>
        <v>0</v>
      </c>
      <c r="BC734" s="129">
        <f t="shared" si="579"/>
        <v>0</v>
      </c>
      <c r="BD734" s="130">
        <f t="shared" si="580"/>
        <v>0</v>
      </c>
      <c r="BE734" s="130">
        <f t="shared" si="581"/>
        <v>0</v>
      </c>
      <c r="BF734" s="130">
        <f t="shared" si="582"/>
        <v>0</v>
      </c>
      <c r="BG734" s="149" t="b">
        <f t="shared" si="583"/>
        <v>0</v>
      </c>
      <c r="BH734" s="130" t="b">
        <f t="shared" si="584"/>
        <v>0</v>
      </c>
      <c r="BI734" s="130" t="str">
        <f t="shared" si="597"/>
        <v/>
      </c>
      <c r="BJ734" s="130" t="str">
        <f t="shared" si="598"/>
        <v/>
      </c>
      <c r="BK734" s="130">
        <f t="shared" si="599"/>
        <v>0</v>
      </c>
      <c r="BL734" s="130" t="str">
        <f t="shared" si="585"/>
        <v/>
      </c>
      <c r="BM734" s="130" t="str">
        <f t="shared" si="604"/>
        <v/>
      </c>
      <c r="BN734" s="130" t="str">
        <f t="shared" si="605"/>
        <v/>
      </c>
      <c r="BO734" s="130">
        <f t="shared" si="601"/>
        <v>0</v>
      </c>
      <c r="BP734" s="130">
        <f t="shared" si="602"/>
        <v>0</v>
      </c>
      <c r="BQ734" s="130">
        <f t="shared" si="603"/>
        <v>0</v>
      </c>
      <c r="BR734" s="130">
        <f t="shared" si="600"/>
        <v>0</v>
      </c>
      <c r="BS734" s="130" t="str">
        <f t="shared" si="586"/>
        <v>N</v>
      </c>
    </row>
    <row r="735" spans="1:71" ht="18" customHeight="1">
      <c r="A735" s="115"/>
      <c r="B735" s="117"/>
      <c r="C735" s="117"/>
      <c r="D735" s="118"/>
      <c r="E735" s="118"/>
      <c r="F735" s="115"/>
      <c r="G735" s="115"/>
      <c r="H735" s="119"/>
      <c r="I735" s="109" t="str">
        <f t="shared" si="556"/>
        <v xml:space="preserve"> </v>
      </c>
      <c r="J735" s="109" t="str">
        <f t="shared" si="557"/>
        <v xml:space="preserve"> </v>
      </c>
      <c r="K735" s="109" t="str">
        <f t="shared" si="558"/>
        <v xml:space="preserve"> </v>
      </c>
      <c r="W735" s="141" t="str">
        <f t="shared" si="559"/>
        <v xml:space="preserve"> </v>
      </c>
      <c r="X735" s="137" t="str">
        <f t="shared" si="560"/>
        <v xml:space="preserve"> </v>
      </c>
      <c r="Y735" s="137" t="str">
        <f t="shared" si="561"/>
        <v xml:space="preserve"> </v>
      </c>
      <c r="Z735" s="137" t="str">
        <f t="shared" si="587"/>
        <v xml:space="preserve"> </v>
      </c>
      <c r="AA735" s="138" t="str">
        <f t="shared" si="588"/>
        <v xml:space="preserve"> </v>
      </c>
      <c r="AB735" s="144" t="str">
        <f t="shared" si="589"/>
        <v xml:space="preserve"> </v>
      </c>
      <c r="AC735" s="139" t="e">
        <f t="shared" si="590"/>
        <v>#N/A</v>
      </c>
      <c r="AD735" s="139" t="e">
        <f t="shared" si="591"/>
        <v>#N/A</v>
      </c>
      <c r="AE735" s="140" t="str">
        <f>IF(ISBLANK($G735)," ",IF($D735="Z",#REF!,IF($G735=2,0,IF($G735=1,IF($AB735&gt;$AD735,#REF!,0),IF($AB735&lt;$AC735,#REF!,#REF!)))))</f>
        <v xml:space="preserve"> </v>
      </c>
      <c r="AF735" s="140" t="str">
        <f>IF(ISBLANK($G735)," ",IF($D735="Z",#REF!+#REF!,IF($G735=2,#REF!+#REF!,IF($G735=1,IF($AB735&gt;$AD735,#REF!+#REF!,#REF!+#REF!),IF($AB735&lt;$AC735,#REF!+#REF!,#REF!+#REF!)))))</f>
        <v xml:space="preserve"> </v>
      </c>
      <c r="AG735" s="125">
        <f t="shared" si="562"/>
        <v>0</v>
      </c>
      <c r="AH735" s="126">
        <f t="shared" si="563"/>
        <v>0</v>
      </c>
      <c r="AI735" s="126">
        <f t="shared" si="564"/>
        <v>0</v>
      </c>
      <c r="AJ735" s="126">
        <f t="shared" si="565"/>
        <v>0</v>
      </c>
      <c r="AK735" s="126">
        <f t="shared" si="566"/>
        <v>0</v>
      </c>
      <c r="AL735" s="126">
        <f t="shared" si="567"/>
        <v>4</v>
      </c>
      <c r="AM735" s="125">
        <f t="shared" si="596"/>
        <v>23</v>
      </c>
      <c r="AN735" s="125">
        <f t="shared" si="592"/>
        <v>0</v>
      </c>
      <c r="AO735" s="125">
        <f t="shared" si="593"/>
        <v>0</v>
      </c>
      <c r="AP735" s="125">
        <f t="shared" si="568"/>
        <v>1</v>
      </c>
      <c r="AQ735" s="127">
        <f t="shared" si="569"/>
        <v>810</v>
      </c>
      <c r="AR735" s="127">
        <f t="shared" si="570"/>
        <v>0</v>
      </c>
      <c r="AS735" s="125">
        <f t="shared" si="571"/>
        <v>0</v>
      </c>
      <c r="AT735" s="128">
        <f t="shared" si="572"/>
        <v>0</v>
      </c>
      <c r="AU735" s="128">
        <f t="shared" si="573"/>
        <v>0</v>
      </c>
      <c r="AV735" s="128">
        <f t="shared" si="574"/>
        <v>0</v>
      </c>
      <c r="AW735" s="128">
        <f t="shared" si="575"/>
        <v>0</v>
      </c>
      <c r="AX735" s="146">
        <f t="shared" si="594"/>
        <v>0</v>
      </c>
      <c r="AY735" s="147">
        <f t="shared" si="576"/>
        <v>0</v>
      </c>
      <c r="AZ735" s="146">
        <f t="shared" si="595"/>
        <v>0</v>
      </c>
      <c r="BA735" s="129">
        <f t="shared" si="577"/>
        <v>0</v>
      </c>
      <c r="BB735" s="129">
        <f t="shared" si="578"/>
        <v>0</v>
      </c>
      <c r="BC735" s="129">
        <f t="shared" si="579"/>
        <v>0</v>
      </c>
      <c r="BD735" s="130">
        <f t="shared" si="580"/>
        <v>0</v>
      </c>
      <c r="BE735" s="130">
        <f t="shared" si="581"/>
        <v>0</v>
      </c>
      <c r="BF735" s="130">
        <f t="shared" si="582"/>
        <v>0</v>
      </c>
      <c r="BG735" s="149" t="b">
        <f t="shared" si="583"/>
        <v>0</v>
      </c>
      <c r="BH735" s="130" t="b">
        <f t="shared" si="584"/>
        <v>0</v>
      </c>
      <c r="BI735" s="130" t="str">
        <f t="shared" si="597"/>
        <v/>
      </c>
      <c r="BJ735" s="130" t="str">
        <f t="shared" si="598"/>
        <v/>
      </c>
      <c r="BK735" s="130">
        <f t="shared" si="599"/>
        <v>0</v>
      </c>
      <c r="BL735" s="130" t="str">
        <f t="shared" si="585"/>
        <v/>
      </c>
      <c r="BM735" s="130" t="str">
        <f t="shared" si="604"/>
        <v/>
      </c>
      <c r="BN735" s="130" t="str">
        <f t="shared" si="605"/>
        <v/>
      </c>
      <c r="BO735" s="130">
        <f t="shared" si="601"/>
        <v>0</v>
      </c>
      <c r="BP735" s="130">
        <f t="shared" si="602"/>
        <v>0</v>
      </c>
      <c r="BQ735" s="130">
        <f t="shared" si="603"/>
        <v>0</v>
      </c>
      <c r="BR735" s="130">
        <f t="shared" si="600"/>
        <v>0</v>
      </c>
      <c r="BS735" s="130" t="str">
        <f t="shared" si="586"/>
        <v>N</v>
      </c>
    </row>
    <row r="736" spans="1:71" ht="18" customHeight="1">
      <c r="A736" s="115"/>
      <c r="B736" s="117"/>
      <c r="C736" s="117"/>
      <c r="D736" s="118"/>
      <c r="E736" s="118"/>
      <c r="F736" s="115"/>
      <c r="G736" s="115"/>
      <c r="H736" s="119"/>
      <c r="I736" s="109" t="str">
        <f t="shared" si="556"/>
        <v xml:space="preserve"> </v>
      </c>
      <c r="J736" s="109" t="str">
        <f t="shared" si="557"/>
        <v xml:space="preserve"> </v>
      </c>
      <c r="K736" s="109" t="str">
        <f t="shared" si="558"/>
        <v xml:space="preserve"> </v>
      </c>
      <c r="W736" s="141" t="str">
        <f t="shared" si="559"/>
        <v xml:space="preserve"> </v>
      </c>
      <c r="X736" s="137" t="str">
        <f t="shared" si="560"/>
        <v xml:space="preserve"> </v>
      </c>
      <c r="Y736" s="137" t="str">
        <f t="shared" si="561"/>
        <v xml:space="preserve"> </v>
      </c>
      <c r="Z736" s="137" t="str">
        <f t="shared" si="587"/>
        <v xml:space="preserve"> </v>
      </c>
      <c r="AA736" s="138" t="str">
        <f t="shared" si="588"/>
        <v xml:space="preserve"> </v>
      </c>
      <c r="AB736" s="144" t="str">
        <f t="shared" si="589"/>
        <v xml:space="preserve"> </v>
      </c>
      <c r="AC736" s="139" t="e">
        <f t="shared" si="590"/>
        <v>#N/A</v>
      </c>
      <c r="AD736" s="139" t="e">
        <f t="shared" si="591"/>
        <v>#N/A</v>
      </c>
      <c r="AE736" s="140" t="str">
        <f>IF(ISBLANK($G736)," ",IF($D736="Z",#REF!,IF($G736=2,0,IF($G736=1,IF($AB736&gt;$AD736,#REF!,0),IF($AB736&lt;$AC736,#REF!,#REF!)))))</f>
        <v xml:space="preserve"> </v>
      </c>
      <c r="AF736" s="140" t="str">
        <f>IF(ISBLANK($G736)," ",IF($D736="Z",#REF!+#REF!,IF($G736=2,#REF!+#REF!,IF($G736=1,IF($AB736&gt;$AD736,#REF!+#REF!,#REF!+#REF!),IF($AB736&lt;$AC736,#REF!+#REF!,#REF!+#REF!)))))</f>
        <v xml:space="preserve"> </v>
      </c>
      <c r="AG736" s="125">
        <f t="shared" si="562"/>
        <v>0</v>
      </c>
      <c r="AH736" s="126">
        <f t="shared" si="563"/>
        <v>0</v>
      </c>
      <c r="AI736" s="126">
        <f t="shared" si="564"/>
        <v>0</v>
      </c>
      <c r="AJ736" s="126">
        <f t="shared" si="565"/>
        <v>0</v>
      </c>
      <c r="AK736" s="126">
        <f t="shared" si="566"/>
        <v>0</v>
      </c>
      <c r="AL736" s="126">
        <f t="shared" si="567"/>
        <v>4</v>
      </c>
      <c r="AM736" s="125">
        <f t="shared" si="596"/>
        <v>23</v>
      </c>
      <c r="AN736" s="125">
        <f t="shared" si="592"/>
        <v>0</v>
      </c>
      <c r="AO736" s="125">
        <f t="shared" si="593"/>
        <v>0</v>
      </c>
      <c r="AP736" s="125">
        <f t="shared" si="568"/>
        <v>1</v>
      </c>
      <c r="AQ736" s="127">
        <f t="shared" si="569"/>
        <v>810</v>
      </c>
      <c r="AR736" s="127">
        <f t="shared" si="570"/>
        <v>0</v>
      </c>
      <c r="AS736" s="125">
        <f t="shared" si="571"/>
        <v>0</v>
      </c>
      <c r="AT736" s="128">
        <f t="shared" si="572"/>
        <v>0</v>
      </c>
      <c r="AU736" s="128">
        <f t="shared" si="573"/>
        <v>0</v>
      </c>
      <c r="AV736" s="128">
        <f t="shared" si="574"/>
        <v>0</v>
      </c>
      <c r="AW736" s="128">
        <f t="shared" si="575"/>
        <v>0</v>
      </c>
      <c r="AX736" s="146">
        <f t="shared" si="594"/>
        <v>0</v>
      </c>
      <c r="AY736" s="147">
        <f t="shared" si="576"/>
        <v>0</v>
      </c>
      <c r="AZ736" s="146">
        <f t="shared" si="595"/>
        <v>0</v>
      </c>
      <c r="BA736" s="129">
        <f t="shared" si="577"/>
        <v>0</v>
      </c>
      <c r="BB736" s="129">
        <f t="shared" si="578"/>
        <v>0</v>
      </c>
      <c r="BC736" s="129">
        <f t="shared" si="579"/>
        <v>0</v>
      </c>
      <c r="BD736" s="130">
        <f t="shared" si="580"/>
        <v>0</v>
      </c>
      <c r="BE736" s="130">
        <f t="shared" si="581"/>
        <v>0</v>
      </c>
      <c r="BF736" s="130">
        <f t="shared" si="582"/>
        <v>0</v>
      </c>
      <c r="BG736" s="149" t="b">
        <f t="shared" si="583"/>
        <v>0</v>
      </c>
      <c r="BH736" s="130" t="b">
        <f t="shared" si="584"/>
        <v>0</v>
      </c>
      <c r="BI736" s="130" t="str">
        <f t="shared" si="597"/>
        <v/>
      </c>
      <c r="BJ736" s="130" t="str">
        <f t="shared" si="598"/>
        <v/>
      </c>
      <c r="BK736" s="130">
        <f t="shared" si="599"/>
        <v>0</v>
      </c>
      <c r="BL736" s="130" t="str">
        <f t="shared" si="585"/>
        <v/>
      </c>
      <c r="BM736" s="130" t="str">
        <f t="shared" si="604"/>
        <v/>
      </c>
      <c r="BN736" s="130" t="str">
        <f t="shared" si="605"/>
        <v/>
      </c>
      <c r="BO736" s="130">
        <f t="shared" si="601"/>
        <v>0</v>
      </c>
      <c r="BP736" s="130">
        <f t="shared" si="602"/>
        <v>0</v>
      </c>
      <c r="BQ736" s="130">
        <f t="shared" si="603"/>
        <v>0</v>
      </c>
      <c r="BR736" s="130">
        <f t="shared" si="600"/>
        <v>0</v>
      </c>
      <c r="BS736" s="130" t="str">
        <f t="shared" si="586"/>
        <v>N</v>
      </c>
    </row>
    <row r="737" spans="1:71" ht="18" customHeight="1">
      <c r="A737" s="115"/>
      <c r="B737" s="117"/>
      <c r="C737" s="117"/>
      <c r="D737" s="118"/>
      <c r="E737" s="118"/>
      <c r="F737" s="115"/>
      <c r="G737" s="115"/>
      <c r="H737" s="119"/>
      <c r="I737" s="109" t="str">
        <f t="shared" si="556"/>
        <v xml:space="preserve"> </v>
      </c>
      <c r="J737" s="109" t="str">
        <f t="shared" si="557"/>
        <v xml:space="preserve"> </v>
      </c>
      <c r="K737" s="109" t="str">
        <f t="shared" si="558"/>
        <v xml:space="preserve"> </v>
      </c>
      <c r="W737" s="141" t="str">
        <f t="shared" si="559"/>
        <v xml:space="preserve"> </v>
      </c>
      <c r="X737" s="137" t="str">
        <f t="shared" si="560"/>
        <v xml:space="preserve"> </v>
      </c>
      <c r="Y737" s="137" t="str">
        <f t="shared" si="561"/>
        <v xml:space="preserve"> </v>
      </c>
      <c r="Z737" s="137" t="str">
        <f t="shared" si="587"/>
        <v xml:space="preserve"> </v>
      </c>
      <c r="AA737" s="138" t="str">
        <f t="shared" si="588"/>
        <v xml:space="preserve"> </v>
      </c>
      <c r="AB737" s="144" t="str">
        <f t="shared" si="589"/>
        <v xml:space="preserve"> </v>
      </c>
      <c r="AC737" s="139" t="e">
        <f t="shared" si="590"/>
        <v>#N/A</v>
      </c>
      <c r="AD737" s="139" t="e">
        <f t="shared" si="591"/>
        <v>#N/A</v>
      </c>
      <c r="AE737" s="140" t="str">
        <f>IF(ISBLANK($G737)," ",IF($D737="Z",#REF!,IF($G737=2,0,IF($G737=1,IF($AB737&gt;$AD737,#REF!,0),IF($AB737&lt;$AC737,#REF!,#REF!)))))</f>
        <v xml:space="preserve"> </v>
      </c>
      <c r="AF737" s="140" t="str">
        <f>IF(ISBLANK($G737)," ",IF($D737="Z",#REF!+#REF!,IF($G737=2,#REF!+#REF!,IF($G737=1,IF($AB737&gt;$AD737,#REF!+#REF!,#REF!+#REF!),IF($AB737&lt;$AC737,#REF!+#REF!,#REF!+#REF!)))))</f>
        <v xml:space="preserve"> </v>
      </c>
      <c r="AG737" s="125">
        <f t="shared" si="562"/>
        <v>0</v>
      </c>
      <c r="AH737" s="126">
        <f t="shared" si="563"/>
        <v>0</v>
      </c>
      <c r="AI737" s="126">
        <f t="shared" si="564"/>
        <v>0</v>
      </c>
      <c r="AJ737" s="126">
        <f t="shared" si="565"/>
        <v>0</v>
      </c>
      <c r="AK737" s="126">
        <f t="shared" si="566"/>
        <v>0</v>
      </c>
      <c r="AL737" s="126">
        <f t="shared" si="567"/>
        <v>4</v>
      </c>
      <c r="AM737" s="125">
        <f t="shared" si="596"/>
        <v>23</v>
      </c>
      <c r="AN737" s="125">
        <f t="shared" si="592"/>
        <v>0</v>
      </c>
      <c r="AO737" s="125">
        <f t="shared" si="593"/>
        <v>0</v>
      </c>
      <c r="AP737" s="125">
        <f t="shared" si="568"/>
        <v>1</v>
      </c>
      <c r="AQ737" s="127">
        <f t="shared" si="569"/>
        <v>810</v>
      </c>
      <c r="AR737" s="127">
        <f t="shared" si="570"/>
        <v>0</v>
      </c>
      <c r="AS737" s="125">
        <f t="shared" si="571"/>
        <v>0</v>
      </c>
      <c r="AT737" s="128">
        <f t="shared" si="572"/>
        <v>0</v>
      </c>
      <c r="AU737" s="128">
        <f t="shared" si="573"/>
        <v>0</v>
      </c>
      <c r="AV737" s="128">
        <f t="shared" si="574"/>
        <v>0</v>
      </c>
      <c r="AW737" s="128">
        <f t="shared" si="575"/>
        <v>0</v>
      </c>
      <c r="AX737" s="146">
        <f t="shared" si="594"/>
        <v>0</v>
      </c>
      <c r="AY737" s="147">
        <f t="shared" si="576"/>
        <v>0</v>
      </c>
      <c r="AZ737" s="146">
        <f t="shared" si="595"/>
        <v>0</v>
      </c>
      <c r="BA737" s="129">
        <f t="shared" si="577"/>
        <v>0</v>
      </c>
      <c r="BB737" s="129">
        <f t="shared" si="578"/>
        <v>0</v>
      </c>
      <c r="BC737" s="129">
        <f t="shared" si="579"/>
        <v>0</v>
      </c>
      <c r="BD737" s="130">
        <f t="shared" si="580"/>
        <v>0</v>
      </c>
      <c r="BE737" s="130">
        <f t="shared" si="581"/>
        <v>0</v>
      </c>
      <c r="BF737" s="130">
        <f t="shared" si="582"/>
        <v>0</v>
      </c>
      <c r="BG737" s="149" t="b">
        <f t="shared" si="583"/>
        <v>0</v>
      </c>
      <c r="BH737" s="130" t="b">
        <f t="shared" si="584"/>
        <v>0</v>
      </c>
      <c r="BI737" s="130" t="str">
        <f t="shared" si="597"/>
        <v/>
      </c>
      <c r="BJ737" s="130" t="str">
        <f t="shared" si="598"/>
        <v/>
      </c>
      <c r="BK737" s="130">
        <f t="shared" si="599"/>
        <v>0</v>
      </c>
      <c r="BL737" s="130" t="str">
        <f t="shared" si="585"/>
        <v/>
      </c>
      <c r="BM737" s="130" t="str">
        <f t="shared" si="604"/>
        <v/>
      </c>
      <c r="BN737" s="130" t="str">
        <f t="shared" si="605"/>
        <v/>
      </c>
      <c r="BO737" s="130">
        <f t="shared" si="601"/>
        <v>0</v>
      </c>
      <c r="BP737" s="130">
        <f t="shared" si="602"/>
        <v>0</v>
      </c>
      <c r="BQ737" s="130">
        <f t="shared" si="603"/>
        <v>0</v>
      </c>
      <c r="BR737" s="130">
        <f t="shared" si="600"/>
        <v>0</v>
      </c>
      <c r="BS737" s="130" t="str">
        <f t="shared" si="586"/>
        <v>N</v>
      </c>
    </row>
    <row r="738" spans="1:71" ht="18" customHeight="1">
      <c r="A738" s="115"/>
      <c r="B738" s="117"/>
      <c r="C738" s="117"/>
      <c r="D738" s="118"/>
      <c r="E738" s="118"/>
      <c r="F738" s="115"/>
      <c r="G738" s="115"/>
      <c r="H738" s="119"/>
      <c r="I738" s="109" t="str">
        <f t="shared" si="556"/>
        <v xml:space="preserve"> </v>
      </c>
      <c r="J738" s="109" t="str">
        <f t="shared" si="557"/>
        <v xml:space="preserve"> </v>
      </c>
      <c r="K738" s="109" t="str">
        <f t="shared" si="558"/>
        <v xml:space="preserve"> </v>
      </c>
      <c r="W738" s="141" t="str">
        <f t="shared" si="559"/>
        <v xml:space="preserve"> </v>
      </c>
      <c r="X738" s="137" t="str">
        <f t="shared" si="560"/>
        <v xml:space="preserve"> </v>
      </c>
      <c r="Y738" s="137" t="str">
        <f t="shared" si="561"/>
        <v xml:space="preserve"> </v>
      </c>
      <c r="Z738" s="137" t="str">
        <f t="shared" si="587"/>
        <v xml:space="preserve"> </v>
      </c>
      <c r="AA738" s="138" t="str">
        <f t="shared" si="588"/>
        <v xml:space="preserve"> </v>
      </c>
      <c r="AB738" s="144" t="str">
        <f t="shared" si="589"/>
        <v xml:space="preserve"> </v>
      </c>
      <c r="AC738" s="139" t="e">
        <f t="shared" si="590"/>
        <v>#N/A</v>
      </c>
      <c r="AD738" s="139" t="e">
        <f t="shared" si="591"/>
        <v>#N/A</v>
      </c>
      <c r="AE738" s="140" t="str">
        <f>IF(ISBLANK($G738)," ",IF($D738="Z",#REF!,IF($G738=2,0,IF($G738=1,IF($AB738&gt;$AD738,#REF!,0),IF($AB738&lt;$AC738,#REF!,#REF!)))))</f>
        <v xml:space="preserve"> </v>
      </c>
      <c r="AF738" s="140" t="str">
        <f>IF(ISBLANK($G738)," ",IF($D738="Z",#REF!+#REF!,IF($G738=2,#REF!+#REF!,IF($G738=1,IF($AB738&gt;$AD738,#REF!+#REF!,#REF!+#REF!),IF($AB738&lt;$AC738,#REF!+#REF!,#REF!+#REF!)))))</f>
        <v xml:space="preserve"> </v>
      </c>
      <c r="AG738" s="125">
        <f t="shared" si="562"/>
        <v>0</v>
      </c>
      <c r="AH738" s="126">
        <f t="shared" si="563"/>
        <v>0</v>
      </c>
      <c r="AI738" s="126">
        <f t="shared" si="564"/>
        <v>0</v>
      </c>
      <c r="AJ738" s="126">
        <f t="shared" si="565"/>
        <v>0</v>
      </c>
      <c r="AK738" s="126">
        <f t="shared" si="566"/>
        <v>0</v>
      </c>
      <c r="AL738" s="126">
        <f t="shared" si="567"/>
        <v>4</v>
      </c>
      <c r="AM738" s="125">
        <f t="shared" si="596"/>
        <v>23</v>
      </c>
      <c r="AN738" s="125">
        <f t="shared" si="592"/>
        <v>0</v>
      </c>
      <c r="AO738" s="125">
        <f t="shared" si="593"/>
        <v>0</v>
      </c>
      <c r="AP738" s="125">
        <f t="shared" si="568"/>
        <v>1</v>
      </c>
      <c r="AQ738" s="127">
        <f t="shared" si="569"/>
        <v>810</v>
      </c>
      <c r="AR738" s="127">
        <f t="shared" si="570"/>
        <v>0</v>
      </c>
      <c r="AS738" s="125">
        <f t="shared" si="571"/>
        <v>0</v>
      </c>
      <c r="AT738" s="128">
        <f t="shared" si="572"/>
        <v>0</v>
      </c>
      <c r="AU738" s="128">
        <f t="shared" si="573"/>
        <v>0</v>
      </c>
      <c r="AV738" s="128">
        <f t="shared" si="574"/>
        <v>0</v>
      </c>
      <c r="AW738" s="128">
        <f t="shared" si="575"/>
        <v>0</v>
      </c>
      <c r="AX738" s="146">
        <f t="shared" si="594"/>
        <v>0</v>
      </c>
      <c r="AY738" s="147">
        <f t="shared" si="576"/>
        <v>0</v>
      </c>
      <c r="AZ738" s="146">
        <f t="shared" si="595"/>
        <v>0</v>
      </c>
      <c r="BA738" s="129">
        <f t="shared" si="577"/>
        <v>0</v>
      </c>
      <c r="BB738" s="129">
        <f t="shared" si="578"/>
        <v>0</v>
      </c>
      <c r="BC738" s="129">
        <f t="shared" si="579"/>
        <v>0</v>
      </c>
      <c r="BD738" s="130">
        <f t="shared" si="580"/>
        <v>0</v>
      </c>
      <c r="BE738" s="130">
        <f t="shared" si="581"/>
        <v>0</v>
      </c>
      <c r="BF738" s="130">
        <f t="shared" si="582"/>
        <v>0</v>
      </c>
      <c r="BG738" s="149" t="b">
        <f t="shared" si="583"/>
        <v>0</v>
      </c>
      <c r="BH738" s="130" t="b">
        <f t="shared" si="584"/>
        <v>0</v>
      </c>
      <c r="BI738" s="130" t="str">
        <f t="shared" si="597"/>
        <v/>
      </c>
      <c r="BJ738" s="130" t="str">
        <f t="shared" si="598"/>
        <v/>
      </c>
      <c r="BK738" s="130">
        <f t="shared" si="599"/>
        <v>0</v>
      </c>
      <c r="BL738" s="130" t="str">
        <f t="shared" si="585"/>
        <v/>
      </c>
      <c r="BM738" s="130" t="str">
        <f t="shared" si="604"/>
        <v/>
      </c>
      <c r="BN738" s="130" t="str">
        <f t="shared" si="605"/>
        <v/>
      </c>
      <c r="BO738" s="130">
        <f t="shared" si="601"/>
        <v>0</v>
      </c>
      <c r="BP738" s="130">
        <f t="shared" si="602"/>
        <v>0</v>
      </c>
      <c r="BQ738" s="130">
        <f t="shared" si="603"/>
        <v>0</v>
      </c>
      <c r="BR738" s="130">
        <f t="shared" si="600"/>
        <v>0</v>
      </c>
      <c r="BS738" s="130" t="str">
        <f t="shared" si="586"/>
        <v>N</v>
      </c>
    </row>
    <row r="739" spans="1:71" ht="18" customHeight="1">
      <c r="A739" s="115"/>
      <c r="B739" s="117"/>
      <c r="C739" s="117"/>
      <c r="D739" s="118"/>
      <c r="E739" s="118"/>
      <c r="F739" s="115"/>
      <c r="G739" s="115"/>
      <c r="H739" s="119"/>
      <c r="I739" s="109" t="str">
        <f t="shared" si="556"/>
        <v xml:space="preserve"> </v>
      </c>
      <c r="J739" s="109" t="str">
        <f t="shared" si="557"/>
        <v xml:space="preserve"> </v>
      </c>
      <c r="K739" s="109" t="str">
        <f t="shared" si="558"/>
        <v xml:space="preserve"> </v>
      </c>
      <c r="W739" s="141" t="str">
        <f t="shared" si="559"/>
        <v xml:space="preserve"> </v>
      </c>
      <c r="X739" s="137" t="str">
        <f t="shared" si="560"/>
        <v xml:space="preserve"> </v>
      </c>
      <c r="Y739" s="137" t="str">
        <f t="shared" si="561"/>
        <v xml:space="preserve"> </v>
      </c>
      <c r="Z739" s="137" t="str">
        <f t="shared" si="587"/>
        <v xml:space="preserve"> </v>
      </c>
      <c r="AA739" s="138" t="str">
        <f t="shared" si="588"/>
        <v xml:space="preserve"> </v>
      </c>
      <c r="AB739" s="144" t="str">
        <f t="shared" si="589"/>
        <v xml:space="preserve"> </v>
      </c>
      <c r="AC739" s="139" t="e">
        <f t="shared" si="590"/>
        <v>#N/A</v>
      </c>
      <c r="AD739" s="139" t="e">
        <f t="shared" si="591"/>
        <v>#N/A</v>
      </c>
      <c r="AE739" s="140" t="str">
        <f>IF(ISBLANK($G739)," ",IF($D739="Z",#REF!,IF($G739=2,0,IF($G739=1,IF($AB739&gt;$AD739,#REF!,0),IF($AB739&lt;$AC739,#REF!,#REF!)))))</f>
        <v xml:space="preserve"> </v>
      </c>
      <c r="AF739" s="140" t="str">
        <f>IF(ISBLANK($G739)," ",IF($D739="Z",#REF!+#REF!,IF($G739=2,#REF!+#REF!,IF($G739=1,IF($AB739&gt;$AD739,#REF!+#REF!,#REF!+#REF!),IF($AB739&lt;$AC739,#REF!+#REF!,#REF!+#REF!)))))</f>
        <v xml:space="preserve"> </v>
      </c>
      <c r="AG739" s="125">
        <f t="shared" si="562"/>
        <v>0</v>
      </c>
      <c r="AH739" s="126">
        <f t="shared" si="563"/>
        <v>0</v>
      </c>
      <c r="AI739" s="126">
        <f t="shared" si="564"/>
        <v>0</v>
      </c>
      <c r="AJ739" s="126">
        <f t="shared" si="565"/>
        <v>0</v>
      </c>
      <c r="AK739" s="126">
        <f t="shared" si="566"/>
        <v>0</v>
      </c>
      <c r="AL739" s="126">
        <f t="shared" si="567"/>
        <v>4</v>
      </c>
      <c r="AM739" s="125">
        <f t="shared" si="596"/>
        <v>23</v>
      </c>
      <c r="AN739" s="125">
        <f t="shared" si="592"/>
        <v>0</v>
      </c>
      <c r="AO739" s="125">
        <f t="shared" si="593"/>
        <v>0</v>
      </c>
      <c r="AP739" s="125">
        <f t="shared" si="568"/>
        <v>1</v>
      </c>
      <c r="AQ739" s="127">
        <f t="shared" si="569"/>
        <v>810</v>
      </c>
      <c r="AR739" s="127">
        <f t="shared" si="570"/>
        <v>0</v>
      </c>
      <c r="AS739" s="125">
        <f t="shared" si="571"/>
        <v>0</v>
      </c>
      <c r="AT739" s="128">
        <f t="shared" si="572"/>
        <v>0</v>
      </c>
      <c r="AU739" s="128">
        <f t="shared" si="573"/>
        <v>0</v>
      </c>
      <c r="AV739" s="128">
        <f t="shared" si="574"/>
        <v>0</v>
      </c>
      <c r="AW739" s="128">
        <f t="shared" si="575"/>
        <v>0</v>
      </c>
      <c r="AX739" s="146">
        <f t="shared" si="594"/>
        <v>0</v>
      </c>
      <c r="AY739" s="147">
        <f t="shared" si="576"/>
        <v>0</v>
      </c>
      <c r="AZ739" s="146">
        <f t="shared" si="595"/>
        <v>0</v>
      </c>
      <c r="BA739" s="129">
        <f t="shared" si="577"/>
        <v>0</v>
      </c>
      <c r="BB739" s="129">
        <f t="shared" si="578"/>
        <v>0</v>
      </c>
      <c r="BC739" s="129">
        <f t="shared" si="579"/>
        <v>0</v>
      </c>
      <c r="BD739" s="130">
        <f t="shared" si="580"/>
        <v>0</v>
      </c>
      <c r="BE739" s="130">
        <f t="shared" si="581"/>
        <v>0</v>
      </c>
      <c r="BF739" s="130">
        <f t="shared" si="582"/>
        <v>0</v>
      </c>
      <c r="BG739" s="149" t="b">
        <f t="shared" si="583"/>
        <v>0</v>
      </c>
      <c r="BH739" s="130" t="b">
        <f t="shared" si="584"/>
        <v>0</v>
      </c>
      <c r="BI739" s="130" t="str">
        <f t="shared" si="597"/>
        <v/>
      </c>
      <c r="BJ739" s="130" t="str">
        <f t="shared" si="598"/>
        <v/>
      </c>
      <c r="BK739" s="130">
        <f t="shared" si="599"/>
        <v>0</v>
      </c>
      <c r="BL739" s="130" t="str">
        <f t="shared" si="585"/>
        <v/>
      </c>
      <c r="BM739" s="130" t="str">
        <f t="shared" si="604"/>
        <v/>
      </c>
      <c r="BN739" s="130" t="str">
        <f t="shared" si="605"/>
        <v/>
      </c>
      <c r="BO739" s="130">
        <f t="shared" si="601"/>
        <v>0</v>
      </c>
      <c r="BP739" s="130">
        <f t="shared" si="602"/>
        <v>0</v>
      </c>
      <c r="BQ739" s="130">
        <f t="shared" si="603"/>
        <v>0</v>
      </c>
      <c r="BR739" s="130">
        <f t="shared" si="600"/>
        <v>0</v>
      </c>
      <c r="BS739" s="130" t="str">
        <f t="shared" si="586"/>
        <v>N</v>
      </c>
    </row>
    <row r="740" spans="1:71" ht="18" customHeight="1">
      <c r="A740" s="115"/>
      <c r="B740" s="117"/>
      <c r="C740" s="117"/>
      <c r="D740" s="118"/>
      <c r="E740" s="118"/>
      <c r="F740" s="115"/>
      <c r="G740" s="115"/>
      <c r="H740" s="119"/>
      <c r="I740" s="109" t="str">
        <f t="shared" si="556"/>
        <v xml:space="preserve"> </v>
      </c>
      <c r="J740" s="109" t="str">
        <f t="shared" si="557"/>
        <v xml:space="preserve"> </v>
      </c>
      <c r="K740" s="109" t="str">
        <f t="shared" si="558"/>
        <v xml:space="preserve"> </v>
      </c>
      <c r="W740" s="141" t="str">
        <f t="shared" si="559"/>
        <v xml:space="preserve"> </v>
      </c>
      <c r="X740" s="137" t="str">
        <f t="shared" si="560"/>
        <v xml:space="preserve"> </v>
      </c>
      <c r="Y740" s="137" t="str">
        <f t="shared" si="561"/>
        <v xml:space="preserve"> </v>
      </c>
      <c r="Z740" s="137" t="str">
        <f t="shared" si="587"/>
        <v xml:space="preserve"> </v>
      </c>
      <c r="AA740" s="138" t="str">
        <f t="shared" si="588"/>
        <v xml:space="preserve"> </v>
      </c>
      <c r="AB740" s="144" t="str">
        <f t="shared" si="589"/>
        <v xml:space="preserve"> </v>
      </c>
      <c r="AC740" s="139" t="e">
        <f t="shared" si="590"/>
        <v>#N/A</v>
      </c>
      <c r="AD740" s="139" t="e">
        <f t="shared" si="591"/>
        <v>#N/A</v>
      </c>
      <c r="AE740" s="140" t="str">
        <f>IF(ISBLANK($G740)," ",IF($D740="Z",#REF!,IF($G740=2,0,IF($G740=1,IF($AB740&gt;$AD740,#REF!,0),IF($AB740&lt;$AC740,#REF!,#REF!)))))</f>
        <v xml:space="preserve"> </v>
      </c>
      <c r="AF740" s="140" t="str">
        <f>IF(ISBLANK($G740)," ",IF($D740="Z",#REF!+#REF!,IF($G740=2,#REF!+#REF!,IF($G740=1,IF($AB740&gt;$AD740,#REF!+#REF!,#REF!+#REF!),IF($AB740&lt;$AC740,#REF!+#REF!,#REF!+#REF!)))))</f>
        <v xml:space="preserve"> </v>
      </c>
      <c r="AG740" s="125">
        <f t="shared" si="562"/>
        <v>0</v>
      </c>
      <c r="AH740" s="126">
        <f t="shared" si="563"/>
        <v>0</v>
      </c>
      <c r="AI740" s="126">
        <f t="shared" si="564"/>
        <v>0</v>
      </c>
      <c r="AJ740" s="126">
        <f t="shared" si="565"/>
        <v>0</v>
      </c>
      <c r="AK740" s="126">
        <f t="shared" si="566"/>
        <v>0</v>
      </c>
      <c r="AL740" s="126">
        <f t="shared" si="567"/>
        <v>4</v>
      </c>
      <c r="AM740" s="125">
        <f t="shared" si="596"/>
        <v>23</v>
      </c>
      <c r="AN740" s="125">
        <f t="shared" si="592"/>
        <v>0</v>
      </c>
      <c r="AO740" s="125">
        <f t="shared" si="593"/>
        <v>0</v>
      </c>
      <c r="AP740" s="125">
        <f t="shared" si="568"/>
        <v>1</v>
      </c>
      <c r="AQ740" s="127">
        <f t="shared" si="569"/>
        <v>810</v>
      </c>
      <c r="AR740" s="127">
        <f t="shared" si="570"/>
        <v>0</v>
      </c>
      <c r="AS740" s="125">
        <f t="shared" si="571"/>
        <v>0</v>
      </c>
      <c r="AT740" s="128">
        <f t="shared" si="572"/>
        <v>0</v>
      </c>
      <c r="AU740" s="128">
        <f t="shared" si="573"/>
        <v>0</v>
      </c>
      <c r="AV740" s="128">
        <f t="shared" si="574"/>
        <v>0</v>
      </c>
      <c r="AW740" s="128">
        <f t="shared" si="575"/>
        <v>0</v>
      </c>
      <c r="AX740" s="146">
        <f t="shared" si="594"/>
        <v>0</v>
      </c>
      <c r="AY740" s="147">
        <f t="shared" si="576"/>
        <v>0</v>
      </c>
      <c r="AZ740" s="146">
        <f t="shared" si="595"/>
        <v>0</v>
      </c>
      <c r="BA740" s="129">
        <f t="shared" si="577"/>
        <v>0</v>
      </c>
      <c r="BB740" s="129">
        <f t="shared" si="578"/>
        <v>0</v>
      </c>
      <c r="BC740" s="129">
        <f t="shared" si="579"/>
        <v>0</v>
      </c>
      <c r="BD740" s="130">
        <f t="shared" si="580"/>
        <v>0</v>
      </c>
      <c r="BE740" s="130">
        <f t="shared" si="581"/>
        <v>0</v>
      </c>
      <c r="BF740" s="130">
        <f t="shared" si="582"/>
        <v>0</v>
      </c>
      <c r="BG740" s="149" t="b">
        <f t="shared" si="583"/>
        <v>0</v>
      </c>
      <c r="BH740" s="130" t="b">
        <f t="shared" si="584"/>
        <v>0</v>
      </c>
      <c r="BI740" s="130" t="str">
        <f t="shared" si="597"/>
        <v/>
      </c>
      <c r="BJ740" s="130" t="str">
        <f t="shared" si="598"/>
        <v/>
      </c>
      <c r="BK740" s="130">
        <f t="shared" si="599"/>
        <v>0</v>
      </c>
      <c r="BL740" s="130" t="str">
        <f t="shared" si="585"/>
        <v/>
      </c>
      <c r="BM740" s="130" t="str">
        <f t="shared" si="604"/>
        <v/>
      </c>
      <c r="BN740" s="130" t="str">
        <f t="shared" si="605"/>
        <v/>
      </c>
      <c r="BO740" s="130">
        <f t="shared" si="601"/>
        <v>0</v>
      </c>
      <c r="BP740" s="130">
        <f t="shared" si="602"/>
        <v>0</v>
      </c>
      <c r="BQ740" s="130">
        <f t="shared" si="603"/>
        <v>0</v>
      </c>
      <c r="BR740" s="130">
        <f t="shared" si="600"/>
        <v>0</v>
      </c>
      <c r="BS740" s="130" t="str">
        <f t="shared" si="586"/>
        <v>N</v>
      </c>
    </row>
    <row r="741" spans="1:71" ht="18" customHeight="1">
      <c r="A741" s="115"/>
      <c r="B741" s="117"/>
      <c r="C741" s="117"/>
      <c r="D741" s="118"/>
      <c r="E741" s="118"/>
      <c r="F741" s="115"/>
      <c r="G741" s="115"/>
      <c r="H741" s="119"/>
      <c r="I741" s="109" t="str">
        <f t="shared" si="556"/>
        <v xml:space="preserve"> </v>
      </c>
      <c r="J741" s="109" t="str">
        <f t="shared" si="557"/>
        <v xml:space="preserve"> </v>
      </c>
      <c r="K741" s="109" t="str">
        <f t="shared" si="558"/>
        <v xml:space="preserve"> </v>
      </c>
      <c r="W741" s="141" t="str">
        <f t="shared" si="559"/>
        <v xml:space="preserve"> </v>
      </c>
      <c r="X741" s="137" t="str">
        <f t="shared" si="560"/>
        <v xml:space="preserve"> </v>
      </c>
      <c r="Y741" s="137" t="str">
        <f t="shared" si="561"/>
        <v xml:space="preserve"> </v>
      </c>
      <c r="Z741" s="137" t="str">
        <f t="shared" si="587"/>
        <v xml:space="preserve"> </v>
      </c>
      <c r="AA741" s="138" t="str">
        <f t="shared" si="588"/>
        <v xml:space="preserve"> </v>
      </c>
      <c r="AB741" s="144" t="str">
        <f t="shared" si="589"/>
        <v xml:space="preserve"> </v>
      </c>
      <c r="AC741" s="139" t="e">
        <f t="shared" si="590"/>
        <v>#N/A</v>
      </c>
      <c r="AD741" s="139" t="e">
        <f t="shared" si="591"/>
        <v>#N/A</v>
      </c>
      <c r="AE741" s="140" t="str">
        <f>IF(ISBLANK($G741)," ",IF($D741="Z",#REF!,IF($G741=2,0,IF($G741=1,IF($AB741&gt;$AD741,#REF!,0),IF($AB741&lt;$AC741,#REF!,#REF!)))))</f>
        <v xml:space="preserve"> </v>
      </c>
      <c r="AF741" s="140" t="str">
        <f>IF(ISBLANK($G741)," ",IF($D741="Z",#REF!+#REF!,IF($G741=2,#REF!+#REF!,IF($G741=1,IF($AB741&gt;$AD741,#REF!+#REF!,#REF!+#REF!),IF($AB741&lt;$AC741,#REF!+#REF!,#REF!+#REF!)))))</f>
        <v xml:space="preserve"> </v>
      </c>
      <c r="AG741" s="125">
        <f t="shared" si="562"/>
        <v>0</v>
      </c>
      <c r="AH741" s="126">
        <f t="shared" si="563"/>
        <v>0</v>
      </c>
      <c r="AI741" s="126">
        <f t="shared" si="564"/>
        <v>0</v>
      </c>
      <c r="AJ741" s="126">
        <f t="shared" si="565"/>
        <v>0</v>
      </c>
      <c r="AK741" s="126">
        <f t="shared" si="566"/>
        <v>0</v>
      </c>
      <c r="AL741" s="126">
        <f t="shared" si="567"/>
        <v>4</v>
      </c>
      <c r="AM741" s="125">
        <f t="shared" si="596"/>
        <v>23</v>
      </c>
      <c r="AN741" s="125">
        <f t="shared" si="592"/>
        <v>0</v>
      </c>
      <c r="AO741" s="125">
        <f t="shared" si="593"/>
        <v>0</v>
      </c>
      <c r="AP741" s="125">
        <f t="shared" si="568"/>
        <v>1</v>
      </c>
      <c r="AQ741" s="127">
        <f t="shared" si="569"/>
        <v>810</v>
      </c>
      <c r="AR741" s="127">
        <f t="shared" si="570"/>
        <v>0</v>
      </c>
      <c r="AS741" s="125">
        <f t="shared" si="571"/>
        <v>0</v>
      </c>
      <c r="AT741" s="128">
        <f t="shared" si="572"/>
        <v>0</v>
      </c>
      <c r="AU741" s="128">
        <f t="shared" si="573"/>
        <v>0</v>
      </c>
      <c r="AV741" s="128">
        <f t="shared" si="574"/>
        <v>0</v>
      </c>
      <c r="AW741" s="128">
        <f t="shared" si="575"/>
        <v>0</v>
      </c>
      <c r="AX741" s="146">
        <f t="shared" si="594"/>
        <v>0</v>
      </c>
      <c r="AY741" s="147">
        <f t="shared" si="576"/>
        <v>0</v>
      </c>
      <c r="AZ741" s="146">
        <f t="shared" si="595"/>
        <v>0</v>
      </c>
      <c r="BA741" s="129">
        <f t="shared" si="577"/>
        <v>0</v>
      </c>
      <c r="BB741" s="129">
        <f t="shared" si="578"/>
        <v>0</v>
      </c>
      <c r="BC741" s="129">
        <f t="shared" si="579"/>
        <v>0</v>
      </c>
      <c r="BD741" s="130">
        <f t="shared" si="580"/>
        <v>0</v>
      </c>
      <c r="BE741" s="130">
        <f t="shared" si="581"/>
        <v>0</v>
      </c>
      <c r="BF741" s="130">
        <f t="shared" si="582"/>
        <v>0</v>
      </c>
      <c r="BG741" s="149" t="b">
        <f t="shared" si="583"/>
        <v>0</v>
      </c>
      <c r="BH741" s="130" t="b">
        <f t="shared" si="584"/>
        <v>0</v>
      </c>
      <c r="BI741" s="130" t="str">
        <f t="shared" si="597"/>
        <v/>
      </c>
      <c r="BJ741" s="130" t="str">
        <f t="shared" si="598"/>
        <v/>
      </c>
      <c r="BK741" s="130">
        <f t="shared" si="599"/>
        <v>0</v>
      </c>
      <c r="BL741" s="130" t="str">
        <f t="shared" si="585"/>
        <v/>
      </c>
      <c r="BM741" s="130" t="str">
        <f t="shared" si="604"/>
        <v/>
      </c>
      <c r="BN741" s="130" t="str">
        <f t="shared" si="605"/>
        <v/>
      </c>
      <c r="BO741" s="130">
        <f t="shared" si="601"/>
        <v>0</v>
      </c>
      <c r="BP741" s="130">
        <f t="shared" si="602"/>
        <v>0</v>
      </c>
      <c r="BQ741" s="130">
        <f t="shared" si="603"/>
        <v>0</v>
      </c>
      <c r="BR741" s="130">
        <f t="shared" si="600"/>
        <v>0</v>
      </c>
      <c r="BS741" s="130" t="str">
        <f t="shared" si="586"/>
        <v>N</v>
      </c>
    </row>
    <row r="742" spans="1:71" ht="18" customHeight="1">
      <c r="A742" s="115"/>
      <c r="B742" s="117"/>
      <c r="C742" s="117"/>
      <c r="D742" s="118"/>
      <c r="E742" s="118"/>
      <c r="F742" s="115"/>
      <c r="G742" s="115"/>
      <c r="H742" s="119"/>
      <c r="I742" s="109" t="str">
        <f t="shared" si="556"/>
        <v xml:space="preserve"> </v>
      </c>
      <c r="J742" s="109" t="str">
        <f t="shared" si="557"/>
        <v xml:space="preserve"> </v>
      </c>
      <c r="K742" s="109" t="str">
        <f t="shared" si="558"/>
        <v xml:space="preserve"> </v>
      </c>
      <c r="W742" s="141" t="str">
        <f t="shared" si="559"/>
        <v xml:space="preserve"> </v>
      </c>
      <c r="X742" s="137" t="str">
        <f t="shared" si="560"/>
        <v xml:space="preserve"> </v>
      </c>
      <c r="Y742" s="137" t="str">
        <f t="shared" si="561"/>
        <v xml:space="preserve"> </v>
      </c>
      <c r="Z742" s="137" t="str">
        <f t="shared" si="587"/>
        <v xml:space="preserve"> </v>
      </c>
      <c r="AA742" s="138" t="str">
        <f t="shared" si="588"/>
        <v xml:space="preserve"> </v>
      </c>
      <c r="AB742" s="144" t="str">
        <f t="shared" si="589"/>
        <v xml:space="preserve"> </v>
      </c>
      <c r="AC742" s="139" t="e">
        <f t="shared" si="590"/>
        <v>#N/A</v>
      </c>
      <c r="AD742" s="139" t="e">
        <f t="shared" si="591"/>
        <v>#N/A</v>
      </c>
      <c r="AE742" s="140" t="str">
        <f>IF(ISBLANK($G742)," ",IF($D742="Z",#REF!,IF($G742=2,0,IF($G742=1,IF($AB742&gt;$AD742,#REF!,0),IF($AB742&lt;$AC742,#REF!,#REF!)))))</f>
        <v xml:space="preserve"> </v>
      </c>
      <c r="AF742" s="140" t="str">
        <f>IF(ISBLANK($G742)," ",IF($D742="Z",#REF!+#REF!,IF($G742=2,#REF!+#REF!,IF($G742=1,IF($AB742&gt;$AD742,#REF!+#REF!,#REF!+#REF!),IF($AB742&lt;$AC742,#REF!+#REF!,#REF!+#REF!)))))</f>
        <v xml:space="preserve"> </v>
      </c>
      <c r="AG742" s="125">
        <f t="shared" si="562"/>
        <v>0</v>
      </c>
      <c r="AH742" s="126">
        <f t="shared" si="563"/>
        <v>0</v>
      </c>
      <c r="AI742" s="126">
        <f t="shared" si="564"/>
        <v>0</v>
      </c>
      <c r="AJ742" s="126">
        <f t="shared" si="565"/>
        <v>0</v>
      </c>
      <c r="AK742" s="126">
        <f t="shared" si="566"/>
        <v>0</v>
      </c>
      <c r="AL742" s="126">
        <f t="shared" si="567"/>
        <v>4</v>
      </c>
      <c r="AM742" s="125">
        <f t="shared" si="596"/>
        <v>23</v>
      </c>
      <c r="AN742" s="125">
        <f t="shared" si="592"/>
        <v>0</v>
      </c>
      <c r="AO742" s="125">
        <f t="shared" si="593"/>
        <v>0</v>
      </c>
      <c r="AP742" s="125">
        <f t="shared" si="568"/>
        <v>1</v>
      </c>
      <c r="AQ742" s="127">
        <f t="shared" si="569"/>
        <v>810</v>
      </c>
      <c r="AR742" s="127">
        <f t="shared" si="570"/>
        <v>0</v>
      </c>
      <c r="AS742" s="125">
        <f t="shared" si="571"/>
        <v>0</v>
      </c>
      <c r="AT742" s="128">
        <f t="shared" si="572"/>
        <v>0</v>
      </c>
      <c r="AU742" s="128">
        <f t="shared" si="573"/>
        <v>0</v>
      </c>
      <c r="AV742" s="128">
        <f t="shared" si="574"/>
        <v>0</v>
      </c>
      <c r="AW742" s="128">
        <f t="shared" si="575"/>
        <v>0</v>
      </c>
      <c r="AX742" s="146">
        <f t="shared" si="594"/>
        <v>0</v>
      </c>
      <c r="AY742" s="147">
        <f t="shared" si="576"/>
        <v>0</v>
      </c>
      <c r="AZ742" s="146">
        <f t="shared" si="595"/>
        <v>0</v>
      </c>
      <c r="BA742" s="129">
        <f t="shared" si="577"/>
        <v>0</v>
      </c>
      <c r="BB742" s="129">
        <f t="shared" si="578"/>
        <v>0</v>
      </c>
      <c r="BC742" s="129">
        <f t="shared" si="579"/>
        <v>0</v>
      </c>
      <c r="BD742" s="130">
        <f t="shared" si="580"/>
        <v>0</v>
      </c>
      <c r="BE742" s="130">
        <f t="shared" si="581"/>
        <v>0</v>
      </c>
      <c r="BF742" s="130">
        <f t="shared" si="582"/>
        <v>0</v>
      </c>
      <c r="BG742" s="149" t="b">
        <f t="shared" si="583"/>
        <v>0</v>
      </c>
      <c r="BH742" s="130" t="b">
        <f t="shared" si="584"/>
        <v>0</v>
      </c>
      <c r="BI742" s="130" t="str">
        <f t="shared" si="597"/>
        <v/>
      </c>
      <c r="BJ742" s="130" t="str">
        <f t="shared" si="598"/>
        <v/>
      </c>
      <c r="BK742" s="130">
        <f t="shared" si="599"/>
        <v>0</v>
      </c>
      <c r="BL742" s="130" t="str">
        <f t="shared" si="585"/>
        <v/>
      </c>
      <c r="BM742" s="130" t="str">
        <f t="shared" si="604"/>
        <v/>
      </c>
      <c r="BN742" s="130" t="str">
        <f t="shared" si="605"/>
        <v/>
      </c>
      <c r="BO742" s="130">
        <f t="shared" si="601"/>
        <v>0</v>
      </c>
      <c r="BP742" s="130">
        <f t="shared" si="602"/>
        <v>0</v>
      </c>
      <c r="BQ742" s="130">
        <f t="shared" si="603"/>
        <v>0</v>
      </c>
      <c r="BR742" s="130">
        <f t="shared" si="600"/>
        <v>0</v>
      </c>
      <c r="BS742" s="130" t="str">
        <f t="shared" si="586"/>
        <v>N</v>
      </c>
    </row>
    <row r="743" spans="1:71" ht="18" customHeight="1">
      <c r="A743" s="115"/>
      <c r="B743" s="117"/>
      <c r="C743" s="117"/>
      <c r="D743" s="118"/>
      <c r="E743" s="118"/>
      <c r="F743" s="115"/>
      <c r="G743" s="115"/>
      <c r="H743" s="119"/>
      <c r="I743" s="109" t="str">
        <f t="shared" si="556"/>
        <v xml:space="preserve"> </v>
      </c>
      <c r="J743" s="109" t="str">
        <f t="shared" si="557"/>
        <v xml:space="preserve"> </v>
      </c>
      <c r="K743" s="109" t="str">
        <f t="shared" si="558"/>
        <v xml:space="preserve"> </v>
      </c>
      <c r="W743" s="141" t="str">
        <f t="shared" si="559"/>
        <v xml:space="preserve"> </v>
      </c>
      <c r="X743" s="137" t="str">
        <f t="shared" si="560"/>
        <v xml:space="preserve"> </v>
      </c>
      <c r="Y743" s="137" t="str">
        <f t="shared" si="561"/>
        <v xml:space="preserve"> </v>
      </c>
      <c r="Z743" s="137" t="str">
        <f t="shared" si="587"/>
        <v xml:space="preserve"> </v>
      </c>
      <c r="AA743" s="138" t="str">
        <f t="shared" si="588"/>
        <v xml:space="preserve"> </v>
      </c>
      <c r="AB743" s="144" t="str">
        <f t="shared" si="589"/>
        <v xml:space="preserve"> </v>
      </c>
      <c r="AC743" s="139" t="e">
        <f t="shared" si="590"/>
        <v>#N/A</v>
      </c>
      <c r="AD743" s="139" t="e">
        <f t="shared" si="591"/>
        <v>#N/A</v>
      </c>
      <c r="AE743" s="140" t="str">
        <f>IF(ISBLANK($G743)," ",IF($D743="Z",#REF!,IF($G743=2,0,IF($G743=1,IF($AB743&gt;$AD743,#REF!,0),IF($AB743&lt;$AC743,#REF!,#REF!)))))</f>
        <v xml:space="preserve"> </v>
      </c>
      <c r="AF743" s="140" t="str">
        <f>IF(ISBLANK($G743)," ",IF($D743="Z",#REF!+#REF!,IF($G743=2,#REF!+#REF!,IF($G743=1,IF($AB743&gt;$AD743,#REF!+#REF!,#REF!+#REF!),IF($AB743&lt;$AC743,#REF!+#REF!,#REF!+#REF!)))))</f>
        <v xml:space="preserve"> </v>
      </c>
      <c r="AG743" s="125">
        <f t="shared" si="562"/>
        <v>0</v>
      </c>
      <c r="AH743" s="126">
        <f t="shared" si="563"/>
        <v>0</v>
      </c>
      <c r="AI743" s="126">
        <f t="shared" si="564"/>
        <v>0</v>
      </c>
      <c r="AJ743" s="126">
        <f t="shared" si="565"/>
        <v>0</v>
      </c>
      <c r="AK743" s="126">
        <f t="shared" si="566"/>
        <v>0</v>
      </c>
      <c r="AL743" s="126">
        <f t="shared" si="567"/>
        <v>4</v>
      </c>
      <c r="AM743" s="125">
        <f t="shared" si="596"/>
        <v>23</v>
      </c>
      <c r="AN743" s="125">
        <f t="shared" si="592"/>
        <v>0</v>
      </c>
      <c r="AO743" s="125">
        <f t="shared" si="593"/>
        <v>0</v>
      </c>
      <c r="AP743" s="125">
        <f t="shared" si="568"/>
        <v>1</v>
      </c>
      <c r="AQ743" s="127">
        <f t="shared" si="569"/>
        <v>810</v>
      </c>
      <c r="AR743" s="127">
        <f t="shared" si="570"/>
        <v>0</v>
      </c>
      <c r="AS743" s="125">
        <f t="shared" si="571"/>
        <v>0</v>
      </c>
      <c r="AT743" s="128">
        <f t="shared" si="572"/>
        <v>0</v>
      </c>
      <c r="AU743" s="128">
        <f t="shared" si="573"/>
        <v>0</v>
      </c>
      <c r="AV743" s="128">
        <f t="shared" si="574"/>
        <v>0</v>
      </c>
      <c r="AW743" s="128">
        <f t="shared" si="575"/>
        <v>0</v>
      </c>
      <c r="AX743" s="146">
        <f t="shared" si="594"/>
        <v>0</v>
      </c>
      <c r="AY743" s="147">
        <f t="shared" si="576"/>
        <v>0</v>
      </c>
      <c r="AZ743" s="146">
        <f t="shared" si="595"/>
        <v>0</v>
      </c>
      <c r="BA743" s="129">
        <f t="shared" si="577"/>
        <v>0</v>
      </c>
      <c r="BB743" s="129">
        <f t="shared" si="578"/>
        <v>0</v>
      </c>
      <c r="BC743" s="129">
        <f t="shared" si="579"/>
        <v>0</v>
      </c>
      <c r="BD743" s="130">
        <f t="shared" si="580"/>
        <v>0</v>
      </c>
      <c r="BE743" s="130">
        <f t="shared" si="581"/>
        <v>0</v>
      </c>
      <c r="BF743" s="130">
        <f t="shared" si="582"/>
        <v>0</v>
      </c>
      <c r="BG743" s="149" t="b">
        <f t="shared" si="583"/>
        <v>0</v>
      </c>
      <c r="BH743" s="130" t="b">
        <f t="shared" si="584"/>
        <v>0</v>
      </c>
      <c r="BI743" s="130" t="str">
        <f t="shared" si="597"/>
        <v/>
      </c>
      <c r="BJ743" s="130" t="str">
        <f t="shared" si="598"/>
        <v/>
      </c>
      <c r="BK743" s="130">
        <f t="shared" si="599"/>
        <v>0</v>
      </c>
      <c r="BL743" s="130" t="str">
        <f t="shared" si="585"/>
        <v/>
      </c>
      <c r="BM743" s="130" t="str">
        <f t="shared" si="604"/>
        <v/>
      </c>
      <c r="BN743" s="130" t="str">
        <f t="shared" si="605"/>
        <v/>
      </c>
      <c r="BO743" s="130">
        <f t="shared" si="601"/>
        <v>0</v>
      </c>
      <c r="BP743" s="130">
        <f t="shared" si="602"/>
        <v>0</v>
      </c>
      <c r="BQ743" s="130">
        <f t="shared" si="603"/>
        <v>0</v>
      </c>
      <c r="BR743" s="130">
        <f t="shared" si="600"/>
        <v>0</v>
      </c>
      <c r="BS743" s="130" t="str">
        <f t="shared" si="586"/>
        <v>N</v>
      </c>
    </row>
    <row r="744" spans="1:71" ht="18" customHeight="1">
      <c r="A744" s="115"/>
      <c r="B744" s="117"/>
      <c r="C744" s="117"/>
      <c r="D744" s="118"/>
      <c r="E744" s="118"/>
      <c r="F744" s="115"/>
      <c r="G744" s="115"/>
      <c r="H744" s="119"/>
      <c r="I744" s="109" t="str">
        <f t="shared" si="556"/>
        <v xml:space="preserve"> </v>
      </c>
      <c r="J744" s="109" t="str">
        <f t="shared" si="557"/>
        <v xml:space="preserve"> </v>
      </c>
      <c r="K744" s="109" t="str">
        <f t="shared" si="558"/>
        <v xml:space="preserve"> </v>
      </c>
      <c r="W744" s="141" t="str">
        <f t="shared" si="559"/>
        <v xml:space="preserve"> </v>
      </c>
      <c r="X744" s="137" t="str">
        <f t="shared" si="560"/>
        <v xml:space="preserve"> </v>
      </c>
      <c r="Y744" s="137" t="str">
        <f t="shared" si="561"/>
        <v xml:space="preserve"> </v>
      </c>
      <c r="Z744" s="137" t="str">
        <f t="shared" si="587"/>
        <v xml:space="preserve"> </v>
      </c>
      <c r="AA744" s="138" t="str">
        <f t="shared" si="588"/>
        <v xml:space="preserve"> </v>
      </c>
      <c r="AB744" s="144" t="str">
        <f t="shared" si="589"/>
        <v xml:space="preserve"> </v>
      </c>
      <c r="AC744" s="139" t="e">
        <f t="shared" si="590"/>
        <v>#N/A</v>
      </c>
      <c r="AD744" s="139" t="e">
        <f t="shared" si="591"/>
        <v>#N/A</v>
      </c>
      <c r="AE744" s="140" t="str">
        <f>IF(ISBLANK($G744)," ",IF($D744="Z",#REF!,IF($G744=2,0,IF($G744=1,IF($AB744&gt;$AD744,#REF!,0),IF($AB744&lt;$AC744,#REF!,#REF!)))))</f>
        <v xml:space="preserve"> </v>
      </c>
      <c r="AF744" s="140" t="str">
        <f>IF(ISBLANK($G744)," ",IF($D744="Z",#REF!+#REF!,IF($G744=2,#REF!+#REF!,IF($G744=1,IF($AB744&gt;$AD744,#REF!+#REF!,#REF!+#REF!),IF($AB744&lt;$AC744,#REF!+#REF!,#REF!+#REF!)))))</f>
        <v xml:space="preserve"> </v>
      </c>
      <c r="AG744" s="125">
        <f t="shared" si="562"/>
        <v>0</v>
      </c>
      <c r="AH744" s="126">
        <f t="shared" si="563"/>
        <v>0</v>
      </c>
      <c r="AI744" s="126">
        <f t="shared" si="564"/>
        <v>0</v>
      </c>
      <c r="AJ744" s="126">
        <f t="shared" si="565"/>
        <v>0</v>
      </c>
      <c r="AK744" s="126">
        <f t="shared" si="566"/>
        <v>0</v>
      </c>
      <c r="AL744" s="126">
        <f t="shared" si="567"/>
        <v>4</v>
      </c>
      <c r="AM744" s="125">
        <f t="shared" si="596"/>
        <v>23</v>
      </c>
      <c r="AN744" s="125">
        <f t="shared" si="592"/>
        <v>0</v>
      </c>
      <c r="AO744" s="125">
        <f t="shared" si="593"/>
        <v>0</v>
      </c>
      <c r="AP744" s="125">
        <f t="shared" si="568"/>
        <v>1</v>
      </c>
      <c r="AQ744" s="127">
        <f t="shared" si="569"/>
        <v>810</v>
      </c>
      <c r="AR744" s="127">
        <f t="shared" si="570"/>
        <v>0</v>
      </c>
      <c r="AS744" s="125">
        <f t="shared" si="571"/>
        <v>0</v>
      </c>
      <c r="AT744" s="128">
        <f t="shared" si="572"/>
        <v>0</v>
      </c>
      <c r="AU744" s="128">
        <f t="shared" si="573"/>
        <v>0</v>
      </c>
      <c r="AV744" s="128">
        <f t="shared" si="574"/>
        <v>0</v>
      </c>
      <c r="AW744" s="128">
        <f t="shared" si="575"/>
        <v>0</v>
      </c>
      <c r="AX744" s="146">
        <f t="shared" si="594"/>
        <v>0</v>
      </c>
      <c r="AY744" s="147">
        <f t="shared" si="576"/>
        <v>0</v>
      </c>
      <c r="AZ744" s="146">
        <f t="shared" si="595"/>
        <v>0</v>
      </c>
      <c r="BA744" s="129">
        <f t="shared" si="577"/>
        <v>0</v>
      </c>
      <c r="BB744" s="129">
        <f t="shared" si="578"/>
        <v>0</v>
      </c>
      <c r="BC744" s="129">
        <f t="shared" si="579"/>
        <v>0</v>
      </c>
      <c r="BD744" s="130">
        <f t="shared" si="580"/>
        <v>0</v>
      </c>
      <c r="BE744" s="130">
        <f t="shared" si="581"/>
        <v>0</v>
      </c>
      <c r="BF744" s="130">
        <f t="shared" si="582"/>
        <v>0</v>
      </c>
      <c r="BG744" s="149" t="b">
        <f t="shared" si="583"/>
        <v>0</v>
      </c>
      <c r="BH744" s="130" t="b">
        <f t="shared" si="584"/>
        <v>0</v>
      </c>
      <c r="BI744" s="130" t="str">
        <f t="shared" si="597"/>
        <v/>
      </c>
      <c r="BJ744" s="130" t="str">
        <f t="shared" si="598"/>
        <v/>
      </c>
      <c r="BK744" s="130">
        <f t="shared" si="599"/>
        <v>0</v>
      </c>
      <c r="BL744" s="130" t="str">
        <f t="shared" si="585"/>
        <v/>
      </c>
      <c r="BM744" s="130" t="str">
        <f t="shared" si="604"/>
        <v/>
      </c>
      <c r="BN744" s="130" t="str">
        <f t="shared" si="605"/>
        <v/>
      </c>
      <c r="BO744" s="130">
        <f t="shared" si="601"/>
        <v>0</v>
      </c>
      <c r="BP744" s="130">
        <f t="shared" si="602"/>
        <v>0</v>
      </c>
      <c r="BQ744" s="130">
        <f t="shared" si="603"/>
        <v>0</v>
      </c>
      <c r="BR744" s="130">
        <f t="shared" si="600"/>
        <v>0</v>
      </c>
      <c r="BS744" s="130" t="str">
        <f t="shared" si="586"/>
        <v>N</v>
      </c>
    </row>
    <row r="745" spans="1:71" ht="18" customHeight="1">
      <c r="A745" s="115"/>
      <c r="B745" s="117"/>
      <c r="C745" s="117"/>
      <c r="D745" s="118"/>
      <c r="E745" s="118"/>
      <c r="F745" s="115"/>
      <c r="G745" s="115"/>
      <c r="H745" s="119"/>
      <c r="I745" s="109" t="str">
        <f t="shared" si="556"/>
        <v xml:space="preserve"> </v>
      </c>
      <c r="J745" s="109" t="str">
        <f t="shared" si="557"/>
        <v xml:space="preserve"> </v>
      </c>
      <c r="K745" s="109" t="str">
        <f t="shared" si="558"/>
        <v xml:space="preserve"> </v>
      </c>
      <c r="W745" s="141" t="str">
        <f t="shared" si="559"/>
        <v xml:space="preserve"> </v>
      </c>
      <c r="X745" s="137" t="str">
        <f t="shared" si="560"/>
        <v xml:space="preserve"> </v>
      </c>
      <c r="Y745" s="137" t="str">
        <f t="shared" si="561"/>
        <v xml:space="preserve"> </v>
      </c>
      <c r="Z745" s="137" t="str">
        <f t="shared" si="587"/>
        <v xml:space="preserve"> </v>
      </c>
      <c r="AA745" s="138" t="str">
        <f t="shared" si="588"/>
        <v xml:space="preserve"> </v>
      </c>
      <c r="AB745" s="144" t="str">
        <f t="shared" si="589"/>
        <v xml:space="preserve"> </v>
      </c>
      <c r="AC745" s="139" t="e">
        <f t="shared" si="590"/>
        <v>#N/A</v>
      </c>
      <c r="AD745" s="139" t="e">
        <f t="shared" si="591"/>
        <v>#N/A</v>
      </c>
      <c r="AE745" s="140" t="str">
        <f>IF(ISBLANK($G745)," ",IF($D745="Z",#REF!,IF($G745=2,0,IF($G745=1,IF($AB745&gt;$AD745,#REF!,0),IF($AB745&lt;$AC745,#REF!,#REF!)))))</f>
        <v xml:space="preserve"> </v>
      </c>
      <c r="AF745" s="140" t="str">
        <f>IF(ISBLANK($G745)," ",IF($D745="Z",#REF!+#REF!,IF($G745=2,#REF!+#REF!,IF($G745=1,IF($AB745&gt;$AD745,#REF!+#REF!,#REF!+#REF!),IF($AB745&lt;$AC745,#REF!+#REF!,#REF!+#REF!)))))</f>
        <v xml:space="preserve"> </v>
      </c>
      <c r="AG745" s="125">
        <f t="shared" si="562"/>
        <v>0</v>
      </c>
      <c r="AH745" s="126">
        <f t="shared" si="563"/>
        <v>0</v>
      </c>
      <c r="AI745" s="126">
        <f t="shared" si="564"/>
        <v>0</v>
      </c>
      <c r="AJ745" s="126">
        <f t="shared" si="565"/>
        <v>0</v>
      </c>
      <c r="AK745" s="126">
        <f t="shared" si="566"/>
        <v>0</v>
      </c>
      <c r="AL745" s="126">
        <f t="shared" si="567"/>
        <v>4</v>
      </c>
      <c r="AM745" s="125">
        <f t="shared" si="596"/>
        <v>23</v>
      </c>
      <c r="AN745" s="125">
        <f t="shared" si="592"/>
        <v>0</v>
      </c>
      <c r="AO745" s="125">
        <f t="shared" si="593"/>
        <v>0</v>
      </c>
      <c r="AP745" s="125">
        <f t="shared" si="568"/>
        <v>1</v>
      </c>
      <c r="AQ745" s="127">
        <f t="shared" si="569"/>
        <v>810</v>
      </c>
      <c r="AR745" s="127">
        <f t="shared" si="570"/>
        <v>0</v>
      </c>
      <c r="AS745" s="125">
        <f t="shared" si="571"/>
        <v>0</v>
      </c>
      <c r="AT745" s="128">
        <f t="shared" si="572"/>
        <v>0</v>
      </c>
      <c r="AU745" s="128">
        <f t="shared" si="573"/>
        <v>0</v>
      </c>
      <c r="AV745" s="128">
        <f t="shared" si="574"/>
        <v>0</v>
      </c>
      <c r="AW745" s="128">
        <f t="shared" si="575"/>
        <v>0</v>
      </c>
      <c r="AX745" s="146">
        <f t="shared" si="594"/>
        <v>0</v>
      </c>
      <c r="AY745" s="147">
        <f t="shared" si="576"/>
        <v>0</v>
      </c>
      <c r="AZ745" s="146">
        <f t="shared" si="595"/>
        <v>0</v>
      </c>
      <c r="BA745" s="129">
        <f t="shared" si="577"/>
        <v>0</v>
      </c>
      <c r="BB745" s="129">
        <f t="shared" si="578"/>
        <v>0</v>
      </c>
      <c r="BC745" s="129">
        <f t="shared" si="579"/>
        <v>0</v>
      </c>
      <c r="BD745" s="130">
        <f t="shared" si="580"/>
        <v>0</v>
      </c>
      <c r="BE745" s="130">
        <f t="shared" si="581"/>
        <v>0</v>
      </c>
      <c r="BF745" s="130">
        <f t="shared" si="582"/>
        <v>0</v>
      </c>
      <c r="BG745" s="149" t="b">
        <f t="shared" si="583"/>
        <v>0</v>
      </c>
      <c r="BH745" s="130" t="b">
        <f t="shared" si="584"/>
        <v>0</v>
      </c>
      <c r="BI745" s="130" t="str">
        <f t="shared" si="597"/>
        <v/>
      </c>
      <c r="BJ745" s="130" t="str">
        <f t="shared" si="598"/>
        <v/>
      </c>
      <c r="BK745" s="130">
        <f t="shared" si="599"/>
        <v>0</v>
      </c>
      <c r="BL745" s="130" t="str">
        <f t="shared" si="585"/>
        <v/>
      </c>
      <c r="BM745" s="130" t="str">
        <f t="shared" si="604"/>
        <v/>
      </c>
      <c r="BN745" s="130" t="str">
        <f t="shared" si="605"/>
        <v/>
      </c>
      <c r="BO745" s="130">
        <f t="shared" si="601"/>
        <v>0</v>
      </c>
      <c r="BP745" s="130">
        <f t="shared" si="602"/>
        <v>0</v>
      </c>
      <c r="BQ745" s="130">
        <f t="shared" si="603"/>
        <v>0</v>
      </c>
      <c r="BR745" s="130">
        <f t="shared" si="600"/>
        <v>0</v>
      </c>
      <c r="BS745" s="130" t="str">
        <f t="shared" si="586"/>
        <v>N</v>
      </c>
    </row>
    <row r="746" spans="1:71" ht="18" customHeight="1">
      <c r="A746" s="115"/>
      <c r="B746" s="117"/>
      <c r="C746" s="117"/>
      <c r="D746" s="118"/>
      <c r="E746" s="118"/>
      <c r="F746" s="115"/>
      <c r="G746" s="115"/>
      <c r="H746" s="119"/>
      <c r="I746" s="109" t="str">
        <f t="shared" si="556"/>
        <v xml:space="preserve"> </v>
      </c>
      <c r="J746" s="109" t="str">
        <f t="shared" si="557"/>
        <v xml:space="preserve"> </v>
      </c>
      <c r="K746" s="109" t="str">
        <f t="shared" si="558"/>
        <v xml:space="preserve"> </v>
      </c>
      <c r="W746" s="141" t="str">
        <f t="shared" si="559"/>
        <v xml:space="preserve"> </v>
      </c>
      <c r="X746" s="137" t="str">
        <f t="shared" si="560"/>
        <v xml:space="preserve"> </v>
      </c>
      <c r="Y746" s="137" t="str">
        <f t="shared" si="561"/>
        <v xml:space="preserve"> </v>
      </c>
      <c r="Z746" s="137" t="str">
        <f t="shared" si="587"/>
        <v xml:space="preserve"> </v>
      </c>
      <c r="AA746" s="138" t="str">
        <f t="shared" si="588"/>
        <v xml:space="preserve"> </v>
      </c>
      <c r="AB746" s="144" t="str">
        <f t="shared" si="589"/>
        <v xml:space="preserve"> </v>
      </c>
      <c r="AC746" s="139" t="e">
        <f t="shared" si="590"/>
        <v>#N/A</v>
      </c>
      <c r="AD746" s="139" t="e">
        <f t="shared" si="591"/>
        <v>#N/A</v>
      </c>
      <c r="AE746" s="140" t="str">
        <f>IF(ISBLANK($G746)," ",IF($D746="Z",#REF!,IF($G746=2,0,IF($G746=1,IF($AB746&gt;$AD746,#REF!,0),IF($AB746&lt;$AC746,#REF!,#REF!)))))</f>
        <v xml:space="preserve"> </v>
      </c>
      <c r="AF746" s="140" t="str">
        <f>IF(ISBLANK($G746)," ",IF($D746="Z",#REF!+#REF!,IF($G746=2,#REF!+#REF!,IF($G746=1,IF($AB746&gt;$AD746,#REF!+#REF!,#REF!+#REF!),IF($AB746&lt;$AC746,#REF!+#REF!,#REF!+#REF!)))))</f>
        <v xml:space="preserve"> </v>
      </c>
      <c r="AG746" s="125">
        <f t="shared" si="562"/>
        <v>0</v>
      </c>
      <c r="AH746" s="126">
        <f t="shared" si="563"/>
        <v>0</v>
      </c>
      <c r="AI746" s="126">
        <f t="shared" si="564"/>
        <v>0</v>
      </c>
      <c r="AJ746" s="126">
        <f t="shared" si="565"/>
        <v>0</v>
      </c>
      <c r="AK746" s="126">
        <f t="shared" si="566"/>
        <v>0</v>
      </c>
      <c r="AL746" s="126">
        <f t="shared" si="567"/>
        <v>4</v>
      </c>
      <c r="AM746" s="125">
        <f t="shared" si="596"/>
        <v>23</v>
      </c>
      <c r="AN746" s="125">
        <f t="shared" si="592"/>
        <v>0</v>
      </c>
      <c r="AO746" s="125">
        <f t="shared" si="593"/>
        <v>0</v>
      </c>
      <c r="AP746" s="125">
        <f t="shared" si="568"/>
        <v>1</v>
      </c>
      <c r="AQ746" s="127">
        <f t="shared" si="569"/>
        <v>810</v>
      </c>
      <c r="AR746" s="127">
        <f t="shared" si="570"/>
        <v>0</v>
      </c>
      <c r="AS746" s="125">
        <f t="shared" si="571"/>
        <v>0</v>
      </c>
      <c r="AT746" s="128">
        <f t="shared" si="572"/>
        <v>0</v>
      </c>
      <c r="AU746" s="128">
        <f t="shared" si="573"/>
        <v>0</v>
      </c>
      <c r="AV746" s="128">
        <f t="shared" si="574"/>
        <v>0</v>
      </c>
      <c r="AW746" s="128">
        <f t="shared" si="575"/>
        <v>0</v>
      </c>
      <c r="AX746" s="146">
        <f t="shared" si="594"/>
        <v>0</v>
      </c>
      <c r="AY746" s="147">
        <f t="shared" si="576"/>
        <v>0</v>
      </c>
      <c r="AZ746" s="146">
        <f t="shared" si="595"/>
        <v>0</v>
      </c>
      <c r="BA746" s="129">
        <f t="shared" si="577"/>
        <v>0</v>
      </c>
      <c r="BB746" s="129">
        <f t="shared" si="578"/>
        <v>0</v>
      </c>
      <c r="BC746" s="129">
        <f t="shared" si="579"/>
        <v>0</v>
      </c>
      <c r="BD746" s="130">
        <f t="shared" si="580"/>
        <v>0</v>
      </c>
      <c r="BE746" s="130">
        <f t="shared" si="581"/>
        <v>0</v>
      </c>
      <c r="BF746" s="130">
        <f t="shared" si="582"/>
        <v>0</v>
      </c>
      <c r="BG746" s="149" t="b">
        <f t="shared" si="583"/>
        <v>0</v>
      </c>
      <c r="BH746" s="130" t="b">
        <f t="shared" si="584"/>
        <v>0</v>
      </c>
      <c r="BI746" s="130" t="str">
        <f t="shared" si="597"/>
        <v/>
      </c>
      <c r="BJ746" s="130" t="str">
        <f t="shared" si="598"/>
        <v/>
      </c>
      <c r="BK746" s="130">
        <f t="shared" si="599"/>
        <v>0</v>
      </c>
      <c r="BL746" s="130" t="str">
        <f t="shared" si="585"/>
        <v/>
      </c>
      <c r="BM746" s="130" t="str">
        <f t="shared" si="604"/>
        <v/>
      </c>
      <c r="BN746" s="130" t="str">
        <f t="shared" si="605"/>
        <v/>
      </c>
      <c r="BO746" s="130">
        <f t="shared" si="601"/>
        <v>0</v>
      </c>
      <c r="BP746" s="130">
        <f t="shared" si="602"/>
        <v>0</v>
      </c>
      <c r="BQ746" s="130">
        <f t="shared" si="603"/>
        <v>0</v>
      </c>
      <c r="BR746" s="130">
        <f t="shared" si="600"/>
        <v>0</v>
      </c>
      <c r="BS746" s="130" t="str">
        <f t="shared" si="586"/>
        <v>N</v>
      </c>
    </row>
    <row r="747" spans="1:71" ht="18" customHeight="1">
      <c r="A747" s="115"/>
      <c r="B747" s="117"/>
      <c r="C747" s="117"/>
      <c r="D747" s="118"/>
      <c r="E747" s="118"/>
      <c r="F747" s="115"/>
      <c r="G747" s="115"/>
      <c r="H747" s="119"/>
      <c r="I747" s="109" t="str">
        <f t="shared" si="556"/>
        <v xml:space="preserve"> </v>
      </c>
      <c r="J747" s="109" t="str">
        <f t="shared" si="557"/>
        <v xml:space="preserve"> </v>
      </c>
      <c r="K747" s="109" t="str">
        <f t="shared" si="558"/>
        <v xml:space="preserve"> </v>
      </c>
      <c r="W747" s="141" t="str">
        <f t="shared" si="559"/>
        <v xml:space="preserve"> </v>
      </c>
      <c r="X747" s="137" t="str">
        <f t="shared" si="560"/>
        <v xml:space="preserve"> </v>
      </c>
      <c r="Y747" s="137" t="str">
        <f t="shared" si="561"/>
        <v xml:space="preserve"> </v>
      </c>
      <c r="Z747" s="137" t="str">
        <f t="shared" si="587"/>
        <v xml:space="preserve"> </v>
      </c>
      <c r="AA747" s="138" t="str">
        <f t="shared" si="588"/>
        <v xml:space="preserve"> </v>
      </c>
      <c r="AB747" s="144" t="str">
        <f t="shared" si="589"/>
        <v xml:space="preserve"> </v>
      </c>
      <c r="AC747" s="139" t="e">
        <f t="shared" si="590"/>
        <v>#N/A</v>
      </c>
      <c r="AD747" s="139" t="e">
        <f t="shared" si="591"/>
        <v>#N/A</v>
      </c>
      <c r="AE747" s="140" t="str">
        <f>IF(ISBLANK($G747)," ",IF($D747="Z",#REF!,IF($G747=2,0,IF($G747=1,IF($AB747&gt;$AD747,#REF!,0),IF($AB747&lt;$AC747,#REF!,#REF!)))))</f>
        <v xml:space="preserve"> </v>
      </c>
      <c r="AF747" s="140" t="str">
        <f>IF(ISBLANK($G747)," ",IF($D747="Z",#REF!+#REF!,IF($G747=2,#REF!+#REF!,IF($G747=1,IF($AB747&gt;$AD747,#REF!+#REF!,#REF!+#REF!),IF($AB747&lt;$AC747,#REF!+#REF!,#REF!+#REF!)))))</f>
        <v xml:space="preserve"> </v>
      </c>
      <c r="AG747" s="125">
        <f t="shared" si="562"/>
        <v>0</v>
      </c>
      <c r="AH747" s="126">
        <f t="shared" si="563"/>
        <v>0</v>
      </c>
      <c r="AI747" s="126">
        <f t="shared" si="564"/>
        <v>0</v>
      </c>
      <c r="AJ747" s="126">
        <f t="shared" si="565"/>
        <v>0</v>
      </c>
      <c r="AK747" s="126">
        <f t="shared" si="566"/>
        <v>0</v>
      </c>
      <c r="AL747" s="126">
        <f t="shared" si="567"/>
        <v>4</v>
      </c>
      <c r="AM747" s="125">
        <f t="shared" si="596"/>
        <v>23</v>
      </c>
      <c r="AN747" s="125">
        <f t="shared" si="592"/>
        <v>0</v>
      </c>
      <c r="AO747" s="125">
        <f t="shared" si="593"/>
        <v>0</v>
      </c>
      <c r="AP747" s="125">
        <f t="shared" si="568"/>
        <v>1</v>
      </c>
      <c r="AQ747" s="127">
        <f t="shared" si="569"/>
        <v>810</v>
      </c>
      <c r="AR747" s="127">
        <f t="shared" si="570"/>
        <v>0</v>
      </c>
      <c r="AS747" s="125">
        <f t="shared" si="571"/>
        <v>0</v>
      </c>
      <c r="AT747" s="128">
        <f t="shared" si="572"/>
        <v>0</v>
      </c>
      <c r="AU747" s="128">
        <f t="shared" si="573"/>
        <v>0</v>
      </c>
      <c r="AV747" s="128">
        <f t="shared" si="574"/>
        <v>0</v>
      </c>
      <c r="AW747" s="128">
        <f t="shared" si="575"/>
        <v>0</v>
      </c>
      <c r="AX747" s="146">
        <f t="shared" si="594"/>
        <v>0</v>
      </c>
      <c r="AY747" s="147">
        <f t="shared" si="576"/>
        <v>0</v>
      </c>
      <c r="AZ747" s="146">
        <f t="shared" si="595"/>
        <v>0</v>
      </c>
      <c r="BA747" s="129">
        <f t="shared" si="577"/>
        <v>0</v>
      </c>
      <c r="BB747" s="129">
        <f t="shared" si="578"/>
        <v>0</v>
      </c>
      <c r="BC747" s="129">
        <f t="shared" si="579"/>
        <v>0</v>
      </c>
      <c r="BD747" s="130">
        <f t="shared" si="580"/>
        <v>0</v>
      </c>
      <c r="BE747" s="130">
        <f t="shared" si="581"/>
        <v>0</v>
      </c>
      <c r="BF747" s="130">
        <f t="shared" si="582"/>
        <v>0</v>
      </c>
      <c r="BG747" s="149" t="b">
        <f t="shared" si="583"/>
        <v>0</v>
      </c>
      <c r="BH747" s="130" t="b">
        <f t="shared" si="584"/>
        <v>0</v>
      </c>
      <c r="BI747" s="130" t="str">
        <f t="shared" si="597"/>
        <v/>
      </c>
      <c r="BJ747" s="130" t="str">
        <f t="shared" si="598"/>
        <v/>
      </c>
      <c r="BK747" s="130">
        <f t="shared" si="599"/>
        <v>0</v>
      </c>
      <c r="BL747" s="130" t="str">
        <f t="shared" si="585"/>
        <v/>
      </c>
      <c r="BM747" s="130" t="str">
        <f t="shared" si="604"/>
        <v/>
      </c>
      <c r="BN747" s="130" t="str">
        <f t="shared" si="605"/>
        <v/>
      </c>
      <c r="BO747" s="130">
        <f t="shared" si="601"/>
        <v>0</v>
      </c>
      <c r="BP747" s="130">
        <f t="shared" si="602"/>
        <v>0</v>
      </c>
      <c r="BQ747" s="130">
        <f t="shared" si="603"/>
        <v>0</v>
      </c>
      <c r="BR747" s="130">
        <f t="shared" si="600"/>
        <v>0</v>
      </c>
      <c r="BS747" s="130" t="str">
        <f t="shared" si="586"/>
        <v>N</v>
      </c>
    </row>
    <row r="748" spans="1:71" ht="18" customHeight="1">
      <c r="A748" s="115"/>
      <c r="B748" s="117"/>
      <c r="C748" s="117"/>
      <c r="D748" s="118"/>
      <c r="E748" s="118"/>
      <c r="F748" s="115"/>
      <c r="G748" s="115"/>
      <c r="H748" s="119"/>
      <c r="I748" s="109" t="str">
        <f t="shared" si="556"/>
        <v xml:space="preserve"> </v>
      </c>
      <c r="J748" s="109" t="str">
        <f t="shared" si="557"/>
        <v xml:space="preserve"> </v>
      </c>
      <c r="K748" s="109" t="str">
        <f t="shared" si="558"/>
        <v xml:space="preserve"> </v>
      </c>
      <c r="W748" s="141" t="str">
        <f t="shared" si="559"/>
        <v xml:space="preserve"> </v>
      </c>
      <c r="X748" s="137" t="str">
        <f t="shared" si="560"/>
        <v xml:space="preserve"> </v>
      </c>
      <c r="Y748" s="137" t="str">
        <f t="shared" si="561"/>
        <v xml:space="preserve"> </v>
      </c>
      <c r="Z748" s="137" t="str">
        <f t="shared" si="587"/>
        <v xml:space="preserve"> </v>
      </c>
      <c r="AA748" s="138" t="str">
        <f t="shared" si="588"/>
        <v xml:space="preserve"> </v>
      </c>
      <c r="AB748" s="144" t="str">
        <f t="shared" si="589"/>
        <v xml:space="preserve"> </v>
      </c>
      <c r="AC748" s="139" t="e">
        <f t="shared" si="590"/>
        <v>#N/A</v>
      </c>
      <c r="AD748" s="139" t="e">
        <f t="shared" si="591"/>
        <v>#N/A</v>
      </c>
      <c r="AE748" s="140" t="str">
        <f>IF(ISBLANK($G748)," ",IF($D748="Z",#REF!,IF($G748=2,0,IF($G748=1,IF($AB748&gt;$AD748,#REF!,0),IF($AB748&lt;$AC748,#REF!,#REF!)))))</f>
        <v xml:space="preserve"> </v>
      </c>
      <c r="AF748" s="140" t="str">
        <f>IF(ISBLANK($G748)," ",IF($D748="Z",#REF!+#REF!,IF($G748=2,#REF!+#REF!,IF($G748=1,IF($AB748&gt;$AD748,#REF!+#REF!,#REF!+#REF!),IF($AB748&lt;$AC748,#REF!+#REF!,#REF!+#REF!)))))</f>
        <v xml:space="preserve"> </v>
      </c>
      <c r="AG748" s="125">
        <f t="shared" si="562"/>
        <v>0</v>
      </c>
      <c r="AH748" s="126">
        <f t="shared" si="563"/>
        <v>0</v>
      </c>
      <c r="AI748" s="126">
        <f t="shared" si="564"/>
        <v>0</v>
      </c>
      <c r="AJ748" s="126">
        <f t="shared" si="565"/>
        <v>0</v>
      </c>
      <c r="AK748" s="126">
        <f t="shared" si="566"/>
        <v>0</v>
      </c>
      <c r="AL748" s="126">
        <f t="shared" si="567"/>
        <v>4</v>
      </c>
      <c r="AM748" s="125">
        <f t="shared" si="596"/>
        <v>23</v>
      </c>
      <c r="AN748" s="125">
        <f t="shared" si="592"/>
        <v>0</v>
      </c>
      <c r="AO748" s="125">
        <f t="shared" si="593"/>
        <v>0</v>
      </c>
      <c r="AP748" s="125">
        <f t="shared" si="568"/>
        <v>1</v>
      </c>
      <c r="AQ748" s="127">
        <f t="shared" si="569"/>
        <v>810</v>
      </c>
      <c r="AR748" s="127">
        <f t="shared" si="570"/>
        <v>0</v>
      </c>
      <c r="AS748" s="125">
        <f t="shared" si="571"/>
        <v>0</v>
      </c>
      <c r="AT748" s="128">
        <f t="shared" si="572"/>
        <v>0</v>
      </c>
      <c r="AU748" s="128">
        <f t="shared" si="573"/>
        <v>0</v>
      </c>
      <c r="AV748" s="128">
        <f t="shared" si="574"/>
        <v>0</v>
      </c>
      <c r="AW748" s="128">
        <f t="shared" si="575"/>
        <v>0</v>
      </c>
      <c r="AX748" s="146">
        <f t="shared" si="594"/>
        <v>0</v>
      </c>
      <c r="AY748" s="147">
        <f t="shared" si="576"/>
        <v>0</v>
      </c>
      <c r="AZ748" s="146">
        <f t="shared" si="595"/>
        <v>0</v>
      </c>
      <c r="BA748" s="129">
        <f t="shared" si="577"/>
        <v>0</v>
      </c>
      <c r="BB748" s="129">
        <f t="shared" si="578"/>
        <v>0</v>
      </c>
      <c r="BC748" s="129">
        <f t="shared" si="579"/>
        <v>0</v>
      </c>
      <c r="BD748" s="130">
        <f t="shared" si="580"/>
        <v>0</v>
      </c>
      <c r="BE748" s="130">
        <f t="shared" si="581"/>
        <v>0</v>
      </c>
      <c r="BF748" s="130">
        <f t="shared" si="582"/>
        <v>0</v>
      </c>
      <c r="BG748" s="149" t="b">
        <f t="shared" si="583"/>
        <v>0</v>
      </c>
      <c r="BH748" s="130" t="b">
        <f t="shared" si="584"/>
        <v>0</v>
      </c>
      <c r="BI748" s="130" t="str">
        <f t="shared" si="597"/>
        <v/>
      </c>
      <c r="BJ748" s="130" t="str">
        <f t="shared" si="598"/>
        <v/>
      </c>
      <c r="BK748" s="130">
        <f t="shared" si="599"/>
        <v>0</v>
      </c>
      <c r="BL748" s="130" t="str">
        <f t="shared" si="585"/>
        <v/>
      </c>
      <c r="BM748" s="130" t="str">
        <f t="shared" si="604"/>
        <v/>
      </c>
      <c r="BN748" s="130" t="str">
        <f t="shared" si="605"/>
        <v/>
      </c>
      <c r="BO748" s="130">
        <f t="shared" si="601"/>
        <v>0</v>
      </c>
      <c r="BP748" s="130">
        <f t="shared" si="602"/>
        <v>0</v>
      </c>
      <c r="BQ748" s="130">
        <f t="shared" si="603"/>
        <v>0</v>
      </c>
      <c r="BR748" s="130">
        <f t="shared" si="600"/>
        <v>0</v>
      </c>
      <c r="BS748" s="130" t="str">
        <f t="shared" si="586"/>
        <v>N</v>
      </c>
    </row>
    <row r="749" spans="1:71" ht="18" customHeight="1">
      <c r="A749" s="115"/>
      <c r="B749" s="117"/>
      <c r="C749" s="117"/>
      <c r="D749" s="118"/>
      <c r="E749" s="118"/>
      <c r="F749" s="115"/>
      <c r="G749" s="115"/>
      <c r="H749" s="119"/>
      <c r="I749" s="109" t="str">
        <f t="shared" si="556"/>
        <v xml:space="preserve"> </v>
      </c>
      <c r="J749" s="109" t="str">
        <f t="shared" si="557"/>
        <v xml:space="preserve"> </v>
      </c>
      <c r="K749" s="109" t="str">
        <f t="shared" si="558"/>
        <v xml:space="preserve"> </v>
      </c>
      <c r="W749" s="141" t="str">
        <f t="shared" si="559"/>
        <v xml:space="preserve"> </v>
      </c>
      <c r="X749" s="137" t="str">
        <f t="shared" si="560"/>
        <v xml:space="preserve"> </v>
      </c>
      <c r="Y749" s="137" t="str">
        <f t="shared" si="561"/>
        <v xml:space="preserve"> </v>
      </c>
      <c r="Z749" s="137" t="str">
        <f t="shared" si="587"/>
        <v xml:space="preserve"> </v>
      </c>
      <c r="AA749" s="138" t="str">
        <f t="shared" si="588"/>
        <v xml:space="preserve"> </v>
      </c>
      <c r="AB749" s="144" t="str">
        <f t="shared" si="589"/>
        <v xml:space="preserve"> </v>
      </c>
      <c r="AC749" s="139" t="e">
        <f t="shared" si="590"/>
        <v>#N/A</v>
      </c>
      <c r="AD749" s="139" t="e">
        <f t="shared" si="591"/>
        <v>#N/A</v>
      </c>
      <c r="AE749" s="140" t="str">
        <f>IF(ISBLANK($G749)," ",IF($D749="Z",#REF!,IF($G749=2,0,IF($G749=1,IF($AB749&gt;$AD749,#REF!,0),IF($AB749&lt;$AC749,#REF!,#REF!)))))</f>
        <v xml:space="preserve"> </v>
      </c>
      <c r="AF749" s="140" t="str">
        <f>IF(ISBLANK($G749)," ",IF($D749="Z",#REF!+#REF!,IF($G749=2,#REF!+#REF!,IF($G749=1,IF($AB749&gt;$AD749,#REF!+#REF!,#REF!+#REF!),IF($AB749&lt;$AC749,#REF!+#REF!,#REF!+#REF!)))))</f>
        <v xml:space="preserve"> </v>
      </c>
      <c r="AG749" s="125">
        <f t="shared" si="562"/>
        <v>0</v>
      </c>
      <c r="AH749" s="126">
        <f t="shared" si="563"/>
        <v>0</v>
      </c>
      <c r="AI749" s="126">
        <f t="shared" si="564"/>
        <v>0</v>
      </c>
      <c r="AJ749" s="126">
        <f t="shared" si="565"/>
        <v>0</v>
      </c>
      <c r="AK749" s="126">
        <f t="shared" si="566"/>
        <v>0</v>
      </c>
      <c r="AL749" s="126">
        <f t="shared" si="567"/>
        <v>4</v>
      </c>
      <c r="AM749" s="125">
        <f t="shared" si="596"/>
        <v>23</v>
      </c>
      <c r="AN749" s="125">
        <f t="shared" si="592"/>
        <v>0</v>
      </c>
      <c r="AO749" s="125">
        <f t="shared" si="593"/>
        <v>0</v>
      </c>
      <c r="AP749" s="125">
        <f t="shared" si="568"/>
        <v>1</v>
      </c>
      <c r="AQ749" s="127">
        <f t="shared" si="569"/>
        <v>810</v>
      </c>
      <c r="AR749" s="127">
        <f t="shared" si="570"/>
        <v>0</v>
      </c>
      <c r="AS749" s="125">
        <f t="shared" si="571"/>
        <v>0</v>
      </c>
      <c r="AT749" s="128">
        <f t="shared" si="572"/>
        <v>0</v>
      </c>
      <c r="AU749" s="128">
        <f t="shared" si="573"/>
        <v>0</v>
      </c>
      <c r="AV749" s="128">
        <f t="shared" si="574"/>
        <v>0</v>
      </c>
      <c r="AW749" s="128">
        <f t="shared" si="575"/>
        <v>0</v>
      </c>
      <c r="AX749" s="146">
        <f t="shared" si="594"/>
        <v>0</v>
      </c>
      <c r="AY749" s="147">
        <f t="shared" si="576"/>
        <v>0</v>
      </c>
      <c r="AZ749" s="146">
        <f t="shared" si="595"/>
        <v>0</v>
      </c>
      <c r="BA749" s="129">
        <f t="shared" si="577"/>
        <v>0</v>
      </c>
      <c r="BB749" s="129">
        <f t="shared" si="578"/>
        <v>0</v>
      </c>
      <c r="BC749" s="129">
        <f t="shared" si="579"/>
        <v>0</v>
      </c>
      <c r="BD749" s="130">
        <f t="shared" si="580"/>
        <v>0</v>
      </c>
      <c r="BE749" s="130">
        <f t="shared" si="581"/>
        <v>0</v>
      </c>
      <c r="BF749" s="130">
        <f t="shared" si="582"/>
        <v>0</v>
      </c>
      <c r="BG749" s="149" t="b">
        <f t="shared" si="583"/>
        <v>0</v>
      </c>
      <c r="BH749" s="130" t="b">
        <f t="shared" si="584"/>
        <v>0</v>
      </c>
      <c r="BI749" s="130" t="str">
        <f t="shared" si="597"/>
        <v/>
      </c>
      <c r="BJ749" s="130" t="str">
        <f t="shared" si="598"/>
        <v/>
      </c>
      <c r="BK749" s="130">
        <f t="shared" si="599"/>
        <v>0</v>
      </c>
      <c r="BL749" s="130" t="str">
        <f t="shared" si="585"/>
        <v/>
      </c>
      <c r="BM749" s="130" t="str">
        <f t="shared" si="604"/>
        <v/>
      </c>
      <c r="BN749" s="130" t="str">
        <f t="shared" si="605"/>
        <v/>
      </c>
      <c r="BO749" s="130">
        <f t="shared" si="601"/>
        <v>0</v>
      </c>
      <c r="BP749" s="130">
        <f t="shared" si="602"/>
        <v>0</v>
      </c>
      <c r="BQ749" s="130">
        <f t="shared" si="603"/>
        <v>0</v>
      </c>
      <c r="BR749" s="130">
        <f t="shared" si="600"/>
        <v>0</v>
      </c>
      <c r="BS749" s="130" t="str">
        <f t="shared" si="586"/>
        <v>N</v>
      </c>
    </row>
    <row r="750" spans="1:71" ht="18" customHeight="1">
      <c r="A750" s="115"/>
      <c r="B750" s="117"/>
      <c r="C750" s="117"/>
      <c r="D750" s="118"/>
      <c r="E750" s="118"/>
      <c r="F750" s="115"/>
      <c r="G750" s="115"/>
      <c r="H750" s="119"/>
      <c r="I750" s="109" t="str">
        <f t="shared" si="556"/>
        <v xml:space="preserve"> </v>
      </c>
      <c r="J750" s="109" t="str">
        <f t="shared" si="557"/>
        <v xml:space="preserve"> </v>
      </c>
      <c r="K750" s="109" t="str">
        <f t="shared" si="558"/>
        <v xml:space="preserve"> </v>
      </c>
      <c r="W750" s="141" t="str">
        <f t="shared" si="559"/>
        <v xml:space="preserve"> </v>
      </c>
      <c r="X750" s="137" t="str">
        <f t="shared" si="560"/>
        <v xml:space="preserve"> </v>
      </c>
      <c r="Y750" s="137" t="str">
        <f t="shared" si="561"/>
        <v xml:space="preserve"> </v>
      </c>
      <c r="Z750" s="137" t="str">
        <f t="shared" si="587"/>
        <v xml:space="preserve"> </v>
      </c>
      <c r="AA750" s="138" t="str">
        <f t="shared" si="588"/>
        <v xml:space="preserve"> </v>
      </c>
      <c r="AB750" s="144" t="str">
        <f t="shared" si="589"/>
        <v xml:space="preserve"> </v>
      </c>
      <c r="AC750" s="139" t="e">
        <f t="shared" si="590"/>
        <v>#N/A</v>
      </c>
      <c r="AD750" s="139" t="e">
        <f t="shared" si="591"/>
        <v>#N/A</v>
      </c>
      <c r="AE750" s="140" t="str">
        <f>IF(ISBLANK($G750)," ",IF($D750="Z",#REF!,IF($G750=2,0,IF($G750=1,IF($AB750&gt;$AD750,#REF!,0),IF($AB750&lt;$AC750,#REF!,#REF!)))))</f>
        <v xml:space="preserve"> </v>
      </c>
      <c r="AF750" s="140" t="str">
        <f>IF(ISBLANK($G750)," ",IF($D750="Z",#REF!+#REF!,IF($G750=2,#REF!+#REF!,IF($G750=1,IF($AB750&gt;$AD750,#REF!+#REF!,#REF!+#REF!),IF($AB750&lt;$AC750,#REF!+#REF!,#REF!+#REF!)))))</f>
        <v xml:space="preserve"> </v>
      </c>
      <c r="AG750" s="125">
        <f t="shared" si="562"/>
        <v>0</v>
      </c>
      <c r="AH750" s="126">
        <f t="shared" si="563"/>
        <v>0</v>
      </c>
      <c r="AI750" s="126">
        <f t="shared" si="564"/>
        <v>0</v>
      </c>
      <c r="AJ750" s="126">
        <f t="shared" si="565"/>
        <v>0</v>
      </c>
      <c r="AK750" s="126">
        <f t="shared" si="566"/>
        <v>0</v>
      </c>
      <c r="AL750" s="126">
        <f t="shared" si="567"/>
        <v>4</v>
      </c>
      <c r="AM750" s="125">
        <f t="shared" si="596"/>
        <v>23</v>
      </c>
      <c r="AN750" s="125">
        <f t="shared" si="592"/>
        <v>0</v>
      </c>
      <c r="AO750" s="125">
        <f t="shared" si="593"/>
        <v>0</v>
      </c>
      <c r="AP750" s="125">
        <f t="shared" si="568"/>
        <v>1</v>
      </c>
      <c r="AQ750" s="127">
        <f t="shared" si="569"/>
        <v>810</v>
      </c>
      <c r="AR750" s="127">
        <f t="shared" si="570"/>
        <v>0</v>
      </c>
      <c r="AS750" s="125">
        <f t="shared" si="571"/>
        <v>0</v>
      </c>
      <c r="AT750" s="128">
        <f t="shared" si="572"/>
        <v>0</v>
      </c>
      <c r="AU750" s="128">
        <f t="shared" si="573"/>
        <v>0</v>
      </c>
      <c r="AV750" s="128">
        <f t="shared" si="574"/>
        <v>0</v>
      </c>
      <c r="AW750" s="128">
        <f t="shared" si="575"/>
        <v>0</v>
      </c>
      <c r="AX750" s="146">
        <f t="shared" si="594"/>
        <v>0</v>
      </c>
      <c r="AY750" s="147">
        <f t="shared" si="576"/>
        <v>0</v>
      </c>
      <c r="AZ750" s="146">
        <f t="shared" si="595"/>
        <v>0</v>
      </c>
      <c r="BA750" s="129">
        <f t="shared" si="577"/>
        <v>0</v>
      </c>
      <c r="BB750" s="129">
        <f t="shared" si="578"/>
        <v>0</v>
      </c>
      <c r="BC750" s="129">
        <f t="shared" si="579"/>
        <v>0</v>
      </c>
      <c r="BD750" s="130">
        <f t="shared" si="580"/>
        <v>0</v>
      </c>
      <c r="BE750" s="130">
        <f t="shared" si="581"/>
        <v>0</v>
      </c>
      <c r="BF750" s="130">
        <f t="shared" si="582"/>
        <v>0</v>
      </c>
      <c r="BG750" s="149" t="b">
        <f t="shared" si="583"/>
        <v>0</v>
      </c>
      <c r="BH750" s="130" t="b">
        <f t="shared" si="584"/>
        <v>0</v>
      </c>
      <c r="BI750" s="130" t="str">
        <f t="shared" si="597"/>
        <v/>
      </c>
      <c r="BJ750" s="130" t="str">
        <f t="shared" si="598"/>
        <v/>
      </c>
      <c r="BK750" s="130">
        <f t="shared" si="599"/>
        <v>0</v>
      </c>
      <c r="BL750" s="130" t="str">
        <f t="shared" si="585"/>
        <v/>
      </c>
      <c r="BM750" s="130" t="str">
        <f t="shared" si="604"/>
        <v/>
      </c>
      <c r="BN750" s="130" t="str">
        <f t="shared" si="605"/>
        <v/>
      </c>
      <c r="BO750" s="130">
        <f t="shared" si="601"/>
        <v>0</v>
      </c>
      <c r="BP750" s="130">
        <f t="shared" si="602"/>
        <v>0</v>
      </c>
      <c r="BQ750" s="130">
        <f t="shared" si="603"/>
        <v>0</v>
      </c>
      <c r="BR750" s="130">
        <f t="shared" si="600"/>
        <v>0</v>
      </c>
      <c r="BS750" s="130" t="str">
        <f t="shared" si="586"/>
        <v>N</v>
      </c>
    </row>
    <row r="751" spans="1:71" ht="18" customHeight="1">
      <c r="A751" s="115"/>
      <c r="B751" s="117"/>
      <c r="C751" s="117"/>
      <c r="D751" s="118"/>
      <c r="E751" s="118"/>
      <c r="F751" s="115"/>
      <c r="G751" s="115"/>
      <c r="H751" s="119"/>
      <c r="I751" s="109" t="str">
        <f t="shared" si="556"/>
        <v xml:space="preserve"> </v>
      </c>
      <c r="J751" s="109" t="str">
        <f t="shared" si="557"/>
        <v xml:space="preserve"> </v>
      </c>
      <c r="K751" s="109" t="str">
        <f t="shared" si="558"/>
        <v xml:space="preserve"> </v>
      </c>
      <c r="W751" s="141" t="str">
        <f t="shared" si="559"/>
        <v xml:space="preserve"> </v>
      </c>
      <c r="X751" s="137" t="str">
        <f t="shared" si="560"/>
        <v xml:space="preserve"> </v>
      </c>
      <c r="Y751" s="137" t="str">
        <f t="shared" si="561"/>
        <v xml:space="preserve"> </v>
      </c>
      <c r="Z751" s="137" t="str">
        <f t="shared" si="587"/>
        <v xml:space="preserve"> </v>
      </c>
      <c r="AA751" s="138" t="str">
        <f t="shared" si="588"/>
        <v xml:space="preserve"> </v>
      </c>
      <c r="AB751" s="144" t="str">
        <f t="shared" si="589"/>
        <v xml:space="preserve"> </v>
      </c>
      <c r="AC751" s="139" t="e">
        <f t="shared" si="590"/>
        <v>#N/A</v>
      </c>
      <c r="AD751" s="139" t="e">
        <f t="shared" si="591"/>
        <v>#N/A</v>
      </c>
      <c r="AE751" s="140" t="str">
        <f>IF(ISBLANK($G751)," ",IF($D751="Z",#REF!,IF($G751=2,0,IF($G751=1,IF($AB751&gt;$AD751,#REF!,0),IF($AB751&lt;$AC751,#REF!,#REF!)))))</f>
        <v xml:space="preserve"> </v>
      </c>
      <c r="AF751" s="140" t="str">
        <f>IF(ISBLANK($G751)," ",IF($D751="Z",#REF!+#REF!,IF($G751=2,#REF!+#REF!,IF($G751=1,IF($AB751&gt;$AD751,#REF!+#REF!,#REF!+#REF!),IF($AB751&lt;$AC751,#REF!+#REF!,#REF!+#REF!)))))</f>
        <v xml:space="preserve"> </v>
      </c>
      <c r="AG751" s="125">
        <f t="shared" si="562"/>
        <v>0</v>
      </c>
      <c r="AH751" s="126">
        <f t="shared" si="563"/>
        <v>0</v>
      </c>
      <c r="AI751" s="126">
        <f t="shared" si="564"/>
        <v>0</v>
      </c>
      <c r="AJ751" s="126">
        <f t="shared" si="565"/>
        <v>0</v>
      </c>
      <c r="AK751" s="126">
        <f t="shared" si="566"/>
        <v>0</v>
      </c>
      <c r="AL751" s="126">
        <f t="shared" si="567"/>
        <v>4</v>
      </c>
      <c r="AM751" s="125">
        <f t="shared" si="596"/>
        <v>23</v>
      </c>
      <c r="AN751" s="125">
        <f t="shared" si="592"/>
        <v>0</v>
      </c>
      <c r="AO751" s="125">
        <f t="shared" si="593"/>
        <v>0</v>
      </c>
      <c r="AP751" s="125">
        <f t="shared" si="568"/>
        <v>1</v>
      </c>
      <c r="AQ751" s="127">
        <f t="shared" si="569"/>
        <v>810</v>
      </c>
      <c r="AR751" s="127">
        <f t="shared" si="570"/>
        <v>0</v>
      </c>
      <c r="AS751" s="125">
        <f t="shared" si="571"/>
        <v>0</v>
      </c>
      <c r="AT751" s="128">
        <f t="shared" si="572"/>
        <v>0</v>
      </c>
      <c r="AU751" s="128">
        <f t="shared" si="573"/>
        <v>0</v>
      </c>
      <c r="AV751" s="128">
        <f t="shared" si="574"/>
        <v>0</v>
      </c>
      <c r="AW751" s="128">
        <f t="shared" si="575"/>
        <v>0</v>
      </c>
      <c r="AX751" s="146">
        <f t="shared" si="594"/>
        <v>0</v>
      </c>
      <c r="AY751" s="147">
        <f t="shared" si="576"/>
        <v>0</v>
      </c>
      <c r="AZ751" s="146">
        <f t="shared" si="595"/>
        <v>0</v>
      </c>
      <c r="BA751" s="129">
        <f t="shared" si="577"/>
        <v>0</v>
      </c>
      <c r="BB751" s="129">
        <f t="shared" si="578"/>
        <v>0</v>
      </c>
      <c r="BC751" s="129">
        <f t="shared" si="579"/>
        <v>0</v>
      </c>
      <c r="BD751" s="130">
        <f t="shared" si="580"/>
        <v>0</v>
      </c>
      <c r="BE751" s="130">
        <f t="shared" si="581"/>
        <v>0</v>
      </c>
      <c r="BF751" s="130">
        <f t="shared" si="582"/>
        <v>0</v>
      </c>
      <c r="BG751" s="149" t="b">
        <f t="shared" si="583"/>
        <v>0</v>
      </c>
      <c r="BH751" s="130" t="b">
        <f t="shared" si="584"/>
        <v>0</v>
      </c>
      <c r="BI751" s="130" t="str">
        <f t="shared" si="597"/>
        <v/>
      </c>
      <c r="BJ751" s="130" t="str">
        <f t="shared" si="598"/>
        <v/>
      </c>
      <c r="BK751" s="130">
        <f t="shared" si="599"/>
        <v>0</v>
      </c>
      <c r="BL751" s="130" t="str">
        <f t="shared" si="585"/>
        <v/>
      </c>
      <c r="BM751" s="130" t="str">
        <f t="shared" si="604"/>
        <v/>
      </c>
      <c r="BN751" s="130" t="str">
        <f t="shared" si="605"/>
        <v/>
      </c>
      <c r="BO751" s="130">
        <f t="shared" si="601"/>
        <v>0</v>
      </c>
      <c r="BP751" s="130">
        <f t="shared" si="602"/>
        <v>0</v>
      </c>
      <c r="BQ751" s="130">
        <f t="shared" si="603"/>
        <v>0</v>
      </c>
      <c r="BR751" s="130">
        <f t="shared" si="600"/>
        <v>0</v>
      </c>
      <c r="BS751" s="130" t="str">
        <f t="shared" si="586"/>
        <v>N</v>
      </c>
    </row>
    <row r="752" spans="1:71" ht="18" customHeight="1">
      <c r="A752" s="115"/>
      <c r="B752" s="117"/>
      <c r="C752" s="117"/>
      <c r="D752" s="118"/>
      <c r="E752" s="118"/>
      <c r="F752" s="115"/>
      <c r="G752" s="115"/>
      <c r="H752" s="119"/>
      <c r="I752" s="109" t="str">
        <f t="shared" si="556"/>
        <v xml:space="preserve"> </v>
      </c>
      <c r="J752" s="109" t="str">
        <f t="shared" si="557"/>
        <v xml:space="preserve"> </v>
      </c>
      <c r="K752" s="109" t="str">
        <f t="shared" si="558"/>
        <v xml:space="preserve"> </v>
      </c>
      <c r="W752" s="141" t="str">
        <f t="shared" si="559"/>
        <v xml:space="preserve"> </v>
      </c>
      <c r="X752" s="137" t="str">
        <f t="shared" si="560"/>
        <v xml:space="preserve"> </v>
      </c>
      <c r="Y752" s="137" t="str">
        <f t="shared" si="561"/>
        <v xml:space="preserve"> </v>
      </c>
      <c r="Z752" s="137" t="str">
        <f t="shared" si="587"/>
        <v xml:space="preserve"> </v>
      </c>
      <c r="AA752" s="138" t="str">
        <f t="shared" si="588"/>
        <v xml:space="preserve"> </v>
      </c>
      <c r="AB752" s="144" t="str">
        <f t="shared" si="589"/>
        <v xml:space="preserve"> </v>
      </c>
      <c r="AC752" s="139" t="e">
        <f t="shared" si="590"/>
        <v>#N/A</v>
      </c>
      <c r="AD752" s="139" t="e">
        <f t="shared" si="591"/>
        <v>#N/A</v>
      </c>
      <c r="AE752" s="140" t="str">
        <f>IF(ISBLANK($G752)," ",IF($D752="Z",#REF!,IF($G752=2,0,IF($G752=1,IF($AB752&gt;$AD752,#REF!,0),IF($AB752&lt;$AC752,#REF!,#REF!)))))</f>
        <v xml:space="preserve"> </v>
      </c>
      <c r="AF752" s="140" t="str">
        <f>IF(ISBLANK($G752)," ",IF($D752="Z",#REF!+#REF!,IF($G752=2,#REF!+#REF!,IF($G752=1,IF($AB752&gt;$AD752,#REF!+#REF!,#REF!+#REF!),IF($AB752&lt;$AC752,#REF!+#REF!,#REF!+#REF!)))))</f>
        <v xml:space="preserve"> </v>
      </c>
      <c r="AG752" s="125">
        <f t="shared" si="562"/>
        <v>0</v>
      </c>
      <c r="AH752" s="126">
        <f t="shared" si="563"/>
        <v>0</v>
      </c>
      <c r="AI752" s="126">
        <f t="shared" si="564"/>
        <v>0</v>
      </c>
      <c r="AJ752" s="126">
        <f t="shared" si="565"/>
        <v>0</v>
      </c>
      <c r="AK752" s="126">
        <f t="shared" si="566"/>
        <v>0</v>
      </c>
      <c r="AL752" s="126">
        <f t="shared" si="567"/>
        <v>4</v>
      </c>
      <c r="AM752" s="125">
        <f t="shared" si="596"/>
        <v>23</v>
      </c>
      <c r="AN752" s="125">
        <f t="shared" si="592"/>
        <v>0</v>
      </c>
      <c r="AO752" s="125">
        <f t="shared" si="593"/>
        <v>0</v>
      </c>
      <c r="AP752" s="125">
        <f t="shared" si="568"/>
        <v>1</v>
      </c>
      <c r="AQ752" s="127">
        <f t="shared" si="569"/>
        <v>810</v>
      </c>
      <c r="AR752" s="127">
        <f t="shared" si="570"/>
        <v>0</v>
      </c>
      <c r="AS752" s="125">
        <f t="shared" si="571"/>
        <v>0</v>
      </c>
      <c r="AT752" s="128">
        <f t="shared" si="572"/>
        <v>0</v>
      </c>
      <c r="AU752" s="128">
        <f t="shared" si="573"/>
        <v>0</v>
      </c>
      <c r="AV752" s="128">
        <f t="shared" si="574"/>
        <v>0</v>
      </c>
      <c r="AW752" s="128">
        <f t="shared" si="575"/>
        <v>0</v>
      </c>
      <c r="AX752" s="146">
        <f t="shared" si="594"/>
        <v>0</v>
      </c>
      <c r="AY752" s="147">
        <f t="shared" si="576"/>
        <v>0</v>
      </c>
      <c r="AZ752" s="146">
        <f t="shared" si="595"/>
        <v>0</v>
      </c>
      <c r="BA752" s="129">
        <f t="shared" si="577"/>
        <v>0</v>
      </c>
      <c r="BB752" s="129">
        <f t="shared" si="578"/>
        <v>0</v>
      </c>
      <c r="BC752" s="129">
        <f t="shared" si="579"/>
        <v>0</v>
      </c>
      <c r="BD752" s="130">
        <f t="shared" si="580"/>
        <v>0</v>
      </c>
      <c r="BE752" s="130">
        <f t="shared" si="581"/>
        <v>0</v>
      </c>
      <c r="BF752" s="130">
        <f t="shared" si="582"/>
        <v>0</v>
      </c>
      <c r="BG752" s="149" t="b">
        <f t="shared" si="583"/>
        <v>0</v>
      </c>
      <c r="BH752" s="130" t="b">
        <f t="shared" si="584"/>
        <v>0</v>
      </c>
      <c r="BI752" s="130" t="str">
        <f t="shared" si="597"/>
        <v/>
      </c>
      <c r="BJ752" s="130" t="str">
        <f t="shared" si="598"/>
        <v/>
      </c>
      <c r="BK752" s="130">
        <f t="shared" si="599"/>
        <v>0</v>
      </c>
      <c r="BL752" s="130" t="str">
        <f t="shared" si="585"/>
        <v/>
      </c>
      <c r="BM752" s="130" t="str">
        <f t="shared" si="604"/>
        <v/>
      </c>
      <c r="BN752" s="130" t="str">
        <f t="shared" si="605"/>
        <v/>
      </c>
      <c r="BO752" s="130">
        <f t="shared" si="601"/>
        <v>0</v>
      </c>
      <c r="BP752" s="130">
        <f t="shared" si="602"/>
        <v>0</v>
      </c>
      <c r="BQ752" s="130">
        <f t="shared" si="603"/>
        <v>0</v>
      </c>
      <c r="BR752" s="130">
        <f t="shared" si="600"/>
        <v>0</v>
      </c>
      <c r="BS752" s="130" t="str">
        <f t="shared" si="586"/>
        <v>N</v>
      </c>
    </row>
    <row r="753" spans="1:71" ht="18" customHeight="1">
      <c r="A753" s="115"/>
      <c r="B753" s="117"/>
      <c r="C753" s="117"/>
      <c r="D753" s="118"/>
      <c r="E753" s="118"/>
      <c r="F753" s="115"/>
      <c r="G753" s="115"/>
      <c r="H753" s="119"/>
      <c r="I753" s="109" t="str">
        <f t="shared" si="556"/>
        <v xml:space="preserve"> </v>
      </c>
      <c r="J753" s="109" t="str">
        <f t="shared" si="557"/>
        <v xml:space="preserve"> </v>
      </c>
      <c r="K753" s="109" t="str">
        <f t="shared" si="558"/>
        <v xml:space="preserve"> </v>
      </c>
      <c r="W753" s="141" t="str">
        <f t="shared" si="559"/>
        <v xml:space="preserve"> </v>
      </c>
      <c r="X753" s="137" t="str">
        <f t="shared" si="560"/>
        <v xml:space="preserve"> </v>
      </c>
      <c r="Y753" s="137" t="str">
        <f t="shared" si="561"/>
        <v xml:space="preserve"> </v>
      </c>
      <c r="Z753" s="137" t="str">
        <f t="shared" si="587"/>
        <v xml:space="preserve"> </v>
      </c>
      <c r="AA753" s="138" t="str">
        <f t="shared" si="588"/>
        <v xml:space="preserve"> </v>
      </c>
      <c r="AB753" s="144" t="str">
        <f t="shared" si="589"/>
        <v xml:space="preserve"> </v>
      </c>
      <c r="AC753" s="139" t="e">
        <f t="shared" si="590"/>
        <v>#N/A</v>
      </c>
      <c r="AD753" s="139" t="e">
        <f t="shared" si="591"/>
        <v>#N/A</v>
      </c>
      <c r="AE753" s="140" t="str">
        <f>IF(ISBLANK($G753)," ",IF($D753="Z",#REF!,IF($G753=2,0,IF($G753=1,IF($AB753&gt;$AD753,#REF!,0),IF($AB753&lt;$AC753,#REF!,#REF!)))))</f>
        <v xml:space="preserve"> </v>
      </c>
      <c r="AF753" s="140" t="str">
        <f>IF(ISBLANK($G753)," ",IF($D753="Z",#REF!+#REF!,IF($G753=2,#REF!+#REF!,IF($G753=1,IF($AB753&gt;$AD753,#REF!+#REF!,#REF!+#REF!),IF($AB753&lt;$AC753,#REF!+#REF!,#REF!+#REF!)))))</f>
        <v xml:space="preserve"> </v>
      </c>
      <c r="AG753" s="125">
        <f t="shared" si="562"/>
        <v>0</v>
      </c>
      <c r="AH753" s="126">
        <f t="shared" si="563"/>
        <v>0</v>
      </c>
      <c r="AI753" s="126">
        <f t="shared" si="564"/>
        <v>0</v>
      </c>
      <c r="AJ753" s="126">
        <f t="shared" si="565"/>
        <v>0</v>
      </c>
      <c r="AK753" s="126">
        <f t="shared" si="566"/>
        <v>0</v>
      </c>
      <c r="AL753" s="126">
        <f t="shared" si="567"/>
        <v>4</v>
      </c>
      <c r="AM753" s="125">
        <f t="shared" si="596"/>
        <v>23</v>
      </c>
      <c r="AN753" s="125">
        <f t="shared" si="592"/>
        <v>0</v>
      </c>
      <c r="AO753" s="125">
        <f t="shared" si="593"/>
        <v>0</v>
      </c>
      <c r="AP753" s="125">
        <f t="shared" si="568"/>
        <v>1</v>
      </c>
      <c r="AQ753" s="127">
        <f t="shared" si="569"/>
        <v>810</v>
      </c>
      <c r="AR753" s="127">
        <f t="shared" si="570"/>
        <v>0</v>
      </c>
      <c r="AS753" s="125">
        <f t="shared" si="571"/>
        <v>0</v>
      </c>
      <c r="AT753" s="128">
        <f t="shared" si="572"/>
        <v>0</v>
      </c>
      <c r="AU753" s="128">
        <f t="shared" si="573"/>
        <v>0</v>
      </c>
      <c r="AV753" s="128">
        <f t="shared" si="574"/>
        <v>0</v>
      </c>
      <c r="AW753" s="128">
        <f t="shared" si="575"/>
        <v>0</v>
      </c>
      <c r="AX753" s="146">
        <f t="shared" si="594"/>
        <v>0</v>
      </c>
      <c r="AY753" s="147">
        <f t="shared" si="576"/>
        <v>0</v>
      </c>
      <c r="AZ753" s="146">
        <f t="shared" si="595"/>
        <v>0</v>
      </c>
      <c r="BA753" s="129">
        <f t="shared" si="577"/>
        <v>0</v>
      </c>
      <c r="BB753" s="129">
        <f t="shared" si="578"/>
        <v>0</v>
      </c>
      <c r="BC753" s="129">
        <f t="shared" si="579"/>
        <v>0</v>
      </c>
      <c r="BD753" s="130">
        <f t="shared" si="580"/>
        <v>0</v>
      </c>
      <c r="BE753" s="130">
        <f t="shared" si="581"/>
        <v>0</v>
      </c>
      <c r="BF753" s="130">
        <f t="shared" si="582"/>
        <v>0</v>
      </c>
      <c r="BG753" s="149" t="b">
        <f t="shared" si="583"/>
        <v>0</v>
      </c>
      <c r="BH753" s="130" t="b">
        <f t="shared" si="584"/>
        <v>0</v>
      </c>
      <c r="BI753" s="130" t="str">
        <f t="shared" si="597"/>
        <v/>
      </c>
      <c r="BJ753" s="130" t="str">
        <f t="shared" si="598"/>
        <v/>
      </c>
      <c r="BK753" s="130">
        <f t="shared" si="599"/>
        <v>0</v>
      </c>
      <c r="BL753" s="130" t="str">
        <f t="shared" si="585"/>
        <v/>
      </c>
      <c r="BM753" s="130" t="str">
        <f t="shared" si="604"/>
        <v/>
      </c>
      <c r="BN753" s="130" t="str">
        <f t="shared" si="605"/>
        <v/>
      </c>
      <c r="BO753" s="130">
        <f t="shared" si="601"/>
        <v>0</v>
      </c>
      <c r="BP753" s="130">
        <f t="shared" si="602"/>
        <v>0</v>
      </c>
      <c r="BQ753" s="130">
        <f t="shared" si="603"/>
        <v>0</v>
      </c>
      <c r="BR753" s="130">
        <f t="shared" si="600"/>
        <v>0</v>
      </c>
      <c r="BS753" s="130" t="str">
        <f t="shared" si="586"/>
        <v>N</v>
      </c>
    </row>
    <row r="754" spans="1:71" ht="18" customHeight="1">
      <c r="A754" s="115"/>
      <c r="B754" s="117"/>
      <c r="C754" s="117"/>
      <c r="D754" s="118"/>
      <c r="E754" s="118"/>
      <c r="F754" s="115"/>
      <c r="G754" s="115"/>
      <c r="H754" s="119"/>
      <c r="I754" s="109" t="str">
        <f t="shared" si="556"/>
        <v xml:space="preserve"> </v>
      </c>
      <c r="J754" s="109" t="str">
        <f t="shared" si="557"/>
        <v xml:space="preserve"> </v>
      </c>
      <c r="K754" s="109" t="str">
        <f t="shared" si="558"/>
        <v xml:space="preserve"> </v>
      </c>
      <c r="W754" s="141" t="str">
        <f t="shared" si="559"/>
        <v xml:space="preserve"> </v>
      </c>
      <c r="X754" s="137" t="str">
        <f t="shared" si="560"/>
        <v xml:space="preserve"> </v>
      </c>
      <c r="Y754" s="137" t="str">
        <f t="shared" si="561"/>
        <v xml:space="preserve"> </v>
      </c>
      <c r="Z754" s="137" t="str">
        <f t="shared" si="587"/>
        <v xml:space="preserve"> </v>
      </c>
      <c r="AA754" s="138" t="str">
        <f t="shared" si="588"/>
        <v xml:space="preserve"> </v>
      </c>
      <c r="AB754" s="144" t="str">
        <f t="shared" si="589"/>
        <v xml:space="preserve"> </v>
      </c>
      <c r="AC754" s="139" t="e">
        <f t="shared" si="590"/>
        <v>#N/A</v>
      </c>
      <c r="AD754" s="139" t="e">
        <f t="shared" si="591"/>
        <v>#N/A</v>
      </c>
      <c r="AE754" s="140" t="str">
        <f>IF(ISBLANK($G754)," ",IF($D754="Z",#REF!,IF($G754=2,0,IF($G754=1,IF($AB754&gt;$AD754,#REF!,0),IF($AB754&lt;$AC754,#REF!,#REF!)))))</f>
        <v xml:space="preserve"> </v>
      </c>
      <c r="AF754" s="140" t="str">
        <f>IF(ISBLANK($G754)," ",IF($D754="Z",#REF!+#REF!,IF($G754=2,#REF!+#REF!,IF($G754=1,IF($AB754&gt;$AD754,#REF!+#REF!,#REF!+#REF!),IF($AB754&lt;$AC754,#REF!+#REF!,#REF!+#REF!)))))</f>
        <v xml:space="preserve"> </v>
      </c>
      <c r="AG754" s="125">
        <f t="shared" si="562"/>
        <v>0</v>
      </c>
      <c r="AH754" s="126">
        <f t="shared" si="563"/>
        <v>0</v>
      </c>
      <c r="AI754" s="126">
        <f t="shared" si="564"/>
        <v>0</v>
      </c>
      <c r="AJ754" s="126">
        <f t="shared" si="565"/>
        <v>0</v>
      </c>
      <c r="AK754" s="126">
        <f t="shared" si="566"/>
        <v>0</v>
      </c>
      <c r="AL754" s="126">
        <f t="shared" si="567"/>
        <v>4</v>
      </c>
      <c r="AM754" s="125">
        <f t="shared" si="596"/>
        <v>23</v>
      </c>
      <c r="AN754" s="125">
        <f t="shared" si="592"/>
        <v>0</v>
      </c>
      <c r="AO754" s="125">
        <f t="shared" si="593"/>
        <v>0</v>
      </c>
      <c r="AP754" s="125">
        <f t="shared" si="568"/>
        <v>1</v>
      </c>
      <c r="AQ754" s="127">
        <f t="shared" si="569"/>
        <v>810</v>
      </c>
      <c r="AR754" s="127">
        <f t="shared" si="570"/>
        <v>0</v>
      </c>
      <c r="AS754" s="125">
        <f t="shared" si="571"/>
        <v>0</v>
      </c>
      <c r="AT754" s="128">
        <f t="shared" si="572"/>
        <v>0</v>
      </c>
      <c r="AU754" s="128">
        <f t="shared" si="573"/>
        <v>0</v>
      </c>
      <c r="AV754" s="128">
        <f t="shared" si="574"/>
        <v>0</v>
      </c>
      <c r="AW754" s="128">
        <f t="shared" si="575"/>
        <v>0</v>
      </c>
      <c r="AX754" s="146">
        <f t="shared" si="594"/>
        <v>0</v>
      </c>
      <c r="AY754" s="147">
        <f t="shared" si="576"/>
        <v>0</v>
      </c>
      <c r="AZ754" s="146">
        <f t="shared" si="595"/>
        <v>0</v>
      </c>
      <c r="BA754" s="129">
        <f t="shared" si="577"/>
        <v>0</v>
      </c>
      <c r="BB754" s="129">
        <f t="shared" si="578"/>
        <v>0</v>
      </c>
      <c r="BC754" s="129">
        <f t="shared" si="579"/>
        <v>0</v>
      </c>
      <c r="BD754" s="130">
        <f t="shared" si="580"/>
        <v>0</v>
      </c>
      <c r="BE754" s="130">
        <f t="shared" si="581"/>
        <v>0</v>
      </c>
      <c r="BF754" s="130">
        <f t="shared" si="582"/>
        <v>0</v>
      </c>
      <c r="BG754" s="149" t="b">
        <f t="shared" si="583"/>
        <v>0</v>
      </c>
      <c r="BH754" s="130" t="b">
        <f t="shared" si="584"/>
        <v>0</v>
      </c>
      <c r="BI754" s="130" t="str">
        <f t="shared" si="597"/>
        <v/>
      </c>
      <c r="BJ754" s="130" t="str">
        <f t="shared" si="598"/>
        <v/>
      </c>
      <c r="BK754" s="130">
        <f t="shared" si="599"/>
        <v>0</v>
      </c>
      <c r="BL754" s="130" t="str">
        <f t="shared" si="585"/>
        <v/>
      </c>
      <c r="BM754" s="130" t="str">
        <f t="shared" si="604"/>
        <v/>
      </c>
      <c r="BN754" s="130" t="str">
        <f t="shared" si="605"/>
        <v/>
      </c>
      <c r="BO754" s="130">
        <f t="shared" si="601"/>
        <v>0</v>
      </c>
      <c r="BP754" s="130">
        <f t="shared" si="602"/>
        <v>0</v>
      </c>
      <c r="BQ754" s="130">
        <f t="shared" si="603"/>
        <v>0</v>
      </c>
      <c r="BR754" s="130">
        <f t="shared" si="600"/>
        <v>0</v>
      </c>
      <c r="BS754" s="130" t="str">
        <f t="shared" si="586"/>
        <v>N</v>
      </c>
    </row>
    <row r="755" spans="1:71" ht="18" customHeight="1">
      <c r="A755" s="115"/>
      <c r="B755" s="117"/>
      <c r="C755" s="117"/>
      <c r="D755" s="118"/>
      <c r="E755" s="118"/>
      <c r="F755" s="115"/>
      <c r="G755" s="115"/>
      <c r="H755" s="119"/>
      <c r="I755" s="109" t="str">
        <f t="shared" si="556"/>
        <v xml:space="preserve"> </v>
      </c>
      <c r="J755" s="109" t="str">
        <f t="shared" si="557"/>
        <v xml:space="preserve"> </v>
      </c>
      <c r="K755" s="109" t="str">
        <f t="shared" si="558"/>
        <v xml:space="preserve"> </v>
      </c>
      <c r="W755" s="141" t="str">
        <f t="shared" si="559"/>
        <v xml:space="preserve"> </v>
      </c>
      <c r="X755" s="137" t="str">
        <f t="shared" si="560"/>
        <v xml:space="preserve"> </v>
      </c>
      <c r="Y755" s="137" t="str">
        <f t="shared" si="561"/>
        <v xml:space="preserve"> </v>
      </c>
      <c r="Z755" s="137" t="str">
        <f t="shared" si="587"/>
        <v xml:space="preserve"> </v>
      </c>
      <c r="AA755" s="138" t="str">
        <f t="shared" si="588"/>
        <v xml:space="preserve"> </v>
      </c>
      <c r="AB755" s="144" t="str">
        <f t="shared" si="589"/>
        <v xml:space="preserve"> </v>
      </c>
      <c r="AC755" s="139" t="e">
        <f t="shared" si="590"/>
        <v>#N/A</v>
      </c>
      <c r="AD755" s="139" t="e">
        <f t="shared" si="591"/>
        <v>#N/A</v>
      </c>
      <c r="AE755" s="140" t="str">
        <f>IF(ISBLANK($G755)," ",IF($D755="Z",#REF!,IF($G755=2,0,IF($G755=1,IF($AB755&gt;$AD755,#REF!,0),IF($AB755&lt;$AC755,#REF!,#REF!)))))</f>
        <v xml:space="preserve"> </v>
      </c>
      <c r="AF755" s="140" t="str">
        <f>IF(ISBLANK($G755)," ",IF($D755="Z",#REF!+#REF!,IF($G755=2,#REF!+#REF!,IF($G755=1,IF($AB755&gt;$AD755,#REF!+#REF!,#REF!+#REF!),IF($AB755&lt;$AC755,#REF!+#REF!,#REF!+#REF!)))))</f>
        <v xml:space="preserve"> </v>
      </c>
      <c r="AG755" s="125">
        <f t="shared" si="562"/>
        <v>0</v>
      </c>
      <c r="AH755" s="126">
        <f t="shared" si="563"/>
        <v>0</v>
      </c>
      <c r="AI755" s="126">
        <f t="shared" si="564"/>
        <v>0</v>
      </c>
      <c r="AJ755" s="126">
        <f t="shared" si="565"/>
        <v>0</v>
      </c>
      <c r="AK755" s="126">
        <f t="shared" si="566"/>
        <v>0</v>
      </c>
      <c r="AL755" s="126">
        <f t="shared" si="567"/>
        <v>4</v>
      </c>
      <c r="AM755" s="125">
        <f t="shared" si="596"/>
        <v>23</v>
      </c>
      <c r="AN755" s="125">
        <f t="shared" si="592"/>
        <v>0</v>
      </c>
      <c r="AO755" s="125">
        <f t="shared" si="593"/>
        <v>0</v>
      </c>
      <c r="AP755" s="125">
        <f t="shared" si="568"/>
        <v>1</v>
      </c>
      <c r="AQ755" s="127">
        <f t="shared" si="569"/>
        <v>810</v>
      </c>
      <c r="AR755" s="127">
        <f t="shared" si="570"/>
        <v>0</v>
      </c>
      <c r="AS755" s="125">
        <f t="shared" si="571"/>
        <v>0</v>
      </c>
      <c r="AT755" s="128">
        <f t="shared" si="572"/>
        <v>0</v>
      </c>
      <c r="AU755" s="128">
        <f t="shared" si="573"/>
        <v>0</v>
      </c>
      <c r="AV755" s="128">
        <f t="shared" si="574"/>
        <v>0</v>
      </c>
      <c r="AW755" s="128">
        <f t="shared" si="575"/>
        <v>0</v>
      </c>
      <c r="AX755" s="146">
        <f t="shared" si="594"/>
        <v>0</v>
      </c>
      <c r="AY755" s="147">
        <f t="shared" si="576"/>
        <v>0</v>
      </c>
      <c r="AZ755" s="146">
        <f t="shared" si="595"/>
        <v>0</v>
      </c>
      <c r="BA755" s="129">
        <f t="shared" si="577"/>
        <v>0</v>
      </c>
      <c r="BB755" s="129">
        <f t="shared" si="578"/>
        <v>0</v>
      </c>
      <c r="BC755" s="129">
        <f t="shared" si="579"/>
        <v>0</v>
      </c>
      <c r="BD755" s="130">
        <f t="shared" si="580"/>
        <v>0</v>
      </c>
      <c r="BE755" s="130">
        <f t="shared" si="581"/>
        <v>0</v>
      </c>
      <c r="BF755" s="130">
        <f t="shared" si="582"/>
        <v>0</v>
      </c>
      <c r="BG755" s="149" t="b">
        <f t="shared" si="583"/>
        <v>0</v>
      </c>
      <c r="BH755" s="130" t="b">
        <f t="shared" si="584"/>
        <v>0</v>
      </c>
      <c r="BI755" s="130" t="str">
        <f t="shared" si="597"/>
        <v/>
      </c>
      <c r="BJ755" s="130" t="str">
        <f t="shared" si="598"/>
        <v/>
      </c>
      <c r="BK755" s="130">
        <f t="shared" si="599"/>
        <v>0</v>
      </c>
      <c r="BL755" s="130" t="str">
        <f t="shared" si="585"/>
        <v/>
      </c>
      <c r="BM755" s="130" t="str">
        <f t="shared" si="604"/>
        <v/>
      </c>
      <c r="BN755" s="130" t="str">
        <f t="shared" si="605"/>
        <v/>
      </c>
      <c r="BO755" s="130">
        <f t="shared" si="601"/>
        <v>0</v>
      </c>
      <c r="BP755" s="130">
        <f t="shared" si="602"/>
        <v>0</v>
      </c>
      <c r="BQ755" s="130">
        <f t="shared" si="603"/>
        <v>0</v>
      </c>
      <c r="BR755" s="130">
        <f t="shared" si="600"/>
        <v>0</v>
      </c>
      <c r="BS755" s="130" t="str">
        <f t="shared" si="586"/>
        <v>N</v>
      </c>
    </row>
    <row r="756" spans="1:71" ht="18" customHeight="1">
      <c r="A756" s="115"/>
      <c r="B756" s="117"/>
      <c r="C756" s="117"/>
      <c r="D756" s="118"/>
      <c r="E756" s="118"/>
      <c r="F756" s="115"/>
      <c r="G756" s="115"/>
      <c r="H756" s="119"/>
      <c r="I756" s="109" t="str">
        <f t="shared" si="556"/>
        <v xml:space="preserve"> </v>
      </c>
      <c r="J756" s="109" t="str">
        <f t="shared" si="557"/>
        <v xml:space="preserve"> </v>
      </c>
      <c r="K756" s="109" t="str">
        <f t="shared" si="558"/>
        <v xml:space="preserve"> </v>
      </c>
      <c r="W756" s="141" t="str">
        <f t="shared" si="559"/>
        <v xml:space="preserve"> </v>
      </c>
      <c r="X756" s="137" t="str">
        <f t="shared" si="560"/>
        <v xml:space="preserve"> </v>
      </c>
      <c r="Y756" s="137" t="str">
        <f t="shared" si="561"/>
        <v xml:space="preserve"> </v>
      </c>
      <c r="Z756" s="137" t="str">
        <f t="shared" si="587"/>
        <v xml:space="preserve"> </v>
      </c>
      <c r="AA756" s="138" t="str">
        <f t="shared" si="588"/>
        <v xml:space="preserve"> </v>
      </c>
      <c r="AB756" s="144" t="str">
        <f t="shared" si="589"/>
        <v xml:space="preserve"> </v>
      </c>
      <c r="AC756" s="139" t="e">
        <f t="shared" si="590"/>
        <v>#N/A</v>
      </c>
      <c r="AD756" s="139" t="e">
        <f t="shared" si="591"/>
        <v>#N/A</v>
      </c>
      <c r="AE756" s="140" t="str">
        <f>IF(ISBLANK($G756)," ",IF($D756="Z",#REF!,IF($G756=2,0,IF($G756=1,IF($AB756&gt;$AD756,#REF!,0),IF($AB756&lt;$AC756,#REF!,#REF!)))))</f>
        <v xml:space="preserve"> </v>
      </c>
      <c r="AF756" s="140" t="str">
        <f>IF(ISBLANK($G756)," ",IF($D756="Z",#REF!+#REF!,IF($G756=2,#REF!+#REF!,IF($G756=1,IF($AB756&gt;$AD756,#REF!+#REF!,#REF!+#REF!),IF($AB756&lt;$AC756,#REF!+#REF!,#REF!+#REF!)))))</f>
        <v xml:space="preserve"> </v>
      </c>
      <c r="AG756" s="125">
        <f t="shared" si="562"/>
        <v>0</v>
      </c>
      <c r="AH756" s="126">
        <f t="shared" si="563"/>
        <v>0</v>
      </c>
      <c r="AI756" s="126">
        <f t="shared" si="564"/>
        <v>0</v>
      </c>
      <c r="AJ756" s="126">
        <f t="shared" si="565"/>
        <v>0</v>
      </c>
      <c r="AK756" s="126">
        <f t="shared" si="566"/>
        <v>0</v>
      </c>
      <c r="AL756" s="126">
        <f t="shared" si="567"/>
        <v>4</v>
      </c>
      <c r="AM756" s="125">
        <f t="shared" si="596"/>
        <v>23</v>
      </c>
      <c r="AN756" s="125">
        <f t="shared" si="592"/>
        <v>0</v>
      </c>
      <c r="AO756" s="125">
        <f t="shared" si="593"/>
        <v>0</v>
      </c>
      <c r="AP756" s="125">
        <f t="shared" si="568"/>
        <v>1</v>
      </c>
      <c r="AQ756" s="127">
        <f t="shared" si="569"/>
        <v>810</v>
      </c>
      <c r="AR756" s="127">
        <f t="shared" si="570"/>
        <v>0</v>
      </c>
      <c r="AS756" s="125">
        <f t="shared" si="571"/>
        <v>0</v>
      </c>
      <c r="AT756" s="128">
        <f t="shared" si="572"/>
        <v>0</v>
      </c>
      <c r="AU756" s="128">
        <f t="shared" si="573"/>
        <v>0</v>
      </c>
      <c r="AV756" s="128">
        <f t="shared" si="574"/>
        <v>0</v>
      </c>
      <c r="AW756" s="128">
        <f t="shared" si="575"/>
        <v>0</v>
      </c>
      <c r="AX756" s="146">
        <f t="shared" si="594"/>
        <v>0</v>
      </c>
      <c r="AY756" s="147">
        <f t="shared" si="576"/>
        <v>0</v>
      </c>
      <c r="AZ756" s="146">
        <f t="shared" si="595"/>
        <v>0</v>
      </c>
      <c r="BA756" s="129">
        <f t="shared" si="577"/>
        <v>0</v>
      </c>
      <c r="BB756" s="129">
        <f t="shared" si="578"/>
        <v>0</v>
      </c>
      <c r="BC756" s="129">
        <f t="shared" si="579"/>
        <v>0</v>
      </c>
      <c r="BD756" s="130">
        <f t="shared" si="580"/>
        <v>0</v>
      </c>
      <c r="BE756" s="130">
        <f t="shared" si="581"/>
        <v>0</v>
      </c>
      <c r="BF756" s="130">
        <f t="shared" si="582"/>
        <v>0</v>
      </c>
      <c r="BG756" s="149" t="b">
        <f t="shared" si="583"/>
        <v>0</v>
      </c>
      <c r="BH756" s="130" t="b">
        <f t="shared" si="584"/>
        <v>0</v>
      </c>
      <c r="BI756" s="130" t="str">
        <f t="shared" si="597"/>
        <v/>
      </c>
      <c r="BJ756" s="130" t="str">
        <f t="shared" si="598"/>
        <v/>
      </c>
      <c r="BK756" s="130">
        <f t="shared" si="599"/>
        <v>0</v>
      </c>
      <c r="BL756" s="130" t="str">
        <f t="shared" si="585"/>
        <v/>
      </c>
      <c r="BM756" s="130" t="str">
        <f t="shared" si="604"/>
        <v/>
      </c>
      <c r="BN756" s="130" t="str">
        <f t="shared" si="605"/>
        <v/>
      </c>
      <c r="BO756" s="130">
        <f t="shared" si="601"/>
        <v>0</v>
      </c>
      <c r="BP756" s="130">
        <f t="shared" si="602"/>
        <v>0</v>
      </c>
      <c r="BQ756" s="130">
        <f t="shared" si="603"/>
        <v>0</v>
      </c>
      <c r="BR756" s="130">
        <f t="shared" si="600"/>
        <v>0</v>
      </c>
      <c r="BS756" s="130" t="str">
        <f t="shared" si="586"/>
        <v>N</v>
      </c>
    </row>
    <row r="757" spans="1:71" ht="18" customHeight="1">
      <c r="A757" s="115"/>
      <c r="B757" s="117"/>
      <c r="C757" s="117"/>
      <c r="D757" s="118"/>
      <c r="E757" s="118"/>
      <c r="F757" s="115"/>
      <c r="G757" s="115"/>
      <c r="H757" s="119"/>
      <c r="I757" s="109" t="str">
        <f t="shared" si="556"/>
        <v xml:space="preserve"> </v>
      </c>
      <c r="J757" s="109" t="str">
        <f t="shared" si="557"/>
        <v xml:space="preserve"> </v>
      </c>
      <c r="K757" s="109" t="str">
        <f t="shared" si="558"/>
        <v xml:space="preserve"> </v>
      </c>
      <c r="W757" s="141" t="str">
        <f t="shared" si="559"/>
        <v xml:space="preserve"> </v>
      </c>
      <c r="X757" s="137" t="str">
        <f t="shared" si="560"/>
        <v xml:space="preserve"> </v>
      </c>
      <c r="Y757" s="137" t="str">
        <f t="shared" si="561"/>
        <v xml:space="preserve"> </v>
      </c>
      <c r="Z757" s="137" t="str">
        <f t="shared" si="587"/>
        <v xml:space="preserve"> </v>
      </c>
      <c r="AA757" s="138" t="str">
        <f t="shared" si="588"/>
        <v xml:space="preserve"> </v>
      </c>
      <c r="AB757" s="144" t="str">
        <f t="shared" si="589"/>
        <v xml:space="preserve"> </v>
      </c>
      <c r="AC757" s="139" t="e">
        <f t="shared" si="590"/>
        <v>#N/A</v>
      </c>
      <c r="AD757" s="139" t="e">
        <f t="shared" si="591"/>
        <v>#N/A</v>
      </c>
      <c r="AE757" s="140" t="str">
        <f>IF(ISBLANK($G757)," ",IF($D757="Z",#REF!,IF($G757=2,0,IF($G757=1,IF($AB757&gt;$AD757,#REF!,0),IF($AB757&lt;$AC757,#REF!,#REF!)))))</f>
        <v xml:space="preserve"> </v>
      </c>
      <c r="AF757" s="140" t="str">
        <f>IF(ISBLANK($G757)," ",IF($D757="Z",#REF!+#REF!,IF($G757=2,#REF!+#REF!,IF($G757=1,IF($AB757&gt;$AD757,#REF!+#REF!,#REF!+#REF!),IF($AB757&lt;$AC757,#REF!+#REF!,#REF!+#REF!)))))</f>
        <v xml:space="preserve"> </v>
      </c>
      <c r="AG757" s="125">
        <f t="shared" si="562"/>
        <v>0</v>
      </c>
      <c r="AH757" s="126">
        <f t="shared" si="563"/>
        <v>0</v>
      </c>
      <c r="AI757" s="126">
        <f t="shared" si="564"/>
        <v>0</v>
      </c>
      <c r="AJ757" s="126">
        <f t="shared" si="565"/>
        <v>0</v>
      </c>
      <c r="AK757" s="126">
        <f t="shared" si="566"/>
        <v>0</v>
      </c>
      <c r="AL757" s="126">
        <f t="shared" si="567"/>
        <v>4</v>
      </c>
      <c r="AM757" s="125">
        <f t="shared" si="596"/>
        <v>23</v>
      </c>
      <c r="AN757" s="125">
        <f t="shared" si="592"/>
        <v>0</v>
      </c>
      <c r="AO757" s="125">
        <f t="shared" si="593"/>
        <v>0</v>
      </c>
      <c r="AP757" s="125">
        <f t="shared" si="568"/>
        <v>1</v>
      </c>
      <c r="AQ757" s="127">
        <f t="shared" si="569"/>
        <v>810</v>
      </c>
      <c r="AR757" s="127">
        <f t="shared" si="570"/>
        <v>0</v>
      </c>
      <c r="AS757" s="125">
        <f t="shared" si="571"/>
        <v>0</v>
      </c>
      <c r="AT757" s="128">
        <f t="shared" si="572"/>
        <v>0</v>
      </c>
      <c r="AU757" s="128">
        <f t="shared" si="573"/>
        <v>0</v>
      </c>
      <c r="AV757" s="128">
        <f t="shared" si="574"/>
        <v>0</v>
      </c>
      <c r="AW757" s="128">
        <f t="shared" si="575"/>
        <v>0</v>
      </c>
      <c r="AX757" s="146">
        <f t="shared" si="594"/>
        <v>0</v>
      </c>
      <c r="AY757" s="147">
        <f t="shared" si="576"/>
        <v>0</v>
      </c>
      <c r="AZ757" s="146">
        <f t="shared" si="595"/>
        <v>0</v>
      </c>
      <c r="BA757" s="129">
        <f t="shared" si="577"/>
        <v>0</v>
      </c>
      <c r="BB757" s="129">
        <f t="shared" si="578"/>
        <v>0</v>
      </c>
      <c r="BC757" s="129">
        <f t="shared" si="579"/>
        <v>0</v>
      </c>
      <c r="BD757" s="130">
        <f t="shared" si="580"/>
        <v>0</v>
      </c>
      <c r="BE757" s="130">
        <f t="shared" si="581"/>
        <v>0</v>
      </c>
      <c r="BF757" s="130">
        <f t="shared" si="582"/>
        <v>0</v>
      </c>
      <c r="BG757" s="149" t="b">
        <f t="shared" si="583"/>
        <v>0</v>
      </c>
      <c r="BH757" s="130" t="b">
        <f t="shared" si="584"/>
        <v>0</v>
      </c>
      <c r="BI757" s="130" t="str">
        <f t="shared" si="597"/>
        <v/>
      </c>
      <c r="BJ757" s="130" t="str">
        <f t="shared" si="598"/>
        <v/>
      </c>
      <c r="BK757" s="130">
        <f t="shared" si="599"/>
        <v>0</v>
      </c>
      <c r="BL757" s="130" t="str">
        <f t="shared" si="585"/>
        <v/>
      </c>
      <c r="BM757" s="130" t="str">
        <f t="shared" si="604"/>
        <v/>
      </c>
      <c r="BN757" s="130" t="str">
        <f t="shared" si="605"/>
        <v/>
      </c>
      <c r="BO757" s="130">
        <f t="shared" si="601"/>
        <v>0</v>
      </c>
      <c r="BP757" s="130">
        <f t="shared" si="602"/>
        <v>0</v>
      </c>
      <c r="BQ757" s="130">
        <f t="shared" si="603"/>
        <v>0</v>
      </c>
      <c r="BR757" s="130">
        <f t="shared" si="600"/>
        <v>0</v>
      </c>
      <c r="BS757" s="130" t="str">
        <f t="shared" si="586"/>
        <v>N</v>
      </c>
    </row>
    <row r="758" spans="1:71" ht="18" customHeight="1">
      <c r="A758" s="115"/>
      <c r="B758" s="117"/>
      <c r="C758" s="117"/>
      <c r="D758" s="118"/>
      <c r="E758" s="118"/>
      <c r="F758" s="115"/>
      <c r="G758" s="115"/>
      <c r="H758" s="119"/>
      <c r="I758" s="109" t="str">
        <f t="shared" si="556"/>
        <v xml:space="preserve"> </v>
      </c>
      <c r="J758" s="109" t="str">
        <f t="shared" si="557"/>
        <v xml:space="preserve"> </v>
      </c>
      <c r="K758" s="109" t="str">
        <f t="shared" si="558"/>
        <v xml:space="preserve"> </v>
      </c>
      <c r="W758" s="141" t="str">
        <f t="shared" si="559"/>
        <v xml:space="preserve"> </v>
      </c>
      <c r="X758" s="137" t="str">
        <f t="shared" si="560"/>
        <v xml:space="preserve"> </v>
      </c>
      <c r="Y758" s="137" t="str">
        <f t="shared" si="561"/>
        <v xml:space="preserve"> </v>
      </c>
      <c r="Z758" s="137" t="str">
        <f t="shared" si="587"/>
        <v xml:space="preserve"> </v>
      </c>
      <c r="AA758" s="138" t="str">
        <f t="shared" si="588"/>
        <v xml:space="preserve"> </v>
      </c>
      <c r="AB758" s="144" t="str">
        <f t="shared" si="589"/>
        <v xml:space="preserve"> </v>
      </c>
      <c r="AC758" s="139" t="e">
        <f t="shared" si="590"/>
        <v>#N/A</v>
      </c>
      <c r="AD758" s="139" t="e">
        <f t="shared" si="591"/>
        <v>#N/A</v>
      </c>
      <c r="AE758" s="140" t="str">
        <f>IF(ISBLANK($G758)," ",IF($D758="Z",#REF!,IF($G758=2,0,IF($G758=1,IF($AB758&gt;$AD758,#REF!,0),IF($AB758&lt;$AC758,#REF!,#REF!)))))</f>
        <v xml:space="preserve"> </v>
      </c>
      <c r="AF758" s="140" t="str">
        <f>IF(ISBLANK($G758)," ",IF($D758="Z",#REF!+#REF!,IF($G758=2,#REF!+#REF!,IF($G758=1,IF($AB758&gt;$AD758,#REF!+#REF!,#REF!+#REF!),IF($AB758&lt;$AC758,#REF!+#REF!,#REF!+#REF!)))))</f>
        <v xml:space="preserve"> </v>
      </c>
      <c r="AG758" s="125">
        <f t="shared" si="562"/>
        <v>0</v>
      </c>
      <c r="AH758" s="126">
        <f t="shared" si="563"/>
        <v>0</v>
      </c>
      <c r="AI758" s="126">
        <f t="shared" si="564"/>
        <v>0</v>
      </c>
      <c r="AJ758" s="126">
        <f t="shared" si="565"/>
        <v>0</v>
      </c>
      <c r="AK758" s="126">
        <f t="shared" si="566"/>
        <v>0</v>
      </c>
      <c r="AL758" s="126">
        <f t="shared" si="567"/>
        <v>4</v>
      </c>
      <c r="AM758" s="125">
        <f t="shared" si="596"/>
        <v>23</v>
      </c>
      <c r="AN758" s="125">
        <f t="shared" si="592"/>
        <v>0</v>
      </c>
      <c r="AO758" s="125">
        <f t="shared" si="593"/>
        <v>0</v>
      </c>
      <c r="AP758" s="125">
        <f t="shared" si="568"/>
        <v>1</v>
      </c>
      <c r="AQ758" s="127">
        <f t="shared" si="569"/>
        <v>810</v>
      </c>
      <c r="AR758" s="127">
        <f t="shared" si="570"/>
        <v>0</v>
      </c>
      <c r="AS758" s="125">
        <f t="shared" si="571"/>
        <v>0</v>
      </c>
      <c r="AT758" s="128">
        <f t="shared" si="572"/>
        <v>0</v>
      </c>
      <c r="AU758" s="128">
        <f t="shared" si="573"/>
        <v>0</v>
      </c>
      <c r="AV758" s="128">
        <f t="shared" si="574"/>
        <v>0</v>
      </c>
      <c r="AW758" s="128">
        <f t="shared" si="575"/>
        <v>0</v>
      </c>
      <c r="AX758" s="146">
        <f t="shared" si="594"/>
        <v>0</v>
      </c>
      <c r="AY758" s="147">
        <f t="shared" si="576"/>
        <v>0</v>
      </c>
      <c r="AZ758" s="146">
        <f t="shared" si="595"/>
        <v>0</v>
      </c>
      <c r="BA758" s="129">
        <f t="shared" si="577"/>
        <v>0</v>
      </c>
      <c r="BB758" s="129">
        <f t="shared" si="578"/>
        <v>0</v>
      </c>
      <c r="BC758" s="129">
        <f t="shared" si="579"/>
        <v>0</v>
      </c>
      <c r="BD758" s="130">
        <f t="shared" si="580"/>
        <v>0</v>
      </c>
      <c r="BE758" s="130">
        <f t="shared" si="581"/>
        <v>0</v>
      </c>
      <c r="BF758" s="130">
        <f t="shared" si="582"/>
        <v>0</v>
      </c>
      <c r="BG758" s="149" t="b">
        <f t="shared" si="583"/>
        <v>0</v>
      </c>
      <c r="BH758" s="130" t="b">
        <f t="shared" si="584"/>
        <v>0</v>
      </c>
      <c r="BI758" s="130" t="str">
        <f t="shared" si="597"/>
        <v/>
      </c>
      <c r="BJ758" s="130" t="str">
        <f t="shared" si="598"/>
        <v/>
      </c>
      <c r="BK758" s="130">
        <f t="shared" si="599"/>
        <v>0</v>
      </c>
      <c r="BL758" s="130" t="str">
        <f t="shared" si="585"/>
        <v/>
      </c>
      <c r="BM758" s="130" t="str">
        <f t="shared" si="604"/>
        <v/>
      </c>
      <c r="BN758" s="130" t="str">
        <f t="shared" si="605"/>
        <v/>
      </c>
      <c r="BO758" s="130">
        <f t="shared" si="601"/>
        <v>0</v>
      </c>
      <c r="BP758" s="130">
        <f t="shared" si="602"/>
        <v>0</v>
      </c>
      <c r="BQ758" s="130">
        <f t="shared" si="603"/>
        <v>0</v>
      </c>
      <c r="BR758" s="130">
        <f t="shared" si="600"/>
        <v>0</v>
      </c>
      <c r="BS758" s="130" t="str">
        <f t="shared" si="586"/>
        <v>N</v>
      </c>
    </row>
    <row r="759" spans="1:71" ht="18" customHeight="1">
      <c r="A759" s="115"/>
      <c r="B759" s="117"/>
      <c r="C759" s="117"/>
      <c r="D759" s="118"/>
      <c r="E759" s="118"/>
      <c r="F759" s="115"/>
      <c r="G759" s="115"/>
      <c r="H759" s="119"/>
      <c r="I759" s="109" t="str">
        <f t="shared" si="556"/>
        <v xml:space="preserve"> </v>
      </c>
      <c r="J759" s="109" t="str">
        <f t="shared" si="557"/>
        <v xml:space="preserve"> </v>
      </c>
      <c r="K759" s="109" t="str">
        <f t="shared" si="558"/>
        <v xml:space="preserve"> </v>
      </c>
      <c r="W759" s="141" t="str">
        <f t="shared" si="559"/>
        <v xml:space="preserve"> </v>
      </c>
      <c r="X759" s="137" t="str">
        <f t="shared" si="560"/>
        <v xml:space="preserve"> </v>
      </c>
      <c r="Y759" s="137" t="str">
        <f t="shared" si="561"/>
        <v xml:space="preserve"> </v>
      </c>
      <c r="Z759" s="137" t="str">
        <f t="shared" si="587"/>
        <v xml:space="preserve"> </v>
      </c>
      <c r="AA759" s="138" t="str">
        <f t="shared" si="588"/>
        <v xml:space="preserve"> </v>
      </c>
      <c r="AB759" s="144" t="str">
        <f t="shared" si="589"/>
        <v xml:space="preserve"> </v>
      </c>
      <c r="AC759" s="139" t="e">
        <f t="shared" si="590"/>
        <v>#N/A</v>
      </c>
      <c r="AD759" s="139" t="e">
        <f t="shared" si="591"/>
        <v>#N/A</v>
      </c>
      <c r="AE759" s="140" t="str">
        <f>IF(ISBLANK($G759)," ",IF($D759="Z",#REF!,IF($G759=2,0,IF($G759=1,IF($AB759&gt;$AD759,#REF!,0),IF($AB759&lt;$AC759,#REF!,#REF!)))))</f>
        <v xml:space="preserve"> </v>
      </c>
      <c r="AF759" s="140" t="str">
        <f>IF(ISBLANK($G759)," ",IF($D759="Z",#REF!+#REF!,IF($G759=2,#REF!+#REF!,IF($G759=1,IF($AB759&gt;$AD759,#REF!+#REF!,#REF!+#REF!),IF($AB759&lt;$AC759,#REF!+#REF!,#REF!+#REF!)))))</f>
        <v xml:space="preserve"> </v>
      </c>
      <c r="AG759" s="125">
        <f t="shared" si="562"/>
        <v>0</v>
      </c>
      <c r="AH759" s="126">
        <f t="shared" si="563"/>
        <v>0</v>
      </c>
      <c r="AI759" s="126">
        <f t="shared" si="564"/>
        <v>0</v>
      </c>
      <c r="AJ759" s="126">
        <f t="shared" si="565"/>
        <v>0</v>
      </c>
      <c r="AK759" s="126">
        <f t="shared" si="566"/>
        <v>0</v>
      </c>
      <c r="AL759" s="126">
        <f t="shared" si="567"/>
        <v>4</v>
      </c>
      <c r="AM759" s="125">
        <f t="shared" si="596"/>
        <v>23</v>
      </c>
      <c r="AN759" s="125">
        <f t="shared" si="592"/>
        <v>0</v>
      </c>
      <c r="AO759" s="125">
        <f t="shared" si="593"/>
        <v>0</v>
      </c>
      <c r="AP759" s="125">
        <f t="shared" si="568"/>
        <v>1</v>
      </c>
      <c r="AQ759" s="127">
        <f t="shared" si="569"/>
        <v>810</v>
      </c>
      <c r="AR759" s="127">
        <f t="shared" si="570"/>
        <v>0</v>
      </c>
      <c r="AS759" s="125">
        <f t="shared" si="571"/>
        <v>0</v>
      </c>
      <c r="AT759" s="128">
        <f t="shared" si="572"/>
        <v>0</v>
      </c>
      <c r="AU759" s="128">
        <f t="shared" si="573"/>
        <v>0</v>
      </c>
      <c r="AV759" s="128">
        <f t="shared" si="574"/>
        <v>0</v>
      </c>
      <c r="AW759" s="128">
        <f t="shared" si="575"/>
        <v>0</v>
      </c>
      <c r="AX759" s="146">
        <f t="shared" si="594"/>
        <v>0</v>
      </c>
      <c r="AY759" s="147">
        <f t="shared" si="576"/>
        <v>0</v>
      </c>
      <c r="AZ759" s="146">
        <f t="shared" si="595"/>
        <v>0</v>
      </c>
      <c r="BA759" s="129">
        <f t="shared" si="577"/>
        <v>0</v>
      </c>
      <c r="BB759" s="129">
        <f t="shared" si="578"/>
        <v>0</v>
      </c>
      <c r="BC759" s="129">
        <f t="shared" si="579"/>
        <v>0</v>
      </c>
      <c r="BD759" s="130">
        <f t="shared" si="580"/>
        <v>0</v>
      </c>
      <c r="BE759" s="130">
        <f t="shared" si="581"/>
        <v>0</v>
      </c>
      <c r="BF759" s="130">
        <f t="shared" si="582"/>
        <v>0</v>
      </c>
      <c r="BG759" s="149" t="b">
        <f t="shared" si="583"/>
        <v>0</v>
      </c>
      <c r="BH759" s="130" t="b">
        <f t="shared" si="584"/>
        <v>0</v>
      </c>
      <c r="BI759" s="130" t="str">
        <f t="shared" si="597"/>
        <v/>
      </c>
      <c r="BJ759" s="130" t="str">
        <f t="shared" si="598"/>
        <v/>
      </c>
      <c r="BK759" s="130">
        <f t="shared" si="599"/>
        <v>0</v>
      </c>
      <c r="BL759" s="130" t="str">
        <f t="shared" si="585"/>
        <v/>
      </c>
      <c r="BM759" s="130" t="str">
        <f t="shared" si="604"/>
        <v/>
      </c>
      <c r="BN759" s="130" t="str">
        <f t="shared" si="605"/>
        <v/>
      </c>
      <c r="BO759" s="130">
        <f t="shared" si="601"/>
        <v>0</v>
      </c>
      <c r="BP759" s="130">
        <f t="shared" si="602"/>
        <v>0</v>
      </c>
      <c r="BQ759" s="130">
        <f t="shared" si="603"/>
        <v>0</v>
      </c>
      <c r="BR759" s="130">
        <f t="shared" si="600"/>
        <v>0</v>
      </c>
      <c r="BS759" s="130" t="str">
        <f t="shared" si="586"/>
        <v>N</v>
      </c>
    </row>
    <row r="760" spans="1:71" ht="18" customHeight="1">
      <c r="A760" s="115"/>
      <c r="B760" s="117"/>
      <c r="C760" s="117"/>
      <c r="D760" s="118"/>
      <c r="E760" s="118"/>
      <c r="F760" s="115"/>
      <c r="G760" s="115"/>
      <c r="H760" s="119"/>
      <c r="I760" s="109" t="str">
        <f t="shared" si="556"/>
        <v xml:space="preserve"> </v>
      </c>
      <c r="J760" s="109" t="str">
        <f t="shared" si="557"/>
        <v xml:space="preserve"> </v>
      </c>
      <c r="K760" s="109" t="str">
        <f t="shared" si="558"/>
        <v xml:space="preserve"> </v>
      </c>
      <c r="W760" s="141" t="str">
        <f t="shared" si="559"/>
        <v xml:space="preserve"> </v>
      </c>
      <c r="X760" s="137" t="str">
        <f t="shared" si="560"/>
        <v xml:space="preserve"> </v>
      </c>
      <c r="Y760" s="137" t="str">
        <f t="shared" si="561"/>
        <v xml:space="preserve"> </v>
      </c>
      <c r="Z760" s="137" t="str">
        <f t="shared" si="587"/>
        <v xml:space="preserve"> </v>
      </c>
      <c r="AA760" s="138" t="str">
        <f t="shared" si="588"/>
        <v xml:space="preserve"> </v>
      </c>
      <c r="AB760" s="144" t="str">
        <f t="shared" si="589"/>
        <v xml:space="preserve"> </v>
      </c>
      <c r="AC760" s="139" t="e">
        <f t="shared" si="590"/>
        <v>#N/A</v>
      </c>
      <c r="AD760" s="139" t="e">
        <f t="shared" si="591"/>
        <v>#N/A</v>
      </c>
      <c r="AE760" s="140" t="str">
        <f>IF(ISBLANK($G760)," ",IF($D760="Z",#REF!,IF($G760=2,0,IF($G760=1,IF($AB760&gt;$AD760,#REF!,0),IF($AB760&lt;$AC760,#REF!,#REF!)))))</f>
        <v xml:space="preserve"> </v>
      </c>
      <c r="AF760" s="140" t="str">
        <f>IF(ISBLANK($G760)," ",IF($D760="Z",#REF!+#REF!,IF($G760=2,#REF!+#REF!,IF($G760=1,IF($AB760&gt;$AD760,#REF!+#REF!,#REF!+#REF!),IF($AB760&lt;$AC760,#REF!+#REF!,#REF!+#REF!)))))</f>
        <v xml:space="preserve"> </v>
      </c>
      <c r="AG760" s="125">
        <f t="shared" si="562"/>
        <v>0</v>
      </c>
      <c r="AH760" s="126">
        <f t="shared" si="563"/>
        <v>0</v>
      </c>
      <c r="AI760" s="126">
        <f t="shared" si="564"/>
        <v>0</v>
      </c>
      <c r="AJ760" s="126">
        <f t="shared" si="565"/>
        <v>0</v>
      </c>
      <c r="AK760" s="126">
        <f t="shared" si="566"/>
        <v>0</v>
      </c>
      <c r="AL760" s="126">
        <f t="shared" si="567"/>
        <v>4</v>
      </c>
      <c r="AM760" s="125">
        <f t="shared" si="596"/>
        <v>23</v>
      </c>
      <c r="AN760" s="125">
        <f t="shared" si="592"/>
        <v>0</v>
      </c>
      <c r="AO760" s="125">
        <f t="shared" si="593"/>
        <v>0</v>
      </c>
      <c r="AP760" s="125">
        <f t="shared" si="568"/>
        <v>1</v>
      </c>
      <c r="AQ760" s="127">
        <f t="shared" si="569"/>
        <v>810</v>
      </c>
      <c r="AR760" s="127">
        <f t="shared" si="570"/>
        <v>0</v>
      </c>
      <c r="AS760" s="125">
        <f t="shared" si="571"/>
        <v>0</v>
      </c>
      <c r="AT760" s="128">
        <f t="shared" si="572"/>
        <v>0</v>
      </c>
      <c r="AU760" s="128">
        <f t="shared" si="573"/>
        <v>0</v>
      </c>
      <c r="AV760" s="128">
        <f t="shared" si="574"/>
        <v>0</v>
      </c>
      <c r="AW760" s="128">
        <f t="shared" si="575"/>
        <v>0</v>
      </c>
      <c r="AX760" s="146">
        <f t="shared" si="594"/>
        <v>0</v>
      </c>
      <c r="AY760" s="147">
        <f t="shared" si="576"/>
        <v>0</v>
      </c>
      <c r="AZ760" s="146">
        <f t="shared" si="595"/>
        <v>0</v>
      </c>
      <c r="BA760" s="129">
        <f t="shared" si="577"/>
        <v>0</v>
      </c>
      <c r="BB760" s="129">
        <f t="shared" si="578"/>
        <v>0</v>
      </c>
      <c r="BC760" s="129">
        <f t="shared" si="579"/>
        <v>0</v>
      </c>
      <c r="BD760" s="130">
        <f t="shared" si="580"/>
        <v>0</v>
      </c>
      <c r="BE760" s="130">
        <f t="shared" si="581"/>
        <v>0</v>
      </c>
      <c r="BF760" s="130">
        <f t="shared" si="582"/>
        <v>0</v>
      </c>
      <c r="BG760" s="149" t="b">
        <f t="shared" si="583"/>
        <v>0</v>
      </c>
      <c r="BH760" s="130" t="b">
        <f t="shared" si="584"/>
        <v>0</v>
      </c>
      <c r="BI760" s="130" t="str">
        <f t="shared" si="597"/>
        <v/>
      </c>
      <c r="BJ760" s="130" t="str">
        <f t="shared" si="598"/>
        <v/>
      </c>
      <c r="BK760" s="130">
        <f t="shared" si="599"/>
        <v>0</v>
      </c>
      <c r="BL760" s="130" t="str">
        <f t="shared" si="585"/>
        <v/>
      </c>
      <c r="BM760" s="130" t="str">
        <f t="shared" si="604"/>
        <v/>
      </c>
      <c r="BN760" s="130" t="str">
        <f t="shared" si="605"/>
        <v/>
      </c>
      <c r="BO760" s="130">
        <f t="shared" si="601"/>
        <v>0</v>
      </c>
      <c r="BP760" s="130">
        <f t="shared" si="602"/>
        <v>0</v>
      </c>
      <c r="BQ760" s="130">
        <f t="shared" si="603"/>
        <v>0</v>
      </c>
      <c r="BR760" s="130">
        <f t="shared" si="600"/>
        <v>0</v>
      </c>
      <c r="BS760" s="130" t="str">
        <f t="shared" si="586"/>
        <v>N</v>
      </c>
    </row>
    <row r="761" spans="1:71" ht="18" customHeight="1">
      <c r="A761" s="115"/>
      <c r="B761" s="117"/>
      <c r="C761" s="117"/>
      <c r="D761" s="118"/>
      <c r="E761" s="118"/>
      <c r="F761" s="115"/>
      <c r="G761" s="115"/>
      <c r="H761" s="119"/>
      <c r="I761" s="109" t="str">
        <f t="shared" si="556"/>
        <v xml:space="preserve"> </v>
      </c>
      <c r="J761" s="109" t="str">
        <f t="shared" si="557"/>
        <v xml:space="preserve"> </v>
      </c>
      <c r="K761" s="109" t="str">
        <f t="shared" si="558"/>
        <v xml:space="preserve"> </v>
      </c>
      <c r="W761" s="141" t="str">
        <f t="shared" si="559"/>
        <v xml:space="preserve"> </v>
      </c>
      <c r="X761" s="137" t="str">
        <f t="shared" si="560"/>
        <v xml:space="preserve"> </v>
      </c>
      <c r="Y761" s="137" t="str">
        <f t="shared" si="561"/>
        <v xml:space="preserve"> </v>
      </c>
      <c r="Z761" s="137" t="str">
        <f t="shared" si="587"/>
        <v xml:space="preserve"> </v>
      </c>
      <c r="AA761" s="138" t="str">
        <f t="shared" si="588"/>
        <v xml:space="preserve"> </v>
      </c>
      <c r="AB761" s="144" t="str">
        <f t="shared" si="589"/>
        <v xml:space="preserve"> </v>
      </c>
      <c r="AC761" s="139" t="e">
        <f t="shared" si="590"/>
        <v>#N/A</v>
      </c>
      <c r="AD761" s="139" t="e">
        <f t="shared" si="591"/>
        <v>#N/A</v>
      </c>
      <c r="AE761" s="140" t="str">
        <f>IF(ISBLANK($G761)," ",IF($D761="Z",#REF!,IF($G761=2,0,IF($G761=1,IF($AB761&gt;$AD761,#REF!,0),IF($AB761&lt;$AC761,#REF!,#REF!)))))</f>
        <v xml:space="preserve"> </v>
      </c>
      <c r="AF761" s="140" t="str">
        <f>IF(ISBLANK($G761)," ",IF($D761="Z",#REF!+#REF!,IF($G761=2,#REF!+#REF!,IF($G761=1,IF($AB761&gt;$AD761,#REF!+#REF!,#REF!+#REF!),IF($AB761&lt;$AC761,#REF!+#REF!,#REF!+#REF!)))))</f>
        <v xml:space="preserve"> </v>
      </c>
      <c r="AG761" s="125">
        <f t="shared" si="562"/>
        <v>0</v>
      </c>
      <c r="AH761" s="126">
        <f t="shared" si="563"/>
        <v>0</v>
      </c>
      <c r="AI761" s="126">
        <f t="shared" si="564"/>
        <v>0</v>
      </c>
      <c r="AJ761" s="126">
        <f t="shared" si="565"/>
        <v>0</v>
      </c>
      <c r="AK761" s="126">
        <f t="shared" si="566"/>
        <v>0</v>
      </c>
      <c r="AL761" s="126">
        <f t="shared" si="567"/>
        <v>4</v>
      </c>
      <c r="AM761" s="125">
        <f t="shared" si="596"/>
        <v>23</v>
      </c>
      <c r="AN761" s="125">
        <f t="shared" si="592"/>
        <v>0</v>
      </c>
      <c r="AO761" s="125">
        <f t="shared" si="593"/>
        <v>0</v>
      </c>
      <c r="AP761" s="125">
        <f t="shared" si="568"/>
        <v>1</v>
      </c>
      <c r="AQ761" s="127">
        <f t="shared" si="569"/>
        <v>810</v>
      </c>
      <c r="AR761" s="127">
        <f t="shared" si="570"/>
        <v>0</v>
      </c>
      <c r="AS761" s="125">
        <f t="shared" si="571"/>
        <v>0</v>
      </c>
      <c r="AT761" s="128">
        <f t="shared" si="572"/>
        <v>0</v>
      </c>
      <c r="AU761" s="128">
        <f t="shared" si="573"/>
        <v>0</v>
      </c>
      <c r="AV761" s="128">
        <f t="shared" si="574"/>
        <v>0</v>
      </c>
      <c r="AW761" s="128">
        <f t="shared" si="575"/>
        <v>0</v>
      </c>
      <c r="AX761" s="146">
        <f t="shared" si="594"/>
        <v>0</v>
      </c>
      <c r="AY761" s="147">
        <f t="shared" si="576"/>
        <v>0</v>
      </c>
      <c r="AZ761" s="146">
        <f t="shared" si="595"/>
        <v>0</v>
      </c>
      <c r="BA761" s="129">
        <f t="shared" si="577"/>
        <v>0</v>
      </c>
      <c r="BB761" s="129">
        <f t="shared" si="578"/>
        <v>0</v>
      </c>
      <c r="BC761" s="129">
        <f t="shared" si="579"/>
        <v>0</v>
      </c>
      <c r="BD761" s="130">
        <f t="shared" si="580"/>
        <v>0</v>
      </c>
      <c r="BE761" s="130">
        <f t="shared" si="581"/>
        <v>0</v>
      </c>
      <c r="BF761" s="130">
        <f t="shared" si="582"/>
        <v>0</v>
      </c>
      <c r="BG761" s="149" t="b">
        <f t="shared" si="583"/>
        <v>0</v>
      </c>
      <c r="BH761" s="130" t="b">
        <f t="shared" si="584"/>
        <v>0</v>
      </c>
      <c r="BI761" s="130" t="str">
        <f t="shared" si="597"/>
        <v/>
      </c>
      <c r="BJ761" s="130" t="str">
        <f t="shared" si="598"/>
        <v/>
      </c>
      <c r="BK761" s="130">
        <f t="shared" si="599"/>
        <v>0</v>
      </c>
      <c r="BL761" s="130" t="str">
        <f t="shared" si="585"/>
        <v/>
      </c>
      <c r="BM761" s="130" t="str">
        <f t="shared" si="604"/>
        <v/>
      </c>
      <c r="BN761" s="130" t="str">
        <f t="shared" si="605"/>
        <v/>
      </c>
      <c r="BO761" s="130">
        <f t="shared" si="601"/>
        <v>0</v>
      </c>
      <c r="BP761" s="130">
        <f t="shared" si="602"/>
        <v>0</v>
      </c>
      <c r="BQ761" s="130">
        <f t="shared" si="603"/>
        <v>0</v>
      </c>
      <c r="BR761" s="130">
        <f t="shared" si="600"/>
        <v>0</v>
      </c>
      <c r="BS761" s="130" t="str">
        <f t="shared" si="586"/>
        <v>N</v>
      </c>
    </row>
    <row r="762" spans="1:71" ht="18" customHeight="1">
      <c r="A762" s="115"/>
      <c r="B762" s="117"/>
      <c r="C762" s="117"/>
      <c r="D762" s="118"/>
      <c r="E762" s="118"/>
      <c r="F762" s="115"/>
      <c r="G762" s="115"/>
      <c r="H762" s="119"/>
      <c r="I762" s="109" t="str">
        <f t="shared" si="556"/>
        <v xml:space="preserve"> </v>
      </c>
      <c r="J762" s="109" t="str">
        <f t="shared" si="557"/>
        <v xml:space="preserve"> </v>
      </c>
      <c r="K762" s="109" t="str">
        <f t="shared" si="558"/>
        <v xml:space="preserve"> </v>
      </c>
      <c r="W762" s="141" t="str">
        <f t="shared" si="559"/>
        <v xml:space="preserve"> </v>
      </c>
      <c r="X762" s="137" t="str">
        <f t="shared" si="560"/>
        <v xml:space="preserve"> </v>
      </c>
      <c r="Y762" s="137" t="str">
        <f t="shared" si="561"/>
        <v xml:space="preserve"> </v>
      </c>
      <c r="Z762" s="137" t="str">
        <f t="shared" si="587"/>
        <v xml:space="preserve"> </v>
      </c>
      <c r="AA762" s="138" t="str">
        <f t="shared" si="588"/>
        <v xml:space="preserve"> </v>
      </c>
      <c r="AB762" s="144" t="str">
        <f t="shared" si="589"/>
        <v xml:space="preserve"> </v>
      </c>
      <c r="AC762" s="139" t="e">
        <f t="shared" si="590"/>
        <v>#N/A</v>
      </c>
      <c r="AD762" s="139" t="e">
        <f t="shared" si="591"/>
        <v>#N/A</v>
      </c>
      <c r="AE762" s="140" t="str">
        <f>IF(ISBLANK($G762)," ",IF($D762="Z",#REF!,IF($G762=2,0,IF($G762=1,IF($AB762&gt;$AD762,#REF!,0),IF($AB762&lt;$AC762,#REF!,#REF!)))))</f>
        <v xml:space="preserve"> </v>
      </c>
      <c r="AF762" s="140" t="str">
        <f>IF(ISBLANK($G762)," ",IF($D762="Z",#REF!+#REF!,IF($G762=2,#REF!+#REF!,IF($G762=1,IF($AB762&gt;$AD762,#REF!+#REF!,#REF!+#REF!),IF($AB762&lt;$AC762,#REF!+#REF!,#REF!+#REF!)))))</f>
        <v xml:space="preserve"> </v>
      </c>
      <c r="AG762" s="125">
        <f t="shared" si="562"/>
        <v>0</v>
      </c>
      <c r="AH762" s="126">
        <f t="shared" si="563"/>
        <v>0</v>
      </c>
      <c r="AI762" s="126">
        <f t="shared" si="564"/>
        <v>0</v>
      </c>
      <c r="AJ762" s="126">
        <f t="shared" si="565"/>
        <v>0</v>
      </c>
      <c r="AK762" s="126">
        <f t="shared" si="566"/>
        <v>0</v>
      </c>
      <c r="AL762" s="126">
        <f t="shared" si="567"/>
        <v>4</v>
      </c>
      <c r="AM762" s="125">
        <f t="shared" si="596"/>
        <v>23</v>
      </c>
      <c r="AN762" s="125">
        <f t="shared" si="592"/>
        <v>0</v>
      </c>
      <c r="AO762" s="125">
        <f t="shared" si="593"/>
        <v>0</v>
      </c>
      <c r="AP762" s="125">
        <f t="shared" si="568"/>
        <v>1</v>
      </c>
      <c r="AQ762" s="127">
        <f t="shared" si="569"/>
        <v>810</v>
      </c>
      <c r="AR762" s="127">
        <f t="shared" si="570"/>
        <v>0</v>
      </c>
      <c r="AS762" s="125">
        <f t="shared" si="571"/>
        <v>0</v>
      </c>
      <c r="AT762" s="128">
        <f t="shared" si="572"/>
        <v>0</v>
      </c>
      <c r="AU762" s="128">
        <f t="shared" si="573"/>
        <v>0</v>
      </c>
      <c r="AV762" s="128">
        <f t="shared" si="574"/>
        <v>0</v>
      </c>
      <c r="AW762" s="128">
        <f t="shared" si="575"/>
        <v>0</v>
      </c>
      <c r="AX762" s="146">
        <f t="shared" si="594"/>
        <v>0</v>
      </c>
      <c r="AY762" s="147">
        <f t="shared" si="576"/>
        <v>0</v>
      </c>
      <c r="AZ762" s="146">
        <f t="shared" si="595"/>
        <v>0</v>
      </c>
      <c r="BA762" s="129">
        <f t="shared" si="577"/>
        <v>0</v>
      </c>
      <c r="BB762" s="129">
        <f t="shared" si="578"/>
        <v>0</v>
      </c>
      <c r="BC762" s="129">
        <f t="shared" si="579"/>
        <v>0</v>
      </c>
      <c r="BD762" s="130">
        <f t="shared" si="580"/>
        <v>0</v>
      </c>
      <c r="BE762" s="130">
        <f t="shared" si="581"/>
        <v>0</v>
      </c>
      <c r="BF762" s="130">
        <f t="shared" si="582"/>
        <v>0</v>
      </c>
      <c r="BG762" s="149" t="b">
        <f t="shared" si="583"/>
        <v>0</v>
      </c>
      <c r="BH762" s="130" t="b">
        <f t="shared" si="584"/>
        <v>0</v>
      </c>
      <c r="BI762" s="130" t="str">
        <f t="shared" si="597"/>
        <v/>
      </c>
      <c r="BJ762" s="130" t="str">
        <f t="shared" si="598"/>
        <v/>
      </c>
      <c r="BK762" s="130">
        <f t="shared" si="599"/>
        <v>0</v>
      </c>
      <c r="BL762" s="130" t="str">
        <f t="shared" si="585"/>
        <v/>
      </c>
      <c r="BM762" s="130" t="str">
        <f t="shared" si="604"/>
        <v/>
      </c>
      <c r="BN762" s="130" t="str">
        <f t="shared" si="605"/>
        <v/>
      </c>
      <c r="BO762" s="130">
        <f t="shared" si="601"/>
        <v>0</v>
      </c>
      <c r="BP762" s="130">
        <f t="shared" si="602"/>
        <v>0</v>
      </c>
      <c r="BQ762" s="130">
        <f t="shared" si="603"/>
        <v>0</v>
      </c>
      <c r="BR762" s="130">
        <f t="shared" si="600"/>
        <v>0</v>
      </c>
      <c r="BS762" s="130" t="str">
        <f t="shared" si="586"/>
        <v>N</v>
      </c>
    </row>
    <row r="763" spans="1:71" ht="18" customHeight="1">
      <c r="A763" s="115"/>
      <c r="B763" s="117"/>
      <c r="C763" s="117"/>
      <c r="D763" s="118"/>
      <c r="E763" s="118"/>
      <c r="F763" s="115"/>
      <c r="G763" s="115"/>
      <c r="H763" s="119"/>
      <c r="I763" s="109" t="str">
        <f t="shared" si="556"/>
        <v xml:space="preserve"> </v>
      </c>
      <c r="J763" s="109" t="str">
        <f t="shared" si="557"/>
        <v xml:space="preserve"> </v>
      </c>
      <c r="K763" s="109" t="str">
        <f t="shared" si="558"/>
        <v xml:space="preserve"> </v>
      </c>
      <c r="W763" s="141" t="str">
        <f t="shared" si="559"/>
        <v xml:space="preserve"> </v>
      </c>
      <c r="X763" s="137" t="str">
        <f t="shared" si="560"/>
        <v xml:space="preserve"> </v>
      </c>
      <c r="Y763" s="137" t="str">
        <f t="shared" si="561"/>
        <v xml:space="preserve"> </v>
      </c>
      <c r="Z763" s="137" t="str">
        <f t="shared" si="587"/>
        <v xml:space="preserve"> </v>
      </c>
      <c r="AA763" s="138" t="str">
        <f t="shared" si="588"/>
        <v xml:space="preserve"> </v>
      </c>
      <c r="AB763" s="144" t="str">
        <f t="shared" si="589"/>
        <v xml:space="preserve"> </v>
      </c>
      <c r="AC763" s="139" t="e">
        <f t="shared" si="590"/>
        <v>#N/A</v>
      </c>
      <c r="AD763" s="139" t="e">
        <f t="shared" si="591"/>
        <v>#N/A</v>
      </c>
      <c r="AE763" s="140" t="str">
        <f>IF(ISBLANK($G763)," ",IF($D763="Z",#REF!,IF($G763=2,0,IF($G763=1,IF($AB763&gt;$AD763,#REF!,0),IF($AB763&lt;$AC763,#REF!,#REF!)))))</f>
        <v xml:space="preserve"> </v>
      </c>
      <c r="AF763" s="140" t="str">
        <f>IF(ISBLANK($G763)," ",IF($D763="Z",#REF!+#REF!,IF($G763=2,#REF!+#REF!,IF($G763=1,IF($AB763&gt;$AD763,#REF!+#REF!,#REF!+#REF!),IF($AB763&lt;$AC763,#REF!+#REF!,#REF!+#REF!)))))</f>
        <v xml:space="preserve"> </v>
      </c>
      <c r="AG763" s="125">
        <f t="shared" si="562"/>
        <v>0</v>
      </c>
      <c r="AH763" s="126">
        <f t="shared" si="563"/>
        <v>0</v>
      </c>
      <c r="AI763" s="126">
        <f t="shared" si="564"/>
        <v>0</v>
      </c>
      <c r="AJ763" s="126">
        <f t="shared" si="565"/>
        <v>0</v>
      </c>
      <c r="AK763" s="126">
        <f t="shared" si="566"/>
        <v>0</v>
      </c>
      <c r="AL763" s="126">
        <f t="shared" si="567"/>
        <v>4</v>
      </c>
      <c r="AM763" s="125">
        <f t="shared" si="596"/>
        <v>23</v>
      </c>
      <c r="AN763" s="125">
        <f t="shared" si="592"/>
        <v>0</v>
      </c>
      <c r="AO763" s="125">
        <f t="shared" si="593"/>
        <v>0</v>
      </c>
      <c r="AP763" s="125">
        <f t="shared" si="568"/>
        <v>1</v>
      </c>
      <c r="AQ763" s="127">
        <f t="shared" si="569"/>
        <v>810</v>
      </c>
      <c r="AR763" s="127">
        <f t="shared" si="570"/>
        <v>0</v>
      </c>
      <c r="AS763" s="125">
        <f t="shared" si="571"/>
        <v>0</v>
      </c>
      <c r="AT763" s="128">
        <f t="shared" si="572"/>
        <v>0</v>
      </c>
      <c r="AU763" s="128">
        <f t="shared" si="573"/>
        <v>0</v>
      </c>
      <c r="AV763" s="128">
        <f t="shared" si="574"/>
        <v>0</v>
      </c>
      <c r="AW763" s="128">
        <f t="shared" si="575"/>
        <v>0</v>
      </c>
      <c r="AX763" s="146">
        <f t="shared" si="594"/>
        <v>0</v>
      </c>
      <c r="AY763" s="147">
        <f t="shared" si="576"/>
        <v>0</v>
      </c>
      <c r="AZ763" s="146">
        <f t="shared" si="595"/>
        <v>0</v>
      </c>
      <c r="BA763" s="129">
        <f t="shared" si="577"/>
        <v>0</v>
      </c>
      <c r="BB763" s="129">
        <f t="shared" si="578"/>
        <v>0</v>
      </c>
      <c r="BC763" s="129">
        <f t="shared" si="579"/>
        <v>0</v>
      </c>
      <c r="BD763" s="130">
        <f t="shared" si="580"/>
        <v>0</v>
      </c>
      <c r="BE763" s="130">
        <f t="shared" si="581"/>
        <v>0</v>
      </c>
      <c r="BF763" s="130">
        <f t="shared" si="582"/>
        <v>0</v>
      </c>
      <c r="BG763" s="149" t="b">
        <f t="shared" si="583"/>
        <v>0</v>
      </c>
      <c r="BH763" s="130" t="b">
        <f t="shared" si="584"/>
        <v>0</v>
      </c>
      <c r="BI763" s="130" t="str">
        <f t="shared" si="597"/>
        <v/>
      </c>
      <c r="BJ763" s="130" t="str">
        <f t="shared" si="598"/>
        <v/>
      </c>
      <c r="BK763" s="130">
        <f t="shared" si="599"/>
        <v>0</v>
      </c>
      <c r="BL763" s="130" t="str">
        <f t="shared" si="585"/>
        <v/>
      </c>
      <c r="BM763" s="130" t="str">
        <f t="shared" si="604"/>
        <v/>
      </c>
      <c r="BN763" s="130" t="str">
        <f t="shared" si="605"/>
        <v/>
      </c>
      <c r="BO763" s="130">
        <f t="shared" si="601"/>
        <v>0</v>
      </c>
      <c r="BP763" s="130">
        <f t="shared" si="602"/>
        <v>0</v>
      </c>
      <c r="BQ763" s="130">
        <f t="shared" si="603"/>
        <v>0</v>
      </c>
      <c r="BR763" s="130">
        <f t="shared" si="600"/>
        <v>0</v>
      </c>
      <c r="BS763" s="130" t="str">
        <f t="shared" si="586"/>
        <v>N</v>
      </c>
    </row>
    <row r="764" spans="1:71" ht="18" customHeight="1">
      <c r="A764" s="115"/>
      <c r="B764" s="117"/>
      <c r="C764" s="117"/>
      <c r="D764" s="118"/>
      <c r="E764" s="118"/>
      <c r="F764" s="115"/>
      <c r="G764" s="115"/>
      <c r="H764" s="119"/>
      <c r="I764" s="109" t="str">
        <f t="shared" si="556"/>
        <v xml:space="preserve"> </v>
      </c>
      <c r="J764" s="109" t="str">
        <f t="shared" si="557"/>
        <v xml:space="preserve"> </v>
      </c>
      <c r="K764" s="109" t="str">
        <f t="shared" si="558"/>
        <v xml:space="preserve"> </v>
      </c>
      <c r="W764" s="141" t="str">
        <f t="shared" si="559"/>
        <v xml:space="preserve"> </v>
      </c>
      <c r="X764" s="137" t="str">
        <f t="shared" si="560"/>
        <v xml:space="preserve"> </v>
      </c>
      <c r="Y764" s="137" t="str">
        <f t="shared" si="561"/>
        <v xml:space="preserve"> </v>
      </c>
      <c r="Z764" s="137" t="str">
        <f t="shared" si="587"/>
        <v xml:space="preserve"> </v>
      </c>
      <c r="AA764" s="138" t="str">
        <f t="shared" si="588"/>
        <v xml:space="preserve"> </v>
      </c>
      <c r="AB764" s="144" t="str">
        <f t="shared" si="589"/>
        <v xml:space="preserve"> </v>
      </c>
      <c r="AC764" s="139" t="e">
        <f t="shared" si="590"/>
        <v>#N/A</v>
      </c>
      <c r="AD764" s="139" t="e">
        <f t="shared" si="591"/>
        <v>#N/A</v>
      </c>
      <c r="AE764" s="140" t="str">
        <f>IF(ISBLANK($G764)," ",IF($D764="Z",#REF!,IF($G764=2,0,IF($G764=1,IF($AB764&gt;$AD764,#REF!,0),IF($AB764&lt;$AC764,#REF!,#REF!)))))</f>
        <v xml:space="preserve"> </v>
      </c>
      <c r="AF764" s="140" t="str">
        <f>IF(ISBLANK($G764)," ",IF($D764="Z",#REF!+#REF!,IF($G764=2,#REF!+#REF!,IF($G764=1,IF($AB764&gt;$AD764,#REF!+#REF!,#REF!+#REF!),IF($AB764&lt;$AC764,#REF!+#REF!,#REF!+#REF!)))))</f>
        <v xml:space="preserve"> </v>
      </c>
      <c r="AG764" s="125">
        <f t="shared" si="562"/>
        <v>0</v>
      </c>
      <c r="AH764" s="126">
        <f t="shared" si="563"/>
        <v>0</v>
      </c>
      <c r="AI764" s="126">
        <f t="shared" si="564"/>
        <v>0</v>
      </c>
      <c r="AJ764" s="126">
        <f t="shared" si="565"/>
        <v>0</v>
      </c>
      <c r="AK764" s="126">
        <f t="shared" si="566"/>
        <v>0</v>
      </c>
      <c r="AL764" s="126">
        <f t="shared" si="567"/>
        <v>4</v>
      </c>
      <c r="AM764" s="125">
        <f t="shared" si="596"/>
        <v>23</v>
      </c>
      <c r="AN764" s="125">
        <f t="shared" si="592"/>
        <v>0</v>
      </c>
      <c r="AO764" s="125">
        <f t="shared" si="593"/>
        <v>0</v>
      </c>
      <c r="AP764" s="125">
        <f t="shared" si="568"/>
        <v>1</v>
      </c>
      <c r="AQ764" s="127">
        <f t="shared" si="569"/>
        <v>810</v>
      </c>
      <c r="AR764" s="127">
        <f t="shared" si="570"/>
        <v>0</v>
      </c>
      <c r="AS764" s="125">
        <f t="shared" si="571"/>
        <v>0</v>
      </c>
      <c r="AT764" s="128">
        <f t="shared" si="572"/>
        <v>0</v>
      </c>
      <c r="AU764" s="128">
        <f t="shared" si="573"/>
        <v>0</v>
      </c>
      <c r="AV764" s="128">
        <f t="shared" si="574"/>
        <v>0</v>
      </c>
      <c r="AW764" s="128">
        <f t="shared" si="575"/>
        <v>0</v>
      </c>
      <c r="AX764" s="146">
        <f t="shared" si="594"/>
        <v>0</v>
      </c>
      <c r="AY764" s="147">
        <f t="shared" si="576"/>
        <v>0</v>
      </c>
      <c r="AZ764" s="146">
        <f t="shared" si="595"/>
        <v>0</v>
      </c>
      <c r="BA764" s="129">
        <f t="shared" si="577"/>
        <v>0</v>
      </c>
      <c r="BB764" s="129">
        <f t="shared" si="578"/>
        <v>0</v>
      </c>
      <c r="BC764" s="129">
        <f t="shared" si="579"/>
        <v>0</v>
      </c>
      <c r="BD764" s="130">
        <f t="shared" si="580"/>
        <v>0</v>
      </c>
      <c r="BE764" s="130">
        <f t="shared" si="581"/>
        <v>0</v>
      </c>
      <c r="BF764" s="130">
        <f t="shared" si="582"/>
        <v>0</v>
      </c>
      <c r="BG764" s="149" t="b">
        <f t="shared" si="583"/>
        <v>0</v>
      </c>
      <c r="BH764" s="130" t="b">
        <f t="shared" si="584"/>
        <v>0</v>
      </c>
      <c r="BI764" s="130" t="str">
        <f t="shared" si="597"/>
        <v/>
      </c>
      <c r="BJ764" s="130" t="str">
        <f t="shared" si="598"/>
        <v/>
      </c>
      <c r="BK764" s="130">
        <f t="shared" si="599"/>
        <v>0</v>
      </c>
      <c r="BL764" s="130" t="str">
        <f t="shared" si="585"/>
        <v/>
      </c>
      <c r="BM764" s="130" t="str">
        <f t="shared" si="604"/>
        <v/>
      </c>
      <c r="BN764" s="130" t="str">
        <f t="shared" si="605"/>
        <v/>
      </c>
      <c r="BO764" s="130">
        <f t="shared" si="601"/>
        <v>0</v>
      </c>
      <c r="BP764" s="130">
        <f t="shared" si="602"/>
        <v>0</v>
      </c>
      <c r="BQ764" s="130">
        <f t="shared" si="603"/>
        <v>0</v>
      </c>
      <c r="BR764" s="130">
        <f t="shared" si="600"/>
        <v>0</v>
      </c>
      <c r="BS764" s="130" t="str">
        <f t="shared" si="586"/>
        <v>N</v>
      </c>
    </row>
    <row r="765" spans="1:71" ht="18" customHeight="1">
      <c r="A765" s="115"/>
      <c r="B765" s="117"/>
      <c r="C765" s="117"/>
      <c r="D765" s="118"/>
      <c r="E765" s="118"/>
      <c r="F765" s="115"/>
      <c r="G765" s="115"/>
      <c r="H765" s="119"/>
      <c r="I765" s="109" t="str">
        <f t="shared" si="556"/>
        <v xml:space="preserve"> </v>
      </c>
      <c r="J765" s="109" t="str">
        <f t="shared" si="557"/>
        <v xml:space="preserve"> </v>
      </c>
      <c r="K765" s="109" t="str">
        <f t="shared" si="558"/>
        <v xml:space="preserve"> </v>
      </c>
      <c r="W765" s="141" t="str">
        <f t="shared" si="559"/>
        <v xml:space="preserve"> </v>
      </c>
      <c r="X765" s="137" t="str">
        <f t="shared" si="560"/>
        <v xml:space="preserve"> </v>
      </c>
      <c r="Y765" s="137" t="str">
        <f t="shared" si="561"/>
        <v xml:space="preserve"> </v>
      </c>
      <c r="Z765" s="137" t="str">
        <f t="shared" si="587"/>
        <v xml:space="preserve"> </v>
      </c>
      <c r="AA765" s="138" t="str">
        <f t="shared" si="588"/>
        <v xml:space="preserve"> </v>
      </c>
      <c r="AB765" s="144" t="str">
        <f t="shared" si="589"/>
        <v xml:space="preserve"> </v>
      </c>
      <c r="AC765" s="139" t="e">
        <f t="shared" si="590"/>
        <v>#N/A</v>
      </c>
      <c r="AD765" s="139" t="e">
        <f t="shared" si="591"/>
        <v>#N/A</v>
      </c>
      <c r="AE765" s="140" t="str">
        <f>IF(ISBLANK($G765)," ",IF($D765="Z",#REF!,IF($G765=2,0,IF($G765=1,IF($AB765&gt;$AD765,#REF!,0),IF($AB765&lt;$AC765,#REF!,#REF!)))))</f>
        <v xml:space="preserve"> </v>
      </c>
      <c r="AF765" s="140" t="str">
        <f>IF(ISBLANK($G765)," ",IF($D765="Z",#REF!+#REF!,IF($G765=2,#REF!+#REF!,IF($G765=1,IF($AB765&gt;$AD765,#REF!+#REF!,#REF!+#REF!),IF($AB765&lt;$AC765,#REF!+#REF!,#REF!+#REF!)))))</f>
        <v xml:space="preserve"> </v>
      </c>
      <c r="AG765" s="125">
        <f t="shared" si="562"/>
        <v>0</v>
      </c>
      <c r="AH765" s="126">
        <f t="shared" si="563"/>
        <v>0</v>
      </c>
      <c r="AI765" s="126">
        <f t="shared" si="564"/>
        <v>0</v>
      </c>
      <c r="AJ765" s="126">
        <f t="shared" si="565"/>
        <v>0</v>
      </c>
      <c r="AK765" s="126">
        <f t="shared" si="566"/>
        <v>0</v>
      </c>
      <c r="AL765" s="126">
        <f t="shared" si="567"/>
        <v>4</v>
      </c>
      <c r="AM765" s="125">
        <f t="shared" si="596"/>
        <v>23</v>
      </c>
      <c r="AN765" s="125">
        <f t="shared" si="592"/>
        <v>0</v>
      </c>
      <c r="AO765" s="125">
        <f t="shared" si="593"/>
        <v>0</v>
      </c>
      <c r="AP765" s="125">
        <f t="shared" si="568"/>
        <v>1</v>
      </c>
      <c r="AQ765" s="127">
        <f t="shared" si="569"/>
        <v>810</v>
      </c>
      <c r="AR765" s="127">
        <f t="shared" si="570"/>
        <v>0</v>
      </c>
      <c r="AS765" s="125">
        <f t="shared" si="571"/>
        <v>0</v>
      </c>
      <c r="AT765" s="128">
        <f t="shared" si="572"/>
        <v>0</v>
      </c>
      <c r="AU765" s="128">
        <f t="shared" si="573"/>
        <v>0</v>
      </c>
      <c r="AV765" s="128">
        <f t="shared" si="574"/>
        <v>0</v>
      </c>
      <c r="AW765" s="128">
        <f t="shared" si="575"/>
        <v>0</v>
      </c>
      <c r="AX765" s="146">
        <f t="shared" si="594"/>
        <v>0</v>
      </c>
      <c r="AY765" s="147">
        <f t="shared" si="576"/>
        <v>0</v>
      </c>
      <c r="AZ765" s="146">
        <f t="shared" si="595"/>
        <v>0</v>
      </c>
      <c r="BA765" s="129">
        <f t="shared" si="577"/>
        <v>0</v>
      </c>
      <c r="BB765" s="129">
        <f t="shared" si="578"/>
        <v>0</v>
      </c>
      <c r="BC765" s="129">
        <f t="shared" si="579"/>
        <v>0</v>
      </c>
      <c r="BD765" s="130">
        <f t="shared" si="580"/>
        <v>0</v>
      </c>
      <c r="BE765" s="130">
        <f t="shared" si="581"/>
        <v>0</v>
      </c>
      <c r="BF765" s="130">
        <f t="shared" si="582"/>
        <v>0</v>
      </c>
      <c r="BG765" s="149" t="b">
        <f t="shared" si="583"/>
        <v>0</v>
      </c>
      <c r="BH765" s="130" t="b">
        <f t="shared" si="584"/>
        <v>0</v>
      </c>
      <c r="BI765" s="130" t="str">
        <f t="shared" si="597"/>
        <v/>
      </c>
      <c r="BJ765" s="130" t="str">
        <f t="shared" si="598"/>
        <v/>
      </c>
      <c r="BK765" s="130">
        <f t="shared" si="599"/>
        <v>0</v>
      </c>
      <c r="BL765" s="130" t="str">
        <f t="shared" si="585"/>
        <v/>
      </c>
      <c r="BM765" s="130" t="str">
        <f t="shared" si="604"/>
        <v/>
      </c>
      <c r="BN765" s="130" t="str">
        <f t="shared" si="605"/>
        <v/>
      </c>
      <c r="BO765" s="130">
        <f t="shared" si="601"/>
        <v>0</v>
      </c>
      <c r="BP765" s="130">
        <f t="shared" si="602"/>
        <v>0</v>
      </c>
      <c r="BQ765" s="130">
        <f t="shared" si="603"/>
        <v>0</v>
      </c>
      <c r="BR765" s="130">
        <f t="shared" si="600"/>
        <v>0</v>
      </c>
      <c r="BS765" s="130" t="str">
        <f t="shared" si="586"/>
        <v>N</v>
      </c>
    </row>
    <row r="766" spans="1:71" ht="18" customHeight="1">
      <c r="A766" s="115"/>
      <c r="B766" s="117"/>
      <c r="C766" s="117"/>
      <c r="D766" s="118"/>
      <c r="E766" s="118"/>
      <c r="F766" s="115"/>
      <c r="G766" s="115"/>
      <c r="H766" s="119"/>
      <c r="I766" s="109" t="str">
        <f t="shared" si="556"/>
        <v xml:space="preserve"> </v>
      </c>
      <c r="J766" s="109" t="str">
        <f t="shared" si="557"/>
        <v xml:space="preserve"> </v>
      </c>
      <c r="K766" s="109" t="str">
        <f t="shared" si="558"/>
        <v xml:space="preserve"> </v>
      </c>
      <c r="W766" s="141" t="str">
        <f t="shared" si="559"/>
        <v xml:space="preserve"> </v>
      </c>
      <c r="X766" s="137" t="str">
        <f t="shared" si="560"/>
        <v xml:space="preserve"> </v>
      </c>
      <c r="Y766" s="137" t="str">
        <f t="shared" si="561"/>
        <v xml:space="preserve"> </v>
      </c>
      <c r="Z766" s="137" t="str">
        <f t="shared" si="587"/>
        <v xml:space="preserve"> </v>
      </c>
      <c r="AA766" s="138" t="str">
        <f t="shared" si="588"/>
        <v xml:space="preserve"> </v>
      </c>
      <c r="AB766" s="144" t="str">
        <f t="shared" si="589"/>
        <v xml:space="preserve"> </v>
      </c>
      <c r="AC766" s="139" t="e">
        <f t="shared" si="590"/>
        <v>#N/A</v>
      </c>
      <c r="AD766" s="139" t="e">
        <f t="shared" si="591"/>
        <v>#N/A</v>
      </c>
      <c r="AE766" s="140" t="str">
        <f>IF(ISBLANK($G766)," ",IF($D766="Z",#REF!,IF($G766=2,0,IF($G766=1,IF($AB766&gt;$AD766,#REF!,0),IF($AB766&lt;$AC766,#REF!,#REF!)))))</f>
        <v xml:space="preserve"> </v>
      </c>
      <c r="AF766" s="140" t="str">
        <f>IF(ISBLANK($G766)," ",IF($D766="Z",#REF!+#REF!,IF($G766=2,#REF!+#REF!,IF($G766=1,IF($AB766&gt;$AD766,#REF!+#REF!,#REF!+#REF!),IF($AB766&lt;$AC766,#REF!+#REF!,#REF!+#REF!)))))</f>
        <v xml:space="preserve"> </v>
      </c>
      <c r="AG766" s="125">
        <f t="shared" si="562"/>
        <v>0</v>
      </c>
      <c r="AH766" s="126">
        <f t="shared" si="563"/>
        <v>0</v>
      </c>
      <c r="AI766" s="126">
        <f t="shared" si="564"/>
        <v>0</v>
      </c>
      <c r="AJ766" s="126">
        <f t="shared" si="565"/>
        <v>0</v>
      </c>
      <c r="AK766" s="126">
        <f t="shared" si="566"/>
        <v>0</v>
      </c>
      <c r="AL766" s="126">
        <f t="shared" si="567"/>
        <v>4</v>
      </c>
      <c r="AM766" s="125">
        <f t="shared" si="596"/>
        <v>23</v>
      </c>
      <c r="AN766" s="125">
        <f t="shared" si="592"/>
        <v>0</v>
      </c>
      <c r="AO766" s="125">
        <f t="shared" si="593"/>
        <v>0</v>
      </c>
      <c r="AP766" s="125">
        <f t="shared" si="568"/>
        <v>1</v>
      </c>
      <c r="AQ766" s="127">
        <f t="shared" si="569"/>
        <v>810</v>
      </c>
      <c r="AR766" s="127">
        <f t="shared" si="570"/>
        <v>0</v>
      </c>
      <c r="AS766" s="125">
        <f t="shared" si="571"/>
        <v>0</v>
      </c>
      <c r="AT766" s="128">
        <f t="shared" si="572"/>
        <v>0</v>
      </c>
      <c r="AU766" s="128">
        <f t="shared" si="573"/>
        <v>0</v>
      </c>
      <c r="AV766" s="128">
        <f t="shared" si="574"/>
        <v>0</v>
      </c>
      <c r="AW766" s="128">
        <f t="shared" si="575"/>
        <v>0</v>
      </c>
      <c r="AX766" s="146">
        <f t="shared" si="594"/>
        <v>0</v>
      </c>
      <c r="AY766" s="147">
        <f t="shared" si="576"/>
        <v>0</v>
      </c>
      <c r="AZ766" s="146">
        <f t="shared" si="595"/>
        <v>0</v>
      </c>
      <c r="BA766" s="129">
        <f t="shared" si="577"/>
        <v>0</v>
      </c>
      <c r="BB766" s="129">
        <f t="shared" si="578"/>
        <v>0</v>
      </c>
      <c r="BC766" s="129">
        <f t="shared" si="579"/>
        <v>0</v>
      </c>
      <c r="BD766" s="130">
        <f t="shared" si="580"/>
        <v>0</v>
      </c>
      <c r="BE766" s="130">
        <f t="shared" si="581"/>
        <v>0</v>
      </c>
      <c r="BF766" s="130">
        <f t="shared" si="582"/>
        <v>0</v>
      </c>
      <c r="BG766" s="149" t="b">
        <f t="shared" si="583"/>
        <v>0</v>
      </c>
      <c r="BH766" s="130" t="b">
        <f t="shared" si="584"/>
        <v>0</v>
      </c>
      <c r="BI766" s="130" t="str">
        <f t="shared" si="597"/>
        <v/>
      </c>
      <c r="BJ766" s="130" t="str">
        <f t="shared" si="598"/>
        <v/>
      </c>
      <c r="BK766" s="130">
        <f t="shared" si="599"/>
        <v>0</v>
      </c>
      <c r="BL766" s="130" t="str">
        <f t="shared" si="585"/>
        <v/>
      </c>
      <c r="BM766" s="130" t="str">
        <f t="shared" si="604"/>
        <v/>
      </c>
      <c r="BN766" s="130" t="str">
        <f t="shared" si="605"/>
        <v/>
      </c>
      <c r="BO766" s="130">
        <f t="shared" si="601"/>
        <v>0</v>
      </c>
      <c r="BP766" s="130">
        <f t="shared" si="602"/>
        <v>0</v>
      </c>
      <c r="BQ766" s="130">
        <f t="shared" si="603"/>
        <v>0</v>
      </c>
      <c r="BR766" s="130">
        <f t="shared" si="600"/>
        <v>0</v>
      </c>
      <c r="BS766" s="130" t="str">
        <f t="shared" si="586"/>
        <v>N</v>
      </c>
    </row>
    <row r="767" spans="1:71" ht="18" customHeight="1">
      <c r="A767" s="115"/>
      <c r="B767" s="117"/>
      <c r="C767" s="117"/>
      <c r="D767" s="118"/>
      <c r="E767" s="118"/>
      <c r="F767" s="115"/>
      <c r="G767" s="115"/>
      <c r="H767" s="119"/>
      <c r="I767" s="109" t="str">
        <f t="shared" si="556"/>
        <v xml:space="preserve"> </v>
      </c>
      <c r="J767" s="109" t="str">
        <f t="shared" si="557"/>
        <v xml:space="preserve"> </v>
      </c>
      <c r="K767" s="109" t="str">
        <f t="shared" si="558"/>
        <v xml:space="preserve"> </v>
      </c>
      <c r="W767" s="141" t="str">
        <f t="shared" si="559"/>
        <v xml:space="preserve"> </v>
      </c>
      <c r="X767" s="137" t="str">
        <f t="shared" si="560"/>
        <v xml:space="preserve"> </v>
      </c>
      <c r="Y767" s="137" t="str">
        <f t="shared" si="561"/>
        <v xml:space="preserve"> </v>
      </c>
      <c r="Z767" s="137" t="str">
        <f t="shared" si="587"/>
        <v xml:space="preserve"> </v>
      </c>
      <c r="AA767" s="138" t="str">
        <f t="shared" si="588"/>
        <v xml:space="preserve"> </v>
      </c>
      <c r="AB767" s="144" t="str">
        <f t="shared" si="589"/>
        <v xml:space="preserve"> </v>
      </c>
      <c r="AC767" s="139" t="e">
        <f t="shared" si="590"/>
        <v>#N/A</v>
      </c>
      <c r="AD767" s="139" t="e">
        <f t="shared" si="591"/>
        <v>#N/A</v>
      </c>
      <c r="AE767" s="140" t="str">
        <f>IF(ISBLANK($G767)," ",IF($D767="Z",#REF!,IF($G767=2,0,IF($G767=1,IF($AB767&gt;$AD767,#REF!,0),IF($AB767&lt;$AC767,#REF!,#REF!)))))</f>
        <v xml:space="preserve"> </v>
      </c>
      <c r="AF767" s="140" t="str">
        <f>IF(ISBLANK($G767)," ",IF($D767="Z",#REF!+#REF!,IF($G767=2,#REF!+#REF!,IF($G767=1,IF($AB767&gt;$AD767,#REF!+#REF!,#REF!+#REF!),IF($AB767&lt;$AC767,#REF!+#REF!,#REF!+#REF!)))))</f>
        <v xml:space="preserve"> </v>
      </c>
      <c r="AG767" s="125">
        <f t="shared" si="562"/>
        <v>0</v>
      </c>
      <c r="AH767" s="126">
        <f t="shared" si="563"/>
        <v>0</v>
      </c>
      <c r="AI767" s="126">
        <f t="shared" si="564"/>
        <v>0</v>
      </c>
      <c r="AJ767" s="126">
        <f t="shared" si="565"/>
        <v>0</v>
      </c>
      <c r="AK767" s="126">
        <f t="shared" si="566"/>
        <v>0</v>
      </c>
      <c r="AL767" s="126">
        <f t="shared" si="567"/>
        <v>4</v>
      </c>
      <c r="AM767" s="125">
        <f t="shared" si="596"/>
        <v>23</v>
      </c>
      <c r="AN767" s="125">
        <f t="shared" si="592"/>
        <v>0</v>
      </c>
      <c r="AO767" s="125">
        <f t="shared" si="593"/>
        <v>0</v>
      </c>
      <c r="AP767" s="125">
        <f t="shared" si="568"/>
        <v>1</v>
      </c>
      <c r="AQ767" s="127">
        <f t="shared" si="569"/>
        <v>810</v>
      </c>
      <c r="AR767" s="127">
        <f t="shared" si="570"/>
        <v>0</v>
      </c>
      <c r="AS767" s="125">
        <f t="shared" si="571"/>
        <v>0</v>
      </c>
      <c r="AT767" s="128">
        <f t="shared" si="572"/>
        <v>0</v>
      </c>
      <c r="AU767" s="128">
        <f t="shared" si="573"/>
        <v>0</v>
      </c>
      <c r="AV767" s="128">
        <f t="shared" si="574"/>
        <v>0</v>
      </c>
      <c r="AW767" s="128">
        <f t="shared" si="575"/>
        <v>0</v>
      </c>
      <c r="AX767" s="146">
        <f t="shared" si="594"/>
        <v>0</v>
      </c>
      <c r="AY767" s="147">
        <f t="shared" si="576"/>
        <v>0</v>
      </c>
      <c r="AZ767" s="146">
        <f t="shared" si="595"/>
        <v>0</v>
      </c>
      <c r="BA767" s="129">
        <f t="shared" si="577"/>
        <v>0</v>
      </c>
      <c r="BB767" s="129">
        <f t="shared" si="578"/>
        <v>0</v>
      </c>
      <c r="BC767" s="129">
        <f t="shared" si="579"/>
        <v>0</v>
      </c>
      <c r="BD767" s="130">
        <f t="shared" si="580"/>
        <v>0</v>
      </c>
      <c r="BE767" s="130">
        <f t="shared" si="581"/>
        <v>0</v>
      </c>
      <c r="BF767" s="130">
        <f t="shared" si="582"/>
        <v>0</v>
      </c>
      <c r="BG767" s="149" t="b">
        <f t="shared" si="583"/>
        <v>0</v>
      </c>
      <c r="BH767" s="130" t="b">
        <f t="shared" si="584"/>
        <v>0</v>
      </c>
      <c r="BI767" s="130" t="str">
        <f t="shared" si="597"/>
        <v/>
      </c>
      <c r="BJ767" s="130" t="str">
        <f t="shared" si="598"/>
        <v/>
      </c>
      <c r="BK767" s="130">
        <f t="shared" si="599"/>
        <v>0</v>
      </c>
      <c r="BL767" s="130" t="str">
        <f t="shared" si="585"/>
        <v/>
      </c>
      <c r="BM767" s="130" t="str">
        <f t="shared" si="604"/>
        <v/>
      </c>
      <c r="BN767" s="130" t="str">
        <f t="shared" si="605"/>
        <v/>
      </c>
      <c r="BO767" s="130">
        <f t="shared" si="601"/>
        <v>0</v>
      </c>
      <c r="BP767" s="130">
        <f t="shared" si="602"/>
        <v>0</v>
      </c>
      <c r="BQ767" s="130">
        <f t="shared" si="603"/>
        <v>0</v>
      </c>
      <c r="BR767" s="130">
        <f t="shared" si="600"/>
        <v>0</v>
      </c>
      <c r="BS767" s="130" t="str">
        <f t="shared" si="586"/>
        <v>N</v>
      </c>
    </row>
    <row r="768" spans="1:71" ht="18" customHeight="1">
      <c r="A768" s="115"/>
      <c r="B768" s="117"/>
      <c r="C768" s="117"/>
      <c r="D768" s="118"/>
      <c r="E768" s="118"/>
      <c r="F768" s="115"/>
      <c r="G768" s="115"/>
      <c r="H768" s="119"/>
      <c r="I768" s="109" t="str">
        <f t="shared" si="556"/>
        <v xml:space="preserve"> </v>
      </c>
      <c r="J768" s="109" t="str">
        <f t="shared" si="557"/>
        <v xml:space="preserve"> </v>
      </c>
      <c r="K768" s="109" t="str">
        <f t="shared" si="558"/>
        <v xml:space="preserve"> </v>
      </c>
      <c r="W768" s="141" t="str">
        <f t="shared" si="559"/>
        <v xml:space="preserve"> </v>
      </c>
      <c r="X768" s="137" t="str">
        <f t="shared" si="560"/>
        <v xml:space="preserve"> </v>
      </c>
      <c r="Y768" s="137" t="str">
        <f t="shared" si="561"/>
        <v xml:space="preserve"> </v>
      </c>
      <c r="Z768" s="137" t="str">
        <f t="shared" si="587"/>
        <v xml:space="preserve"> </v>
      </c>
      <c r="AA768" s="138" t="str">
        <f t="shared" si="588"/>
        <v xml:space="preserve"> </v>
      </c>
      <c r="AB768" s="144" t="str">
        <f t="shared" si="589"/>
        <v xml:space="preserve"> </v>
      </c>
      <c r="AC768" s="139" t="e">
        <f t="shared" si="590"/>
        <v>#N/A</v>
      </c>
      <c r="AD768" s="139" t="e">
        <f t="shared" si="591"/>
        <v>#N/A</v>
      </c>
      <c r="AE768" s="140" t="str">
        <f>IF(ISBLANK($G768)," ",IF($D768="Z",#REF!,IF($G768=2,0,IF($G768=1,IF($AB768&gt;$AD768,#REF!,0),IF($AB768&lt;$AC768,#REF!,#REF!)))))</f>
        <v xml:space="preserve"> </v>
      </c>
      <c r="AF768" s="140" t="str">
        <f>IF(ISBLANK($G768)," ",IF($D768="Z",#REF!+#REF!,IF($G768=2,#REF!+#REF!,IF($G768=1,IF($AB768&gt;$AD768,#REF!+#REF!,#REF!+#REF!),IF($AB768&lt;$AC768,#REF!+#REF!,#REF!+#REF!)))))</f>
        <v xml:space="preserve"> </v>
      </c>
      <c r="AG768" s="125">
        <f t="shared" si="562"/>
        <v>0</v>
      </c>
      <c r="AH768" s="126">
        <f t="shared" si="563"/>
        <v>0</v>
      </c>
      <c r="AI768" s="126">
        <f t="shared" si="564"/>
        <v>0</v>
      </c>
      <c r="AJ768" s="126">
        <f t="shared" si="565"/>
        <v>0</v>
      </c>
      <c r="AK768" s="126">
        <f t="shared" si="566"/>
        <v>0</v>
      </c>
      <c r="AL768" s="126">
        <f t="shared" si="567"/>
        <v>4</v>
      </c>
      <c r="AM768" s="125">
        <f t="shared" si="596"/>
        <v>23</v>
      </c>
      <c r="AN768" s="125">
        <f t="shared" si="592"/>
        <v>0</v>
      </c>
      <c r="AO768" s="125">
        <f t="shared" si="593"/>
        <v>0</v>
      </c>
      <c r="AP768" s="125">
        <f t="shared" si="568"/>
        <v>1</v>
      </c>
      <c r="AQ768" s="127">
        <f t="shared" si="569"/>
        <v>810</v>
      </c>
      <c r="AR768" s="127">
        <f t="shared" si="570"/>
        <v>0</v>
      </c>
      <c r="AS768" s="125">
        <f t="shared" si="571"/>
        <v>0</v>
      </c>
      <c r="AT768" s="128">
        <f t="shared" si="572"/>
        <v>0</v>
      </c>
      <c r="AU768" s="128">
        <f t="shared" si="573"/>
        <v>0</v>
      </c>
      <c r="AV768" s="128">
        <f t="shared" si="574"/>
        <v>0</v>
      </c>
      <c r="AW768" s="128">
        <f t="shared" si="575"/>
        <v>0</v>
      </c>
      <c r="AX768" s="146">
        <f t="shared" si="594"/>
        <v>0</v>
      </c>
      <c r="AY768" s="147">
        <f t="shared" si="576"/>
        <v>0</v>
      </c>
      <c r="AZ768" s="146">
        <f t="shared" si="595"/>
        <v>0</v>
      </c>
      <c r="BA768" s="129">
        <f t="shared" si="577"/>
        <v>0</v>
      </c>
      <c r="BB768" s="129">
        <f t="shared" si="578"/>
        <v>0</v>
      </c>
      <c r="BC768" s="129">
        <f t="shared" si="579"/>
        <v>0</v>
      </c>
      <c r="BD768" s="130">
        <f t="shared" si="580"/>
        <v>0</v>
      </c>
      <c r="BE768" s="130">
        <f t="shared" si="581"/>
        <v>0</v>
      </c>
      <c r="BF768" s="130">
        <f t="shared" si="582"/>
        <v>0</v>
      </c>
      <c r="BG768" s="149" t="b">
        <f t="shared" si="583"/>
        <v>0</v>
      </c>
      <c r="BH768" s="130" t="b">
        <f t="shared" si="584"/>
        <v>0</v>
      </c>
      <c r="BI768" s="130" t="str">
        <f t="shared" si="597"/>
        <v/>
      </c>
      <c r="BJ768" s="130" t="str">
        <f t="shared" si="598"/>
        <v/>
      </c>
      <c r="BK768" s="130">
        <f t="shared" si="599"/>
        <v>0</v>
      </c>
      <c r="BL768" s="130" t="str">
        <f t="shared" si="585"/>
        <v/>
      </c>
      <c r="BM768" s="130" t="str">
        <f t="shared" si="604"/>
        <v/>
      </c>
      <c r="BN768" s="130" t="str">
        <f t="shared" si="605"/>
        <v/>
      </c>
      <c r="BO768" s="130">
        <f t="shared" si="601"/>
        <v>0</v>
      </c>
      <c r="BP768" s="130">
        <f t="shared" si="602"/>
        <v>0</v>
      </c>
      <c r="BQ768" s="130">
        <f t="shared" si="603"/>
        <v>0</v>
      </c>
      <c r="BR768" s="130">
        <f t="shared" si="600"/>
        <v>0</v>
      </c>
      <c r="BS768" s="130" t="str">
        <f t="shared" si="586"/>
        <v>N</v>
      </c>
    </row>
    <row r="769" spans="1:71" ht="18" customHeight="1">
      <c r="A769" s="115"/>
      <c r="B769" s="117"/>
      <c r="C769" s="117"/>
      <c r="D769" s="118"/>
      <c r="E769" s="118"/>
      <c r="F769" s="115"/>
      <c r="G769" s="115"/>
      <c r="H769" s="119"/>
      <c r="I769" s="109" t="str">
        <f t="shared" si="556"/>
        <v xml:space="preserve"> </v>
      </c>
      <c r="J769" s="109" t="str">
        <f t="shared" si="557"/>
        <v xml:space="preserve"> </v>
      </c>
      <c r="K769" s="109" t="str">
        <f t="shared" si="558"/>
        <v xml:space="preserve"> </v>
      </c>
      <c r="W769" s="141" t="str">
        <f t="shared" si="559"/>
        <v xml:space="preserve"> </v>
      </c>
      <c r="X769" s="137" t="str">
        <f t="shared" si="560"/>
        <v xml:space="preserve"> </v>
      </c>
      <c r="Y769" s="137" t="str">
        <f t="shared" si="561"/>
        <v xml:space="preserve"> </v>
      </c>
      <c r="Z769" s="137" t="str">
        <f t="shared" si="587"/>
        <v xml:space="preserve"> </v>
      </c>
      <c r="AA769" s="138" t="str">
        <f t="shared" si="588"/>
        <v xml:space="preserve"> </v>
      </c>
      <c r="AB769" s="144" t="str">
        <f t="shared" si="589"/>
        <v xml:space="preserve"> </v>
      </c>
      <c r="AC769" s="139" t="e">
        <f t="shared" si="590"/>
        <v>#N/A</v>
      </c>
      <c r="AD769" s="139" t="e">
        <f t="shared" si="591"/>
        <v>#N/A</v>
      </c>
      <c r="AE769" s="140" t="str">
        <f>IF(ISBLANK($G769)," ",IF($D769="Z",#REF!,IF($G769=2,0,IF($G769=1,IF($AB769&gt;$AD769,#REF!,0),IF($AB769&lt;$AC769,#REF!,#REF!)))))</f>
        <v xml:space="preserve"> </v>
      </c>
      <c r="AF769" s="140" t="str">
        <f>IF(ISBLANK($G769)," ",IF($D769="Z",#REF!+#REF!,IF($G769=2,#REF!+#REF!,IF($G769=1,IF($AB769&gt;$AD769,#REF!+#REF!,#REF!+#REF!),IF($AB769&lt;$AC769,#REF!+#REF!,#REF!+#REF!)))))</f>
        <v xml:space="preserve"> </v>
      </c>
      <c r="AG769" s="125">
        <f t="shared" si="562"/>
        <v>0</v>
      </c>
      <c r="AH769" s="126">
        <f t="shared" si="563"/>
        <v>0</v>
      </c>
      <c r="AI769" s="126">
        <f t="shared" si="564"/>
        <v>0</v>
      </c>
      <c r="AJ769" s="126">
        <f t="shared" si="565"/>
        <v>0</v>
      </c>
      <c r="AK769" s="126">
        <f t="shared" si="566"/>
        <v>0</v>
      </c>
      <c r="AL769" s="126">
        <f t="shared" si="567"/>
        <v>4</v>
      </c>
      <c r="AM769" s="125">
        <f t="shared" si="596"/>
        <v>23</v>
      </c>
      <c r="AN769" s="125">
        <f t="shared" si="592"/>
        <v>0</v>
      </c>
      <c r="AO769" s="125">
        <f t="shared" si="593"/>
        <v>0</v>
      </c>
      <c r="AP769" s="125">
        <f t="shared" si="568"/>
        <v>1</v>
      </c>
      <c r="AQ769" s="127">
        <f t="shared" si="569"/>
        <v>810</v>
      </c>
      <c r="AR769" s="127">
        <f t="shared" si="570"/>
        <v>0</v>
      </c>
      <c r="AS769" s="125">
        <f t="shared" si="571"/>
        <v>0</v>
      </c>
      <c r="AT769" s="128">
        <f t="shared" si="572"/>
        <v>0</v>
      </c>
      <c r="AU769" s="128">
        <f t="shared" si="573"/>
        <v>0</v>
      </c>
      <c r="AV769" s="128">
        <f t="shared" si="574"/>
        <v>0</v>
      </c>
      <c r="AW769" s="128">
        <f t="shared" si="575"/>
        <v>0</v>
      </c>
      <c r="AX769" s="146">
        <f t="shared" si="594"/>
        <v>0</v>
      </c>
      <c r="AY769" s="147">
        <f t="shared" si="576"/>
        <v>0</v>
      </c>
      <c r="AZ769" s="146">
        <f t="shared" si="595"/>
        <v>0</v>
      </c>
      <c r="BA769" s="129">
        <f t="shared" si="577"/>
        <v>0</v>
      </c>
      <c r="BB769" s="129">
        <f t="shared" si="578"/>
        <v>0</v>
      </c>
      <c r="BC769" s="129">
        <f t="shared" si="579"/>
        <v>0</v>
      </c>
      <c r="BD769" s="130">
        <f t="shared" si="580"/>
        <v>0</v>
      </c>
      <c r="BE769" s="130">
        <f t="shared" si="581"/>
        <v>0</v>
      </c>
      <c r="BF769" s="130">
        <f t="shared" si="582"/>
        <v>0</v>
      </c>
      <c r="BG769" s="149" t="b">
        <f t="shared" si="583"/>
        <v>0</v>
      </c>
      <c r="BH769" s="130" t="b">
        <f t="shared" si="584"/>
        <v>0</v>
      </c>
      <c r="BI769" s="130" t="str">
        <f t="shared" si="597"/>
        <v/>
      </c>
      <c r="BJ769" s="130" t="str">
        <f t="shared" si="598"/>
        <v/>
      </c>
      <c r="BK769" s="130">
        <f t="shared" si="599"/>
        <v>0</v>
      </c>
      <c r="BL769" s="130" t="str">
        <f t="shared" si="585"/>
        <v/>
      </c>
      <c r="BM769" s="130" t="str">
        <f t="shared" si="604"/>
        <v/>
      </c>
      <c r="BN769" s="130" t="str">
        <f t="shared" si="605"/>
        <v/>
      </c>
      <c r="BO769" s="130">
        <f t="shared" si="601"/>
        <v>0</v>
      </c>
      <c r="BP769" s="130">
        <f t="shared" si="602"/>
        <v>0</v>
      </c>
      <c r="BQ769" s="130">
        <f t="shared" si="603"/>
        <v>0</v>
      </c>
      <c r="BR769" s="130">
        <f t="shared" si="600"/>
        <v>0</v>
      </c>
      <c r="BS769" s="130" t="str">
        <f t="shared" si="586"/>
        <v>N</v>
      </c>
    </row>
    <row r="770" spans="1:71" ht="18" customHeight="1">
      <c r="A770" s="115"/>
      <c r="B770" s="117"/>
      <c r="C770" s="117"/>
      <c r="D770" s="118"/>
      <c r="E770" s="118"/>
      <c r="F770" s="115"/>
      <c r="G770" s="115"/>
      <c r="H770" s="119"/>
      <c r="I770" s="109" t="str">
        <f t="shared" si="556"/>
        <v xml:space="preserve"> </v>
      </c>
      <c r="J770" s="109" t="str">
        <f t="shared" si="557"/>
        <v xml:space="preserve"> </v>
      </c>
      <c r="K770" s="109" t="str">
        <f t="shared" si="558"/>
        <v xml:space="preserve"> </v>
      </c>
      <c r="W770" s="141" t="str">
        <f t="shared" si="559"/>
        <v xml:space="preserve"> </v>
      </c>
      <c r="X770" s="137" t="str">
        <f t="shared" si="560"/>
        <v xml:space="preserve"> </v>
      </c>
      <c r="Y770" s="137" t="str">
        <f t="shared" si="561"/>
        <v xml:space="preserve"> </v>
      </c>
      <c r="Z770" s="137" t="str">
        <f t="shared" si="587"/>
        <v xml:space="preserve"> </v>
      </c>
      <c r="AA770" s="138" t="str">
        <f t="shared" si="588"/>
        <v xml:space="preserve"> </v>
      </c>
      <c r="AB770" s="144" t="str">
        <f t="shared" si="589"/>
        <v xml:space="preserve"> </v>
      </c>
      <c r="AC770" s="139" t="e">
        <f t="shared" si="590"/>
        <v>#N/A</v>
      </c>
      <c r="AD770" s="139" t="e">
        <f t="shared" si="591"/>
        <v>#N/A</v>
      </c>
      <c r="AE770" s="140" t="str">
        <f>IF(ISBLANK($G770)," ",IF($D770="Z",#REF!,IF($G770=2,0,IF($G770=1,IF($AB770&gt;$AD770,#REF!,0),IF($AB770&lt;$AC770,#REF!,#REF!)))))</f>
        <v xml:space="preserve"> </v>
      </c>
      <c r="AF770" s="140" t="str">
        <f>IF(ISBLANK($G770)," ",IF($D770="Z",#REF!+#REF!,IF($G770=2,#REF!+#REF!,IF($G770=1,IF($AB770&gt;$AD770,#REF!+#REF!,#REF!+#REF!),IF($AB770&lt;$AC770,#REF!+#REF!,#REF!+#REF!)))))</f>
        <v xml:space="preserve"> </v>
      </c>
      <c r="AG770" s="125">
        <f t="shared" si="562"/>
        <v>0</v>
      </c>
      <c r="AH770" s="126">
        <f t="shared" si="563"/>
        <v>0</v>
      </c>
      <c r="AI770" s="126">
        <f t="shared" si="564"/>
        <v>0</v>
      </c>
      <c r="AJ770" s="126">
        <f t="shared" si="565"/>
        <v>0</v>
      </c>
      <c r="AK770" s="126">
        <f t="shared" si="566"/>
        <v>0</v>
      </c>
      <c r="AL770" s="126">
        <f t="shared" si="567"/>
        <v>4</v>
      </c>
      <c r="AM770" s="125">
        <f t="shared" si="596"/>
        <v>23</v>
      </c>
      <c r="AN770" s="125">
        <f t="shared" si="592"/>
        <v>0</v>
      </c>
      <c r="AO770" s="125">
        <f t="shared" si="593"/>
        <v>0</v>
      </c>
      <c r="AP770" s="125">
        <f t="shared" si="568"/>
        <v>1</v>
      </c>
      <c r="AQ770" s="127">
        <f t="shared" si="569"/>
        <v>810</v>
      </c>
      <c r="AR770" s="127">
        <f t="shared" si="570"/>
        <v>0</v>
      </c>
      <c r="AS770" s="125">
        <f t="shared" si="571"/>
        <v>0</v>
      </c>
      <c r="AT770" s="128">
        <f t="shared" si="572"/>
        <v>0</v>
      </c>
      <c r="AU770" s="128">
        <f t="shared" si="573"/>
        <v>0</v>
      </c>
      <c r="AV770" s="128">
        <f t="shared" si="574"/>
        <v>0</v>
      </c>
      <c r="AW770" s="128">
        <f t="shared" si="575"/>
        <v>0</v>
      </c>
      <c r="AX770" s="146">
        <f t="shared" si="594"/>
        <v>0</v>
      </c>
      <c r="AY770" s="147">
        <f t="shared" si="576"/>
        <v>0</v>
      </c>
      <c r="AZ770" s="146">
        <f t="shared" si="595"/>
        <v>0</v>
      </c>
      <c r="BA770" s="129">
        <f t="shared" si="577"/>
        <v>0</v>
      </c>
      <c r="BB770" s="129">
        <f t="shared" si="578"/>
        <v>0</v>
      </c>
      <c r="BC770" s="129">
        <f t="shared" si="579"/>
        <v>0</v>
      </c>
      <c r="BD770" s="130">
        <f t="shared" si="580"/>
        <v>0</v>
      </c>
      <c r="BE770" s="130">
        <f t="shared" si="581"/>
        <v>0</v>
      </c>
      <c r="BF770" s="130">
        <f t="shared" si="582"/>
        <v>0</v>
      </c>
      <c r="BG770" s="149" t="b">
        <f t="shared" si="583"/>
        <v>0</v>
      </c>
      <c r="BH770" s="130" t="b">
        <f t="shared" si="584"/>
        <v>0</v>
      </c>
      <c r="BI770" s="130" t="str">
        <f t="shared" si="597"/>
        <v/>
      </c>
      <c r="BJ770" s="130" t="str">
        <f t="shared" si="598"/>
        <v/>
      </c>
      <c r="BK770" s="130">
        <f t="shared" si="599"/>
        <v>0</v>
      </c>
      <c r="BL770" s="130" t="str">
        <f t="shared" si="585"/>
        <v/>
      </c>
      <c r="BM770" s="130" t="str">
        <f t="shared" si="604"/>
        <v/>
      </c>
      <c r="BN770" s="130" t="str">
        <f t="shared" si="605"/>
        <v/>
      </c>
      <c r="BO770" s="130">
        <f t="shared" si="601"/>
        <v>0</v>
      </c>
      <c r="BP770" s="130">
        <f t="shared" si="602"/>
        <v>0</v>
      </c>
      <c r="BQ770" s="130">
        <f t="shared" si="603"/>
        <v>0</v>
      </c>
      <c r="BR770" s="130">
        <f t="shared" si="600"/>
        <v>0</v>
      </c>
      <c r="BS770" s="130" t="str">
        <f t="shared" si="586"/>
        <v>N</v>
      </c>
    </row>
    <row r="771" spans="1:71" ht="18" customHeight="1">
      <c r="A771" s="115"/>
      <c r="B771" s="117"/>
      <c r="C771" s="117"/>
      <c r="D771" s="118"/>
      <c r="E771" s="118"/>
      <c r="F771" s="115"/>
      <c r="G771" s="115"/>
      <c r="H771" s="119"/>
      <c r="I771" s="109" t="str">
        <f t="shared" si="556"/>
        <v xml:space="preserve"> </v>
      </c>
      <c r="J771" s="109" t="str">
        <f t="shared" si="557"/>
        <v xml:space="preserve"> </v>
      </c>
      <c r="K771" s="109" t="str">
        <f t="shared" si="558"/>
        <v xml:space="preserve"> </v>
      </c>
      <c r="W771" s="141" t="str">
        <f t="shared" si="559"/>
        <v xml:space="preserve"> </v>
      </c>
      <c r="X771" s="137" t="str">
        <f t="shared" si="560"/>
        <v xml:space="preserve"> </v>
      </c>
      <c r="Y771" s="137" t="str">
        <f t="shared" si="561"/>
        <v xml:space="preserve"> </v>
      </c>
      <c r="Z771" s="137" t="str">
        <f t="shared" si="587"/>
        <v xml:space="preserve"> </v>
      </c>
      <c r="AA771" s="138" t="str">
        <f t="shared" si="588"/>
        <v xml:space="preserve"> </v>
      </c>
      <c r="AB771" s="144" t="str">
        <f t="shared" si="589"/>
        <v xml:space="preserve"> </v>
      </c>
      <c r="AC771" s="139" t="e">
        <f t="shared" si="590"/>
        <v>#N/A</v>
      </c>
      <c r="AD771" s="139" t="e">
        <f t="shared" si="591"/>
        <v>#N/A</v>
      </c>
      <c r="AE771" s="140" t="str">
        <f>IF(ISBLANK($G771)," ",IF($D771="Z",#REF!,IF($G771=2,0,IF($G771=1,IF($AB771&gt;$AD771,#REF!,0),IF($AB771&lt;$AC771,#REF!,#REF!)))))</f>
        <v xml:space="preserve"> </v>
      </c>
      <c r="AF771" s="140" t="str">
        <f>IF(ISBLANK($G771)," ",IF($D771="Z",#REF!+#REF!,IF($G771=2,#REF!+#REF!,IF($G771=1,IF($AB771&gt;$AD771,#REF!+#REF!,#REF!+#REF!),IF($AB771&lt;$AC771,#REF!+#REF!,#REF!+#REF!)))))</f>
        <v xml:space="preserve"> </v>
      </c>
      <c r="AG771" s="125">
        <f t="shared" si="562"/>
        <v>0</v>
      </c>
      <c r="AH771" s="126">
        <f t="shared" si="563"/>
        <v>0</v>
      </c>
      <c r="AI771" s="126">
        <f t="shared" si="564"/>
        <v>0</v>
      </c>
      <c r="AJ771" s="126">
        <f t="shared" si="565"/>
        <v>0</v>
      </c>
      <c r="AK771" s="126">
        <f t="shared" si="566"/>
        <v>0</v>
      </c>
      <c r="AL771" s="126">
        <f t="shared" si="567"/>
        <v>4</v>
      </c>
      <c r="AM771" s="125">
        <f t="shared" si="596"/>
        <v>23</v>
      </c>
      <c r="AN771" s="125">
        <f t="shared" si="592"/>
        <v>0</v>
      </c>
      <c r="AO771" s="125">
        <f t="shared" si="593"/>
        <v>0</v>
      </c>
      <c r="AP771" s="125">
        <f t="shared" si="568"/>
        <v>1</v>
      </c>
      <c r="AQ771" s="127">
        <f t="shared" si="569"/>
        <v>810</v>
      </c>
      <c r="AR771" s="127">
        <f t="shared" si="570"/>
        <v>0</v>
      </c>
      <c r="AS771" s="125">
        <f t="shared" si="571"/>
        <v>0</v>
      </c>
      <c r="AT771" s="128">
        <f t="shared" si="572"/>
        <v>0</v>
      </c>
      <c r="AU771" s="128">
        <f t="shared" si="573"/>
        <v>0</v>
      </c>
      <c r="AV771" s="128">
        <f t="shared" si="574"/>
        <v>0</v>
      </c>
      <c r="AW771" s="128">
        <f t="shared" si="575"/>
        <v>0</v>
      </c>
      <c r="AX771" s="146">
        <f t="shared" si="594"/>
        <v>0</v>
      </c>
      <c r="AY771" s="147">
        <f t="shared" si="576"/>
        <v>0</v>
      </c>
      <c r="AZ771" s="146">
        <f t="shared" si="595"/>
        <v>0</v>
      </c>
      <c r="BA771" s="129">
        <f t="shared" si="577"/>
        <v>0</v>
      </c>
      <c r="BB771" s="129">
        <f t="shared" si="578"/>
        <v>0</v>
      </c>
      <c r="BC771" s="129">
        <f t="shared" si="579"/>
        <v>0</v>
      </c>
      <c r="BD771" s="130">
        <f t="shared" si="580"/>
        <v>0</v>
      </c>
      <c r="BE771" s="130">
        <f t="shared" si="581"/>
        <v>0</v>
      </c>
      <c r="BF771" s="130">
        <f t="shared" si="582"/>
        <v>0</v>
      </c>
      <c r="BG771" s="149" t="b">
        <f t="shared" si="583"/>
        <v>0</v>
      </c>
      <c r="BH771" s="130" t="b">
        <f t="shared" si="584"/>
        <v>0</v>
      </c>
      <c r="BI771" s="130" t="str">
        <f t="shared" si="597"/>
        <v/>
      </c>
      <c r="BJ771" s="130" t="str">
        <f t="shared" si="598"/>
        <v/>
      </c>
      <c r="BK771" s="130">
        <f t="shared" si="599"/>
        <v>0</v>
      </c>
      <c r="BL771" s="130" t="str">
        <f t="shared" si="585"/>
        <v/>
      </c>
      <c r="BM771" s="130" t="str">
        <f t="shared" si="604"/>
        <v/>
      </c>
      <c r="BN771" s="130" t="str">
        <f t="shared" si="605"/>
        <v/>
      </c>
      <c r="BO771" s="130">
        <f t="shared" si="601"/>
        <v>0</v>
      </c>
      <c r="BP771" s="130">
        <f t="shared" si="602"/>
        <v>0</v>
      </c>
      <c r="BQ771" s="130">
        <f t="shared" si="603"/>
        <v>0</v>
      </c>
      <c r="BR771" s="130">
        <f t="shared" si="600"/>
        <v>0</v>
      </c>
      <c r="BS771" s="130" t="str">
        <f t="shared" si="586"/>
        <v>N</v>
      </c>
    </row>
    <row r="772" spans="1:71" ht="18" customHeight="1">
      <c r="A772" s="115"/>
      <c r="B772" s="117"/>
      <c r="C772" s="117"/>
      <c r="D772" s="118"/>
      <c r="E772" s="118"/>
      <c r="F772" s="115"/>
      <c r="G772" s="115"/>
      <c r="H772" s="119"/>
      <c r="I772" s="109" t="str">
        <f t="shared" ref="I772:I835" si="606">IF(ISBLANK($H772)," ",BO772)</f>
        <v xml:space="preserve"> </v>
      </c>
      <c r="J772" s="109" t="str">
        <f t="shared" ref="J772:J835" si="607">IF(ISBLANK($H772)," ",BP772)</f>
        <v xml:space="preserve"> </v>
      </c>
      <c r="K772" s="109" t="str">
        <f t="shared" ref="K772:K835" si="608">IF((ISBLANK($H772))," ",BQ772)</f>
        <v xml:space="preserve"> </v>
      </c>
      <c r="W772" s="141" t="str">
        <f t="shared" ref="W772:W835" si="609">IF(ISBLANK($A772)," ",A772)</f>
        <v xml:space="preserve"> </v>
      </c>
      <c r="X772" s="137" t="str">
        <f t="shared" ref="X772:X835" si="610">IF(ISBLANK(A772)," ",MOD(SUM((LEFT(A772,1)*8)+(MID(A772,2,1)*7)+(MID(A772,3,1)*6)+(MID(A772,4,1)*5)+(MID(A772,5,1)*4)+(MID(A772,6,1)*3)+(MID(A772,7,1)*2)),11))</f>
        <v xml:space="preserve"> </v>
      </c>
      <c r="Y772" s="137" t="str">
        <f t="shared" ref="Y772:Y835" si="611">IF(ISBLANK(A772)," ",IF(A772&lt;10000000+OR(A772&gt;99999999),"X",IF(X772=0,0,IF(X772=1,"X",11-X772))))</f>
        <v xml:space="preserve"> </v>
      </c>
      <c r="Z772" s="137" t="str">
        <f t="shared" si="587"/>
        <v xml:space="preserve"> </v>
      </c>
      <c r="AA772" s="138" t="str">
        <f t="shared" si="588"/>
        <v xml:space="preserve"> </v>
      </c>
      <c r="AB772" s="144" t="str">
        <f t="shared" si="589"/>
        <v xml:space="preserve"> </v>
      </c>
      <c r="AC772" s="139" t="e">
        <f t="shared" si="590"/>
        <v>#N/A</v>
      </c>
      <c r="AD772" s="139" t="e">
        <f t="shared" si="591"/>
        <v>#N/A</v>
      </c>
      <c r="AE772" s="140" t="str">
        <f>IF(ISBLANK($G772)," ",IF($D772="Z",#REF!,IF($G772=2,0,IF($G772=1,IF($AB772&gt;$AD772,#REF!,0),IF($AB772&lt;$AC772,#REF!,#REF!)))))</f>
        <v xml:space="preserve"> </v>
      </c>
      <c r="AF772" s="140" t="str">
        <f>IF(ISBLANK($G772)," ",IF($D772="Z",#REF!+#REF!,IF($G772=2,#REF!+#REF!,IF($G772=1,IF($AB772&gt;$AD772,#REF!+#REF!,#REF!+#REF!),IF($AB772&lt;$AC772,#REF!+#REF!,#REF!+#REF!)))))</f>
        <v xml:space="preserve"> </v>
      </c>
      <c r="AG772" s="125">
        <f t="shared" ref="AG772:AG835" si="612">INT(A772/10)</f>
        <v>0</v>
      </c>
      <c r="AH772" s="126">
        <f t="shared" ref="AH772:AH835" si="613">INT(A772/1000)</f>
        <v>0</v>
      </c>
      <c r="AI772" s="126">
        <f t="shared" ref="AI772:AI835" si="614">AG772-AH772*100</f>
        <v>0</v>
      </c>
      <c r="AJ772" s="126">
        <f t="shared" ref="AJ772:AJ835" si="615">INT(AH772/10)</f>
        <v>0</v>
      </c>
      <c r="AK772" s="126">
        <f t="shared" ref="AK772:AK835" si="616">AH772-10*AJ772</f>
        <v>0</v>
      </c>
      <c r="AL772" s="126">
        <f t="shared" ref="AL772:AL835" si="617">IF(MOD(AH772-AJ772*10,4)=0,4,MOD(AH772-AJ772*10,4))</f>
        <v>4</v>
      </c>
      <c r="AM772" s="125">
        <f t="shared" si="596"/>
        <v>23</v>
      </c>
      <c r="AN772" s="125">
        <f t="shared" si="592"/>
        <v>0</v>
      </c>
      <c r="AO772" s="125">
        <f t="shared" si="593"/>
        <v>0</v>
      </c>
      <c r="AP772" s="125">
        <f t="shared" ref="AP772:AP835" si="618">IF(AND($D772="Z",$AL$10&lt;=$AH$10,$AH$10&lt;$AL$11,$AL$12&lt;AM772,AM772&lt;=$AL$13),7,IF(AM772&gt;=70,IF($G772="R",6,5),IF($G772="R",IF(AM772&gt;=65,4,2),IF($AM772&gt;=65,3,1))))</f>
        <v>1</v>
      </c>
      <c r="AQ772" s="127">
        <f t="shared" ref="AQ772:AQ835" si="619">+HLOOKUP($AH$10,WeeklyIWCeiling,AP772+1)</f>
        <v>810</v>
      </c>
      <c r="AR772" s="127">
        <f t="shared" ref="AR772:AR835" si="620">IF(AA772="M",HLOOKUP($AH$10,MonthlyIWCeiling,AP772+1),HLOOKUP($AH$10,WeeklyIWCeiling,AP772+1)*F772)</f>
        <v>0</v>
      </c>
      <c r="AS772" s="125">
        <f t="shared" ref="AS772:AS835" si="621">IF(AND(F772&gt;0,H772&gt;0),H772/F772,0)</f>
        <v>0</v>
      </c>
      <c r="AT772" s="128">
        <f t="shared" ref="AT772:AT835" si="622">IF(E772="M",IF(H772&lt;=AR772,0,1),IF(AS772&lt;=AQ772,0,1))</f>
        <v>0</v>
      </c>
      <c r="AU772" s="128">
        <f t="shared" ref="AU772:AU835" si="623">IF(F772&gt;$C$10,1,0)</f>
        <v>0</v>
      </c>
      <c r="AV772" s="128">
        <f t="shared" ref="AV772:AV835" si="624">+AR772*12/52</f>
        <v>0</v>
      </c>
      <c r="AW772" s="128">
        <f t="shared" ref="AW772:AW835" si="625">+IF(OR(AND(E772="M",AV772&lt;60),AND(E772="W",AS772&lt;60)),1,0)</f>
        <v>0</v>
      </c>
      <c r="AX772" s="146">
        <f t="shared" si="594"/>
        <v>0</v>
      </c>
      <c r="AY772" s="147">
        <f t="shared" ref="AY772:AY835" si="626">+AZ772-AX772</f>
        <v>0</v>
      </c>
      <c r="AZ772" s="146">
        <f t="shared" si="595"/>
        <v>0</v>
      </c>
      <c r="BA772" s="129">
        <f t="shared" ref="BA772:BA835" si="627">IF(OR(ISBLANK(A772),ISBLANK(B772),ISBLANK(C772),ISBLANK(D772),ISBLANK(E772)),0,IF(AND(F772&gt;0,F772&lt;6,H772&gt;0),ROUND(H772*AX772,2)))</f>
        <v>0</v>
      </c>
      <c r="BB772" s="129">
        <f t="shared" ref="BB772:BB835" si="628">IF(OR(ISBLANK(A772),ISBLANK(B772),ISBLANK(C772),ISBLANK(D772),ISBLANK(E772)),0,IF(AND(F772&gt;0,F772&lt;6,H772&gt;0),ROUND(H772*AY772,2)))</f>
        <v>0</v>
      </c>
      <c r="BC772" s="129">
        <f t="shared" ref="BC772:BC835" si="629">+BA772+BB772</f>
        <v>0</v>
      </c>
      <c r="BD772" s="130">
        <f t="shared" ref="BD772:BD835" si="630">IF(AND(AND(F772&gt;0,H772&gt;0,ISTEXT(D772),ISTEXT(E772)),ISBLANK(A772)),"Input NI#",IF(AND(F772&gt;0,H772&gt;0,ISTEXT(D772),ISTEXT(E772),OR(ISBLANK(B772),ISBLANK(C772))),"Input name",IF(AND(A772&gt;0,OR(AK772=0,AK772=9)),"Check NI#",IF(AT772=0,BA772,"Check wages"))))</f>
        <v>0</v>
      </c>
      <c r="BE772" s="130">
        <f t="shared" ref="BE772:BE835" si="631">IF(ISTEXT(BD772),BD772,BB772)</f>
        <v>0</v>
      </c>
      <c r="BF772" s="130">
        <f t="shared" ref="BF772:BF835" si="632">IF(ISTEXT(BD772),BD772,BC772)</f>
        <v>0</v>
      </c>
      <c r="BG772" s="149" t="b">
        <f t="shared" ref="BG772:BG835" si="633">IF(AND(OR(ISTEXT(B772),ISTEXT(C772),ISTEXT(D772),ISTEXT(E772),F772&gt;0,H772&gt;0),ISBLANK(A772)),1,IF(A772&gt;0,IF(ISBLANK(B772),1,IF(ISBLANK(C772),1,IF(ISBLANK(D772),1,IF(ISBLANK(E772),1,IF(F772=0,1,IF(H772=0,1," "))))))))</f>
        <v>0</v>
      </c>
      <c r="BH772" s="130" t="b">
        <f t="shared" ref="BH772:BH835" si="634">IF(AND(OR(ISTEXT(B772),ISTEXT(C772),ISTEXT(D772),ISTEXT(E772),F772&gt;0,H772&gt;0),ISBLANK(A772)),"Input "&amp;A$15,IF(A772&gt;0,IF(ISBLANK(B772),"Input "&amp;B$15,IF(ISBLANK(C772),"Input "&amp;C$15,IF(ISBLANK(D772),"Enter "&amp;D$15,IF(ISBLANK(E772),"Select "&amp;E$15,IF(F772=0,"Input "&amp;F$15,IF(H772=0,"Input "&amp;H$15," "))))))))</f>
        <v>0</v>
      </c>
      <c r="BI772" s="130" t="str">
        <f t="shared" si="597"/>
        <v/>
      </c>
      <c r="BJ772" s="130" t="str">
        <f t="shared" si="598"/>
        <v/>
      </c>
      <c r="BK772" s="130">
        <f t="shared" si="599"/>
        <v>0</v>
      </c>
      <c r="BL772" s="130" t="str">
        <f t="shared" ref="BL772:BL835" si="635">IF(BK772=1,"Change Cont. type to 'P'","")</f>
        <v/>
      </c>
      <c r="BM772" s="130" t="str">
        <f t="shared" si="604"/>
        <v/>
      </c>
      <c r="BN772" s="130" t="str">
        <f t="shared" si="605"/>
        <v/>
      </c>
      <c r="BO772" s="130">
        <f t="shared" si="601"/>
        <v>0</v>
      </c>
      <c r="BP772" s="130">
        <f t="shared" si="602"/>
        <v>0</v>
      </c>
      <c r="BQ772" s="130">
        <f t="shared" si="603"/>
        <v>0</v>
      </c>
      <c r="BR772" s="130">
        <f t="shared" si="600"/>
        <v>0</v>
      </c>
      <c r="BS772" s="130" t="str">
        <f t="shared" ref="BS772:BS835" si="636">IF(OR(ISBLANK(A772),BR772=1),"N","Y")</f>
        <v>N</v>
      </c>
    </row>
    <row r="773" spans="1:71" ht="18" customHeight="1">
      <c r="A773" s="115"/>
      <c r="B773" s="117"/>
      <c r="C773" s="117"/>
      <c r="D773" s="118"/>
      <c r="E773" s="118"/>
      <c r="F773" s="115"/>
      <c r="G773" s="115"/>
      <c r="H773" s="119"/>
      <c r="I773" s="109" t="str">
        <f t="shared" si="606"/>
        <v xml:space="preserve"> </v>
      </c>
      <c r="J773" s="109" t="str">
        <f t="shared" si="607"/>
        <v xml:space="preserve"> </v>
      </c>
      <c r="K773" s="109" t="str">
        <f t="shared" si="608"/>
        <v xml:space="preserve"> </v>
      </c>
      <c r="W773" s="141" t="str">
        <f t="shared" si="609"/>
        <v xml:space="preserve"> </v>
      </c>
      <c r="X773" s="137" t="str">
        <f t="shared" si="610"/>
        <v xml:space="preserve"> </v>
      </c>
      <c r="Y773" s="137" t="str">
        <f t="shared" si="611"/>
        <v xml:space="preserve"> </v>
      </c>
      <c r="Z773" s="137" t="str">
        <f t="shared" si="587"/>
        <v xml:space="preserve"> </v>
      </c>
      <c r="AA773" s="138" t="str">
        <f t="shared" si="588"/>
        <v xml:space="preserve"> </v>
      </c>
      <c r="AB773" s="144" t="str">
        <f t="shared" si="589"/>
        <v xml:space="preserve"> </v>
      </c>
      <c r="AC773" s="139" t="e">
        <f t="shared" si="590"/>
        <v>#N/A</v>
      </c>
      <c r="AD773" s="139" t="e">
        <f t="shared" si="591"/>
        <v>#N/A</v>
      </c>
      <c r="AE773" s="140" t="str">
        <f>IF(ISBLANK($G773)," ",IF($D773="Z",#REF!,IF($G773=2,0,IF($G773=1,IF($AB773&gt;$AD773,#REF!,0),IF($AB773&lt;$AC773,#REF!,#REF!)))))</f>
        <v xml:space="preserve"> </v>
      </c>
      <c r="AF773" s="140" t="str">
        <f>IF(ISBLANK($G773)," ",IF($D773="Z",#REF!+#REF!,IF($G773=2,#REF!+#REF!,IF($G773=1,IF($AB773&gt;$AD773,#REF!+#REF!,#REF!+#REF!),IF($AB773&lt;$AC773,#REF!+#REF!,#REF!+#REF!)))))</f>
        <v xml:space="preserve"> </v>
      </c>
      <c r="AG773" s="125">
        <f t="shared" si="612"/>
        <v>0</v>
      </c>
      <c r="AH773" s="126">
        <f t="shared" si="613"/>
        <v>0</v>
      </c>
      <c r="AI773" s="126">
        <f t="shared" si="614"/>
        <v>0</v>
      </c>
      <c r="AJ773" s="126">
        <f t="shared" si="615"/>
        <v>0</v>
      </c>
      <c r="AK773" s="126">
        <f t="shared" si="616"/>
        <v>0</v>
      </c>
      <c r="AL773" s="126">
        <f t="shared" si="617"/>
        <v>4</v>
      </c>
      <c r="AM773" s="125">
        <f t="shared" si="596"/>
        <v>23</v>
      </c>
      <c r="AN773" s="125">
        <f t="shared" si="592"/>
        <v>0</v>
      </c>
      <c r="AO773" s="125">
        <f t="shared" si="593"/>
        <v>0</v>
      </c>
      <c r="AP773" s="125">
        <f t="shared" si="618"/>
        <v>1</v>
      </c>
      <c r="AQ773" s="127">
        <f t="shared" si="619"/>
        <v>810</v>
      </c>
      <c r="AR773" s="127">
        <f t="shared" si="620"/>
        <v>0</v>
      </c>
      <c r="AS773" s="125">
        <f t="shared" si="621"/>
        <v>0</v>
      </c>
      <c r="AT773" s="128">
        <f t="shared" si="622"/>
        <v>0</v>
      </c>
      <c r="AU773" s="128">
        <f t="shared" si="623"/>
        <v>0</v>
      </c>
      <c r="AV773" s="128">
        <f t="shared" si="624"/>
        <v>0</v>
      </c>
      <c r="AW773" s="128">
        <f t="shared" si="625"/>
        <v>0</v>
      </c>
      <c r="AX773" s="146">
        <f t="shared" si="594"/>
        <v>0</v>
      </c>
      <c r="AY773" s="147">
        <f t="shared" si="626"/>
        <v>0</v>
      </c>
      <c r="AZ773" s="146">
        <f t="shared" si="595"/>
        <v>0</v>
      </c>
      <c r="BA773" s="129">
        <f t="shared" si="627"/>
        <v>0</v>
      </c>
      <c r="BB773" s="129">
        <f t="shared" si="628"/>
        <v>0</v>
      </c>
      <c r="BC773" s="129">
        <f t="shared" si="629"/>
        <v>0</v>
      </c>
      <c r="BD773" s="130">
        <f t="shared" si="630"/>
        <v>0</v>
      </c>
      <c r="BE773" s="130">
        <f t="shared" si="631"/>
        <v>0</v>
      </c>
      <c r="BF773" s="130">
        <f t="shared" si="632"/>
        <v>0</v>
      </c>
      <c r="BG773" s="149" t="b">
        <f t="shared" si="633"/>
        <v>0</v>
      </c>
      <c r="BH773" s="130" t="b">
        <f t="shared" si="634"/>
        <v>0</v>
      </c>
      <c r="BI773" s="130" t="str">
        <f t="shared" si="597"/>
        <v/>
      </c>
      <c r="BJ773" s="130" t="str">
        <f t="shared" si="598"/>
        <v/>
      </c>
      <c r="BK773" s="130">
        <f t="shared" si="599"/>
        <v>0</v>
      </c>
      <c r="BL773" s="130" t="str">
        <f t="shared" si="635"/>
        <v/>
      </c>
      <c r="BM773" s="130" t="str">
        <f t="shared" si="604"/>
        <v/>
      </c>
      <c r="BN773" s="130" t="str">
        <f t="shared" si="605"/>
        <v/>
      </c>
      <c r="BO773" s="130">
        <f t="shared" si="601"/>
        <v>0</v>
      </c>
      <c r="BP773" s="130">
        <f t="shared" si="602"/>
        <v>0</v>
      </c>
      <c r="BQ773" s="130">
        <f t="shared" si="603"/>
        <v>0</v>
      </c>
      <c r="BR773" s="130">
        <f t="shared" si="600"/>
        <v>0</v>
      </c>
      <c r="BS773" s="130" t="str">
        <f t="shared" si="636"/>
        <v>N</v>
      </c>
    </row>
    <row r="774" spans="1:71" ht="18" customHeight="1">
      <c r="A774" s="115"/>
      <c r="B774" s="117"/>
      <c r="C774" s="117"/>
      <c r="D774" s="118"/>
      <c r="E774" s="118"/>
      <c r="F774" s="115"/>
      <c r="G774" s="115"/>
      <c r="H774" s="119"/>
      <c r="I774" s="109" t="str">
        <f t="shared" si="606"/>
        <v xml:space="preserve"> </v>
      </c>
      <c r="J774" s="109" t="str">
        <f t="shared" si="607"/>
        <v xml:space="preserve"> </v>
      </c>
      <c r="K774" s="109" t="str">
        <f t="shared" si="608"/>
        <v xml:space="preserve"> </v>
      </c>
      <c r="W774" s="141" t="str">
        <f t="shared" si="609"/>
        <v xml:space="preserve"> </v>
      </c>
      <c r="X774" s="137" t="str">
        <f t="shared" si="610"/>
        <v xml:space="preserve"> </v>
      </c>
      <c r="Y774" s="137" t="str">
        <f t="shared" si="611"/>
        <v xml:space="preserve"> </v>
      </c>
      <c r="Z774" s="137" t="str">
        <f t="shared" si="587"/>
        <v xml:space="preserve"> </v>
      </c>
      <c r="AA774" s="138" t="str">
        <f t="shared" si="588"/>
        <v xml:space="preserve"> </v>
      </c>
      <c r="AB774" s="144" t="str">
        <f t="shared" si="589"/>
        <v xml:space="preserve"> </v>
      </c>
      <c r="AC774" s="139" t="e">
        <f t="shared" si="590"/>
        <v>#N/A</v>
      </c>
      <c r="AD774" s="139" t="e">
        <f t="shared" si="591"/>
        <v>#N/A</v>
      </c>
      <c r="AE774" s="140" t="str">
        <f>IF(ISBLANK($G774)," ",IF($D774="Z",#REF!,IF($G774=2,0,IF($G774=1,IF($AB774&gt;$AD774,#REF!,0),IF($AB774&lt;$AC774,#REF!,#REF!)))))</f>
        <v xml:space="preserve"> </v>
      </c>
      <c r="AF774" s="140" t="str">
        <f>IF(ISBLANK($G774)," ",IF($D774="Z",#REF!+#REF!,IF($G774=2,#REF!+#REF!,IF($G774=1,IF($AB774&gt;$AD774,#REF!+#REF!,#REF!+#REF!),IF($AB774&lt;$AC774,#REF!+#REF!,#REF!+#REF!)))))</f>
        <v xml:space="preserve"> </v>
      </c>
      <c r="AG774" s="125">
        <f t="shared" si="612"/>
        <v>0</v>
      </c>
      <c r="AH774" s="126">
        <f t="shared" si="613"/>
        <v>0</v>
      </c>
      <c r="AI774" s="126">
        <f t="shared" si="614"/>
        <v>0</v>
      </c>
      <c r="AJ774" s="126">
        <f t="shared" si="615"/>
        <v>0</v>
      </c>
      <c r="AK774" s="126">
        <f t="shared" si="616"/>
        <v>0</v>
      </c>
      <c r="AL774" s="126">
        <f t="shared" si="617"/>
        <v>4</v>
      </c>
      <c r="AM774" s="125">
        <f t="shared" si="596"/>
        <v>23</v>
      </c>
      <c r="AN774" s="125">
        <f t="shared" si="592"/>
        <v>0</v>
      </c>
      <c r="AO774" s="125">
        <f t="shared" si="593"/>
        <v>0</v>
      </c>
      <c r="AP774" s="125">
        <f t="shared" si="618"/>
        <v>1</v>
      </c>
      <c r="AQ774" s="127">
        <f t="shared" si="619"/>
        <v>810</v>
      </c>
      <c r="AR774" s="127">
        <f t="shared" si="620"/>
        <v>0</v>
      </c>
      <c r="AS774" s="125">
        <f t="shared" si="621"/>
        <v>0</v>
      </c>
      <c r="AT774" s="128">
        <f t="shared" si="622"/>
        <v>0</v>
      </c>
      <c r="AU774" s="128">
        <f t="shared" si="623"/>
        <v>0</v>
      </c>
      <c r="AV774" s="128">
        <f t="shared" si="624"/>
        <v>0</v>
      </c>
      <c r="AW774" s="128">
        <f t="shared" si="625"/>
        <v>0</v>
      </c>
      <c r="AX774" s="146">
        <f t="shared" si="594"/>
        <v>0</v>
      </c>
      <c r="AY774" s="147">
        <f t="shared" si="626"/>
        <v>0</v>
      </c>
      <c r="AZ774" s="146">
        <f t="shared" si="595"/>
        <v>0</v>
      </c>
      <c r="BA774" s="129">
        <f t="shared" si="627"/>
        <v>0</v>
      </c>
      <c r="BB774" s="129">
        <f t="shared" si="628"/>
        <v>0</v>
      </c>
      <c r="BC774" s="129">
        <f t="shared" si="629"/>
        <v>0</v>
      </c>
      <c r="BD774" s="130">
        <f t="shared" si="630"/>
        <v>0</v>
      </c>
      <c r="BE774" s="130">
        <f t="shared" si="631"/>
        <v>0</v>
      </c>
      <c r="BF774" s="130">
        <f t="shared" si="632"/>
        <v>0</v>
      </c>
      <c r="BG774" s="149" t="b">
        <f t="shared" si="633"/>
        <v>0</v>
      </c>
      <c r="BH774" s="130" t="b">
        <f t="shared" si="634"/>
        <v>0</v>
      </c>
      <c r="BI774" s="130" t="str">
        <f t="shared" si="597"/>
        <v/>
      </c>
      <c r="BJ774" s="130" t="str">
        <f t="shared" si="598"/>
        <v/>
      </c>
      <c r="BK774" s="130">
        <f t="shared" si="599"/>
        <v>0</v>
      </c>
      <c r="BL774" s="130" t="str">
        <f t="shared" si="635"/>
        <v/>
      </c>
      <c r="BM774" s="130" t="str">
        <f t="shared" si="604"/>
        <v/>
      </c>
      <c r="BN774" s="130" t="str">
        <f t="shared" si="605"/>
        <v/>
      </c>
      <c r="BO774" s="130">
        <f t="shared" si="601"/>
        <v>0</v>
      </c>
      <c r="BP774" s="130">
        <f t="shared" si="602"/>
        <v>0</v>
      </c>
      <c r="BQ774" s="130">
        <f t="shared" si="603"/>
        <v>0</v>
      </c>
      <c r="BR774" s="130">
        <f t="shared" si="600"/>
        <v>0</v>
      </c>
      <c r="BS774" s="130" t="str">
        <f t="shared" si="636"/>
        <v>N</v>
      </c>
    </row>
    <row r="775" spans="1:71" ht="18" customHeight="1">
      <c r="A775" s="115"/>
      <c r="B775" s="117"/>
      <c r="C775" s="117"/>
      <c r="D775" s="118"/>
      <c r="E775" s="118"/>
      <c r="F775" s="115"/>
      <c r="G775" s="115"/>
      <c r="H775" s="119"/>
      <c r="I775" s="109" t="str">
        <f t="shared" si="606"/>
        <v xml:space="preserve"> </v>
      </c>
      <c r="J775" s="109" t="str">
        <f t="shared" si="607"/>
        <v xml:space="preserve"> </v>
      </c>
      <c r="K775" s="109" t="str">
        <f t="shared" si="608"/>
        <v xml:space="preserve"> </v>
      </c>
      <c r="W775" s="141" t="str">
        <f t="shared" si="609"/>
        <v xml:space="preserve"> </v>
      </c>
      <c r="X775" s="137" t="str">
        <f t="shared" si="610"/>
        <v xml:space="preserve"> </v>
      </c>
      <c r="Y775" s="137" t="str">
        <f t="shared" si="611"/>
        <v xml:space="preserve"> </v>
      </c>
      <c r="Z775" s="137" t="str">
        <f t="shared" si="587"/>
        <v xml:space="preserve"> </v>
      </c>
      <c r="AA775" s="138" t="str">
        <f t="shared" si="588"/>
        <v xml:space="preserve"> </v>
      </c>
      <c r="AB775" s="144" t="str">
        <f t="shared" si="589"/>
        <v xml:space="preserve"> </v>
      </c>
      <c r="AC775" s="139" t="e">
        <f t="shared" si="590"/>
        <v>#N/A</v>
      </c>
      <c r="AD775" s="139" t="e">
        <f t="shared" si="591"/>
        <v>#N/A</v>
      </c>
      <c r="AE775" s="140" t="str">
        <f>IF(ISBLANK($G775)," ",IF($D775="Z",#REF!,IF($G775=2,0,IF($G775=1,IF($AB775&gt;$AD775,#REF!,0),IF($AB775&lt;$AC775,#REF!,#REF!)))))</f>
        <v xml:space="preserve"> </v>
      </c>
      <c r="AF775" s="140" t="str">
        <f>IF(ISBLANK($G775)," ",IF($D775="Z",#REF!+#REF!,IF($G775=2,#REF!+#REF!,IF($G775=1,IF($AB775&gt;$AD775,#REF!+#REF!,#REF!+#REF!),IF($AB775&lt;$AC775,#REF!+#REF!,#REF!+#REF!)))))</f>
        <v xml:space="preserve"> </v>
      </c>
      <c r="AG775" s="125">
        <f t="shared" si="612"/>
        <v>0</v>
      </c>
      <c r="AH775" s="126">
        <f t="shared" si="613"/>
        <v>0</v>
      </c>
      <c r="AI775" s="126">
        <f t="shared" si="614"/>
        <v>0</v>
      </c>
      <c r="AJ775" s="126">
        <f t="shared" si="615"/>
        <v>0</v>
      </c>
      <c r="AK775" s="126">
        <f t="shared" si="616"/>
        <v>0</v>
      </c>
      <c r="AL775" s="126">
        <f t="shared" si="617"/>
        <v>4</v>
      </c>
      <c r="AM775" s="125">
        <f t="shared" si="596"/>
        <v>23</v>
      </c>
      <c r="AN775" s="125">
        <f t="shared" si="592"/>
        <v>0</v>
      </c>
      <c r="AO775" s="125">
        <f t="shared" si="593"/>
        <v>0</v>
      </c>
      <c r="AP775" s="125">
        <f t="shared" si="618"/>
        <v>1</v>
      </c>
      <c r="AQ775" s="127">
        <f t="shared" si="619"/>
        <v>810</v>
      </c>
      <c r="AR775" s="127">
        <f t="shared" si="620"/>
        <v>0</v>
      </c>
      <c r="AS775" s="125">
        <f t="shared" si="621"/>
        <v>0</v>
      </c>
      <c r="AT775" s="128">
        <f t="shared" si="622"/>
        <v>0</v>
      </c>
      <c r="AU775" s="128">
        <f t="shared" si="623"/>
        <v>0</v>
      </c>
      <c r="AV775" s="128">
        <f t="shared" si="624"/>
        <v>0</v>
      </c>
      <c r="AW775" s="128">
        <f t="shared" si="625"/>
        <v>0</v>
      </c>
      <c r="AX775" s="146">
        <f t="shared" si="594"/>
        <v>0</v>
      </c>
      <c r="AY775" s="147">
        <f t="shared" si="626"/>
        <v>0</v>
      </c>
      <c r="AZ775" s="146">
        <f t="shared" si="595"/>
        <v>0</v>
      </c>
      <c r="BA775" s="129">
        <f t="shared" si="627"/>
        <v>0</v>
      </c>
      <c r="BB775" s="129">
        <f t="shared" si="628"/>
        <v>0</v>
      </c>
      <c r="BC775" s="129">
        <f t="shared" si="629"/>
        <v>0</v>
      </c>
      <c r="BD775" s="130">
        <f t="shared" si="630"/>
        <v>0</v>
      </c>
      <c r="BE775" s="130">
        <f t="shared" si="631"/>
        <v>0</v>
      </c>
      <c r="BF775" s="130">
        <f t="shared" si="632"/>
        <v>0</v>
      </c>
      <c r="BG775" s="149" t="b">
        <f t="shared" si="633"/>
        <v>0</v>
      </c>
      <c r="BH775" s="130" t="b">
        <f t="shared" si="634"/>
        <v>0</v>
      </c>
      <c r="BI775" s="130" t="str">
        <f t="shared" si="597"/>
        <v/>
      </c>
      <c r="BJ775" s="130" t="str">
        <f t="shared" si="598"/>
        <v/>
      </c>
      <c r="BK775" s="130">
        <f t="shared" si="599"/>
        <v>0</v>
      </c>
      <c r="BL775" s="130" t="str">
        <f t="shared" si="635"/>
        <v/>
      </c>
      <c r="BM775" s="130" t="str">
        <f t="shared" si="604"/>
        <v/>
      </c>
      <c r="BN775" s="130" t="str">
        <f t="shared" si="605"/>
        <v/>
      </c>
      <c r="BO775" s="130">
        <f t="shared" si="601"/>
        <v>0</v>
      </c>
      <c r="BP775" s="130">
        <f t="shared" si="602"/>
        <v>0</v>
      </c>
      <c r="BQ775" s="130">
        <f t="shared" si="603"/>
        <v>0</v>
      </c>
      <c r="BR775" s="130">
        <f t="shared" si="600"/>
        <v>0</v>
      </c>
      <c r="BS775" s="130" t="str">
        <f t="shared" si="636"/>
        <v>N</v>
      </c>
    </row>
    <row r="776" spans="1:71" ht="18" customHeight="1">
      <c r="A776" s="115"/>
      <c r="B776" s="117"/>
      <c r="C776" s="117"/>
      <c r="D776" s="118"/>
      <c r="E776" s="118"/>
      <c r="F776" s="115"/>
      <c r="G776" s="115"/>
      <c r="H776" s="119"/>
      <c r="I776" s="109" t="str">
        <f t="shared" si="606"/>
        <v xml:space="preserve"> </v>
      </c>
      <c r="J776" s="109" t="str">
        <f t="shared" si="607"/>
        <v xml:space="preserve"> </v>
      </c>
      <c r="K776" s="109" t="str">
        <f t="shared" si="608"/>
        <v xml:space="preserve"> </v>
      </c>
      <c r="W776" s="141" t="str">
        <f t="shared" si="609"/>
        <v xml:space="preserve"> </v>
      </c>
      <c r="X776" s="137" t="str">
        <f t="shared" si="610"/>
        <v xml:space="preserve"> </v>
      </c>
      <c r="Y776" s="137" t="str">
        <f t="shared" si="611"/>
        <v xml:space="preserve"> </v>
      </c>
      <c r="Z776" s="137" t="str">
        <f t="shared" si="587"/>
        <v xml:space="preserve"> </v>
      </c>
      <c r="AA776" s="138" t="str">
        <f t="shared" si="588"/>
        <v xml:space="preserve"> </v>
      </c>
      <c r="AB776" s="144" t="str">
        <f t="shared" si="589"/>
        <v xml:space="preserve"> </v>
      </c>
      <c r="AC776" s="139" t="e">
        <f t="shared" si="590"/>
        <v>#N/A</v>
      </c>
      <c r="AD776" s="139" t="e">
        <f t="shared" si="591"/>
        <v>#N/A</v>
      </c>
      <c r="AE776" s="140" t="str">
        <f>IF(ISBLANK($G776)," ",IF($D776="Z",#REF!,IF($G776=2,0,IF($G776=1,IF($AB776&gt;$AD776,#REF!,0),IF($AB776&lt;$AC776,#REF!,#REF!)))))</f>
        <v xml:space="preserve"> </v>
      </c>
      <c r="AF776" s="140" t="str">
        <f>IF(ISBLANK($G776)," ",IF($D776="Z",#REF!+#REF!,IF($G776=2,#REF!+#REF!,IF($G776=1,IF($AB776&gt;$AD776,#REF!+#REF!,#REF!+#REF!),IF($AB776&lt;$AC776,#REF!+#REF!,#REF!+#REF!)))))</f>
        <v xml:space="preserve"> </v>
      </c>
      <c r="AG776" s="125">
        <f t="shared" si="612"/>
        <v>0</v>
      </c>
      <c r="AH776" s="126">
        <f t="shared" si="613"/>
        <v>0</v>
      </c>
      <c r="AI776" s="126">
        <f t="shared" si="614"/>
        <v>0</v>
      </c>
      <c r="AJ776" s="126">
        <f t="shared" si="615"/>
        <v>0</v>
      </c>
      <c r="AK776" s="126">
        <f t="shared" si="616"/>
        <v>0</v>
      </c>
      <c r="AL776" s="126">
        <f t="shared" si="617"/>
        <v>4</v>
      </c>
      <c r="AM776" s="125">
        <f t="shared" si="596"/>
        <v>23</v>
      </c>
      <c r="AN776" s="125">
        <f t="shared" si="592"/>
        <v>0</v>
      </c>
      <c r="AO776" s="125">
        <f t="shared" si="593"/>
        <v>0</v>
      </c>
      <c r="AP776" s="125">
        <f t="shared" si="618"/>
        <v>1</v>
      </c>
      <c r="AQ776" s="127">
        <f t="shared" si="619"/>
        <v>810</v>
      </c>
      <c r="AR776" s="127">
        <f t="shared" si="620"/>
        <v>0</v>
      </c>
      <c r="AS776" s="125">
        <f t="shared" si="621"/>
        <v>0</v>
      </c>
      <c r="AT776" s="128">
        <f t="shared" si="622"/>
        <v>0</v>
      </c>
      <c r="AU776" s="128">
        <f t="shared" si="623"/>
        <v>0</v>
      </c>
      <c r="AV776" s="128">
        <f t="shared" si="624"/>
        <v>0</v>
      </c>
      <c r="AW776" s="128">
        <f t="shared" si="625"/>
        <v>0</v>
      </c>
      <c r="AX776" s="146">
        <f t="shared" si="594"/>
        <v>0</v>
      </c>
      <c r="AY776" s="147">
        <f t="shared" si="626"/>
        <v>0</v>
      </c>
      <c r="AZ776" s="146">
        <f t="shared" si="595"/>
        <v>0</v>
      </c>
      <c r="BA776" s="129">
        <f t="shared" si="627"/>
        <v>0</v>
      </c>
      <c r="BB776" s="129">
        <f t="shared" si="628"/>
        <v>0</v>
      </c>
      <c r="BC776" s="129">
        <f t="shared" si="629"/>
        <v>0</v>
      </c>
      <c r="BD776" s="130">
        <f t="shared" si="630"/>
        <v>0</v>
      </c>
      <c r="BE776" s="130">
        <f t="shared" si="631"/>
        <v>0</v>
      </c>
      <c r="BF776" s="130">
        <f t="shared" si="632"/>
        <v>0</v>
      </c>
      <c r="BG776" s="149" t="b">
        <f t="shared" si="633"/>
        <v>0</v>
      </c>
      <c r="BH776" s="130" t="b">
        <f t="shared" si="634"/>
        <v>0</v>
      </c>
      <c r="BI776" s="130" t="str">
        <f t="shared" si="597"/>
        <v/>
      </c>
      <c r="BJ776" s="130" t="str">
        <f t="shared" si="598"/>
        <v/>
      </c>
      <c r="BK776" s="130">
        <f t="shared" si="599"/>
        <v>0</v>
      </c>
      <c r="BL776" s="130" t="str">
        <f t="shared" si="635"/>
        <v/>
      </c>
      <c r="BM776" s="130" t="str">
        <f t="shared" si="604"/>
        <v/>
      </c>
      <c r="BN776" s="130" t="str">
        <f t="shared" si="605"/>
        <v/>
      </c>
      <c r="BO776" s="130">
        <f t="shared" si="601"/>
        <v>0</v>
      </c>
      <c r="BP776" s="130">
        <f t="shared" si="602"/>
        <v>0</v>
      </c>
      <c r="BQ776" s="130">
        <f t="shared" si="603"/>
        <v>0</v>
      </c>
      <c r="BR776" s="130">
        <f t="shared" si="600"/>
        <v>0</v>
      </c>
      <c r="BS776" s="130" t="str">
        <f t="shared" si="636"/>
        <v>N</v>
      </c>
    </row>
    <row r="777" spans="1:71" ht="18" customHeight="1">
      <c r="A777" s="115"/>
      <c r="B777" s="117"/>
      <c r="C777" s="117"/>
      <c r="D777" s="118"/>
      <c r="E777" s="118"/>
      <c r="F777" s="115"/>
      <c r="G777" s="115"/>
      <c r="H777" s="119"/>
      <c r="I777" s="109" t="str">
        <f t="shared" si="606"/>
        <v xml:space="preserve"> </v>
      </c>
      <c r="J777" s="109" t="str">
        <f t="shared" si="607"/>
        <v xml:space="preserve"> </v>
      </c>
      <c r="K777" s="109" t="str">
        <f t="shared" si="608"/>
        <v xml:space="preserve"> </v>
      </c>
      <c r="W777" s="141" t="str">
        <f t="shared" si="609"/>
        <v xml:space="preserve"> </v>
      </c>
      <c r="X777" s="137" t="str">
        <f t="shared" si="610"/>
        <v xml:space="preserve"> </v>
      </c>
      <c r="Y777" s="137" t="str">
        <f t="shared" si="611"/>
        <v xml:space="preserve"> </v>
      </c>
      <c r="Z777" s="137" t="str">
        <f t="shared" si="587"/>
        <v xml:space="preserve"> </v>
      </c>
      <c r="AA777" s="138" t="str">
        <f t="shared" si="588"/>
        <v xml:space="preserve"> </v>
      </c>
      <c r="AB777" s="144" t="str">
        <f t="shared" si="589"/>
        <v xml:space="preserve"> </v>
      </c>
      <c r="AC777" s="139" t="e">
        <f t="shared" si="590"/>
        <v>#N/A</v>
      </c>
      <c r="AD777" s="139" t="e">
        <f t="shared" si="591"/>
        <v>#N/A</v>
      </c>
      <c r="AE777" s="140" t="str">
        <f>IF(ISBLANK($G777)," ",IF($D777="Z",#REF!,IF($G777=2,0,IF($G777=1,IF($AB777&gt;$AD777,#REF!,0),IF($AB777&lt;$AC777,#REF!,#REF!)))))</f>
        <v xml:space="preserve"> </v>
      </c>
      <c r="AF777" s="140" t="str">
        <f>IF(ISBLANK($G777)," ",IF($D777="Z",#REF!+#REF!,IF($G777=2,#REF!+#REF!,IF($G777=1,IF($AB777&gt;$AD777,#REF!+#REF!,#REF!+#REF!),IF($AB777&lt;$AC777,#REF!+#REF!,#REF!+#REF!)))))</f>
        <v xml:space="preserve"> </v>
      </c>
      <c r="AG777" s="125">
        <f t="shared" si="612"/>
        <v>0</v>
      </c>
      <c r="AH777" s="126">
        <f t="shared" si="613"/>
        <v>0</v>
      </c>
      <c r="AI777" s="126">
        <f t="shared" si="614"/>
        <v>0</v>
      </c>
      <c r="AJ777" s="126">
        <f t="shared" si="615"/>
        <v>0</v>
      </c>
      <c r="AK777" s="126">
        <f t="shared" si="616"/>
        <v>0</v>
      </c>
      <c r="AL777" s="126">
        <f t="shared" si="617"/>
        <v>4</v>
      </c>
      <c r="AM777" s="125">
        <f t="shared" si="596"/>
        <v>23</v>
      </c>
      <c r="AN777" s="125">
        <f t="shared" si="592"/>
        <v>0</v>
      </c>
      <c r="AO777" s="125">
        <f t="shared" si="593"/>
        <v>0</v>
      </c>
      <c r="AP777" s="125">
        <f t="shared" si="618"/>
        <v>1</v>
      </c>
      <c r="AQ777" s="127">
        <f t="shared" si="619"/>
        <v>810</v>
      </c>
      <c r="AR777" s="127">
        <f t="shared" si="620"/>
        <v>0</v>
      </c>
      <c r="AS777" s="125">
        <f t="shared" si="621"/>
        <v>0</v>
      </c>
      <c r="AT777" s="128">
        <f t="shared" si="622"/>
        <v>0</v>
      </c>
      <c r="AU777" s="128">
        <f t="shared" si="623"/>
        <v>0</v>
      </c>
      <c r="AV777" s="128">
        <f t="shared" si="624"/>
        <v>0</v>
      </c>
      <c r="AW777" s="128">
        <f t="shared" si="625"/>
        <v>0</v>
      </c>
      <c r="AX777" s="146">
        <f t="shared" si="594"/>
        <v>0</v>
      </c>
      <c r="AY777" s="147">
        <f t="shared" si="626"/>
        <v>0</v>
      </c>
      <c r="AZ777" s="146">
        <f t="shared" si="595"/>
        <v>0</v>
      </c>
      <c r="BA777" s="129">
        <f t="shared" si="627"/>
        <v>0</v>
      </c>
      <c r="BB777" s="129">
        <f t="shared" si="628"/>
        <v>0</v>
      </c>
      <c r="BC777" s="129">
        <f t="shared" si="629"/>
        <v>0</v>
      </c>
      <c r="BD777" s="130">
        <f t="shared" si="630"/>
        <v>0</v>
      </c>
      <c r="BE777" s="130">
        <f t="shared" si="631"/>
        <v>0</v>
      </c>
      <c r="BF777" s="130">
        <f t="shared" si="632"/>
        <v>0</v>
      </c>
      <c r="BG777" s="149" t="b">
        <f t="shared" si="633"/>
        <v>0</v>
      </c>
      <c r="BH777" s="130" t="b">
        <f t="shared" si="634"/>
        <v>0</v>
      </c>
      <c r="BI777" s="130" t="str">
        <f t="shared" si="597"/>
        <v/>
      </c>
      <c r="BJ777" s="130" t="str">
        <f t="shared" si="598"/>
        <v/>
      </c>
      <c r="BK777" s="130">
        <f t="shared" si="599"/>
        <v>0</v>
      </c>
      <c r="BL777" s="130" t="str">
        <f t="shared" si="635"/>
        <v/>
      </c>
      <c r="BM777" s="130" t="str">
        <f t="shared" si="604"/>
        <v/>
      </c>
      <c r="BN777" s="130" t="str">
        <f t="shared" si="605"/>
        <v/>
      </c>
      <c r="BO777" s="130">
        <f t="shared" si="601"/>
        <v>0</v>
      </c>
      <c r="BP777" s="130">
        <f t="shared" si="602"/>
        <v>0</v>
      </c>
      <c r="BQ777" s="130">
        <f t="shared" si="603"/>
        <v>0</v>
      </c>
      <c r="BR777" s="130">
        <f t="shared" si="600"/>
        <v>0</v>
      </c>
      <c r="BS777" s="130" t="str">
        <f t="shared" si="636"/>
        <v>N</v>
      </c>
    </row>
    <row r="778" spans="1:71" ht="18" customHeight="1">
      <c r="A778" s="115"/>
      <c r="B778" s="117"/>
      <c r="C778" s="117"/>
      <c r="D778" s="118"/>
      <c r="E778" s="118"/>
      <c r="F778" s="115"/>
      <c r="G778" s="115"/>
      <c r="H778" s="119"/>
      <c r="I778" s="109" t="str">
        <f t="shared" si="606"/>
        <v xml:space="preserve"> </v>
      </c>
      <c r="J778" s="109" t="str">
        <f t="shared" si="607"/>
        <v xml:space="preserve"> </v>
      </c>
      <c r="K778" s="109" t="str">
        <f t="shared" si="608"/>
        <v xml:space="preserve"> </v>
      </c>
      <c r="W778" s="141" t="str">
        <f t="shared" si="609"/>
        <v xml:space="preserve"> </v>
      </c>
      <c r="X778" s="137" t="str">
        <f t="shared" si="610"/>
        <v xml:space="preserve"> </v>
      </c>
      <c r="Y778" s="137" t="str">
        <f t="shared" si="611"/>
        <v xml:space="preserve"> </v>
      </c>
      <c r="Z778" s="137" t="str">
        <f t="shared" si="587"/>
        <v xml:space="preserve"> </v>
      </c>
      <c r="AA778" s="138" t="str">
        <f t="shared" si="588"/>
        <v xml:space="preserve"> </v>
      </c>
      <c r="AB778" s="144" t="str">
        <f t="shared" si="589"/>
        <v xml:space="preserve"> </v>
      </c>
      <c r="AC778" s="139" t="e">
        <f t="shared" si="590"/>
        <v>#N/A</v>
      </c>
      <c r="AD778" s="139" t="e">
        <f t="shared" si="591"/>
        <v>#N/A</v>
      </c>
      <c r="AE778" s="140" t="str">
        <f>IF(ISBLANK($G778)," ",IF($D778="Z",#REF!,IF($G778=2,0,IF($G778=1,IF($AB778&gt;$AD778,#REF!,0),IF($AB778&lt;$AC778,#REF!,#REF!)))))</f>
        <v xml:space="preserve"> </v>
      </c>
      <c r="AF778" s="140" t="str">
        <f>IF(ISBLANK($G778)," ",IF($D778="Z",#REF!+#REF!,IF($G778=2,#REF!+#REF!,IF($G778=1,IF($AB778&gt;$AD778,#REF!+#REF!,#REF!+#REF!),IF($AB778&lt;$AC778,#REF!+#REF!,#REF!+#REF!)))))</f>
        <v xml:space="preserve"> </v>
      </c>
      <c r="AG778" s="125">
        <f t="shared" si="612"/>
        <v>0</v>
      </c>
      <c r="AH778" s="126">
        <f t="shared" si="613"/>
        <v>0</v>
      </c>
      <c r="AI778" s="126">
        <f t="shared" si="614"/>
        <v>0</v>
      </c>
      <c r="AJ778" s="126">
        <f t="shared" si="615"/>
        <v>0</v>
      </c>
      <c r="AK778" s="126">
        <f t="shared" si="616"/>
        <v>0</v>
      </c>
      <c r="AL778" s="126">
        <f t="shared" si="617"/>
        <v>4</v>
      </c>
      <c r="AM778" s="125">
        <f t="shared" si="596"/>
        <v>23</v>
      </c>
      <c r="AN778" s="125">
        <f t="shared" si="592"/>
        <v>0</v>
      </c>
      <c r="AO778" s="125">
        <f t="shared" si="593"/>
        <v>0</v>
      </c>
      <c r="AP778" s="125">
        <f t="shared" si="618"/>
        <v>1</v>
      </c>
      <c r="AQ778" s="127">
        <f t="shared" si="619"/>
        <v>810</v>
      </c>
      <c r="AR778" s="127">
        <f t="shared" si="620"/>
        <v>0</v>
      </c>
      <c r="AS778" s="125">
        <f t="shared" si="621"/>
        <v>0</v>
      </c>
      <c r="AT778" s="128">
        <f t="shared" si="622"/>
        <v>0</v>
      </c>
      <c r="AU778" s="128">
        <f t="shared" si="623"/>
        <v>0</v>
      </c>
      <c r="AV778" s="128">
        <f t="shared" si="624"/>
        <v>0</v>
      </c>
      <c r="AW778" s="128">
        <f t="shared" si="625"/>
        <v>0</v>
      </c>
      <c r="AX778" s="146">
        <f t="shared" si="594"/>
        <v>0</v>
      </c>
      <c r="AY778" s="147">
        <f t="shared" si="626"/>
        <v>0</v>
      </c>
      <c r="AZ778" s="146">
        <f t="shared" si="595"/>
        <v>0</v>
      </c>
      <c r="BA778" s="129">
        <f t="shared" si="627"/>
        <v>0</v>
      </c>
      <c r="BB778" s="129">
        <f t="shared" si="628"/>
        <v>0</v>
      </c>
      <c r="BC778" s="129">
        <f t="shared" si="629"/>
        <v>0</v>
      </c>
      <c r="BD778" s="130">
        <f t="shared" si="630"/>
        <v>0</v>
      </c>
      <c r="BE778" s="130">
        <f t="shared" si="631"/>
        <v>0</v>
      </c>
      <c r="BF778" s="130">
        <f t="shared" si="632"/>
        <v>0</v>
      </c>
      <c r="BG778" s="149" t="b">
        <f t="shared" si="633"/>
        <v>0</v>
      </c>
      <c r="BH778" s="130" t="b">
        <f t="shared" si="634"/>
        <v>0</v>
      </c>
      <c r="BI778" s="130" t="str">
        <f t="shared" si="597"/>
        <v/>
      </c>
      <c r="BJ778" s="130" t="str">
        <f t="shared" si="598"/>
        <v/>
      </c>
      <c r="BK778" s="130">
        <f t="shared" si="599"/>
        <v>0</v>
      </c>
      <c r="BL778" s="130" t="str">
        <f t="shared" si="635"/>
        <v/>
      </c>
      <c r="BM778" s="130" t="str">
        <f t="shared" si="604"/>
        <v/>
      </c>
      <c r="BN778" s="130" t="str">
        <f t="shared" si="605"/>
        <v/>
      </c>
      <c r="BO778" s="130">
        <f t="shared" si="601"/>
        <v>0</v>
      </c>
      <c r="BP778" s="130">
        <f t="shared" si="602"/>
        <v>0</v>
      </c>
      <c r="BQ778" s="130">
        <f t="shared" si="603"/>
        <v>0</v>
      </c>
      <c r="BR778" s="130">
        <f t="shared" si="600"/>
        <v>0</v>
      </c>
      <c r="BS778" s="130" t="str">
        <f t="shared" si="636"/>
        <v>N</v>
      </c>
    </row>
    <row r="779" spans="1:71" ht="18" customHeight="1">
      <c r="A779" s="115"/>
      <c r="B779" s="117"/>
      <c r="C779" s="117"/>
      <c r="D779" s="118"/>
      <c r="E779" s="118"/>
      <c r="F779" s="115"/>
      <c r="G779" s="115"/>
      <c r="H779" s="119"/>
      <c r="I779" s="109" t="str">
        <f t="shared" si="606"/>
        <v xml:space="preserve"> </v>
      </c>
      <c r="J779" s="109" t="str">
        <f t="shared" si="607"/>
        <v xml:space="preserve"> </v>
      </c>
      <c r="K779" s="109" t="str">
        <f t="shared" si="608"/>
        <v xml:space="preserve"> </v>
      </c>
      <c r="W779" s="141" t="str">
        <f t="shared" si="609"/>
        <v xml:space="preserve"> </v>
      </c>
      <c r="X779" s="137" t="str">
        <f t="shared" si="610"/>
        <v xml:space="preserve"> </v>
      </c>
      <c r="Y779" s="137" t="str">
        <f t="shared" si="611"/>
        <v xml:space="preserve"> </v>
      </c>
      <c r="Z779" s="137" t="str">
        <f t="shared" si="587"/>
        <v xml:space="preserve"> </v>
      </c>
      <c r="AA779" s="138" t="str">
        <f t="shared" si="588"/>
        <v xml:space="preserve"> </v>
      </c>
      <c r="AB779" s="144" t="str">
        <f t="shared" si="589"/>
        <v xml:space="preserve"> </v>
      </c>
      <c r="AC779" s="139" t="e">
        <f t="shared" si="590"/>
        <v>#N/A</v>
      </c>
      <c r="AD779" s="139" t="e">
        <f t="shared" si="591"/>
        <v>#N/A</v>
      </c>
      <c r="AE779" s="140" t="str">
        <f>IF(ISBLANK($G779)," ",IF($D779="Z",#REF!,IF($G779=2,0,IF($G779=1,IF($AB779&gt;$AD779,#REF!,0),IF($AB779&lt;$AC779,#REF!,#REF!)))))</f>
        <v xml:space="preserve"> </v>
      </c>
      <c r="AF779" s="140" t="str">
        <f>IF(ISBLANK($G779)," ",IF($D779="Z",#REF!+#REF!,IF($G779=2,#REF!+#REF!,IF($G779=1,IF($AB779&gt;$AD779,#REF!+#REF!,#REF!+#REF!),IF($AB779&lt;$AC779,#REF!+#REF!,#REF!+#REF!)))))</f>
        <v xml:space="preserve"> </v>
      </c>
      <c r="AG779" s="125">
        <f t="shared" si="612"/>
        <v>0</v>
      </c>
      <c r="AH779" s="126">
        <f t="shared" si="613"/>
        <v>0</v>
      </c>
      <c r="AI779" s="126">
        <f t="shared" si="614"/>
        <v>0</v>
      </c>
      <c r="AJ779" s="126">
        <f t="shared" si="615"/>
        <v>0</v>
      </c>
      <c r="AK779" s="126">
        <f t="shared" si="616"/>
        <v>0</v>
      </c>
      <c r="AL779" s="126">
        <f t="shared" si="617"/>
        <v>4</v>
      </c>
      <c r="AM779" s="125">
        <f t="shared" si="596"/>
        <v>23</v>
      </c>
      <c r="AN779" s="125">
        <f t="shared" si="592"/>
        <v>0</v>
      </c>
      <c r="AO779" s="125">
        <f t="shared" si="593"/>
        <v>0</v>
      </c>
      <c r="AP779" s="125">
        <f t="shared" si="618"/>
        <v>1</v>
      </c>
      <c r="AQ779" s="127">
        <f t="shared" si="619"/>
        <v>810</v>
      </c>
      <c r="AR779" s="127">
        <f t="shared" si="620"/>
        <v>0</v>
      </c>
      <c r="AS779" s="125">
        <f t="shared" si="621"/>
        <v>0</v>
      </c>
      <c r="AT779" s="128">
        <f t="shared" si="622"/>
        <v>0</v>
      </c>
      <c r="AU779" s="128">
        <f t="shared" si="623"/>
        <v>0</v>
      </c>
      <c r="AV779" s="128">
        <f t="shared" si="624"/>
        <v>0</v>
      </c>
      <c r="AW779" s="128">
        <f t="shared" si="625"/>
        <v>0</v>
      </c>
      <c r="AX779" s="146">
        <f t="shared" si="594"/>
        <v>0</v>
      </c>
      <c r="AY779" s="147">
        <f t="shared" si="626"/>
        <v>0</v>
      </c>
      <c r="AZ779" s="146">
        <f t="shared" si="595"/>
        <v>0</v>
      </c>
      <c r="BA779" s="129">
        <f t="shared" si="627"/>
        <v>0</v>
      </c>
      <c r="BB779" s="129">
        <f t="shared" si="628"/>
        <v>0</v>
      </c>
      <c r="BC779" s="129">
        <f t="shared" si="629"/>
        <v>0</v>
      </c>
      <c r="BD779" s="130">
        <f t="shared" si="630"/>
        <v>0</v>
      </c>
      <c r="BE779" s="130">
        <f t="shared" si="631"/>
        <v>0</v>
      </c>
      <c r="BF779" s="130">
        <f t="shared" si="632"/>
        <v>0</v>
      </c>
      <c r="BG779" s="149" t="b">
        <f t="shared" si="633"/>
        <v>0</v>
      </c>
      <c r="BH779" s="130" t="b">
        <f t="shared" si="634"/>
        <v>0</v>
      </c>
      <c r="BI779" s="130" t="str">
        <f t="shared" si="597"/>
        <v/>
      </c>
      <c r="BJ779" s="130" t="str">
        <f t="shared" si="598"/>
        <v/>
      </c>
      <c r="BK779" s="130">
        <f t="shared" si="599"/>
        <v>0</v>
      </c>
      <c r="BL779" s="130" t="str">
        <f t="shared" si="635"/>
        <v/>
      </c>
      <c r="BM779" s="130" t="str">
        <f t="shared" si="604"/>
        <v/>
      </c>
      <c r="BN779" s="130" t="str">
        <f t="shared" si="605"/>
        <v/>
      </c>
      <c r="BO779" s="130">
        <f t="shared" si="601"/>
        <v>0</v>
      </c>
      <c r="BP779" s="130">
        <f t="shared" si="602"/>
        <v>0</v>
      </c>
      <c r="BQ779" s="130">
        <f t="shared" si="603"/>
        <v>0</v>
      </c>
      <c r="BR779" s="130">
        <f t="shared" si="600"/>
        <v>0</v>
      </c>
      <c r="BS779" s="130" t="str">
        <f t="shared" si="636"/>
        <v>N</v>
      </c>
    </row>
    <row r="780" spans="1:71" ht="18" customHeight="1">
      <c r="A780" s="115"/>
      <c r="B780" s="117"/>
      <c r="C780" s="117"/>
      <c r="D780" s="118"/>
      <c r="E780" s="118"/>
      <c r="F780" s="115"/>
      <c r="G780" s="115"/>
      <c r="H780" s="119"/>
      <c r="I780" s="109" t="str">
        <f t="shared" si="606"/>
        <v xml:space="preserve"> </v>
      </c>
      <c r="J780" s="109" t="str">
        <f t="shared" si="607"/>
        <v xml:space="preserve"> </v>
      </c>
      <c r="K780" s="109" t="str">
        <f t="shared" si="608"/>
        <v xml:space="preserve"> </v>
      </c>
      <c r="W780" s="141" t="str">
        <f t="shared" si="609"/>
        <v xml:space="preserve"> </v>
      </c>
      <c r="X780" s="137" t="str">
        <f t="shared" si="610"/>
        <v xml:space="preserve"> </v>
      </c>
      <c r="Y780" s="137" t="str">
        <f t="shared" si="611"/>
        <v xml:space="preserve"> </v>
      </c>
      <c r="Z780" s="137" t="str">
        <f t="shared" si="587"/>
        <v xml:space="preserve"> </v>
      </c>
      <c r="AA780" s="138" t="str">
        <f t="shared" si="588"/>
        <v xml:space="preserve"> </v>
      </c>
      <c r="AB780" s="144" t="str">
        <f t="shared" si="589"/>
        <v xml:space="preserve"> </v>
      </c>
      <c r="AC780" s="139" t="e">
        <f t="shared" si="590"/>
        <v>#N/A</v>
      </c>
      <c r="AD780" s="139" t="e">
        <f t="shared" si="591"/>
        <v>#N/A</v>
      </c>
      <c r="AE780" s="140" t="str">
        <f>IF(ISBLANK($G780)," ",IF($D780="Z",#REF!,IF($G780=2,0,IF($G780=1,IF($AB780&gt;$AD780,#REF!,0),IF($AB780&lt;$AC780,#REF!,#REF!)))))</f>
        <v xml:space="preserve"> </v>
      </c>
      <c r="AF780" s="140" t="str">
        <f>IF(ISBLANK($G780)," ",IF($D780="Z",#REF!+#REF!,IF($G780=2,#REF!+#REF!,IF($G780=1,IF($AB780&gt;$AD780,#REF!+#REF!,#REF!+#REF!),IF($AB780&lt;$AC780,#REF!+#REF!,#REF!+#REF!)))))</f>
        <v xml:space="preserve"> </v>
      </c>
      <c r="AG780" s="125">
        <f t="shared" si="612"/>
        <v>0</v>
      </c>
      <c r="AH780" s="126">
        <f t="shared" si="613"/>
        <v>0</v>
      </c>
      <c r="AI780" s="126">
        <f t="shared" si="614"/>
        <v>0</v>
      </c>
      <c r="AJ780" s="126">
        <f t="shared" si="615"/>
        <v>0</v>
      </c>
      <c r="AK780" s="126">
        <f t="shared" si="616"/>
        <v>0</v>
      </c>
      <c r="AL780" s="126">
        <f t="shared" si="617"/>
        <v>4</v>
      </c>
      <c r="AM780" s="125">
        <f t="shared" si="596"/>
        <v>23</v>
      </c>
      <c r="AN780" s="125">
        <f t="shared" si="592"/>
        <v>0</v>
      </c>
      <c r="AO780" s="125">
        <f t="shared" si="593"/>
        <v>0</v>
      </c>
      <c r="AP780" s="125">
        <f t="shared" si="618"/>
        <v>1</v>
      </c>
      <c r="AQ780" s="127">
        <f t="shared" si="619"/>
        <v>810</v>
      </c>
      <c r="AR780" s="127">
        <f t="shared" si="620"/>
        <v>0</v>
      </c>
      <c r="AS780" s="125">
        <f t="shared" si="621"/>
        <v>0</v>
      </c>
      <c r="AT780" s="128">
        <f t="shared" si="622"/>
        <v>0</v>
      </c>
      <c r="AU780" s="128">
        <f t="shared" si="623"/>
        <v>0</v>
      </c>
      <c r="AV780" s="128">
        <f t="shared" si="624"/>
        <v>0</v>
      </c>
      <c r="AW780" s="128">
        <f t="shared" si="625"/>
        <v>0</v>
      </c>
      <c r="AX780" s="146">
        <f t="shared" si="594"/>
        <v>0</v>
      </c>
      <c r="AY780" s="147">
        <f t="shared" si="626"/>
        <v>0</v>
      </c>
      <c r="AZ780" s="146">
        <f t="shared" si="595"/>
        <v>0</v>
      </c>
      <c r="BA780" s="129">
        <f t="shared" si="627"/>
        <v>0</v>
      </c>
      <c r="BB780" s="129">
        <f t="shared" si="628"/>
        <v>0</v>
      </c>
      <c r="BC780" s="129">
        <f t="shared" si="629"/>
        <v>0</v>
      </c>
      <c r="BD780" s="130">
        <f t="shared" si="630"/>
        <v>0</v>
      </c>
      <c r="BE780" s="130">
        <f t="shared" si="631"/>
        <v>0</v>
      </c>
      <c r="BF780" s="130">
        <f t="shared" si="632"/>
        <v>0</v>
      </c>
      <c r="BG780" s="149" t="b">
        <f t="shared" si="633"/>
        <v>0</v>
      </c>
      <c r="BH780" s="130" t="b">
        <f t="shared" si="634"/>
        <v>0</v>
      </c>
      <c r="BI780" s="130" t="str">
        <f t="shared" si="597"/>
        <v/>
      </c>
      <c r="BJ780" s="130" t="str">
        <f t="shared" si="598"/>
        <v/>
      </c>
      <c r="BK780" s="130">
        <f t="shared" si="599"/>
        <v>0</v>
      </c>
      <c r="BL780" s="130" t="str">
        <f t="shared" si="635"/>
        <v/>
      </c>
      <c r="BM780" s="130" t="str">
        <f t="shared" si="604"/>
        <v/>
      </c>
      <c r="BN780" s="130" t="str">
        <f t="shared" si="605"/>
        <v/>
      </c>
      <c r="BO780" s="130">
        <f t="shared" si="601"/>
        <v>0</v>
      </c>
      <c r="BP780" s="130">
        <f t="shared" si="602"/>
        <v>0</v>
      </c>
      <c r="BQ780" s="130">
        <f t="shared" si="603"/>
        <v>0</v>
      </c>
      <c r="BR780" s="130">
        <f t="shared" si="600"/>
        <v>0</v>
      </c>
      <c r="BS780" s="130" t="str">
        <f t="shared" si="636"/>
        <v>N</v>
      </c>
    </row>
    <row r="781" spans="1:71" ht="18" customHeight="1">
      <c r="A781" s="115"/>
      <c r="B781" s="117"/>
      <c r="C781" s="117"/>
      <c r="D781" s="118"/>
      <c r="E781" s="118"/>
      <c r="F781" s="115"/>
      <c r="G781" s="115"/>
      <c r="H781" s="119"/>
      <c r="I781" s="109" t="str">
        <f t="shared" si="606"/>
        <v xml:space="preserve"> </v>
      </c>
      <c r="J781" s="109" t="str">
        <f t="shared" si="607"/>
        <v xml:space="preserve"> </v>
      </c>
      <c r="K781" s="109" t="str">
        <f t="shared" si="608"/>
        <v xml:space="preserve"> </v>
      </c>
      <c r="W781" s="141" t="str">
        <f t="shared" si="609"/>
        <v xml:space="preserve"> </v>
      </c>
      <c r="X781" s="137" t="str">
        <f t="shared" si="610"/>
        <v xml:space="preserve"> </v>
      </c>
      <c r="Y781" s="137" t="str">
        <f t="shared" si="611"/>
        <v xml:space="preserve"> </v>
      </c>
      <c r="Z781" s="137" t="str">
        <f t="shared" si="587"/>
        <v xml:space="preserve"> </v>
      </c>
      <c r="AA781" s="138" t="str">
        <f t="shared" si="588"/>
        <v xml:space="preserve"> </v>
      </c>
      <c r="AB781" s="144" t="str">
        <f t="shared" si="589"/>
        <v xml:space="preserve"> </v>
      </c>
      <c r="AC781" s="139" t="e">
        <f t="shared" si="590"/>
        <v>#N/A</v>
      </c>
      <c r="AD781" s="139" t="e">
        <f t="shared" si="591"/>
        <v>#N/A</v>
      </c>
      <c r="AE781" s="140" t="str">
        <f>IF(ISBLANK($G781)," ",IF($D781="Z",#REF!,IF($G781=2,0,IF($G781=1,IF($AB781&gt;$AD781,#REF!,0),IF($AB781&lt;$AC781,#REF!,#REF!)))))</f>
        <v xml:space="preserve"> </v>
      </c>
      <c r="AF781" s="140" t="str">
        <f>IF(ISBLANK($G781)," ",IF($D781="Z",#REF!+#REF!,IF($G781=2,#REF!+#REF!,IF($G781=1,IF($AB781&gt;$AD781,#REF!+#REF!,#REF!+#REF!),IF($AB781&lt;$AC781,#REF!+#REF!,#REF!+#REF!)))))</f>
        <v xml:space="preserve"> </v>
      </c>
      <c r="AG781" s="125">
        <f t="shared" si="612"/>
        <v>0</v>
      </c>
      <c r="AH781" s="126">
        <f t="shared" si="613"/>
        <v>0</v>
      </c>
      <c r="AI781" s="126">
        <f t="shared" si="614"/>
        <v>0</v>
      </c>
      <c r="AJ781" s="126">
        <f t="shared" si="615"/>
        <v>0</v>
      </c>
      <c r="AK781" s="126">
        <f t="shared" si="616"/>
        <v>0</v>
      </c>
      <c r="AL781" s="126">
        <f t="shared" si="617"/>
        <v>4</v>
      </c>
      <c r="AM781" s="125">
        <f t="shared" si="596"/>
        <v>23</v>
      </c>
      <c r="AN781" s="125">
        <f t="shared" si="592"/>
        <v>0</v>
      </c>
      <c r="AO781" s="125">
        <f t="shared" si="593"/>
        <v>0</v>
      </c>
      <c r="AP781" s="125">
        <f t="shared" si="618"/>
        <v>1</v>
      </c>
      <c r="AQ781" s="127">
        <f t="shared" si="619"/>
        <v>810</v>
      </c>
      <c r="AR781" s="127">
        <f t="shared" si="620"/>
        <v>0</v>
      </c>
      <c r="AS781" s="125">
        <f t="shared" si="621"/>
        <v>0</v>
      </c>
      <c r="AT781" s="128">
        <f t="shared" si="622"/>
        <v>0</v>
      </c>
      <c r="AU781" s="128">
        <f t="shared" si="623"/>
        <v>0</v>
      </c>
      <c r="AV781" s="128">
        <f t="shared" si="624"/>
        <v>0</v>
      </c>
      <c r="AW781" s="128">
        <f t="shared" si="625"/>
        <v>0</v>
      </c>
      <c r="AX781" s="146">
        <f t="shared" si="594"/>
        <v>0</v>
      </c>
      <c r="AY781" s="147">
        <f t="shared" si="626"/>
        <v>0</v>
      </c>
      <c r="AZ781" s="146">
        <f t="shared" si="595"/>
        <v>0</v>
      </c>
      <c r="BA781" s="129">
        <f t="shared" si="627"/>
        <v>0</v>
      </c>
      <c r="BB781" s="129">
        <f t="shared" si="628"/>
        <v>0</v>
      </c>
      <c r="BC781" s="129">
        <f t="shared" si="629"/>
        <v>0</v>
      </c>
      <c r="BD781" s="130">
        <f t="shared" si="630"/>
        <v>0</v>
      </c>
      <c r="BE781" s="130">
        <f t="shared" si="631"/>
        <v>0</v>
      </c>
      <c r="BF781" s="130">
        <f t="shared" si="632"/>
        <v>0</v>
      </c>
      <c r="BG781" s="149" t="b">
        <f t="shared" si="633"/>
        <v>0</v>
      </c>
      <c r="BH781" s="130" t="b">
        <f t="shared" si="634"/>
        <v>0</v>
      </c>
      <c r="BI781" s="130" t="str">
        <f t="shared" si="597"/>
        <v/>
      </c>
      <c r="BJ781" s="130" t="str">
        <f t="shared" si="598"/>
        <v/>
      </c>
      <c r="BK781" s="130">
        <f t="shared" si="599"/>
        <v>0</v>
      </c>
      <c r="BL781" s="130" t="str">
        <f t="shared" si="635"/>
        <v/>
      </c>
      <c r="BM781" s="130" t="str">
        <f t="shared" si="604"/>
        <v/>
      </c>
      <c r="BN781" s="130" t="str">
        <f t="shared" si="605"/>
        <v/>
      </c>
      <c r="BO781" s="130">
        <f t="shared" si="601"/>
        <v>0</v>
      </c>
      <c r="BP781" s="130">
        <f t="shared" si="602"/>
        <v>0</v>
      </c>
      <c r="BQ781" s="130">
        <f t="shared" si="603"/>
        <v>0</v>
      </c>
      <c r="BR781" s="130">
        <f t="shared" si="600"/>
        <v>0</v>
      </c>
      <c r="BS781" s="130" t="str">
        <f t="shared" si="636"/>
        <v>N</v>
      </c>
    </row>
    <row r="782" spans="1:71" ht="18" customHeight="1">
      <c r="A782" s="115"/>
      <c r="B782" s="117"/>
      <c r="C782" s="117"/>
      <c r="D782" s="118"/>
      <c r="E782" s="118"/>
      <c r="F782" s="115"/>
      <c r="G782" s="115"/>
      <c r="H782" s="119"/>
      <c r="I782" s="109" t="str">
        <f t="shared" si="606"/>
        <v xml:space="preserve"> </v>
      </c>
      <c r="J782" s="109" t="str">
        <f t="shared" si="607"/>
        <v xml:space="preserve"> </v>
      </c>
      <c r="K782" s="109" t="str">
        <f t="shared" si="608"/>
        <v xml:space="preserve"> </v>
      </c>
      <c r="W782" s="141" t="str">
        <f t="shared" si="609"/>
        <v xml:space="preserve"> </v>
      </c>
      <c r="X782" s="137" t="str">
        <f t="shared" si="610"/>
        <v xml:space="preserve"> </v>
      </c>
      <c r="Y782" s="137" t="str">
        <f t="shared" si="611"/>
        <v xml:space="preserve"> </v>
      </c>
      <c r="Z782" s="137" t="str">
        <f t="shared" si="587"/>
        <v xml:space="preserve"> </v>
      </c>
      <c r="AA782" s="138" t="str">
        <f t="shared" si="588"/>
        <v xml:space="preserve"> </v>
      </c>
      <c r="AB782" s="144" t="str">
        <f t="shared" si="589"/>
        <v xml:space="preserve"> </v>
      </c>
      <c r="AC782" s="139" t="e">
        <f t="shared" si="590"/>
        <v>#N/A</v>
      </c>
      <c r="AD782" s="139" t="e">
        <f t="shared" si="591"/>
        <v>#N/A</v>
      </c>
      <c r="AE782" s="140" t="str">
        <f>IF(ISBLANK($G782)," ",IF($D782="Z",#REF!,IF($G782=2,0,IF($G782=1,IF($AB782&gt;$AD782,#REF!,0),IF($AB782&lt;$AC782,#REF!,#REF!)))))</f>
        <v xml:space="preserve"> </v>
      </c>
      <c r="AF782" s="140" t="str">
        <f>IF(ISBLANK($G782)," ",IF($D782="Z",#REF!+#REF!,IF($G782=2,#REF!+#REF!,IF($G782=1,IF($AB782&gt;$AD782,#REF!+#REF!,#REF!+#REF!),IF($AB782&lt;$AC782,#REF!+#REF!,#REF!+#REF!)))))</f>
        <v xml:space="preserve"> </v>
      </c>
      <c r="AG782" s="125">
        <f t="shared" si="612"/>
        <v>0</v>
      </c>
      <c r="AH782" s="126">
        <f t="shared" si="613"/>
        <v>0</v>
      </c>
      <c r="AI782" s="126">
        <f t="shared" si="614"/>
        <v>0</v>
      </c>
      <c r="AJ782" s="126">
        <f t="shared" si="615"/>
        <v>0</v>
      </c>
      <c r="AK782" s="126">
        <f t="shared" si="616"/>
        <v>0</v>
      </c>
      <c r="AL782" s="126">
        <f t="shared" si="617"/>
        <v>4</v>
      </c>
      <c r="AM782" s="125">
        <f t="shared" si="596"/>
        <v>23</v>
      </c>
      <c r="AN782" s="125">
        <f t="shared" si="592"/>
        <v>0</v>
      </c>
      <c r="AO782" s="125">
        <f t="shared" si="593"/>
        <v>0</v>
      </c>
      <c r="AP782" s="125">
        <f t="shared" si="618"/>
        <v>1</v>
      </c>
      <c r="AQ782" s="127">
        <f t="shared" si="619"/>
        <v>810</v>
      </c>
      <c r="AR782" s="127">
        <f t="shared" si="620"/>
        <v>0</v>
      </c>
      <c r="AS782" s="125">
        <f t="shared" si="621"/>
        <v>0</v>
      </c>
      <c r="AT782" s="128">
        <f t="shared" si="622"/>
        <v>0</v>
      </c>
      <c r="AU782" s="128">
        <f t="shared" si="623"/>
        <v>0</v>
      </c>
      <c r="AV782" s="128">
        <f t="shared" si="624"/>
        <v>0</v>
      </c>
      <c r="AW782" s="128">
        <f t="shared" si="625"/>
        <v>0</v>
      </c>
      <c r="AX782" s="146">
        <f t="shared" si="594"/>
        <v>0</v>
      </c>
      <c r="AY782" s="147">
        <f t="shared" si="626"/>
        <v>0</v>
      </c>
      <c r="AZ782" s="146">
        <f t="shared" si="595"/>
        <v>0</v>
      </c>
      <c r="BA782" s="129">
        <f t="shared" si="627"/>
        <v>0</v>
      </c>
      <c r="BB782" s="129">
        <f t="shared" si="628"/>
        <v>0</v>
      </c>
      <c r="BC782" s="129">
        <f t="shared" si="629"/>
        <v>0</v>
      </c>
      <c r="BD782" s="130">
        <f t="shared" si="630"/>
        <v>0</v>
      </c>
      <c r="BE782" s="130">
        <f t="shared" si="631"/>
        <v>0</v>
      </c>
      <c r="BF782" s="130">
        <f t="shared" si="632"/>
        <v>0</v>
      </c>
      <c r="BG782" s="149" t="b">
        <f t="shared" si="633"/>
        <v>0</v>
      </c>
      <c r="BH782" s="130" t="b">
        <f t="shared" si="634"/>
        <v>0</v>
      </c>
      <c r="BI782" s="130" t="str">
        <f t="shared" si="597"/>
        <v/>
      </c>
      <c r="BJ782" s="130" t="str">
        <f t="shared" si="598"/>
        <v/>
      </c>
      <c r="BK782" s="130">
        <f t="shared" si="599"/>
        <v>0</v>
      </c>
      <c r="BL782" s="130" t="str">
        <f t="shared" si="635"/>
        <v/>
      </c>
      <c r="BM782" s="130" t="str">
        <f t="shared" si="604"/>
        <v/>
      </c>
      <c r="BN782" s="130" t="str">
        <f t="shared" si="605"/>
        <v/>
      </c>
      <c r="BO782" s="130">
        <f t="shared" si="601"/>
        <v>0</v>
      </c>
      <c r="BP782" s="130">
        <f t="shared" si="602"/>
        <v>0</v>
      </c>
      <c r="BQ782" s="130">
        <f t="shared" si="603"/>
        <v>0</v>
      </c>
      <c r="BR782" s="130">
        <f t="shared" si="600"/>
        <v>0</v>
      </c>
      <c r="BS782" s="130" t="str">
        <f t="shared" si="636"/>
        <v>N</v>
      </c>
    </row>
    <row r="783" spans="1:71" ht="18" customHeight="1">
      <c r="A783" s="115"/>
      <c r="B783" s="117"/>
      <c r="C783" s="117"/>
      <c r="D783" s="118"/>
      <c r="E783" s="118"/>
      <c r="F783" s="115"/>
      <c r="G783" s="115"/>
      <c r="H783" s="119"/>
      <c r="I783" s="109" t="str">
        <f t="shared" si="606"/>
        <v xml:space="preserve"> </v>
      </c>
      <c r="J783" s="109" t="str">
        <f t="shared" si="607"/>
        <v xml:space="preserve"> </v>
      </c>
      <c r="K783" s="109" t="str">
        <f t="shared" si="608"/>
        <v xml:space="preserve"> </v>
      </c>
      <c r="W783" s="141" t="str">
        <f t="shared" si="609"/>
        <v xml:space="preserve"> </v>
      </c>
      <c r="X783" s="137" t="str">
        <f t="shared" si="610"/>
        <v xml:space="preserve"> </v>
      </c>
      <c r="Y783" s="137" t="str">
        <f t="shared" si="611"/>
        <v xml:space="preserve"> </v>
      </c>
      <c r="Z783" s="137" t="str">
        <f t="shared" si="587"/>
        <v xml:space="preserve"> </v>
      </c>
      <c r="AA783" s="138" t="str">
        <f t="shared" si="588"/>
        <v xml:space="preserve"> </v>
      </c>
      <c r="AB783" s="144" t="str">
        <f t="shared" si="589"/>
        <v xml:space="preserve"> </v>
      </c>
      <c r="AC783" s="139" t="e">
        <f t="shared" si="590"/>
        <v>#N/A</v>
      </c>
      <c r="AD783" s="139" t="e">
        <f t="shared" si="591"/>
        <v>#N/A</v>
      </c>
      <c r="AE783" s="140" t="str">
        <f>IF(ISBLANK($G783)," ",IF($D783="Z",#REF!,IF($G783=2,0,IF($G783=1,IF($AB783&gt;$AD783,#REF!,0),IF($AB783&lt;$AC783,#REF!,#REF!)))))</f>
        <v xml:space="preserve"> </v>
      </c>
      <c r="AF783" s="140" t="str">
        <f>IF(ISBLANK($G783)," ",IF($D783="Z",#REF!+#REF!,IF($G783=2,#REF!+#REF!,IF($G783=1,IF($AB783&gt;$AD783,#REF!+#REF!,#REF!+#REF!),IF($AB783&lt;$AC783,#REF!+#REF!,#REF!+#REF!)))))</f>
        <v xml:space="preserve"> </v>
      </c>
      <c r="AG783" s="125">
        <f t="shared" si="612"/>
        <v>0</v>
      </c>
      <c r="AH783" s="126">
        <f t="shared" si="613"/>
        <v>0</v>
      </c>
      <c r="AI783" s="126">
        <f t="shared" si="614"/>
        <v>0</v>
      </c>
      <c r="AJ783" s="126">
        <f t="shared" si="615"/>
        <v>0</v>
      </c>
      <c r="AK783" s="126">
        <f t="shared" si="616"/>
        <v>0</v>
      </c>
      <c r="AL783" s="126">
        <f t="shared" si="617"/>
        <v>4</v>
      </c>
      <c r="AM783" s="125">
        <f t="shared" si="596"/>
        <v>23</v>
      </c>
      <c r="AN783" s="125">
        <f t="shared" si="592"/>
        <v>0</v>
      </c>
      <c r="AO783" s="125">
        <f t="shared" si="593"/>
        <v>0</v>
      </c>
      <c r="AP783" s="125">
        <f t="shared" si="618"/>
        <v>1</v>
      </c>
      <c r="AQ783" s="127">
        <f t="shared" si="619"/>
        <v>810</v>
      </c>
      <c r="AR783" s="127">
        <f t="shared" si="620"/>
        <v>0</v>
      </c>
      <c r="AS783" s="125">
        <f t="shared" si="621"/>
        <v>0</v>
      </c>
      <c r="AT783" s="128">
        <f t="shared" si="622"/>
        <v>0</v>
      </c>
      <c r="AU783" s="128">
        <f t="shared" si="623"/>
        <v>0</v>
      </c>
      <c r="AV783" s="128">
        <f t="shared" si="624"/>
        <v>0</v>
      </c>
      <c r="AW783" s="128">
        <f t="shared" si="625"/>
        <v>0</v>
      </c>
      <c r="AX783" s="146">
        <f t="shared" si="594"/>
        <v>0</v>
      </c>
      <c r="AY783" s="147">
        <f t="shared" si="626"/>
        <v>0</v>
      </c>
      <c r="AZ783" s="146">
        <f t="shared" si="595"/>
        <v>0</v>
      </c>
      <c r="BA783" s="129">
        <f t="shared" si="627"/>
        <v>0</v>
      </c>
      <c r="BB783" s="129">
        <f t="shared" si="628"/>
        <v>0</v>
      </c>
      <c r="BC783" s="129">
        <f t="shared" si="629"/>
        <v>0</v>
      </c>
      <c r="BD783" s="130">
        <f t="shared" si="630"/>
        <v>0</v>
      </c>
      <c r="BE783" s="130">
        <f t="shared" si="631"/>
        <v>0</v>
      </c>
      <c r="BF783" s="130">
        <f t="shared" si="632"/>
        <v>0</v>
      </c>
      <c r="BG783" s="149" t="b">
        <f t="shared" si="633"/>
        <v>0</v>
      </c>
      <c r="BH783" s="130" t="b">
        <f t="shared" si="634"/>
        <v>0</v>
      </c>
      <c r="BI783" s="130" t="str">
        <f t="shared" si="597"/>
        <v/>
      </c>
      <c r="BJ783" s="130" t="str">
        <f t="shared" si="598"/>
        <v/>
      </c>
      <c r="BK783" s="130">
        <f t="shared" si="599"/>
        <v>0</v>
      </c>
      <c r="BL783" s="130" t="str">
        <f t="shared" si="635"/>
        <v/>
      </c>
      <c r="BM783" s="130" t="str">
        <f t="shared" si="604"/>
        <v/>
      </c>
      <c r="BN783" s="130" t="str">
        <f t="shared" si="605"/>
        <v/>
      </c>
      <c r="BO783" s="130">
        <f t="shared" si="601"/>
        <v>0</v>
      </c>
      <c r="BP783" s="130">
        <f t="shared" si="602"/>
        <v>0</v>
      </c>
      <c r="BQ783" s="130">
        <f t="shared" si="603"/>
        <v>0</v>
      </c>
      <c r="BR783" s="130">
        <f t="shared" si="600"/>
        <v>0</v>
      </c>
      <c r="BS783" s="130" t="str">
        <f t="shared" si="636"/>
        <v>N</v>
      </c>
    </row>
    <row r="784" spans="1:71" ht="18" customHeight="1">
      <c r="A784" s="115"/>
      <c r="B784" s="117"/>
      <c r="C784" s="117"/>
      <c r="D784" s="118"/>
      <c r="E784" s="118"/>
      <c r="F784" s="115"/>
      <c r="G784" s="115"/>
      <c r="H784" s="119"/>
      <c r="I784" s="109" t="str">
        <f t="shared" si="606"/>
        <v xml:space="preserve"> </v>
      </c>
      <c r="J784" s="109" t="str">
        <f t="shared" si="607"/>
        <v xml:space="preserve"> </v>
      </c>
      <c r="K784" s="109" t="str">
        <f t="shared" si="608"/>
        <v xml:space="preserve"> </v>
      </c>
      <c r="W784" s="141" t="str">
        <f t="shared" si="609"/>
        <v xml:space="preserve"> </v>
      </c>
      <c r="X784" s="137" t="str">
        <f t="shared" si="610"/>
        <v xml:space="preserve"> </v>
      </c>
      <c r="Y784" s="137" t="str">
        <f t="shared" si="611"/>
        <v xml:space="preserve"> </v>
      </c>
      <c r="Z784" s="137" t="str">
        <f t="shared" ref="Z784:Z847" si="637">IF(ISBLANK(A784)," ",IF(ISERROR(VLOOKUP(A784,InvalidNINum,1,FALSE)),SUM(CONCATENATE(LEFT(A784,7),Y784)),VLOOKUP(A784,InvalidNINum,1,FALSE)))</f>
        <v xml:space="preserve"> </v>
      </c>
      <c r="AA784" s="138" t="str">
        <f t="shared" ref="AA784:AA847" si="638">IF(ISBLANK($F784)," ",IF(AND($E784="M",$F784=$C$10),"M","W"))</f>
        <v xml:space="preserve"> </v>
      </c>
      <c r="AB784" s="144" t="str">
        <f t="shared" ref="AB784:AB847" si="639">IF(ISBLANK($H784)," ",IF($E784="M",IF($F784=$C$10,IF($H784&gt;$C$12,$C$12,ROUNDDOWN($H784,0)),IF($H784&gt;($F784*$C$11),$F784*$C$11,ROUNDDOWN($H784,0))),IF($H784&gt;($F784*$C$11),$F784*$C$11,ROUNDDOWN($H784,0))))</f>
        <v xml:space="preserve"> </v>
      </c>
      <c r="AC784" s="139" t="e">
        <f t="shared" ref="AC784:AC847" si="640">IF($AA784="M",(VLOOKUP($C$6,$V$16:$AF$20,14)*52)/12,VLOOKUP($C$6,$V$16:$AF$20,14)*$F784)</f>
        <v>#N/A</v>
      </c>
      <c r="AD784" s="139" t="e">
        <f t="shared" ref="AD784:AD847" si="641">IF($AA784="M",(VLOOKUP($C$6,$V$16:$AF$20,15)*52)/12,VLOOKUP($C$6,$V$16:$AF$20,15)*$F784)</f>
        <v>#N/A</v>
      </c>
      <c r="AE784" s="140" t="str">
        <f>IF(ISBLANK($G784)," ",IF($D784="Z",#REF!,IF($G784=2,0,IF($G784=1,IF($AB784&gt;$AD784,#REF!,0),IF($AB784&lt;$AC784,#REF!,#REF!)))))</f>
        <v xml:space="preserve"> </v>
      </c>
      <c r="AF784" s="140" t="str">
        <f>IF(ISBLANK($G784)," ",IF($D784="Z",#REF!+#REF!,IF($G784=2,#REF!+#REF!,IF($G784=1,IF($AB784&gt;$AD784,#REF!+#REF!,#REF!+#REF!),IF($AB784&lt;$AC784,#REF!+#REF!,#REF!+#REF!)))))</f>
        <v xml:space="preserve"> </v>
      </c>
      <c r="AG784" s="125">
        <f t="shared" si="612"/>
        <v>0</v>
      </c>
      <c r="AH784" s="126">
        <f t="shared" si="613"/>
        <v>0</v>
      </c>
      <c r="AI784" s="126">
        <f t="shared" si="614"/>
        <v>0</v>
      </c>
      <c r="AJ784" s="126">
        <f t="shared" si="615"/>
        <v>0</v>
      </c>
      <c r="AK784" s="126">
        <f t="shared" si="616"/>
        <v>0</v>
      </c>
      <c r="AL784" s="126">
        <f t="shared" si="617"/>
        <v>4</v>
      </c>
      <c r="AM784" s="125">
        <f t="shared" si="596"/>
        <v>23</v>
      </c>
      <c r="AN784" s="125">
        <f t="shared" ref="AN784:AN847" si="642">IF(AM784&gt;Lower_Age_Limit,0,1)</f>
        <v>0</v>
      </c>
      <c r="AO784" s="125">
        <f t="shared" ref="AO784:AO847" si="643">IF(NOT(G784="R"),0,IF(AM784&gt;=RetirementAge,0,1))</f>
        <v>0</v>
      </c>
      <c r="AP784" s="125">
        <f t="shared" si="618"/>
        <v>1</v>
      </c>
      <c r="AQ784" s="127">
        <f t="shared" si="619"/>
        <v>810</v>
      </c>
      <c r="AR784" s="127">
        <f t="shared" si="620"/>
        <v>0</v>
      </c>
      <c r="AS784" s="125">
        <f t="shared" si="621"/>
        <v>0</v>
      </c>
      <c r="AT784" s="128">
        <f t="shared" si="622"/>
        <v>0</v>
      </c>
      <c r="AU784" s="128">
        <f t="shared" si="623"/>
        <v>0</v>
      </c>
      <c r="AV784" s="128">
        <f t="shared" si="624"/>
        <v>0</v>
      </c>
      <c r="AW784" s="128">
        <f t="shared" si="625"/>
        <v>0</v>
      </c>
      <c r="AX784" s="146">
        <f t="shared" ref="AX784:AX847" si="644">IF(OR(ISBLANK(A784),ISBLANK(B784),ISBLANK(C784),ISBLANK(D784),ISBLANK(E784)),0,IF(AND(F784&gt;0,F784&lt;6,H784&gt;0),IF(AW784=1,HLOOKUP($AH$10,EeContRatesU60,AP784+1,TRUE),HLOOKUP($AH$10,EeContRatesO60,AP784+1,TRUE))))</f>
        <v>0</v>
      </c>
      <c r="AY784" s="147">
        <f t="shared" si="626"/>
        <v>0</v>
      </c>
      <c r="AZ784" s="146">
        <f t="shared" ref="AZ784:AZ847" si="645">IF(OR(ISBLANK(A784),ISBLANK(B784),ISBLANK(C784),ISBLANK(D784),ISBLANK(E784)),0,IF(AND(F784&gt;0,F784&lt;6,H784&gt;0),IF(AW784=1,HLOOKUP($AH$10,TotalContRatesU60,AP784+1,TRUE),HLOOKUP($AH$10,TotalContRatesO60,AP784+1,TRUE))))</f>
        <v>0</v>
      </c>
      <c r="BA784" s="129">
        <f t="shared" si="627"/>
        <v>0</v>
      </c>
      <c r="BB784" s="129">
        <f t="shared" si="628"/>
        <v>0</v>
      </c>
      <c r="BC784" s="129">
        <f t="shared" si="629"/>
        <v>0</v>
      </c>
      <c r="BD784" s="130">
        <f t="shared" si="630"/>
        <v>0</v>
      </c>
      <c r="BE784" s="130">
        <f t="shared" si="631"/>
        <v>0</v>
      </c>
      <c r="BF784" s="130">
        <f t="shared" si="632"/>
        <v>0</v>
      </c>
      <c r="BG784" s="149" t="b">
        <f t="shared" si="633"/>
        <v>0</v>
      </c>
      <c r="BH784" s="130" t="b">
        <f t="shared" si="634"/>
        <v>0</v>
      </c>
      <c r="BI784" s="130" t="str">
        <f t="shared" si="597"/>
        <v/>
      </c>
      <c r="BJ784" s="130" t="str">
        <f t="shared" si="598"/>
        <v/>
      </c>
      <c r="BK784" s="130">
        <f t="shared" si="599"/>
        <v>0</v>
      </c>
      <c r="BL784" s="130" t="str">
        <f t="shared" si="635"/>
        <v/>
      </c>
      <c r="BM784" s="130" t="str">
        <f t="shared" si="604"/>
        <v/>
      </c>
      <c r="BN784" s="130" t="str">
        <f t="shared" si="605"/>
        <v/>
      </c>
      <c r="BO784" s="130">
        <f t="shared" si="601"/>
        <v>0</v>
      </c>
      <c r="BP784" s="130">
        <f t="shared" si="602"/>
        <v>0</v>
      </c>
      <c r="BQ784" s="130">
        <f t="shared" si="603"/>
        <v>0</v>
      </c>
      <c r="BR784" s="130">
        <f t="shared" si="600"/>
        <v>0</v>
      </c>
      <c r="BS784" s="130" t="str">
        <f t="shared" si="636"/>
        <v>N</v>
      </c>
    </row>
    <row r="785" spans="1:71" ht="18" customHeight="1">
      <c r="A785" s="115"/>
      <c r="B785" s="117"/>
      <c r="C785" s="117"/>
      <c r="D785" s="118"/>
      <c r="E785" s="118"/>
      <c r="F785" s="115"/>
      <c r="G785" s="115"/>
      <c r="H785" s="119"/>
      <c r="I785" s="109" t="str">
        <f t="shared" si="606"/>
        <v xml:space="preserve"> </v>
      </c>
      <c r="J785" s="109" t="str">
        <f t="shared" si="607"/>
        <v xml:space="preserve"> </v>
      </c>
      <c r="K785" s="109" t="str">
        <f t="shared" si="608"/>
        <v xml:space="preserve"> </v>
      </c>
      <c r="W785" s="141" t="str">
        <f t="shared" si="609"/>
        <v xml:space="preserve"> </v>
      </c>
      <c r="X785" s="137" t="str">
        <f t="shared" si="610"/>
        <v xml:space="preserve"> </v>
      </c>
      <c r="Y785" s="137" t="str">
        <f t="shared" si="611"/>
        <v xml:space="preserve"> </v>
      </c>
      <c r="Z785" s="137" t="str">
        <f t="shared" si="637"/>
        <v xml:space="preserve"> </v>
      </c>
      <c r="AA785" s="138" t="str">
        <f t="shared" si="638"/>
        <v xml:space="preserve"> </v>
      </c>
      <c r="AB785" s="144" t="str">
        <f t="shared" si="639"/>
        <v xml:space="preserve"> </v>
      </c>
      <c r="AC785" s="139" t="e">
        <f t="shared" si="640"/>
        <v>#N/A</v>
      </c>
      <c r="AD785" s="139" t="e">
        <f t="shared" si="641"/>
        <v>#N/A</v>
      </c>
      <c r="AE785" s="140" t="str">
        <f>IF(ISBLANK($G785)," ",IF($D785="Z",#REF!,IF($G785=2,0,IF($G785=1,IF($AB785&gt;$AD785,#REF!,0),IF($AB785&lt;$AC785,#REF!,#REF!)))))</f>
        <v xml:space="preserve"> </v>
      </c>
      <c r="AF785" s="140" t="str">
        <f>IF(ISBLANK($G785)," ",IF($D785="Z",#REF!+#REF!,IF($G785=2,#REF!+#REF!,IF($G785=1,IF($AB785&gt;$AD785,#REF!+#REF!,#REF!+#REF!),IF($AB785&lt;$AC785,#REF!+#REF!,#REF!+#REF!)))))</f>
        <v xml:space="preserve"> </v>
      </c>
      <c r="AG785" s="125">
        <f t="shared" si="612"/>
        <v>0</v>
      </c>
      <c r="AH785" s="126">
        <f t="shared" si="613"/>
        <v>0</v>
      </c>
      <c r="AI785" s="126">
        <f t="shared" si="614"/>
        <v>0</v>
      </c>
      <c r="AJ785" s="126">
        <f t="shared" si="615"/>
        <v>0</v>
      </c>
      <c r="AK785" s="126">
        <f t="shared" si="616"/>
        <v>0</v>
      </c>
      <c r="AL785" s="126">
        <f t="shared" si="617"/>
        <v>4</v>
      </c>
      <c r="AM785" s="125">
        <f t="shared" ref="AM785:AM848" si="646">IF(INT((($AH$11-(1900+AI785))*48 +($AH$12-AL785))/48)&gt;90,INT((($AH$11-(2000+AI785))*48 +($AH$12-AL785))/48),INT((($AH$11-(1900+AI785))*48 +($AH$12-AL785))/48))</f>
        <v>23</v>
      </c>
      <c r="AN785" s="125">
        <f t="shared" si="642"/>
        <v>0</v>
      </c>
      <c r="AO785" s="125">
        <f t="shared" si="643"/>
        <v>0</v>
      </c>
      <c r="AP785" s="125">
        <f t="shared" si="618"/>
        <v>1</v>
      </c>
      <c r="AQ785" s="127">
        <f t="shared" si="619"/>
        <v>810</v>
      </c>
      <c r="AR785" s="127">
        <f t="shared" si="620"/>
        <v>0</v>
      </c>
      <c r="AS785" s="125">
        <f t="shared" si="621"/>
        <v>0</v>
      </c>
      <c r="AT785" s="128">
        <f t="shared" si="622"/>
        <v>0</v>
      </c>
      <c r="AU785" s="128">
        <f t="shared" si="623"/>
        <v>0</v>
      </c>
      <c r="AV785" s="128">
        <f t="shared" si="624"/>
        <v>0</v>
      </c>
      <c r="AW785" s="128">
        <f t="shared" si="625"/>
        <v>0</v>
      </c>
      <c r="AX785" s="146">
        <f t="shared" si="644"/>
        <v>0</v>
      </c>
      <c r="AY785" s="147">
        <f t="shared" si="626"/>
        <v>0</v>
      </c>
      <c r="AZ785" s="146">
        <f t="shared" si="645"/>
        <v>0</v>
      </c>
      <c r="BA785" s="129">
        <f t="shared" si="627"/>
        <v>0</v>
      </c>
      <c r="BB785" s="129">
        <f t="shared" si="628"/>
        <v>0</v>
      </c>
      <c r="BC785" s="129">
        <f t="shared" si="629"/>
        <v>0</v>
      </c>
      <c r="BD785" s="130">
        <f t="shared" si="630"/>
        <v>0</v>
      </c>
      <c r="BE785" s="130">
        <f t="shared" si="631"/>
        <v>0</v>
      </c>
      <c r="BF785" s="130">
        <f t="shared" si="632"/>
        <v>0</v>
      </c>
      <c r="BG785" s="149" t="b">
        <f t="shared" si="633"/>
        <v>0</v>
      </c>
      <c r="BH785" s="130" t="b">
        <f t="shared" si="634"/>
        <v>0</v>
      </c>
      <c r="BI785" s="130" t="str">
        <f t="shared" ref="BI785:BI848" si="647">IF(OR(AT785=1,AU785=1,AN785=1,AO785=1),1,"")</f>
        <v/>
      </c>
      <c r="BJ785" s="130" t="str">
        <f t="shared" ref="BJ785:BJ848" si="648">IF(AT785=1,"Check wages",IF(AU785=1,"Check number of weeks",IF(AN785=1,"Registrant under age 16",IF(AO785=1,"Ineligible for Retirement",""))))</f>
        <v/>
      </c>
      <c r="BK785" s="130">
        <f t="shared" ref="BK785:BK848" si="649">IF(AND($D785="Z",OR($AL$10&gt;$AH$10,$AH$10&gt;$AL$11,$AL$12&gt;AM785,AM785&gt;$AL$13)),1,0)</f>
        <v>0</v>
      </c>
      <c r="BL785" s="130" t="str">
        <f t="shared" si="635"/>
        <v/>
      </c>
      <c r="BM785" s="130" t="str">
        <f t="shared" si="604"/>
        <v/>
      </c>
      <c r="BN785" s="130" t="str">
        <f t="shared" si="605"/>
        <v/>
      </c>
      <c r="BO785" s="130">
        <f t="shared" si="601"/>
        <v>0</v>
      </c>
      <c r="BP785" s="130">
        <f t="shared" si="602"/>
        <v>0</v>
      </c>
      <c r="BQ785" s="130">
        <f t="shared" si="603"/>
        <v>0</v>
      </c>
      <c r="BR785" s="130">
        <f t="shared" ref="BR785:BR848" si="650">IF(OR(BG785=1,BI785=1,BK785=1,BM785=1),1,0)</f>
        <v>0</v>
      </c>
      <c r="BS785" s="130" t="str">
        <f t="shared" si="636"/>
        <v>N</v>
      </c>
    </row>
    <row r="786" spans="1:71" ht="18" customHeight="1">
      <c r="A786" s="115"/>
      <c r="B786" s="117"/>
      <c r="C786" s="117"/>
      <c r="D786" s="118"/>
      <c r="E786" s="118"/>
      <c r="F786" s="115"/>
      <c r="G786" s="115"/>
      <c r="H786" s="119"/>
      <c r="I786" s="109" t="str">
        <f t="shared" si="606"/>
        <v xml:space="preserve"> </v>
      </c>
      <c r="J786" s="109" t="str">
        <f t="shared" si="607"/>
        <v xml:space="preserve"> </v>
      </c>
      <c r="K786" s="109" t="str">
        <f t="shared" si="608"/>
        <v xml:space="preserve"> </v>
      </c>
      <c r="W786" s="141" t="str">
        <f t="shared" si="609"/>
        <v xml:space="preserve"> </v>
      </c>
      <c r="X786" s="137" t="str">
        <f t="shared" si="610"/>
        <v xml:space="preserve"> </v>
      </c>
      <c r="Y786" s="137" t="str">
        <f t="shared" si="611"/>
        <v xml:space="preserve"> </v>
      </c>
      <c r="Z786" s="137" t="str">
        <f t="shared" si="637"/>
        <v xml:space="preserve"> </v>
      </c>
      <c r="AA786" s="138" t="str">
        <f t="shared" si="638"/>
        <v xml:space="preserve"> </v>
      </c>
      <c r="AB786" s="144" t="str">
        <f t="shared" si="639"/>
        <v xml:space="preserve"> </v>
      </c>
      <c r="AC786" s="139" t="e">
        <f t="shared" si="640"/>
        <v>#N/A</v>
      </c>
      <c r="AD786" s="139" t="e">
        <f t="shared" si="641"/>
        <v>#N/A</v>
      </c>
      <c r="AE786" s="140" t="str">
        <f>IF(ISBLANK($G786)," ",IF($D786="Z",#REF!,IF($G786=2,0,IF($G786=1,IF($AB786&gt;$AD786,#REF!,0),IF($AB786&lt;$AC786,#REF!,#REF!)))))</f>
        <v xml:space="preserve"> </v>
      </c>
      <c r="AF786" s="140" t="str">
        <f>IF(ISBLANK($G786)," ",IF($D786="Z",#REF!+#REF!,IF($G786=2,#REF!+#REF!,IF($G786=1,IF($AB786&gt;$AD786,#REF!+#REF!,#REF!+#REF!),IF($AB786&lt;$AC786,#REF!+#REF!,#REF!+#REF!)))))</f>
        <v xml:space="preserve"> </v>
      </c>
      <c r="AG786" s="125">
        <f t="shared" si="612"/>
        <v>0</v>
      </c>
      <c r="AH786" s="126">
        <f t="shared" si="613"/>
        <v>0</v>
      </c>
      <c r="AI786" s="126">
        <f t="shared" si="614"/>
        <v>0</v>
      </c>
      <c r="AJ786" s="126">
        <f t="shared" si="615"/>
        <v>0</v>
      </c>
      <c r="AK786" s="126">
        <f t="shared" si="616"/>
        <v>0</v>
      </c>
      <c r="AL786" s="126">
        <f t="shared" si="617"/>
        <v>4</v>
      </c>
      <c r="AM786" s="125">
        <f t="shared" si="646"/>
        <v>23</v>
      </c>
      <c r="AN786" s="125">
        <f t="shared" si="642"/>
        <v>0</v>
      </c>
      <c r="AO786" s="125">
        <f t="shared" si="643"/>
        <v>0</v>
      </c>
      <c r="AP786" s="125">
        <f t="shared" si="618"/>
        <v>1</v>
      </c>
      <c r="AQ786" s="127">
        <f t="shared" si="619"/>
        <v>810</v>
      </c>
      <c r="AR786" s="127">
        <f t="shared" si="620"/>
        <v>0</v>
      </c>
      <c r="AS786" s="125">
        <f t="shared" si="621"/>
        <v>0</v>
      </c>
      <c r="AT786" s="128">
        <f t="shared" si="622"/>
        <v>0</v>
      </c>
      <c r="AU786" s="128">
        <f t="shared" si="623"/>
        <v>0</v>
      </c>
      <c r="AV786" s="128">
        <f t="shared" si="624"/>
        <v>0</v>
      </c>
      <c r="AW786" s="128">
        <f t="shared" si="625"/>
        <v>0</v>
      </c>
      <c r="AX786" s="146">
        <f t="shared" si="644"/>
        <v>0</v>
      </c>
      <c r="AY786" s="147">
        <f t="shared" si="626"/>
        <v>0</v>
      </c>
      <c r="AZ786" s="146">
        <f t="shared" si="645"/>
        <v>0</v>
      </c>
      <c r="BA786" s="129">
        <f t="shared" si="627"/>
        <v>0</v>
      </c>
      <c r="BB786" s="129">
        <f t="shared" si="628"/>
        <v>0</v>
      </c>
      <c r="BC786" s="129">
        <f t="shared" si="629"/>
        <v>0</v>
      </c>
      <c r="BD786" s="130">
        <f t="shared" si="630"/>
        <v>0</v>
      </c>
      <c r="BE786" s="130">
        <f t="shared" si="631"/>
        <v>0</v>
      </c>
      <c r="BF786" s="130">
        <f t="shared" si="632"/>
        <v>0</v>
      </c>
      <c r="BG786" s="149" t="b">
        <f t="shared" si="633"/>
        <v>0</v>
      </c>
      <c r="BH786" s="130" t="b">
        <f t="shared" si="634"/>
        <v>0</v>
      </c>
      <c r="BI786" s="130" t="str">
        <f t="shared" si="647"/>
        <v/>
      </c>
      <c r="BJ786" s="130" t="str">
        <f t="shared" si="648"/>
        <v/>
      </c>
      <c r="BK786" s="130">
        <f t="shared" si="649"/>
        <v>0</v>
      </c>
      <c r="BL786" s="130" t="str">
        <f t="shared" si="635"/>
        <v/>
      </c>
      <c r="BM786" s="130" t="str">
        <f t="shared" si="604"/>
        <v/>
      </c>
      <c r="BN786" s="130" t="str">
        <f t="shared" si="605"/>
        <v/>
      </c>
      <c r="BO786" s="130">
        <f t="shared" ref="BO786:BO849" si="651">IF($BG786=1,$BH786,IF($BI786=1,$BJ786,IF($BK786=1,$BL786,IF($BM786=1,$BN786,BA786))))</f>
        <v>0</v>
      </c>
      <c r="BP786" s="130">
        <f t="shared" ref="BP786:BP849" si="652">IF($BG786=1,$BH786,IF($BI786=1,$BJ786,IF($BK786=1,$BL786,IF($BM786=1,$BN786,BB786))))</f>
        <v>0</v>
      </c>
      <c r="BQ786" s="130">
        <f t="shared" ref="BQ786:BQ849" si="653">IF($BG786=1,$BH786,IF($BI786=1,$BJ786,IF($BK786=1,$BL786,IF($BM786=1,$BN786,BC786))))</f>
        <v>0</v>
      </c>
      <c r="BR786" s="130">
        <f t="shared" si="650"/>
        <v>0</v>
      </c>
      <c r="BS786" s="130" t="str">
        <f t="shared" si="636"/>
        <v>N</v>
      </c>
    </row>
    <row r="787" spans="1:71" ht="18" customHeight="1">
      <c r="A787" s="115"/>
      <c r="B787" s="117"/>
      <c r="C787" s="117"/>
      <c r="D787" s="118"/>
      <c r="E787" s="118"/>
      <c r="F787" s="115"/>
      <c r="G787" s="115"/>
      <c r="H787" s="119"/>
      <c r="I787" s="109" t="str">
        <f t="shared" si="606"/>
        <v xml:space="preserve"> </v>
      </c>
      <c r="J787" s="109" t="str">
        <f t="shared" si="607"/>
        <v xml:space="preserve"> </v>
      </c>
      <c r="K787" s="109" t="str">
        <f t="shared" si="608"/>
        <v xml:space="preserve"> </v>
      </c>
      <c r="W787" s="141" t="str">
        <f t="shared" si="609"/>
        <v xml:space="preserve"> </v>
      </c>
      <c r="X787" s="137" t="str">
        <f t="shared" si="610"/>
        <v xml:space="preserve"> </v>
      </c>
      <c r="Y787" s="137" t="str">
        <f t="shared" si="611"/>
        <v xml:space="preserve"> </v>
      </c>
      <c r="Z787" s="137" t="str">
        <f t="shared" si="637"/>
        <v xml:space="preserve"> </v>
      </c>
      <c r="AA787" s="138" t="str">
        <f t="shared" si="638"/>
        <v xml:space="preserve"> </v>
      </c>
      <c r="AB787" s="144" t="str">
        <f t="shared" si="639"/>
        <v xml:space="preserve"> </v>
      </c>
      <c r="AC787" s="139" t="e">
        <f t="shared" si="640"/>
        <v>#N/A</v>
      </c>
      <c r="AD787" s="139" t="e">
        <f t="shared" si="641"/>
        <v>#N/A</v>
      </c>
      <c r="AE787" s="140" t="str">
        <f>IF(ISBLANK($G787)," ",IF($D787="Z",#REF!,IF($G787=2,0,IF($G787=1,IF($AB787&gt;$AD787,#REF!,0),IF($AB787&lt;$AC787,#REF!,#REF!)))))</f>
        <v xml:space="preserve"> </v>
      </c>
      <c r="AF787" s="140" t="str">
        <f>IF(ISBLANK($G787)," ",IF($D787="Z",#REF!+#REF!,IF($G787=2,#REF!+#REF!,IF($G787=1,IF($AB787&gt;$AD787,#REF!+#REF!,#REF!+#REF!),IF($AB787&lt;$AC787,#REF!+#REF!,#REF!+#REF!)))))</f>
        <v xml:space="preserve"> </v>
      </c>
      <c r="AG787" s="125">
        <f t="shared" si="612"/>
        <v>0</v>
      </c>
      <c r="AH787" s="126">
        <f t="shared" si="613"/>
        <v>0</v>
      </c>
      <c r="AI787" s="126">
        <f t="shared" si="614"/>
        <v>0</v>
      </c>
      <c r="AJ787" s="126">
        <f t="shared" si="615"/>
        <v>0</v>
      </c>
      <c r="AK787" s="126">
        <f t="shared" si="616"/>
        <v>0</v>
      </c>
      <c r="AL787" s="126">
        <f t="shared" si="617"/>
        <v>4</v>
      </c>
      <c r="AM787" s="125">
        <f t="shared" si="646"/>
        <v>23</v>
      </c>
      <c r="AN787" s="125">
        <f t="shared" si="642"/>
        <v>0</v>
      </c>
      <c r="AO787" s="125">
        <f t="shared" si="643"/>
        <v>0</v>
      </c>
      <c r="AP787" s="125">
        <f t="shared" si="618"/>
        <v>1</v>
      </c>
      <c r="AQ787" s="127">
        <f t="shared" si="619"/>
        <v>810</v>
      </c>
      <c r="AR787" s="127">
        <f t="shared" si="620"/>
        <v>0</v>
      </c>
      <c r="AS787" s="125">
        <f t="shared" si="621"/>
        <v>0</v>
      </c>
      <c r="AT787" s="128">
        <f t="shared" si="622"/>
        <v>0</v>
      </c>
      <c r="AU787" s="128">
        <f t="shared" si="623"/>
        <v>0</v>
      </c>
      <c r="AV787" s="128">
        <f t="shared" si="624"/>
        <v>0</v>
      </c>
      <c r="AW787" s="128">
        <f t="shared" si="625"/>
        <v>0</v>
      </c>
      <c r="AX787" s="146">
        <f t="shared" si="644"/>
        <v>0</v>
      </c>
      <c r="AY787" s="147">
        <f t="shared" si="626"/>
        <v>0</v>
      </c>
      <c r="AZ787" s="146">
        <f t="shared" si="645"/>
        <v>0</v>
      </c>
      <c r="BA787" s="129">
        <f t="shared" si="627"/>
        <v>0</v>
      </c>
      <c r="BB787" s="129">
        <f t="shared" si="628"/>
        <v>0</v>
      </c>
      <c r="BC787" s="129">
        <f t="shared" si="629"/>
        <v>0</v>
      </c>
      <c r="BD787" s="130">
        <f t="shared" si="630"/>
        <v>0</v>
      </c>
      <c r="BE787" s="130">
        <f t="shared" si="631"/>
        <v>0</v>
      </c>
      <c r="BF787" s="130">
        <f t="shared" si="632"/>
        <v>0</v>
      </c>
      <c r="BG787" s="149" t="b">
        <f t="shared" si="633"/>
        <v>0</v>
      </c>
      <c r="BH787" s="130" t="b">
        <f t="shared" si="634"/>
        <v>0</v>
      </c>
      <c r="BI787" s="130" t="str">
        <f t="shared" si="647"/>
        <v/>
      </c>
      <c r="BJ787" s="130" t="str">
        <f t="shared" si="648"/>
        <v/>
      </c>
      <c r="BK787" s="130">
        <f t="shared" si="649"/>
        <v>0</v>
      </c>
      <c r="BL787" s="130" t="str">
        <f t="shared" si="635"/>
        <v/>
      </c>
      <c r="BM787" s="130" t="str">
        <f t="shared" ref="BM787:BM850" si="654">IF(ISERROR(Z787),1,IF(NOT(W787=Z787),1,""))</f>
        <v/>
      </c>
      <c r="BN787" s="130" t="str">
        <f t="shared" ref="BN787:BN850" si="655">IF(BM787=1,"Check Employee NI#","")</f>
        <v/>
      </c>
      <c r="BO787" s="130">
        <f t="shared" si="651"/>
        <v>0</v>
      </c>
      <c r="BP787" s="130">
        <f t="shared" si="652"/>
        <v>0</v>
      </c>
      <c r="BQ787" s="130">
        <f t="shared" si="653"/>
        <v>0</v>
      </c>
      <c r="BR787" s="130">
        <f t="shared" si="650"/>
        <v>0</v>
      </c>
      <c r="BS787" s="130" t="str">
        <f t="shared" si="636"/>
        <v>N</v>
      </c>
    </row>
    <row r="788" spans="1:71" ht="18" customHeight="1">
      <c r="A788" s="115"/>
      <c r="B788" s="117"/>
      <c r="C788" s="117"/>
      <c r="D788" s="118"/>
      <c r="E788" s="118"/>
      <c r="F788" s="115"/>
      <c r="G788" s="115"/>
      <c r="H788" s="119"/>
      <c r="I788" s="109" t="str">
        <f t="shared" si="606"/>
        <v xml:space="preserve"> </v>
      </c>
      <c r="J788" s="109" t="str">
        <f t="shared" si="607"/>
        <v xml:space="preserve"> </v>
      </c>
      <c r="K788" s="109" t="str">
        <f t="shared" si="608"/>
        <v xml:space="preserve"> </v>
      </c>
      <c r="W788" s="141" t="str">
        <f t="shared" si="609"/>
        <v xml:space="preserve"> </v>
      </c>
      <c r="X788" s="137" t="str">
        <f t="shared" si="610"/>
        <v xml:space="preserve"> </v>
      </c>
      <c r="Y788" s="137" t="str">
        <f t="shared" si="611"/>
        <v xml:space="preserve"> </v>
      </c>
      <c r="Z788" s="137" t="str">
        <f t="shared" si="637"/>
        <v xml:space="preserve"> </v>
      </c>
      <c r="AA788" s="138" t="str">
        <f t="shared" si="638"/>
        <v xml:space="preserve"> </v>
      </c>
      <c r="AB788" s="144" t="str">
        <f t="shared" si="639"/>
        <v xml:space="preserve"> </v>
      </c>
      <c r="AC788" s="139" t="e">
        <f t="shared" si="640"/>
        <v>#N/A</v>
      </c>
      <c r="AD788" s="139" t="e">
        <f t="shared" si="641"/>
        <v>#N/A</v>
      </c>
      <c r="AE788" s="140" t="str">
        <f>IF(ISBLANK($G788)," ",IF($D788="Z",#REF!,IF($G788=2,0,IF($G788=1,IF($AB788&gt;$AD788,#REF!,0),IF($AB788&lt;$AC788,#REF!,#REF!)))))</f>
        <v xml:space="preserve"> </v>
      </c>
      <c r="AF788" s="140" t="str">
        <f>IF(ISBLANK($G788)," ",IF($D788="Z",#REF!+#REF!,IF($G788=2,#REF!+#REF!,IF($G788=1,IF($AB788&gt;$AD788,#REF!+#REF!,#REF!+#REF!),IF($AB788&lt;$AC788,#REF!+#REF!,#REF!+#REF!)))))</f>
        <v xml:space="preserve"> </v>
      </c>
      <c r="AG788" s="125">
        <f t="shared" si="612"/>
        <v>0</v>
      </c>
      <c r="AH788" s="126">
        <f t="shared" si="613"/>
        <v>0</v>
      </c>
      <c r="AI788" s="126">
        <f t="shared" si="614"/>
        <v>0</v>
      </c>
      <c r="AJ788" s="126">
        <f t="shared" si="615"/>
        <v>0</v>
      </c>
      <c r="AK788" s="126">
        <f t="shared" si="616"/>
        <v>0</v>
      </c>
      <c r="AL788" s="126">
        <f t="shared" si="617"/>
        <v>4</v>
      </c>
      <c r="AM788" s="125">
        <f t="shared" si="646"/>
        <v>23</v>
      </c>
      <c r="AN788" s="125">
        <f t="shared" si="642"/>
        <v>0</v>
      </c>
      <c r="AO788" s="125">
        <f t="shared" si="643"/>
        <v>0</v>
      </c>
      <c r="AP788" s="125">
        <f t="shared" si="618"/>
        <v>1</v>
      </c>
      <c r="AQ788" s="127">
        <f t="shared" si="619"/>
        <v>810</v>
      </c>
      <c r="AR788" s="127">
        <f t="shared" si="620"/>
        <v>0</v>
      </c>
      <c r="AS788" s="125">
        <f t="shared" si="621"/>
        <v>0</v>
      </c>
      <c r="AT788" s="128">
        <f t="shared" si="622"/>
        <v>0</v>
      </c>
      <c r="AU788" s="128">
        <f t="shared" si="623"/>
        <v>0</v>
      </c>
      <c r="AV788" s="128">
        <f t="shared" si="624"/>
        <v>0</v>
      </c>
      <c r="AW788" s="128">
        <f t="shared" si="625"/>
        <v>0</v>
      </c>
      <c r="AX788" s="146">
        <f t="shared" si="644"/>
        <v>0</v>
      </c>
      <c r="AY788" s="147">
        <f t="shared" si="626"/>
        <v>0</v>
      </c>
      <c r="AZ788" s="146">
        <f t="shared" si="645"/>
        <v>0</v>
      </c>
      <c r="BA788" s="129">
        <f t="shared" si="627"/>
        <v>0</v>
      </c>
      <c r="BB788" s="129">
        <f t="shared" si="628"/>
        <v>0</v>
      </c>
      <c r="BC788" s="129">
        <f t="shared" si="629"/>
        <v>0</v>
      </c>
      <c r="BD788" s="130">
        <f t="shared" si="630"/>
        <v>0</v>
      </c>
      <c r="BE788" s="130">
        <f t="shared" si="631"/>
        <v>0</v>
      </c>
      <c r="BF788" s="130">
        <f t="shared" si="632"/>
        <v>0</v>
      </c>
      <c r="BG788" s="149" t="b">
        <f t="shared" si="633"/>
        <v>0</v>
      </c>
      <c r="BH788" s="130" t="b">
        <f t="shared" si="634"/>
        <v>0</v>
      </c>
      <c r="BI788" s="130" t="str">
        <f t="shared" si="647"/>
        <v/>
      </c>
      <c r="BJ788" s="130" t="str">
        <f t="shared" si="648"/>
        <v/>
      </c>
      <c r="BK788" s="130">
        <f t="shared" si="649"/>
        <v>0</v>
      </c>
      <c r="BL788" s="130" t="str">
        <f t="shared" si="635"/>
        <v/>
      </c>
      <c r="BM788" s="130" t="str">
        <f t="shared" si="654"/>
        <v/>
      </c>
      <c r="BN788" s="130" t="str">
        <f t="shared" si="655"/>
        <v/>
      </c>
      <c r="BO788" s="130">
        <f t="shared" si="651"/>
        <v>0</v>
      </c>
      <c r="BP788" s="130">
        <f t="shared" si="652"/>
        <v>0</v>
      </c>
      <c r="BQ788" s="130">
        <f t="shared" si="653"/>
        <v>0</v>
      </c>
      <c r="BR788" s="130">
        <f t="shared" si="650"/>
        <v>0</v>
      </c>
      <c r="BS788" s="130" t="str">
        <f t="shared" si="636"/>
        <v>N</v>
      </c>
    </row>
    <row r="789" spans="1:71" ht="18" customHeight="1">
      <c r="A789" s="115"/>
      <c r="B789" s="117"/>
      <c r="C789" s="117"/>
      <c r="D789" s="118"/>
      <c r="E789" s="118"/>
      <c r="F789" s="115"/>
      <c r="G789" s="115"/>
      <c r="H789" s="119"/>
      <c r="I789" s="109" t="str">
        <f t="shared" si="606"/>
        <v xml:space="preserve"> </v>
      </c>
      <c r="J789" s="109" t="str">
        <f t="shared" si="607"/>
        <v xml:space="preserve"> </v>
      </c>
      <c r="K789" s="109" t="str">
        <f t="shared" si="608"/>
        <v xml:space="preserve"> </v>
      </c>
      <c r="W789" s="141" t="str">
        <f t="shared" si="609"/>
        <v xml:space="preserve"> </v>
      </c>
      <c r="X789" s="137" t="str">
        <f t="shared" si="610"/>
        <v xml:space="preserve"> </v>
      </c>
      <c r="Y789" s="137" t="str">
        <f t="shared" si="611"/>
        <v xml:space="preserve"> </v>
      </c>
      <c r="Z789" s="137" t="str">
        <f t="shared" si="637"/>
        <v xml:space="preserve"> </v>
      </c>
      <c r="AA789" s="138" t="str">
        <f t="shared" si="638"/>
        <v xml:space="preserve"> </v>
      </c>
      <c r="AB789" s="144" t="str">
        <f t="shared" si="639"/>
        <v xml:space="preserve"> </v>
      </c>
      <c r="AC789" s="139" t="e">
        <f t="shared" si="640"/>
        <v>#N/A</v>
      </c>
      <c r="AD789" s="139" t="e">
        <f t="shared" si="641"/>
        <v>#N/A</v>
      </c>
      <c r="AE789" s="140" t="str">
        <f>IF(ISBLANK($G789)," ",IF($D789="Z",#REF!,IF($G789=2,0,IF($G789=1,IF($AB789&gt;$AD789,#REF!,0),IF($AB789&lt;$AC789,#REF!,#REF!)))))</f>
        <v xml:space="preserve"> </v>
      </c>
      <c r="AF789" s="140" t="str">
        <f>IF(ISBLANK($G789)," ",IF($D789="Z",#REF!+#REF!,IF($G789=2,#REF!+#REF!,IF($G789=1,IF($AB789&gt;$AD789,#REF!+#REF!,#REF!+#REF!),IF($AB789&lt;$AC789,#REF!+#REF!,#REF!+#REF!)))))</f>
        <v xml:space="preserve"> </v>
      </c>
      <c r="AG789" s="125">
        <f t="shared" si="612"/>
        <v>0</v>
      </c>
      <c r="AH789" s="126">
        <f t="shared" si="613"/>
        <v>0</v>
      </c>
      <c r="AI789" s="126">
        <f t="shared" si="614"/>
        <v>0</v>
      </c>
      <c r="AJ789" s="126">
        <f t="shared" si="615"/>
        <v>0</v>
      </c>
      <c r="AK789" s="126">
        <f t="shared" si="616"/>
        <v>0</v>
      </c>
      <c r="AL789" s="126">
        <f t="shared" si="617"/>
        <v>4</v>
      </c>
      <c r="AM789" s="125">
        <f t="shared" si="646"/>
        <v>23</v>
      </c>
      <c r="AN789" s="125">
        <f t="shared" si="642"/>
        <v>0</v>
      </c>
      <c r="AO789" s="125">
        <f t="shared" si="643"/>
        <v>0</v>
      </c>
      <c r="AP789" s="125">
        <f t="shared" si="618"/>
        <v>1</v>
      </c>
      <c r="AQ789" s="127">
        <f t="shared" si="619"/>
        <v>810</v>
      </c>
      <c r="AR789" s="127">
        <f t="shared" si="620"/>
        <v>0</v>
      </c>
      <c r="AS789" s="125">
        <f t="shared" si="621"/>
        <v>0</v>
      </c>
      <c r="AT789" s="128">
        <f t="shared" si="622"/>
        <v>0</v>
      </c>
      <c r="AU789" s="128">
        <f t="shared" si="623"/>
        <v>0</v>
      </c>
      <c r="AV789" s="128">
        <f t="shared" si="624"/>
        <v>0</v>
      </c>
      <c r="AW789" s="128">
        <f t="shared" si="625"/>
        <v>0</v>
      </c>
      <c r="AX789" s="146">
        <f t="shared" si="644"/>
        <v>0</v>
      </c>
      <c r="AY789" s="147">
        <f t="shared" si="626"/>
        <v>0</v>
      </c>
      <c r="AZ789" s="146">
        <f t="shared" si="645"/>
        <v>0</v>
      </c>
      <c r="BA789" s="129">
        <f t="shared" si="627"/>
        <v>0</v>
      </c>
      <c r="BB789" s="129">
        <f t="shared" si="628"/>
        <v>0</v>
      </c>
      <c r="BC789" s="129">
        <f t="shared" si="629"/>
        <v>0</v>
      </c>
      <c r="BD789" s="130">
        <f t="shared" si="630"/>
        <v>0</v>
      </c>
      <c r="BE789" s="130">
        <f t="shared" si="631"/>
        <v>0</v>
      </c>
      <c r="BF789" s="130">
        <f t="shared" si="632"/>
        <v>0</v>
      </c>
      <c r="BG789" s="149" t="b">
        <f t="shared" si="633"/>
        <v>0</v>
      </c>
      <c r="BH789" s="130" t="b">
        <f t="shared" si="634"/>
        <v>0</v>
      </c>
      <c r="BI789" s="130" t="str">
        <f t="shared" si="647"/>
        <v/>
      </c>
      <c r="BJ789" s="130" t="str">
        <f t="shared" si="648"/>
        <v/>
      </c>
      <c r="BK789" s="130">
        <f t="shared" si="649"/>
        <v>0</v>
      </c>
      <c r="BL789" s="130" t="str">
        <f t="shared" si="635"/>
        <v/>
      </c>
      <c r="BM789" s="130" t="str">
        <f t="shared" si="654"/>
        <v/>
      </c>
      <c r="BN789" s="130" t="str">
        <f t="shared" si="655"/>
        <v/>
      </c>
      <c r="BO789" s="130">
        <f t="shared" si="651"/>
        <v>0</v>
      </c>
      <c r="BP789" s="130">
        <f t="shared" si="652"/>
        <v>0</v>
      </c>
      <c r="BQ789" s="130">
        <f t="shared" si="653"/>
        <v>0</v>
      </c>
      <c r="BR789" s="130">
        <f t="shared" si="650"/>
        <v>0</v>
      </c>
      <c r="BS789" s="130" t="str">
        <f t="shared" si="636"/>
        <v>N</v>
      </c>
    </row>
    <row r="790" spans="1:71" ht="18" customHeight="1">
      <c r="A790" s="115"/>
      <c r="B790" s="117"/>
      <c r="C790" s="117"/>
      <c r="D790" s="118"/>
      <c r="E790" s="118"/>
      <c r="F790" s="115"/>
      <c r="G790" s="115"/>
      <c r="H790" s="119"/>
      <c r="I790" s="109" t="str">
        <f t="shared" si="606"/>
        <v xml:space="preserve"> </v>
      </c>
      <c r="J790" s="109" t="str">
        <f t="shared" si="607"/>
        <v xml:space="preserve"> </v>
      </c>
      <c r="K790" s="109" t="str">
        <f t="shared" si="608"/>
        <v xml:space="preserve"> </v>
      </c>
      <c r="W790" s="141" t="str">
        <f t="shared" si="609"/>
        <v xml:space="preserve"> </v>
      </c>
      <c r="X790" s="137" t="str">
        <f t="shared" si="610"/>
        <v xml:space="preserve"> </v>
      </c>
      <c r="Y790" s="137" t="str">
        <f t="shared" si="611"/>
        <v xml:space="preserve"> </v>
      </c>
      <c r="Z790" s="137" t="str">
        <f t="shared" si="637"/>
        <v xml:space="preserve"> </v>
      </c>
      <c r="AA790" s="138" t="str">
        <f t="shared" si="638"/>
        <v xml:space="preserve"> </v>
      </c>
      <c r="AB790" s="144" t="str">
        <f t="shared" si="639"/>
        <v xml:space="preserve"> </v>
      </c>
      <c r="AC790" s="139" t="e">
        <f t="shared" si="640"/>
        <v>#N/A</v>
      </c>
      <c r="AD790" s="139" t="e">
        <f t="shared" si="641"/>
        <v>#N/A</v>
      </c>
      <c r="AE790" s="140" t="str">
        <f>IF(ISBLANK($G790)," ",IF($D790="Z",#REF!,IF($G790=2,0,IF($G790=1,IF($AB790&gt;$AD790,#REF!,0),IF($AB790&lt;$AC790,#REF!,#REF!)))))</f>
        <v xml:space="preserve"> </v>
      </c>
      <c r="AF790" s="140" t="str">
        <f>IF(ISBLANK($G790)," ",IF($D790="Z",#REF!+#REF!,IF($G790=2,#REF!+#REF!,IF($G790=1,IF($AB790&gt;$AD790,#REF!+#REF!,#REF!+#REF!),IF($AB790&lt;$AC790,#REF!+#REF!,#REF!+#REF!)))))</f>
        <v xml:space="preserve"> </v>
      </c>
      <c r="AG790" s="125">
        <f t="shared" si="612"/>
        <v>0</v>
      </c>
      <c r="AH790" s="126">
        <f t="shared" si="613"/>
        <v>0</v>
      </c>
      <c r="AI790" s="126">
        <f t="shared" si="614"/>
        <v>0</v>
      </c>
      <c r="AJ790" s="126">
        <f t="shared" si="615"/>
        <v>0</v>
      </c>
      <c r="AK790" s="126">
        <f t="shared" si="616"/>
        <v>0</v>
      </c>
      <c r="AL790" s="126">
        <f t="shared" si="617"/>
        <v>4</v>
      </c>
      <c r="AM790" s="125">
        <f t="shared" si="646"/>
        <v>23</v>
      </c>
      <c r="AN790" s="125">
        <f t="shared" si="642"/>
        <v>0</v>
      </c>
      <c r="AO790" s="125">
        <f t="shared" si="643"/>
        <v>0</v>
      </c>
      <c r="AP790" s="125">
        <f t="shared" si="618"/>
        <v>1</v>
      </c>
      <c r="AQ790" s="127">
        <f t="shared" si="619"/>
        <v>810</v>
      </c>
      <c r="AR790" s="127">
        <f t="shared" si="620"/>
        <v>0</v>
      </c>
      <c r="AS790" s="125">
        <f t="shared" si="621"/>
        <v>0</v>
      </c>
      <c r="AT790" s="128">
        <f t="shared" si="622"/>
        <v>0</v>
      </c>
      <c r="AU790" s="128">
        <f t="shared" si="623"/>
        <v>0</v>
      </c>
      <c r="AV790" s="128">
        <f t="shared" si="624"/>
        <v>0</v>
      </c>
      <c r="AW790" s="128">
        <f t="shared" si="625"/>
        <v>0</v>
      </c>
      <c r="AX790" s="146">
        <f t="shared" si="644"/>
        <v>0</v>
      </c>
      <c r="AY790" s="147">
        <f t="shared" si="626"/>
        <v>0</v>
      </c>
      <c r="AZ790" s="146">
        <f t="shared" si="645"/>
        <v>0</v>
      </c>
      <c r="BA790" s="129">
        <f t="shared" si="627"/>
        <v>0</v>
      </c>
      <c r="BB790" s="129">
        <f t="shared" si="628"/>
        <v>0</v>
      </c>
      <c r="BC790" s="129">
        <f t="shared" si="629"/>
        <v>0</v>
      </c>
      <c r="BD790" s="130">
        <f t="shared" si="630"/>
        <v>0</v>
      </c>
      <c r="BE790" s="130">
        <f t="shared" si="631"/>
        <v>0</v>
      </c>
      <c r="BF790" s="130">
        <f t="shared" si="632"/>
        <v>0</v>
      </c>
      <c r="BG790" s="149" t="b">
        <f t="shared" si="633"/>
        <v>0</v>
      </c>
      <c r="BH790" s="130" t="b">
        <f t="shared" si="634"/>
        <v>0</v>
      </c>
      <c r="BI790" s="130" t="str">
        <f t="shared" si="647"/>
        <v/>
      </c>
      <c r="BJ790" s="130" t="str">
        <f t="shared" si="648"/>
        <v/>
      </c>
      <c r="BK790" s="130">
        <f t="shared" si="649"/>
        <v>0</v>
      </c>
      <c r="BL790" s="130" t="str">
        <f t="shared" si="635"/>
        <v/>
      </c>
      <c r="BM790" s="130" t="str">
        <f t="shared" si="654"/>
        <v/>
      </c>
      <c r="BN790" s="130" t="str">
        <f t="shared" si="655"/>
        <v/>
      </c>
      <c r="BO790" s="130">
        <f t="shared" si="651"/>
        <v>0</v>
      </c>
      <c r="BP790" s="130">
        <f t="shared" si="652"/>
        <v>0</v>
      </c>
      <c r="BQ790" s="130">
        <f t="shared" si="653"/>
        <v>0</v>
      </c>
      <c r="BR790" s="130">
        <f t="shared" si="650"/>
        <v>0</v>
      </c>
      <c r="BS790" s="130" t="str">
        <f t="shared" si="636"/>
        <v>N</v>
      </c>
    </row>
    <row r="791" spans="1:71" ht="18" customHeight="1">
      <c r="A791" s="115"/>
      <c r="B791" s="117"/>
      <c r="C791" s="117"/>
      <c r="D791" s="118"/>
      <c r="E791" s="118"/>
      <c r="F791" s="115"/>
      <c r="G791" s="115"/>
      <c r="H791" s="119"/>
      <c r="I791" s="109" t="str">
        <f t="shared" si="606"/>
        <v xml:space="preserve"> </v>
      </c>
      <c r="J791" s="109" t="str">
        <f t="shared" si="607"/>
        <v xml:space="preserve"> </v>
      </c>
      <c r="K791" s="109" t="str">
        <f t="shared" si="608"/>
        <v xml:space="preserve"> </v>
      </c>
      <c r="W791" s="141" t="str">
        <f t="shared" si="609"/>
        <v xml:space="preserve"> </v>
      </c>
      <c r="X791" s="137" t="str">
        <f t="shared" si="610"/>
        <v xml:space="preserve"> </v>
      </c>
      <c r="Y791" s="137" t="str">
        <f t="shared" si="611"/>
        <v xml:space="preserve"> </v>
      </c>
      <c r="Z791" s="137" t="str">
        <f t="shared" si="637"/>
        <v xml:space="preserve"> </v>
      </c>
      <c r="AA791" s="138" t="str">
        <f t="shared" si="638"/>
        <v xml:space="preserve"> </v>
      </c>
      <c r="AB791" s="144" t="str">
        <f t="shared" si="639"/>
        <v xml:space="preserve"> </v>
      </c>
      <c r="AC791" s="139" t="e">
        <f t="shared" si="640"/>
        <v>#N/A</v>
      </c>
      <c r="AD791" s="139" t="e">
        <f t="shared" si="641"/>
        <v>#N/A</v>
      </c>
      <c r="AE791" s="140" t="str">
        <f>IF(ISBLANK($G791)," ",IF($D791="Z",#REF!,IF($G791=2,0,IF($G791=1,IF($AB791&gt;$AD791,#REF!,0),IF($AB791&lt;$AC791,#REF!,#REF!)))))</f>
        <v xml:space="preserve"> </v>
      </c>
      <c r="AF791" s="140" t="str">
        <f>IF(ISBLANK($G791)," ",IF($D791="Z",#REF!+#REF!,IF($G791=2,#REF!+#REF!,IF($G791=1,IF($AB791&gt;$AD791,#REF!+#REF!,#REF!+#REF!),IF($AB791&lt;$AC791,#REF!+#REF!,#REF!+#REF!)))))</f>
        <v xml:space="preserve"> </v>
      </c>
      <c r="AG791" s="125">
        <f t="shared" si="612"/>
        <v>0</v>
      </c>
      <c r="AH791" s="126">
        <f t="shared" si="613"/>
        <v>0</v>
      </c>
      <c r="AI791" s="126">
        <f t="shared" si="614"/>
        <v>0</v>
      </c>
      <c r="AJ791" s="126">
        <f t="shared" si="615"/>
        <v>0</v>
      </c>
      <c r="AK791" s="126">
        <f t="shared" si="616"/>
        <v>0</v>
      </c>
      <c r="AL791" s="126">
        <f t="shared" si="617"/>
        <v>4</v>
      </c>
      <c r="AM791" s="125">
        <f t="shared" si="646"/>
        <v>23</v>
      </c>
      <c r="AN791" s="125">
        <f t="shared" si="642"/>
        <v>0</v>
      </c>
      <c r="AO791" s="125">
        <f t="shared" si="643"/>
        <v>0</v>
      </c>
      <c r="AP791" s="125">
        <f t="shared" si="618"/>
        <v>1</v>
      </c>
      <c r="AQ791" s="127">
        <f t="shared" si="619"/>
        <v>810</v>
      </c>
      <c r="AR791" s="127">
        <f t="shared" si="620"/>
        <v>0</v>
      </c>
      <c r="AS791" s="125">
        <f t="shared" si="621"/>
        <v>0</v>
      </c>
      <c r="AT791" s="128">
        <f t="shared" si="622"/>
        <v>0</v>
      </c>
      <c r="AU791" s="128">
        <f t="shared" si="623"/>
        <v>0</v>
      </c>
      <c r="AV791" s="128">
        <f t="shared" si="624"/>
        <v>0</v>
      </c>
      <c r="AW791" s="128">
        <f t="shared" si="625"/>
        <v>0</v>
      </c>
      <c r="AX791" s="146">
        <f t="shared" si="644"/>
        <v>0</v>
      </c>
      <c r="AY791" s="147">
        <f t="shared" si="626"/>
        <v>0</v>
      </c>
      <c r="AZ791" s="146">
        <f t="shared" si="645"/>
        <v>0</v>
      </c>
      <c r="BA791" s="129">
        <f t="shared" si="627"/>
        <v>0</v>
      </c>
      <c r="BB791" s="129">
        <f t="shared" si="628"/>
        <v>0</v>
      </c>
      <c r="BC791" s="129">
        <f t="shared" si="629"/>
        <v>0</v>
      </c>
      <c r="BD791" s="130">
        <f t="shared" si="630"/>
        <v>0</v>
      </c>
      <c r="BE791" s="130">
        <f t="shared" si="631"/>
        <v>0</v>
      </c>
      <c r="BF791" s="130">
        <f t="shared" si="632"/>
        <v>0</v>
      </c>
      <c r="BG791" s="149" t="b">
        <f t="shared" si="633"/>
        <v>0</v>
      </c>
      <c r="BH791" s="130" t="b">
        <f t="shared" si="634"/>
        <v>0</v>
      </c>
      <c r="BI791" s="130" t="str">
        <f t="shared" si="647"/>
        <v/>
      </c>
      <c r="BJ791" s="130" t="str">
        <f t="shared" si="648"/>
        <v/>
      </c>
      <c r="BK791" s="130">
        <f t="shared" si="649"/>
        <v>0</v>
      </c>
      <c r="BL791" s="130" t="str">
        <f t="shared" si="635"/>
        <v/>
      </c>
      <c r="BM791" s="130" t="str">
        <f t="shared" si="654"/>
        <v/>
      </c>
      <c r="BN791" s="130" t="str">
        <f t="shared" si="655"/>
        <v/>
      </c>
      <c r="BO791" s="130">
        <f t="shared" si="651"/>
        <v>0</v>
      </c>
      <c r="BP791" s="130">
        <f t="shared" si="652"/>
        <v>0</v>
      </c>
      <c r="BQ791" s="130">
        <f t="shared" si="653"/>
        <v>0</v>
      </c>
      <c r="BR791" s="130">
        <f t="shared" si="650"/>
        <v>0</v>
      </c>
      <c r="BS791" s="130" t="str">
        <f t="shared" si="636"/>
        <v>N</v>
      </c>
    </row>
    <row r="792" spans="1:71" ht="18" customHeight="1">
      <c r="A792" s="115"/>
      <c r="B792" s="117"/>
      <c r="C792" s="117"/>
      <c r="D792" s="118"/>
      <c r="E792" s="118"/>
      <c r="F792" s="115"/>
      <c r="G792" s="115"/>
      <c r="H792" s="119"/>
      <c r="I792" s="109" t="str">
        <f t="shared" si="606"/>
        <v xml:space="preserve"> </v>
      </c>
      <c r="J792" s="109" t="str">
        <f t="shared" si="607"/>
        <v xml:space="preserve"> </v>
      </c>
      <c r="K792" s="109" t="str">
        <f t="shared" si="608"/>
        <v xml:space="preserve"> </v>
      </c>
      <c r="W792" s="141" t="str">
        <f t="shared" si="609"/>
        <v xml:space="preserve"> </v>
      </c>
      <c r="X792" s="137" t="str">
        <f t="shared" si="610"/>
        <v xml:space="preserve"> </v>
      </c>
      <c r="Y792" s="137" t="str">
        <f t="shared" si="611"/>
        <v xml:space="preserve"> </v>
      </c>
      <c r="Z792" s="137" t="str">
        <f t="shared" si="637"/>
        <v xml:space="preserve"> </v>
      </c>
      <c r="AA792" s="138" t="str">
        <f t="shared" si="638"/>
        <v xml:space="preserve"> </v>
      </c>
      <c r="AB792" s="144" t="str">
        <f t="shared" si="639"/>
        <v xml:space="preserve"> </v>
      </c>
      <c r="AC792" s="139" t="e">
        <f t="shared" si="640"/>
        <v>#N/A</v>
      </c>
      <c r="AD792" s="139" t="e">
        <f t="shared" si="641"/>
        <v>#N/A</v>
      </c>
      <c r="AE792" s="140" t="str">
        <f>IF(ISBLANK($G792)," ",IF($D792="Z",#REF!,IF($G792=2,0,IF($G792=1,IF($AB792&gt;$AD792,#REF!,0),IF($AB792&lt;$AC792,#REF!,#REF!)))))</f>
        <v xml:space="preserve"> </v>
      </c>
      <c r="AF792" s="140" t="str">
        <f>IF(ISBLANK($G792)," ",IF($D792="Z",#REF!+#REF!,IF($G792=2,#REF!+#REF!,IF($G792=1,IF($AB792&gt;$AD792,#REF!+#REF!,#REF!+#REF!),IF($AB792&lt;$AC792,#REF!+#REF!,#REF!+#REF!)))))</f>
        <v xml:space="preserve"> </v>
      </c>
      <c r="AG792" s="125">
        <f t="shared" si="612"/>
        <v>0</v>
      </c>
      <c r="AH792" s="126">
        <f t="shared" si="613"/>
        <v>0</v>
      </c>
      <c r="AI792" s="126">
        <f t="shared" si="614"/>
        <v>0</v>
      </c>
      <c r="AJ792" s="126">
        <f t="shared" si="615"/>
        <v>0</v>
      </c>
      <c r="AK792" s="126">
        <f t="shared" si="616"/>
        <v>0</v>
      </c>
      <c r="AL792" s="126">
        <f t="shared" si="617"/>
        <v>4</v>
      </c>
      <c r="AM792" s="125">
        <f t="shared" si="646"/>
        <v>23</v>
      </c>
      <c r="AN792" s="125">
        <f t="shared" si="642"/>
        <v>0</v>
      </c>
      <c r="AO792" s="125">
        <f t="shared" si="643"/>
        <v>0</v>
      </c>
      <c r="AP792" s="125">
        <f t="shared" si="618"/>
        <v>1</v>
      </c>
      <c r="AQ792" s="127">
        <f t="shared" si="619"/>
        <v>810</v>
      </c>
      <c r="AR792" s="127">
        <f t="shared" si="620"/>
        <v>0</v>
      </c>
      <c r="AS792" s="125">
        <f t="shared" si="621"/>
        <v>0</v>
      </c>
      <c r="AT792" s="128">
        <f t="shared" si="622"/>
        <v>0</v>
      </c>
      <c r="AU792" s="128">
        <f t="shared" si="623"/>
        <v>0</v>
      </c>
      <c r="AV792" s="128">
        <f t="shared" si="624"/>
        <v>0</v>
      </c>
      <c r="AW792" s="128">
        <f t="shared" si="625"/>
        <v>0</v>
      </c>
      <c r="AX792" s="146">
        <f t="shared" si="644"/>
        <v>0</v>
      </c>
      <c r="AY792" s="147">
        <f t="shared" si="626"/>
        <v>0</v>
      </c>
      <c r="AZ792" s="146">
        <f t="shared" si="645"/>
        <v>0</v>
      </c>
      <c r="BA792" s="129">
        <f t="shared" si="627"/>
        <v>0</v>
      </c>
      <c r="BB792" s="129">
        <f t="shared" si="628"/>
        <v>0</v>
      </c>
      <c r="BC792" s="129">
        <f t="shared" si="629"/>
        <v>0</v>
      </c>
      <c r="BD792" s="130">
        <f t="shared" si="630"/>
        <v>0</v>
      </c>
      <c r="BE792" s="130">
        <f t="shared" si="631"/>
        <v>0</v>
      </c>
      <c r="BF792" s="130">
        <f t="shared" si="632"/>
        <v>0</v>
      </c>
      <c r="BG792" s="149" t="b">
        <f t="shared" si="633"/>
        <v>0</v>
      </c>
      <c r="BH792" s="130" t="b">
        <f t="shared" si="634"/>
        <v>0</v>
      </c>
      <c r="BI792" s="130" t="str">
        <f t="shared" si="647"/>
        <v/>
      </c>
      <c r="BJ792" s="130" t="str">
        <f t="shared" si="648"/>
        <v/>
      </c>
      <c r="BK792" s="130">
        <f t="shared" si="649"/>
        <v>0</v>
      </c>
      <c r="BL792" s="130" t="str">
        <f t="shared" si="635"/>
        <v/>
      </c>
      <c r="BM792" s="130" t="str">
        <f t="shared" si="654"/>
        <v/>
      </c>
      <c r="BN792" s="130" t="str">
        <f t="shared" si="655"/>
        <v/>
      </c>
      <c r="BO792" s="130">
        <f t="shared" si="651"/>
        <v>0</v>
      </c>
      <c r="BP792" s="130">
        <f t="shared" si="652"/>
        <v>0</v>
      </c>
      <c r="BQ792" s="130">
        <f t="shared" si="653"/>
        <v>0</v>
      </c>
      <c r="BR792" s="130">
        <f t="shared" si="650"/>
        <v>0</v>
      </c>
      <c r="BS792" s="130" t="str">
        <f t="shared" si="636"/>
        <v>N</v>
      </c>
    </row>
    <row r="793" spans="1:71" ht="18" customHeight="1">
      <c r="A793" s="115"/>
      <c r="B793" s="117"/>
      <c r="C793" s="117"/>
      <c r="D793" s="118"/>
      <c r="E793" s="118"/>
      <c r="F793" s="115"/>
      <c r="G793" s="115"/>
      <c r="H793" s="119"/>
      <c r="I793" s="109" t="str">
        <f t="shared" si="606"/>
        <v xml:space="preserve"> </v>
      </c>
      <c r="J793" s="109" t="str">
        <f t="shared" si="607"/>
        <v xml:space="preserve"> </v>
      </c>
      <c r="K793" s="109" t="str">
        <f t="shared" si="608"/>
        <v xml:space="preserve"> </v>
      </c>
      <c r="W793" s="141" t="str">
        <f t="shared" si="609"/>
        <v xml:space="preserve"> </v>
      </c>
      <c r="X793" s="137" t="str">
        <f t="shared" si="610"/>
        <v xml:space="preserve"> </v>
      </c>
      <c r="Y793" s="137" t="str">
        <f t="shared" si="611"/>
        <v xml:space="preserve"> </v>
      </c>
      <c r="Z793" s="137" t="str">
        <f t="shared" si="637"/>
        <v xml:space="preserve"> </v>
      </c>
      <c r="AA793" s="138" t="str">
        <f t="shared" si="638"/>
        <v xml:space="preserve"> </v>
      </c>
      <c r="AB793" s="144" t="str">
        <f t="shared" si="639"/>
        <v xml:space="preserve"> </v>
      </c>
      <c r="AC793" s="139" t="e">
        <f t="shared" si="640"/>
        <v>#N/A</v>
      </c>
      <c r="AD793" s="139" t="e">
        <f t="shared" si="641"/>
        <v>#N/A</v>
      </c>
      <c r="AE793" s="140" t="str">
        <f>IF(ISBLANK($G793)," ",IF($D793="Z",#REF!,IF($G793=2,0,IF($G793=1,IF($AB793&gt;$AD793,#REF!,0),IF($AB793&lt;$AC793,#REF!,#REF!)))))</f>
        <v xml:space="preserve"> </v>
      </c>
      <c r="AF793" s="140" t="str">
        <f>IF(ISBLANK($G793)," ",IF($D793="Z",#REF!+#REF!,IF($G793=2,#REF!+#REF!,IF($G793=1,IF($AB793&gt;$AD793,#REF!+#REF!,#REF!+#REF!),IF($AB793&lt;$AC793,#REF!+#REF!,#REF!+#REF!)))))</f>
        <v xml:space="preserve"> </v>
      </c>
      <c r="AG793" s="125">
        <f t="shared" si="612"/>
        <v>0</v>
      </c>
      <c r="AH793" s="126">
        <f t="shared" si="613"/>
        <v>0</v>
      </c>
      <c r="AI793" s="126">
        <f t="shared" si="614"/>
        <v>0</v>
      </c>
      <c r="AJ793" s="126">
        <f t="shared" si="615"/>
        <v>0</v>
      </c>
      <c r="AK793" s="126">
        <f t="shared" si="616"/>
        <v>0</v>
      </c>
      <c r="AL793" s="126">
        <f t="shared" si="617"/>
        <v>4</v>
      </c>
      <c r="AM793" s="125">
        <f t="shared" si="646"/>
        <v>23</v>
      </c>
      <c r="AN793" s="125">
        <f t="shared" si="642"/>
        <v>0</v>
      </c>
      <c r="AO793" s="125">
        <f t="shared" si="643"/>
        <v>0</v>
      </c>
      <c r="AP793" s="125">
        <f t="shared" si="618"/>
        <v>1</v>
      </c>
      <c r="AQ793" s="127">
        <f t="shared" si="619"/>
        <v>810</v>
      </c>
      <c r="AR793" s="127">
        <f t="shared" si="620"/>
        <v>0</v>
      </c>
      <c r="AS793" s="125">
        <f t="shared" si="621"/>
        <v>0</v>
      </c>
      <c r="AT793" s="128">
        <f t="shared" si="622"/>
        <v>0</v>
      </c>
      <c r="AU793" s="128">
        <f t="shared" si="623"/>
        <v>0</v>
      </c>
      <c r="AV793" s="128">
        <f t="shared" si="624"/>
        <v>0</v>
      </c>
      <c r="AW793" s="128">
        <f t="shared" si="625"/>
        <v>0</v>
      </c>
      <c r="AX793" s="146">
        <f t="shared" si="644"/>
        <v>0</v>
      </c>
      <c r="AY793" s="147">
        <f t="shared" si="626"/>
        <v>0</v>
      </c>
      <c r="AZ793" s="146">
        <f t="shared" si="645"/>
        <v>0</v>
      </c>
      <c r="BA793" s="129">
        <f t="shared" si="627"/>
        <v>0</v>
      </c>
      <c r="BB793" s="129">
        <f t="shared" si="628"/>
        <v>0</v>
      </c>
      <c r="BC793" s="129">
        <f t="shared" si="629"/>
        <v>0</v>
      </c>
      <c r="BD793" s="130">
        <f t="shared" si="630"/>
        <v>0</v>
      </c>
      <c r="BE793" s="130">
        <f t="shared" si="631"/>
        <v>0</v>
      </c>
      <c r="BF793" s="130">
        <f t="shared" si="632"/>
        <v>0</v>
      </c>
      <c r="BG793" s="149" t="b">
        <f t="shared" si="633"/>
        <v>0</v>
      </c>
      <c r="BH793" s="130" t="b">
        <f t="shared" si="634"/>
        <v>0</v>
      </c>
      <c r="BI793" s="130" t="str">
        <f t="shared" si="647"/>
        <v/>
      </c>
      <c r="BJ793" s="130" t="str">
        <f t="shared" si="648"/>
        <v/>
      </c>
      <c r="BK793" s="130">
        <f t="shared" si="649"/>
        <v>0</v>
      </c>
      <c r="BL793" s="130" t="str">
        <f t="shared" si="635"/>
        <v/>
      </c>
      <c r="BM793" s="130" t="str">
        <f t="shared" si="654"/>
        <v/>
      </c>
      <c r="BN793" s="130" t="str">
        <f t="shared" si="655"/>
        <v/>
      </c>
      <c r="BO793" s="130">
        <f t="shared" si="651"/>
        <v>0</v>
      </c>
      <c r="BP793" s="130">
        <f t="shared" si="652"/>
        <v>0</v>
      </c>
      <c r="BQ793" s="130">
        <f t="shared" si="653"/>
        <v>0</v>
      </c>
      <c r="BR793" s="130">
        <f t="shared" si="650"/>
        <v>0</v>
      </c>
      <c r="BS793" s="130" t="str">
        <f t="shared" si="636"/>
        <v>N</v>
      </c>
    </row>
    <row r="794" spans="1:71" ht="18" customHeight="1">
      <c r="A794" s="115"/>
      <c r="B794" s="117"/>
      <c r="C794" s="117"/>
      <c r="D794" s="118"/>
      <c r="E794" s="118"/>
      <c r="F794" s="115"/>
      <c r="G794" s="115"/>
      <c r="H794" s="119"/>
      <c r="I794" s="109" t="str">
        <f t="shared" si="606"/>
        <v xml:space="preserve"> </v>
      </c>
      <c r="J794" s="109" t="str">
        <f t="shared" si="607"/>
        <v xml:space="preserve"> </v>
      </c>
      <c r="K794" s="109" t="str">
        <f t="shared" si="608"/>
        <v xml:space="preserve"> </v>
      </c>
      <c r="W794" s="141" t="str">
        <f t="shared" si="609"/>
        <v xml:space="preserve"> </v>
      </c>
      <c r="X794" s="137" t="str">
        <f t="shared" si="610"/>
        <v xml:space="preserve"> </v>
      </c>
      <c r="Y794" s="137" t="str">
        <f t="shared" si="611"/>
        <v xml:space="preserve"> </v>
      </c>
      <c r="Z794" s="137" t="str">
        <f t="shared" si="637"/>
        <v xml:space="preserve"> </v>
      </c>
      <c r="AA794" s="138" t="str">
        <f t="shared" si="638"/>
        <v xml:space="preserve"> </v>
      </c>
      <c r="AB794" s="144" t="str">
        <f t="shared" si="639"/>
        <v xml:space="preserve"> </v>
      </c>
      <c r="AC794" s="139" t="e">
        <f t="shared" si="640"/>
        <v>#N/A</v>
      </c>
      <c r="AD794" s="139" t="e">
        <f t="shared" si="641"/>
        <v>#N/A</v>
      </c>
      <c r="AE794" s="140" t="str">
        <f>IF(ISBLANK($G794)," ",IF($D794="Z",#REF!,IF($G794=2,0,IF($G794=1,IF($AB794&gt;$AD794,#REF!,0),IF($AB794&lt;$AC794,#REF!,#REF!)))))</f>
        <v xml:space="preserve"> </v>
      </c>
      <c r="AF794" s="140" t="str">
        <f>IF(ISBLANK($G794)," ",IF($D794="Z",#REF!+#REF!,IF($G794=2,#REF!+#REF!,IF($G794=1,IF($AB794&gt;$AD794,#REF!+#REF!,#REF!+#REF!),IF($AB794&lt;$AC794,#REF!+#REF!,#REF!+#REF!)))))</f>
        <v xml:space="preserve"> </v>
      </c>
      <c r="AG794" s="125">
        <f t="shared" si="612"/>
        <v>0</v>
      </c>
      <c r="AH794" s="126">
        <f t="shared" si="613"/>
        <v>0</v>
      </c>
      <c r="AI794" s="126">
        <f t="shared" si="614"/>
        <v>0</v>
      </c>
      <c r="AJ794" s="126">
        <f t="shared" si="615"/>
        <v>0</v>
      </c>
      <c r="AK794" s="126">
        <f t="shared" si="616"/>
        <v>0</v>
      </c>
      <c r="AL794" s="126">
        <f t="shared" si="617"/>
        <v>4</v>
      </c>
      <c r="AM794" s="125">
        <f t="shared" si="646"/>
        <v>23</v>
      </c>
      <c r="AN794" s="125">
        <f t="shared" si="642"/>
        <v>0</v>
      </c>
      <c r="AO794" s="125">
        <f t="shared" si="643"/>
        <v>0</v>
      </c>
      <c r="AP794" s="125">
        <f t="shared" si="618"/>
        <v>1</v>
      </c>
      <c r="AQ794" s="127">
        <f t="shared" si="619"/>
        <v>810</v>
      </c>
      <c r="AR794" s="127">
        <f t="shared" si="620"/>
        <v>0</v>
      </c>
      <c r="AS794" s="125">
        <f t="shared" si="621"/>
        <v>0</v>
      </c>
      <c r="AT794" s="128">
        <f t="shared" si="622"/>
        <v>0</v>
      </c>
      <c r="AU794" s="128">
        <f t="shared" si="623"/>
        <v>0</v>
      </c>
      <c r="AV794" s="128">
        <f t="shared" si="624"/>
        <v>0</v>
      </c>
      <c r="AW794" s="128">
        <f t="shared" si="625"/>
        <v>0</v>
      </c>
      <c r="AX794" s="146">
        <f t="shared" si="644"/>
        <v>0</v>
      </c>
      <c r="AY794" s="147">
        <f t="shared" si="626"/>
        <v>0</v>
      </c>
      <c r="AZ794" s="146">
        <f t="shared" si="645"/>
        <v>0</v>
      </c>
      <c r="BA794" s="129">
        <f t="shared" si="627"/>
        <v>0</v>
      </c>
      <c r="BB794" s="129">
        <f t="shared" si="628"/>
        <v>0</v>
      </c>
      <c r="BC794" s="129">
        <f t="shared" si="629"/>
        <v>0</v>
      </c>
      <c r="BD794" s="130">
        <f t="shared" si="630"/>
        <v>0</v>
      </c>
      <c r="BE794" s="130">
        <f t="shared" si="631"/>
        <v>0</v>
      </c>
      <c r="BF794" s="130">
        <f t="shared" si="632"/>
        <v>0</v>
      </c>
      <c r="BG794" s="149" t="b">
        <f t="shared" si="633"/>
        <v>0</v>
      </c>
      <c r="BH794" s="130" t="b">
        <f t="shared" si="634"/>
        <v>0</v>
      </c>
      <c r="BI794" s="130" t="str">
        <f t="shared" si="647"/>
        <v/>
      </c>
      <c r="BJ794" s="130" t="str">
        <f t="shared" si="648"/>
        <v/>
      </c>
      <c r="BK794" s="130">
        <f t="shared" si="649"/>
        <v>0</v>
      </c>
      <c r="BL794" s="130" t="str">
        <f t="shared" si="635"/>
        <v/>
      </c>
      <c r="BM794" s="130" t="str">
        <f t="shared" si="654"/>
        <v/>
      </c>
      <c r="BN794" s="130" t="str">
        <f t="shared" si="655"/>
        <v/>
      </c>
      <c r="BO794" s="130">
        <f t="shared" si="651"/>
        <v>0</v>
      </c>
      <c r="BP794" s="130">
        <f t="shared" si="652"/>
        <v>0</v>
      </c>
      <c r="BQ794" s="130">
        <f t="shared" si="653"/>
        <v>0</v>
      </c>
      <c r="BR794" s="130">
        <f t="shared" si="650"/>
        <v>0</v>
      </c>
      <c r="BS794" s="130" t="str">
        <f t="shared" si="636"/>
        <v>N</v>
      </c>
    </row>
    <row r="795" spans="1:71" ht="18" customHeight="1">
      <c r="A795" s="115"/>
      <c r="B795" s="117"/>
      <c r="C795" s="117"/>
      <c r="D795" s="118"/>
      <c r="E795" s="118"/>
      <c r="F795" s="115"/>
      <c r="G795" s="115"/>
      <c r="H795" s="119"/>
      <c r="I795" s="109" t="str">
        <f t="shared" si="606"/>
        <v xml:space="preserve"> </v>
      </c>
      <c r="J795" s="109" t="str">
        <f t="shared" si="607"/>
        <v xml:space="preserve"> </v>
      </c>
      <c r="K795" s="109" t="str">
        <f t="shared" si="608"/>
        <v xml:space="preserve"> </v>
      </c>
      <c r="W795" s="141" t="str">
        <f t="shared" si="609"/>
        <v xml:space="preserve"> </v>
      </c>
      <c r="X795" s="137" t="str">
        <f t="shared" si="610"/>
        <v xml:space="preserve"> </v>
      </c>
      <c r="Y795" s="137" t="str">
        <f t="shared" si="611"/>
        <v xml:space="preserve"> </v>
      </c>
      <c r="Z795" s="137" t="str">
        <f t="shared" si="637"/>
        <v xml:space="preserve"> </v>
      </c>
      <c r="AA795" s="138" t="str">
        <f t="shared" si="638"/>
        <v xml:space="preserve"> </v>
      </c>
      <c r="AB795" s="144" t="str">
        <f t="shared" si="639"/>
        <v xml:space="preserve"> </v>
      </c>
      <c r="AC795" s="139" t="e">
        <f t="shared" si="640"/>
        <v>#N/A</v>
      </c>
      <c r="AD795" s="139" t="e">
        <f t="shared" si="641"/>
        <v>#N/A</v>
      </c>
      <c r="AE795" s="140" t="str">
        <f>IF(ISBLANK($G795)," ",IF($D795="Z",#REF!,IF($G795=2,0,IF($G795=1,IF($AB795&gt;$AD795,#REF!,0),IF($AB795&lt;$AC795,#REF!,#REF!)))))</f>
        <v xml:space="preserve"> </v>
      </c>
      <c r="AF795" s="140" t="str">
        <f>IF(ISBLANK($G795)," ",IF($D795="Z",#REF!+#REF!,IF($G795=2,#REF!+#REF!,IF($G795=1,IF($AB795&gt;$AD795,#REF!+#REF!,#REF!+#REF!),IF($AB795&lt;$AC795,#REF!+#REF!,#REF!+#REF!)))))</f>
        <v xml:space="preserve"> </v>
      </c>
      <c r="AG795" s="125">
        <f t="shared" si="612"/>
        <v>0</v>
      </c>
      <c r="AH795" s="126">
        <f t="shared" si="613"/>
        <v>0</v>
      </c>
      <c r="AI795" s="126">
        <f t="shared" si="614"/>
        <v>0</v>
      </c>
      <c r="AJ795" s="126">
        <f t="shared" si="615"/>
        <v>0</v>
      </c>
      <c r="AK795" s="126">
        <f t="shared" si="616"/>
        <v>0</v>
      </c>
      <c r="AL795" s="126">
        <f t="shared" si="617"/>
        <v>4</v>
      </c>
      <c r="AM795" s="125">
        <f t="shared" si="646"/>
        <v>23</v>
      </c>
      <c r="AN795" s="125">
        <f t="shared" si="642"/>
        <v>0</v>
      </c>
      <c r="AO795" s="125">
        <f t="shared" si="643"/>
        <v>0</v>
      </c>
      <c r="AP795" s="125">
        <f t="shared" si="618"/>
        <v>1</v>
      </c>
      <c r="AQ795" s="127">
        <f t="shared" si="619"/>
        <v>810</v>
      </c>
      <c r="AR795" s="127">
        <f t="shared" si="620"/>
        <v>0</v>
      </c>
      <c r="AS795" s="125">
        <f t="shared" si="621"/>
        <v>0</v>
      </c>
      <c r="AT795" s="128">
        <f t="shared" si="622"/>
        <v>0</v>
      </c>
      <c r="AU795" s="128">
        <f t="shared" si="623"/>
        <v>0</v>
      </c>
      <c r="AV795" s="128">
        <f t="shared" si="624"/>
        <v>0</v>
      </c>
      <c r="AW795" s="128">
        <f t="shared" si="625"/>
        <v>0</v>
      </c>
      <c r="AX795" s="146">
        <f t="shared" si="644"/>
        <v>0</v>
      </c>
      <c r="AY795" s="147">
        <f t="shared" si="626"/>
        <v>0</v>
      </c>
      <c r="AZ795" s="146">
        <f t="shared" si="645"/>
        <v>0</v>
      </c>
      <c r="BA795" s="129">
        <f t="shared" si="627"/>
        <v>0</v>
      </c>
      <c r="BB795" s="129">
        <f t="shared" si="628"/>
        <v>0</v>
      </c>
      <c r="BC795" s="129">
        <f t="shared" si="629"/>
        <v>0</v>
      </c>
      <c r="BD795" s="130">
        <f t="shared" si="630"/>
        <v>0</v>
      </c>
      <c r="BE795" s="130">
        <f t="shared" si="631"/>
        <v>0</v>
      </c>
      <c r="BF795" s="130">
        <f t="shared" si="632"/>
        <v>0</v>
      </c>
      <c r="BG795" s="149" t="b">
        <f t="shared" si="633"/>
        <v>0</v>
      </c>
      <c r="BH795" s="130" t="b">
        <f t="shared" si="634"/>
        <v>0</v>
      </c>
      <c r="BI795" s="130" t="str">
        <f t="shared" si="647"/>
        <v/>
      </c>
      <c r="BJ795" s="130" t="str">
        <f t="shared" si="648"/>
        <v/>
      </c>
      <c r="BK795" s="130">
        <f t="shared" si="649"/>
        <v>0</v>
      </c>
      <c r="BL795" s="130" t="str">
        <f t="shared" si="635"/>
        <v/>
      </c>
      <c r="BM795" s="130" t="str">
        <f t="shared" si="654"/>
        <v/>
      </c>
      <c r="BN795" s="130" t="str">
        <f t="shared" si="655"/>
        <v/>
      </c>
      <c r="BO795" s="130">
        <f t="shared" si="651"/>
        <v>0</v>
      </c>
      <c r="BP795" s="130">
        <f t="shared" si="652"/>
        <v>0</v>
      </c>
      <c r="BQ795" s="130">
        <f t="shared" si="653"/>
        <v>0</v>
      </c>
      <c r="BR795" s="130">
        <f t="shared" si="650"/>
        <v>0</v>
      </c>
      <c r="BS795" s="130" t="str">
        <f t="shared" si="636"/>
        <v>N</v>
      </c>
    </row>
    <row r="796" spans="1:71" ht="18" customHeight="1">
      <c r="A796" s="115"/>
      <c r="B796" s="117"/>
      <c r="C796" s="117"/>
      <c r="D796" s="118"/>
      <c r="E796" s="118"/>
      <c r="F796" s="115"/>
      <c r="G796" s="115"/>
      <c r="H796" s="119"/>
      <c r="I796" s="109" t="str">
        <f t="shared" si="606"/>
        <v xml:space="preserve"> </v>
      </c>
      <c r="J796" s="109" t="str">
        <f t="shared" si="607"/>
        <v xml:space="preserve"> </v>
      </c>
      <c r="K796" s="109" t="str">
        <f t="shared" si="608"/>
        <v xml:space="preserve"> </v>
      </c>
      <c r="W796" s="141" t="str">
        <f t="shared" si="609"/>
        <v xml:space="preserve"> </v>
      </c>
      <c r="X796" s="137" t="str">
        <f t="shared" si="610"/>
        <v xml:space="preserve"> </v>
      </c>
      <c r="Y796" s="137" t="str">
        <f t="shared" si="611"/>
        <v xml:space="preserve"> </v>
      </c>
      <c r="Z796" s="137" t="str">
        <f t="shared" si="637"/>
        <v xml:space="preserve"> </v>
      </c>
      <c r="AA796" s="138" t="str">
        <f t="shared" si="638"/>
        <v xml:space="preserve"> </v>
      </c>
      <c r="AB796" s="144" t="str">
        <f t="shared" si="639"/>
        <v xml:space="preserve"> </v>
      </c>
      <c r="AC796" s="139" t="e">
        <f t="shared" si="640"/>
        <v>#N/A</v>
      </c>
      <c r="AD796" s="139" t="e">
        <f t="shared" si="641"/>
        <v>#N/A</v>
      </c>
      <c r="AE796" s="140" t="str">
        <f>IF(ISBLANK($G796)," ",IF($D796="Z",#REF!,IF($G796=2,0,IF($G796=1,IF($AB796&gt;$AD796,#REF!,0),IF($AB796&lt;$AC796,#REF!,#REF!)))))</f>
        <v xml:space="preserve"> </v>
      </c>
      <c r="AF796" s="140" t="str">
        <f>IF(ISBLANK($G796)," ",IF($D796="Z",#REF!+#REF!,IF($G796=2,#REF!+#REF!,IF($G796=1,IF($AB796&gt;$AD796,#REF!+#REF!,#REF!+#REF!),IF($AB796&lt;$AC796,#REF!+#REF!,#REF!+#REF!)))))</f>
        <v xml:space="preserve"> </v>
      </c>
      <c r="AG796" s="125">
        <f t="shared" si="612"/>
        <v>0</v>
      </c>
      <c r="AH796" s="126">
        <f t="shared" si="613"/>
        <v>0</v>
      </c>
      <c r="AI796" s="126">
        <f t="shared" si="614"/>
        <v>0</v>
      </c>
      <c r="AJ796" s="126">
        <f t="shared" si="615"/>
        <v>0</v>
      </c>
      <c r="AK796" s="126">
        <f t="shared" si="616"/>
        <v>0</v>
      </c>
      <c r="AL796" s="126">
        <f t="shared" si="617"/>
        <v>4</v>
      </c>
      <c r="AM796" s="125">
        <f t="shared" si="646"/>
        <v>23</v>
      </c>
      <c r="AN796" s="125">
        <f t="shared" si="642"/>
        <v>0</v>
      </c>
      <c r="AO796" s="125">
        <f t="shared" si="643"/>
        <v>0</v>
      </c>
      <c r="AP796" s="125">
        <f t="shared" si="618"/>
        <v>1</v>
      </c>
      <c r="AQ796" s="127">
        <f t="shared" si="619"/>
        <v>810</v>
      </c>
      <c r="AR796" s="127">
        <f t="shared" si="620"/>
        <v>0</v>
      </c>
      <c r="AS796" s="125">
        <f t="shared" si="621"/>
        <v>0</v>
      </c>
      <c r="AT796" s="128">
        <f t="shared" si="622"/>
        <v>0</v>
      </c>
      <c r="AU796" s="128">
        <f t="shared" si="623"/>
        <v>0</v>
      </c>
      <c r="AV796" s="128">
        <f t="shared" si="624"/>
        <v>0</v>
      </c>
      <c r="AW796" s="128">
        <f t="shared" si="625"/>
        <v>0</v>
      </c>
      <c r="AX796" s="146">
        <f t="shared" si="644"/>
        <v>0</v>
      </c>
      <c r="AY796" s="147">
        <f t="shared" si="626"/>
        <v>0</v>
      </c>
      <c r="AZ796" s="146">
        <f t="shared" si="645"/>
        <v>0</v>
      </c>
      <c r="BA796" s="129">
        <f t="shared" si="627"/>
        <v>0</v>
      </c>
      <c r="BB796" s="129">
        <f t="shared" si="628"/>
        <v>0</v>
      </c>
      <c r="BC796" s="129">
        <f t="shared" si="629"/>
        <v>0</v>
      </c>
      <c r="BD796" s="130">
        <f t="shared" si="630"/>
        <v>0</v>
      </c>
      <c r="BE796" s="130">
        <f t="shared" si="631"/>
        <v>0</v>
      </c>
      <c r="BF796" s="130">
        <f t="shared" si="632"/>
        <v>0</v>
      </c>
      <c r="BG796" s="149" t="b">
        <f t="shared" si="633"/>
        <v>0</v>
      </c>
      <c r="BH796" s="130" t="b">
        <f t="shared" si="634"/>
        <v>0</v>
      </c>
      <c r="BI796" s="130" t="str">
        <f t="shared" si="647"/>
        <v/>
      </c>
      <c r="BJ796" s="130" t="str">
        <f t="shared" si="648"/>
        <v/>
      </c>
      <c r="BK796" s="130">
        <f t="shared" si="649"/>
        <v>0</v>
      </c>
      <c r="BL796" s="130" t="str">
        <f t="shared" si="635"/>
        <v/>
      </c>
      <c r="BM796" s="130" t="str">
        <f t="shared" si="654"/>
        <v/>
      </c>
      <c r="BN796" s="130" t="str">
        <f t="shared" si="655"/>
        <v/>
      </c>
      <c r="BO796" s="130">
        <f t="shared" si="651"/>
        <v>0</v>
      </c>
      <c r="BP796" s="130">
        <f t="shared" si="652"/>
        <v>0</v>
      </c>
      <c r="BQ796" s="130">
        <f t="shared" si="653"/>
        <v>0</v>
      </c>
      <c r="BR796" s="130">
        <f t="shared" si="650"/>
        <v>0</v>
      </c>
      <c r="BS796" s="130" t="str">
        <f t="shared" si="636"/>
        <v>N</v>
      </c>
    </row>
    <row r="797" spans="1:71" ht="18" customHeight="1">
      <c r="A797" s="115"/>
      <c r="B797" s="117"/>
      <c r="C797" s="117"/>
      <c r="D797" s="118"/>
      <c r="E797" s="118"/>
      <c r="F797" s="115"/>
      <c r="G797" s="115"/>
      <c r="H797" s="119"/>
      <c r="I797" s="109" t="str">
        <f t="shared" si="606"/>
        <v xml:space="preserve"> </v>
      </c>
      <c r="J797" s="109" t="str">
        <f t="shared" si="607"/>
        <v xml:space="preserve"> </v>
      </c>
      <c r="K797" s="109" t="str">
        <f t="shared" si="608"/>
        <v xml:space="preserve"> </v>
      </c>
      <c r="W797" s="141" t="str">
        <f t="shared" si="609"/>
        <v xml:space="preserve"> </v>
      </c>
      <c r="X797" s="137" t="str">
        <f t="shared" si="610"/>
        <v xml:space="preserve"> </v>
      </c>
      <c r="Y797" s="137" t="str">
        <f t="shared" si="611"/>
        <v xml:space="preserve"> </v>
      </c>
      <c r="Z797" s="137" t="str">
        <f t="shared" si="637"/>
        <v xml:space="preserve"> </v>
      </c>
      <c r="AA797" s="138" t="str">
        <f t="shared" si="638"/>
        <v xml:space="preserve"> </v>
      </c>
      <c r="AB797" s="144" t="str">
        <f t="shared" si="639"/>
        <v xml:space="preserve"> </v>
      </c>
      <c r="AC797" s="139" t="e">
        <f t="shared" si="640"/>
        <v>#N/A</v>
      </c>
      <c r="AD797" s="139" t="e">
        <f t="shared" si="641"/>
        <v>#N/A</v>
      </c>
      <c r="AE797" s="140" t="str">
        <f>IF(ISBLANK($G797)," ",IF($D797="Z",#REF!,IF($G797=2,0,IF($G797=1,IF($AB797&gt;$AD797,#REF!,0),IF($AB797&lt;$AC797,#REF!,#REF!)))))</f>
        <v xml:space="preserve"> </v>
      </c>
      <c r="AF797" s="140" t="str">
        <f>IF(ISBLANK($G797)," ",IF($D797="Z",#REF!+#REF!,IF($G797=2,#REF!+#REF!,IF($G797=1,IF($AB797&gt;$AD797,#REF!+#REF!,#REF!+#REF!),IF($AB797&lt;$AC797,#REF!+#REF!,#REF!+#REF!)))))</f>
        <v xml:space="preserve"> </v>
      </c>
      <c r="AG797" s="125">
        <f t="shared" si="612"/>
        <v>0</v>
      </c>
      <c r="AH797" s="126">
        <f t="shared" si="613"/>
        <v>0</v>
      </c>
      <c r="AI797" s="126">
        <f t="shared" si="614"/>
        <v>0</v>
      </c>
      <c r="AJ797" s="126">
        <f t="shared" si="615"/>
        <v>0</v>
      </c>
      <c r="AK797" s="126">
        <f t="shared" si="616"/>
        <v>0</v>
      </c>
      <c r="AL797" s="126">
        <f t="shared" si="617"/>
        <v>4</v>
      </c>
      <c r="AM797" s="125">
        <f t="shared" si="646"/>
        <v>23</v>
      </c>
      <c r="AN797" s="125">
        <f t="shared" si="642"/>
        <v>0</v>
      </c>
      <c r="AO797" s="125">
        <f t="shared" si="643"/>
        <v>0</v>
      </c>
      <c r="AP797" s="125">
        <f t="shared" si="618"/>
        <v>1</v>
      </c>
      <c r="AQ797" s="127">
        <f t="shared" si="619"/>
        <v>810</v>
      </c>
      <c r="AR797" s="127">
        <f t="shared" si="620"/>
        <v>0</v>
      </c>
      <c r="AS797" s="125">
        <f t="shared" si="621"/>
        <v>0</v>
      </c>
      <c r="AT797" s="128">
        <f t="shared" si="622"/>
        <v>0</v>
      </c>
      <c r="AU797" s="128">
        <f t="shared" si="623"/>
        <v>0</v>
      </c>
      <c r="AV797" s="128">
        <f t="shared" si="624"/>
        <v>0</v>
      </c>
      <c r="AW797" s="128">
        <f t="shared" si="625"/>
        <v>0</v>
      </c>
      <c r="AX797" s="146">
        <f t="shared" si="644"/>
        <v>0</v>
      </c>
      <c r="AY797" s="147">
        <f t="shared" si="626"/>
        <v>0</v>
      </c>
      <c r="AZ797" s="146">
        <f t="shared" si="645"/>
        <v>0</v>
      </c>
      <c r="BA797" s="129">
        <f t="shared" si="627"/>
        <v>0</v>
      </c>
      <c r="BB797" s="129">
        <f t="shared" si="628"/>
        <v>0</v>
      </c>
      <c r="BC797" s="129">
        <f t="shared" si="629"/>
        <v>0</v>
      </c>
      <c r="BD797" s="130">
        <f t="shared" si="630"/>
        <v>0</v>
      </c>
      <c r="BE797" s="130">
        <f t="shared" si="631"/>
        <v>0</v>
      </c>
      <c r="BF797" s="130">
        <f t="shared" si="632"/>
        <v>0</v>
      </c>
      <c r="BG797" s="149" t="b">
        <f t="shared" si="633"/>
        <v>0</v>
      </c>
      <c r="BH797" s="130" t="b">
        <f t="shared" si="634"/>
        <v>0</v>
      </c>
      <c r="BI797" s="130" t="str">
        <f t="shared" si="647"/>
        <v/>
      </c>
      <c r="BJ797" s="130" t="str">
        <f t="shared" si="648"/>
        <v/>
      </c>
      <c r="BK797" s="130">
        <f t="shared" si="649"/>
        <v>0</v>
      </c>
      <c r="BL797" s="130" t="str">
        <f t="shared" si="635"/>
        <v/>
      </c>
      <c r="BM797" s="130" t="str">
        <f t="shared" si="654"/>
        <v/>
      </c>
      <c r="BN797" s="130" t="str">
        <f t="shared" si="655"/>
        <v/>
      </c>
      <c r="BO797" s="130">
        <f t="shared" si="651"/>
        <v>0</v>
      </c>
      <c r="BP797" s="130">
        <f t="shared" si="652"/>
        <v>0</v>
      </c>
      <c r="BQ797" s="130">
        <f t="shared" si="653"/>
        <v>0</v>
      </c>
      <c r="BR797" s="130">
        <f t="shared" si="650"/>
        <v>0</v>
      </c>
      <c r="BS797" s="130" t="str">
        <f t="shared" si="636"/>
        <v>N</v>
      </c>
    </row>
    <row r="798" spans="1:71" ht="18" customHeight="1">
      <c r="A798" s="115"/>
      <c r="B798" s="117"/>
      <c r="C798" s="117"/>
      <c r="D798" s="118"/>
      <c r="E798" s="118"/>
      <c r="F798" s="115"/>
      <c r="G798" s="115"/>
      <c r="H798" s="119"/>
      <c r="I798" s="109" t="str">
        <f t="shared" si="606"/>
        <v xml:space="preserve"> </v>
      </c>
      <c r="J798" s="109" t="str">
        <f t="shared" si="607"/>
        <v xml:space="preserve"> </v>
      </c>
      <c r="K798" s="109" t="str">
        <f t="shared" si="608"/>
        <v xml:space="preserve"> </v>
      </c>
      <c r="W798" s="141" t="str">
        <f t="shared" si="609"/>
        <v xml:space="preserve"> </v>
      </c>
      <c r="X798" s="137" t="str">
        <f t="shared" si="610"/>
        <v xml:space="preserve"> </v>
      </c>
      <c r="Y798" s="137" t="str">
        <f t="shared" si="611"/>
        <v xml:space="preserve"> </v>
      </c>
      <c r="Z798" s="137" t="str">
        <f t="shared" si="637"/>
        <v xml:space="preserve"> </v>
      </c>
      <c r="AA798" s="138" t="str">
        <f t="shared" si="638"/>
        <v xml:space="preserve"> </v>
      </c>
      <c r="AB798" s="144" t="str">
        <f t="shared" si="639"/>
        <v xml:space="preserve"> </v>
      </c>
      <c r="AC798" s="139" t="e">
        <f t="shared" si="640"/>
        <v>#N/A</v>
      </c>
      <c r="AD798" s="139" t="e">
        <f t="shared" si="641"/>
        <v>#N/A</v>
      </c>
      <c r="AE798" s="140" t="str">
        <f>IF(ISBLANK($G798)," ",IF($D798="Z",#REF!,IF($G798=2,0,IF($G798=1,IF($AB798&gt;$AD798,#REF!,0),IF($AB798&lt;$AC798,#REF!,#REF!)))))</f>
        <v xml:space="preserve"> </v>
      </c>
      <c r="AF798" s="140" t="str">
        <f>IF(ISBLANK($G798)," ",IF($D798="Z",#REF!+#REF!,IF($G798=2,#REF!+#REF!,IF($G798=1,IF($AB798&gt;$AD798,#REF!+#REF!,#REF!+#REF!),IF($AB798&lt;$AC798,#REF!+#REF!,#REF!+#REF!)))))</f>
        <v xml:space="preserve"> </v>
      </c>
      <c r="AG798" s="125">
        <f t="shared" si="612"/>
        <v>0</v>
      </c>
      <c r="AH798" s="126">
        <f t="shared" si="613"/>
        <v>0</v>
      </c>
      <c r="AI798" s="126">
        <f t="shared" si="614"/>
        <v>0</v>
      </c>
      <c r="AJ798" s="126">
        <f t="shared" si="615"/>
        <v>0</v>
      </c>
      <c r="AK798" s="126">
        <f t="shared" si="616"/>
        <v>0</v>
      </c>
      <c r="AL798" s="126">
        <f t="shared" si="617"/>
        <v>4</v>
      </c>
      <c r="AM798" s="125">
        <f t="shared" si="646"/>
        <v>23</v>
      </c>
      <c r="AN798" s="125">
        <f t="shared" si="642"/>
        <v>0</v>
      </c>
      <c r="AO798" s="125">
        <f t="shared" si="643"/>
        <v>0</v>
      </c>
      <c r="AP798" s="125">
        <f t="shared" si="618"/>
        <v>1</v>
      </c>
      <c r="AQ798" s="127">
        <f t="shared" si="619"/>
        <v>810</v>
      </c>
      <c r="AR798" s="127">
        <f t="shared" si="620"/>
        <v>0</v>
      </c>
      <c r="AS798" s="125">
        <f t="shared" si="621"/>
        <v>0</v>
      </c>
      <c r="AT798" s="128">
        <f t="shared" si="622"/>
        <v>0</v>
      </c>
      <c r="AU798" s="128">
        <f t="shared" si="623"/>
        <v>0</v>
      </c>
      <c r="AV798" s="128">
        <f t="shared" si="624"/>
        <v>0</v>
      </c>
      <c r="AW798" s="128">
        <f t="shared" si="625"/>
        <v>0</v>
      </c>
      <c r="AX798" s="146">
        <f t="shared" si="644"/>
        <v>0</v>
      </c>
      <c r="AY798" s="147">
        <f t="shared" si="626"/>
        <v>0</v>
      </c>
      <c r="AZ798" s="146">
        <f t="shared" si="645"/>
        <v>0</v>
      </c>
      <c r="BA798" s="129">
        <f t="shared" si="627"/>
        <v>0</v>
      </c>
      <c r="BB798" s="129">
        <f t="shared" si="628"/>
        <v>0</v>
      </c>
      <c r="BC798" s="129">
        <f t="shared" si="629"/>
        <v>0</v>
      </c>
      <c r="BD798" s="130">
        <f t="shared" si="630"/>
        <v>0</v>
      </c>
      <c r="BE798" s="130">
        <f t="shared" si="631"/>
        <v>0</v>
      </c>
      <c r="BF798" s="130">
        <f t="shared" si="632"/>
        <v>0</v>
      </c>
      <c r="BG798" s="149" t="b">
        <f t="shared" si="633"/>
        <v>0</v>
      </c>
      <c r="BH798" s="130" t="b">
        <f t="shared" si="634"/>
        <v>0</v>
      </c>
      <c r="BI798" s="130" t="str">
        <f t="shared" si="647"/>
        <v/>
      </c>
      <c r="BJ798" s="130" t="str">
        <f t="shared" si="648"/>
        <v/>
      </c>
      <c r="BK798" s="130">
        <f t="shared" si="649"/>
        <v>0</v>
      </c>
      <c r="BL798" s="130" t="str">
        <f t="shared" si="635"/>
        <v/>
      </c>
      <c r="BM798" s="130" t="str">
        <f t="shared" si="654"/>
        <v/>
      </c>
      <c r="BN798" s="130" t="str">
        <f t="shared" si="655"/>
        <v/>
      </c>
      <c r="BO798" s="130">
        <f t="shared" si="651"/>
        <v>0</v>
      </c>
      <c r="BP798" s="130">
        <f t="shared" si="652"/>
        <v>0</v>
      </c>
      <c r="BQ798" s="130">
        <f t="shared" si="653"/>
        <v>0</v>
      </c>
      <c r="BR798" s="130">
        <f t="shared" si="650"/>
        <v>0</v>
      </c>
      <c r="BS798" s="130" t="str">
        <f t="shared" si="636"/>
        <v>N</v>
      </c>
    </row>
    <row r="799" spans="1:71" ht="18" customHeight="1">
      <c r="A799" s="115"/>
      <c r="B799" s="117"/>
      <c r="C799" s="117"/>
      <c r="D799" s="118"/>
      <c r="E799" s="118"/>
      <c r="F799" s="115"/>
      <c r="G799" s="115"/>
      <c r="H799" s="119"/>
      <c r="I799" s="109" t="str">
        <f t="shared" si="606"/>
        <v xml:space="preserve"> </v>
      </c>
      <c r="J799" s="109" t="str">
        <f t="shared" si="607"/>
        <v xml:space="preserve"> </v>
      </c>
      <c r="K799" s="109" t="str">
        <f t="shared" si="608"/>
        <v xml:space="preserve"> </v>
      </c>
      <c r="W799" s="141" t="str">
        <f t="shared" si="609"/>
        <v xml:space="preserve"> </v>
      </c>
      <c r="X799" s="137" t="str">
        <f t="shared" si="610"/>
        <v xml:space="preserve"> </v>
      </c>
      <c r="Y799" s="137" t="str">
        <f t="shared" si="611"/>
        <v xml:space="preserve"> </v>
      </c>
      <c r="Z799" s="137" t="str">
        <f t="shared" si="637"/>
        <v xml:space="preserve"> </v>
      </c>
      <c r="AA799" s="138" t="str">
        <f t="shared" si="638"/>
        <v xml:space="preserve"> </v>
      </c>
      <c r="AB799" s="144" t="str">
        <f t="shared" si="639"/>
        <v xml:space="preserve"> </v>
      </c>
      <c r="AC799" s="139" t="e">
        <f t="shared" si="640"/>
        <v>#N/A</v>
      </c>
      <c r="AD799" s="139" t="e">
        <f t="shared" si="641"/>
        <v>#N/A</v>
      </c>
      <c r="AE799" s="140" t="str">
        <f>IF(ISBLANK($G799)," ",IF($D799="Z",#REF!,IF($G799=2,0,IF($G799=1,IF($AB799&gt;$AD799,#REF!,0),IF($AB799&lt;$AC799,#REF!,#REF!)))))</f>
        <v xml:space="preserve"> </v>
      </c>
      <c r="AF799" s="140" t="str">
        <f>IF(ISBLANK($G799)," ",IF($D799="Z",#REF!+#REF!,IF($G799=2,#REF!+#REF!,IF($G799=1,IF($AB799&gt;$AD799,#REF!+#REF!,#REF!+#REF!),IF($AB799&lt;$AC799,#REF!+#REF!,#REF!+#REF!)))))</f>
        <v xml:space="preserve"> </v>
      </c>
      <c r="AG799" s="125">
        <f t="shared" si="612"/>
        <v>0</v>
      </c>
      <c r="AH799" s="126">
        <f t="shared" si="613"/>
        <v>0</v>
      </c>
      <c r="AI799" s="126">
        <f t="shared" si="614"/>
        <v>0</v>
      </c>
      <c r="AJ799" s="126">
        <f t="shared" si="615"/>
        <v>0</v>
      </c>
      <c r="AK799" s="126">
        <f t="shared" si="616"/>
        <v>0</v>
      </c>
      <c r="AL799" s="126">
        <f t="shared" si="617"/>
        <v>4</v>
      </c>
      <c r="AM799" s="125">
        <f t="shared" si="646"/>
        <v>23</v>
      </c>
      <c r="AN799" s="125">
        <f t="shared" si="642"/>
        <v>0</v>
      </c>
      <c r="AO799" s="125">
        <f t="shared" si="643"/>
        <v>0</v>
      </c>
      <c r="AP799" s="125">
        <f t="shared" si="618"/>
        <v>1</v>
      </c>
      <c r="AQ799" s="127">
        <f t="shared" si="619"/>
        <v>810</v>
      </c>
      <c r="AR799" s="127">
        <f t="shared" si="620"/>
        <v>0</v>
      </c>
      <c r="AS799" s="125">
        <f t="shared" si="621"/>
        <v>0</v>
      </c>
      <c r="AT799" s="128">
        <f t="shared" si="622"/>
        <v>0</v>
      </c>
      <c r="AU799" s="128">
        <f t="shared" si="623"/>
        <v>0</v>
      </c>
      <c r="AV799" s="128">
        <f t="shared" si="624"/>
        <v>0</v>
      </c>
      <c r="AW799" s="128">
        <f t="shared" si="625"/>
        <v>0</v>
      </c>
      <c r="AX799" s="146">
        <f t="shared" si="644"/>
        <v>0</v>
      </c>
      <c r="AY799" s="147">
        <f t="shared" si="626"/>
        <v>0</v>
      </c>
      <c r="AZ799" s="146">
        <f t="shared" si="645"/>
        <v>0</v>
      </c>
      <c r="BA799" s="129">
        <f t="shared" si="627"/>
        <v>0</v>
      </c>
      <c r="BB799" s="129">
        <f t="shared" si="628"/>
        <v>0</v>
      </c>
      <c r="BC799" s="129">
        <f t="shared" si="629"/>
        <v>0</v>
      </c>
      <c r="BD799" s="130">
        <f t="shared" si="630"/>
        <v>0</v>
      </c>
      <c r="BE799" s="130">
        <f t="shared" si="631"/>
        <v>0</v>
      </c>
      <c r="BF799" s="130">
        <f t="shared" si="632"/>
        <v>0</v>
      </c>
      <c r="BG799" s="149" t="b">
        <f t="shared" si="633"/>
        <v>0</v>
      </c>
      <c r="BH799" s="130" t="b">
        <f t="shared" si="634"/>
        <v>0</v>
      </c>
      <c r="BI799" s="130" t="str">
        <f t="shared" si="647"/>
        <v/>
      </c>
      <c r="BJ799" s="130" t="str">
        <f t="shared" si="648"/>
        <v/>
      </c>
      <c r="BK799" s="130">
        <f t="shared" si="649"/>
        <v>0</v>
      </c>
      <c r="BL799" s="130" t="str">
        <f t="shared" si="635"/>
        <v/>
      </c>
      <c r="BM799" s="130" t="str">
        <f t="shared" si="654"/>
        <v/>
      </c>
      <c r="BN799" s="130" t="str">
        <f t="shared" si="655"/>
        <v/>
      </c>
      <c r="BO799" s="130">
        <f t="shared" si="651"/>
        <v>0</v>
      </c>
      <c r="BP799" s="130">
        <f t="shared" si="652"/>
        <v>0</v>
      </c>
      <c r="BQ799" s="130">
        <f t="shared" si="653"/>
        <v>0</v>
      </c>
      <c r="BR799" s="130">
        <f t="shared" si="650"/>
        <v>0</v>
      </c>
      <c r="BS799" s="130" t="str">
        <f t="shared" si="636"/>
        <v>N</v>
      </c>
    </row>
    <row r="800" spans="1:71" ht="18" customHeight="1">
      <c r="A800" s="115"/>
      <c r="B800" s="117"/>
      <c r="C800" s="117"/>
      <c r="D800" s="118"/>
      <c r="E800" s="118"/>
      <c r="F800" s="115"/>
      <c r="G800" s="115"/>
      <c r="H800" s="119"/>
      <c r="I800" s="109" t="str">
        <f t="shared" si="606"/>
        <v xml:space="preserve"> </v>
      </c>
      <c r="J800" s="109" t="str">
        <f t="shared" si="607"/>
        <v xml:space="preserve"> </v>
      </c>
      <c r="K800" s="109" t="str">
        <f t="shared" si="608"/>
        <v xml:space="preserve"> </v>
      </c>
      <c r="W800" s="141" t="str">
        <f t="shared" si="609"/>
        <v xml:space="preserve"> </v>
      </c>
      <c r="X800" s="137" t="str">
        <f t="shared" si="610"/>
        <v xml:space="preserve"> </v>
      </c>
      <c r="Y800" s="137" t="str">
        <f t="shared" si="611"/>
        <v xml:space="preserve"> </v>
      </c>
      <c r="Z800" s="137" t="str">
        <f t="shared" si="637"/>
        <v xml:space="preserve"> </v>
      </c>
      <c r="AA800" s="138" t="str">
        <f t="shared" si="638"/>
        <v xml:space="preserve"> </v>
      </c>
      <c r="AB800" s="144" t="str">
        <f t="shared" si="639"/>
        <v xml:space="preserve"> </v>
      </c>
      <c r="AC800" s="139" t="e">
        <f t="shared" si="640"/>
        <v>#N/A</v>
      </c>
      <c r="AD800" s="139" t="e">
        <f t="shared" si="641"/>
        <v>#N/A</v>
      </c>
      <c r="AE800" s="140" t="str">
        <f>IF(ISBLANK($G800)," ",IF($D800="Z",#REF!,IF($G800=2,0,IF($G800=1,IF($AB800&gt;$AD800,#REF!,0),IF($AB800&lt;$AC800,#REF!,#REF!)))))</f>
        <v xml:space="preserve"> </v>
      </c>
      <c r="AF800" s="140" t="str">
        <f>IF(ISBLANK($G800)," ",IF($D800="Z",#REF!+#REF!,IF($G800=2,#REF!+#REF!,IF($G800=1,IF($AB800&gt;$AD800,#REF!+#REF!,#REF!+#REF!),IF($AB800&lt;$AC800,#REF!+#REF!,#REF!+#REF!)))))</f>
        <v xml:space="preserve"> </v>
      </c>
      <c r="AG800" s="125">
        <f t="shared" si="612"/>
        <v>0</v>
      </c>
      <c r="AH800" s="126">
        <f t="shared" si="613"/>
        <v>0</v>
      </c>
      <c r="AI800" s="126">
        <f t="shared" si="614"/>
        <v>0</v>
      </c>
      <c r="AJ800" s="126">
        <f t="shared" si="615"/>
        <v>0</v>
      </c>
      <c r="AK800" s="126">
        <f t="shared" si="616"/>
        <v>0</v>
      </c>
      <c r="AL800" s="126">
        <f t="shared" si="617"/>
        <v>4</v>
      </c>
      <c r="AM800" s="125">
        <f t="shared" si="646"/>
        <v>23</v>
      </c>
      <c r="AN800" s="125">
        <f t="shared" si="642"/>
        <v>0</v>
      </c>
      <c r="AO800" s="125">
        <f t="shared" si="643"/>
        <v>0</v>
      </c>
      <c r="AP800" s="125">
        <f t="shared" si="618"/>
        <v>1</v>
      </c>
      <c r="AQ800" s="127">
        <f t="shared" si="619"/>
        <v>810</v>
      </c>
      <c r="AR800" s="127">
        <f t="shared" si="620"/>
        <v>0</v>
      </c>
      <c r="AS800" s="125">
        <f t="shared" si="621"/>
        <v>0</v>
      </c>
      <c r="AT800" s="128">
        <f t="shared" si="622"/>
        <v>0</v>
      </c>
      <c r="AU800" s="128">
        <f t="shared" si="623"/>
        <v>0</v>
      </c>
      <c r="AV800" s="128">
        <f t="shared" si="624"/>
        <v>0</v>
      </c>
      <c r="AW800" s="128">
        <f t="shared" si="625"/>
        <v>0</v>
      </c>
      <c r="AX800" s="146">
        <f t="shared" si="644"/>
        <v>0</v>
      </c>
      <c r="AY800" s="147">
        <f t="shared" si="626"/>
        <v>0</v>
      </c>
      <c r="AZ800" s="146">
        <f t="shared" si="645"/>
        <v>0</v>
      </c>
      <c r="BA800" s="129">
        <f t="shared" si="627"/>
        <v>0</v>
      </c>
      <c r="BB800" s="129">
        <f t="shared" si="628"/>
        <v>0</v>
      </c>
      <c r="BC800" s="129">
        <f t="shared" si="629"/>
        <v>0</v>
      </c>
      <c r="BD800" s="130">
        <f t="shared" si="630"/>
        <v>0</v>
      </c>
      <c r="BE800" s="130">
        <f t="shared" si="631"/>
        <v>0</v>
      </c>
      <c r="BF800" s="130">
        <f t="shared" si="632"/>
        <v>0</v>
      </c>
      <c r="BG800" s="149" t="b">
        <f t="shared" si="633"/>
        <v>0</v>
      </c>
      <c r="BH800" s="130" t="b">
        <f t="shared" si="634"/>
        <v>0</v>
      </c>
      <c r="BI800" s="130" t="str">
        <f t="shared" si="647"/>
        <v/>
      </c>
      <c r="BJ800" s="130" t="str">
        <f t="shared" si="648"/>
        <v/>
      </c>
      <c r="BK800" s="130">
        <f t="shared" si="649"/>
        <v>0</v>
      </c>
      <c r="BL800" s="130" t="str">
        <f t="shared" si="635"/>
        <v/>
      </c>
      <c r="BM800" s="130" t="str">
        <f t="shared" si="654"/>
        <v/>
      </c>
      <c r="BN800" s="130" t="str">
        <f t="shared" si="655"/>
        <v/>
      </c>
      <c r="BO800" s="130">
        <f t="shared" si="651"/>
        <v>0</v>
      </c>
      <c r="BP800" s="130">
        <f t="shared" si="652"/>
        <v>0</v>
      </c>
      <c r="BQ800" s="130">
        <f t="shared" si="653"/>
        <v>0</v>
      </c>
      <c r="BR800" s="130">
        <f t="shared" si="650"/>
        <v>0</v>
      </c>
      <c r="BS800" s="130" t="str">
        <f t="shared" si="636"/>
        <v>N</v>
      </c>
    </row>
    <row r="801" spans="1:71" ht="18" customHeight="1">
      <c r="A801" s="115"/>
      <c r="B801" s="117"/>
      <c r="C801" s="117"/>
      <c r="D801" s="118"/>
      <c r="E801" s="118"/>
      <c r="F801" s="115"/>
      <c r="G801" s="115"/>
      <c r="H801" s="119"/>
      <c r="I801" s="109" t="str">
        <f t="shared" si="606"/>
        <v xml:space="preserve"> </v>
      </c>
      <c r="J801" s="109" t="str">
        <f t="shared" si="607"/>
        <v xml:space="preserve"> </v>
      </c>
      <c r="K801" s="109" t="str">
        <f t="shared" si="608"/>
        <v xml:space="preserve"> </v>
      </c>
      <c r="W801" s="141" t="str">
        <f t="shared" si="609"/>
        <v xml:space="preserve"> </v>
      </c>
      <c r="X801" s="137" t="str">
        <f t="shared" si="610"/>
        <v xml:space="preserve"> </v>
      </c>
      <c r="Y801" s="137" t="str">
        <f t="shared" si="611"/>
        <v xml:space="preserve"> </v>
      </c>
      <c r="Z801" s="137" t="str">
        <f t="shared" si="637"/>
        <v xml:space="preserve"> </v>
      </c>
      <c r="AA801" s="138" t="str">
        <f t="shared" si="638"/>
        <v xml:space="preserve"> </v>
      </c>
      <c r="AB801" s="144" t="str">
        <f t="shared" si="639"/>
        <v xml:space="preserve"> </v>
      </c>
      <c r="AC801" s="139" t="e">
        <f t="shared" si="640"/>
        <v>#N/A</v>
      </c>
      <c r="AD801" s="139" t="e">
        <f t="shared" si="641"/>
        <v>#N/A</v>
      </c>
      <c r="AE801" s="140" t="str">
        <f>IF(ISBLANK($G801)," ",IF($D801="Z",#REF!,IF($G801=2,0,IF($G801=1,IF($AB801&gt;$AD801,#REF!,0),IF($AB801&lt;$AC801,#REF!,#REF!)))))</f>
        <v xml:space="preserve"> </v>
      </c>
      <c r="AF801" s="140" t="str">
        <f>IF(ISBLANK($G801)," ",IF($D801="Z",#REF!+#REF!,IF($G801=2,#REF!+#REF!,IF($G801=1,IF($AB801&gt;$AD801,#REF!+#REF!,#REF!+#REF!),IF($AB801&lt;$AC801,#REF!+#REF!,#REF!+#REF!)))))</f>
        <v xml:space="preserve"> </v>
      </c>
      <c r="AG801" s="125">
        <f t="shared" si="612"/>
        <v>0</v>
      </c>
      <c r="AH801" s="126">
        <f t="shared" si="613"/>
        <v>0</v>
      </c>
      <c r="AI801" s="126">
        <f t="shared" si="614"/>
        <v>0</v>
      </c>
      <c r="AJ801" s="126">
        <f t="shared" si="615"/>
        <v>0</v>
      </c>
      <c r="AK801" s="126">
        <f t="shared" si="616"/>
        <v>0</v>
      </c>
      <c r="AL801" s="126">
        <f t="shared" si="617"/>
        <v>4</v>
      </c>
      <c r="AM801" s="125">
        <f t="shared" si="646"/>
        <v>23</v>
      </c>
      <c r="AN801" s="125">
        <f t="shared" si="642"/>
        <v>0</v>
      </c>
      <c r="AO801" s="125">
        <f t="shared" si="643"/>
        <v>0</v>
      </c>
      <c r="AP801" s="125">
        <f t="shared" si="618"/>
        <v>1</v>
      </c>
      <c r="AQ801" s="127">
        <f t="shared" si="619"/>
        <v>810</v>
      </c>
      <c r="AR801" s="127">
        <f t="shared" si="620"/>
        <v>0</v>
      </c>
      <c r="AS801" s="125">
        <f t="shared" si="621"/>
        <v>0</v>
      </c>
      <c r="AT801" s="128">
        <f t="shared" si="622"/>
        <v>0</v>
      </c>
      <c r="AU801" s="128">
        <f t="shared" si="623"/>
        <v>0</v>
      </c>
      <c r="AV801" s="128">
        <f t="shared" si="624"/>
        <v>0</v>
      </c>
      <c r="AW801" s="128">
        <f t="shared" si="625"/>
        <v>0</v>
      </c>
      <c r="AX801" s="146">
        <f t="shared" si="644"/>
        <v>0</v>
      </c>
      <c r="AY801" s="147">
        <f t="shared" si="626"/>
        <v>0</v>
      </c>
      <c r="AZ801" s="146">
        <f t="shared" si="645"/>
        <v>0</v>
      </c>
      <c r="BA801" s="129">
        <f t="shared" si="627"/>
        <v>0</v>
      </c>
      <c r="BB801" s="129">
        <f t="shared" si="628"/>
        <v>0</v>
      </c>
      <c r="BC801" s="129">
        <f t="shared" si="629"/>
        <v>0</v>
      </c>
      <c r="BD801" s="130">
        <f t="shared" si="630"/>
        <v>0</v>
      </c>
      <c r="BE801" s="130">
        <f t="shared" si="631"/>
        <v>0</v>
      </c>
      <c r="BF801" s="130">
        <f t="shared" si="632"/>
        <v>0</v>
      </c>
      <c r="BG801" s="149" t="b">
        <f t="shared" si="633"/>
        <v>0</v>
      </c>
      <c r="BH801" s="130" t="b">
        <f t="shared" si="634"/>
        <v>0</v>
      </c>
      <c r="BI801" s="130" t="str">
        <f t="shared" si="647"/>
        <v/>
      </c>
      <c r="BJ801" s="130" t="str">
        <f t="shared" si="648"/>
        <v/>
      </c>
      <c r="BK801" s="130">
        <f t="shared" si="649"/>
        <v>0</v>
      </c>
      <c r="BL801" s="130" t="str">
        <f t="shared" si="635"/>
        <v/>
      </c>
      <c r="BM801" s="130" t="str">
        <f t="shared" si="654"/>
        <v/>
      </c>
      <c r="BN801" s="130" t="str">
        <f t="shared" si="655"/>
        <v/>
      </c>
      <c r="BO801" s="130">
        <f t="shared" si="651"/>
        <v>0</v>
      </c>
      <c r="BP801" s="130">
        <f t="shared" si="652"/>
        <v>0</v>
      </c>
      <c r="BQ801" s="130">
        <f t="shared" si="653"/>
        <v>0</v>
      </c>
      <c r="BR801" s="130">
        <f t="shared" si="650"/>
        <v>0</v>
      </c>
      <c r="BS801" s="130" t="str">
        <f t="shared" si="636"/>
        <v>N</v>
      </c>
    </row>
    <row r="802" spans="1:71" ht="18" customHeight="1">
      <c r="A802" s="115"/>
      <c r="B802" s="117"/>
      <c r="C802" s="117"/>
      <c r="D802" s="118"/>
      <c r="E802" s="118"/>
      <c r="F802" s="115"/>
      <c r="G802" s="115"/>
      <c r="H802" s="119"/>
      <c r="I802" s="109" t="str">
        <f t="shared" si="606"/>
        <v xml:space="preserve"> </v>
      </c>
      <c r="J802" s="109" t="str">
        <f t="shared" si="607"/>
        <v xml:space="preserve"> </v>
      </c>
      <c r="K802" s="109" t="str">
        <f t="shared" si="608"/>
        <v xml:space="preserve"> </v>
      </c>
      <c r="W802" s="141" t="str">
        <f t="shared" si="609"/>
        <v xml:space="preserve"> </v>
      </c>
      <c r="X802" s="137" t="str">
        <f t="shared" si="610"/>
        <v xml:space="preserve"> </v>
      </c>
      <c r="Y802" s="137" t="str">
        <f t="shared" si="611"/>
        <v xml:space="preserve"> </v>
      </c>
      <c r="Z802" s="137" t="str">
        <f t="shared" si="637"/>
        <v xml:space="preserve"> </v>
      </c>
      <c r="AA802" s="138" t="str">
        <f t="shared" si="638"/>
        <v xml:space="preserve"> </v>
      </c>
      <c r="AB802" s="144" t="str">
        <f t="shared" si="639"/>
        <v xml:space="preserve"> </v>
      </c>
      <c r="AC802" s="139" t="e">
        <f t="shared" si="640"/>
        <v>#N/A</v>
      </c>
      <c r="AD802" s="139" t="e">
        <f t="shared" si="641"/>
        <v>#N/A</v>
      </c>
      <c r="AE802" s="140" t="str">
        <f>IF(ISBLANK($G802)," ",IF($D802="Z",#REF!,IF($G802=2,0,IF($G802=1,IF($AB802&gt;$AD802,#REF!,0),IF($AB802&lt;$AC802,#REF!,#REF!)))))</f>
        <v xml:space="preserve"> </v>
      </c>
      <c r="AF802" s="140" t="str">
        <f>IF(ISBLANK($G802)," ",IF($D802="Z",#REF!+#REF!,IF($G802=2,#REF!+#REF!,IF($G802=1,IF($AB802&gt;$AD802,#REF!+#REF!,#REF!+#REF!),IF($AB802&lt;$AC802,#REF!+#REF!,#REF!+#REF!)))))</f>
        <v xml:space="preserve"> </v>
      </c>
      <c r="AG802" s="125">
        <f t="shared" si="612"/>
        <v>0</v>
      </c>
      <c r="AH802" s="126">
        <f t="shared" si="613"/>
        <v>0</v>
      </c>
      <c r="AI802" s="126">
        <f t="shared" si="614"/>
        <v>0</v>
      </c>
      <c r="AJ802" s="126">
        <f t="shared" si="615"/>
        <v>0</v>
      </c>
      <c r="AK802" s="126">
        <f t="shared" si="616"/>
        <v>0</v>
      </c>
      <c r="AL802" s="126">
        <f t="shared" si="617"/>
        <v>4</v>
      </c>
      <c r="AM802" s="125">
        <f t="shared" si="646"/>
        <v>23</v>
      </c>
      <c r="AN802" s="125">
        <f t="shared" si="642"/>
        <v>0</v>
      </c>
      <c r="AO802" s="125">
        <f t="shared" si="643"/>
        <v>0</v>
      </c>
      <c r="AP802" s="125">
        <f t="shared" si="618"/>
        <v>1</v>
      </c>
      <c r="AQ802" s="127">
        <f t="shared" si="619"/>
        <v>810</v>
      </c>
      <c r="AR802" s="127">
        <f t="shared" si="620"/>
        <v>0</v>
      </c>
      <c r="AS802" s="125">
        <f t="shared" si="621"/>
        <v>0</v>
      </c>
      <c r="AT802" s="128">
        <f t="shared" si="622"/>
        <v>0</v>
      </c>
      <c r="AU802" s="128">
        <f t="shared" si="623"/>
        <v>0</v>
      </c>
      <c r="AV802" s="128">
        <f t="shared" si="624"/>
        <v>0</v>
      </c>
      <c r="AW802" s="128">
        <f t="shared" si="625"/>
        <v>0</v>
      </c>
      <c r="AX802" s="146">
        <f t="shared" si="644"/>
        <v>0</v>
      </c>
      <c r="AY802" s="147">
        <f t="shared" si="626"/>
        <v>0</v>
      </c>
      <c r="AZ802" s="146">
        <f t="shared" si="645"/>
        <v>0</v>
      </c>
      <c r="BA802" s="129">
        <f t="shared" si="627"/>
        <v>0</v>
      </c>
      <c r="BB802" s="129">
        <f t="shared" si="628"/>
        <v>0</v>
      </c>
      <c r="BC802" s="129">
        <f t="shared" si="629"/>
        <v>0</v>
      </c>
      <c r="BD802" s="130">
        <f t="shared" si="630"/>
        <v>0</v>
      </c>
      <c r="BE802" s="130">
        <f t="shared" si="631"/>
        <v>0</v>
      </c>
      <c r="BF802" s="130">
        <f t="shared" si="632"/>
        <v>0</v>
      </c>
      <c r="BG802" s="149" t="b">
        <f t="shared" si="633"/>
        <v>0</v>
      </c>
      <c r="BH802" s="130" t="b">
        <f t="shared" si="634"/>
        <v>0</v>
      </c>
      <c r="BI802" s="130" t="str">
        <f t="shared" si="647"/>
        <v/>
      </c>
      <c r="BJ802" s="130" t="str">
        <f t="shared" si="648"/>
        <v/>
      </c>
      <c r="BK802" s="130">
        <f t="shared" si="649"/>
        <v>0</v>
      </c>
      <c r="BL802" s="130" t="str">
        <f t="shared" si="635"/>
        <v/>
      </c>
      <c r="BM802" s="130" t="str">
        <f t="shared" si="654"/>
        <v/>
      </c>
      <c r="BN802" s="130" t="str">
        <f t="shared" si="655"/>
        <v/>
      </c>
      <c r="BO802" s="130">
        <f t="shared" si="651"/>
        <v>0</v>
      </c>
      <c r="BP802" s="130">
        <f t="shared" si="652"/>
        <v>0</v>
      </c>
      <c r="BQ802" s="130">
        <f t="shared" si="653"/>
        <v>0</v>
      </c>
      <c r="BR802" s="130">
        <f t="shared" si="650"/>
        <v>0</v>
      </c>
      <c r="BS802" s="130" t="str">
        <f t="shared" si="636"/>
        <v>N</v>
      </c>
    </row>
    <row r="803" spans="1:71" ht="18" customHeight="1">
      <c r="A803" s="115"/>
      <c r="B803" s="117"/>
      <c r="C803" s="117"/>
      <c r="D803" s="118"/>
      <c r="E803" s="118"/>
      <c r="F803" s="115"/>
      <c r="G803" s="115"/>
      <c r="H803" s="119"/>
      <c r="I803" s="109" t="str">
        <f t="shared" si="606"/>
        <v xml:space="preserve"> </v>
      </c>
      <c r="J803" s="109" t="str">
        <f t="shared" si="607"/>
        <v xml:space="preserve"> </v>
      </c>
      <c r="K803" s="109" t="str">
        <f t="shared" si="608"/>
        <v xml:space="preserve"> </v>
      </c>
      <c r="W803" s="141" t="str">
        <f t="shared" si="609"/>
        <v xml:space="preserve"> </v>
      </c>
      <c r="X803" s="137" t="str">
        <f t="shared" si="610"/>
        <v xml:space="preserve"> </v>
      </c>
      <c r="Y803" s="137" t="str">
        <f t="shared" si="611"/>
        <v xml:space="preserve"> </v>
      </c>
      <c r="Z803" s="137" t="str">
        <f t="shared" si="637"/>
        <v xml:space="preserve"> </v>
      </c>
      <c r="AA803" s="138" t="str">
        <f t="shared" si="638"/>
        <v xml:space="preserve"> </v>
      </c>
      <c r="AB803" s="144" t="str">
        <f t="shared" si="639"/>
        <v xml:space="preserve"> </v>
      </c>
      <c r="AC803" s="139" t="e">
        <f t="shared" si="640"/>
        <v>#N/A</v>
      </c>
      <c r="AD803" s="139" t="e">
        <f t="shared" si="641"/>
        <v>#N/A</v>
      </c>
      <c r="AE803" s="140" t="str">
        <f>IF(ISBLANK($G803)," ",IF($D803="Z",#REF!,IF($G803=2,0,IF($G803=1,IF($AB803&gt;$AD803,#REF!,0),IF($AB803&lt;$AC803,#REF!,#REF!)))))</f>
        <v xml:space="preserve"> </v>
      </c>
      <c r="AF803" s="140" t="str">
        <f>IF(ISBLANK($G803)," ",IF($D803="Z",#REF!+#REF!,IF($G803=2,#REF!+#REF!,IF($G803=1,IF($AB803&gt;$AD803,#REF!+#REF!,#REF!+#REF!),IF($AB803&lt;$AC803,#REF!+#REF!,#REF!+#REF!)))))</f>
        <v xml:space="preserve"> </v>
      </c>
      <c r="AG803" s="125">
        <f t="shared" si="612"/>
        <v>0</v>
      </c>
      <c r="AH803" s="126">
        <f t="shared" si="613"/>
        <v>0</v>
      </c>
      <c r="AI803" s="126">
        <f t="shared" si="614"/>
        <v>0</v>
      </c>
      <c r="AJ803" s="126">
        <f t="shared" si="615"/>
        <v>0</v>
      </c>
      <c r="AK803" s="126">
        <f t="shared" si="616"/>
        <v>0</v>
      </c>
      <c r="AL803" s="126">
        <f t="shared" si="617"/>
        <v>4</v>
      </c>
      <c r="AM803" s="125">
        <f t="shared" si="646"/>
        <v>23</v>
      </c>
      <c r="AN803" s="125">
        <f t="shared" si="642"/>
        <v>0</v>
      </c>
      <c r="AO803" s="125">
        <f t="shared" si="643"/>
        <v>0</v>
      </c>
      <c r="AP803" s="125">
        <f t="shared" si="618"/>
        <v>1</v>
      </c>
      <c r="AQ803" s="127">
        <f t="shared" si="619"/>
        <v>810</v>
      </c>
      <c r="AR803" s="127">
        <f t="shared" si="620"/>
        <v>0</v>
      </c>
      <c r="AS803" s="125">
        <f t="shared" si="621"/>
        <v>0</v>
      </c>
      <c r="AT803" s="128">
        <f t="shared" si="622"/>
        <v>0</v>
      </c>
      <c r="AU803" s="128">
        <f t="shared" si="623"/>
        <v>0</v>
      </c>
      <c r="AV803" s="128">
        <f t="shared" si="624"/>
        <v>0</v>
      </c>
      <c r="AW803" s="128">
        <f t="shared" si="625"/>
        <v>0</v>
      </c>
      <c r="AX803" s="146">
        <f t="shared" si="644"/>
        <v>0</v>
      </c>
      <c r="AY803" s="147">
        <f t="shared" si="626"/>
        <v>0</v>
      </c>
      <c r="AZ803" s="146">
        <f t="shared" si="645"/>
        <v>0</v>
      </c>
      <c r="BA803" s="129">
        <f t="shared" si="627"/>
        <v>0</v>
      </c>
      <c r="BB803" s="129">
        <f t="shared" si="628"/>
        <v>0</v>
      </c>
      <c r="BC803" s="129">
        <f t="shared" si="629"/>
        <v>0</v>
      </c>
      <c r="BD803" s="130">
        <f t="shared" si="630"/>
        <v>0</v>
      </c>
      <c r="BE803" s="130">
        <f t="shared" si="631"/>
        <v>0</v>
      </c>
      <c r="BF803" s="130">
        <f t="shared" si="632"/>
        <v>0</v>
      </c>
      <c r="BG803" s="149" t="b">
        <f t="shared" si="633"/>
        <v>0</v>
      </c>
      <c r="BH803" s="130" t="b">
        <f t="shared" si="634"/>
        <v>0</v>
      </c>
      <c r="BI803" s="130" t="str">
        <f t="shared" si="647"/>
        <v/>
      </c>
      <c r="BJ803" s="130" t="str">
        <f t="shared" si="648"/>
        <v/>
      </c>
      <c r="BK803" s="130">
        <f t="shared" si="649"/>
        <v>0</v>
      </c>
      <c r="BL803" s="130" t="str">
        <f t="shared" si="635"/>
        <v/>
      </c>
      <c r="BM803" s="130" t="str">
        <f t="shared" si="654"/>
        <v/>
      </c>
      <c r="BN803" s="130" t="str">
        <f t="shared" si="655"/>
        <v/>
      </c>
      <c r="BO803" s="130">
        <f t="shared" si="651"/>
        <v>0</v>
      </c>
      <c r="BP803" s="130">
        <f t="shared" si="652"/>
        <v>0</v>
      </c>
      <c r="BQ803" s="130">
        <f t="shared" si="653"/>
        <v>0</v>
      </c>
      <c r="BR803" s="130">
        <f t="shared" si="650"/>
        <v>0</v>
      </c>
      <c r="BS803" s="130" t="str">
        <f t="shared" si="636"/>
        <v>N</v>
      </c>
    </row>
    <row r="804" spans="1:71" ht="18" customHeight="1">
      <c r="A804" s="115"/>
      <c r="B804" s="117"/>
      <c r="C804" s="117"/>
      <c r="D804" s="118"/>
      <c r="E804" s="118"/>
      <c r="F804" s="115"/>
      <c r="G804" s="115"/>
      <c r="H804" s="119"/>
      <c r="I804" s="109" t="str">
        <f t="shared" si="606"/>
        <v xml:space="preserve"> </v>
      </c>
      <c r="J804" s="109" t="str">
        <f t="shared" si="607"/>
        <v xml:space="preserve"> </v>
      </c>
      <c r="K804" s="109" t="str">
        <f t="shared" si="608"/>
        <v xml:space="preserve"> </v>
      </c>
      <c r="W804" s="141" t="str">
        <f t="shared" si="609"/>
        <v xml:space="preserve"> </v>
      </c>
      <c r="X804" s="137" t="str">
        <f t="shared" si="610"/>
        <v xml:space="preserve"> </v>
      </c>
      <c r="Y804" s="137" t="str">
        <f t="shared" si="611"/>
        <v xml:space="preserve"> </v>
      </c>
      <c r="Z804" s="137" t="str">
        <f t="shared" si="637"/>
        <v xml:space="preserve"> </v>
      </c>
      <c r="AA804" s="138" t="str">
        <f t="shared" si="638"/>
        <v xml:space="preserve"> </v>
      </c>
      <c r="AB804" s="144" t="str">
        <f t="shared" si="639"/>
        <v xml:space="preserve"> </v>
      </c>
      <c r="AC804" s="139" t="e">
        <f t="shared" si="640"/>
        <v>#N/A</v>
      </c>
      <c r="AD804" s="139" t="e">
        <f t="shared" si="641"/>
        <v>#N/A</v>
      </c>
      <c r="AE804" s="140" t="str">
        <f>IF(ISBLANK($G804)," ",IF($D804="Z",#REF!,IF($G804=2,0,IF($G804=1,IF($AB804&gt;$AD804,#REF!,0),IF($AB804&lt;$AC804,#REF!,#REF!)))))</f>
        <v xml:space="preserve"> </v>
      </c>
      <c r="AF804" s="140" t="str">
        <f>IF(ISBLANK($G804)," ",IF($D804="Z",#REF!+#REF!,IF($G804=2,#REF!+#REF!,IF($G804=1,IF($AB804&gt;$AD804,#REF!+#REF!,#REF!+#REF!),IF($AB804&lt;$AC804,#REF!+#REF!,#REF!+#REF!)))))</f>
        <v xml:space="preserve"> </v>
      </c>
      <c r="AG804" s="125">
        <f t="shared" si="612"/>
        <v>0</v>
      </c>
      <c r="AH804" s="126">
        <f t="shared" si="613"/>
        <v>0</v>
      </c>
      <c r="AI804" s="126">
        <f t="shared" si="614"/>
        <v>0</v>
      </c>
      <c r="AJ804" s="126">
        <f t="shared" si="615"/>
        <v>0</v>
      </c>
      <c r="AK804" s="126">
        <f t="shared" si="616"/>
        <v>0</v>
      </c>
      <c r="AL804" s="126">
        <f t="shared" si="617"/>
        <v>4</v>
      </c>
      <c r="AM804" s="125">
        <f t="shared" si="646"/>
        <v>23</v>
      </c>
      <c r="AN804" s="125">
        <f t="shared" si="642"/>
        <v>0</v>
      </c>
      <c r="AO804" s="125">
        <f t="shared" si="643"/>
        <v>0</v>
      </c>
      <c r="AP804" s="125">
        <f t="shared" si="618"/>
        <v>1</v>
      </c>
      <c r="AQ804" s="127">
        <f t="shared" si="619"/>
        <v>810</v>
      </c>
      <c r="AR804" s="127">
        <f t="shared" si="620"/>
        <v>0</v>
      </c>
      <c r="AS804" s="125">
        <f t="shared" si="621"/>
        <v>0</v>
      </c>
      <c r="AT804" s="128">
        <f t="shared" si="622"/>
        <v>0</v>
      </c>
      <c r="AU804" s="128">
        <f t="shared" si="623"/>
        <v>0</v>
      </c>
      <c r="AV804" s="128">
        <f t="shared" si="624"/>
        <v>0</v>
      </c>
      <c r="AW804" s="128">
        <f t="shared" si="625"/>
        <v>0</v>
      </c>
      <c r="AX804" s="146">
        <f t="shared" si="644"/>
        <v>0</v>
      </c>
      <c r="AY804" s="147">
        <f t="shared" si="626"/>
        <v>0</v>
      </c>
      <c r="AZ804" s="146">
        <f t="shared" si="645"/>
        <v>0</v>
      </c>
      <c r="BA804" s="129">
        <f t="shared" si="627"/>
        <v>0</v>
      </c>
      <c r="BB804" s="129">
        <f t="shared" si="628"/>
        <v>0</v>
      </c>
      <c r="BC804" s="129">
        <f t="shared" si="629"/>
        <v>0</v>
      </c>
      <c r="BD804" s="130">
        <f t="shared" si="630"/>
        <v>0</v>
      </c>
      <c r="BE804" s="130">
        <f t="shared" si="631"/>
        <v>0</v>
      </c>
      <c r="BF804" s="130">
        <f t="shared" si="632"/>
        <v>0</v>
      </c>
      <c r="BG804" s="149" t="b">
        <f t="shared" si="633"/>
        <v>0</v>
      </c>
      <c r="BH804" s="130" t="b">
        <f t="shared" si="634"/>
        <v>0</v>
      </c>
      <c r="BI804" s="130" t="str">
        <f t="shared" si="647"/>
        <v/>
      </c>
      <c r="BJ804" s="130" t="str">
        <f t="shared" si="648"/>
        <v/>
      </c>
      <c r="BK804" s="130">
        <f t="shared" si="649"/>
        <v>0</v>
      </c>
      <c r="BL804" s="130" t="str">
        <f t="shared" si="635"/>
        <v/>
      </c>
      <c r="BM804" s="130" t="str">
        <f t="shared" si="654"/>
        <v/>
      </c>
      <c r="BN804" s="130" t="str">
        <f t="shared" si="655"/>
        <v/>
      </c>
      <c r="BO804" s="130">
        <f t="shared" si="651"/>
        <v>0</v>
      </c>
      <c r="BP804" s="130">
        <f t="shared" si="652"/>
        <v>0</v>
      </c>
      <c r="BQ804" s="130">
        <f t="shared" si="653"/>
        <v>0</v>
      </c>
      <c r="BR804" s="130">
        <f t="shared" si="650"/>
        <v>0</v>
      </c>
      <c r="BS804" s="130" t="str">
        <f t="shared" si="636"/>
        <v>N</v>
      </c>
    </row>
    <row r="805" spans="1:71" ht="18" customHeight="1">
      <c r="A805" s="115"/>
      <c r="B805" s="117"/>
      <c r="C805" s="117"/>
      <c r="D805" s="118"/>
      <c r="E805" s="118"/>
      <c r="F805" s="115"/>
      <c r="G805" s="115"/>
      <c r="H805" s="119"/>
      <c r="I805" s="109" t="str">
        <f t="shared" si="606"/>
        <v xml:space="preserve"> </v>
      </c>
      <c r="J805" s="109" t="str">
        <f t="shared" si="607"/>
        <v xml:space="preserve"> </v>
      </c>
      <c r="K805" s="109" t="str">
        <f t="shared" si="608"/>
        <v xml:space="preserve"> </v>
      </c>
      <c r="W805" s="141" t="str">
        <f t="shared" si="609"/>
        <v xml:space="preserve"> </v>
      </c>
      <c r="X805" s="137" t="str">
        <f t="shared" si="610"/>
        <v xml:space="preserve"> </v>
      </c>
      <c r="Y805" s="137" t="str">
        <f t="shared" si="611"/>
        <v xml:space="preserve"> </v>
      </c>
      <c r="Z805" s="137" t="str">
        <f t="shared" si="637"/>
        <v xml:space="preserve"> </v>
      </c>
      <c r="AA805" s="138" t="str">
        <f t="shared" si="638"/>
        <v xml:space="preserve"> </v>
      </c>
      <c r="AB805" s="144" t="str">
        <f t="shared" si="639"/>
        <v xml:space="preserve"> </v>
      </c>
      <c r="AC805" s="139" t="e">
        <f t="shared" si="640"/>
        <v>#N/A</v>
      </c>
      <c r="AD805" s="139" t="e">
        <f t="shared" si="641"/>
        <v>#N/A</v>
      </c>
      <c r="AE805" s="140" t="str">
        <f>IF(ISBLANK($G805)," ",IF($D805="Z",#REF!,IF($G805=2,0,IF($G805=1,IF($AB805&gt;$AD805,#REF!,0),IF($AB805&lt;$AC805,#REF!,#REF!)))))</f>
        <v xml:space="preserve"> </v>
      </c>
      <c r="AF805" s="140" t="str">
        <f>IF(ISBLANK($G805)," ",IF($D805="Z",#REF!+#REF!,IF($G805=2,#REF!+#REF!,IF($G805=1,IF($AB805&gt;$AD805,#REF!+#REF!,#REF!+#REF!),IF($AB805&lt;$AC805,#REF!+#REF!,#REF!+#REF!)))))</f>
        <v xml:space="preserve"> </v>
      </c>
      <c r="AG805" s="125">
        <f t="shared" si="612"/>
        <v>0</v>
      </c>
      <c r="AH805" s="126">
        <f t="shared" si="613"/>
        <v>0</v>
      </c>
      <c r="AI805" s="126">
        <f t="shared" si="614"/>
        <v>0</v>
      </c>
      <c r="AJ805" s="126">
        <f t="shared" si="615"/>
        <v>0</v>
      </c>
      <c r="AK805" s="126">
        <f t="shared" si="616"/>
        <v>0</v>
      </c>
      <c r="AL805" s="126">
        <f t="shared" si="617"/>
        <v>4</v>
      </c>
      <c r="AM805" s="125">
        <f t="shared" si="646"/>
        <v>23</v>
      </c>
      <c r="AN805" s="125">
        <f t="shared" si="642"/>
        <v>0</v>
      </c>
      <c r="AO805" s="125">
        <f t="shared" si="643"/>
        <v>0</v>
      </c>
      <c r="AP805" s="125">
        <f t="shared" si="618"/>
        <v>1</v>
      </c>
      <c r="AQ805" s="127">
        <f t="shared" si="619"/>
        <v>810</v>
      </c>
      <c r="AR805" s="127">
        <f t="shared" si="620"/>
        <v>0</v>
      </c>
      <c r="AS805" s="125">
        <f t="shared" si="621"/>
        <v>0</v>
      </c>
      <c r="AT805" s="128">
        <f t="shared" si="622"/>
        <v>0</v>
      </c>
      <c r="AU805" s="128">
        <f t="shared" si="623"/>
        <v>0</v>
      </c>
      <c r="AV805" s="128">
        <f t="shared" si="624"/>
        <v>0</v>
      </c>
      <c r="AW805" s="128">
        <f t="shared" si="625"/>
        <v>0</v>
      </c>
      <c r="AX805" s="146">
        <f t="shared" si="644"/>
        <v>0</v>
      </c>
      <c r="AY805" s="147">
        <f t="shared" si="626"/>
        <v>0</v>
      </c>
      <c r="AZ805" s="146">
        <f t="shared" si="645"/>
        <v>0</v>
      </c>
      <c r="BA805" s="129">
        <f t="shared" si="627"/>
        <v>0</v>
      </c>
      <c r="BB805" s="129">
        <f t="shared" si="628"/>
        <v>0</v>
      </c>
      <c r="BC805" s="129">
        <f t="shared" si="629"/>
        <v>0</v>
      </c>
      <c r="BD805" s="130">
        <f t="shared" si="630"/>
        <v>0</v>
      </c>
      <c r="BE805" s="130">
        <f t="shared" si="631"/>
        <v>0</v>
      </c>
      <c r="BF805" s="130">
        <f t="shared" si="632"/>
        <v>0</v>
      </c>
      <c r="BG805" s="149" t="b">
        <f t="shared" si="633"/>
        <v>0</v>
      </c>
      <c r="BH805" s="130" t="b">
        <f t="shared" si="634"/>
        <v>0</v>
      </c>
      <c r="BI805" s="130" t="str">
        <f t="shared" si="647"/>
        <v/>
      </c>
      <c r="BJ805" s="130" t="str">
        <f t="shared" si="648"/>
        <v/>
      </c>
      <c r="BK805" s="130">
        <f t="shared" si="649"/>
        <v>0</v>
      </c>
      <c r="BL805" s="130" t="str">
        <f t="shared" si="635"/>
        <v/>
      </c>
      <c r="BM805" s="130" t="str">
        <f t="shared" si="654"/>
        <v/>
      </c>
      <c r="BN805" s="130" t="str">
        <f t="shared" si="655"/>
        <v/>
      </c>
      <c r="BO805" s="130">
        <f t="shared" si="651"/>
        <v>0</v>
      </c>
      <c r="BP805" s="130">
        <f t="shared" si="652"/>
        <v>0</v>
      </c>
      <c r="BQ805" s="130">
        <f t="shared" si="653"/>
        <v>0</v>
      </c>
      <c r="BR805" s="130">
        <f t="shared" si="650"/>
        <v>0</v>
      </c>
      <c r="BS805" s="130" t="str">
        <f t="shared" si="636"/>
        <v>N</v>
      </c>
    </row>
    <row r="806" spans="1:71" ht="18" customHeight="1">
      <c r="A806" s="115"/>
      <c r="B806" s="117"/>
      <c r="C806" s="117"/>
      <c r="D806" s="118"/>
      <c r="E806" s="118"/>
      <c r="F806" s="115"/>
      <c r="G806" s="115"/>
      <c r="H806" s="119"/>
      <c r="I806" s="109" t="str">
        <f t="shared" si="606"/>
        <v xml:space="preserve"> </v>
      </c>
      <c r="J806" s="109" t="str">
        <f t="shared" si="607"/>
        <v xml:space="preserve"> </v>
      </c>
      <c r="K806" s="109" t="str">
        <f t="shared" si="608"/>
        <v xml:space="preserve"> </v>
      </c>
      <c r="W806" s="141" t="str">
        <f t="shared" si="609"/>
        <v xml:space="preserve"> </v>
      </c>
      <c r="X806" s="137" t="str">
        <f t="shared" si="610"/>
        <v xml:space="preserve"> </v>
      </c>
      <c r="Y806" s="137" t="str">
        <f t="shared" si="611"/>
        <v xml:space="preserve"> </v>
      </c>
      <c r="Z806" s="137" t="str">
        <f t="shared" si="637"/>
        <v xml:space="preserve"> </v>
      </c>
      <c r="AA806" s="138" t="str">
        <f t="shared" si="638"/>
        <v xml:space="preserve"> </v>
      </c>
      <c r="AB806" s="144" t="str">
        <f t="shared" si="639"/>
        <v xml:space="preserve"> </v>
      </c>
      <c r="AC806" s="139" t="e">
        <f t="shared" si="640"/>
        <v>#N/A</v>
      </c>
      <c r="AD806" s="139" t="e">
        <f t="shared" si="641"/>
        <v>#N/A</v>
      </c>
      <c r="AE806" s="140" t="str">
        <f>IF(ISBLANK($G806)," ",IF($D806="Z",#REF!,IF($G806=2,0,IF($G806=1,IF($AB806&gt;$AD806,#REF!,0),IF($AB806&lt;$AC806,#REF!,#REF!)))))</f>
        <v xml:space="preserve"> </v>
      </c>
      <c r="AF806" s="140" t="str">
        <f>IF(ISBLANK($G806)," ",IF($D806="Z",#REF!+#REF!,IF($G806=2,#REF!+#REF!,IF($G806=1,IF($AB806&gt;$AD806,#REF!+#REF!,#REF!+#REF!),IF($AB806&lt;$AC806,#REF!+#REF!,#REF!+#REF!)))))</f>
        <v xml:space="preserve"> </v>
      </c>
      <c r="AG806" s="125">
        <f t="shared" si="612"/>
        <v>0</v>
      </c>
      <c r="AH806" s="126">
        <f t="shared" si="613"/>
        <v>0</v>
      </c>
      <c r="AI806" s="126">
        <f t="shared" si="614"/>
        <v>0</v>
      </c>
      <c r="AJ806" s="126">
        <f t="shared" si="615"/>
        <v>0</v>
      </c>
      <c r="AK806" s="126">
        <f t="shared" si="616"/>
        <v>0</v>
      </c>
      <c r="AL806" s="126">
        <f t="shared" si="617"/>
        <v>4</v>
      </c>
      <c r="AM806" s="125">
        <f t="shared" si="646"/>
        <v>23</v>
      </c>
      <c r="AN806" s="125">
        <f t="shared" si="642"/>
        <v>0</v>
      </c>
      <c r="AO806" s="125">
        <f t="shared" si="643"/>
        <v>0</v>
      </c>
      <c r="AP806" s="125">
        <f t="shared" si="618"/>
        <v>1</v>
      </c>
      <c r="AQ806" s="127">
        <f t="shared" si="619"/>
        <v>810</v>
      </c>
      <c r="AR806" s="127">
        <f t="shared" si="620"/>
        <v>0</v>
      </c>
      <c r="AS806" s="125">
        <f t="shared" si="621"/>
        <v>0</v>
      </c>
      <c r="AT806" s="128">
        <f t="shared" si="622"/>
        <v>0</v>
      </c>
      <c r="AU806" s="128">
        <f t="shared" si="623"/>
        <v>0</v>
      </c>
      <c r="AV806" s="128">
        <f t="shared" si="624"/>
        <v>0</v>
      </c>
      <c r="AW806" s="128">
        <f t="shared" si="625"/>
        <v>0</v>
      </c>
      <c r="AX806" s="146">
        <f t="shared" si="644"/>
        <v>0</v>
      </c>
      <c r="AY806" s="147">
        <f t="shared" si="626"/>
        <v>0</v>
      </c>
      <c r="AZ806" s="146">
        <f t="shared" si="645"/>
        <v>0</v>
      </c>
      <c r="BA806" s="129">
        <f t="shared" si="627"/>
        <v>0</v>
      </c>
      <c r="BB806" s="129">
        <f t="shared" si="628"/>
        <v>0</v>
      </c>
      <c r="BC806" s="129">
        <f t="shared" si="629"/>
        <v>0</v>
      </c>
      <c r="BD806" s="130">
        <f t="shared" si="630"/>
        <v>0</v>
      </c>
      <c r="BE806" s="130">
        <f t="shared" si="631"/>
        <v>0</v>
      </c>
      <c r="BF806" s="130">
        <f t="shared" si="632"/>
        <v>0</v>
      </c>
      <c r="BG806" s="149" t="b">
        <f t="shared" si="633"/>
        <v>0</v>
      </c>
      <c r="BH806" s="130" t="b">
        <f t="shared" si="634"/>
        <v>0</v>
      </c>
      <c r="BI806" s="130" t="str">
        <f t="shared" si="647"/>
        <v/>
      </c>
      <c r="BJ806" s="130" t="str">
        <f t="shared" si="648"/>
        <v/>
      </c>
      <c r="BK806" s="130">
        <f t="shared" si="649"/>
        <v>0</v>
      </c>
      <c r="BL806" s="130" t="str">
        <f t="shared" si="635"/>
        <v/>
      </c>
      <c r="BM806" s="130" t="str">
        <f t="shared" si="654"/>
        <v/>
      </c>
      <c r="BN806" s="130" t="str">
        <f t="shared" si="655"/>
        <v/>
      </c>
      <c r="BO806" s="130">
        <f t="shared" si="651"/>
        <v>0</v>
      </c>
      <c r="BP806" s="130">
        <f t="shared" si="652"/>
        <v>0</v>
      </c>
      <c r="BQ806" s="130">
        <f t="shared" si="653"/>
        <v>0</v>
      </c>
      <c r="BR806" s="130">
        <f t="shared" si="650"/>
        <v>0</v>
      </c>
      <c r="BS806" s="130" t="str">
        <f t="shared" si="636"/>
        <v>N</v>
      </c>
    </row>
    <row r="807" spans="1:71" ht="18" customHeight="1">
      <c r="A807" s="115"/>
      <c r="B807" s="117"/>
      <c r="C807" s="117"/>
      <c r="D807" s="118"/>
      <c r="E807" s="118"/>
      <c r="F807" s="115"/>
      <c r="G807" s="115"/>
      <c r="H807" s="119"/>
      <c r="I807" s="109" t="str">
        <f t="shared" si="606"/>
        <v xml:space="preserve"> </v>
      </c>
      <c r="J807" s="109" t="str">
        <f t="shared" si="607"/>
        <v xml:space="preserve"> </v>
      </c>
      <c r="K807" s="109" t="str">
        <f t="shared" si="608"/>
        <v xml:space="preserve"> </v>
      </c>
      <c r="W807" s="141" t="str">
        <f t="shared" si="609"/>
        <v xml:space="preserve"> </v>
      </c>
      <c r="X807" s="137" t="str">
        <f t="shared" si="610"/>
        <v xml:space="preserve"> </v>
      </c>
      <c r="Y807" s="137" t="str">
        <f t="shared" si="611"/>
        <v xml:space="preserve"> </v>
      </c>
      <c r="Z807" s="137" t="str">
        <f t="shared" si="637"/>
        <v xml:space="preserve"> </v>
      </c>
      <c r="AA807" s="138" t="str">
        <f t="shared" si="638"/>
        <v xml:space="preserve"> </v>
      </c>
      <c r="AB807" s="144" t="str">
        <f t="shared" si="639"/>
        <v xml:space="preserve"> </v>
      </c>
      <c r="AC807" s="139" t="e">
        <f t="shared" si="640"/>
        <v>#N/A</v>
      </c>
      <c r="AD807" s="139" t="e">
        <f t="shared" si="641"/>
        <v>#N/A</v>
      </c>
      <c r="AE807" s="140" t="str">
        <f>IF(ISBLANK($G807)," ",IF($D807="Z",#REF!,IF($G807=2,0,IF($G807=1,IF($AB807&gt;$AD807,#REF!,0),IF($AB807&lt;$AC807,#REF!,#REF!)))))</f>
        <v xml:space="preserve"> </v>
      </c>
      <c r="AF807" s="140" t="str">
        <f>IF(ISBLANK($G807)," ",IF($D807="Z",#REF!+#REF!,IF($G807=2,#REF!+#REF!,IF($G807=1,IF($AB807&gt;$AD807,#REF!+#REF!,#REF!+#REF!),IF($AB807&lt;$AC807,#REF!+#REF!,#REF!+#REF!)))))</f>
        <v xml:space="preserve"> </v>
      </c>
      <c r="AG807" s="125">
        <f t="shared" si="612"/>
        <v>0</v>
      </c>
      <c r="AH807" s="126">
        <f t="shared" si="613"/>
        <v>0</v>
      </c>
      <c r="AI807" s="126">
        <f t="shared" si="614"/>
        <v>0</v>
      </c>
      <c r="AJ807" s="126">
        <f t="shared" si="615"/>
        <v>0</v>
      </c>
      <c r="AK807" s="126">
        <f t="shared" si="616"/>
        <v>0</v>
      </c>
      <c r="AL807" s="126">
        <f t="shared" si="617"/>
        <v>4</v>
      </c>
      <c r="AM807" s="125">
        <f t="shared" si="646"/>
        <v>23</v>
      </c>
      <c r="AN807" s="125">
        <f t="shared" si="642"/>
        <v>0</v>
      </c>
      <c r="AO807" s="125">
        <f t="shared" si="643"/>
        <v>0</v>
      </c>
      <c r="AP807" s="125">
        <f t="shared" si="618"/>
        <v>1</v>
      </c>
      <c r="AQ807" s="127">
        <f t="shared" si="619"/>
        <v>810</v>
      </c>
      <c r="AR807" s="127">
        <f t="shared" si="620"/>
        <v>0</v>
      </c>
      <c r="AS807" s="125">
        <f t="shared" si="621"/>
        <v>0</v>
      </c>
      <c r="AT807" s="128">
        <f t="shared" si="622"/>
        <v>0</v>
      </c>
      <c r="AU807" s="128">
        <f t="shared" si="623"/>
        <v>0</v>
      </c>
      <c r="AV807" s="128">
        <f t="shared" si="624"/>
        <v>0</v>
      </c>
      <c r="AW807" s="128">
        <f t="shared" si="625"/>
        <v>0</v>
      </c>
      <c r="AX807" s="146">
        <f t="shared" si="644"/>
        <v>0</v>
      </c>
      <c r="AY807" s="147">
        <f t="shared" si="626"/>
        <v>0</v>
      </c>
      <c r="AZ807" s="146">
        <f t="shared" si="645"/>
        <v>0</v>
      </c>
      <c r="BA807" s="129">
        <f t="shared" si="627"/>
        <v>0</v>
      </c>
      <c r="BB807" s="129">
        <f t="shared" si="628"/>
        <v>0</v>
      </c>
      <c r="BC807" s="129">
        <f t="shared" si="629"/>
        <v>0</v>
      </c>
      <c r="BD807" s="130">
        <f t="shared" si="630"/>
        <v>0</v>
      </c>
      <c r="BE807" s="130">
        <f t="shared" si="631"/>
        <v>0</v>
      </c>
      <c r="BF807" s="130">
        <f t="shared" si="632"/>
        <v>0</v>
      </c>
      <c r="BG807" s="149" t="b">
        <f t="shared" si="633"/>
        <v>0</v>
      </c>
      <c r="BH807" s="130" t="b">
        <f t="shared" si="634"/>
        <v>0</v>
      </c>
      <c r="BI807" s="130" t="str">
        <f t="shared" si="647"/>
        <v/>
      </c>
      <c r="BJ807" s="130" t="str">
        <f t="shared" si="648"/>
        <v/>
      </c>
      <c r="BK807" s="130">
        <f t="shared" si="649"/>
        <v>0</v>
      </c>
      <c r="BL807" s="130" t="str">
        <f t="shared" si="635"/>
        <v/>
      </c>
      <c r="BM807" s="130" t="str">
        <f t="shared" si="654"/>
        <v/>
      </c>
      <c r="BN807" s="130" t="str">
        <f t="shared" si="655"/>
        <v/>
      </c>
      <c r="BO807" s="130">
        <f t="shared" si="651"/>
        <v>0</v>
      </c>
      <c r="BP807" s="130">
        <f t="shared" si="652"/>
        <v>0</v>
      </c>
      <c r="BQ807" s="130">
        <f t="shared" si="653"/>
        <v>0</v>
      </c>
      <c r="BR807" s="130">
        <f t="shared" si="650"/>
        <v>0</v>
      </c>
      <c r="BS807" s="130" t="str">
        <f t="shared" si="636"/>
        <v>N</v>
      </c>
    </row>
    <row r="808" spans="1:71" ht="18" customHeight="1">
      <c r="A808" s="115"/>
      <c r="B808" s="117"/>
      <c r="C808" s="117"/>
      <c r="D808" s="118"/>
      <c r="E808" s="118"/>
      <c r="F808" s="115"/>
      <c r="G808" s="115"/>
      <c r="H808" s="119"/>
      <c r="I808" s="109" t="str">
        <f t="shared" si="606"/>
        <v xml:space="preserve"> </v>
      </c>
      <c r="J808" s="109" t="str">
        <f t="shared" si="607"/>
        <v xml:space="preserve"> </v>
      </c>
      <c r="K808" s="109" t="str">
        <f t="shared" si="608"/>
        <v xml:space="preserve"> </v>
      </c>
      <c r="W808" s="141" t="str">
        <f t="shared" si="609"/>
        <v xml:space="preserve"> </v>
      </c>
      <c r="X808" s="137" t="str">
        <f t="shared" si="610"/>
        <v xml:space="preserve"> </v>
      </c>
      <c r="Y808" s="137" t="str">
        <f t="shared" si="611"/>
        <v xml:space="preserve"> </v>
      </c>
      <c r="Z808" s="137" t="str">
        <f t="shared" si="637"/>
        <v xml:space="preserve"> </v>
      </c>
      <c r="AA808" s="138" t="str">
        <f t="shared" si="638"/>
        <v xml:space="preserve"> </v>
      </c>
      <c r="AB808" s="144" t="str">
        <f t="shared" si="639"/>
        <v xml:space="preserve"> </v>
      </c>
      <c r="AC808" s="139" t="e">
        <f t="shared" si="640"/>
        <v>#N/A</v>
      </c>
      <c r="AD808" s="139" t="e">
        <f t="shared" si="641"/>
        <v>#N/A</v>
      </c>
      <c r="AE808" s="140" t="str">
        <f>IF(ISBLANK($G808)," ",IF($D808="Z",#REF!,IF($G808=2,0,IF($G808=1,IF($AB808&gt;$AD808,#REF!,0),IF($AB808&lt;$AC808,#REF!,#REF!)))))</f>
        <v xml:space="preserve"> </v>
      </c>
      <c r="AF808" s="140" t="str">
        <f>IF(ISBLANK($G808)," ",IF($D808="Z",#REF!+#REF!,IF($G808=2,#REF!+#REF!,IF($G808=1,IF($AB808&gt;$AD808,#REF!+#REF!,#REF!+#REF!),IF($AB808&lt;$AC808,#REF!+#REF!,#REF!+#REF!)))))</f>
        <v xml:space="preserve"> </v>
      </c>
      <c r="AG808" s="125">
        <f t="shared" si="612"/>
        <v>0</v>
      </c>
      <c r="AH808" s="126">
        <f t="shared" si="613"/>
        <v>0</v>
      </c>
      <c r="AI808" s="126">
        <f t="shared" si="614"/>
        <v>0</v>
      </c>
      <c r="AJ808" s="126">
        <f t="shared" si="615"/>
        <v>0</v>
      </c>
      <c r="AK808" s="126">
        <f t="shared" si="616"/>
        <v>0</v>
      </c>
      <c r="AL808" s="126">
        <f t="shared" si="617"/>
        <v>4</v>
      </c>
      <c r="AM808" s="125">
        <f t="shared" si="646"/>
        <v>23</v>
      </c>
      <c r="AN808" s="125">
        <f t="shared" si="642"/>
        <v>0</v>
      </c>
      <c r="AO808" s="125">
        <f t="shared" si="643"/>
        <v>0</v>
      </c>
      <c r="AP808" s="125">
        <f t="shared" si="618"/>
        <v>1</v>
      </c>
      <c r="AQ808" s="127">
        <f t="shared" si="619"/>
        <v>810</v>
      </c>
      <c r="AR808" s="127">
        <f t="shared" si="620"/>
        <v>0</v>
      </c>
      <c r="AS808" s="125">
        <f t="shared" si="621"/>
        <v>0</v>
      </c>
      <c r="AT808" s="128">
        <f t="shared" si="622"/>
        <v>0</v>
      </c>
      <c r="AU808" s="128">
        <f t="shared" si="623"/>
        <v>0</v>
      </c>
      <c r="AV808" s="128">
        <f t="shared" si="624"/>
        <v>0</v>
      </c>
      <c r="AW808" s="128">
        <f t="shared" si="625"/>
        <v>0</v>
      </c>
      <c r="AX808" s="146">
        <f t="shared" si="644"/>
        <v>0</v>
      </c>
      <c r="AY808" s="147">
        <f t="shared" si="626"/>
        <v>0</v>
      </c>
      <c r="AZ808" s="146">
        <f t="shared" si="645"/>
        <v>0</v>
      </c>
      <c r="BA808" s="129">
        <f t="shared" si="627"/>
        <v>0</v>
      </c>
      <c r="BB808" s="129">
        <f t="shared" si="628"/>
        <v>0</v>
      </c>
      <c r="BC808" s="129">
        <f t="shared" si="629"/>
        <v>0</v>
      </c>
      <c r="BD808" s="130">
        <f t="shared" si="630"/>
        <v>0</v>
      </c>
      <c r="BE808" s="130">
        <f t="shared" si="631"/>
        <v>0</v>
      </c>
      <c r="BF808" s="130">
        <f t="shared" si="632"/>
        <v>0</v>
      </c>
      <c r="BG808" s="149" t="b">
        <f t="shared" si="633"/>
        <v>0</v>
      </c>
      <c r="BH808" s="130" t="b">
        <f t="shared" si="634"/>
        <v>0</v>
      </c>
      <c r="BI808" s="130" t="str">
        <f t="shared" si="647"/>
        <v/>
      </c>
      <c r="BJ808" s="130" t="str">
        <f t="shared" si="648"/>
        <v/>
      </c>
      <c r="BK808" s="130">
        <f t="shared" si="649"/>
        <v>0</v>
      </c>
      <c r="BL808" s="130" t="str">
        <f t="shared" si="635"/>
        <v/>
      </c>
      <c r="BM808" s="130" t="str">
        <f t="shared" si="654"/>
        <v/>
      </c>
      <c r="BN808" s="130" t="str">
        <f t="shared" si="655"/>
        <v/>
      </c>
      <c r="BO808" s="130">
        <f t="shared" si="651"/>
        <v>0</v>
      </c>
      <c r="BP808" s="130">
        <f t="shared" si="652"/>
        <v>0</v>
      </c>
      <c r="BQ808" s="130">
        <f t="shared" si="653"/>
        <v>0</v>
      </c>
      <c r="BR808" s="130">
        <f t="shared" si="650"/>
        <v>0</v>
      </c>
      <c r="BS808" s="130" t="str">
        <f t="shared" si="636"/>
        <v>N</v>
      </c>
    </row>
    <row r="809" spans="1:71" ht="18" customHeight="1">
      <c r="A809" s="115"/>
      <c r="B809" s="117"/>
      <c r="C809" s="117"/>
      <c r="D809" s="118"/>
      <c r="E809" s="118"/>
      <c r="F809" s="115"/>
      <c r="G809" s="115"/>
      <c r="H809" s="119"/>
      <c r="I809" s="109" t="str">
        <f t="shared" si="606"/>
        <v xml:space="preserve"> </v>
      </c>
      <c r="J809" s="109" t="str">
        <f t="shared" si="607"/>
        <v xml:space="preserve"> </v>
      </c>
      <c r="K809" s="109" t="str">
        <f t="shared" si="608"/>
        <v xml:space="preserve"> </v>
      </c>
      <c r="W809" s="141" t="str">
        <f t="shared" si="609"/>
        <v xml:space="preserve"> </v>
      </c>
      <c r="X809" s="137" t="str">
        <f t="shared" si="610"/>
        <v xml:space="preserve"> </v>
      </c>
      <c r="Y809" s="137" t="str">
        <f t="shared" si="611"/>
        <v xml:space="preserve"> </v>
      </c>
      <c r="Z809" s="137" t="str">
        <f t="shared" si="637"/>
        <v xml:space="preserve"> </v>
      </c>
      <c r="AA809" s="138" t="str">
        <f t="shared" si="638"/>
        <v xml:space="preserve"> </v>
      </c>
      <c r="AB809" s="144" t="str">
        <f t="shared" si="639"/>
        <v xml:space="preserve"> </v>
      </c>
      <c r="AC809" s="139" t="e">
        <f t="shared" si="640"/>
        <v>#N/A</v>
      </c>
      <c r="AD809" s="139" t="e">
        <f t="shared" si="641"/>
        <v>#N/A</v>
      </c>
      <c r="AE809" s="140" t="str">
        <f>IF(ISBLANK($G809)," ",IF($D809="Z",#REF!,IF($G809=2,0,IF($G809=1,IF($AB809&gt;$AD809,#REF!,0),IF($AB809&lt;$AC809,#REF!,#REF!)))))</f>
        <v xml:space="preserve"> </v>
      </c>
      <c r="AF809" s="140" t="str">
        <f>IF(ISBLANK($G809)," ",IF($D809="Z",#REF!+#REF!,IF($G809=2,#REF!+#REF!,IF($G809=1,IF($AB809&gt;$AD809,#REF!+#REF!,#REF!+#REF!),IF($AB809&lt;$AC809,#REF!+#REF!,#REF!+#REF!)))))</f>
        <v xml:space="preserve"> </v>
      </c>
      <c r="AG809" s="125">
        <f t="shared" si="612"/>
        <v>0</v>
      </c>
      <c r="AH809" s="126">
        <f t="shared" si="613"/>
        <v>0</v>
      </c>
      <c r="AI809" s="126">
        <f t="shared" si="614"/>
        <v>0</v>
      </c>
      <c r="AJ809" s="126">
        <f t="shared" si="615"/>
        <v>0</v>
      </c>
      <c r="AK809" s="126">
        <f t="shared" si="616"/>
        <v>0</v>
      </c>
      <c r="AL809" s="126">
        <f t="shared" si="617"/>
        <v>4</v>
      </c>
      <c r="AM809" s="125">
        <f t="shared" si="646"/>
        <v>23</v>
      </c>
      <c r="AN809" s="125">
        <f t="shared" si="642"/>
        <v>0</v>
      </c>
      <c r="AO809" s="125">
        <f t="shared" si="643"/>
        <v>0</v>
      </c>
      <c r="AP809" s="125">
        <f t="shared" si="618"/>
        <v>1</v>
      </c>
      <c r="AQ809" s="127">
        <f t="shared" si="619"/>
        <v>810</v>
      </c>
      <c r="AR809" s="127">
        <f t="shared" si="620"/>
        <v>0</v>
      </c>
      <c r="AS809" s="125">
        <f t="shared" si="621"/>
        <v>0</v>
      </c>
      <c r="AT809" s="128">
        <f t="shared" si="622"/>
        <v>0</v>
      </c>
      <c r="AU809" s="128">
        <f t="shared" si="623"/>
        <v>0</v>
      </c>
      <c r="AV809" s="128">
        <f t="shared" si="624"/>
        <v>0</v>
      </c>
      <c r="AW809" s="128">
        <f t="shared" si="625"/>
        <v>0</v>
      </c>
      <c r="AX809" s="146">
        <f t="shared" si="644"/>
        <v>0</v>
      </c>
      <c r="AY809" s="147">
        <f t="shared" si="626"/>
        <v>0</v>
      </c>
      <c r="AZ809" s="146">
        <f t="shared" si="645"/>
        <v>0</v>
      </c>
      <c r="BA809" s="129">
        <f t="shared" si="627"/>
        <v>0</v>
      </c>
      <c r="BB809" s="129">
        <f t="shared" si="628"/>
        <v>0</v>
      </c>
      <c r="BC809" s="129">
        <f t="shared" si="629"/>
        <v>0</v>
      </c>
      <c r="BD809" s="130">
        <f t="shared" si="630"/>
        <v>0</v>
      </c>
      <c r="BE809" s="130">
        <f t="shared" si="631"/>
        <v>0</v>
      </c>
      <c r="BF809" s="130">
        <f t="shared" si="632"/>
        <v>0</v>
      </c>
      <c r="BG809" s="149" t="b">
        <f t="shared" si="633"/>
        <v>0</v>
      </c>
      <c r="BH809" s="130" t="b">
        <f t="shared" si="634"/>
        <v>0</v>
      </c>
      <c r="BI809" s="130" t="str">
        <f t="shared" si="647"/>
        <v/>
      </c>
      <c r="BJ809" s="130" t="str">
        <f t="shared" si="648"/>
        <v/>
      </c>
      <c r="BK809" s="130">
        <f t="shared" si="649"/>
        <v>0</v>
      </c>
      <c r="BL809" s="130" t="str">
        <f t="shared" si="635"/>
        <v/>
      </c>
      <c r="BM809" s="130" t="str">
        <f t="shared" si="654"/>
        <v/>
      </c>
      <c r="BN809" s="130" t="str">
        <f t="shared" si="655"/>
        <v/>
      </c>
      <c r="BO809" s="130">
        <f t="shared" si="651"/>
        <v>0</v>
      </c>
      <c r="BP809" s="130">
        <f t="shared" si="652"/>
        <v>0</v>
      </c>
      <c r="BQ809" s="130">
        <f t="shared" si="653"/>
        <v>0</v>
      </c>
      <c r="BR809" s="130">
        <f t="shared" si="650"/>
        <v>0</v>
      </c>
      <c r="BS809" s="130" t="str">
        <f t="shared" si="636"/>
        <v>N</v>
      </c>
    </row>
    <row r="810" spans="1:71" ht="18" customHeight="1">
      <c r="A810" s="115"/>
      <c r="B810" s="117"/>
      <c r="C810" s="117"/>
      <c r="D810" s="118"/>
      <c r="E810" s="118"/>
      <c r="F810" s="115"/>
      <c r="G810" s="115"/>
      <c r="H810" s="119"/>
      <c r="I810" s="109" t="str">
        <f t="shared" si="606"/>
        <v xml:space="preserve"> </v>
      </c>
      <c r="J810" s="109" t="str">
        <f t="shared" si="607"/>
        <v xml:space="preserve"> </v>
      </c>
      <c r="K810" s="109" t="str">
        <f t="shared" si="608"/>
        <v xml:space="preserve"> </v>
      </c>
      <c r="W810" s="141" t="str">
        <f t="shared" si="609"/>
        <v xml:space="preserve"> </v>
      </c>
      <c r="X810" s="137" t="str">
        <f t="shared" si="610"/>
        <v xml:space="preserve"> </v>
      </c>
      <c r="Y810" s="137" t="str">
        <f t="shared" si="611"/>
        <v xml:space="preserve"> </v>
      </c>
      <c r="Z810" s="137" t="str">
        <f t="shared" si="637"/>
        <v xml:space="preserve"> </v>
      </c>
      <c r="AA810" s="138" t="str">
        <f t="shared" si="638"/>
        <v xml:space="preserve"> </v>
      </c>
      <c r="AB810" s="144" t="str">
        <f t="shared" si="639"/>
        <v xml:space="preserve"> </v>
      </c>
      <c r="AC810" s="139" t="e">
        <f t="shared" si="640"/>
        <v>#N/A</v>
      </c>
      <c r="AD810" s="139" t="e">
        <f t="shared" si="641"/>
        <v>#N/A</v>
      </c>
      <c r="AE810" s="140" t="str">
        <f>IF(ISBLANK($G810)," ",IF($D810="Z",#REF!,IF($G810=2,0,IF($G810=1,IF($AB810&gt;$AD810,#REF!,0),IF($AB810&lt;$AC810,#REF!,#REF!)))))</f>
        <v xml:space="preserve"> </v>
      </c>
      <c r="AF810" s="140" t="str">
        <f>IF(ISBLANK($G810)," ",IF($D810="Z",#REF!+#REF!,IF($G810=2,#REF!+#REF!,IF($G810=1,IF($AB810&gt;$AD810,#REF!+#REF!,#REF!+#REF!),IF($AB810&lt;$AC810,#REF!+#REF!,#REF!+#REF!)))))</f>
        <v xml:space="preserve"> </v>
      </c>
      <c r="AG810" s="125">
        <f t="shared" si="612"/>
        <v>0</v>
      </c>
      <c r="AH810" s="126">
        <f t="shared" si="613"/>
        <v>0</v>
      </c>
      <c r="AI810" s="126">
        <f t="shared" si="614"/>
        <v>0</v>
      </c>
      <c r="AJ810" s="126">
        <f t="shared" si="615"/>
        <v>0</v>
      </c>
      <c r="AK810" s="126">
        <f t="shared" si="616"/>
        <v>0</v>
      </c>
      <c r="AL810" s="126">
        <f t="shared" si="617"/>
        <v>4</v>
      </c>
      <c r="AM810" s="125">
        <f t="shared" si="646"/>
        <v>23</v>
      </c>
      <c r="AN810" s="125">
        <f t="shared" si="642"/>
        <v>0</v>
      </c>
      <c r="AO810" s="125">
        <f t="shared" si="643"/>
        <v>0</v>
      </c>
      <c r="AP810" s="125">
        <f t="shared" si="618"/>
        <v>1</v>
      </c>
      <c r="AQ810" s="127">
        <f t="shared" si="619"/>
        <v>810</v>
      </c>
      <c r="AR810" s="127">
        <f t="shared" si="620"/>
        <v>0</v>
      </c>
      <c r="AS810" s="125">
        <f t="shared" si="621"/>
        <v>0</v>
      </c>
      <c r="AT810" s="128">
        <f t="shared" si="622"/>
        <v>0</v>
      </c>
      <c r="AU810" s="128">
        <f t="shared" si="623"/>
        <v>0</v>
      </c>
      <c r="AV810" s="128">
        <f t="shared" si="624"/>
        <v>0</v>
      </c>
      <c r="AW810" s="128">
        <f t="shared" si="625"/>
        <v>0</v>
      </c>
      <c r="AX810" s="146">
        <f t="shared" si="644"/>
        <v>0</v>
      </c>
      <c r="AY810" s="147">
        <f t="shared" si="626"/>
        <v>0</v>
      </c>
      <c r="AZ810" s="146">
        <f t="shared" si="645"/>
        <v>0</v>
      </c>
      <c r="BA810" s="129">
        <f t="shared" si="627"/>
        <v>0</v>
      </c>
      <c r="BB810" s="129">
        <f t="shared" si="628"/>
        <v>0</v>
      </c>
      <c r="BC810" s="129">
        <f t="shared" si="629"/>
        <v>0</v>
      </c>
      <c r="BD810" s="130">
        <f t="shared" si="630"/>
        <v>0</v>
      </c>
      <c r="BE810" s="130">
        <f t="shared" si="631"/>
        <v>0</v>
      </c>
      <c r="BF810" s="130">
        <f t="shared" si="632"/>
        <v>0</v>
      </c>
      <c r="BG810" s="149" t="b">
        <f t="shared" si="633"/>
        <v>0</v>
      </c>
      <c r="BH810" s="130" t="b">
        <f t="shared" si="634"/>
        <v>0</v>
      </c>
      <c r="BI810" s="130" t="str">
        <f t="shared" si="647"/>
        <v/>
      </c>
      <c r="BJ810" s="130" t="str">
        <f t="shared" si="648"/>
        <v/>
      </c>
      <c r="BK810" s="130">
        <f t="shared" si="649"/>
        <v>0</v>
      </c>
      <c r="BL810" s="130" t="str">
        <f t="shared" si="635"/>
        <v/>
      </c>
      <c r="BM810" s="130" t="str">
        <f t="shared" si="654"/>
        <v/>
      </c>
      <c r="BN810" s="130" t="str">
        <f t="shared" si="655"/>
        <v/>
      </c>
      <c r="BO810" s="130">
        <f t="shared" si="651"/>
        <v>0</v>
      </c>
      <c r="BP810" s="130">
        <f t="shared" si="652"/>
        <v>0</v>
      </c>
      <c r="BQ810" s="130">
        <f t="shared" si="653"/>
        <v>0</v>
      </c>
      <c r="BR810" s="130">
        <f t="shared" si="650"/>
        <v>0</v>
      </c>
      <c r="BS810" s="130" t="str">
        <f t="shared" si="636"/>
        <v>N</v>
      </c>
    </row>
    <row r="811" spans="1:71" ht="18" customHeight="1">
      <c r="A811" s="115"/>
      <c r="B811" s="117"/>
      <c r="C811" s="117"/>
      <c r="D811" s="118"/>
      <c r="E811" s="118"/>
      <c r="F811" s="115"/>
      <c r="G811" s="115"/>
      <c r="H811" s="119"/>
      <c r="I811" s="109" t="str">
        <f t="shared" si="606"/>
        <v xml:space="preserve"> </v>
      </c>
      <c r="J811" s="109" t="str">
        <f t="shared" si="607"/>
        <v xml:space="preserve"> </v>
      </c>
      <c r="K811" s="109" t="str">
        <f t="shared" si="608"/>
        <v xml:space="preserve"> </v>
      </c>
      <c r="W811" s="141" t="str">
        <f t="shared" si="609"/>
        <v xml:space="preserve"> </v>
      </c>
      <c r="X811" s="137" t="str">
        <f t="shared" si="610"/>
        <v xml:space="preserve"> </v>
      </c>
      <c r="Y811" s="137" t="str">
        <f t="shared" si="611"/>
        <v xml:space="preserve"> </v>
      </c>
      <c r="Z811" s="137" t="str">
        <f t="shared" si="637"/>
        <v xml:space="preserve"> </v>
      </c>
      <c r="AA811" s="138" t="str">
        <f t="shared" si="638"/>
        <v xml:space="preserve"> </v>
      </c>
      <c r="AB811" s="144" t="str">
        <f t="shared" si="639"/>
        <v xml:space="preserve"> </v>
      </c>
      <c r="AC811" s="139" t="e">
        <f t="shared" si="640"/>
        <v>#N/A</v>
      </c>
      <c r="AD811" s="139" t="e">
        <f t="shared" si="641"/>
        <v>#N/A</v>
      </c>
      <c r="AE811" s="140" t="str">
        <f>IF(ISBLANK($G811)," ",IF($D811="Z",#REF!,IF($G811=2,0,IF($G811=1,IF($AB811&gt;$AD811,#REF!,0),IF($AB811&lt;$AC811,#REF!,#REF!)))))</f>
        <v xml:space="preserve"> </v>
      </c>
      <c r="AF811" s="140" t="str">
        <f>IF(ISBLANK($G811)," ",IF($D811="Z",#REF!+#REF!,IF($G811=2,#REF!+#REF!,IF($G811=1,IF($AB811&gt;$AD811,#REF!+#REF!,#REF!+#REF!),IF($AB811&lt;$AC811,#REF!+#REF!,#REF!+#REF!)))))</f>
        <v xml:space="preserve"> </v>
      </c>
      <c r="AG811" s="125">
        <f t="shared" si="612"/>
        <v>0</v>
      </c>
      <c r="AH811" s="126">
        <f t="shared" si="613"/>
        <v>0</v>
      </c>
      <c r="AI811" s="126">
        <f t="shared" si="614"/>
        <v>0</v>
      </c>
      <c r="AJ811" s="126">
        <f t="shared" si="615"/>
        <v>0</v>
      </c>
      <c r="AK811" s="126">
        <f t="shared" si="616"/>
        <v>0</v>
      </c>
      <c r="AL811" s="126">
        <f t="shared" si="617"/>
        <v>4</v>
      </c>
      <c r="AM811" s="125">
        <f t="shared" si="646"/>
        <v>23</v>
      </c>
      <c r="AN811" s="125">
        <f t="shared" si="642"/>
        <v>0</v>
      </c>
      <c r="AO811" s="125">
        <f t="shared" si="643"/>
        <v>0</v>
      </c>
      <c r="AP811" s="125">
        <f t="shared" si="618"/>
        <v>1</v>
      </c>
      <c r="AQ811" s="127">
        <f t="shared" si="619"/>
        <v>810</v>
      </c>
      <c r="AR811" s="127">
        <f t="shared" si="620"/>
        <v>0</v>
      </c>
      <c r="AS811" s="125">
        <f t="shared" si="621"/>
        <v>0</v>
      </c>
      <c r="AT811" s="128">
        <f t="shared" si="622"/>
        <v>0</v>
      </c>
      <c r="AU811" s="128">
        <f t="shared" si="623"/>
        <v>0</v>
      </c>
      <c r="AV811" s="128">
        <f t="shared" si="624"/>
        <v>0</v>
      </c>
      <c r="AW811" s="128">
        <f t="shared" si="625"/>
        <v>0</v>
      </c>
      <c r="AX811" s="146">
        <f t="shared" si="644"/>
        <v>0</v>
      </c>
      <c r="AY811" s="147">
        <f t="shared" si="626"/>
        <v>0</v>
      </c>
      <c r="AZ811" s="146">
        <f t="shared" si="645"/>
        <v>0</v>
      </c>
      <c r="BA811" s="129">
        <f t="shared" si="627"/>
        <v>0</v>
      </c>
      <c r="BB811" s="129">
        <f t="shared" si="628"/>
        <v>0</v>
      </c>
      <c r="BC811" s="129">
        <f t="shared" si="629"/>
        <v>0</v>
      </c>
      <c r="BD811" s="130">
        <f t="shared" si="630"/>
        <v>0</v>
      </c>
      <c r="BE811" s="130">
        <f t="shared" si="631"/>
        <v>0</v>
      </c>
      <c r="BF811" s="130">
        <f t="shared" si="632"/>
        <v>0</v>
      </c>
      <c r="BG811" s="149" t="b">
        <f t="shared" si="633"/>
        <v>0</v>
      </c>
      <c r="BH811" s="130" t="b">
        <f t="shared" si="634"/>
        <v>0</v>
      </c>
      <c r="BI811" s="130" t="str">
        <f t="shared" si="647"/>
        <v/>
      </c>
      <c r="BJ811" s="130" t="str">
        <f t="shared" si="648"/>
        <v/>
      </c>
      <c r="BK811" s="130">
        <f t="shared" si="649"/>
        <v>0</v>
      </c>
      <c r="BL811" s="130" t="str">
        <f t="shared" si="635"/>
        <v/>
      </c>
      <c r="BM811" s="130" t="str">
        <f t="shared" si="654"/>
        <v/>
      </c>
      <c r="BN811" s="130" t="str">
        <f t="shared" si="655"/>
        <v/>
      </c>
      <c r="BO811" s="130">
        <f t="shared" si="651"/>
        <v>0</v>
      </c>
      <c r="BP811" s="130">
        <f t="shared" si="652"/>
        <v>0</v>
      </c>
      <c r="BQ811" s="130">
        <f t="shared" si="653"/>
        <v>0</v>
      </c>
      <c r="BR811" s="130">
        <f t="shared" si="650"/>
        <v>0</v>
      </c>
      <c r="BS811" s="130" t="str">
        <f t="shared" si="636"/>
        <v>N</v>
      </c>
    </row>
    <row r="812" spans="1:71" ht="18" customHeight="1">
      <c r="A812" s="115"/>
      <c r="B812" s="117"/>
      <c r="C812" s="117"/>
      <c r="D812" s="118"/>
      <c r="E812" s="118"/>
      <c r="F812" s="115"/>
      <c r="G812" s="115"/>
      <c r="H812" s="119"/>
      <c r="I812" s="109" t="str">
        <f t="shared" si="606"/>
        <v xml:space="preserve"> </v>
      </c>
      <c r="J812" s="109" t="str">
        <f t="shared" si="607"/>
        <v xml:space="preserve"> </v>
      </c>
      <c r="K812" s="109" t="str">
        <f t="shared" si="608"/>
        <v xml:space="preserve"> </v>
      </c>
      <c r="W812" s="141" t="str">
        <f t="shared" si="609"/>
        <v xml:space="preserve"> </v>
      </c>
      <c r="X812" s="137" t="str">
        <f t="shared" si="610"/>
        <v xml:space="preserve"> </v>
      </c>
      <c r="Y812" s="137" t="str">
        <f t="shared" si="611"/>
        <v xml:space="preserve"> </v>
      </c>
      <c r="Z812" s="137" t="str">
        <f t="shared" si="637"/>
        <v xml:space="preserve"> </v>
      </c>
      <c r="AA812" s="138" t="str">
        <f t="shared" si="638"/>
        <v xml:space="preserve"> </v>
      </c>
      <c r="AB812" s="144" t="str">
        <f t="shared" si="639"/>
        <v xml:space="preserve"> </v>
      </c>
      <c r="AC812" s="139" t="e">
        <f t="shared" si="640"/>
        <v>#N/A</v>
      </c>
      <c r="AD812" s="139" t="e">
        <f t="shared" si="641"/>
        <v>#N/A</v>
      </c>
      <c r="AE812" s="140" t="str">
        <f>IF(ISBLANK($G812)," ",IF($D812="Z",#REF!,IF($G812=2,0,IF($G812=1,IF($AB812&gt;$AD812,#REF!,0),IF($AB812&lt;$AC812,#REF!,#REF!)))))</f>
        <v xml:space="preserve"> </v>
      </c>
      <c r="AF812" s="140" t="str">
        <f>IF(ISBLANK($G812)," ",IF($D812="Z",#REF!+#REF!,IF($G812=2,#REF!+#REF!,IF($G812=1,IF($AB812&gt;$AD812,#REF!+#REF!,#REF!+#REF!),IF($AB812&lt;$AC812,#REF!+#REF!,#REF!+#REF!)))))</f>
        <v xml:space="preserve"> </v>
      </c>
      <c r="AG812" s="125">
        <f t="shared" si="612"/>
        <v>0</v>
      </c>
      <c r="AH812" s="126">
        <f t="shared" si="613"/>
        <v>0</v>
      </c>
      <c r="AI812" s="126">
        <f t="shared" si="614"/>
        <v>0</v>
      </c>
      <c r="AJ812" s="126">
        <f t="shared" si="615"/>
        <v>0</v>
      </c>
      <c r="AK812" s="126">
        <f t="shared" si="616"/>
        <v>0</v>
      </c>
      <c r="AL812" s="126">
        <f t="shared" si="617"/>
        <v>4</v>
      </c>
      <c r="AM812" s="125">
        <f t="shared" si="646"/>
        <v>23</v>
      </c>
      <c r="AN812" s="125">
        <f t="shared" si="642"/>
        <v>0</v>
      </c>
      <c r="AO812" s="125">
        <f t="shared" si="643"/>
        <v>0</v>
      </c>
      <c r="AP812" s="125">
        <f t="shared" si="618"/>
        <v>1</v>
      </c>
      <c r="AQ812" s="127">
        <f t="shared" si="619"/>
        <v>810</v>
      </c>
      <c r="AR812" s="127">
        <f t="shared" si="620"/>
        <v>0</v>
      </c>
      <c r="AS812" s="125">
        <f t="shared" si="621"/>
        <v>0</v>
      </c>
      <c r="AT812" s="128">
        <f t="shared" si="622"/>
        <v>0</v>
      </c>
      <c r="AU812" s="128">
        <f t="shared" si="623"/>
        <v>0</v>
      </c>
      <c r="AV812" s="128">
        <f t="shared" si="624"/>
        <v>0</v>
      </c>
      <c r="AW812" s="128">
        <f t="shared" si="625"/>
        <v>0</v>
      </c>
      <c r="AX812" s="146">
        <f t="shared" si="644"/>
        <v>0</v>
      </c>
      <c r="AY812" s="147">
        <f t="shared" si="626"/>
        <v>0</v>
      </c>
      <c r="AZ812" s="146">
        <f t="shared" si="645"/>
        <v>0</v>
      </c>
      <c r="BA812" s="129">
        <f t="shared" si="627"/>
        <v>0</v>
      </c>
      <c r="BB812" s="129">
        <f t="shared" si="628"/>
        <v>0</v>
      </c>
      <c r="BC812" s="129">
        <f t="shared" si="629"/>
        <v>0</v>
      </c>
      <c r="BD812" s="130">
        <f t="shared" si="630"/>
        <v>0</v>
      </c>
      <c r="BE812" s="130">
        <f t="shared" si="631"/>
        <v>0</v>
      </c>
      <c r="BF812" s="130">
        <f t="shared" si="632"/>
        <v>0</v>
      </c>
      <c r="BG812" s="149" t="b">
        <f t="shared" si="633"/>
        <v>0</v>
      </c>
      <c r="BH812" s="130" t="b">
        <f t="shared" si="634"/>
        <v>0</v>
      </c>
      <c r="BI812" s="130" t="str">
        <f t="shared" si="647"/>
        <v/>
      </c>
      <c r="BJ812" s="130" t="str">
        <f t="shared" si="648"/>
        <v/>
      </c>
      <c r="BK812" s="130">
        <f t="shared" si="649"/>
        <v>0</v>
      </c>
      <c r="BL812" s="130" t="str">
        <f t="shared" si="635"/>
        <v/>
      </c>
      <c r="BM812" s="130" t="str">
        <f t="shared" si="654"/>
        <v/>
      </c>
      <c r="BN812" s="130" t="str">
        <f t="shared" si="655"/>
        <v/>
      </c>
      <c r="BO812" s="130">
        <f t="shared" si="651"/>
        <v>0</v>
      </c>
      <c r="BP812" s="130">
        <f t="shared" si="652"/>
        <v>0</v>
      </c>
      <c r="BQ812" s="130">
        <f t="shared" si="653"/>
        <v>0</v>
      </c>
      <c r="BR812" s="130">
        <f t="shared" si="650"/>
        <v>0</v>
      </c>
      <c r="BS812" s="130" t="str">
        <f t="shared" si="636"/>
        <v>N</v>
      </c>
    </row>
    <row r="813" spans="1:71" ht="18" customHeight="1">
      <c r="A813" s="115"/>
      <c r="B813" s="117"/>
      <c r="C813" s="117"/>
      <c r="D813" s="118"/>
      <c r="E813" s="118"/>
      <c r="F813" s="115"/>
      <c r="G813" s="115"/>
      <c r="H813" s="119"/>
      <c r="I813" s="109" t="str">
        <f t="shared" si="606"/>
        <v xml:space="preserve"> </v>
      </c>
      <c r="J813" s="109" t="str">
        <f t="shared" si="607"/>
        <v xml:space="preserve"> </v>
      </c>
      <c r="K813" s="109" t="str">
        <f t="shared" si="608"/>
        <v xml:space="preserve"> </v>
      </c>
      <c r="W813" s="141" t="str">
        <f t="shared" si="609"/>
        <v xml:space="preserve"> </v>
      </c>
      <c r="X813" s="137" t="str">
        <f t="shared" si="610"/>
        <v xml:space="preserve"> </v>
      </c>
      <c r="Y813" s="137" t="str">
        <f t="shared" si="611"/>
        <v xml:space="preserve"> </v>
      </c>
      <c r="Z813" s="137" t="str">
        <f t="shared" si="637"/>
        <v xml:space="preserve"> </v>
      </c>
      <c r="AA813" s="138" t="str">
        <f t="shared" si="638"/>
        <v xml:space="preserve"> </v>
      </c>
      <c r="AB813" s="144" t="str">
        <f t="shared" si="639"/>
        <v xml:space="preserve"> </v>
      </c>
      <c r="AC813" s="139" t="e">
        <f t="shared" si="640"/>
        <v>#N/A</v>
      </c>
      <c r="AD813" s="139" t="e">
        <f t="shared" si="641"/>
        <v>#N/A</v>
      </c>
      <c r="AE813" s="140" t="str">
        <f>IF(ISBLANK($G813)," ",IF($D813="Z",#REF!,IF($G813=2,0,IF($G813=1,IF($AB813&gt;$AD813,#REF!,0),IF($AB813&lt;$AC813,#REF!,#REF!)))))</f>
        <v xml:space="preserve"> </v>
      </c>
      <c r="AF813" s="140" t="str">
        <f>IF(ISBLANK($G813)," ",IF($D813="Z",#REF!+#REF!,IF($G813=2,#REF!+#REF!,IF($G813=1,IF($AB813&gt;$AD813,#REF!+#REF!,#REF!+#REF!),IF($AB813&lt;$AC813,#REF!+#REF!,#REF!+#REF!)))))</f>
        <v xml:space="preserve"> </v>
      </c>
      <c r="AG813" s="125">
        <f t="shared" si="612"/>
        <v>0</v>
      </c>
      <c r="AH813" s="126">
        <f t="shared" si="613"/>
        <v>0</v>
      </c>
      <c r="AI813" s="126">
        <f t="shared" si="614"/>
        <v>0</v>
      </c>
      <c r="AJ813" s="126">
        <f t="shared" si="615"/>
        <v>0</v>
      </c>
      <c r="AK813" s="126">
        <f t="shared" si="616"/>
        <v>0</v>
      </c>
      <c r="AL813" s="126">
        <f t="shared" si="617"/>
        <v>4</v>
      </c>
      <c r="AM813" s="125">
        <f t="shared" si="646"/>
        <v>23</v>
      </c>
      <c r="AN813" s="125">
        <f t="shared" si="642"/>
        <v>0</v>
      </c>
      <c r="AO813" s="125">
        <f t="shared" si="643"/>
        <v>0</v>
      </c>
      <c r="AP813" s="125">
        <f t="shared" si="618"/>
        <v>1</v>
      </c>
      <c r="AQ813" s="127">
        <f t="shared" si="619"/>
        <v>810</v>
      </c>
      <c r="AR813" s="127">
        <f t="shared" si="620"/>
        <v>0</v>
      </c>
      <c r="AS813" s="125">
        <f t="shared" si="621"/>
        <v>0</v>
      </c>
      <c r="AT813" s="128">
        <f t="shared" si="622"/>
        <v>0</v>
      </c>
      <c r="AU813" s="128">
        <f t="shared" si="623"/>
        <v>0</v>
      </c>
      <c r="AV813" s="128">
        <f t="shared" si="624"/>
        <v>0</v>
      </c>
      <c r="AW813" s="128">
        <f t="shared" si="625"/>
        <v>0</v>
      </c>
      <c r="AX813" s="146">
        <f t="shared" si="644"/>
        <v>0</v>
      </c>
      <c r="AY813" s="147">
        <f t="shared" si="626"/>
        <v>0</v>
      </c>
      <c r="AZ813" s="146">
        <f t="shared" si="645"/>
        <v>0</v>
      </c>
      <c r="BA813" s="129">
        <f t="shared" si="627"/>
        <v>0</v>
      </c>
      <c r="BB813" s="129">
        <f t="shared" si="628"/>
        <v>0</v>
      </c>
      <c r="BC813" s="129">
        <f t="shared" si="629"/>
        <v>0</v>
      </c>
      <c r="BD813" s="130">
        <f t="shared" si="630"/>
        <v>0</v>
      </c>
      <c r="BE813" s="130">
        <f t="shared" si="631"/>
        <v>0</v>
      </c>
      <c r="BF813" s="130">
        <f t="shared" si="632"/>
        <v>0</v>
      </c>
      <c r="BG813" s="149" t="b">
        <f t="shared" si="633"/>
        <v>0</v>
      </c>
      <c r="BH813" s="130" t="b">
        <f t="shared" si="634"/>
        <v>0</v>
      </c>
      <c r="BI813" s="130" t="str">
        <f t="shared" si="647"/>
        <v/>
      </c>
      <c r="BJ813" s="130" t="str">
        <f t="shared" si="648"/>
        <v/>
      </c>
      <c r="BK813" s="130">
        <f t="shared" si="649"/>
        <v>0</v>
      </c>
      <c r="BL813" s="130" t="str">
        <f t="shared" si="635"/>
        <v/>
      </c>
      <c r="BM813" s="130" t="str">
        <f t="shared" si="654"/>
        <v/>
      </c>
      <c r="BN813" s="130" t="str">
        <f t="shared" si="655"/>
        <v/>
      </c>
      <c r="BO813" s="130">
        <f t="shared" si="651"/>
        <v>0</v>
      </c>
      <c r="BP813" s="130">
        <f t="shared" si="652"/>
        <v>0</v>
      </c>
      <c r="BQ813" s="130">
        <f t="shared" si="653"/>
        <v>0</v>
      </c>
      <c r="BR813" s="130">
        <f t="shared" si="650"/>
        <v>0</v>
      </c>
      <c r="BS813" s="130" t="str">
        <f t="shared" si="636"/>
        <v>N</v>
      </c>
    </row>
    <row r="814" spans="1:71" ht="18" customHeight="1">
      <c r="A814" s="115"/>
      <c r="B814" s="117"/>
      <c r="C814" s="117"/>
      <c r="D814" s="118"/>
      <c r="E814" s="118"/>
      <c r="F814" s="115"/>
      <c r="G814" s="115"/>
      <c r="H814" s="119"/>
      <c r="I814" s="109" t="str">
        <f t="shared" si="606"/>
        <v xml:space="preserve"> </v>
      </c>
      <c r="J814" s="109" t="str">
        <f t="shared" si="607"/>
        <v xml:space="preserve"> </v>
      </c>
      <c r="K814" s="109" t="str">
        <f t="shared" si="608"/>
        <v xml:space="preserve"> </v>
      </c>
      <c r="W814" s="141" t="str">
        <f t="shared" si="609"/>
        <v xml:space="preserve"> </v>
      </c>
      <c r="X814" s="137" t="str">
        <f t="shared" si="610"/>
        <v xml:space="preserve"> </v>
      </c>
      <c r="Y814" s="137" t="str">
        <f t="shared" si="611"/>
        <v xml:space="preserve"> </v>
      </c>
      <c r="Z814" s="137" t="str">
        <f t="shared" si="637"/>
        <v xml:space="preserve"> </v>
      </c>
      <c r="AA814" s="138" t="str">
        <f t="shared" si="638"/>
        <v xml:space="preserve"> </v>
      </c>
      <c r="AB814" s="144" t="str">
        <f t="shared" si="639"/>
        <v xml:space="preserve"> </v>
      </c>
      <c r="AC814" s="139" t="e">
        <f t="shared" si="640"/>
        <v>#N/A</v>
      </c>
      <c r="AD814" s="139" t="e">
        <f t="shared" si="641"/>
        <v>#N/A</v>
      </c>
      <c r="AE814" s="140" t="str">
        <f>IF(ISBLANK($G814)," ",IF($D814="Z",#REF!,IF($G814=2,0,IF($G814=1,IF($AB814&gt;$AD814,#REF!,0),IF($AB814&lt;$AC814,#REF!,#REF!)))))</f>
        <v xml:space="preserve"> </v>
      </c>
      <c r="AF814" s="140" t="str">
        <f>IF(ISBLANK($G814)," ",IF($D814="Z",#REF!+#REF!,IF($G814=2,#REF!+#REF!,IF($G814=1,IF($AB814&gt;$AD814,#REF!+#REF!,#REF!+#REF!),IF($AB814&lt;$AC814,#REF!+#REF!,#REF!+#REF!)))))</f>
        <v xml:space="preserve"> </v>
      </c>
      <c r="AG814" s="125">
        <f t="shared" si="612"/>
        <v>0</v>
      </c>
      <c r="AH814" s="126">
        <f t="shared" si="613"/>
        <v>0</v>
      </c>
      <c r="AI814" s="126">
        <f t="shared" si="614"/>
        <v>0</v>
      </c>
      <c r="AJ814" s="126">
        <f t="shared" si="615"/>
        <v>0</v>
      </c>
      <c r="AK814" s="126">
        <f t="shared" si="616"/>
        <v>0</v>
      </c>
      <c r="AL814" s="126">
        <f t="shared" si="617"/>
        <v>4</v>
      </c>
      <c r="AM814" s="125">
        <f t="shared" si="646"/>
        <v>23</v>
      </c>
      <c r="AN814" s="125">
        <f t="shared" si="642"/>
        <v>0</v>
      </c>
      <c r="AO814" s="125">
        <f t="shared" si="643"/>
        <v>0</v>
      </c>
      <c r="AP814" s="125">
        <f t="shared" si="618"/>
        <v>1</v>
      </c>
      <c r="AQ814" s="127">
        <f t="shared" si="619"/>
        <v>810</v>
      </c>
      <c r="AR814" s="127">
        <f t="shared" si="620"/>
        <v>0</v>
      </c>
      <c r="AS814" s="125">
        <f t="shared" si="621"/>
        <v>0</v>
      </c>
      <c r="AT814" s="128">
        <f t="shared" si="622"/>
        <v>0</v>
      </c>
      <c r="AU814" s="128">
        <f t="shared" si="623"/>
        <v>0</v>
      </c>
      <c r="AV814" s="128">
        <f t="shared" si="624"/>
        <v>0</v>
      </c>
      <c r="AW814" s="128">
        <f t="shared" si="625"/>
        <v>0</v>
      </c>
      <c r="AX814" s="146">
        <f t="shared" si="644"/>
        <v>0</v>
      </c>
      <c r="AY814" s="147">
        <f t="shared" si="626"/>
        <v>0</v>
      </c>
      <c r="AZ814" s="146">
        <f t="shared" si="645"/>
        <v>0</v>
      </c>
      <c r="BA814" s="129">
        <f t="shared" si="627"/>
        <v>0</v>
      </c>
      <c r="BB814" s="129">
        <f t="shared" si="628"/>
        <v>0</v>
      </c>
      <c r="BC814" s="129">
        <f t="shared" si="629"/>
        <v>0</v>
      </c>
      <c r="BD814" s="130">
        <f t="shared" si="630"/>
        <v>0</v>
      </c>
      <c r="BE814" s="130">
        <f t="shared" si="631"/>
        <v>0</v>
      </c>
      <c r="BF814" s="130">
        <f t="shared" si="632"/>
        <v>0</v>
      </c>
      <c r="BG814" s="149" t="b">
        <f t="shared" si="633"/>
        <v>0</v>
      </c>
      <c r="BH814" s="130" t="b">
        <f t="shared" si="634"/>
        <v>0</v>
      </c>
      <c r="BI814" s="130" t="str">
        <f t="shared" si="647"/>
        <v/>
      </c>
      <c r="BJ814" s="130" t="str">
        <f t="shared" si="648"/>
        <v/>
      </c>
      <c r="BK814" s="130">
        <f t="shared" si="649"/>
        <v>0</v>
      </c>
      <c r="BL814" s="130" t="str">
        <f t="shared" si="635"/>
        <v/>
      </c>
      <c r="BM814" s="130" t="str">
        <f t="shared" si="654"/>
        <v/>
      </c>
      <c r="BN814" s="130" t="str">
        <f t="shared" si="655"/>
        <v/>
      </c>
      <c r="BO814" s="130">
        <f t="shared" si="651"/>
        <v>0</v>
      </c>
      <c r="BP814" s="130">
        <f t="shared" si="652"/>
        <v>0</v>
      </c>
      <c r="BQ814" s="130">
        <f t="shared" si="653"/>
        <v>0</v>
      </c>
      <c r="BR814" s="130">
        <f t="shared" si="650"/>
        <v>0</v>
      </c>
      <c r="BS814" s="130" t="str">
        <f t="shared" si="636"/>
        <v>N</v>
      </c>
    </row>
    <row r="815" spans="1:71" ht="18" customHeight="1">
      <c r="A815" s="115"/>
      <c r="B815" s="117"/>
      <c r="C815" s="117"/>
      <c r="D815" s="118"/>
      <c r="E815" s="118"/>
      <c r="F815" s="115"/>
      <c r="G815" s="115"/>
      <c r="H815" s="119"/>
      <c r="I815" s="109" t="str">
        <f t="shared" si="606"/>
        <v xml:space="preserve"> </v>
      </c>
      <c r="J815" s="109" t="str">
        <f t="shared" si="607"/>
        <v xml:space="preserve"> </v>
      </c>
      <c r="K815" s="109" t="str">
        <f t="shared" si="608"/>
        <v xml:space="preserve"> </v>
      </c>
      <c r="W815" s="141" t="str">
        <f t="shared" si="609"/>
        <v xml:space="preserve"> </v>
      </c>
      <c r="X815" s="137" t="str">
        <f t="shared" si="610"/>
        <v xml:space="preserve"> </v>
      </c>
      <c r="Y815" s="137" t="str">
        <f t="shared" si="611"/>
        <v xml:space="preserve"> </v>
      </c>
      <c r="Z815" s="137" t="str">
        <f t="shared" si="637"/>
        <v xml:space="preserve"> </v>
      </c>
      <c r="AA815" s="138" t="str">
        <f t="shared" si="638"/>
        <v xml:space="preserve"> </v>
      </c>
      <c r="AB815" s="144" t="str">
        <f t="shared" si="639"/>
        <v xml:space="preserve"> </v>
      </c>
      <c r="AC815" s="139" t="e">
        <f t="shared" si="640"/>
        <v>#N/A</v>
      </c>
      <c r="AD815" s="139" t="e">
        <f t="shared" si="641"/>
        <v>#N/A</v>
      </c>
      <c r="AE815" s="140" t="str">
        <f>IF(ISBLANK($G815)," ",IF($D815="Z",#REF!,IF($G815=2,0,IF($G815=1,IF($AB815&gt;$AD815,#REF!,0),IF($AB815&lt;$AC815,#REF!,#REF!)))))</f>
        <v xml:space="preserve"> </v>
      </c>
      <c r="AF815" s="140" t="str">
        <f>IF(ISBLANK($G815)," ",IF($D815="Z",#REF!+#REF!,IF($G815=2,#REF!+#REF!,IF($G815=1,IF($AB815&gt;$AD815,#REF!+#REF!,#REF!+#REF!),IF($AB815&lt;$AC815,#REF!+#REF!,#REF!+#REF!)))))</f>
        <v xml:space="preserve"> </v>
      </c>
      <c r="AG815" s="125">
        <f t="shared" si="612"/>
        <v>0</v>
      </c>
      <c r="AH815" s="126">
        <f t="shared" si="613"/>
        <v>0</v>
      </c>
      <c r="AI815" s="126">
        <f t="shared" si="614"/>
        <v>0</v>
      </c>
      <c r="AJ815" s="126">
        <f t="shared" si="615"/>
        <v>0</v>
      </c>
      <c r="AK815" s="126">
        <f t="shared" si="616"/>
        <v>0</v>
      </c>
      <c r="AL815" s="126">
        <f t="shared" si="617"/>
        <v>4</v>
      </c>
      <c r="AM815" s="125">
        <f t="shared" si="646"/>
        <v>23</v>
      </c>
      <c r="AN815" s="125">
        <f t="shared" si="642"/>
        <v>0</v>
      </c>
      <c r="AO815" s="125">
        <f t="shared" si="643"/>
        <v>0</v>
      </c>
      <c r="AP815" s="125">
        <f t="shared" si="618"/>
        <v>1</v>
      </c>
      <c r="AQ815" s="127">
        <f t="shared" si="619"/>
        <v>810</v>
      </c>
      <c r="AR815" s="127">
        <f t="shared" si="620"/>
        <v>0</v>
      </c>
      <c r="AS815" s="125">
        <f t="shared" si="621"/>
        <v>0</v>
      </c>
      <c r="AT815" s="128">
        <f t="shared" si="622"/>
        <v>0</v>
      </c>
      <c r="AU815" s="128">
        <f t="shared" si="623"/>
        <v>0</v>
      </c>
      <c r="AV815" s="128">
        <f t="shared" si="624"/>
        <v>0</v>
      </c>
      <c r="AW815" s="128">
        <f t="shared" si="625"/>
        <v>0</v>
      </c>
      <c r="AX815" s="146">
        <f t="shared" si="644"/>
        <v>0</v>
      </c>
      <c r="AY815" s="147">
        <f t="shared" si="626"/>
        <v>0</v>
      </c>
      <c r="AZ815" s="146">
        <f t="shared" si="645"/>
        <v>0</v>
      </c>
      <c r="BA815" s="129">
        <f t="shared" si="627"/>
        <v>0</v>
      </c>
      <c r="BB815" s="129">
        <f t="shared" si="628"/>
        <v>0</v>
      </c>
      <c r="BC815" s="129">
        <f t="shared" si="629"/>
        <v>0</v>
      </c>
      <c r="BD815" s="130">
        <f t="shared" si="630"/>
        <v>0</v>
      </c>
      <c r="BE815" s="130">
        <f t="shared" si="631"/>
        <v>0</v>
      </c>
      <c r="BF815" s="130">
        <f t="shared" si="632"/>
        <v>0</v>
      </c>
      <c r="BG815" s="149" t="b">
        <f t="shared" si="633"/>
        <v>0</v>
      </c>
      <c r="BH815" s="130" t="b">
        <f t="shared" si="634"/>
        <v>0</v>
      </c>
      <c r="BI815" s="130" t="str">
        <f t="shared" si="647"/>
        <v/>
      </c>
      <c r="BJ815" s="130" t="str">
        <f t="shared" si="648"/>
        <v/>
      </c>
      <c r="BK815" s="130">
        <f t="shared" si="649"/>
        <v>0</v>
      </c>
      <c r="BL815" s="130" t="str">
        <f t="shared" si="635"/>
        <v/>
      </c>
      <c r="BM815" s="130" t="str">
        <f t="shared" si="654"/>
        <v/>
      </c>
      <c r="BN815" s="130" t="str">
        <f t="shared" si="655"/>
        <v/>
      </c>
      <c r="BO815" s="130">
        <f t="shared" si="651"/>
        <v>0</v>
      </c>
      <c r="BP815" s="130">
        <f t="shared" si="652"/>
        <v>0</v>
      </c>
      <c r="BQ815" s="130">
        <f t="shared" si="653"/>
        <v>0</v>
      </c>
      <c r="BR815" s="130">
        <f t="shared" si="650"/>
        <v>0</v>
      </c>
      <c r="BS815" s="130" t="str">
        <f t="shared" si="636"/>
        <v>N</v>
      </c>
    </row>
    <row r="816" spans="1:71" ht="18" customHeight="1">
      <c r="A816" s="115"/>
      <c r="B816" s="117"/>
      <c r="C816" s="117"/>
      <c r="D816" s="118"/>
      <c r="E816" s="118"/>
      <c r="F816" s="115"/>
      <c r="G816" s="115"/>
      <c r="H816" s="119"/>
      <c r="I816" s="109" t="str">
        <f t="shared" si="606"/>
        <v xml:space="preserve"> </v>
      </c>
      <c r="J816" s="109" t="str">
        <f t="shared" si="607"/>
        <v xml:space="preserve"> </v>
      </c>
      <c r="K816" s="109" t="str">
        <f t="shared" si="608"/>
        <v xml:space="preserve"> </v>
      </c>
      <c r="W816" s="141" t="str">
        <f t="shared" si="609"/>
        <v xml:space="preserve"> </v>
      </c>
      <c r="X816" s="137" t="str">
        <f t="shared" si="610"/>
        <v xml:space="preserve"> </v>
      </c>
      <c r="Y816" s="137" t="str">
        <f t="shared" si="611"/>
        <v xml:space="preserve"> </v>
      </c>
      <c r="Z816" s="137" t="str">
        <f t="shared" si="637"/>
        <v xml:space="preserve"> </v>
      </c>
      <c r="AA816" s="138" t="str">
        <f t="shared" si="638"/>
        <v xml:space="preserve"> </v>
      </c>
      <c r="AB816" s="144" t="str">
        <f t="shared" si="639"/>
        <v xml:space="preserve"> </v>
      </c>
      <c r="AC816" s="139" t="e">
        <f t="shared" si="640"/>
        <v>#N/A</v>
      </c>
      <c r="AD816" s="139" t="e">
        <f t="shared" si="641"/>
        <v>#N/A</v>
      </c>
      <c r="AE816" s="140" t="str">
        <f>IF(ISBLANK($G816)," ",IF($D816="Z",#REF!,IF($G816=2,0,IF($G816=1,IF($AB816&gt;$AD816,#REF!,0),IF($AB816&lt;$AC816,#REF!,#REF!)))))</f>
        <v xml:space="preserve"> </v>
      </c>
      <c r="AF816" s="140" t="str">
        <f>IF(ISBLANK($G816)," ",IF($D816="Z",#REF!+#REF!,IF($G816=2,#REF!+#REF!,IF($G816=1,IF($AB816&gt;$AD816,#REF!+#REF!,#REF!+#REF!),IF($AB816&lt;$AC816,#REF!+#REF!,#REF!+#REF!)))))</f>
        <v xml:space="preserve"> </v>
      </c>
      <c r="AG816" s="125">
        <f t="shared" si="612"/>
        <v>0</v>
      </c>
      <c r="AH816" s="126">
        <f t="shared" si="613"/>
        <v>0</v>
      </c>
      <c r="AI816" s="126">
        <f t="shared" si="614"/>
        <v>0</v>
      </c>
      <c r="AJ816" s="126">
        <f t="shared" si="615"/>
        <v>0</v>
      </c>
      <c r="AK816" s="126">
        <f t="shared" si="616"/>
        <v>0</v>
      </c>
      <c r="AL816" s="126">
        <f t="shared" si="617"/>
        <v>4</v>
      </c>
      <c r="AM816" s="125">
        <f t="shared" si="646"/>
        <v>23</v>
      </c>
      <c r="AN816" s="125">
        <f t="shared" si="642"/>
        <v>0</v>
      </c>
      <c r="AO816" s="125">
        <f t="shared" si="643"/>
        <v>0</v>
      </c>
      <c r="AP816" s="125">
        <f t="shared" si="618"/>
        <v>1</v>
      </c>
      <c r="AQ816" s="127">
        <f t="shared" si="619"/>
        <v>810</v>
      </c>
      <c r="AR816" s="127">
        <f t="shared" si="620"/>
        <v>0</v>
      </c>
      <c r="AS816" s="125">
        <f t="shared" si="621"/>
        <v>0</v>
      </c>
      <c r="AT816" s="128">
        <f t="shared" si="622"/>
        <v>0</v>
      </c>
      <c r="AU816" s="128">
        <f t="shared" si="623"/>
        <v>0</v>
      </c>
      <c r="AV816" s="128">
        <f t="shared" si="624"/>
        <v>0</v>
      </c>
      <c r="AW816" s="128">
        <f t="shared" si="625"/>
        <v>0</v>
      </c>
      <c r="AX816" s="146">
        <f t="shared" si="644"/>
        <v>0</v>
      </c>
      <c r="AY816" s="147">
        <f t="shared" si="626"/>
        <v>0</v>
      </c>
      <c r="AZ816" s="146">
        <f t="shared" si="645"/>
        <v>0</v>
      </c>
      <c r="BA816" s="129">
        <f t="shared" si="627"/>
        <v>0</v>
      </c>
      <c r="BB816" s="129">
        <f t="shared" si="628"/>
        <v>0</v>
      </c>
      <c r="BC816" s="129">
        <f t="shared" si="629"/>
        <v>0</v>
      </c>
      <c r="BD816" s="130">
        <f t="shared" si="630"/>
        <v>0</v>
      </c>
      <c r="BE816" s="130">
        <f t="shared" si="631"/>
        <v>0</v>
      </c>
      <c r="BF816" s="130">
        <f t="shared" si="632"/>
        <v>0</v>
      </c>
      <c r="BG816" s="149" t="b">
        <f t="shared" si="633"/>
        <v>0</v>
      </c>
      <c r="BH816" s="130" t="b">
        <f t="shared" si="634"/>
        <v>0</v>
      </c>
      <c r="BI816" s="130" t="str">
        <f t="shared" si="647"/>
        <v/>
      </c>
      <c r="BJ816" s="130" t="str">
        <f t="shared" si="648"/>
        <v/>
      </c>
      <c r="BK816" s="130">
        <f t="shared" si="649"/>
        <v>0</v>
      </c>
      <c r="BL816" s="130" t="str">
        <f t="shared" si="635"/>
        <v/>
      </c>
      <c r="BM816" s="130" t="str">
        <f t="shared" si="654"/>
        <v/>
      </c>
      <c r="BN816" s="130" t="str">
        <f t="shared" si="655"/>
        <v/>
      </c>
      <c r="BO816" s="130">
        <f t="shared" si="651"/>
        <v>0</v>
      </c>
      <c r="BP816" s="130">
        <f t="shared" si="652"/>
        <v>0</v>
      </c>
      <c r="BQ816" s="130">
        <f t="shared" si="653"/>
        <v>0</v>
      </c>
      <c r="BR816" s="130">
        <f t="shared" si="650"/>
        <v>0</v>
      </c>
      <c r="BS816" s="130" t="str">
        <f t="shared" si="636"/>
        <v>N</v>
      </c>
    </row>
    <row r="817" spans="1:71" ht="18" customHeight="1">
      <c r="A817" s="115"/>
      <c r="B817" s="117"/>
      <c r="C817" s="117"/>
      <c r="D817" s="118"/>
      <c r="E817" s="118"/>
      <c r="F817" s="115"/>
      <c r="G817" s="115"/>
      <c r="H817" s="119"/>
      <c r="I817" s="109" t="str">
        <f t="shared" si="606"/>
        <v xml:space="preserve"> </v>
      </c>
      <c r="J817" s="109" t="str">
        <f t="shared" si="607"/>
        <v xml:space="preserve"> </v>
      </c>
      <c r="K817" s="109" t="str">
        <f t="shared" si="608"/>
        <v xml:space="preserve"> </v>
      </c>
      <c r="W817" s="141" t="str">
        <f t="shared" si="609"/>
        <v xml:space="preserve"> </v>
      </c>
      <c r="X817" s="137" t="str">
        <f t="shared" si="610"/>
        <v xml:space="preserve"> </v>
      </c>
      <c r="Y817" s="137" t="str">
        <f t="shared" si="611"/>
        <v xml:space="preserve"> </v>
      </c>
      <c r="Z817" s="137" t="str">
        <f t="shared" si="637"/>
        <v xml:space="preserve"> </v>
      </c>
      <c r="AA817" s="138" t="str">
        <f t="shared" si="638"/>
        <v xml:space="preserve"> </v>
      </c>
      <c r="AB817" s="144" t="str">
        <f t="shared" si="639"/>
        <v xml:space="preserve"> </v>
      </c>
      <c r="AC817" s="139" t="e">
        <f t="shared" si="640"/>
        <v>#N/A</v>
      </c>
      <c r="AD817" s="139" t="e">
        <f t="shared" si="641"/>
        <v>#N/A</v>
      </c>
      <c r="AE817" s="140" t="str">
        <f>IF(ISBLANK($G817)," ",IF($D817="Z",#REF!,IF($G817=2,0,IF($G817=1,IF($AB817&gt;$AD817,#REF!,0),IF($AB817&lt;$AC817,#REF!,#REF!)))))</f>
        <v xml:space="preserve"> </v>
      </c>
      <c r="AF817" s="140" t="str">
        <f>IF(ISBLANK($G817)," ",IF($D817="Z",#REF!+#REF!,IF($G817=2,#REF!+#REF!,IF($G817=1,IF($AB817&gt;$AD817,#REF!+#REF!,#REF!+#REF!),IF($AB817&lt;$AC817,#REF!+#REF!,#REF!+#REF!)))))</f>
        <v xml:space="preserve"> </v>
      </c>
      <c r="AG817" s="125">
        <f t="shared" si="612"/>
        <v>0</v>
      </c>
      <c r="AH817" s="126">
        <f t="shared" si="613"/>
        <v>0</v>
      </c>
      <c r="AI817" s="126">
        <f t="shared" si="614"/>
        <v>0</v>
      </c>
      <c r="AJ817" s="126">
        <f t="shared" si="615"/>
        <v>0</v>
      </c>
      <c r="AK817" s="126">
        <f t="shared" si="616"/>
        <v>0</v>
      </c>
      <c r="AL817" s="126">
        <f t="shared" si="617"/>
        <v>4</v>
      </c>
      <c r="AM817" s="125">
        <f t="shared" si="646"/>
        <v>23</v>
      </c>
      <c r="AN817" s="125">
        <f t="shared" si="642"/>
        <v>0</v>
      </c>
      <c r="AO817" s="125">
        <f t="shared" si="643"/>
        <v>0</v>
      </c>
      <c r="AP817" s="125">
        <f t="shared" si="618"/>
        <v>1</v>
      </c>
      <c r="AQ817" s="127">
        <f t="shared" si="619"/>
        <v>810</v>
      </c>
      <c r="AR817" s="127">
        <f t="shared" si="620"/>
        <v>0</v>
      </c>
      <c r="AS817" s="125">
        <f t="shared" si="621"/>
        <v>0</v>
      </c>
      <c r="AT817" s="128">
        <f t="shared" si="622"/>
        <v>0</v>
      </c>
      <c r="AU817" s="128">
        <f t="shared" si="623"/>
        <v>0</v>
      </c>
      <c r="AV817" s="128">
        <f t="shared" si="624"/>
        <v>0</v>
      </c>
      <c r="AW817" s="128">
        <f t="shared" si="625"/>
        <v>0</v>
      </c>
      <c r="AX817" s="146">
        <f t="shared" si="644"/>
        <v>0</v>
      </c>
      <c r="AY817" s="147">
        <f t="shared" si="626"/>
        <v>0</v>
      </c>
      <c r="AZ817" s="146">
        <f t="shared" si="645"/>
        <v>0</v>
      </c>
      <c r="BA817" s="129">
        <f t="shared" si="627"/>
        <v>0</v>
      </c>
      <c r="BB817" s="129">
        <f t="shared" si="628"/>
        <v>0</v>
      </c>
      <c r="BC817" s="129">
        <f t="shared" si="629"/>
        <v>0</v>
      </c>
      <c r="BD817" s="130">
        <f t="shared" si="630"/>
        <v>0</v>
      </c>
      <c r="BE817" s="130">
        <f t="shared" si="631"/>
        <v>0</v>
      </c>
      <c r="BF817" s="130">
        <f t="shared" si="632"/>
        <v>0</v>
      </c>
      <c r="BG817" s="149" t="b">
        <f t="shared" si="633"/>
        <v>0</v>
      </c>
      <c r="BH817" s="130" t="b">
        <f t="shared" si="634"/>
        <v>0</v>
      </c>
      <c r="BI817" s="130" t="str">
        <f t="shared" si="647"/>
        <v/>
      </c>
      <c r="BJ817" s="130" t="str">
        <f t="shared" si="648"/>
        <v/>
      </c>
      <c r="BK817" s="130">
        <f t="shared" si="649"/>
        <v>0</v>
      </c>
      <c r="BL817" s="130" t="str">
        <f t="shared" si="635"/>
        <v/>
      </c>
      <c r="BM817" s="130" t="str">
        <f t="shared" si="654"/>
        <v/>
      </c>
      <c r="BN817" s="130" t="str">
        <f t="shared" si="655"/>
        <v/>
      </c>
      <c r="BO817" s="130">
        <f t="shared" si="651"/>
        <v>0</v>
      </c>
      <c r="BP817" s="130">
        <f t="shared" si="652"/>
        <v>0</v>
      </c>
      <c r="BQ817" s="130">
        <f t="shared" si="653"/>
        <v>0</v>
      </c>
      <c r="BR817" s="130">
        <f t="shared" si="650"/>
        <v>0</v>
      </c>
      <c r="BS817" s="130" t="str">
        <f t="shared" si="636"/>
        <v>N</v>
      </c>
    </row>
    <row r="818" spans="1:71" ht="18" customHeight="1">
      <c r="A818" s="115"/>
      <c r="B818" s="117"/>
      <c r="C818" s="117"/>
      <c r="D818" s="118"/>
      <c r="E818" s="118"/>
      <c r="F818" s="115"/>
      <c r="G818" s="115"/>
      <c r="H818" s="119"/>
      <c r="I818" s="109" t="str">
        <f t="shared" si="606"/>
        <v xml:space="preserve"> </v>
      </c>
      <c r="J818" s="109" t="str">
        <f t="shared" si="607"/>
        <v xml:space="preserve"> </v>
      </c>
      <c r="K818" s="109" t="str">
        <f t="shared" si="608"/>
        <v xml:space="preserve"> </v>
      </c>
      <c r="W818" s="141" t="str">
        <f t="shared" si="609"/>
        <v xml:space="preserve"> </v>
      </c>
      <c r="X818" s="137" t="str">
        <f t="shared" si="610"/>
        <v xml:space="preserve"> </v>
      </c>
      <c r="Y818" s="137" t="str">
        <f t="shared" si="611"/>
        <v xml:space="preserve"> </v>
      </c>
      <c r="Z818" s="137" t="str">
        <f t="shared" si="637"/>
        <v xml:space="preserve"> </v>
      </c>
      <c r="AA818" s="138" t="str">
        <f t="shared" si="638"/>
        <v xml:space="preserve"> </v>
      </c>
      <c r="AB818" s="144" t="str">
        <f t="shared" si="639"/>
        <v xml:space="preserve"> </v>
      </c>
      <c r="AC818" s="139" t="e">
        <f t="shared" si="640"/>
        <v>#N/A</v>
      </c>
      <c r="AD818" s="139" t="e">
        <f t="shared" si="641"/>
        <v>#N/A</v>
      </c>
      <c r="AE818" s="140" t="str">
        <f>IF(ISBLANK($G818)," ",IF($D818="Z",#REF!,IF($G818=2,0,IF($G818=1,IF($AB818&gt;$AD818,#REF!,0),IF($AB818&lt;$AC818,#REF!,#REF!)))))</f>
        <v xml:space="preserve"> </v>
      </c>
      <c r="AF818" s="140" t="str">
        <f>IF(ISBLANK($G818)," ",IF($D818="Z",#REF!+#REF!,IF($G818=2,#REF!+#REF!,IF($G818=1,IF($AB818&gt;$AD818,#REF!+#REF!,#REF!+#REF!),IF($AB818&lt;$AC818,#REF!+#REF!,#REF!+#REF!)))))</f>
        <v xml:space="preserve"> </v>
      </c>
      <c r="AG818" s="125">
        <f t="shared" si="612"/>
        <v>0</v>
      </c>
      <c r="AH818" s="126">
        <f t="shared" si="613"/>
        <v>0</v>
      </c>
      <c r="AI818" s="126">
        <f t="shared" si="614"/>
        <v>0</v>
      </c>
      <c r="AJ818" s="126">
        <f t="shared" si="615"/>
        <v>0</v>
      </c>
      <c r="AK818" s="126">
        <f t="shared" si="616"/>
        <v>0</v>
      </c>
      <c r="AL818" s="126">
        <f t="shared" si="617"/>
        <v>4</v>
      </c>
      <c r="AM818" s="125">
        <f t="shared" si="646"/>
        <v>23</v>
      </c>
      <c r="AN818" s="125">
        <f t="shared" si="642"/>
        <v>0</v>
      </c>
      <c r="AO818" s="125">
        <f t="shared" si="643"/>
        <v>0</v>
      </c>
      <c r="AP818" s="125">
        <f t="shared" si="618"/>
        <v>1</v>
      </c>
      <c r="AQ818" s="127">
        <f t="shared" si="619"/>
        <v>810</v>
      </c>
      <c r="AR818" s="127">
        <f t="shared" si="620"/>
        <v>0</v>
      </c>
      <c r="AS818" s="125">
        <f t="shared" si="621"/>
        <v>0</v>
      </c>
      <c r="AT818" s="128">
        <f t="shared" si="622"/>
        <v>0</v>
      </c>
      <c r="AU818" s="128">
        <f t="shared" si="623"/>
        <v>0</v>
      </c>
      <c r="AV818" s="128">
        <f t="shared" si="624"/>
        <v>0</v>
      </c>
      <c r="AW818" s="128">
        <f t="shared" si="625"/>
        <v>0</v>
      </c>
      <c r="AX818" s="146">
        <f t="shared" si="644"/>
        <v>0</v>
      </c>
      <c r="AY818" s="147">
        <f t="shared" si="626"/>
        <v>0</v>
      </c>
      <c r="AZ818" s="146">
        <f t="shared" si="645"/>
        <v>0</v>
      </c>
      <c r="BA818" s="129">
        <f t="shared" si="627"/>
        <v>0</v>
      </c>
      <c r="BB818" s="129">
        <f t="shared" si="628"/>
        <v>0</v>
      </c>
      <c r="BC818" s="129">
        <f t="shared" si="629"/>
        <v>0</v>
      </c>
      <c r="BD818" s="130">
        <f t="shared" si="630"/>
        <v>0</v>
      </c>
      <c r="BE818" s="130">
        <f t="shared" si="631"/>
        <v>0</v>
      </c>
      <c r="BF818" s="130">
        <f t="shared" si="632"/>
        <v>0</v>
      </c>
      <c r="BG818" s="149" t="b">
        <f t="shared" si="633"/>
        <v>0</v>
      </c>
      <c r="BH818" s="130" t="b">
        <f t="shared" si="634"/>
        <v>0</v>
      </c>
      <c r="BI818" s="130" t="str">
        <f t="shared" si="647"/>
        <v/>
      </c>
      <c r="BJ818" s="130" t="str">
        <f t="shared" si="648"/>
        <v/>
      </c>
      <c r="BK818" s="130">
        <f t="shared" si="649"/>
        <v>0</v>
      </c>
      <c r="BL818" s="130" t="str">
        <f t="shared" si="635"/>
        <v/>
      </c>
      <c r="BM818" s="130" t="str">
        <f t="shared" si="654"/>
        <v/>
      </c>
      <c r="BN818" s="130" t="str">
        <f t="shared" si="655"/>
        <v/>
      </c>
      <c r="BO818" s="130">
        <f t="shared" si="651"/>
        <v>0</v>
      </c>
      <c r="BP818" s="130">
        <f t="shared" si="652"/>
        <v>0</v>
      </c>
      <c r="BQ818" s="130">
        <f t="shared" si="653"/>
        <v>0</v>
      </c>
      <c r="BR818" s="130">
        <f t="shared" si="650"/>
        <v>0</v>
      </c>
      <c r="BS818" s="130" t="str">
        <f t="shared" si="636"/>
        <v>N</v>
      </c>
    </row>
    <row r="819" spans="1:71" ht="18" customHeight="1">
      <c r="A819" s="115"/>
      <c r="B819" s="117"/>
      <c r="C819" s="117"/>
      <c r="D819" s="118"/>
      <c r="E819" s="118"/>
      <c r="F819" s="115"/>
      <c r="G819" s="115"/>
      <c r="H819" s="119"/>
      <c r="I819" s="109" t="str">
        <f t="shared" si="606"/>
        <v xml:space="preserve"> </v>
      </c>
      <c r="J819" s="109" t="str">
        <f t="shared" si="607"/>
        <v xml:space="preserve"> </v>
      </c>
      <c r="K819" s="109" t="str">
        <f t="shared" si="608"/>
        <v xml:space="preserve"> </v>
      </c>
      <c r="W819" s="141" t="str">
        <f t="shared" si="609"/>
        <v xml:space="preserve"> </v>
      </c>
      <c r="X819" s="137" t="str">
        <f t="shared" si="610"/>
        <v xml:space="preserve"> </v>
      </c>
      <c r="Y819" s="137" t="str">
        <f t="shared" si="611"/>
        <v xml:space="preserve"> </v>
      </c>
      <c r="Z819" s="137" t="str">
        <f t="shared" si="637"/>
        <v xml:space="preserve"> </v>
      </c>
      <c r="AA819" s="138" t="str">
        <f t="shared" si="638"/>
        <v xml:space="preserve"> </v>
      </c>
      <c r="AB819" s="144" t="str">
        <f t="shared" si="639"/>
        <v xml:space="preserve"> </v>
      </c>
      <c r="AC819" s="139" t="e">
        <f t="shared" si="640"/>
        <v>#N/A</v>
      </c>
      <c r="AD819" s="139" t="e">
        <f t="shared" si="641"/>
        <v>#N/A</v>
      </c>
      <c r="AE819" s="140" t="str">
        <f>IF(ISBLANK($G819)," ",IF($D819="Z",#REF!,IF($G819=2,0,IF($G819=1,IF($AB819&gt;$AD819,#REF!,0),IF($AB819&lt;$AC819,#REF!,#REF!)))))</f>
        <v xml:space="preserve"> </v>
      </c>
      <c r="AF819" s="140" t="str">
        <f>IF(ISBLANK($G819)," ",IF($D819="Z",#REF!+#REF!,IF($G819=2,#REF!+#REF!,IF($G819=1,IF($AB819&gt;$AD819,#REF!+#REF!,#REF!+#REF!),IF($AB819&lt;$AC819,#REF!+#REF!,#REF!+#REF!)))))</f>
        <v xml:space="preserve"> </v>
      </c>
      <c r="AG819" s="125">
        <f t="shared" si="612"/>
        <v>0</v>
      </c>
      <c r="AH819" s="126">
        <f t="shared" si="613"/>
        <v>0</v>
      </c>
      <c r="AI819" s="126">
        <f t="shared" si="614"/>
        <v>0</v>
      </c>
      <c r="AJ819" s="126">
        <f t="shared" si="615"/>
        <v>0</v>
      </c>
      <c r="AK819" s="126">
        <f t="shared" si="616"/>
        <v>0</v>
      </c>
      <c r="AL819" s="126">
        <f t="shared" si="617"/>
        <v>4</v>
      </c>
      <c r="AM819" s="125">
        <f t="shared" si="646"/>
        <v>23</v>
      </c>
      <c r="AN819" s="125">
        <f t="shared" si="642"/>
        <v>0</v>
      </c>
      <c r="AO819" s="125">
        <f t="shared" si="643"/>
        <v>0</v>
      </c>
      <c r="AP819" s="125">
        <f t="shared" si="618"/>
        <v>1</v>
      </c>
      <c r="AQ819" s="127">
        <f t="shared" si="619"/>
        <v>810</v>
      </c>
      <c r="AR819" s="127">
        <f t="shared" si="620"/>
        <v>0</v>
      </c>
      <c r="AS819" s="125">
        <f t="shared" si="621"/>
        <v>0</v>
      </c>
      <c r="AT819" s="128">
        <f t="shared" si="622"/>
        <v>0</v>
      </c>
      <c r="AU819" s="128">
        <f t="shared" si="623"/>
        <v>0</v>
      </c>
      <c r="AV819" s="128">
        <f t="shared" si="624"/>
        <v>0</v>
      </c>
      <c r="AW819" s="128">
        <f t="shared" si="625"/>
        <v>0</v>
      </c>
      <c r="AX819" s="146">
        <f t="shared" si="644"/>
        <v>0</v>
      </c>
      <c r="AY819" s="147">
        <f t="shared" si="626"/>
        <v>0</v>
      </c>
      <c r="AZ819" s="146">
        <f t="shared" si="645"/>
        <v>0</v>
      </c>
      <c r="BA819" s="129">
        <f t="shared" si="627"/>
        <v>0</v>
      </c>
      <c r="BB819" s="129">
        <f t="shared" si="628"/>
        <v>0</v>
      </c>
      <c r="BC819" s="129">
        <f t="shared" si="629"/>
        <v>0</v>
      </c>
      <c r="BD819" s="130">
        <f t="shared" si="630"/>
        <v>0</v>
      </c>
      <c r="BE819" s="130">
        <f t="shared" si="631"/>
        <v>0</v>
      </c>
      <c r="BF819" s="130">
        <f t="shared" si="632"/>
        <v>0</v>
      </c>
      <c r="BG819" s="149" t="b">
        <f t="shared" si="633"/>
        <v>0</v>
      </c>
      <c r="BH819" s="130" t="b">
        <f t="shared" si="634"/>
        <v>0</v>
      </c>
      <c r="BI819" s="130" t="str">
        <f t="shared" si="647"/>
        <v/>
      </c>
      <c r="BJ819" s="130" t="str">
        <f t="shared" si="648"/>
        <v/>
      </c>
      <c r="BK819" s="130">
        <f t="shared" si="649"/>
        <v>0</v>
      </c>
      <c r="BL819" s="130" t="str">
        <f t="shared" si="635"/>
        <v/>
      </c>
      <c r="BM819" s="130" t="str">
        <f t="shared" si="654"/>
        <v/>
      </c>
      <c r="BN819" s="130" t="str">
        <f t="shared" si="655"/>
        <v/>
      </c>
      <c r="BO819" s="130">
        <f t="shared" si="651"/>
        <v>0</v>
      </c>
      <c r="BP819" s="130">
        <f t="shared" si="652"/>
        <v>0</v>
      </c>
      <c r="BQ819" s="130">
        <f t="shared" si="653"/>
        <v>0</v>
      </c>
      <c r="BR819" s="130">
        <f t="shared" si="650"/>
        <v>0</v>
      </c>
      <c r="BS819" s="130" t="str">
        <f t="shared" si="636"/>
        <v>N</v>
      </c>
    </row>
    <row r="820" spans="1:71" ht="18" customHeight="1">
      <c r="A820" s="115"/>
      <c r="B820" s="117"/>
      <c r="C820" s="117"/>
      <c r="D820" s="118"/>
      <c r="E820" s="118"/>
      <c r="F820" s="115"/>
      <c r="G820" s="115"/>
      <c r="H820" s="119"/>
      <c r="I820" s="109" t="str">
        <f t="shared" si="606"/>
        <v xml:space="preserve"> </v>
      </c>
      <c r="J820" s="109" t="str">
        <f t="shared" si="607"/>
        <v xml:space="preserve"> </v>
      </c>
      <c r="K820" s="109" t="str">
        <f t="shared" si="608"/>
        <v xml:space="preserve"> </v>
      </c>
      <c r="W820" s="141" t="str">
        <f t="shared" si="609"/>
        <v xml:space="preserve"> </v>
      </c>
      <c r="X820" s="137" t="str">
        <f t="shared" si="610"/>
        <v xml:space="preserve"> </v>
      </c>
      <c r="Y820" s="137" t="str">
        <f t="shared" si="611"/>
        <v xml:space="preserve"> </v>
      </c>
      <c r="Z820" s="137" t="str">
        <f t="shared" si="637"/>
        <v xml:space="preserve"> </v>
      </c>
      <c r="AA820" s="138" t="str">
        <f t="shared" si="638"/>
        <v xml:space="preserve"> </v>
      </c>
      <c r="AB820" s="144" t="str">
        <f t="shared" si="639"/>
        <v xml:space="preserve"> </v>
      </c>
      <c r="AC820" s="139" t="e">
        <f t="shared" si="640"/>
        <v>#N/A</v>
      </c>
      <c r="AD820" s="139" t="e">
        <f t="shared" si="641"/>
        <v>#N/A</v>
      </c>
      <c r="AE820" s="140" t="str">
        <f>IF(ISBLANK($G820)," ",IF($D820="Z",#REF!,IF($G820=2,0,IF($G820=1,IF($AB820&gt;$AD820,#REF!,0),IF($AB820&lt;$AC820,#REF!,#REF!)))))</f>
        <v xml:space="preserve"> </v>
      </c>
      <c r="AF820" s="140" t="str">
        <f>IF(ISBLANK($G820)," ",IF($D820="Z",#REF!+#REF!,IF($G820=2,#REF!+#REF!,IF($G820=1,IF($AB820&gt;$AD820,#REF!+#REF!,#REF!+#REF!),IF($AB820&lt;$AC820,#REF!+#REF!,#REF!+#REF!)))))</f>
        <v xml:space="preserve"> </v>
      </c>
      <c r="AG820" s="125">
        <f t="shared" si="612"/>
        <v>0</v>
      </c>
      <c r="AH820" s="126">
        <f t="shared" si="613"/>
        <v>0</v>
      </c>
      <c r="AI820" s="126">
        <f t="shared" si="614"/>
        <v>0</v>
      </c>
      <c r="AJ820" s="126">
        <f t="shared" si="615"/>
        <v>0</v>
      </c>
      <c r="AK820" s="126">
        <f t="shared" si="616"/>
        <v>0</v>
      </c>
      <c r="AL820" s="126">
        <f t="shared" si="617"/>
        <v>4</v>
      </c>
      <c r="AM820" s="125">
        <f t="shared" si="646"/>
        <v>23</v>
      </c>
      <c r="AN820" s="125">
        <f t="shared" si="642"/>
        <v>0</v>
      </c>
      <c r="AO820" s="125">
        <f t="shared" si="643"/>
        <v>0</v>
      </c>
      <c r="AP820" s="125">
        <f t="shared" si="618"/>
        <v>1</v>
      </c>
      <c r="AQ820" s="127">
        <f t="shared" si="619"/>
        <v>810</v>
      </c>
      <c r="AR820" s="127">
        <f t="shared" si="620"/>
        <v>0</v>
      </c>
      <c r="AS820" s="125">
        <f t="shared" si="621"/>
        <v>0</v>
      </c>
      <c r="AT820" s="128">
        <f t="shared" si="622"/>
        <v>0</v>
      </c>
      <c r="AU820" s="128">
        <f t="shared" si="623"/>
        <v>0</v>
      </c>
      <c r="AV820" s="128">
        <f t="shared" si="624"/>
        <v>0</v>
      </c>
      <c r="AW820" s="128">
        <f t="shared" si="625"/>
        <v>0</v>
      </c>
      <c r="AX820" s="146">
        <f t="shared" si="644"/>
        <v>0</v>
      </c>
      <c r="AY820" s="147">
        <f t="shared" si="626"/>
        <v>0</v>
      </c>
      <c r="AZ820" s="146">
        <f t="shared" si="645"/>
        <v>0</v>
      </c>
      <c r="BA820" s="129">
        <f t="shared" si="627"/>
        <v>0</v>
      </c>
      <c r="BB820" s="129">
        <f t="shared" si="628"/>
        <v>0</v>
      </c>
      <c r="BC820" s="129">
        <f t="shared" si="629"/>
        <v>0</v>
      </c>
      <c r="BD820" s="130">
        <f t="shared" si="630"/>
        <v>0</v>
      </c>
      <c r="BE820" s="130">
        <f t="shared" si="631"/>
        <v>0</v>
      </c>
      <c r="BF820" s="130">
        <f t="shared" si="632"/>
        <v>0</v>
      </c>
      <c r="BG820" s="149" t="b">
        <f t="shared" si="633"/>
        <v>0</v>
      </c>
      <c r="BH820" s="130" t="b">
        <f t="shared" si="634"/>
        <v>0</v>
      </c>
      <c r="BI820" s="130" t="str">
        <f t="shared" si="647"/>
        <v/>
      </c>
      <c r="BJ820" s="130" t="str">
        <f t="shared" si="648"/>
        <v/>
      </c>
      <c r="BK820" s="130">
        <f t="shared" si="649"/>
        <v>0</v>
      </c>
      <c r="BL820" s="130" t="str">
        <f t="shared" si="635"/>
        <v/>
      </c>
      <c r="BM820" s="130" t="str">
        <f t="shared" si="654"/>
        <v/>
      </c>
      <c r="BN820" s="130" t="str">
        <f t="shared" si="655"/>
        <v/>
      </c>
      <c r="BO820" s="130">
        <f t="shared" si="651"/>
        <v>0</v>
      </c>
      <c r="BP820" s="130">
        <f t="shared" si="652"/>
        <v>0</v>
      </c>
      <c r="BQ820" s="130">
        <f t="shared" si="653"/>
        <v>0</v>
      </c>
      <c r="BR820" s="130">
        <f t="shared" si="650"/>
        <v>0</v>
      </c>
      <c r="BS820" s="130" t="str">
        <f t="shared" si="636"/>
        <v>N</v>
      </c>
    </row>
    <row r="821" spans="1:71" ht="18" customHeight="1">
      <c r="A821" s="115"/>
      <c r="B821" s="117"/>
      <c r="C821" s="117"/>
      <c r="D821" s="118"/>
      <c r="E821" s="118"/>
      <c r="F821" s="115"/>
      <c r="G821" s="115"/>
      <c r="H821" s="119"/>
      <c r="I821" s="109" t="str">
        <f t="shared" si="606"/>
        <v xml:space="preserve"> </v>
      </c>
      <c r="J821" s="109" t="str">
        <f t="shared" si="607"/>
        <v xml:space="preserve"> </v>
      </c>
      <c r="K821" s="109" t="str">
        <f t="shared" si="608"/>
        <v xml:space="preserve"> </v>
      </c>
      <c r="W821" s="141" t="str">
        <f t="shared" si="609"/>
        <v xml:space="preserve"> </v>
      </c>
      <c r="X821" s="137" t="str">
        <f t="shared" si="610"/>
        <v xml:space="preserve"> </v>
      </c>
      <c r="Y821" s="137" t="str">
        <f t="shared" si="611"/>
        <v xml:space="preserve"> </v>
      </c>
      <c r="Z821" s="137" t="str">
        <f t="shared" si="637"/>
        <v xml:space="preserve"> </v>
      </c>
      <c r="AA821" s="138" t="str">
        <f t="shared" si="638"/>
        <v xml:space="preserve"> </v>
      </c>
      <c r="AB821" s="144" t="str">
        <f t="shared" si="639"/>
        <v xml:space="preserve"> </v>
      </c>
      <c r="AC821" s="139" t="e">
        <f t="shared" si="640"/>
        <v>#N/A</v>
      </c>
      <c r="AD821" s="139" t="e">
        <f t="shared" si="641"/>
        <v>#N/A</v>
      </c>
      <c r="AE821" s="140" t="str">
        <f>IF(ISBLANK($G821)," ",IF($D821="Z",#REF!,IF($G821=2,0,IF($G821=1,IF($AB821&gt;$AD821,#REF!,0),IF($AB821&lt;$AC821,#REF!,#REF!)))))</f>
        <v xml:space="preserve"> </v>
      </c>
      <c r="AF821" s="140" t="str">
        <f>IF(ISBLANK($G821)," ",IF($D821="Z",#REF!+#REF!,IF($G821=2,#REF!+#REF!,IF($G821=1,IF($AB821&gt;$AD821,#REF!+#REF!,#REF!+#REF!),IF($AB821&lt;$AC821,#REF!+#REF!,#REF!+#REF!)))))</f>
        <v xml:space="preserve"> </v>
      </c>
      <c r="AG821" s="125">
        <f t="shared" si="612"/>
        <v>0</v>
      </c>
      <c r="AH821" s="126">
        <f t="shared" si="613"/>
        <v>0</v>
      </c>
      <c r="AI821" s="126">
        <f t="shared" si="614"/>
        <v>0</v>
      </c>
      <c r="AJ821" s="126">
        <f t="shared" si="615"/>
        <v>0</v>
      </c>
      <c r="AK821" s="126">
        <f t="shared" si="616"/>
        <v>0</v>
      </c>
      <c r="AL821" s="126">
        <f t="shared" si="617"/>
        <v>4</v>
      </c>
      <c r="AM821" s="125">
        <f t="shared" si="646"/>
        <v>23</v>
      </c>
      <c r="AN821" s="125">
        <f t="shared" si="642"/>
        <v>0</v>
      </c>
      <c r="AO821" s="125">
        <f t="shared" si="643"/>
        <v>0</v>
      </c>
      <c r="AP821" s="125">
        <f t="shared" si="618"/>
        <v>1</v>
      </c>
      <c r="AQ821" s="127">
        <f t="shared" si="619"/>
        <v>810</v>
      </c>
      <c r="AR821" s="127">
        <f t="shared" si="620"/>
        <v>0</v>
      </c>
      <c r="AS821" s="125">
        <f t="shared" si="621"/>
        <v>0</v>
      </c>
      <c r="AT821" s="128">
        <f t="shared" si="622"/>
        <v>0</v>
      </c>
      <c r="AU821" s="128">
        <f t="shared" si="623"/>
        <v>0</v>
      </c>
      <c r="AV821" s="128">
        <f t="shared" si="624"/>
        <v>0</v>
      </c>
      <c r="AW821" s="128">
        <f t="shared" si="625"/>
        <v>0</v>
      </c>
      <c r="AX821" s="146">
        <f t="shared" si="644"/>
        <v>0</v>
      </c>
      <c r="AY821" s="147">
        <f t="shared" si="626"/>
        <v>0</v>
      </c>
      <c r="AZ821" s="146">
        <f t="shared" si="645"/>
        <v>0</v>
      </c>
      <c r="BA821" s="129">
        <f t="shared" si="627"/>
        <v>0</v>
      </c>
      <c r="BB821" s="129">
        <f t="shared" si="628"/>
        <v>0</v>
      </c>
      <c r="BC821" s="129">
        <f t="shared" si="629"/>
        <v>0</v>
      </c>
      <c r="BD821" s="130">
        <f t="shared" si="630"/>
        <v>0</v>
      </c>
      <c r="BE821" s="130">
        <f t="shared" si="631"/>
        <v>0</v>
      </c>
      <c r="BF821" s="130">
        <f t="shared" si="632"/>
        <v>0</v>
      </c>
      <c r="BG821" s="149" t="b">
        <f t="shared" si="633"/>
        <v>0</v>
      </c>
      <c r="BH821" s="130" t="b">
        <f t="shared" si="634"/>
        <v>0</v>
      </c>
      <c r="BI821" s="130" t="str">
        <f t="shared" si="647"/>
        <v/>
      </c>
      <c r="BJ821" s="130" t="str">
        <f t="shared" si="648"/>
        <v/>
      </c>
      <c r="BK821" s="130">
        <f t="shared" si="649"/>
        <v>0</v>
      </c>
      <c r="BL821" s="130" t="str">
        <f t="shared" si="635"/>
        <v/>
      </c>
      <c r="BM821" s="130" t="str">
        <f t="shared" si="654"/>
        <v/>
      </c>
      <c r="BN821" s="130" t="str">
        <f t="shared" si="655"/>
        <v/>
      </c>
      <c r="BO821" s="130">
        <f t="shared" si="651"/>
        <v>0</v>
      </c>
      <c r="BP821" s="130">
        <f t="shared" si="652"/>
        <v>0</v>
      </c>
      <c r="BQ821" s="130">
        <f t="shared" si="653"/>
        <v>0</v>
      </c>
      <c r="BR821" s="130">
        <f t="shared" si="650"/>
        <v>0</v>
      </c>
      <c r="BS821" s="130" t="str">
        <f t="shared" si="636"/>
        <v>N</v>
      </c>
    </row>
    <row r="822" spans="1:71" ht="18" customHeight="1">
      <c r="A822" s="115"/>
      <c r="B822" s="117"/>
      <c r="C822" s="117"/>
      <c r="D822" s="118"/>
      <c r="E822" s="118"/>
      <c r="F822" s="115"/>
      <c r="G822" s="115"/>
      <c r="H822" s="119"/>
      <c r="I822" s="109" t="str">
        <f t="shared" si="606"/>
        <v xml:space="preserve"> </v>
      </c>
      <c r="J822" s="109" t="str">
        <f t="shared" si="607"/>
        <v xml:space="preserve"> </v>
      </c>
      <c r="K822" s="109" t="str">
        <f t="shared" si="608"/>
        <v xml:space="preserve"> </v>
      </c>
      <c r="W822" s="141" t="str">
        <f t="shared" si="609"/>
        <v xml:space="preserve"> </v>
      </c>
      <c r="X822" s="137" t="str">
        <f t="shared" si="610"/>
        <v xml:space="preserve"> </v>
      </c>
      <c r="Y822" s="137" t="str">
        <f t="shared" si="611"/>
        <v xml:space="preserve"> </v>
      </c>
      <c r="Z822" s="137" t="str">
        <f t="shared" si="637"/>
        <v xml:space="preserve"> </v>
      </c>
      <c r="AA822" s="138" t="str">
        <f t="shared" si="638"/>
        <v xml:space="preserve"> </v>
      </c>
      <c r="AB822" s="144" t="str">
        <f t="shared" si="639"/>
        <v xml:space="preserve"> </v>
      </c>
      <c r="AC822" s="139" t="e">
        <f t="shared" si="640"/>
        <v>#N/A</v>
      </c>
      <c r="AD822" s="139" t="e">
        <f t="shared" si="641"/>
        <v>#N/A</v>
      </c>
      <c r="AE822" s="140" t="str">
        <f>IF(ISBLANK($G822)," ",IF($D822="Z",#REF!,IF($G822=2,0,IF($G822=1,IF($AB822&gt;$AD822,#REF!,0),IF($AB822&lt;$AC822,#REF!,#REF!)))))</f>
        <v xml:space="preserve"> </v>
      </c>
      <c r="AF822" s="140" t="str">
        <f>IF(ISBLANK($G822)," ",IF($D822="Z",#REF!+#REF!,IF($G822=2,#REF!+#REF!,IF($G822=1,IF($AB822&gt;$AD822,#REF!+#REF!,#REF!+#REF!),IF($AB822&lt;$AC822,#REF!+#REF!,#REF!+#REF!)))))</f>
        <v xml:space="preserve"> </v>
      </c>
      <c r="AG822" s="125">
        <f t="shared" si="612"/>
        <v>0</v>
      </c>
      <c r="AH822" s="126">
        <f t="shared" si="613"/>
        <v>0</v>
      </c>
      <c r="AI822" s="126">
        <f t="shared" si="614"/>
        <v>0</v>
      </c>
      <c r="AJ822" s="126">
        <f t="shared" si="615"/>
        <v>0</v>
      </c>
      <c r="AK822" s="126">
        <f t="shared" si="616"/>
        <v>0</v>
      </c>
      <c r="AL822" s="126">
        <f t="shared" si="617"/>
        <v>4</v>
      </c>
      <c r="AM822" s="125">
        <f t="shared" si="646"/>
        <v>23</v>
      </c>
      <c r="AN822" s="125">
        <f t="shared" si="642"/>
        <v>0</v>
      </c>
      <c r="AO822" s="125">
        <f t="shared" si="643"/>
        <v>0</v>
      </c>
      <c r="AP822" s="125">
        <f t="shared" si="618"/>
        <v>1</v>
      </c>
      <c r="AQ822" s="127">
        <f t="shared" si="619"/>
        <v>810</v>
      </c>
      <c r="AR822" s="127">
        <f t="shared" si="620"/>
        <v>0</v>
      </c>
      <c r="AS822" s="125">
        <f t="shared" si="621"/>
        <v>0</v>
      </c>
      <c r="AT822" s="128">
        <f t="shared" si="622"/>
        <v>0</v>
      </c>
      <c r="AU822" s="128">
        <f t="shared" si="623"/>
        <v>0</v>
      </c>
      <c r="AV822" s="128">
        <f t="shared" si="624"/>
        <v>0</v>
      </c>
      <c r="AW822" s="128">
        <f t="shared" si="625"/>
        <v>0</v>
      </c>
      <c r="AX822" s="146">
        <f t="shared" si="644"/>
        <v>0</v>
      </c>
      <c r="AY822" s="147">
        <f t="shared" si="626"/>
        <v>0</v>
      </c>
      <c r="AZ822" s="146">
        <f t="shared" si="645"/>
        <v>0</v>
      </c>
      <c r="BA822" s="129">
        <f t="shared" si="627"/>
        <v>0</v>
      </c>
      <c r="BB822" s="129">
        <f t="shared" si="628"/>
        <v>0</v>
      </c>
      <c r="BC822" s="129">
        <f t="shared" si="629"/>
        <v>0</v>
      </c>
      <c r="BD822" s="130">
        <f t="shared" si="630"/>
        <v>0</v>
      </c>
      <c r="BE822" s="130">
        <f t="shared" si="631"/>
        <v>0</v>
      </c>
      <c r="BF822" s="130">
        <f t="shared" si="632"/>
        <v>0</v>
      </c>
      <c r="BG822" s="149" t="b">
        <f t="shared" si="633"/>
        <v>0</v>
      </c>
      <c r="BH822" s="130" t="b">
        <f t="shared" si="634"/>
        <v>0</v>
      </c>
      <c r="BI822" s="130" t="str">
        <f t="shared" si="647"/>
        <v/>
      </c>
      <c r="BJ822" s="130" t="str">
        <f t="shared" si="648"/>
        <v/>
      </c>
      <c r="BK822" s="130">
        <f t="shared" si="649"/>
        <v>0</v>
      </c>
      <c r="BL822" s="130" t="str">
        <f t="shared" si="635"/>
        <v/>
      </c>
      <c r="BM822" s="130" t="str">
        <f t="shared" si="654"/>
        <v/>
      </c>
      <c r="BN822" s="130" t="str">
        <f t="shared" si="655"/>
        <v/>
      </c>
      <c r="BO822" s="130">
        <f t="shared" si="651"/>
        <v>0</v>
      </c>
      <c r="BP822" s="130">
        <f t="shared" si="652"/>
        <v>0</v>
      </c>
      <c r="BQ822" s="130">
        <f t="shared" si="653"/>
        <v>0</v>
      </c>
      <c r="BR822" s="130">
        <f t="shared" si="650"/>
        <v>0</v>
      </c>
      <c r="BS822" s="130" t="str">
        <f t="shared" si="636"/>
        <v>N</v>
      </c>
    </row>
    <row r="823" spans="1:71" ht="18" customHeight="1">
      <c r="A823" s="115"/>
      <c r="B823" s="117"/>
      <c r="C823" s="117"/>
      <c r="D823" s="118"/>
      <c r="E823" s="118"/>
      <c r="F823" s="115"/>
      <c r="G823" s="115"/>
      <c r="H823" s="119"/>
      <c r="I823" s="109" t="str">
        <f t="shared" si="606"/>
        <v xml:space="preserve"> </v>
      </c>
      <c r="J823" s="109" t="str">
        <f t="shared" si="607"/>
        <v xml:space="preserve"> </v>
      </c>
      <c r="K823" s="109" t="str">
        <f t="shared" si="608"/>
        <v xml:space="preserve"> </v>
      </c>
      <c r="W823" s="141" t="str">
        <f t="shared" si="609"/>
        <v xml:space="preserve"> </v>
      </c>
      <c r="X823" s="137" t="str">
        <f t="shared" si="610"/>
        <v xml:space="preserve"> </v>
      </c>
      <c r="Y823" s="137" t="str">
        <f t="shared" si="611"/>
        <v xml:space="preserve"> </v>
      </c>
      <c r="Z823" s="137" t="str">
        <f t="shared" si="637"/>
        <v xml:space="preserve"> </v>
      </c>
      <c r="AA823" s="138" t="str">
        <f t="shared" si="638"/>
        <v xml:space="preserve"> </v>
      </c>
      <c r="AB823" s="144" t="str">
        <f t="shared" si="639"/>
        <v xml:space="preserve"> </v>
      </c>
      <c r="AC823" s="139" t="e">
        <f t="shared" si="640"/>
        <v>#N/A</v>
      </c>
      <c r="AD823" s="139" t="e">
        <f t="shared" si="641"/>
        <v>#N/A</v>
      </c>
      <c r="AE823" s="140" t="str">
        <f>IF(ISBLANK($G823)," ",IF($D823="Z",#REF!,IF($G823=2,0,IF($G823=1,IF($AB823&gt;$AD823,#REF!,0),IF($AB823&lt;$AC823,#REF!,#REF!)))))</f>
        <v xml:space="preserve"> </v>
      </c>
      <c r="AF823" s="140" t="str">
        <f>IF(ISBLANK($G823)," ",IF($D823="Z",#REF!+#REF!,IF($G823=2,#REF!+#REF!,IF($G823=1,IF($AB823&gt;$AD823,#REF!+#REF!,#REF!+#REF!),IF($AB823&lt;$AC823,#REF!+#REF!,#REF!+#REF!)))))</f>
        <v xml:space="preserve"> </v>
      </c>
      <c r="AG823" s="125">
        <f t="shared" si="612"/>
        <v>0</v>
      </c>
      <c r="AH823" s="126">
        <f t="shared" si="613"/>
        <v>0</v>
      </c>
      <c r="AI823" s="126">
        <f t="shared" si="614"/>
        <v>0</v>
      </c>
      <c r="AJ823" s="126">
        <f t="shared" si="615"/>
        <v>0</v>
      </c>
      <c r="AK823" s="126">
        <f t="shared" si="616"/>
        <v>0</v>
      </c>
      <c r="AL823" s="126">
        <f t="shared" si="617"/>
        <v>4</v>
      </c>
      <c r="AM823" s="125">
        <f t="shared" si="646"/>
        <v>23</v>
      </c>
      <c r="AN823" s="125">
        <f t="shared" si="642"/>
        <v>0</v>
      </c>
      <c r="AO823" s="125">
        <f t="shared" si="643"/>
        <v>0</v>
      </c>
      <c r="AP823" s="125">
        <f t="shared" si="618"/>
        <v>1</v>
      </c>
      <c r="AQ823" s="127">
        <f t="shared" si="619"/>
        <v>810</v>
      </c>
      <c r="AR823" s="127">
        <f t="shared" si="620"/>
        <v>0</v>
      </c>
      <c r="AS823" s="125">
        <f t="shared" si="621"/>
        <v>0</v>
      </c>
      <c r="AT823" s="128">
        <f t="shared" si="622"/>
        <v>0</v>
      </c>
      <c r="AU823" s="128">
        <f t="shared" si="623"/>
        <v>0</v>
      </c>
      <c r="AV823" s="128">
        <f t="shared" si="624"/>
        <v>0</v>
      </c>
      <c r="AW823" s="128">
        <f t="shared" si="625"/>
        <v>0</v>
      </c>
      <c r="AX823" s="146">
        <f t="shared" si="644"/>
        <v>0</v>
      </c>
      <c r="AY823" s="147">
        <f t="shared" si="626"/>
        <v>0</v>
      </c>
      <c r="AZ823" s="146">
        <f t="shared" si="645"/>
        <v>0</v>
      </c>
      <c r="BA823" s="129">
        <f t="shared" si="627"/>
        <v>0</v>
      </c>
      <c r="BB823" s="129">
        <f t="shared" si="628"/>
        <v>0</v>
      </c>
      <c r="BC823" s="129">
        <f t="shared" si="629"/>
        <v>0</v>
      </c>
      <c r="BD823" s="130">
        <f t="shared" si="630"/>
        <v>0</v>
      </c>
      <c r="BE823" s="130">
        <f t="shared" si="631"/>
        <v>0</v>
      </c>
      <c r="BF823" s="130">
        <f t="shared" si="632"/>
        <v>0</v>
      </c>
      <c r="BG823" s="149" t="b">
        <f t="shared" si="633"/>
        <v>0</v>
      </c>
      <c r="BH823" s="130" t="b">
        <f t="shared" si="634"/>
        <v>0</v>
      </c>
      <c r="BI823" s="130" t="str">
        <f t="shared" si="647"/>
        <v/>
      </c>
      <c r="BJ823" s="130" t="str">
        <f t="shared" si="648"/>
        <v/>
      </c>
      <c r="BK823" s="130">
        <f t="shared" si="649"/>
        <v>0</v>
      </c>
      <c r="BL823" s="130" t="str">
        <f t="shared" si="635"/>
        <v/>
      </c>
      <c r="BM823" s="130" t="str">
        <f t="shared" si="654"/>
        <v/>
      </c>
      <c r="BN823" s="130" t="str">
        <f t="shared" si="655"/>
        <v/>
      </c>
      <c r="BO823" s="130">
        <f t="shared" si="651"/>
        <v>0</v>
      </c>
      <c r="BP823" s="130">
        <f t="shared" si="652"/>
        <v>0</v>
      </c>
      <c r="BQ823" s="130">
        <f t="shared" si="653"/>
        <v>0</v>
      </c>
      <c r="BR823" s="130">
        <f t="shared" si="650"/>
        <v>0</v>
      </c>
      <c r="BS823" s="130" t="str">
        <f t="shared" si="636"/>
        <v>N</v>
      </c>
    </row>
    <row r="824" spans="1:71" ht="18" customHeight="1">
      <c r="A824" s="115"/>
      <c r="B824" s="117"/>
      <c r="C824" s="117"/>
      <c r="D824" s="118"/>
      <c r="E824" s="118"/>
      <c r="F824" s="115"/>
      <c r="G824" s="115"/>
      <c r="H824" s="119"/>
      <c r="I824" s="109" t="str">
        <f t="shared" si="606"/>
        <v xml:space="preserve"> </v>
      </c>
      <c r="J824" s="109" t="str">
        <f t="shared" si="607"/>
        <v xml:space="preserve"> </v>
      </c>
      <c r="K824" s="109" t="str">
        <f t="shared" si="608"/>
        <v xml:space="preserve"> </v>
      </c>
      <c r="W824" s="141" t="str">
        <f t="shared" si="609"/>
        <v xml:space="preserve"> </v>
      </c>
      <c r="X824" s="137" t="str">
        <f t="shared" si="610"/>
        <v xml:space="preserve"> </v>
      </c>
      <c r="Y824" s="137" t="str">
        <f t="shared" si="611"/>
        <v xml:space="preserve"> </v>
      </c>
      <c r="Z824" s="137" t="str">
        <f t="shared" si="637"/>
        <v xml:space="preserve"> </v>
      </c>
      <c r="AA824" s="138" t="str">
        <f t="shared" si="638"/>
        <v xml:space="preserve"> </v>
      </c>
      <c r="AB824" s="144" t="str">
        <f t="shared" si="639"/>
        <v xml:space="preserve"> </v>
      </c>
      <c r="AC824" s="139" t="e">
        <f t="shared" si="640"/>
        <v>#N/A</v>
      </c>
      <c r="AD824" s="139" t="e">
        <f t="shared" si="641"/>
        <v>#N/A</v>
      </c>
      <c r="AE824" s="140" t="str">
        <f>IF(ISBLANK($G824)," ",IF($D824="Z",#REF!,IF($G824=2,0,IF($G824=1,IF($AB824&gt;$AD824,#REF!,0),IF($AB824&lt;$AC824,#REF!,#REF!)))))</f>
        <v xml:space="preserve"> </v>
      </c>
      <c r="AF824" s="140" t="str">
        <f>IF(ISBLANK($G824)," ",IF($D824="Z",#REF!+#REF!,IF($G824=2,#REF!+#REF!,IF($G824=1,IF($AB824&gt;$AD824,#REF!+#REF!,#REF!+#REF!),IF($AB824&lt;$AC824,#REF!+#REF!,#REF!+#REF!)))))</f>
        <v xml:space="preserve"> </v>
      </c>
      <c r="AG824" s="125">
        <f t="shared" si="612"/>
        <v>0</v>
      </c>
      <c r="AH824" s="126">
        <f t="shared" si="613"/>
        <v>0</v>
      </c>
      <c r="AI824" s="126">
        <f t="shared" si="614"/>
        <v>0</v>
      </c>
      <c r="AJ824" s="126">
        <f t="shared" si="615"/>
        <v>0</v>
      </c>
      <c r="AK824" s="126">
        <f t="shared" si="616"/>
        <v>0</v>
      </c>
      <c r="AL824" s="126">
        <f t="shared" si="617"/>
        <v>4</v>
      </c>
      <c r="AM824" s="125">
        <f t="shared" si="646"/>
        <v>23</v>
      </c>
      <c r="AN824" s="125">
        <f t="shared" si="642"/>
        <v>0</v>
      </c>
      <c r="AO824" s="125">
        <f t="shared" si="643"/>
        <v>0</v>
      </c>
      <c r="AP824" s="125">
        <f t="shared" si="618"/>
        <v>1</v>
      </c>
      <c r="AQ824" s="127">
        <f t="shared" si="619"/>
        <v>810</v>
      </c>
      <c r="AR824" s="127">
        <f t="shared" si="620"/>
        <v>0</v>
      </c>
      <c r="AS824" s="125">
        <f t="shared" si="621"/>
        <v>0</v>
      </c>
      <c r="AT824" s="128">
        <f t="shared" si="622"/>
        <v>0</v>
      </c>
      <c r="AU824" s="128">
        <f t="shared" si="623"/>
        <v>0</v>
      </c>
      <c r="AV824" s="128">
        <f t="shared" si="624"/>
        <v>0</v>
      </c>
      <c r="AW824" s="128">
        <f t="shared" si="625"/>
        <v>0</v>
      </c>
      <c r="AX824" s="146">
        <f t="shared" si="644"/>
        <v>0</v>
      </c>
      <c r="AY824" s="147">
        <f t="shared" si="626"/>
        <v>0</v>
      </c>
      <c r="AZ824" s="146">
        <f t="shared" si="645"/>
        <v>0</v>
      </c>
      <c r="BA824" s="129">
        <f t="shared" si="627"/>
        <v>0</v>
      </c>
      <c r="BB824" s="129">
        <f t="shared" si="628"/>
        <v>0</v>
      </c>
      <c r="BC824" s="129">
        <f t="shared" si="629"/>
        <v>0</v>
      </c>
      <c r="BD824" s="130">
        <f t="shared" si="630"/>
        <v>0</v>
      </c>
      <c r="BE824" s="130">
        <f t="shared" si="631"/>
        <v>0</v>
      </c>
      <c r="BF824" s="130">
        <f t="shared" si="632"/>
        <v>0</v>
      </c>
      <c r="BG824" s="149" t="b">
        <f t="shared" si="633"/>
        <v>0</v>
      </c>
      <c r="BH824" s="130" t="b">
        <f t="shared" si="634"/>
        <v>0</v>
      </c>
      <c r="BI824" s="130" t="str">
        <f t="shared" si="647"/>
        <v/>
      </c>
      <c r="BJ824" s="130" t="str">
        <f t="shared" si="648"/>
        <v/>
      </c>
      <c r="BK824" s="130">
        <f t="shared" si="649"/>
        <v>0</v>
      </c>
      <c r="BL824" s="130" t="str">
        <f t="shared" si="635"/>
        <v/>
      </c>
      <c r="BM824" s="130" t="str">
        <f t="shared" si="654"/>
        <v/>
      </c>
      <c r="BN824" s="130" t="str">
        <f t="shared" si="655"/>
        <v/>
      </c>
      <c r="BO824" s="130">
        <f t="shared" si="651"/>
        <v>0</v>
      </c>
      <c r="BP824" s="130">
        <f t="shared" si="652"/>
        <v>0</v>
      </c>
      <c r="BQ824" s="130">
        <f t="shared" si="653"/>
        <v>0</v>
      </c>
      <c r="BR824" s="130">
        <f t="shared" si="650"/>
        <v>0</v>
      </c>
      <c r="BS824" s="130" t="str">
        <f t="shared" si="636"/>
        <v>N</v>
      </c>
    </row>
    <row r="825" spans="1:71" ht="18" customHeight="1">
      <c r="A825" s="115"/>
      <c r="B825" s="117"/>
      <c r="C825" s="117"/>
      <c r="D825" s="118"/>
      <c r="E825" s="118"/>
      <c r="F825" s="115"/>
      <c r="G825" s="115"/>
      <c r="H825" s="119"/>
      <c r="I825" s="109" t="str">
        <f t="shared" si="606"/>
        <v xml:space="preserve"> </v>
      </c>
      <c r="J825" s="109" t="str">
        <f t="shared" si="607"/>
        <v xml:space="preserve"> </v>
      </c>
      <c r="K825" s="109" t="str">
        <f t="shared" si="608"/>
        <v xml:space="preserve"> </v>
      </c>
      <c r="W825" s="141" t="str">
        <f t="shared" si="609"/>
        <v xml:space="preserve"> </v>
      </c>
      <c r="X825" s="137" t="str">
        <f t="shared" si="610"/>
        <v xml:space="preserve"> </v>
      </c>
      <c r="Y825" s="137" t="str">
        <f t="shared" si="611"/>
        <v xml:space="preserve"> </v>
      </c>
      <c r="Z825" s="137" t="str">
        <f t="shared" si="637"/>
        <v xml:space="preserve"> </v>
      </c>
      <c r="AA825" s="138" t="str">
        <f t="shared" si="638"/>
        <v xml:space="preserve"> </v>
      </c>
      <c r="AB825" s="144" t="str">
        <f t="shared" si="639"/>
        <v xml:space="preserve"> </v>
      </c>
      <c r="AC825" s="139" t="e">
        <f t="shared" si="640"/>
        <v>#N/A</v>
      </c>
      <c r="AD825" s="139" t="e">
        <f t="shared" si="641"/>
        <v>#N/A</v>
      </c>
      <c r="AE825" s="140" t="str">
        <f>IF(ISBLANK($G825)," ",IF($D825="Z",#REF!,IF($G825=2,0,IF($G825=1,IF($AB825&gt;$AD825,#REF!,0),IF($AB825&lt;$AC825,#REF!,#REF!)))))</f>
        <v xml:space="preserve"> </v>
      </c>
      <c r="AF825" s="140" t="str">
        <f>IF(ISBLANK($G825)," ",IF($D825="Z",#REF!+#REF!,IF($G825=2,#REF!+#REF!,IF($G825=1,IF($AB825&gt;$AD825,#REF!+#REF!,#REF!+#REF!),IF($AB825&lt;$AC825,#REF!+#REF!,#REF!+#REF!)))))</f>
        <v xml:space="preserve"> </v>
      </c>
      <c r="AG825" s="125">
        <f t="shared" si="612"/>
        <v>0</v>
      </c>
      <c r="AH825" s="126">
        <f t="shared" si="613"/>
        <v>0</v>
      </c>
      <c r="AI825" s="126">
        <f t="shared" si="614"/>
        <v>0</v>
      </c>
      <c r="AJ825" s="126">
        <f t="shared" si="615"/>
        <v>0</v>
      </c>
      <c r="AK825" s="126">
        <f t="shared" si="616"/>
        <v>0</v>
      </c>
      <c r="AL825" s="126">
        <f t="shared" si="617"/>
        <v>4</v>
      </c>
      <c r="AM825" s="125">
        <f t="shared" si="646"/>
        <v>23</v>
      </c>
      <c r="AN825" s="125">
        <f t="shared" si="642"/>
        <v>0</v>
      </c>
      <c r="AO825" s="125">
        <f t="shared" si="643"/>
        <v>0</v>
      </c>
      <c r="AP825" s="125">
        <f t="shared" si="618"/>
        <v>1</v>
      </c>
      <c r="AQ825" s="127">
        <f t="shared" si="619"/>
        <v>810</v>
      </c>
      <c r="AR825" s="127">
        <f t="shared" si="620"/>
        <v>0</v>
      </c>
      <c r="AS825" s="125">
        <f t="shared" si="621"/>
        <v>0</v>
      </c>
      <c r="AT825" s="128">
        <f t="shared" si="622"/>
        <v>0</v>
      </c>
      <c r="AU825" s="128">
        <f t="shared" si="623"/>
        <v>0</v>
      </c>
      <c r="AV825" s="128">
        <f t="shared" si="624"/>
        <v>0</v>
      </c>
      <c r="AW825" s="128">
        <f t="shared" si="625"/>
        <v>0</v>
      </c>
      <c r="AX825" s="146">
        <f t="shared" si="644"/>
        <v>0</v>
      </c>
      <c r="AY825" s="147">
        <f t="shared" si="626"/>
        <v>0</v>
      </c>
      <c r="AZ825" s="146">
        <f t="shared" si="645"/>
        <v>0</v>
      </c>
      <c r="BA825" s="129">
        <f t="shared" si="627"/>
        <v>0</v>
      </c>
      <c r="BB825" s="129">
        <f t="shared" si="628"/>
        <v>0</v>
      </c>
      <c r="BC825" s="129">
        <f t="shared" si="629"/>
        <v>0</v>
      </c>
      <c r="BD825" s="130">
        <f t="shared" si="630"/>
        <v>0</v>
      </c>
      <c r="BE825" s="130">
        <f t="shared" si="631"/>
        <v>0</v>
      </c>
      <c r="BF825" s="130">
        <f t="shared" si="632"/>
        <v>0</v>
      </c>
      <c r="BG825" s="149" t="b">
        <f t="shared" si="633"/>
        <v>0</v>
      </c>
      <c r="BH825" s="130" t="b">
        <f t="shared" si="634"/>
        <v>0</v>
      </c>
      <c r="BI825" s="130" t="str">
        <f t="shared" si="647"/>
        <v/>
      </c>
      <c r="BJ825" s="130" t="str">
        <f t="shared" si="648"/>
        <v/>
      </c>
      <c r="BK825" s="130">
        <f t="shared" si="649"/>
        <v>0</v>
      </c>
      <c r="BL825" s="130" t="str">
        <f t="shared" si="635"/>
        <v/>
      </c>
      <c r="BM825" s="130" t="str">
        <f t="shared" si="654"/>
        <v/>
      </c>
      <c r="BN825" s="130" t="str">
        <f t="shared" si="655"/>
        <v/>
      </c>
      <c r="BO825" s="130">
        <f t="shared" si="651"/>
        <v>0</v>
      </c>
      <c r="BP825" s="130">
        <f t="shared" si="652"/>
        <v>0</v>
      </c>
      <c r="BQ825" s="130">
        <f t="shared" si="653"/>
        <v>0</v>
      </c>
      <c r="BR825" s="130">
        <f t="shared" si="650"/>
        <v>0</v>
      </c>
      <c r="BS825" s="130" t="str">
        <f t="shared" si="636"/>
        <v>N</v>
      </c>
    </row>
    <row r="826" spans="1:71" ht="18" customHeight="1">
      <c r="A826" s="115"/>
      <c r="B826" s="117"/>
      <c r="C826" s="117"/>
      <c r="D826" s="118"/>
      <c r="E826" s="118"/>
      <c r="F826" s="115"/>
      <c r="G826" s="115"/>
      <c r="H826" s="119"/>
      <c r="I826" s="109" t="str">
        <f t="shared" si="606"/>
        <v xml:space="preserve"> </v>
      </c>
      <c r="J826" s="109" t="str">
        <f t="shared" si="607"/>
        <v xml:space="preserve"> </v>
      </c>
      <c r="K826" s="109" t="str">
        <f t="shared" si="608"/>
        <v xml:space="preserve"> </v>
      </c>
      <c r="W826" s="141" t="str">
        <f t="shared" si="609"/>
        <v xml:space="preserve"> </v>
      </c>
      <c r="X826" s="137" t="str">
        <f t="shared" si="610"/>
        <v xml:space="preserve"> </v>
      </c>
      <c r="Y826" s="137" t="str">
        <f t="shared" si="611"/>
        <v xml:space="preserve"> </v>
      </c>
      <c r="Z826" s="137" t="str">
        <f t="shared" si="637"/>
        <v xml:space="preserve"> </v>
      </c>
      <c r="AA826" s="138" t="str">
        <f t="shared" si="638"/>
        <v xml:space="preserve"> </v>
      </c>
      <c r="AB826" s="144" t="str">
        <f t="shared" si="639"/>
        <v xml:space="preserve"> </v>
      </c>
      <c r="AC826" s="139" t="e">
        <f t="shared" si="640"/>
        <v>#N/A</v>
      </c>
      <c r="AD826" s="139" t="e">
        <f t="shared" si="641"/>
        <v>#N/A</v>
      </c>
      <c r="AE826" s="140" t="str">
        <f>IF(ISBLANK($G826)," ",IF($D826="Z",#REF!,IF($G826=2,0,IF($G826=1,IF($AB826&gt;$AD826,#REF!,0),IF($AB826&lt;$AC826,#REF!,#REF!)))))</f>
        <v xml:space="preserve"> </v>
      </c>
      <c r="AF826" s="140" t="str">
        <f>IF(ISBLANK($G826)," ",IF($D826="Z",#REF!+#REF!,IF($G826=2,#REF!+#REF!,IF($G826=1,IF($AB826&gt;$AD826,#REF!+#REF!,#REF!+#REF!),IF($AB826&lt;$AC826,#REF!+#REF!,#REF!+#REF!)))))</f>
        <v xml:space="preserve"> </v>
      </c>
      <c r="AG826" s="125">
        <f t="shared" si="612"/>
        <v>0</v>
      </c>
      <c r="AH826" s="126">
        <f t="shared" si="613"/>
        <v>0</v>
      </c>
      <c r="AI826" s="126">
        <f t="shared" si="614"/>
        <v>0</v>
      </c>
      <c r="AJ826" s="126">
        <f t="shared" si="615"/>
        <v>0</v>
      </c>
      <c r="AK826" s="126">
        <f t="shared" si="616"/>
        <v>0</v>
      </c>
      <c r="AL826" s="126">
        <f t="shared" si="617"/>
        <v>4</v>
      </c>
      <c r="AM826" s="125">
        <f t="shared" si="646"/>
        <v>23</v>
      </c>
      <c r="AN826" s="125">
        <f t="shared" si="642"/>
        <v>0</v>
      </c>
      <c r="AO826" s="125">
        <f t="shared" si="643"/>
        <v>0</v>
      </c>
      <c r="AP826" s="125">
        <f t="shared" si="618"/>
        <v>1</v>
      </c>
      <c r="AQ826" s="127">
        <f t="shared" si="619"/>
        <v>810</v>
      </c>
      <c r="AR826" s="127">
        <f t="shared" si="620"/>
        <v>0</v>
      </c>
      <c r="AS826" s="125">
        <f t="shared" si="621"/>
        <v>0</v>
      </c>
      <c r="AT826" s="128">
        <f t="shared" si="622"/>
        <v>0</v>
      </c>
      <c r="AU826" s="128">
        <f t="shared" si="623"/>
        <v>0</v>
      </c>
      <c r="AV826" s="128">
        <f t="shared" si="624"/>
        <v>0</v>
      </c>
      <c r="AW826" s="128">
        <f t="shared" si="625"/>
        <v>0</v>
      </c>
      <c r="AX826" s="146">
        <f t="shared" si="644"/>
        <v>0</v>
      </c>
      <c r="AY826" s="147">
        <f t="shared" si="626"/>
        <v>0</v>
      </c>
      <c r="AZ826" s="146">
        <f t="shared" si="645"/>
        <v>0</v>
      </c>
      <c r="BA826" s="129">
        <f t="shared" si="627"/>
        <v>0</v>
      </c>
      <c r="BB826" s="129">
        <f t="shared" si="628"/>
        <v>0</v>
      </c>
      <c r="BC826" s="129">
        <f t="shared" si="629"/>
        <v>0</v>
      </c>
      <c r="BD826" s="130">
        <f t="shared" si="630"/>
        <v>0</v>
      </c>
      <c r="BE826" s="130">
        <f t="shared" si="631"/>
        <v>0</v>
      </c>
      <c r="BF826" s="130">
        <f t="shared" si="632"/>
        <v>0</v>
      </c>
      <c r="BG826" s="149" t="b">
        <f t="shared" si="633"/>
        <v>0</v>
      </c>
      <c r="BH826" s="130" t="b">
        <f t="shared" si="634"/>
        <v>0</v>
      </c>
      <c r="BI826" s="130" t="str">
        <f t="shared" si="647"/>
        <v/>
      </c>
      <c r="BJ826" s="130" t="str">
        <f t="shared" si="648"/>
        <v/>
      </c>
      <c r="BK826" s="130">
        <f t="shared" si="649"/>
        <v>0</v>
      </c>
      <c r="BL826" s="130" t="str">
        <f t="shared" si="635"/>
        <v/>
      </c>
      <c r="BM826" s="130" t="str">
        <f t="shared" si="654"/>
        <v/>
      </c>
      <c r="BN826" s="130" t="str">
        <f t="shared" si="655"/>
        <v/>
      </c>
      <c r="BO826" s="130">
        <f t="shared" si="651"/>
        <v>0</v>
      </c>
      <c r="BP826" s="130">
        <f t="shared" si="652"/>
        <v>0</v>
      </c>
      <c r="BQ826" s="130">
        <f t="shared" si="653"/>
        <v>0</v>
      </c>
      <c r="BR826" s="130">
        <f t="shared" si="650"/>
        <v>0</v>
      </c>
      <c r="BS826" s="130" t="str">
        <f t="shared" si="636"/>
        <v>N</v>
      </c>
    </row>
    <row r="827" spans="1:71" ht="18" customHeight="1">
      <c r="A827" s="115"/>
      <c r="B827" s="117"/>
      <c r="C827" s="117"/>
      <c r="D827" s="118"/>
      <c r="E827" s="118"/>
      <c r="F827" s="115"/>
      <c r="G827" s="115"/>
      <c r="H827" s="119"/>
      <c r="I827" s="109" t="str">
        <f t="shared" si="606"/>
        <v xml:space="preserve"> </v>
      </c>
      <c r="J827" s="109" t="str">
        <f t="shared" si="607"/>
        <v xml:space="preserve"> </v>
      </c>
      <c r="K827" s="109" t="str">
        <f t="shared" si="608"/>
        <v xml:space="preserve"> </v>
      </c>
      <c r="W827" s="141" t="str">
        <f t="shared" si="609"/>
        <v xml:space="preserve"> </v>
      </c>
      <c r="X827" s="137" t="str">
        <f t="shared" si="610"/>
        <v xml:space="preserve"> </v>
      </c>
      <c r="Y827" s="137" t="str">
        <f t="shared" si="611"/>
        <v xml:space="preserve"> </v>
      </c>
      <c r="Z827" s="137" t="str">
        <f t="shared" si="637"/>
        <v xml:space="preserve"> </v>
      </c>
      <c r="AA827" s="138" t="str">
        <f t="shared" si="638"/>
        <v xml:space="preserve"> </v>
      </c>
      <c r="AB827" s="144" t="str">
        <f t="shared" si="639"/>
        <v xml:space="preserve"> </v>
      </c>
      <c r="AC827" s="139" t="e">
        <f t="shared" si="640"/>
        <v>#N/A</v>
      </c>
      <c r="AD827" s="139" t="e">
        <f t="shared" si="641"/>
        <v>#N/A</v>
      </c>
      <c r="AE827" s="140" t="str">
        <f>IF(ISBLANK($G827)," ",IF($D827="Z",#REF!,IF($G827=2,0,IF($G827=1,IF($AB827&gt;$AD827,#REF!,0),IF($AB827&lt;$AC827,#REF!,#REF!)))))</f>
        <v xml:space="preserve"> </v>
      </c>
      <c r="AF827" s="140" t="str">
        <f>IF(ISBLANK($G827)," ",IF($D827="Z",#REF!+#REF!,IF($G827=2,#REF!+#REF!,IF($G827=1,IF($AB827&gt;$AD827,#REF!+#REF!,#REF!+#REF!),IF($AB827&lt;$AC827,#REF!+#REF!,#REF!+#REF!)))))</f>
        <v xml:space="preserve"> </v>
      </c>
      <c r="AG827" s="125">
        <f t="shared" si="612"/>
        <v>0</v>
      </c>
      <c r="AH827" s="126">
        <f t="shared" si="613"/>
        <v>0</v>
      </c>
      <c r="AI827" s="126">
        <f t="shared" si="614"/>
        <v>0</v>
      </c>
      <c r="AJ827" s="126">
        <f t="shared" si="615"/>
        <v>0</v>
      </c>
      <c r="AK827" s="126">
        <f t="shared" si="616"/>
        <v>0</v>
      </c>
      <c r="AL827" s="126">
        <f t="shared" si="617"/>
        <v>4</v>
      </c>
      <c r="AM827" s="125">
        <f t="shared" si="646"/>
        <v>23</v>
      </c>
      <c r="AN827" s="125">
        <f t="shared" si="642"/>
        <v>0</v>
      </c>
      <c r="AO827" s="125">
        <f t="shared" si="643"/>
        <v>0</v>
      </c>
      <c r="AP827" s="125">
        <f t="shared" si="618"/>
        <v>1</v>
      </c>
      <c r="AQ827" s="127">
        <f t="shared" si="619"/>
        <v>810</v>
      </c>
      <c r="AR827" s="127">
        <f t="shared" si="620"/>
        <v>0</v>
      </c>
      <c r="AS827" s="125">
        <f t="shared" si="621"/>
        <v>0</v>
      </c>
      <c r="AT827" s="128">
        <f t="shared" si="622"/>
        <v>0</v>
      </c>
      <c r="AU827" s="128">
        <f t="shared" si="623"/>
        <v>0</v>
      </c>
      <c r="AV827" s="128">
        <f t="shared" si="624"/>
        <v>0</v>
      </c>
      <c r="AW827" s="128">
        <f t="shared" si="625"/>
        <v>0</v>
      </c>
      <c r="AX827" s="146">
        <f t="shared" si="644"/>
        <v>0</v>
      </c>
      <c r="AY827" s="147">
        <f t="shared" si="626"/>
        <v>0</v>
      </c>
      <c r="AZ827" s="146">
        <f t="shared" si="645"/>
        <v>0</v>
      </c>
      <c r="BA827" s="129">
        <f t="shared" si="627"/>
        <v>0</v>
      </c>
      <c r="BB827" s="129">
        <f t="shared" si="628"/>
        <v>0</v>
      </c>
      <c r="BC827" s="129">
        <f t="shared" si="629"/>
        <v>0</v>
      </c>
      <c r="BD827" s="130">
        <f t="shared" si="630"/>
        <v>0</v>
      </c>
      <c r="BE827" s="130">
        <f t="shared" si="631"/>
        <v>0</v>
      </c>
      <c r="BF827" s="130">
        <f t="shared" si="632"/>
        <v>0</v>
      </c>
      <c r="BG827" s="149" t="b">
        <f t="shared" si="633"/>
        <v>0</v>
      </c>
      <c r="BH827" s="130" t="b">
        <f t="shared" si="634"/>
        <v>0</v>
      </c>
      <c r="BI827" s="130" t="str">
        <f t="shared" si="647"/>
        <v/>
      </c>
      <c r="BJ827" s="130" t="str">
        <f t="shared" si="648"/>
        <v/>
      </c>
      <c r="BK827" s="130">
        <f t="shared" si="649"/>
        <v>0</v>
      </c>
      <c r="BL827" s="130" t="str">
        <f t="shared" si="635"/>
        <v/>
      </c>
      <c r="BM827" s="130" t="str">
        <f t="shared" si="654"/>
        <v/>
      </c>
      <c r="BN827" s="130" t="str">
        <f t="shared" si="655"/>
        <v/>
      </c>
      <c r="BO827" s="130">
        <f t="shared" si="651"/>
        <v>0</v>
      </c>
      <c r="BP827" s="130">
        <f t="shared" si="652"/>
        <v>0</v>
      </c>
      <c r="BQ827" s="130">
        <f t="shared" si="653"/>
        <v>0</v>
      </c>
      <c r="BR827" s="130">
        <f t="shared" si="650"/>
        <v>0</v>
      </c>
      <c r="BS827" s="130" t="str">
        <f t="shared" si="636"/>
        <v>N</v>
      </c>
    </row>
    <row r="828" spans="1:71" ht="18" customHeight="1">
      <c r="A828" s="115"/>
      <c r="B828" s="117"/>
      <c r="C828" s="117"/>
      <c r="D828" s="118"/>
      <c r="E828" s="118"/>
      <c r="F828" s="115"/>
      <c r="G828" s="115"/>
      <c r="H828" s="119"/>
      <c r="I828" s="109" t="str">
        <f t="shared" si="606"/>
        <v xml:space="preserve"> </v>
      </c>
      <c r="J828" s="109" t="str">
        <f t="shared" si="607"/>
        <v xml:space="preserve"> </v>
      </c>
      <c r="K828" s="109" t="str">
        <f t="shared" si="608"/>
        <v xml:space="preserve"> </v>
      </c>
      <c r="W828" s="141" t="str">
        <f t="shared" si="609"/>
        <v xml:space="preserve"> </v>
      </c>
      <c r="X828" s="137" t="str">
        <f t="shared" si="610"/>
        <v xml:space="preserve"> </v>
      </c>
      <c r="Y828" s="137" t="str">
        <f t="shared" si="611"/>
        <v xml:space="preserve"> </v>
      </c>
      <c r="Z828" s="137" t="str">
        <f t="shared" si="637"/>
        <v xml:space="preserve"> </v>
      </c>
      <c r="AA828" s="138" t="str">
        <f t="shared" si="638"/>
        <v xml:space="preserve"> </v>
      </c>
      <c r="AB828" s="144" t="str">
        <f t="shared" si="639"/>
        <v xml:space="preserve"> </v>
      </c>
      <c r="AC828" s="139" t="e">
        <f t="shared" si="640"/>
        <v>#N/A</v>
      </c>
      <c r="AD828" s="139" t="e">
        <f t="shared" si="641"/>
        <v>#N/A</v>
      </c>
      <c r="AE828" s="140" t="str">
        <f>IF(ISBLANK($G828)," ",IF($D828="Z",#REF!,IF($G828=2,0,IF($G828=1,IF($AB828&gt;$AD828,#REF!,0),IF($AB828&lt;$AC828,#REF!,#REF!)))))</f>
        <v xml:space="preserve"> </v>
      </c>
      <c r="AF828" s="140" t="str">
        <f>IF(ISBLANK($G828)," ",IF($D828="Z",#REF!+#REF!,IF($G828=2,#REF!+#REF!,IF($G828=1,IF($AB828&gt;$AD828,#REF!+#REF!,#REF!+#REF!),IF($AB828&lt;$AC828,#REF!+#REF!,#REF!+#REF!)))))</f>
        <v xml:space="preserve"> </v>
      </c>
      <c r="AG828" s="125">
        <f t="shared" si="612"/>
        <v>0</v>
      </c>
      <c r="AH828" s="126">
        <f t="shared" si="613"/>
        <v>0</v>
      </c>
      <c r="AI828" s="126">
        <f t="shared" si="614"/>
        <v>0</v>
      </c>
      <c r="AJ828" s="126">
        <f t="shared" si="615"/>
        <v>0</v>
      </c>
      <c r="AK828" s="126">
        <f t="shared" si="616"/>
        <v>0</v>
      </c>
      <c r="AL828" s="126">
        <f t="shared" si="617"/>
        <v>4</v>
      </c>
      <c r="AM828" s="125">
        <f t="shared" si="646"/>
        <v>23</v>
      </c>
      <c r="AN828" s="125">
        <f t="shared" si="642"/>
        <v>0</v>
      </c>
      <c r="AO828" s="125">
        <f t="shared" si="643"/>
        <v>0</v>
      </c>
      <c r="AP828" s="125">
        <f t="shared" si="618"/>
        <v>1</v>
      </c>
      <c r="AQ828" s="127">
        <f t="shared" si="619"/>
        <v>810</v>
      </c>
      <c r="AR828" s="127">
        <f t="shared" si="620"/>
        <v>0</v>
      </c>
      <c r="AS828" s="125">
        <f t="shared" si="621"/>
        <v>0</v>
      </c>
      <c r="AT828" s="128">
        <f t="shared" si="622"/>
        <v>0</v>
      </c>
      <c r="AU828" s="128">
        <f t="shared" si="623"/>
        <v>0</v>
      </c>
      <c r="AV828" s="128">
        <f t="shared" si="624"/>
        <v>0</v>
      </c>
      <c r="AW828" s="128">
        <f t="shared" si="625"/>
        <v>0</v>
      </c>
      <c r="AX828" s="146">
        <f t="shared" si="644"/>
        <v>0</v>
      </c>
      <c r="AY828" s="147">
        <f t="shared" si="626"/>
        <v>0</v>
      </c>
      <c r="AZ828" s="146">
        <f t="shared" si="645"/>
        <v>0</v>
      </c>
      <c r="BA828" s="129">
        <f t="shared" si="627"/>
        <v>0</v>
      </c>
      <c r="BB828" s="129">
        <f t="shared" si="628"/>
        <v>0</v>
      </c>
      <c r="BC828" s="129">
        <f t="shared" si="629"/>
        <v>0</v>
      </c>
      <c r="BD828" s="130">
        <f t="shared" si="630"/>
        <v>0</v>
      </c>
      <c r="BE828" s="130">
        <f t="shared" si="631"/>
        <v>0</v>
      </c>
      <c r="BF828" s="130">
        <f t="shared" si="632"/>
        <v>0</v>
      </c>
      <c r="BG828" s="149" t="b">
        <f t="shared" si="633"/>
        <v>0</v>
      </c>
      <c r="BH828" s="130" t="b">
        <f t="shared" si="634"/>
        <v>0</v>
      </c>
      <c r="BI828" s="130" t="str">
        <f t="shared" si="647"/>
        <v/>
      </c>
      <c r="BJ828" s="130" t="str">
        <f t="shared" si="648"/>
        <v/>
      </c>
      <c r="BK828" s="130">
        <f t="shared" si="649"/>
        <v>0</v>
      </c>
      <c r="BL828" s="130" t="str">
        <f t="shared" si="635"/>
        <v/>
      </c>
      <c r="BM828" s="130" t="str">
        <f t="shared" si="654"/>
        <v/>
      </c>
      <c r="BN828" s="130" t="str">
        <f t="shared" si="655"/>
        <v/>
      </c>
      <c r="BO828" s="130">
        <f t="shared" si="651"/>
        <v>0</v>
      </c>
      <c r="BP828" s="130">
        <f t="shared" si="652"/>
        <v>0</v>
      </c>
      <c r="BQ828" s="130">
        <f t="shared" si="653"/>
        <v>0</v>
      </c>
      <c r="BR828" s="130">
        <f t="shared" si="650"/>
        <v>0</v>
      </c>
      <c r="BS828" s="130" t="str">
        <f t="shared" si="636"/>
        <v>N</v>
      </c>
    </row>
    <row r="829" spans="1:71" ht="18" customHeight="1">
      <c r="A829" s="115"/>
      <c r="B829" s="117"/>
      <c r="C829" s="117"/>
      <c r="D829" s="118"/>
      <c r="E829" s="118"/>
      <c r="F829" s="115"/>
      <c r="G829" s="115"/>
      <c r="H829" s="119"/>
      <c r="I829" s="109" t="str">
        <f t="shared" si="606"/>
        <v xml:space="preserve"> </v>
      </c>
      <c r="J829" s="109" t="str">
        <f t="shared" si="607"/>
        <v xml:space="preserve"> </v>
      </c>
      <c r="K829" s="109" t="str">
        <f t="shared" si="608"/>
        <v xml:space="preserve"> </v>
      </c>
      <c r="W829" s="141" t="str">
        <f t="shared" si="609"/>
        <v xml:space="preserve"> </v>
      </c>
      <c r="X829" s="137" t="str">
        <f t="shared" si="610"/>
        <v xml:space="preserve"> </v>
      </c>
      <c r="Y829" s="137" t="str">
        <f t="shared" si="611"/>
        <v xml:space="preserve"> </v>
      </c>
      <c r="Z829" s="137" t="str">
        <f t="shared" si="637"/>
        <v xml:space="preserve"> </v>
      </c>
      <c r="AA829" s="138" t="str">
        <f t="shared" si="638"/>
        <v xml:space="preserve"> </v>
      </c>
      <c r="AB829" s="144" t="str">
        <f t="shared" si="639"/>
        <v xml:space="preserve"> </v>
      </c>
      <c r="AC829" s="139" t="e">
        <f t="shared" si="640"/>
        <v>#N/A</v>
      </c>
      <c r="AD829" s="139" t="e">
        <f t="shared" si="641"/>
        <v>#N/A</v>
      </c>
      <c r="AE829" s="140" t="str">
        <f>IF(ISBLANK($G829)," ",IF($D829="Z",#REF!,IF($G829=2,0,IF($G829=1,IF($AB829&gt;$AD829,#REF!,0),IF($AB829&lt;$AC829,#REF!,#REF!)))))</f>
        <v xml:space="preserve"> </v>
      </c>
      <c r="AF829" s="140" t="str">
        <f>IF(ISBLANK($G829)," ",IF($D829="Z",#REF!+#REF!,IF($G829=2,#REF!+#REF!,IF($G829=1,IF($AB829&gt;$AD829,#REF!+#REF!,#REF!+#REF!),IF($AB829&lt;$AC829,#REF!+#REF!,#REF!+#REF!)))))</f>
        <v xml:space="preserve"> </v>
      </c>
      <c r="AG829" s="125">
        <f t="shared" si="612"/>
        <v>0</v>
      </c>
      <c r="AH829" s="126">
        <f t="shared" si="613"/>
        <v>0</v>
      </c>
      <c r="AI829" s="126">
        <f t="shared" si="614"/>
        <v>0</v>
      </c>
      <c r="AJ829" s="126">
        <f t="shared" si="615"/>
        <v>0</v>
      </c>
      <c r="AK829" s="126">
        <f t="shared" si="616"/>
        <v>0</v>
      </c>
      <c r="AL829" s="126">
        <f t="shared" si="617"/>
        <v>4</v>
      </c>
      <c r="AM829" s="125">
        <f t="shared" si="646"/>
        <v>23</v>
      </c>
      <c r="AN829" s="125">
        <f t="shared" si="642"/>
        <v>0</v>
      </c>
      <c r="AO829" s="125">
        <f t="shared" si="643"/>
        <v>0</v>
      </c>
      <c r="AP829" s="125">
        <f t="shared" si="618"/>
        <v>1</v>
      </c>
      <c r="AQ829" s="127">
        <f t="shared" si="619"/>
        <v>810</v>
      </c>
      <c r="AR829" s="127">
        <f t="shared" si="620"/>
        <v>0</v>
      </c>
      <c r="AS829" s="125">
        <f t="shared" si="621"/>
        <v>0</v>
      </c>
      <c r="AT829" s="128">
        <f t="shared" si="622"/>
        <v>0</v>
      </c>
      <c r="AU829" s="128">
        <f t="shared" si="623"/>
        <v>0</v>
      </c>
      <c r="AV829" s="128">
        <f t="shared" si="624"/>
        <v>0</v>
      </c>
      <c r="AW829" s="128">
        <f t="shared" si="625"/>
        <v>0</v>
      </c>
      <c r="AX829" s="146">
        <f t="shared" si="644"/>
        <v>0</v>
      </c>
      <c r="AY829" s="147">
        <f t="shared" si="626"/>
        <v>0</v>
      </c>
      <c r="AZ829" s="146">
        <f t="shared" si="645"/>
        <v>0</v>
      </c>
      <c r="BA829" s="129">
        <f t="shared" si="627"/>
        <v>0</v>
      </c>
      <c r="BB829" s="129">
        <f t="shared" si="628"/>
        <v>0</v>
      </c>
      <c r="BC829" s="129">
        <f t="shared" si="629"/>
        <v>0</v>
      </c>
      <c r="BD829" s="130">
        <f t="shared" si="630"/>
        <v>0</v>
      </c>
      <c r="BE829" s="130">
        <f t="shared" si="631"/>
        <v>0</v>
      </c>
      <c r="BF829" s="130">
        <f t="shared" si="632"/>
        <v>0</v>
      </c>
      <c r="BG829" s="149" t="b">
        <f t="shared" si="633"/>
        <v>0</v>
      </c>
      <c r="BH829" s="130" t="b">
        <f t="shared" si="634"/>
        <v>0</v>
      </c>
      <c r="BI829" s="130" t="str">
        <f t="shared" si="647"/>
        <v/>
      </c>
      <c r="BJ829" s="130" t="str">
        <f t="shared" si="648"/>
        <v/>
      </c>
      <c r="BK829" s="130">
        <f t="shared" si="649"/>
        <v>0</v>
      </c>
      <c r="BL829" s="130" t="str">
        <f t="shared" si="635"/>
        <v/>
      </c>
      <c r="BM829" s="130" t="str">
        <f t="shared" si="654"/>
        <v/>
      </c>
      <c r="BN829" s="130" t="str">
        <f t="shared" si="655"/>
        <v/>
      </c>
      <c r="BO829" s="130">
        <f t="shared" si="651"/>
        <v>0</v>
      </c>
      <c r="BP829" s="130">
        <f t="shared" si="652"/>
        <v>0</v>
      </c>
      <c r="BQ829" s="130">
        <f t="shared" si="653"/>
        <v>0</v>
      </c>
      <c r="BR829" s="130">
        <f t="shared" si="650"/>
        <v>0</v>
      </c>
      <c r="BS829" s="130" t="str">
        <f t="shared" si="636"/>
        <v>N</v>
      </c>
    </row>
    <row r="830" spans="1:71" ht="18" customHeight="1">
      <c r="A830" s="115"/>
      <c r="B830" s="117"/>
      <c r="C830" s="117"/>
      <c r="D830" s="118"/>
      <c r="E830" s="118"/>
      <c r="F830" s="115"/>
      <c r="G830" s="115"/>
      <c r="H830" s="119"/>
      <c r="I830" s="109" t="str">
        <f t="shared" si="606"/>
        <v xml:space="preserve"> </v>
      </c>
      <c r="J830" s="109" t="str">
        <f t="shared" si="607"/>
        <v xml:space="preserve"> </v>
      </c>
      <c r="K830" s="109" t="str">
        <f t="shared" si="608"/>
        <v xml:space="preserve"> </v>
      </c>
      <c r="W830" s="141" t="str">
        <f t="shared" si="609"/>
        <v xml:space="preserve"> </v>
      </c>
      <c r="X830" s="137" t="str">
        <f t="shared" si="610"/>
        <v xml:space="preserve"> </v>
      </c>
      <c r="Y830" s="137" t="str">
        <f t="shared" si="611"/>
        <v xml:space="preserve"> </v>
      </c>
      <c r="Z830" s="137" t="str">
        <f t="shared" si="637"/>
        <v xml:space="preserve"> </v>
      </c>
      <c r="AA830" s="138" t="str">
        <f t="shared" si="638"/>
        <v xml:space="preserve"> </v>
      </c>
      <c r="AB830" s="144" t="str">
        <f t="shared" si="639"/>
        <v xml:space="preserve"> </v>
      </c>
      <c r="AC830" s="139" t="e">
        <f t="shared" si="640"/>
        <v>#N/A</v>
      </c>
      <c r="AD830" s="139" t="e">
        <f t="shared" si="641"/>
        <v>#N/A</v>
      </c>
      <c r="AE830" s="140" t="str">
        <f>IF(ISBLANK($G830)," ",IF($D830="Z",#REF!,IF($G830=2,0,IF($G830=1,IF($AB830&gt;$AD830,#REF!,0),IF($AB830&lt;$AC830,#REF!,#REF!)))))</f>
        <v xml:space="preserve"> </v>
      </c>
      <c r="AF830" s="140" t="str">
        <f>IF(ISBLANK($G830)," ",IF($D830="Z",#REF!+#REF!,IF($G830=2,#REF!+#REF!,IF($G830=1,IF($AB830&gt;$AD830,#REF!+#REF!,#REF!+#REF!),IF($AB830&lt;$AC830,#REF!+#REF!,#REF!+#REF!)))))</f>
        <v xml:space="preserve"> </v>
      </c>
      <c r="AG830" s="125">
        <f t="shared" si="612"/>
        <v>0</v>
      </c>
      <c r="AH830" s="126">
        <f t="shared" si="613"/>
        <v>0</v>
      </c>
      <c r="AI830" s="126">
        <f t="shared" si="614"/>
        <v>0</v>
      </c>
      <c r="AJ830" s="126">
        <f t="shared" si="615"/>
        <v>0</v>
      </c>
      <c r="AK830" s="126">
        <f t="shared" si="616"/>
        <v>0</v>
      </c>
      <c r="AL830" s="126">
        <f t="shared" si="617"/>
        <v>4</v>
      </c>
      <c r="AM830" s="125">
        <f t="shared" si="646"/>
        <v>23</v>
      </c>
      <c r="AN830" s="125">
        <f t="shared" si="642"/>
        <v>0</v>
      </c>
      <c r="AO830" s="125">
        <f t="shared" si="643"/>
        <v>0</v>
      </c>
      <c r="AP830" s="125">
        <f t="shared" si="618"/>
        <v>1</v>
      </c>
      <c r="AQ830" s="127">
        <f t="shared" si="619"/>
        <v>810</v>
      </c>
      <c r="AR830" s="127">
        <f t="shared" si="620"/>
        <v>0</v>
      </c>
      <c r="AS830" s="125">
        <f t="shared" si="621"/>
        <v>0</v>
      </c>
      <c r="AT830" s="128">
        <f t="shared" si="622"/>
        <v>0</v>
      </c>
      <c r="AU830" s="128">
        <f t="shared" si="623"/>
        <v>0</v>
      </c>
      <c r="AV830" s="128">
        <f t="shared" si="624"/>
        <v>0</v>
      </c>
      <c r="AW830" s="128">
        <f t="shared" si="625"/>
        <v>0</v>
      </c>
      <c r="AX830" s="146">
        <f t="shared" si="644"/>
        <v>0</v>
      </c>
      <c r="AY830" s="147">
        <f t="shared" si="626"/>
        <v>0</v>
      </c>
      <c r="AZ830" s="146">
        <f t="shared" si="645"/>
        <v>0</v>
      </c>
      <c r="BA830" s="129">
        <f t="shared" si="627"/>
        <v>0</v>
      </c>
      <c r="BB830" s="129">
        <f t="shared" si="628"/>
        <v>0</v>
      </c>
      <c r="BC830" s="129">
        <f t="shared" si="629"/>
        <v>0</v>
      </c>
      <c r="BD830" s="130">
        <f t="shared" si="630"/>
        <v>0</v>
      </c>
      <c r="BE830" s="130">
        <f t="shared" si="631"/>
        <v>0</v>
      </c>
      <c r="BF830" s="130">
        <f t="shared" si="632"/>
        <v>0</v>
      </c>
      <c r="BG830" s="149" t="b">
        <f t="shared" si="633"/>
        <v>0</v>
      </c>
      <c r="BH830" s="130" t="b">
        <f t="shared" si="634"/>
        <v>0</v>
      </c>
      <c r="BI830" s="130" t="str">
        <f t="shared" si="647"/>
        <v/>
      </c>
      <c r="BJ830" s="130" t="str">
        <f t="shared" si="648"/>
        <v/>
      </c>
      <c r="BK830" s="130">
        <f t="shared" si="649"/>
        <v>0</v>
      </c>
      <c r="BL830" s="130" t="str">
        <f t="shared" si="635"/>
        <v/>
      </c>
      <c r="BM830" s="130" t="str">
        <f t="shared" si="654"/>
        <v/>
      </c>
      <c r="BN830" s="130" t="str">
        <f t="shared" si="655"/>
        <v/>
      </c>
      <c r="BO830" s="130">
        <f t="shared" si="651"/>
        <v>0</v>
      </c>
      <c r="BP830" s="130">
        <f t="shared" si="652"/>
        <v>0</v>
      </c>
      <c r="BQ830" s="130">
        <f t="shared" si="653"/>
        <v>0</v>
      </c>
      <c r="BR830" s="130">
        <f t="shared" si="650"/>
        <v>0</v>
      </c>
      <c r="BS830" s="130" t="str">
        <f t="shared" si="636"/>
        <v>N</v>
      </c>
    </row>
    <row r="831" spans="1:71" ht="18" customHeight="1">
      <c r="A831" s="115"/>
      <c r="B831" s="117"/>
      <c r="C831" s="117"/>
      <c r="D831" s="118"/>
      <c r="E831" s="118"/>
      <c r="F831" s="115"/>
      <c r="G831" s="115"/>
      <c r="H831" s="119"/>
      <c r="I831" s="109" t="str">
        <f t="shared" si="606"/>
        <v xml:space="preserve"> </v>
      </c>
      <c r="J831" s="109" t="str">
        <f t="shared" si="607"/>
        <v xml:space="preserve"> </v>
      </c>
      <c r="K831" s="109" t="str">
        <f t="shared" si="608"/>
        <v xml:space="preserve"> </v>
      </c>
      <c r="W831" s="141" t="str">
        <f t="shared" si="609"/>
        <v xml:space="preserve"> </v>
      </c>
      <c r="X831" s="137" t="str">
        <f t="shared" si="610"/>
        <v xml:space="preserve"> </v>
      </c>
      <c r="Y831" s="137" t="str">
        <f t="shared" si="611"/>
        <v xml:space="preserve"> </v>
      </c>
      <c r="Z831" s="137" t="str">
        <f t="shared" si="637"/>
        <v xml:space="preserve"> </v>
      </c>
      <c r="AA831" s="138" t="str">
        <f t="shared" si="638"/>
        <v xml:space="preserve"> </v>
      </c>
      <c r="AB831" s="144" t="str">
        <f t="shared" si="639"/>
        <v xml:space="preserve"> </v>
      </c>
      <c r="AC831" s="139" t="e">
        <f t="shared" si="640"/>
        <v>#N/A</v>
      </c>
      <c r="AD831" s="139" t="e">
        <f t="shared" si="641"/>
        <v>#N/A</v>
      </c>
      <c r="AE831" s="140" t="str">
        <f>IF(ISBLANK($G831)," ",IF($D831="Z",#REF!,IF($G831=2,0,IF($G831=1,IF($AB831&gt;$AD831,#REF!,0),IF($AB831&lt;$AC831,#REF!,#REF!)))))</f>
        <v xml:space="preserve"> </v>
      </c>
      <c r="AF831" s="140" t="str">
        <f>IF(ISBLANK($G831)," ",IF($D831="Z",#REF!+#REF!,IF($G831=2,#REF!+#REF!,IF($G831=1,IF($AB831&gt;$AD831,#REF!+#REF!,#REF!+#REF!),IF($AB831&lt;$AC831,#REF!+#REF!,#REF!+#REF!)))))</f>
        <v xml:space="preserve"> </v>
      </c>
      <c r="AG831" s="125">
        <f t="shared" si="612"/>
        <v>0</v>
      </c>
      <c r="AH831" s="126">
        <f t="shared" si="613"/>
        <v>0</v>
      </c>
      <c r="AI831" s="126">
        <f t="shared" si="614"/>
        <v>0</v>
      </c>
      <c r="AJ831" s="126">
        <f t="shared" si="615"/>
        <v>0</v>
      </c>
      <c r="AK831" s="126">
        <f t="shared" si="616"/>
        <v>0</v>
      </c>
      <c r="AL831" s="126">
        <f t="shared" si="617"/>
        <v>4</v>
      </c>
      <c r="AM831" s="125">
        <f t="shared" si="646"/>
        <v>23</v>
      </c>
      <c r="AN831" s="125">
        <f t="shared" si="642"/>
        <v>0</v>
      </c>
      <c r="AO831" s="125">
        <f t="shared" si="643"/>
        <v>0</v>
      </c>
      <c r="AP831" s="125">
        <f t="shared" si="618"/>
        <v>1</v>
      </c>
      <c r="AQ831" s="127">
        <f t="shared" si="619"/>
        <v>810</v>
      </c>
      <c r="AR831" s="127">
        <f t="shared" si="620"/>
        <v>0</v>
      </c>
      <c r="AS831" s="125">
        <f t="shared" si="621"/>
        <v>0</v>
      </c>
      <c r="AT831" s="128">
        <f t="shared" si="622"/>
        <v>0</v>
      </c>
      <c r="AU831" s="128">
        <f t="shared" si="623"/>
        <v>0</v>
      </c>
      <c r="AV831" s="128">
        <f t="shared" si="624"/>
        <v>0</v>
      </c>
      <c r="AW831" s="128">
        <f t="shared" si="625"/>
        <v>0</v>
      </c>
      <c r="AX831" s="146">
        <f t="shared" si="644"/>
        <v>0</v>
      </c>
      <c r="AY831" s="147">
        <f t="shared" si="626"/>
        <v>0</v>
      </c>
      <c r="AZ831" s="146">
        <f t="shared" si="645"/>
        <v>0</v>
      </c>
      <c r="BA831" s="129">
        <f t="shared" si="627"/>
        <v>0</v>
      </c>
      <c r="BB831" s="129">
        <f t="shared" si="628"/>
        <v>0</v>
      </c>
      <c r="BC831" s="129">
        <f t="shared" si="629"/>
        <v>0</v>
      </c>
      <c r="BD831" s="130">
        <f t="shared" si="630"/>
        <v>0</v>
      </c>
      <c r="BE831" s="130">
        <f t="shared" si="631"/>
        <v>0</v>
      </c>
      <c r="BF831" s="130">
        <f t="shared" si="632"/>
        <v>0</v>
      </c>
      <c r="BG831" s="149" t="b">
        <f t="shared" si="633"/>
        <v>0</v>
      </c>
      <c r="BH831" s="130" t="b">
        <f t="shared" si="634"/>
        <v>0</v>
      </c>
      <c r="BI831" s="130" t="str">
        <f t="shared" si="647"/>
        <v/>
      </c>
      <c r="BJ831" s="130" t="str">
        <f t="shared" si="648"/>
        <v/>
      </c>
      <c r="BK831" s="130">
        <f t="shared" si="649"/>
        <v>0</v>
      </c>
      <c r="BL831" s="130" t="str">
        <f t="shared" si="635"/>
        <v/>
      </c>
      <c r="BM831" s="130" t="str">
        <f t="shared" si="654"/>
        <v/>
      </c>
      <c r="BN831" s="130" t="str">
        <f t="shared" si="655"/>
        <v/>
      </c>
      <c r="BO831" s="130">
        <f t="shared" si="651"/>
        <v>0</v>
      </c>
      <c r="BP831" s="130">
        <f t="shared" si="652"/>
        <v>0</v>
      </c>
      <c r="BQ831" s="130">
        <f t="shared" si="653"/>
        <v>0</v>
      </c>
      <c r="BR831" s="130">
        <f t="shared" si="650"/>
        <v>0</v>
      </c>
      <c r="BS831" s="130" t="str">
        <f t="shared" si="636"/>
        <v>N</v>
      </c>
    </row>
    <row r="832" spans="1:71" ht="18" customHeight="1">
      <c r="A832" s="115"/>
      <c r="B832" s="117"/>
      <c r="C832" s="117"/>
      <c r="D832" s="118"/>
      <c r="E832" s="118"/>
      <c r="F832" s="115"/>
      <c r="G832" s="115"/>
      <c r="H832" s="119"/>
      <c r="I832" s="109" t="str">
        <f t="shared" si="606"/>
        <v xml:space="preserve"> </v>
      </c>
      <c r="J832" s="109" t="str">
        <f t="shared" si="607"/>
        <v xml:space="preserve"> </v>
      </c>
      <c r="K832" s="109" t="str">
        <f t="shared" si="608"/>
        <v xml:space="preserve"> </v>
      </c>
      <c r="W832" s="141" t="str">
        <f t="shared" si="609"/>
        <v xml:space="preserve"> </v>
      </c>
      <c r="X832" s="137" t="str">
        <f t="shared" si="610"/>
        <v xml:space="preserve"> </v>
      </c>
      <c r="Y832" s="137" t="str">
        <f t="shared" si="611"/>
        <v xml:space="preserve"> </v>
      </c>
      <c r="Z832" s="137" t="str">
        <f t="shared" si="637"/>
        <v xml:space="preserve"> </v>
      </c>
      <c r="AA832" s="138" t="str">
        <f t="shared" si="638"/>
        <v xml:space="preserve"> </v>
      </c>
      <c r="AB832" s="144" t="str">
        <f t="shared" si="639"/>
        <v xml:space="preserve"> </v>
      </c>
      <c r="AC832" s="139" t="e">
        <f t="shared" si="640"/>
        <v>#N/A</v>
      </c>
      <c r="AD832" s="139" t="e">
        <f t="shared" si="641"/>
        <v>#N/A</v>
      </c>
      <c r="AE832" s="140" t="str">
        <f>IF(ISBLANK($G832)," ",IF($D832="Z",#REF!,IF($G832=2,0,IF($G832=1,IF($AB832&gt;$AD832,#REF!,0),IF($AB832&lt;$AC832,#REF!,#REF!)))))</f>
        <v xml:space="preserve"> </v>
      </c>
      <c r="AF832" s="140" t="str">
        <f>IF(ISBLANK($G832)," ",IF($D832="Z",#REF!+#REF!,IF($G832=2,#REF!+#REF!,IF($G832=1,IF($AB832&gt;$AD832,#REF!+#REF!,#REF!+#REF!),IF($AB832&lt;$AC832,#REF!+#REF!,#REF!+#REF!)))))</f>
        <v xml:space="preserve"> </v>
      </c>
      <c r="AG832" s="125">
        <f t="shared" si="612"/>
        <v>0</v>
      </c>
      <c r="AH832" s="126">
        <f t="shared" si="613"/>
        <v>0</v>
      </c>
      <c r="AI832" s="126">
        <f t="shared" si="614"/>
        <v>0</v>
      </c>
      <c r="AJ832" s="126">
        <f t="shared" si="615"/>
        <v>0</v>
      </c>
      <c r="AK832" s="126">
        <f t="shared" si="616"/>
        <v>0</v>
      </c>
      <c r="AL832" s="126">
        <f t="shared" si="617"/>
        <v>4</v>
      </c>
      <c r="AM832" s="125">
        <f t="shared" si="646"/>
        <v>23</v>
      </c>
      <c r="AN832" s="125">
        <f t="shared" si="642"/>
        <v>0</v>
      </c>
      <c r="AO832" s="125">
        <f t="shared" si="643"/>
        <v>0</v>
      </c>
      <c r="AP832" s="125">
        <f t="shared" si="618"/>
        <v>1</v>
      </c>
      <c r="AQ832" s="127">
        <f t="shared" si="619"/>
        <v>810</v>
      </c>
      <c r="AR832" s="127">
        <f t="shared" si="620"/>
        <v>0</v>
      </c>
      <c r="AS832" s="125">
        <f t="shared" si="621"/>
        <v>0</v>
      </c>
      <c r="AT832" s="128">
        <f t="shared" si="622"/>
        <v>0</v>
      </c>
      <c r="AU832" s="128">
        <f t="shared" si="623"/>
        <v>0</v>
      </c>
      <c r="AV832" s="128">
        <f t="shared" si="624"/>
        <v>0</v>
      </c>
      <c r="AW832" s="128">
        <f t="shared" si="625"/>
        <v>0</v>
      </c>
      <c r="AX832" s="146">
        <f t="shared" si="644"/>
        <v>0</v>
      </c>
      <c r="AY832" s="147">
        <f t="shared" si="626"/>
        <v>0</v>
      </c>
      <c r="AZ832" s="146">
        <f t="shared" si="645"/>
        <v>0</v>
      </c>
      <c r="BA832" s="129">
        <f t="shared" si="627"/>
        <v>0</v>
      </c>
      <c r="BB832" s="129">
        <f t="shared" si="628"/>
        <v>0</v>
      </c>
      <c r="BC832" s="129">
        <f t="shared" si="629"/>
        <v>0</v>
      </c>
      <c r="BD832" s="130">
        <f t="shared" si="630"/>
        <v>0</v>
      </c>
      <c r="BE832" s="130">
        <f t="shared" si="631"/>
        <v>0</v>
      </c>
      <c r="BF832" s="130">
        <f t="shared" si="632"/>
        <v>0</v>
      </c>
      <c r="BG832" s="149" t="b">
        <f t="shared" si="633"/>
        <v>0</v>
      </c>
      <c r="BH832" s="130" t="b">
        <f t="shared" si="634"/>
        <v>0</v>
      </c>
      <c r="BI832" s="130" t="str">
        <f t="shared" si="647"/>
        <v/>
      </c>
      <c r="BJ832" s="130" t="str">
        <f t="shared" si="648"/>
        <v/>
      </c>
      <c r="BK832" s="130">
        <f t="shared" si="649"/>
        <v>0</v>
      </c>
      <c r="BL832" s="130" t="str">
        <f t="shared" si="635"/>
        <v/>
      </c>
      <c r="BM832" s="130" t="str">
        <f t="shared" si="654"/>
        <v/>
      </c>
      <c r="BN832" s="130" t="str">
        <f t="shared" si="655"/>
        <v/>
      </c>
      <c r="BO832" s="130">
        <f t="shared" si="651"/>
        <v>0</v>
      </c>
      <c r="BP832" s="130">
        <f t="shared" si="652"/>
        <v>0</v>
      </c>
      <c r="BQ832" s="130">
        <f t="shared" si="653"/>
        <v>0</v>
      </c>
      <c r="BR832" s="130">
        <f t="shared" si="650"/>
        <v>0</v>
      </c>
      <c r="BS832" s="130" t="str">
        <f t="shared" si="636"/>
        <v>N</v>
      </c>
    </row>
    <row r="833" spans="1:71" ht="18" customHeight="1">
      <c r="A833" s="115"/>
      <c r="B833" s="117"/>
      <c r="C833" s="117"/>
      <c r="D833" s="118"/>
      <c r="E833" s="118"/>
      <c r="F833" s="115"/>
      <c r="G833" s="115"/>
      <c r="H833" s="119"/>
      <c r="I833" s="109" t="str">
        <f t="shared" si="606"/>
        <v xml:space="preserve"> </v>
      </c>
      <c r="J833" s="109" t="str">
        <f t="shared" si="607"/>
        <v xml:space="preserve"> </v>
      </c>
      <c r="K833" s="109" t="str">
        <f t="shared" si="608"/>
        <v xml:space="preserve"> </v>
      </c>
      <c r="W833" s="141" t="str">
        <f t="shared" si="609"/>
        <v xml:space="preserve"> </v>
      </c>
      <c r="X833" s="137" t="str">
        <f t="shared" si="610"/>
        <v xml:space="preserve"> </v>
      </c>
      <c r="Y833" s="137" t="str">
        <f t="shared" si="611"/>
        <v xml:space="preserve"> </v>
      </c>
      <c r="Z833" s="137" t="str">
        <f t="shared" si="637"/>
        <v xml:space="preserve"> </v>
      </c>
      <c r="AA833" s="138" t="str">
        <f t="shared" si="638"/>
        <v xml:space="preserve"> </v>
      </c>
      <c r="AB833" s="144" t="str">
        <f t="shared" si="639"/>
        <v xml:space="preserve"> </v>
      </c>
      <c r="AC833" s="139" t="e">
        <f t="shared" si="640"/>
        <v>#N/A</v>
      </c>
      <c r="AD833" s="139" t="e">
        <f t="shared" si="641"/>
        <v>#N/A</v>
      </c>
      <c r="AE833" s="140" t="str">
        <f>IF(ISBLANK($G833)," ",IF($D833="Z",#REF!,IF($G833=2,0,IF($G833=1,IF($AB833&gt;$AD833,#REF!,0),IF($AB833&lt;$AC833,#REF!,#REF!)))))</f>
        <v xml:space="preserve"> </v>
      </c>
      <c r="AF833" s="140" t="str">
        <f>IF(ISBLANK($G833)," ",IF($D833="Z",#REF!+#REF!,IF($G833=2,#REF!+#REF!,IF($G833=1,IF($AB833&gt;$AD833,#REF!+#REF!,#REF!+#REF!),IF($AB833&lt;$AC833,#REF!+#REF!,#REF!+#REF!)))))</f>
        <v xml:space="preserve"> </v>
      </c>
      <c r="AG833" s="125">
        <f t="shared" si="612"/>
        <v>0</v>
      </c>
      <c r="AH833" s="126">
        <f t="shared" si="613"/>
        <v>0</v>
      </c>
      <c r="AI833" s="126">
        <f t="shared" si="614"/>
        <v>0</v>
      </c>
      <c r="AJ833" s="126">
        <f t="shared" si="615"/>
        <v>0</v>
      </c>
      <c r="AK833" s="126">
        <f t="shared" si="616"/>
        <v>0</v>
      </c>
      <c r="AL833" s="126">
        <f t="shared" si="617"/>
        <v>4</v>
      </c>
      <c r="AM833" s="125">
        <f t="shared" si="646"/>
        <v>23</v>
      </c>
      <c r="AN833" s="125">
        <f t="shared" si="642"/>
        <v>0</v>
      </c>
      <c r="AO833" s="125">
        <f t="shared" si="643"/>
        <v>0</v>
      </c>
      <c r="AP833" s="125">
        <f t="shared" si="618"/>
        <v>1</v>
      </c>
      <c r="AQ833" s="127">
        <f t="shared" si="619"/>
        <v>810</v>
      </c>
      <c r="AR833" s="127">
        <f t="shared" si="620"/>
        <v>0</v>
      </c>
      <c r="AS833" s="125">
        <f t="shared" si="621"/>
        <v>0</v>
      </c>
      <c r="AT833" s="128">
        <f t="shared" si="622"/>
        <v>0</v>
      </c>
      <c r="AU833" s="128">
        <f t="shared" si="623"/>
        <v>0</v>
      </c>
      <c r="AV833" s="128">
        <f t="shared" si="624"/>
        <v>0</v>
      </c>
      <c r="AW833" s="128">
        <f t="shared" si="625"/>
        <v>0</v>
      </c>
      <c r="AX833" s="146">
        <f t="shared" si="644"/>
        <v>0</v>
      </c>
      <c r="AY833" s="147">
        <f t="shared" si="626"/>
        <v>0</v>
      </c>
      <c r="AZ833" s="146">
        <f t="shared" si="645"/>
        <v>0</v>
      </c>
      <c r="BA833" s="129">
        <f t="shared" si="627"/>
        <v>0</v>
      </c>
      <c r="BB833" s="129">
        <f t="shared" si="628"/>
        <v>0</v>
      </c>
      <c r="BC833" s="129">
        <f t="shared" si="629"/>
        <v>0</v>
      </c>
      <c r="BD833" s="130">
        <f t="shared" si="630"/>
        <v>0</v>
      </c>
      <c r="BE833" s="130">
        <f t="shared" si="631"/>
        <v>0</v>
      </c>
      <c r="BF833" s="130">
        <f t="shared" si="632"/>
        <v>0</v>
      </c>
      <c r="BG833" s="149" t="b">
        <f t="shared" si="633"/>
        <v>0</v>
      </c>
      <c r="BH833" s="130" t="b">
        <f t="shared" si="634"/>
        <v>0</v>
      </c>
      <c r="BI833" s="130" t="str">
        <f t="shared" si="647"/>
        <v/>
      </c>
      <c r="BJ833" s="130" t="str">
        <f t="shared" si="648"/>
        <v/>
      </c>
      <c r="BK833" s="130">
        <f t="shared" si="649"/>
        <v>0</v>
      </c>
      <c r="BL833" s="130" t="str">
        <f t="shared" si="635"/>
        <v/>
      </c>
      <c r="BM833" s="130" t="str">
        <f t="shared" si="654"/>
        <v/>
      </c>
      <c r="BN833" s="130" t="str">
        <f t="shared" si="655"/>
        <v/>
      </c>
      <c r="BO833" s="130">
        <f t="shared" si="651"/>
        <v>0</v>
      </c>
      <c r="BP833" s="130">
        <f t="shared" si="652"/>
        <v>0</v>
      </c>
      <c r="BQ833" s="130">
        <f t="shared" si="653"/>
        <v>0</v>
      </c>
      <c r="BR833" s="130">
        <f t="shared" si="650"/>
        <v>0</v>
      </c>
      <c r="BS833" s="130" t="str">
        <f t="shared" si="636"/>
        <v>N</v>
      </c>
    </row>
    <row r="834" spans="1:71" ht="18" customHeight="1">
      <c r="A834" s="115"/>
      <c r="B834" s="117"/>
      <c r="C834" s="117"/>
      <c r="D834" s="118"/>
      <c r="E834" s="118"/>
      <c r="F834" s="115"/>
      <c r="G834" s="115"/>
      <c r="H834" s="119"/>
      <c r="I834" s="109" t="str">
        <f t="shared" si="606"/>
        <v xml:space="preserve"> </v>
      </c>
      <c r="J834" s="109" t="str">
        <f t="shared" si="607"/>
        <v xml:space="preserve"> </v>
      </c>
      <c r="K834" s="109" t="str">
        <f t="shared" si="608"/>
        <v xml:space="preserve"> </v>
      </c>
      <c r="W834" s="141" t="str">
        <f t="shared" si="609"/>
        <v xml:space="preserve"> </v>
      </c>
      <c r="X834" s="137" t="str">
        <f t="shared" si="610"/>
        <v xml:space="preserve"> </v>
      </c>
      <c r="Y834" s="137" t="str">
        <f t="shared" si="611"/>
        <v xml:space="preserve"> </v>
      </c>
      <c r="Z834" s="137" t="str">
        <f t="shared" si="637"/>
        <v xml:space="preserve"> </v>
      </c>
      <c r="AA834" s="138" t="str">
        <f t="shared" si="638"/>
        <v xml:space="preserve"> </v>
      </c>
      <c r="AB834" s="144" t="str">
        <f t="shared" si="639"/>
        <v xml:space="preserve"> </v>
      </c>
      <c r="AC834" s="139" t="e">
        <f t="shared" si="640"/>
        <v>#N/A</v>
      </c>
      <c r="AD834" s="139" t="e">
        <f t="shared" si="641"/>
        <v>#N/A</v>
      </c>
      <c r="AE834" s="140" t="str">
        <f>IF(ISBLANK($G834)," ",IF($D834="Z",#REF!,IF($G834=2,0,IF($G834=1,IF($AB834&gt;$AD834,#REF!,0),IF($AB834&lt;$AC834,#REF!,#REF!)))))</f>
        <v xml:space="preserve"> </v>
      </c>
      <c r="AF834" s="140" t="str">
        <f>IF(ISBLANK($G834)," ",IF($D834="Z",#REF!+#REF!,IF($G834=2,#REF!+#REF!,IF($G834=1,IF($AB834&gt;$AD834,#REF!+#REF!,#REF!+#REF!),IF($AB834&lt;$AC834,#REF!+#REF!,#REF!+#REF!)))))</f>
        <v xml:space="preserve"> </v>
      </c>
      <c r="AG834" s="125">
        <f t="shared" si="612"/>
        <v>0</v>
      </c>
      <c r="AH834" s="126">
        <f t="shared" si="613"/>
        <v>0</v>
      </c>
      <c r="AI834" s="126">
        <f t="shared" si="614"/>
        <v>0</v>
      </c>
      <c r="AJ834" s="126">
        <f t="shared" si="615"/>
        <v>0</v>
      </c>
      <c r="AK834" s="126">
        <f t="shared" si="616"/>
        <v>0</v>
      </c>
      <c r="AL834" s="126">
        <f t="shared" si="617"/>
        <v>4</v>
      </c>
      <c r="AM834" s="125">
        <f t="shared" si="646"/>
        <v>23</v>
      </c>
      <c r="AN834" s="125">
        <f t="shared" si="642"/>
        <v>0</v>
      </c>
      <c r="AO834" s="125">
        <f t="shared" si="643"/>
        <v>0</v>
      </c>
      <c r="AP834" s="125">
        <f t="shared" si="618"/>
        <v>1</v>
      </c>
      <c r="AQ834" s="127">
        <f t="shared" si="619"/>
        <v>810</v>
      </c>
      <c r="AR834" s="127">
        <f t="shared" si="620"/>
        <v>0</v>
      </c>
      <c r="AS834" s="125">
        <f t="shared" si="621"/>
        <v>0</v>
      </c>
      <c r="AT834" s="128">
        <f t="shared" si="622"/>
        <v>0</v>
      </c>
      <c r="AU834" s="128">
        <f t="shared" si="623"/>
        <v>0</v>
      </c>
      <c r="AV834" s="128">
        <f t="shared" si="624"/>
        <v>0</v>
      </c>
      <c r="AW834" s="128">
        <f t="shared" si="625"/>
        <v>0</v>
      </c>
      <c r="AX834" s="146">
        <f t="shared" si="644"/>
        <v>0</v>
      </c>
      <c r="AY834" s="147">
        <f t="shared" si="626"/>
        <v>0</v>
      </c>
      <c r="AZ834" s="146">
        <f t="shared" si="645"/>
        <v>0</v>
      </c>
      <c r="BA834" s="129">
        <f t="shared" si="627"/>
        <v>0</v>
      </c>
      <c r="BB834" s="129">
        <f t="shared" si="628"/>
        <v>0</v>
      </c>
      <c r="BC834" s="129">
        <f t="shared" si="629"/>
        <v>0</v>
      </c>
      <c r="BD834" s="130">
        <f t="shared" si="630"/>
        <v>0</v>
      </c>
      <c r="BE834" s="130">
        <f t="shared" si="631"/>
        <v>0</v>
      </c>
      <c r="BF834" s="130">
        <f t="shared" si="632"/>
        <v>0</v>
      </c>
      <c r="BG834" s="149" t="b">
        <f t="shared" si="633"/>
        <v>0</v>
      </c>
      <c r="BH834" s="130" t="b">
        <f t="shared" si="634"/>
        <v>0</v>
      </c>
      <c r="BI834" s="130" t="str">
        <f t="shared" si="647"/>
        <v/>
      </c>
      <c r="BJ834" s="130" t="str">
        <f t="shared" si="648"/>
        <v/>
      </c>
      <c r="BK834" s="130">
        <f t="shared" si="649"/>
        <v>0</v>
      </c>
      <c r="BL834" s="130" t="str">
        <f t="shared" si="635"/>
        <v/>
      </c>
      <c r="BM834" s="130" t="str">
        <f t="shared" si="654"/>
        <v/>
      </c>
      <c r="BN834" s="130" t="str">
        <f t="shared" si="655"/>
        <v/>
      </c>
      <c r="BO834" s="130">
        <f t="shared" si="651"/>
        <v>0</v>
      </c>
      <c r="BP834" s="130">
        <f t="shared" si="652"/>
        <v>0</v>
      </c>
      <c r="BQ834" s="130">
        <f t="shared" si="653"/>
        <v>0</v>
      </c>
      <c r="BR834" s="130">
        <f t="shared" si="650"/>
        <v>0</v>
      </c>
      <c r="BS834" s="130" t="str">
        <f t="shared" si="636"/>
        <v>N</v>
      </c>
    </row>
    <row r="835" spans="1:71" ht="18" customHeight="1">
      <c r="A835" s="115"/>
      <c r="B835" s="117"/>
      <c r="C835" s="117"/>
      <c r="D835" s="118"/>
      <c r="E835" s="118"/>
      <c r="F835" s="115"/>
      <c r="G835" s="115"/>
      <c r="H835" s="119"/>
      <c r="I835" s="109" t="str">
        <f t="shared" si="606"/>
        <v xml:space="preserve"> </v>
      </c>
      <c r="J835" s="109" t="str">
        <f t="shared" si="607"/>
        <v xml:space="preserve"> </v>
      </c>
      <c r="K835" s="109" t="str">
        <f t="shared" si="608"/>
        <v xml:space="preserve"> </v>
      </c>
      <c r="W835" s="141" t="str">
        <f t="shared" si="609"/>
        <v xml:space="preserve"> </v>
      </c>
      <c r="X835" s="137" t="str">
        <f t="shared" si="610"/>
        <v xml:space="preserve"> </v>
      </c>
      <c r="Y835" s="137" t="str">
        <f t="shared" si="611"/>
        <v xml:space="preserve"> </v>
      </c>
      <c r="Z835" s="137" t="str">
        <f t="shared" si="637"/>
        <v xml:space="preserve"> </v>
      </c>
      <c r="AA835" s="138" t="str">
        <f t="shared" si="638"/>
        <v xml:space="preserve"> </v>
      </c>
      <c r="AB835" s="144" t="str">
        <f t="shared" si="639"/>
        <v xml:space="preserve"> </v>
      </c>
      <c r="AC835" s="139" t="e">
        <f t="shared" si="640"/>
        <v>#N/A</v>
      </c>
      <c r="AD835" s="139" t="e">
        <f t="shared" si="641"/>
        <v>#N/A</v>
      </c>
      <c r="AE835" s="140" t="str">
        <f>IF(ISBLANK($G835)," ",IF($D835="Z",#REF!,IF($G835=2,0,IF($G835=1,IF($AB835&gt;$AD835,#REF!,0),IF($AB835&lt;$AC835,#REF!,#REF!)))))</f>
        <v xml:space="preserve"> </v>
      </c>
      <c r="AF835" s="140" t="str">
        <f>IF(ISBLANK($G835)," ",IF($D835="Z",#REF!+#REF!,IF($G835=2,#REF!+#REF!,IF($G835=1,IF($AB835&gt;$AD835,#REF!+#REF!,#REF!+#REF!),IF($AB835&lt;$AC835,#REF!+#REF!,#REF!+#REF!)))))</f>
        <v xml:space="preserve"> </v>
      </c>
      <c r="AG835" s="125">
        <f t="shared" si="612"/>
        <v>0</v>
      </c>
      <c r="AH835" s="126">
        <f t="shared" si="613"/>
        <v>0</v>
      </c>
      <c r="AI835" s="126">
        <f t="shared" si="614"/>
        <v>0</v>
      </c>
      <c r="AJ835" s="126">
        <f t="shared" si="615"/>
        <v>0</v>
      </c>
      <c r="AK835" s="126">
        <f t="shared" si="616"/>
        <v>0</v>
      </c>
      <c r="AL835" s="126">
        <f t="shared" si="617"/>
        <v>4</v>
      </c>
      <c r="AM835" s="125">
        <f t="shared" si="646"/>
        <v>23</v>
      </c>
      <c r="AN835" s="125">
        <f t="shared" si="642"/>
        <v>0</v>
      </c>
      <c r="AO835" s="125">
        <f t="shared" si="643"/>
        <v>0</v>
      </c>
      <c r="AP835" s="125">
        <f t="shared" si="618"/>
        <v>1</v>
      </c>
      <c r="AQ835" s="127">
        <f t="shared" si="619"/>
        <v>810</v>
      </c>
      <c r="AR835" s="127">
        <f t="shared" si="620"/>
        <v>0</v>
      </c>
      <c r="AS835" s="125">
        <f t="shared" si="621"/>
        <v>0</v>
      </c>
      <c r="AT835" s="128">
        <f t="shared" si="622"/>
        <v>0</v>
      </c>
      <c r="AU835" s="128">
        <f t="shared" si="623"/>
        <v>0</v>
      </c>
      <c r="AV835" s="128">
        <f t="shared" si="624"/>
        <v>0</v>
      </c>
      <c r="AW835" s="128">
        <f t="shared" si="625"/>
        <v>0</v>
      </c>
      <c r="AX835" s="146">
        <f t="shared" si="644"/>
        <v>0</v>
      </c>
      <c r="AY835" s="147">
        <f t="shared" si="626"/>
        <v>0</v>
      </c>
      <c r="AZ835" s="146">
        <f t="shared" si="645"/>
        <v>0</v>
      </c>
      <c r="BA835" s="129">
        <f t="shared" si="627"/>
        <v>0</v>
      </c>
      <c r="BB835" s="129">
        <f t="shared" si="628"/>
        <v>0</v>
      </c>
      <c r="BC835" s="129">
        <f t="shared" si="629"/>
        <v>0</v>
      </c>
      <c r="BD835" s="130">
        <f t="shared" si="630"/>
        <v>0</v>
      </c>
      <c r="BE835" s="130">
        <f t="shared" si="631"/>
        <v>0</v>
      </c>
      <c r="BF835" s="130">
        <f t="shared" si="632"/>
        <v>0</v>
      </c>
      <c r="BG835" s="149" t="b">
        <f t="shared" si="633"/>
        <v>0</v>
      </c>
      <c r="BH835" s="130" t="b">
        <f t="shared" si="634"/>
        <v>0</v>
      </c>
      <c r="BI835" s="130" t="str">
        <f t="shared" si="647"/>
        <v/>
      </c>
      <c r="BJ835" s="130" t="str">
        <f t="shared" si="648"/>
        <v/>
      </c>
      <c r="BK835" s="130">
        <f t="shared" si="649"/>
        <v>0</v>
      </c>
      <c r="BL835" s="130" t="str">
        <f t="shared" si="635"/>
        <v/>
      </c>
      <c r="BM835" s="130" t="str">
        <f t="shared" si="654"/>
        <v/>
      </c>
      <c r="BN835" s="130" t="str">
        <f t="shared" si="655"/>
        <v/>
      </c>
      <c r="BO835" s="130">
        <f t="shared" si="651"/>
        <v>0</v>
      </c>
      <c r="BP835" s="130">
        <f t="shared" si="652"/>
        <v>0</v>
      </c>
      <c r="BQ835" s="130">
        <f t="shared" si="653"/>
        <v>0</v>
      </c>
      <c r="BR835" s="130">
        <f t="shared" si="650"/>
        <v>0</v>
      </c>
      <c r="BS835" s="130" t="str">
        <f t="shared" si="636"/>
        <v>N</v>
      </c>
    </row>
    <row r="836" spans="1:71" ht="18" customHeight="1">
      <c r="A836" s="115"/>
      <c r="B836" s="117"/>
      <c r="C836" s="117"/>
      <c r="D836" s="118"/>
      <c r="E836" s="118"/>
      <c r="F836" s="115"/>
      <c r="G836" s="115"/>
      <c r="H836" s="119"/>
      <c r="I836" s="109" t="str">
        <f t="shared" ref="I836:I899" si="656">IF(ISBLANK($H836)," ",BO836)</f>
        <v xml:space="preserve"> </v>
      </c>
      <c r="J836" s="109" t="str">
        <f t="shared" ref="J836:J899" si="657">IF(ISBLANK($H836)," ",BP836)</f>
        <v xml:space="preserve"> </v>
      </c>
      <c r="K836" s="109" t="str">
        <f t="shared" ref="K836:K899" si="658">IF((ISBLANK($H836))," ",BQ836)</f>
        <v xml:space="preserve"> </v>
      </c>
      <c r="W836" s="141" t="str">
        <f t="shared" ref="W836:W899" si="659">IF(ISBLANK($A836)," ",A836)</f>
        <v xml:space="preserve"> </v>
      </c>
      <c r="X836" s="137" t="str">
        <f t="shared" ref="X836:X899" si="660">IF(ISBLANK(A836)," ",MOD(SUM((LEFT(A836,1)*8)+(MID(A836,2,1)*7)+(MID(A836,3,1)*6)+(MID(A836,4,1)*5)+(MID(A836,5,1)*4)+(MID(A836,6,1)*3)+(MID(A836,7,1)*2)),11))</f>
        <v xml:space="preserve"> </v>
      </c>
      <c r="Y836" s="137" t="str">
        <f t="shared" ref="Y836:Y899" si="661">IF(ISBLANK(A836)," ",IF(A836&lt;10000000+OR(A836&gt;99999999),"X",IF(X836=0,0,IF(X836=1,"X",11-X836))))</f>
        <v xml:space="preserve"> </v>
      </c>
      <c r="Z836" s="137" t="str">
        <f t="shared" si="637"/>
        <v xml:space="preserve"> </v>
      </c>
      <c r="AA836" s="138" t="str">
        <f t="shared" si="638"/>
        <v xml:space="preserve"> </v>
      </c>
      <c r="AB836" s="144" t="str">
        <f t="shared" si="639"/>
        <v xml:space="preserve"> </v>
      </c>
      <c r="AC836" s="139" t="e">
        <f t="shared" si="640"/>
        <v>#N/A</v>
      </c>
      <c r="AD836" s="139" t="e">
        <f t="shared" si="641"/>
        <v>#N/A</v>
      </c>
      <c r="AE836" s="140" t="str">
        <f>IF(ISBLANK($G836)," ",IF($D836="Z",#REF!,IF($G836=2,0,IF($G836=1,IF($AB836&gt;$AD836,#REF!,0),IF($AB836&lt;$AC836,#REF!,#REF!)))))</f>
        <v xml:space="preserve"> </v>
      </c>
      <c r="AF836" s="140" t="str">
        <f>IF(ISBLANK($G836)," ",IF($D836="Z",#REF!+#REF!,IF($G836=2,#REF!+#REF!,IF($G836=1,IF($AB836&gt;$AD836,#REF!+#REF!,#REF!+#REF!),IF($AB836&lt;$AC836,#REF!+#REF!,#REF!+#REF!)))))</f>
        <v xml:space="preserve"> </v>
      </c>
      <c r="AG836" s="125">
        <f t="shared" ref="AG836:AG899" si="662">INT(A836/10)</f>
        <v>0</v>
      </c>
      <c r="AH836" s="126">
        <f t="shared" ref="AH836:AH899" si="663">INT(A836/1000)</f>
        <v>0</v>
      </c>
      <c r="AI836" s="126">
        <f t="shared" ref="AI836:AI899" si="664">AG836-AH836*100</f>
        <v>0</v>
      </c>
      <c r="AJ836" s="126">
        <f t="shared" ref="AJ836:AJ899" si="665">INT(AH836/10)</f>
        <v>0</v>
      </c>
      <c r="AK836" s="126">
        <f t="shared" ref="AK836:AK899" si="666">AH836-10*AJ836</f>
        <v>0</v>
      </c>
      <c r="AL836" s="126">
        <f t="shared" ref="AL836:AL899" si="667">IF(MOD(AH836-AJ836*10,4)=0,4,MOD(AH836-AJ836*10,4))</f>
        <v>4</v>
      </c>
      <c r="AM836" s="125">
        <f t="shared" si="646"/>
        <v>23</v>
      </c>
      <c r="AN836" s="125">
        <f t="shared" si="642"/>
        <v>0</v>
      </c>
      <c r="AO836" s="125">
        <f t="shared" si="643"/>
        <v>0</v>
      </c>
      <c r="AP836" s="125">
        <f t="shared" ref="AP836:AP899" si="668">IF(AND($D836="Z",$AL$10&lt;=$AH$10,$AH$10&lt;$AL$11,$AL$12&lt;AM836,AM836&lt;=$AL$13),7,IF(AM836&gt;=70,IF($G836="R",6,5),IF($G836="R",IF(AM836&gt;=65,4,2),IF($AM836&gt;=65,3,1))))</f>
        <v>1</v>
      </c>
      <c r="AQ836" s="127">
        <f t="shared" ref="AQ836:AQ899" si="669">+HLOOKUP($AH$10,WeeklyIWCeiling,AP836+1)</f>
        <v>810</v>
      </c>
      <c r="AR836" s="127">
        <f t="shared" ref="AR836:AR899" si="670">IF(AA836="M",HLOOKUP($AH$10,MonthlyIWCeiling,AP836+1),HLOOKUP($AH$10,WeeklyIWCeiling,AP836+1)*F836)</f>
        <v>0</v>
      </c>
      <c r="AS836" s="125">
        <f t="shared" ref="AS836:AS899" si="671">IF(AND(F836&gt;0,H836&gt;0),H836/F836,0)</f>
        <v>0</v>
      </c>
      <c r="AT836" s="128">
        <f t="shared" ref="AT836:AT899" si="672">IF(E836="M",IF(H836&lt;=AR836,0,1),IF(AS836&lt;=AQ836,0,1))</f>
        <v>0</v>
      </c>
      <c r="AU836" s="128">
        <f t="shared" ref="AU836:AU899" si="673">IF(F836&gt;$C$10,1,0)</f>
        <v>0</v>
      </c>
      <c r="AV836" s="128">
        <f t="shared" ref="AV836:AV899" si="674">+AR836*12/52</f>
        <v>0</v>
      </c>
      <c r="AW836" s="128">
        <f t="shared" ref="AW836:AW899" si="675">+IF(OR(AND(E836="M",AV836&lt;60),AND(E836="W",AS836&lt;60)),1,0)</f>
        <v>0</v>
      </c>
      <c r="AX836" s="146">
        <f t="shared" si="644"/>
        <v>0</v>
      </c>
      <c r="AY836" s="147">
        <f t="shared" ref="AY836:AY899" si="676">+AZ836-AX836</f>
        <v>0</v>
      </c>
      <c r="AZ836" s="146">
        <f t="shared" si="645"/>
        <v>0</v>
      </c>
      <c r="BA836" s="129">
        <f t="shared" ref="BA836:BA899" si="677">IF(OR(ISBLANK(A836),ISBLANK(B836),ISBLANK(C836),ISBLANK(D836),ISBLANK(E836)),0,IF(AND(F836&gt;0,F836&lt;6,H836&gt;0),ROUND(H836*AX836,2)))</f>
        <v>0</v>
      </c>
      <c r="BB836" s="129">
        <f t="shared" ref="BB836:BB899" si="678">IF(OR(ISBLANK(A836),ISBLANK(B836),ISBLANK(C836),ISBLANK(D836),ISBLANK(E836)),0,IF(AND(F836&gt;0,F836&lt;6,H836&gt;0),ROUND(H836*AY836,2)))</f>
        <v>0</v>
      </c>
      <c r="BC836" s="129">
        <f t="shared" ref="BC836:BC899" si="679">+BA836+BB836</f>
        <v>0</v>
      </c>
      <c r="BD836" s="130">
        <f t="shared" ref="BD836:BD899" si="680">IF(AND(AND(F836&gt;0,H836&gt;0,ISTEXT(D836),ISTEXT(E836)),ISBLANK(A836)),"Input NI#",IF(AND(F836&gt;0,H836&gt;0,ISTEXT(D836),ISTEXT(E836),OR(ISBLANK(B836),ISBLANK(C836))),"Input name",IF(AND(A836&gt;0,OR(AK836=0,AK836=9)),"Check NI#",IF(AT836=0,BA836,"Check wages"))))</f>
        <v>0</v>
      </c>
      <c r="BE836" s="130">
        <f t="shared" ref="BE836:BE899" si="681">IF(ISTEXT(BD836),BD836,BB836)</f>
        <v>0</v>
      </c>
      <c r="BF836" s="130">
        <f t="shared" ref="BF836:BF899" si="682">IF(ISTEXT(BD836),BD836,BC836)</f>
        <v>0</v>
      </c>
      <c r="BG836" s="149" t="b">
        <f t="shared" ref="BG836:BG899" si="683">IF(AND(OR(ISTEXT(B836),ISTEXT(C836),ISTEXT(D836),ISTEXT(E836),F836&gt;0,H836&gt;0),ISBLANK(A836)),1,IF(A836&gt;0,IF(ISBLANK(B836),1,IF(ISBLANK(C836),1,IF(ISBLANK(D836),1,IF(ISBLANK(E836),1,IF(F836=0,1,IF(H836=0,1," "))))))))</f>
        <v>0</v>
      </c>
      <c r="BH836" s="130" t="b">
        <f t="shared" ref="BH836:BH899" si="684">IF(AND(OR(ISTEXT(B836),ISTEXT(C836),ISTEXT(D836),ISTEXT(E836),F836&gt;0,H836&gt;0),ISBLANK(A836)),"Input "&amp;A$15,IF(A836&gt;0,IF(ISBLANK(B836),"Input "&amp;B$15,IF(ISBLANK(C836),"Input "&amp;C$15,IF(ISBLANK(D836),"Enter "&amp;D$15,IF(ISBLANK(E836),"Select "&amp;E$15,IF(F836=0,"Input "&amp;F$15,IF(H836=0,"Input "&amp;H$15," "))))))))</f>
        <v>0</v>
      </c>
      <c r="BI836" s="130" t="str">
        <f t="shared" si="647"/>
        <v/>
      </c>
      <c r="BJ836" s="130" t="str">
        <f t="shared" si="648"/>
        <v/>
      </c>
      <c r="BK836" s="130">
        <f t="shared" si="649"/>
        <v>0</v>
      </c>
      <c r="BL836" s="130" t="str">
        <f t="shared" ref="BL836:BL899" si="685">IF(BK836=1,"Change Cont. type to 'P'","")</f>
        <v/>
      </c>
      <c r="BM836" s="130" t="str">
        <f t="shared" si="654"/>
        <v/>
      </c>
      <c r="BN836" s="130" t="str">
        <f t="shared" si="655"/>
        <v/>
      </c>
      <c r="BO836" s="130">
        <f t="shared" si="651"/>
        <v>0</v>
      </c>
      <c r="BP836" s="130">
        <f t="shared" si="652"/>
        <v>0</v>
      </c>
      <c r="BQ836" s="130">
        <f t="shared" si="653"/>
        <v>0</v>
      </c>
      <c r="BR836" s="130">
        <f t="shared" si="650"/>
        <v>0</v>
      </c>
      <c r="BS836" s="130" t="str">
        <f t="shared" ref="BS836:BS899" si="686">IF(OR(ISBLANK(A836),BR836=1),"N","Y")</f>
        <v>N</v>
      </c>
    </row>
    <row r="837" spans="1:71" ht="18" customHeight="1">
      <c r="A837" s="115"/>
      <c r="B837" s="117"/>
      <c r="C837" s="117"/>
      <c r="D837" s="118"/>
      <c r="E837" s="118"/>
      <c r="F837" s="115"/>
      <c r="G837" s="115"/>
      <c r="H837" s="119"/>
      <c r="I837" s="109" t="str">
        <f t="shared" si="656"/>
        <v xml:space="preserve"> </v>
      </c>
      <c r="J837" s="109" t="str">
        <f t="shared" si="657"/>
        <v xml:space="preserve"> </v>
      </c>
      <c r="K837" s="109" t="str">
        <f t="shared" si="658"/>
        <v xml:space="preserve"> </v>
      </c>
      <c r="W837" s="141" t="str">
        <f t="shared" si="659"/>
        <v xml:space="preserve"> </v>
      </c>
      <c r="X837" s="137" t="str">
        <f t="shared" si="660"/>
        <v xml:space="preserve"> </v>
      </c>
      <c r="Y837" s="137" t="str">
        <f t="shared" si="661"/>
        <v xml:space="preserve"> </v>
      </c>
      <c r="Z837" s="137" t="str">
        <f t="shared" si="637"/>
        <v xml:space="preserve"> </v>
      </c>
      <c r="AA837" s="138" t="str">
        <f t="shared" si="638"/>
        <v xml:space="preserve"> </v>
      </c>
      <c r="AB837" s="144" t="str">
        <f t="shared" si="639"/>
        <v xml:space="preserve"> </v>
      </c>
      <c r="AC837" s="139" t="e">
        <f t="shared" si="640"/>
        <v>#N/A</v>
      </c>
      <c r="AD837" s="139" t="e">
        <f t="shared" si="641"/>
        <v>#N/A</v>
      </c>
      <c r="AE837" s="140" t="str">
        <f>IF(ISBLANK($G837)," ",IF($D837="Z",#REF!,IF($G837=2,0,IF($G837=1,IF($AB837&gt;$AD837,#REF!,0),IF($AB837&lt;$AC837,#REF!,#REF!)))))</f>
        <v xml:space="preserve"> </v>
      </c>
      <c r="AF837" s="140" t="str">
        <f>IF(ISBLANK($G837)," ",IF($D837="Z",#REF!+#REF!,IF($G837=2,#REF!+#REF!,IF($G837=1,IF($AB837&gt;$AD837,#REF!+#REF!,#REF!+#REF!),IF($AB837&lt;$AC837,#REF!+#REF!,#REF!+#REF!)))))</f>
        <v xml:space="preserve"> </v>
      </c>
      <c r="AG837" s="125">
        <f t="shared" si="662"/>
        <v>0</v>
      </c>
      <c r="AH837" s="126">
        <f t="shared" si="663"/>
        <v>0</v>
      </c>
      <c r="AI837" s="126">
        <f t="shared" si="664"/>
        <v>0</v>
      </c>
      <c r="AJ837" s="126">
        <f t="shared" si="665"/>
        <v>0</v>
      </c>
      <c r="AK837" s="126">
        <f t="shared" si="666"/>
        <v>0</v>
      </c>
      <c r="AL837" s="126">
        <f t="shared" si="667"/>
        <v>4</v>
      </c>
      <c r="AM837" s="125">
        <f t="shared" si="646"/>
        <v>23</v>
      </c>
      <c r="AN837" s="125">
        <f t="shared" si="642"/>
        <v>0</v>
      </c>
      <c r="AO837" s="125">
        <f t="shared" si="643"/>
        <v>0</v>
      </c>
      <c r="AP837" s="125">
        <f t="shared" si="668"/>
        <v>1</v>
      </c>
      <c r="AQ837" s="127">
        <f t="shared" si="669"/>
        <v>810</v>
      </c>
      <c r="AR837" s="127">
        <f t="shared" si="670"/>
        <v>0</v>
      </c>
      <c r="AS837" s="125">
        <f t="shared" si="671"/>
        <v>0</v>
      </c>
      <c r="AT837" s="128">
        <f t="shared" si="672"/>
        <v>0</v>
      </c>
      <c r="AU837" s="128">
        <f t="shared" si="673"/>
        <v>0</v>
      </c>
      <c r="AV837" s="128">
        <f t="shared" si="674"/>
        <v>0</v>
      </c>
      <c r="AW837" s="128">
        <f t="shared" si="675"/>
        <v>0</v>
      </c>
      <c r="AX837" s="146">
        <f t="shared" si="644"/>
        <v>0</v>
      </c>
      <c r="AY837" s="147">
        <f t="shared" si="676"/>
        <v>0</v>
      </c>
      <c r="AZ837" s="146">
        <f t="shared" si="645"/>
        <v>0</v>
      </c>
      <c r="BA837" s="129">
        <f t="shared" si="677"/>
        <v>0</v>
      </c>
      <c r="BB837" s="129">
        <f t="shared" si="678"/>
        <v>0</v>
      </c>
      <c r="BC837" s="129">
        <f t="shared" si="679"/>
        <v>0</v>
      </c>
      <c r="BD837" s="130">
        <f t="shared" si="680"/>
        <v>0</v>
      </c>
      <c r="BE837" s="130">
        <f t="shared" si="681"/>
        <v>0</v>
      </c>
      <c r="BF837" s="130">
        <f t="shared" si="682"/>
        <v>0</v>
      </c>
      <c r="BG837" s="149" t="b">
        <f t="shared" si="683"/>
        <v>0</v>
      </c>
      <c r="BH837" s="130" t="b">
        <f t="shared" si="684"/>
        <v>0</v>
      </c>
      <c r="BI837" s="130" t="str">
        <f t="shared" si="647"/>
        <v/>
      </c>
      <c r="BJ837" s="130" t="str">
        <f t="shared" si="648"/>
        <v/>
      </c>
      <c r="BK837" s="130">
        <f t="shared" si="649"/>
        <v>0</v>
      </c>
      <c r="BL837" s="130" t="str">
        <f t="shared" si="685"/>
        <v/>
      </c>
      <c r="BM837" s="130" t="str">
        <f t="shared" si="654"/>
        <v/>
      </c>
      <c r="BN837" s="130" t="str">
        <f t="shared" si="655"/>
        <v/>
      </c>
      <c r="BO837" s="130">
        <f t="shared" si="651"/>
        <v>0</v>
      </c>
      <c r="BP837" s="130">
        <f t="shared" si="652"/>
        <v>0</v>
      </c>
      <c r="BQ837" s="130">
        <f t="shared" si="653"/>
        <v>0</v>
      </c>
      <c r="BR837" s="130">
        <f t="shared" si="650"/>
        <v>0</v>
      </c>
      <c r="BS837" s="130" t="str">
        <f t="shared" si="686"/>
        <v>N</v>
      </c>
    </row>
    <row r="838" spans="1:71" ht="18" customHeight="1">
      <c r="A838" s="115"/>
      <c r="B838" s="117"/>
      <c r="C838" s="117"/>
      <c r="D838" s="118"/>
      <c r="E838" s="118"/>
      <c r="F838" s="115"/>
      <c r="G838" s="115"/>
      <c r="H838" s="119"/>
      <c r="I838" s="109" t="str">
        <f t="shared" si="656"/>
        <v xml:space="preserve"> </v>
      </c>
      <c r="J838" s="109" t="str">
        <f t="shared" si="657"/>
        <v xml:space="preserve"> </v>
      </c>
      <c r="K838" s="109" t="str">
        <f t="shared" si="658"/>
        <v xml:space="preserve"> </v>
      </c>
      <c r="W838" s="141" t="str">
        <f t="shared" si="659"/>
        <v xml:space="preserve"> </v>
      </c>
      <c r="X838" s="137" t="str">
        <f t="shared" si="660"/>
        <v xml:space="preserve"> </v>
      </c>
      <c r="Y838" s="137" t="str">
        <f t="shared" si="661"/>
        <v xml:space="preserve"> </v>
      </c>
      <c r="Z838" s="137" t="str">
        <f t="shared" si="637"/>
        <v xml:space="preserve"> </v>
      </c>
      <c r="AA838" s="138" t="str">
        <f t="shared" si="638"/>
        <v xml:space="preserve"> </v>
      </c>
      <c r="AB838" s="144" t="str">
        <f t="shared" si="639"/>
        <v xml:space="preserve"> </v>
      </c>
      <c r="AC838" s="139" t="e">
        <f t="shared" si="640"/>
        <v>#N/A</v>
      </c>
      <c r="AD838" s="139" t="e">
        <f t="shared" si="641"/>
        <v>#N/A</v>
      </c>
      <c r="AE838" s="140" t="str">
        <f>IF(ISBLANK($G838)," ",IF($D838="Z",#REF!,IF($G838=2,0,IF($G838=1,IF($AB838&gt;$AD838,#REF!,0),IF($AB838&lt;$AC838,#REF!,#REF!)))))</f>
        <v xml:space="preserve"> </v>
      </c>
      <c r="AF838" s="140" t="str">
        <f>IF(ISBLANK($G838)," ",IF($D838="Z",#REF!+#REF!,IF($G838=2,#REF!+#REF!,IF($G838=1,IF($AB838&gt;$AD838,#REF!+#REF!,#REF!+#REF!),IF($AB838&lt;$AC838,#REF!+#REF!,#REF!+#REF!)))))</f>
        <v xml:space="preserve"> </v>
      </c>
      <c r="AG838" s="125">
        <f t="shared" si="662"/>
        <v>0</v>
      </c>
      <c r="AH838" s="126">
        <f t="shared" si="663"/>
        <v>0</v>
      </c>
      <c r="AI838" s="126">
        <f t="shared" si="664"/>
        <v>0</v>
      </c>
      <c r="AJ838" s="126">
        <f t="shared" si="665"/>
        <v>0</v>
      </c>
      <c r="AK838" s="126">
        <f t="shared" si="666"/>
        <v>0</v>
      </c>
      <c r="AL838" s="126">
        <f t="shared" si="667"/>
        <v>4</v>
      </c>
      <c r="AM838" s="125">
        <f t="shared" si="646"/>
        <v>23</v>
      </c>
      <c r="AN838" s="125">
        <f t="shared" si="642"/>
        <v>0</v>
      </c>
      <c r="AO838" s="125">
        <f t="shared" si="643"/>
        <v>0</v>
      </c>
      <c r="AP838" s="125">
        <f t="shared" si="668"/>
        <v>1</v>
      </c>
      <c r="AQ838" s="127">
        <f t="shared" si="669"/>
        <v>810</v>
      </c>
      <c r="AR838" s="127">
        <f t="shared" si="670"/>
        <v>0</v>
      </c>
      <c r="AS838" s="125">
        <f t="shared" si="671"/>
        <v>0</v>
      </c>
      <c r="AT838" s="128">
        <f t="shared" si="672"/>
        <v>0</v>
      </c>
      <c r="AU838" s="128">
        <f t="shared" si="673"/>
        <v>0</v>
      </c>
      <c r="AV838" s="128">
        <f t="shared" si="674"/>
        <v>0</v>
      </c>
      <c r="AW838" s="128">
        <f t="shared" si="675"/>
        <v>0</v>
      </c>
      <c r="AX838" s="146">
        <f t="shared" si="644"/>
        <v>0</v>
      </c>
      <c r="AY838" s="147">
        <f t="shared" si="676"/>
        <v>0</v>
      </c>
      <c r="AZ838" s="146">
        <f t="shared" si="645"/>
        <v>0</v>
      </c>
      <c r="BA838" s="129">
        <f t="shared" si="677"/>
        <v>0</v>
      </c>
      <c r="BB838" s="129">
        <f t="shared" si="678"/>
        <v>0</v>
      </c>
      <c r="BC838" s="129">
        <f t="shared" si="679"/>
        <v>0</v>
      </c>
      <c r="BD838" s="130">
        <f t="shared" si="680"/>
        <v>0</v>
      </c>
      <c r="BE838" s="130">
        <f t="shared" si="681"/>
        <v>0</v>
      </c>
      <c r="BF838" s="130">
        <f t="shared" si="682"/>
        <v>0</v>
      </c>
      <c r="BG838" s="149" t="b">
        <f t="shared" si="683"/>
        <v>0</v>
      </c>
      <c r="BH838" s="130" t="b">
        <f t="shared" si="684"/>
        <v>0</v>
      </c>
      <c r="BI838" s="130" t="str">
        <f t="shared" si="647"/>
        <v/>
      </c>
      <c r="BJ838" s="130" t="str">
        <f t="shared" si="648"/>
        <v/>
      </c>
      <c r="BK838" s="130">
        <f t="shared" si="649"/>
        <v>0</v>
      </c>
      <c r="BL838" s="130" t="str">
        <f t="shared" si="685"/>
        <v/>
      </c>
      <c r="BM838" s="130" t="str">
        <f t="shared" si="654"/>
        <v/>
      </c>
      <c r="BN838" s="130" t="str">
        <f t="shared" si="655"/>
        <v/>
      </c>
      <c r="BO838" s="130">
        <f t="shared" si="651"/>
        <v>0</v>
      </c>
      <c r="BP838" s="130">
        <f t="shared" si="652"/>
        <v>0</v>
      </c>
      <c r="BQ838" s="130">
        <f t="shared" si="653"/>
        <v>0</v>
      </c>
      <c r="BR838" s="130">
        <f t="shared" si="650"/>
        <v>0</v>
      </c>
      <c r="BS838" s="130" t="str">
        <f t="shared" si="686"/>
        <v>N</v>
      </c>
    </row>
    <row r="839" spans="1:71" ht="18" customHeight="1">
      <c r="A839" s="115"/>
      <c r="B839" s="117"/>
      <c r="C839" s="117"/>
      <c r="D839" s="118"/>
      <c r="E839" s="118"/>
      <c r="F839" s="115"/>
      <c r="G839" s="115"/>
      <c r="H839" s="119"/>
      <c r="I839" s="109" t="str">
        <f t="shared" si="656"/>
        <v xml:space="preserve"> </v>
      </c>
      <c r="J839" s="109" t="str">
        <f t="shared" si="657"/>
        <v xml:space="preserve"> </v>
      </c>
      <c r="K839" s="109" t="str">
        <f t="shared" si="658"/>
        <v xml:space="preserve"> </v>
      </c>
      <c r="W839" s="141" t="str">
        <f t="shared" si="659"/>
        <v xml:space="preserve"> </v>
      </c>
      <c r="X839" s="137" t="str">
        <f t="shared" si="660"/>
        <v xml:space="preserve"> </v>
      </c>
      <c r="Y839" s="137" t="str">
        <f t="shared" si="661"/>
        <v xml:space="preserve"> </v>
      </c>
      <c r="Z839" s="137" t="str">
        <f t="shared" si="637"/>
        <v xml:space="preserve"> </v>
      </c>
      <c r="AA839" s="138" t="str">
        <f t="shared" si="638"/>
        <v xml:space="preserve"> </v>
      </c>
      <c r="AB839" s="144" t="str">
        <f t="shared" si="639"/>
        <v xml:space="preserve"> </v>
      </c>
      <c r="AC839" s="139" t="e">
        <f t="shared" si="640"/>
        <v>#N/A</v>
      </c>
      <c r="AD839" s="139" t="e">
        <f t="shared" si="641"/>
        <v>#N/A</v>
      </c>
      <c r="AE839" s="140" t="str">
        <f>IF(ISBLANK($G839)," ",IF($D839="Z",#REF!,IF($G839=2,0,IF($G839=1,IF($AB839&gt;$AD839,#REF!,0),IF($AB839&lt;$AC839,#REF!,#REF!)))))</f>
        <v xml:space="preserve"> </v>
      </c>
      <c r="AF839" s="140" t="str">
        <f>IF(ISBLANK($G839)," ",IF($D839="Z",#REF!+#REF!,IF($G839=2,#REF!+#REF!,IF($G839=1,IF($AB839&gt;$AD839,#REF!+#REF!,#REF!+#REF!),IF($AB839&lt;$AC839,#REF!+#REF!,#REF!+#REF!)))))</f>
        <v xml:space="preserve"> </v>
      </c>
      <c r="AG839" s="125">
        <f t="shared" si="662"/>
        <v>0</v>
      </c>
      <c r="AH839" s="126">
        <f t="shared" si="663"/>
        <v>0</v>
      </c>
      <c r="AI839" s="126">
        <f t="shared" si="664"/>
        <v>0</v>
      </c>
      <c r="AJ839" s="126">
        <f t="shared" si="665"/>
        <v>0</v>
      </c>
      <c r="AK839" s="126">
        <f t="shared" si="666"/>
        <v>0</v>
      </c>
      <c r="AL839" s="126">
        <f t="shared" si="667"/>
        <v>4</v>
      </c>
      <c r="AM839" s="125">
        <f t="shared" si="646"/>
        <v>23</v>
      </c>
      <c r="AN839" s="125">
        <f t="shared" si="642"/>
        <v>0</v>
      </c>
      <c r="AO839" s="125">
        <f t="shared" si="643"/>
        <v>0</v>
      </c>
      <c r="AP839" s="125">
        <f t="shared" si="668"/>
        <v>1</v>
      </c>
      <c r="AQ839" s="127">
        <f t="shared" si="669"/>
        <v>810</v>
      </c>
      <c r="AR839" s="127">
        <f t="shared" si="670"/>
        <v>0</v>
      </c>
      <c r="AS839" s="125">
        <f t="shared" si="671"/>
        <v>0</v>
      </c>
      <c r="AT839" s="128">
        <f t="shared" si="672"/>
        <v>0</v>
      </c>
      <c r="AU839" s="128">
        <f t="shared" si="673"/>
        <v>0</v>
      </c>
      <c r="AV839" s="128">
        <f t="shared" si="674"/>
        <v>0</v>
      </c>
      <c r="AW839" s="128">
        <f t="shared" si="675"/>
        <v>0</v>
      </c>
      <c r="AX839" s="146">
        <f t="shared" si="644"/>
        <v>0</v>
      </c>
      <c r="AY839" s="147">
        <f t="shared" si="676"/>
        <v>0</v>
      </c>
      <c r="AZ839" s="146">
        <f t="shared" si="645"/>
        <v>0</v>
      </c>
      <c r="BA839" s="129">
        <f t="shared" si="677"/>
        <v>0</v>
      </c>
      <c r="BB839" s="129">
        <f t="shared" si="678"/>
        <v>0</v>
      </c>
      <c r="BC839" s="129">
        <f t="shared" si="679"/>
        <v>0</v>
      </c>
      <c r="BD839" s="130">
        <f t="shared" si="680"/>
        <v>0</v>
      </c>
      <c r="BE839" s="130">
        <f t="shared" si="681"/>
        <v>0</v>
      </c>
      <c r="BF839" s="130">
        <f t="shared" si="682"/>
        <v>0</v>
      </c>
      <c r="BG839" s="149" t="b">
        <f t="shared" si="683"/>
        <v>0</v>
      </c>
      <c r="BH839" s="130" t="b">
        <f t="shared" si="684"/>
        <v>0</v>
      </c>
      <c r="BI839" s="130" t="str">
        <f t="shared" si="647"/>
        <v/>
      </c>
      <c r="BJ839" s="130" t="str">
        <f t="shared" si="648"/>
        <v/>
      </c>
      <c r="BK839" s="130">
        <f t="shared" si="649"/>
        <v>0</v>
      </c>
      <c r="BL839" s="130" t="str">
        <f t="shared" si="685"/>
        <v/>
      </c>
      <c r="BM839" s="130" t="str">
        <f t="shared" si="654"/>
        <v/>
      </c>
      <c r="BN839" s="130" t="str">
        <f t="shared" si="655"/>
        <v/>
      </c>
      <c r="BO839" s="130">
        <f t="shared" si="651"/>
        <v>0</v>
      </c>
      <c r="BP839" s="130">
        <f t="shared" si="652"/>
        <v>0</v>
      </c>
      <c r="BQ839" s="130">
        <f t="shared" si="653"/>
        <v>0</v>
      </c>
      <c r="BR839" s="130">
        <f t="shared" si="650"/>
        <v>0</v>
      </c>
      <c r="BS839" s="130" t="str">
        <f t="shared" si="686"/>
        <v>N</v>
      </c>
    </row>
    <row r="840" spans="1:71" ht="18" customHeight="1">
      <c r="A840" s="115"/>
      <c r="B840" s="117"/>
      <c r="C840" s="117"/>
      <c r="D840" s="118"/>
      <c r="E840" s="118"/>
      <c r="F840" s="115"/>
      <c r="G840" s="115"/>
      <c r="H840" s="119"/>
      <c r="I840" s="109" t="str">
        <f t="shared" si="656"/>
        <v xml:space="preserve"> </v>
      </c>
      <c r="J840" s="109" t="str">
        <f t="shared" si="657"/>
        <v xml:space="preserve"> </v>
      </c>
      <c r="K840" s="109" t="str">
        <f t="shared" si="658"/>
        <v xml:space="preserve"> </v>
      </c>
      <c r="W840" s="141" t="str">
        <f t="shared" si="659"/>
        <v xml:space="preserve"> </v>
      </c>
      <c r="X840" s="137" t="str">
        <f t="shared" si="660"/>
        <v xml:space="preserve"> </v>
      </c>
      <c r="Y840" s="137" t="str">
        <f t="shared" si="661"/>
        <v xml:space="preserve"> </v>
      </c>
      <c r="Z840" s="137" t="str">
        <f t="shared" si="637"/>
        <v xml:space="preserve"> </v>
      </c>
      <c r="AA840" s="138" t="str">
        <f t="shared" si="638"/>
        <v xml:space="preserve"> </v>
      </c>
      <c r="AB840" s="144" t="str">
        <f t="shared" si="639"/>
        <v xml:space="preserve"> </v>
      </c>
      <c r="AC840" s="139" t="e">
        <f t="shared" si="640"/>
        <v>#N/A</v>
      </c>
      <c r="AD840" s="139" t="e">
        <f t="shared" si="641"/>
        <v>#N/A</v>
      </c>
      <c r="AE840" s="140" t="str">
        <f>IF(ISBLANK($G840)," ",IF($D840="Z",#REF!,IF($G840=2,0,IF($G840=1,IF($AB840&gt;$AD840,#REF!,0),IF($AB840&lt;$AC840,#REF!,#REF!)))))</f>
        <v xml:space="preserve"> </v>
      </c>
      <c r="AF840" s="140" t="str">
        <f>IF(ISBLANK($G840)," ",IF($D840="Z",#REF!+#REF!,IF($G840=2,#REF!+#REF!,IF($G840=1,IF($AB840&gt;$AD840,#REF!+#REF!,#REF!+#REF!),IF($AB840&lt;$AC840,#REF!+#REF!,#REF!+#REF!)))))</f>
        <v xml:space="preserve"> </v>
      </c>
      <c r="AG840" s="125">
        <f t="shared" si="662"/>
        <v>0</v>
      </c>
      <c r="AH840" s="126">
        <f t="shared" si="663"/>
        <v>0</v>
      </c>
      <c r="AI840" s="126">
        <f t="shared" si="664"/>
        <v>0</v>
      </c>
      <c r="AJ840" s="126">
        <f t="shared" si="665"/>
        <v>0</v>
      </c>
      <c r="AK840" s="126">
        <f t="shared" si="666"/>
        <v>0</v>
      </c>
      <c r="AL840" s="126">
        <f t="shared" si="667"/>
        <v>4</v>
      </c>
      <c r="AM840" s="125">
        <f t="shared" si="646"/>
        <v>23</v>
      </c>
      <c r="AN840" s="125">
        <f t="shared" si="642"/>
        <v>0</v>
      </c>
      <c r="AO840" s="125">
        <f t="shared" si="643"/>
        <v>0</v>
      </c>
      <c r="AP840" s="125">
        <f t="shared" si="668"/>
        <v>1</v>
      </c>
      <c r="AQ840" s="127">
        <f t="shared" si="669"/>
        <v>810</v>
      </c>
      <c r="AR840" s="127">
        <f t="shared" si="670"/>
        <v>0</v>
      </c>
      <c r="AS840" s="125">
        <f t="shared" si="671"/>
        <v>0</v>
      </c>
      <c r="AT840" s="128">
        <f t="shared" si="672"/>
        <v>0</v>
      </c>
      <c r="AU840" s="128">
        <f t="shared" si="673"/>
        <v>0</v>
      </c>
      <c r="AV840" s="128">
        <f t="shared" si="674"/>
        <v>0</v>
      </c>
      <c r="AW840" s="128">
        <f t="shared" si="675"/>
        <v>0</v>
      </c>
      <c r="AX840" s="146">
        <f t="shared" si="644"/>
        <v>0</v>
      </c>
      <c r="AY840" s="147">
        <f t="shared" si="676"/>
        <v>0</v>
      </c>
      <c r="AZ840" s="146">
        <f t="shared" si="645"/>
        <v>0</v>
      </c>
      <c r="BA840" s="129">
        <f t="shared" si="677"/>
        <v>0</v>
      </c>
      <c r="BB840" s="129">
        <f t="shared" si="678"/>
        <v>0</v>
      </c>
      <c r="BC840" s="129">
        <f t="shared" si="679"/>
        <v>0</v>
      </c>
      <c r="BD840" s="130">
        <f t="shared" si="680"/>
        <v>0</v>
      </c>
      <c r="BE840" s="130">
        <f t="shared" si="681"/>
        <v>0</v>
      </c>
      <c r="BF840" s="130">
        <f t="shared" si="682"/>
        <v>0</v>
      </c>
      <c r="BG840" s="149" t="b">
        <f t="shared" si="683"/>
        <v>0</v>
      </c>
      <c r="BH840" s="130" t="b">
        <f t="shared" si="684"/>
        <v>0</v>
      </c>
      <c r="BI840" s="130" t="str">
        <f t="shared" si="647"/>
        <v/>
      </c>
      <c r="BJ840" s="130" t="str">
        <f t="shared" si="648"/>
        <v/>
      </c>
      <c r="BK840" s="130">
        <f t="shared" si="649"/>
        <v>0</v>
      </c>
      <c r="BL840" s="130" t="str">
        <f t="shared" si="685"/>
        <v/>
      </c>
      <c r="BM840" s="130" t="str">
        <f t="shared" si="654"/>
        <v/>
      </c>
      <c r="BN840" s="130" t="str">
        <f t="shared" si="655"/>
        <v/>
      </c>
      <c r="BO840" s="130">
        <f t="shared" si="651"/>
        <v>0</v>
      </c>
      <c r="BP840" s="130">
        <f t="shared" si="652"/>
        <v>0</v>
      </c>
      <c r="BQ840" s="130">
        <f t="shared" si="653"/>
        <v>0</v>
      </c>
      <c r="BR840" s="130">
        <f t="shared" si="650"/>
        <v>0</v>
      </c>
      <c r="BS840" s="130" t="str">
        <f t="shared" si="686"/>
        <v>N</v>
      </c>
    </row>
    <row r="841" spans="1:71" ht="18" customHeight="1">
      <c r="A841" s="115"/>
      <c r="B841" s="117"/>
      <c r="C841" s="117"/>
      <c r="D841" s="118"/>
      <c r="E841" s="118"/>
      <c r="F841" s="115"/>
      <c r="G841" s="115"/>
      <c r="H841" s="119"/>
      <c r="I841" s="109" t="str">
        <f t="shared" si="656"/>
        <v xml:space="preserve"> </v>
      </c>
      <c r="J841" s="109" t="str">
        <f t="shared" si="657"/>
        <v xml:space="preserve"> </v>
      </c>
      <c r="K841" s="109" t="str">
        <f t="shared" si="658"/>
        <v xml:space="preserve"> </v>
      </c>
      <c r="W841" s="141" t="str">
        <f t="shared" si="659"/>
        <v xml:space="preserve"> </v>
      </c>
      <c r="X841" s="137" t="str">
        <f t="shared" si="660"/>
        <v xml:space="preserve"> </v>
      </c>
      <c r="Y841" s="137" t="str">
        <f t="shared" si="661"/>
        <v xml:space="preserve"> </v>
      </c>
      <c r="Z841" s="137" t="str">
        <f t="shared" si="637"/>
        <v xml:space="preserve"> </v>
      </c>
      <c r="AA841" s="138" t="str">
        <f t="shared" si="638"/>
        <v xml:space="preserve"> </v>
      </c>
      <c r="AB841" s="144" t="str">
        <f t="shared" si="639"/>
        <v xml:space="preserve"> </v>
      </c>
      <c r="AC841" s="139" t="e">
        <f t="shared" si="640"/>
        <v>#N/A</v>
      </c>
      <c r="AD841" s="139" t="e">
        <f t="shared" si="641"/>
        <v>#N/A</v>
      </c>
      <c r="AE841" s="140" t="str">
        <f>IF(ISBLANK($G841)," ",IF($D841="Z",#REF!,IF($G841=2,0,IF($G841=1,IF($AB841&gt;$AD841,#REF!,0),IF($AB841&lt;$AC841,#REF!,#REF!)))))</f>
        <v xml:space="preserve"> </v>
      </c>
      <c r="AF841" s="140" t="str">
        <f>IF(ISBLANK($G841)," ",IF($D841="Z",#REF!+#REF!,IF($G841=2,#REF!+#REF!,IF($G841=1,IF($AB841&gt;$AD841,#REF!+#REF!,#REF!+#REF!),IF($AB841&lt;$AC841,#REF!+#REF!,#REF!+#REF!)))))</f>
        <v xml:space="preserve"> </v>
      </c>
      <c r="AG841" s="125">
        <f t="shared" si="662"/>
        <v>0</v>
      </c>
      <c r="AH841" s="126">
        <f t="shared" si="663"/>
        <v>0</v>
      </c>
      <c r="AI841" s="126">
        <f t="shared" si="664"/>
        <v>0</v>
      </c>
      <c r="AJ841" s="126">
        <f t="shared" si="665"/>
        <v>0</v>
      </c>
      <c r="AK841" s="126">
        <f t="shared" si="666"/>
        <v>0</v>
      </c>
      <c r="AL841" s="126">
        <f t="shared" si="667"/>
        <v>4</v>
      </c>
      <c r="AM841" s="125">
        <f t="shared" si="646"/>
        <v>23</v>
      </c>
      <c r="AN841" s="125">
        <f t="shared" si="642"/>
        <v>0</v>
      </c>
      <c r="AO841" s="125">
        <f t="shared" si="643"/>
        <v>0</v>
      </c>
      <c r="AP841" s="125">
        <f t="shared" si="668"/>
        <v>1</v>
      </c>
      <c r="AQ841" s="127">
        <f t="shared" si="669"/>
        <v>810</v>
      </c>
      <c r="AR841" s="127">
        <f t="shared" si="670"/>
        <v>0</v>
      </c>
      <c r="AS841" s="125">
        <f t="shared" si="671"/>
        <v>0</v>
      </c>
      <c r="AT841" s="128">
        <f t="shared" si="672"/>
        <v>0</v>
      </c>
      <c r="AU841" s="128">
        <f t="shared" si="673"/>
        <v>0</v>
      </c>
      <c r="AV841" s="128">
        <f t="shared" si="674"/>
        <v>0</v>
      </c>
      <c r="AW841" s="128">
        <f t="shared" si="675"/>
        <v>0</v>
      </c>
      <c r="AX841" s="146">
        <f t="shared" si="644"/>
        <v>0</v>
      </c>
      <c r="AY841" s="147">
        <f t="shared" si="676"/>
        <v>0</v>
      </c>
      <c r="AZ841" s="146">
        <f t="shared" si="645"/>
        <v>0</v>
      </c>
      <c r="BA841" s="129">
        <f t="shared" si="677"/>
        <v>0</v>
      </c>
      <c r="BB841" s="129">
        <f t="shared" si="678"/>
        <v>0</v>
      </c>
      <c r="BC841" s="129">
        <f t="shared" si="679"/>
        <v>0</v>
      </c>
      <c r="BD841" s="130">
        <f t="shared" si="680"/>
        <v>0</v>
      </c>
      <c r="BE841" s="130">
        <f t="shared" si="681"/>
        <v>0</v>
      </c>
      <c r="BF841" s="130">
        <f t="shared" si="682"/>
        <v>0</v>
      </c>
      <c r="BG841" s="149" t="b">
        <f t="shared" si="683"/>
        <v>0</v>
      </c>
      <c r="BH841" s="130" t="b">
        <f t="shared" si="684"/>
        <v>0</v>
      </c>
      <c r="BI841" s="130" t="str">
        <f t="shared" si="647"/>
        <v/>
      </c>
      <c r="BJ841" s="130" t="str">
        <f t="shared" si="648"/>
        <v/>
      </c>
      <c r="BK841" s="130">
        <f t="shared" si="649"/>
        <v>0</v>
      </c>
      <c r="BL841" s="130" t="str">
        <f t="shared" si="685"/>
        <v/>
      </c>
      <c r="BM841" s="130" t="str">
        <f t="shared" si="654"/>
        <v/>
      </c>
      <c r="BN841" s="130" t="str">
        <f t="shared" si="655"/>
        <v/>
      </c>
      <c r="BO841" s="130">
        <f t="shared" si="651"/>
        <v>0</v>
      </c>
      <c r="BP841" s="130">
        <f t="shared" si="652"/>
        <v>0</v>
      </c>
      <c r="BQ841" s="130">
        <f t="shared" si="653"/>
        <v>0</v>
      </c>
      <c r="BR841" s="130">
        <f t="shared" si="650"/>
        <v>0</v>
      </c>
      <c r="BS841" s="130" t="str">
        <f t="shared" si="686"/>
        <v>N</v>
      </c>
    </row>
    <row r="842" spans="1:71" ht="18" customHeight="1">
      <c r="A842" s="115"/>
      <c r="B842" s="117"/>
      <c r="C842" s="117"/>
      <c r="D842" s="118"/>
      <c r="E842" s="118"/>
      <c r="F842" s="115"/>
      <c r="G842" s="115"/>
      <c r="H842" s="119"/>
      <c r="I842" s="109" t="str">
        <f t="shared" si="656"/>
        <v xml:space="preserve"> </v>
      </c>
      <c r="J842" s="109" t="str">
        <f t="shared" si="657"/>
        <v xml:space="preserve"> </v>
      </c>
      <c r="K842" s="109" t="str">
        <f t="shared" si="658"/>
        <v xml:space="preserve"> </v>
      </c>
      <c r="W842" s="141" t="str">
        <f t="shared" si="659"/>
        <v xml:space="preserve"> </v>
      </c>
      <c r="X842" s="137" t="str">
        <f t="shared" si="660"/>
        <v xml:space="preserve"> </v>
      </c>
      <c r="Y842" s="137" t="str">
        <f t="shared" si="661"/>
        <v xml:space="preserve"> </v>
      </c>
      <c r="Z842" s="137" t="str">
        <f t="shared" si="637"/>
        <v xml:space="preserve"> </v>
      </c>
      <c r="AA842" s="138" t="str">
        <f t="shared" si="638"/>
        <v xml:space="preserve"> </v>
      </c>
      <c r="AB842" s="144" t="str">
        <f t="shared" si="639"/>
        <v xml:space="preserve"> </v>
      </c>
      <c r="AC842" s="139" t="e">
        <f t="shared" si="640"/>
        <v>#N/A</v>
      </c>
      <c r="AD842" s="139" t="e">
        <f t="shared" si="641"/>
        <v>#N/A</v>
      </c>
      <c r="AE842" s="140" t="str">
        <f>IF(ISBLANK($G842)," ",IF($D842="Z",#REF!,IF($G842=2,0,IF($G842=1,IF($AB842&gt;$AD842,#REF!,0),IF($AB842&lt;$AC842,#REF!,#REF!)))))</f>
        <v xml:space="preserve"> </v>
      </c>
      <c r="AF842" s="140" t="str">
        <f>IF(ISBLANK($G842)," ",IF($D842="Z",#REF!+#REF!,IF($G842=2,#REF!+#REF!,IF($G842=1,IF($AB842&gt;$AD842,#REF!+#REF!,#REF!+#REF!),IF($AB842&lt;$AC842,#REF!+#REF!,#REF!+#REF!)))))</f>
        <v xml:space="preserve"> </v>
      </c>
      <c r="AG842" s="125">
        <f t="shared" si="662"/>
        <v>0</v>
      </c>
      <c r="AH842" s="126">
        <f t="shared" si="663"/>
        <v>0</v>
      </c>
      <c r="AI842" s="126">
        <f t="shared" si="664"/>
        <v>0</v>
      </c>
      <c r="AJ842" s="126">
        <f t="shared" si="665"/>
        <v>0</v>
      </c>
      <c r="AK842" s="126">
        <f t="shared" si="666"/>
        <v>0</v>
      </c>
      <c r="AL842" s="126">
        <f t="shared" si="667"/>
        <v>4</v>
      </c>
      <c r="AM842" s="125">
        <f t="shared" si="646"/>
        <v>23</v>
      </c>
      <c r="AN842" s="125">
        <f t="shared" si="642"/>
        <v>0</v>
      </c>
      <c r="AO842" s="125">
        <f t="shared" si="643"/>
        <v>0</v>
      </c>
      <c r="AP842" s="125">
        <f t="shared" si="668"/>
        <v>1</v>
      </c>
      <c r="AQ842" s="127">
        <f t="shared" si="669"/>
        <v>810</v>
      </c>
      <c r="AR842" s="127">
        <f t="shared" si="670"/>
        <v>0</v>
      </c>
      <c r="AS842" s="125">
        <f t="shared" si="671"/>
        <v>0</v>
      </c>
      <c r="AT842" s="128">
        <f t="shared" si="672"/>
        <v>0</v>
      </c>
      <c r="AU842" s="128">
        <f t="shared" si="673"/>
        <v>0</v>
      </c>
      <c r="AV842" s="128">
        <f t="shared" si="674"/>
        <v>0</v>
      </c>
      <c r="AW842" s="128">
        <f t="shared" si="675"/>
        <v>0</v>
      </c>
      <c r="AX842" s="146">
        <f t="shared" si="644"/>
        <v>0</v>
      </c>
      <c r="AY842" s="147">
        <f t="shared" si="676"/>
        <v>0</v>
      </c>
      <c r="AZ842" s="146">
        <f t="shared" si="645"/>
        <v>0</v>
      </c>
      <c r="BA842" s="129">
        <f t="shared" si="677"/>
        <v>0</v>
      </c>
      <c r="BB842" s="129">
        <f t="shared" si="678"/>
        <v>0</v>
      </c>
      <c r="BC842" s="129">
        <f t="shared" si="679"/>
        <v>0</v>
      </c>
      <c r="BD842" s="130">
        <f t="shared" si="680"/>
        <v>0</v>
      </c>
      <c r="BE842" s="130">
        <f t="shared" si="681"/>
        <v>0</v>
      </c>
      <c r="BF842" s="130">
        <f t="shared" si="682"/>
        <v>0</v>
      </c>
      <c r="BG842" s="149" t="b">
        <f t="shared" si="683"/>
        <v>0</v>
      </c>
      <c r="BH842" s="130" t="b">
        <f t="shared" si="684"/>
        <v>0</v>
      </c>
      <c r="BI842" s="130" t="str">
        <f t="shared" si="647"/>
        <v/>
      </c>
      <c r="BJ842" s="130" t="str">
        <f t="shared" si="648"/>
        <v/>
      </c>
      <c r="BK842" s="130">
        <f t="shared" si="649"/>
        <v>0</v>
      </c>
      <c r="BL842" s="130" t="str">
        <f t="shared" si="685"/>
        <v/>
      </c>
      <c r="BM842" s="130" t="str">
        <f t="shared" si="654"/>
        <v/>
      </c>
      <c r="BN842" s="130" t="str">
        <f t="shared" si="655"/>
        <v/>
      </c>
      <c r="BO842" s="130">
        <f t="shared" si="651"/>
        <v>0</v>
      </c>
      <c r="BP842" s="130">
        <f t="shared" si="652"/>
        <v>0</v>
      </c>
      <c r="BQ842" s="130">
        <f t="shared" si="653"/>
        <v>0</v>
      </c>
      <c r="BR842" s="130">
        <f t="shared" si="650"/>
        <v>0</v>
      </c>
      <c r="BS842" s="130" t="str">
        <f t="shared" si="686"/>
        <v>N</v>
      </c>
    </row>
    <row r="843" spans="1:71" ht="18" customHeight="1">
      <c r="A843" s="115"/>
      <c r="B843" s="117"/>
      <c r="C843" s="117"/>
      <c r="D843" s="118"/>
      <c r="E843" s="118"/>
      <c r="F843" s="115"/>
      <c r="G843" s="115"/>
      <c r="H843" s="119"/>
      <c r="I843" s="109" t="str">
        <f t="shared" si="656"/>
        <v xml:space="preserve"> </v>
      </c>
      <c r="J843" s="109" t="str">
        <f t="shared" si="657"/>
        <v xml:space="preserve"> </v>
      </c>
      <c r="K843" s="109" t="str">
        <f t="shared" si="658"/>
        <v xml:space="preserve"> </v>
      </c>
      <c r="W843" s="141" t="str">
        <f t="shared" si="659"/>
        <v xml:space="preserve"> </v>
      </c>
      <c r="X843" s="137" t="str">
        <f t="shared" si="660"/>
        <v xml:space="preserve"> </v>
      </c>
      <c r="Y843" s="137" t="str">
        <f t="shared" si="661"/>
        <v xml:space="preserve"> </v>
      </c>
      <c r="Z843" s="137" t="str">
        <f t="shared" si="637"/>
        <v xml:space="preserve"> </v>
      </c>
      <c r="AA843" s="138" t="str">
        <f t="shared" si="638"/>
        <v xml:space="preserve"> </v>
      </c>
      <c r="AB843" s="144" t="str">
        <f t="shared" si="639"/>
        <v xml:space="preserve"> </v>
      </c>
      <c r="AC843" s="139" t="e">
        <f t="shared" si="640"/>
        <v>#N/A</v>
      </c>
      <c r="AD843" s="139" t="e">
        <f t="shared" si="641"/>
        <v>#N/A</v>
      </c>
      <c r="AE843" s="140" t="str">
        <f>IF(ISBLANK($G843)," ",IF($D843="Z",#REF!,IF($G843=2,0,IF($G843=1,IF($AB843&gt;$AD843,#REF!,0),IF($AB843&lt;$AC843,#REF!,#REF!)))))</f>
        <v xml:space="preserve"> </v>
      </c>
      <c r="AF843" s="140" t="str">
        <f>IF(ISBLANK($G843)," ",IF($D843="Z",#REF!+#REF!,IF($G843=2,#REF!+#REF!,IF($G843=1,IF($AB843&gt;$AD843,#REF!+#REF!,#REF!+#REF!),IF($AB843&lt;$AC843,#REF!+#REF!,#REF!+#REF!)))))</f>
        <v xml:space="preserve"> </v>
      </c>
      <c r="AG843" s="125">
        <f t="shared" si="662"/>
        <v>0</v>
      </c>
      <c r="AH843" s="126">
        <f t="shared" si="663"/>
        <v>0</v>
      </c>
      <c r="AI843" s="126">
        <f t="shared" si="664"/>
        <v>0</v>
      </c>
      <c r="AJ843" s="126">
        <f t="shared" si="665"/>
        <v>0</v>
      </c>
      <c r="AK843" s="126">
        <f t="shared" si="666"/>
        <v>0</v>
      </c>
      <c r="AL843" s="126">
        <f t="shared" si="667"/>
        <v>4</v>
      </c>
      <c r="AM843" s="125">
        <f t="shared" si="646"/>
        <v>23</v>
      </c>
      <c r="AN843" s="125">
        <f t="shared" si="642"/>
        <v>0</v>
      </c>
      <c r="AO843" s="125">
        <f t="shared" si="643"/>
        <v>0</v>
      </c>
      <c r="AP843" s="125">
        <f t="shared" si="668"/>
        <v>1</v>
      </c>
      <c r="AQ843" s="127">
        <f t="shared" si="669"/>
        <v>810</v>
      </c>
      <c r="AR843" s="127">
        <f t="shared" si="670"/>
        <v>0</v>
      </c>
      <c r="AS843" s="125">
        <f t="shared" si="671"/>
        <v>0</v>
      </c>
      <c r="AT843" s="128">
        <f t="shared" si="672"/>
        <v>0</v>
      </c>
      <c r="AU843" s="128">
        <f t="shared" si="673"/>
        <v>0</v>
      </c>
      <c r="AV843" s="128">
        <f t="shared" si="674"/>
        <v>0</v>
      </c>
      <c r="AW843" s="128">
        <f t="shared" si="675"/>
        <v>0</v>
      </c>
      <c r="AX843" s="146">
        <f t="shared" si="644"/>
        <v>0</v>
      </c>
      <c r="AY843" s="147">
        <f t="shared" si="676"/>
        <v>0</v>
      </c>
      <c r="AZ843" s="146">
        <f t="shared" si="645"/>
        <v>0</v>
      </c>
      <c r="BA843" s="129">
        <f t="shared" si="677"/>
        <v>0</v>
      </c>
      <c r="BB843" s="129">
        <f t="shared" si="678"/>
        <v>0</v>
      </c>
      <c r="BC843" s="129">
        <f t="shared" si="679"/>
        <v>0</v>
      </c>
      <c r="BD843" s="130">
        <f t="shared" si="680"/>
        <v>0</v>
      </c>
      <c r="BE843" s="130">
        <f t="shared" si="681"/>
        <v>0</v>
      </c>
      <c r="BF843" s="130">
        <f t="shared" si="682"/>
        <v>0</v>
      </c>
      <c r="BG843" s="149" t="b">
        <f t="shared" si="683"/>
        <v>0</v>
      </c>
      <c r="BH843" s="130" t="b">
        <f t="shared" si="684"/>
        <v>0</v>
      </c>
      <c r="BI843" s="130" t="str">
        <f t="shared" si="647"/>
        <v/>
      </c>
      <c r="BJ843" s="130" t="str">
        <f t="shared" si="648"/>
        <v/>
      </c>
      <c r="BK843" s="130">
        <f t="shared" si="649"/>
        <v>0</v>
      </c>
      <c r="BL843" s="130" t="str">
        <f t="shared" si="685"/>
        <v/>
      </c>
      <c r="BM843" s="130" t="str">
        <f t="shared" si="654"/>
        <v/>
      </c>
      <c r="BN843" s="130" t="str">
        <f t="shared" si="655"/>
        <v/>
      </c>
      <c r="BO843" s="130">
        <f t="shared" si="651"/>
        <v>0</v>
      </c>
      <c r="BP843" s="130">
        <f t="shared" si="652"/>
        <v>0</v>
      </c>
      <c r="BQ843" s="130">
        <f t="shared" si="653"/>
        <v>0</v>
      </c>
      <c r="BR843" s="130">
        <f t="shared" si="650"/>
        <v>0</v>
      </c>
      <c r="BS843" s="130" t="str">
        <f t="shared" si="686"/>
        <v>N</v>
      </c>
    </row>
    <row r="844" spans="1:71" ht="18" customHeight="1">
      <c r="A844" s="115"/>
      <c r="B844" s="117"/>
      <c r="C844" s="117"/>
      <c r="D844" s="118"/>
      <c r="E844" s="118"/>
      <c r="F844" s="115"/>
      <c r="G844" s="115"/>
      <c r="H844" s="119"/>
      <c r="I844" s="109" t="str">
        <f t="shared" si="656"/>
        <v xml:space="preserve"> </v>
      </c>
      <c r="J844" s="109" t="str">
        <f t="shared" si="657"/>
        <v xml:space="preserve"> </v>
      </c>
      <c r="K844" s="109" t="str">
        <f t="shared" si="658"/>
        <v xml:space="preserve"> </v>
      </c>
      <c r="W844" s="141" t="str">
        <f t="shared" si="659"/>
        <v xml:space="preserve"> </v>
      </c>
      <c r="X844" s="137" t="str">
        <f t="shared" si="660"/>
        <v xml:space="preserve"> </v>
      </c>
      <c r="Y844" s="137" t="str">
        <f t="shared" si="661"/>
        <v xml:space="preserve"> </v>
      </c>
      <c r="Z844" s="137" t="str">
        <f t="shared" si="637"/>
        <v xml:space="preserve"> </v>
      </c>
      <c r="AA844" s="138" t="str">
        <f t="shared" si="638"/>
        <v xml:space="preserve"> </v>
      </c>
      <c r="AB844" s="144" t="str">
        <f t="shared" si="639"/>
        <v xml:space="preserve"> </v>
      </c>
      <c r="AC844" s="139" t="e">
        <f t="shared" si="640"/>
        <v>#N/A</v>
      </c>
      <c r="AD844" s="139" t="e">
        <f t="shared" si="641"/>
        <v>#N/A</v>
      </c>
      <c r="AE844" s="140" t="str">
        <f>IF(ISBLANK($G844)," ",IF($D844="Z",#REF!,IF($G844=2,0,IF($G844=1,IF($AB844&gt;$AD844,#REF!,0),IF($AB844&lt;$AC844,#REF!,#REF!)))))</f>
        <v xml:space="preserve"> </v>
      </c>
      <c r="AF844" s="140" t="str">
        <f>IF(ISBLANK($G844)," ",IF($D844="Z",#REF!+#REF!,IF($G844=2,#REF!+#REF!,IF($G844=1,IF($AB844&gt;$AD844,#REF!+#REF!,#REF!+#REF!),IF($AB844&lt;$AC844,#REF!+#REF!,#REF!+#REF!)))))</f>
        <v xml:space="preserve"> </v>
      </c>
      <c r="AG844" s="125">
        <f t="shared" si="662"/>
        <v>0</v>
      </c>
      <c r="AH844" s="126">
        <f t="shared" si="663"/>
        <v>0</v>
      </c>
      <c r="AI844" s="126">
        <f t="shared" si="664"/>
        <v>0</v>
      </c>
      <c r="AJ844" s="126">
        <f t="shared" si="665"/>
        <v>0</v>
      </c>
      <c r="AK844" s="126">
        <f t="shared" si="666"/>
        <v>0</v>
      </c>
      <c r="AL844" s="126">
        <f t="shared" si="667"/>
        <v>4</v>
      </c>
      <c r="AM844" s="125">
        <f t="shared" si="646"/>
        <v>23</v>
      </c>
      <c r="AN844" s="125">
        <f t="shared" si="642"/>
        <v>0</v>
      </c>
      <c r="AO844" s="125">
        <f t="shared" si="643"/>
        <v>0</v>
      </c>
      <c r="AP844" s="125">
        <f t="shared" si="668"/>
        <v>1</v>
      </c>
      <c r="AQ844" s="127">
        <f t="shared" si="669"/>
        <v>810</v>
      </c>
      <c r="AR844" s="127">
        <f t="shared" si="670"/>
        <v>0</v>
      </c>
      <c r="AS844" s="125">
        <f t="shared" si="671"/>
        <v>0</v>
      </c>
      <c r="AT844" s="128">
        <f t="shared" si="672"/>
        <v>0</v>
      </c>
      <c r="AU844" s="128">
        <f t="shared" si="673"/>
        <v>0</v>
      </c>
      <c r="AV844" s="128">
        <f t="shared" si="674"/>
        <v>0</v>
      </c>
      <c r="AW844" s="128">
        <f t="shared" si="675"/>
        <v>0</v>
      </c>
      <c r="AX844" s="146">
        <f t="shared" si="644"/>
        <v>0</v>
      </c>
      <c r="AY844" s="147">
        <f t="shared" si="676"/>
        <v>0</v>
      </c>
      <c r="AZ844" s="146">
        <f t="shared" si="645"/>
        <v>0</v>
      </c>
      <c r="BA844" s="129">
        <f t="shared" si="677"/>
        <v>0</v>
      </c>
      <c r="BB844" s="129">
        <f t="shared" si="678"/>
        <v>0</v>
      </c>
      <c r="BC844" s="129">
        <f t="shared" si="679"/>
        <v>0</v>
      </c>
      <c r="BD844" s="130">
        <f t="shared" si="680"/>
        <v>0</v>
      </c>
      <c r="BE844" s="130">
        <f t="shared" si="681"/>
        <v>0</v>
      </c>
      <c r="BF844" s="130">
        <f t="shared" si="682"/>
        <v>0</v>
      </c>
      <c r="BG844" s="149" t="b">
        <f t="shared" si="683"/>
        <v>0</v>
      </c>
      <c r="BH844" s="130" t="b">
        <f t="shared" si="684"/>
        <v>0</v>
      </c>
      <c r="BI844" s="130" t="str">
        <f t="shared" si="647"/>
        <v/>
      </c>
      <c r="BJ844" s="130" t="str">
        <f t="shared" si="648"/>
        <v/>
      </c>
      <c r="BK844" s="130">
        <f t="shared" si="649"/>
        <v>0</v>
      </c>
      <c r="BL844" s="130" t="str">
        <f t="shared" si="685"/>
        <v/>
      </c>
      <c r="BM844" s="130" t="str">
        <f t="shared" si="654"/>
        <v/>
      </c>
      <c r="BN844" s="130" t="str">
        <f t="shared" si="655"/>
        <v/>
      </c>
      <c r="BO844" s="130">
        <f t="shared" si="651"/>
        <v>0</v>
      </c>
      <c r="BP844" s="130">
        <f t="shared" si="652"/>
        <v>0</v>
      </c>
      <c r="BQ844" s="130">
        <f t="shared" si="653"/>
        <v>0</v>
      </c>
      <c r="BR844" s="130">
        <f t="shared" si="650"/>
        <v>0</v>
      </c>
      <c r="BS844" s="130" t="str">
        <f t="shared" si="686"/>
        <v>N</v>
      </c>
    </row>
    <row r="845" spans="1:71" ht="18" customHeight="1">
      <c r="A845" s="115"/>
      <c r="B845" s="117"/>
      <c r="C845" s="117"/>
      <c r="D845" s="118"/>
      <c r="E845" s="118"/>
      <c r="F845" s="115"/>
      <c r="G845" s="115"/>
      <c r="H845" s="119"/>
      <c r="I845" s="109" t="str">
        <f t="shared" si="656"/>
        <v xml:space="preserve"> </v>
      </c>
      <c r="J845" s="109" t="str">
        <f t="shared" si="657"/>
        <v xml:space="preserve"> </v>
      </c>
      <c r="K845" s="109" t="str">
        <f t="shared" si="658"/>
        <v xml:space="preserve"> </v>
      </c>
      <c r="W845" s="141" t="str">
        <f t="shared" si="659"/>
        <v xml:space="preserve"> </v>
      </c>
      <c r="X845" s="137" t="str">
        <f t="shared" si="660"/>
        <v xml:space="preserve"> </v>
      </c>
      <c r="Y845" s="137" t="str">
        <f t="shared" si="661"/>
        <v xml:space="preserve"> </v>
      </c>
      <c r="Z845" s="137" t="str">
        <f t="shared" si="637"/>
        <v xml:space="preserve"> </v>
      </c>
      <c r="AA845" s="138" t="str">
        <f t="shared" si="638"/>
        <v xml:space="preserve"> </v>
      </c>
      <c r="AB845" s="144" t="str">
        <f t="shared" si="639"/>
        <v xml:space="preserve"> </v>
      </c>
      <c r="AC845" s="139" t="e">
        <f t="shared" si="640"/>
        <v>#N/A</v>
      </c>
      <c r="AD845" s="139" t="e">
        <f t="shared" si="641"/>
        <v>#N/A</v>
      </c>
      <c r="AE845" s="140" t="str">
        <f>IF(ISBLANK($G845)," ",IF($D845="Z",#REF!,IF($G845=2,0,IF($G845=1,IF($AB845&gt;$AD845,#REF!,0),IF($AB845&lt;$AC845,#REF!,#REF!)))))</f>
        <v xml:space="preserve"> </v>
      </c>
      <c r="AF845" s="140" t="str">
        <f>IF(ISBLANK($G845)," ",IF($D845="Z",#REF!+#REF!,IF($G845=2,#REF!+#REF!,IF($G845=1,IF($AB845&gt;$AD845,#REF!+#REF!,#REF!+#REF!),IF($AB845&lt;$AC845,#REF!+#REF!,#REF!+#REF!)))))</f>
        <v xml:space="preserve"> </v>
      </c>
      <c r="AG845" s="125">
        <f t="shared" si="662"/>
        <v>0</v>
      </c>
      <c r="AH845" s="126">
        <f t="shared" si="663"/>
        <v>0</v>
      </c>
      <c r="AI845" s="126">
        <f t="shared" si="664"/>
        <v>0</v>
      </c>
      <c r="AJ845" s="126">
        <f t="shared" si="665"/>
        <v>0</v>
      </c>
      <c r="AK845" s="126">
        <f t="shared" si="666"/>
        <v>0</v>
      </c>
      <c r="AL845" s="126">
        <f t="shared" si="667"/>
        <v>4</v>
      </c>
      <c r="AM845" s="125">
        <f t="shared" si="646"/>
        <v>23</v>
      </c>
      <c r="AN845" s="125">
        <f t="shared" si="642"/>
        <v>0</v>
      </c>
      <c r="AO845" s="125">
        <f t="shared" si="643"/>
        <v>0</v>
      </c>
      <c r="AP845" s="125">
        <f t="shared" si="668"/>
        <v>1</v>
      </c>
      <c r="AQ845" s="127">
        <f t="shared" si="669"/>
        <v>810</v>
      </c>
      <c r="AR845" s="127">
        <f t="shared" si="670"/>
        <v>0</v>
      </c>
      <c r="AS845" s="125">
        <f t="shared" si="671"/>
        <v>0</v>
      </c>
      <c r="AT845" s="128">
        <f t="shared" si="672"/>
        <v>0</v>
      </c>
      <c r="AU845" s="128">
        <f t="shared" si="673"/>
        <v>0</v>
      </c>
      <c r="AV845" s="128">
        <f t="shared" si="674"/>
        <v>0</v>
      </c>
      <c r="AW845" s="128">
        <f t="shared" si="675"/>
        <v>0</v>
      </c>
      <c r="AX845" s="146">
        <f t="shared" si="644"/>
        <v>0</v>
      </c>
      <c r="AY845" s="147">
        <f t="shared" si="676"/>
        <v>0</v>
      </c>
      <c r="AZ845" s="146">
        <f t="shared" si="645"/>
        <v>0</v>
      </c>
      <c r="BA845" s="129">
        <f t="shared" si="677"/>
        <v>0</v>
      </c>
      <c r="BB845" s="129">
        <f t="shared" si="678"/>
        <v>0</v>
      </c>
      <c r="BC845" s="129">
        <f t="shared" si="679"/>
        <v>0</v>
      </c>
      <c r="BD845" s="130">
        <f t="shared" si="680"/>
        <v>0</v>
      </c>
      <c r="BE845" s="130">
        <f t="shared" si="681"/>
        <v>0</v>
      </c>
      <c r="BF845" s="130">
        <f t="shared" si="682"/>
        <v>0</v>
      </c>
      <c r="BG845" s="149" t="b">
        <f t="shared" si="683"/>
        <v>0</v>
      </c>
      <c r="BH845" s="130" t="b">
        <f t="shared" si="684"/>
        <v>0</v>
      </c>
      <c r="BI845" s="130" t="str">
        <f t="shared" si="647"/>
        <v/>
      </c>
      <c r="BJ845" s="130" t="str">
        <f t="shared" si="648"/>
        <v/>
      </c>
      <c r="BK845" s="130">
        <f t="shared" si="649"/>
        <v>0</v>
      </c>
      <c r="BL845" s="130" t="str">
        <f t="shared" si="685"/>
        <v/>
      </c>
      <c r="BM845" s="130" t="str">
        <f t="shared" si="654"/>
        <v/>
      </c>
      <c r="BN845" s="130" t="str">
        <f t="shared" si="655"/>
        <v/>
      </c>
      <c r="BO845" s="130">
        <f t="shared" si="651"/>
        <v>0</v>
      </c>
      <c r="BP845" s="130">
        <f t="shared" si="652"/>
        <v>0</v>
      </c>
      <c r="BQ845" s="130">
        <f t="shared" si="653"/>
        <v>0</v>
      </c>
      <c r="BR845" s="130">
        <f t="shared" si="650"/>
        <v>0</v>
      </c>
      <c r="BS845" s="130" t="str">
        <f t="shared" si="686"/>
        <v>N</v>
      </c>
    </row>
    <row r="846" spans="1:71" ht="18" customHeight="1">
      <c r="A846" s="115"/>
      <c r="B846" s="117"/>
      <c r="C846" s="117"/>
      <c r="D846" s="118"/>
      <c r="E846" s="118"/>
      <c r="F846" s="115"/>
      <c r="G846" s="115"/>
      <c r="H846" s="119"/>
      <c r="I846" s="109" t="str">
        <f t="shared" si="656"/>
        <v xml:space="preserve"> </v>
      </c>
      <c r="J846" s="109" t="str">
        <f t="shared" si="657"/>
        <v xml:space="preserve"> </v>
      </c>
      <c r="K846" s="109" t="str">
        <f t="shared" si="658"/>
        <v xml:space="preserve"> </v>
      </c>
      <c r="W846" s="141" t="str">
        <f t="shared" si="659"/>
        <v xml:space="preserve"> </v>
      </c>
      <c r="X846" s="137" t="str">
        <f t="shared" si="660"/>
        <v xml:space="preserve"> </v>
      </c>
      <c r="Y846" s="137" t="str">
        <f t="shared" si="661"/>
        <v xml:space="preserve"> </v>
      </c>
      <c r="Z846" s="137" t="str">
        <f t="shared" si="637"/>
        <v xml:space="preserve"> </v>
      </c>
      <c r="AA846" s="138" t="str">
        <f t="shared" si="638"/>
        <v xml:space="preserve"> </v>
      </c>
      <c r="AB846" s="144" t="str">
        <f t="shared" si="639"/>
        <v xml:space="preserve"> </v>
      </c>
      <c r="AC846" s="139" t="e">
        <f t="shared" si="640"/>
        <v>#N/A</v>
      </c>
      <c r="AD846" s="139" t="e">
        <f t="shared" si="641"/>
        <v>#N/A</v>
      </c>
      <c r="AE846" s="140" t="str">
        <f>IF(ISBLANK($G846)," ",IF($D846="Z",#REF!,IF($G846=2,0,IF($G846=1,IF($AB846&gt;$AD846,#REF!,0),IF($AB846&lt;$AC846,#REF!,#REF!)))))</f>
        <v xml:space="preserve"> </v>
      </c>
      <c r="AF846" s="140" t="str">
        <f>IF(ISBLANK($G846)," ",IF($D846="Z",#REF!+#REF!,IF($G846=2,#REF!+#REF!,IF($G846=1,IF($AB846&gt;$AD846,#REF!+#REF!,#REF!+#REF!),IF($AB846&lt;$AC846,#REF!+#REF!,#REF!+#REF!)))))</f>
        <v xml:space="preserve"> </v>
      </c>
      <c r="AG846" s="125">
        <f t="shared" si="662"/>
        <v>0</v>
      </c>
      <c r="AH846" s="126">
        <f t="shared" si="663"/>
        <v>0</v>
      </c>
      <c r="AI846" s="126">
        <f t="shared" si="664"/>
        <v>0</v>
      </c>
      <c r="AJ846" s="126">
        <f t="shared" si="665"/>
        <v>0</v>
      </c>
      <c r="AK846" s="126">
        <f t="shared" si="666"/>
        <v>0</v>
      </c>
      <c r="AL846" s="126">
        <f t="shared" si="667"/>
        <v>4</v>
      </c>
      <c r="AM846" s="125">
        <f t="shared" si="646"/>
        <v>23</v>
      </c>
      <c r="AN846" s="125">
        <f t="shared" si="642"/>
        <v>0</v>
      </c>
      <c r="AO846" s="125">
        <f t="shared" si="643"/>
        <v>0</v>
      </c>
      <c r="AP846" s="125">
        <f t="shared" si="668"/>
        <v>1</v>
      </c>
      <c r="AQ846" s="127">
        <f t="shared" si="669"/>
        <v>810</v>
      </c>
      <c r="AR846" s="127">
        <f t="shared" si="670"/>
        <v>0</v>
      </c>
      <c r="AS846" s="125">
        <f t="shared" si="671"/>
        <v>0</v>
      </c>
      <c r="AT846" s="128">
        <f t="shared" si="672"/>
        <v>0</v>
      </c>
      <c r="AU846" s="128">
        <f t="shared" si="673"/>
        <v>0</v>
      </c>
      <c r="AV846" s="128">
        <f t="shared" si="674"/>
        <v>0</v>
      </c>
      <c r="AW846" s="128">
        <f t="shared" si="675"/>
        <v>0</v>
      </c>
      <c r="AX846" s="146">
        <f t="shared" si="644"/>
        <v>0</v>
      </c>
      <c r="AY846" s="147">
        <f t="shared" si="676"/>
        <v>0</v>
      </c>
      <c r="AZ846" s="146">
        <f t="shared" si="645"/>
        <v>0</v>
      </c>
      <c r="BA846" s="129">
        <f t="shared" si="677"/>
        <v>0</v>
      </c>
      <c r="BB846" s="129">
        <f t="shared" si="678"/>
        <v>0</v>
      </c>
      <c r="BC846" s="129">
        <f t="shared" si="679"/>
        <v>0</v>
      </c>
      <c r="BD846" s="130">
        <f t="shared" si="680"/>
        <v>0</v>
      </c>
      <c r="BE846" s="130">
        <f t="shared" si="681"/>
        <v>0</v>
      </c>
      <c r="BF846" s="130">
        <f t="shared" si="682"/>
        <v>0</v>
      </c>
      <c r="BG846" s="149" t="b">
        <f t="shared" si="683"/>
        <v>0</v>
      </c>
      <c r="BH846" s="130" t="b">
        <f t="shared" si="684"/>
        <v>0</v>
      </c>
      <c r="BI846" s="130" t="str">
        <f t="shared" si="647"/>
        <v/>
      </c>
      <c r="BJ846" s="130" t="str">
        <f t="shared" si="648"/>
        <v/>
      </c>
      <c r="BK846" s="130">
        <f t="shared" si="649"/>
        <v>0</v>
      </c>
      <c r="BL846" s="130" t="str">
        <f t="shared" si="685"/>
        <v/>
      </c>
      <c r="BM846" s="130" t="str">
        <f t="shared" si="654"/>
        <v/>
      </c>
      <c r="BN846" s="130" t="str">
        <f t="shared" si="655"/>
        <v/>
      </c>
      <c r="BO846" s="130">
        <f t="shared" si="651"/>
        <v>0</v>
      </c>
      <c r="BP846" s="130">
        <f t="shared" si="652"/>
        <v>0</v>
      </c>
      <c r="BQ846" s="130">
        <f t="shared" si="653"/>
        <v>0</v>
      </c>
      <c r="BR846" s="130">
        <f t="shared" si="650"/>
        <v>0</v>
      </c>
      <c r="BS846" s="130" t="str">
        <f t="shared" si="686"/>
        <v>N</v>
      </c>
    </row>
    <row r="847" spans="1:71" ht="18" customHeight="1">
      <c r="A847" s="115"/>
      <c r="B847" s="117"/>
      <c r="C847" s="117"/>
      <c r="D847" s="118"/>
      <c r="E847" s="118"/>
      <c r="F847" s="115"/>
      <c r="G847" s="115"/>
      <c r="H847" s="119"/>
      <c r="I847" s="109" t="str">
        <f t="shared" si="656"/>
        <v xml:space="preserve"> </v>
      </c>
      <c r="J847" s="109" t="str">
        <f t="shared" si="657"/>
        <v xml:space="preserve"> </v>
      </c>
      <c r="K847" s="109" t="str">
        <f t="shared" si="658"/>
        <v xml:space="preserve"> </v>
      </c>
      <c r="W847" s="141" t="str">
        <f t="shared" si="659"/>
        <v xml:space="preserve"> </v>
      </c>
      <c r="X847" s="137" t="str">
        <f t="shared" si="660"/>
        <v xml:space="preserve"> </v>
      </c>
      <c r="Y847" s="137" t="str">
        <f t="shared" si="661"/>
        <v xml:space="preserve"> </v>
      </c>
      <c r="Z847" s="137" t="str">
        <f t="shared" si="637"/>
        <v xml:space="preserve"> </v>
      </c>
      <c r="AA847" s="138" t="str">
        <f t="shared" si="638"/>
        <v xml:space="preserve"> </v>
      </c>
      <c r="AB847" s="144" t="str">
        <f t="shared" si="639"/>
        <v xml:space="preserve"> </v>
      </c>
      <c r="AC847" s="139" t="e">
        <f t="shared" si="640"/>
        <v>#N/A</v>
      </c>
      <c r="AD847" s="139" t="e">
        <f t="shared" si="641"/>
        <v>#N/A</v>
      </c>
      <c r="AE847" s="140" t="str">
        <f>IF(ISBLANK($G847)," ",IF($D847="Z",#REF!,IF($G847=2,0,IF($G847=1,IF($AB847&gt;$AD847,#REF!,0),IF($AB847&lt;$AC847,#REF!,#REF!)))))</f>
        <v xml:space="preserve"> </v>
      </c>
      <c r="AF847" s="140" t="str">
        <f>IF(ISBLANK($G847)," ",IF($D847="Z",#REF!+#REF!,IF($G847=2,#REF!+#REF!,IF($G847=1,IF($AB847&gt;$AD847,#REF!+#REF!,#REF!+#REF!),IF($AB847&lt;$AC847,#REF!+#REF!,#REF!+#REF!)))))</f>
        <v xml:space="preserve"> </v>
      </c>
      <c r="AG847" s="125">
        <f t="shared" si="662"/>
        <v>0</v>
      </c>
      <c r="AH847" s="126">
        <f t="shared" si="663"/>
        <v>0</v>
      </c>
      <c r="AI847" s="126">
        <f t="shared" si="664"/>
        <v>0</v>
      </c>
      <c r="AJ847" s="126">
        <f t="shared" si="665"/>
        <v>0</v>
      </c>
      <c r="AK847" s="126">
        <f t="shared" si="666"/>
        <v>0</v>
      </c>
      <c r="AL847" s="126">
        <f t="shared" si="667"/>
        <v>4</v>
      </c>
      <c r="AM847" s="125">
        <f t="shared" si="646"/>
        <v>23</v>
      </c>
      <c r="AN847" s="125">
        <f t="shared" si="642"/>
        <v>0</v>
      </c>
      <c r="AO847" s="125">
        <f t="shared" si="643"/>
        <v>0</v>
      </c>
      <c r="AP847" s="125">
        <f t="shared" si="668"/>
        <v>1</v>
      </c>
      <c r="AQ847" s="127">
        <f t="shared" si="669"/>
        <v>810</v>
      </c>
      <c r="AR847" s="127">
        <f t="shared" si="670"/>
        <v>0</v>
      </c>
      <c r="AS847" s="125">
        <f t="shared" si="671"/>
        <v>0</v>
      </c>
      <c r="AT847" s="128">
        <f t="shared" si="672"/>
        <v>0</v>
      </c>
      <c r="AU847" s="128">
        <f t="shared" si="673"/>
        <v>0</v>
      </c>
      <c r="AV847" s="128">
        <f t="shared" si="674"/>
        <v>0</v>
      </c>
      <c r="AW847" s="128">
        <f t="shared" si="675"/>
        <v>0</v>
      </c>
      <c r="AX847" s="146">
        <f t="shared" si="644"/>
        <v>0</v>
      </c>
      <c r="AY847" s="147">
        <f t="shared" si="676"/>
        <v>0</v>
      </c>
      <c r="AZ847" s="146">
        <f t="shared" si="645"/>
        <v>0</v>
      </c>
      <c r="BA847" s="129">
        <f t="shared" si="677"/>
        <v>0</v>
      </c>
      <c r="BB847" s="129">
        <f t="shared" si="678"/>
        <v>0</v>
      </c>
      <c r="BC847" s="129">
        <f t="shared" si="679"/>
        <v>0</v>
      </c>
      <c r="BD847" s="130">
        <f t="shared" si="680"/>
        <v>0</v>
      </c>
      <c r="BE847" s="130">
        <f t="shared" si="681"/>
        <v>0</v>
      </c>
      <c r="BF847" s="130">
        <f t="shared" si="682"/>
        <v>0</v>
      </c>
      <c r="BG847" s="149" t="b">
        <f t="shared" si="683"/>
        <v>0</v>
      </c>
      <c r="BH847" s="130" t="b">
        <f t="shared" si="684"/>
        <v>0</v>
      </c>
      <c r="BI847" s="130" t="str">
        <f t="shared" si="647"/>
        <v/>
      </c>
      <c r="BJ847" s="130" t="str">
        <f t="shared" si="648"/>
        <v/>
      </c>
      <c r="BK847" s="130">
        <f t="shared" si="649"/>
        <v>0</v>
      </c>
      <c r="BL847" s="130" t="str">
        <f t="shared" si="685"/>
        <v/>
      </c>
      <c r="BM847" s="130" t="str">
        <f t="shared" si="654"/>
        <v/>
      </c>
      <c r="BN847" s="130" t="str">
        <f t="shared" si="655"/>
        <v/>
      </c>
      <c r="BO847" s="130">
        <f t="shared" si="651"/>
        <v>0</v>
      </c>
      <c r="BP847" s="130">
        <f t="shared" si="652"/>
        <v>0</v>
      </c>
      <c r="BQ847" s="130">
        <f t="shared" si="653"/>
        <v>0</v>
      </c>
      <c r="BR847" s="130">
        <f t="shared" si="650"/>
        <v>0</v>
      </c>
      <c r="BS847" s="130" t="str">
        <f t="shared" si="686"/>
        <v>N</v>
      </c>
    </row>
    <row r="848" spans="1:71" ht="18" customHeight="1">
      <c r="A848" s="115"/>
      <c r="B848" s="117"/>
      <c r="C848" s="117"/>
      <c r="D848" s="118"/>
      <c r="E848" s="118"/>
      <c r="F848" s="115"/>
      <c r="G848" s="115"/>
      <c r="H848" s="119"/>
      <c r="I848" s="109" t="str">
        <f t="shared" si="656"/>
        <v xml:space="preserve"> </v>
      </c>
      <c r="J848" s="109" t="str">
        <f t="shared" si="657"/>
        <v xml:space="preserve"> </v>
      </c>
      <c r="K848" s="109" t="str">
        <f t="shared" si="658"/>
        <v xml:space="preserve"> </v>
      </c>
      <c r="W848" s="141" t="str">
        <f t="shared" si="659"/>
        <v xml:space="preserve"> </v>
      </c>
      <c r="X848" s="137" t="str">
        <f t="shared" si="660"/>
        <v xml:space="preserve"> </v>
      </c>
      <c r="Y848" s="137" t="str">
        <f t="shared" si="661"/>
        <v xml:space="preserve"> </v>
      </c>
      <c r="Z848" s="137" t="str">
        <f t="shared" ref="Z848:Z911" si="687">IF(ISBLANK(A848)," ",IF(ISERROR(VLOOKUP(A848,InvalidNINum,1,FALSE)),SUM(CONCATENATE(LEFT(A848,7),Y848)),VLOOKUP(A848,InvalidNINum,1,FALSE)))</f>
        <v xml:space="preserve"> </v>
      </c>
      <c r="AA848" s="138" t="str">
        <f t="shared" ref="AA848:AA911" si="688">IF(ISBLANK($F848)," ",IF(AND($E848="M",$F848=$C$10),"M","W"))</f>
        <v xml:space="preserve"> </v>
      </c>
      <c r="AB848" s="144" t="str">
        <f t="shared" ref="AB848:AB911" si="689">IF(ISBLANK($H848)," ",IF($E848="M",IF($F848=$C$10,IF($H848&gt;$C$12,$C$12,ROUNDDOWN($H848,0)),IF($H848&gt;($F848*$C$11),$F848*$C$11,ROUNDDOWN($H848,0))),IF($H848&gt;($F848*$C$11),$F848*$C$11,ROUNDDOWN($H848,0))))</f>
        <v xml:space="preserve"> </v>
      </c>
      <c r="AC848" s="139" t="e">
        <f t="shared" ref="AC848:AC911" si="690">IF($AA848="M",(VLOOKUP($C$6,$V$16:$AF$20,14)*52)/12,VLOOKUP($C$6,$V$16:$AF$20,14)*$F848)</f>
        <v>#N/A</v>
      </c>
      <c r="AD848" s="139" t="e">
        <f t="shared" ref="AD848:AD911" si="691">IF($AA848="M",(VLOOKUP($C$6,$V$16:$AF$20,15)*52)/12,VLOOKUP($C$6,$V$16:$AF$20,15)*$F848)</f>
        <v>#N/A</v>
      </c>
      <c r="AE848" s="140" t="str">
        <f>IF(ISBLANK($G848)," ",IF($D848="Z",#REF!,IF($G848=2,0,IF($G848=1,IF($AB848&gt;$AD848,#REF!,0),IF($AB848&lt;$AC848,#REF!,#REF!)))))</f>
        <v xml:space="preserve"> </v>
      </c>
      <c r="AF848" s="140" t="str">
        <f>IF(ISBLANK($G848)," ",IF($D848="Z",#REF!+#REF!,IF($G848=2,#REF!+#REF!,IF($G848=1,IF($AB848&gt;$AD848,#REF!+#REF!,#REF!+#REF!),IF($AB848&lt;$AC848,#REF!+#REF!,#REF!+#REF!)))))</f>
        <v xml:space="preserve"> </v>
      </c>
      <c r="AG848" s="125">
        <f t="shared" si="662"/>
        <v>0</v>
      </c>
      <c r="AH848" s="126">
        <f t="shared" si="663"/>
        <v>0</v>
      </c>
      <c r="AI848" s="126">
        <f t="shared" si="664"/>
        <v>0</v>
      </c>
      <c r="AJ848" s="126">
        <f t="shared" si="665"/>
        <v>0</v>
      </c>
      <c r="AK848" s="126">
        <f t="shared" si="666"/>
        <v>0</v>
      </c>
      <c r="AL848" s="126">
        <f t="shared" si="667"/>
        <v>4</v>
      </c>
      <c r="AM848" s="125">
        <f t="shared" si="646"/>
        <v>23</v>
      </c>
      <c r="AN848" s="125">
        <f t="shared" ref="AN848:AN911" si="692">IF(AM848&gt;Lower_Age_Limit,0,1)</f>
        <v>0</v>
      </c>
      <c r="AO848" s="125">
        <f t="shared" ref="AO848:AO911" si="693">IF(NOT(G848="R"),0,IF(AM848&gt;=RetirementAge,0,1))</f>
        <v>0</v>
      </c>
      <c r="AP848" s="125">
        <f t="shared" si="668"/>
        <v>1</v>
      </c>
      <c r="AQ848" s="127">
        <f t="shared" si="669"/>
        <v>810</v>
      </c>
      <c r="AR848" s="127">
        <f t="shared" si="670"/>
        <v>0</v>
      </c>
      <c r="AS848" s="125">
        <f t="shared" si="671"/>
        <v>0</v>
      </c>
      <c r="AT848" s="128">
        <f t="shared" si="672"/>
        <v>0</v>
      </c>
      <c r="AU848" s="128">
        <f t="shared" si="673"/>
        <v>0</v>
      </c>
      <c r="AV848" s="128">
        <f t="shared" si="674"/>
        <v>0</v>
      </c>
      <c r="AW848" s="128">
        <f t="shared" si="675"/>
        <v>0</v>
      </c>
      <c r="AX848" s="146">
        <f t="shared" ref="AX848:AX911" si="694">IF(OR(ISBLANK(A848),ISBLANK(B848),ISBLANK(C848),ISBLANK(D848),ISBLANK(E848)),0,IF(AND(F848&gt;0,F848&lt;6,H848&gt;0),IF(AW848=1,HLOOKUP($AH$10,EeContRatesU60,AP848+1,TRUE),HLOOKUP($AH$10,EeContRatesO60,AP848+1,TRUE))))</f>
        <v>0</v>
      </c>
      <c r="AY848" s="147">
        <f t="shared" si="676"/>
        <v>0</v>
      </c>
      <c r="AZ848" s="146">
        <f t="shared" ref="AZ848:AZ911" si="695">IF(OR(ISBLANK(A848),ISBLANK(B848),ISBLANK(C848),ISBLANK(D848),ISBLANK(E848)),0,IF(AND(F848&gt;0,F848&lt;6,H848&gt;0),IF(AW848=1,HLOOKUP($AH$10,TotalContRatesU60,AP848+1,TRUE),HLOOKUP($AH$10,TotalContRatesO60,AP848+1,TRUE))))</f>
        <v>0</v>
      </c>
      <c r="BA848" s="129">
        <f t="shared" si="677"/>
        <v>0</v>
      </c>
      <c r="BB848" s="129">
        <f t="shared" si="678"/>
        <v>0</v>
      </c>
      <c r="BC848" s="129">
        <f t="shared" si="679"/>
        <v>0</v>
      </c>
      <c r="BD848" s="130">
        <f t="shared" si="680"/>
        <v>0</v>
      </c>
      <c r="BE848" s="130">
        <f t="shared" si="681"/>
        <v>0</v>
      </c>
      <c r="BF848" s="130">
        <f t="shared" si="682"/>
        <v>0</v>
      </c>
      <c r="BG848" s="149" t="b">
        <f t="shared" si="683"/>
        <v>0</v>
      </c>
      <c r="BH848" s="130" t="b">
        <f t="shared" si="684"/>
        <v>0</v>
      </c>
      <c r="BI848" s="130" t="str">
        <f t="shared" si="647"/>
        <v/>
      </c>
      <c r="BJ848" s="130" t="str">
        <f t="shared" si="648"/>
        <v/>
      </c>
      <c r="BK848" s="130">
        <f t="shared" si="649"/>
        <v>0</v>
      </c>
      <c r="BL848" s="130" t="str">
        <f t="shared" si="685"/>
        <v/>
      </c>
      <c r="BM848" s="130" t="str">
        <f t="shared" si="654"/>
        <v/>
      </c>
      <c r="BN848" s="130" t="str">
        <f t="shared" si="655"/>
        <v/>
      </c>
      <c r="BO848" s="130">
        <f t="shared" si="651"/>
        <v>0</v>
      </c>
      <c r="BP848" s="130">
        <f t="shared" si="652"/>
        <v>0</v>
      </c>
      <c r="BQ848" s="130">
        <f t="shared" si="653"/>
        <v>0</v>
      </c>
      <c r="BR848" s="130">
        <f t="shared" si="650"/>
        <v>0</v>
      </c>
      <c r="BS848" s="130" t="str">
        <f t="shared" si="686"/>
        <v>N</v>
      </c>
    </row>
    <row r="849" spans="1:71" ht="18" customHeight="1">
      <c r="A849" s="115"/>
      <c r="B849" s="117"/>
      <c r="C849" s="117"/>
      <c r="D849" s="118"/>
      <c r="E849" s="118"/>
      <c r="F849" s="115"/>
      <c r="G849" s="115"/>
      <c r="H849" s="119"/>
      <c r="I849" s="109" t="str">
        <f t="shared" si="656"/>
        <v xml:space="preserve"> </v>
      </c>
      <c r="J849" s="109" t="str">
        <f t="shared" si="657"/>
        <v xml:space="preserve"> </v>
      </c>
      <c r="K849" s="109" t="str">
        <f t="shared" si="658"/>
        <v xml:space="preserve"> </v>
      </c>
      <c r="W849" s="141" t="str">
        <f t="shared" si="659"/>
        <v xml:space="preserve"> </v>
      </c>
      <c r="X849" s="137" t="str">
        <f t="shared" si="660"/>
        <v xml:space="preserve"> </v>
      </c>
      <c r="Y849" s="137" t="str">
        <f t="shared" si="661"/>
        <v xml:space="preserve"> </v>
      </c>
      <c r="Z849" s="137" t="str">
        <f t="shared" si="687"/>
        <v xml:space="preserve"> </v>
      </c>
      <c r="AA849" s="138" t="str">
        <f t="shared" si="688"/>
        <v xml:space="preserve"> </v>
      </c>
      <c r="AB849" s="144" t="str">
        <f t="shared" si="689"/>
        <v xml:space="preserve"> </v>
      </c>
      <c r="AC849" s="139" t="e">
        <f t="shared" si="690"/>
        <v>#N/A</v>
      </c>
      <c r="AD849" s="139" t="e">
        <f t="shared" si="691"/>
        <v>#N/A</v>
      </c>
      <c r="AE849" s="140" t="str">
        <f>IF(ISBLANK($G849)," ",IF($D849="Z",#REF!,IF($G849=2,0,IF($G849=1,IF($AB849&gt;$AD849,#REF!,0),IF($AB849&lt;$AC849,#REF!,#REF!)))))</f>
        <v xml:space="preserve"> </v>
      </c>
      <c r="AF849" s="140" t="str">
        <f>IF(ISBLANK($G849)," ",IF($D849="Z",#REF!+#REF!,IF($G849=2,#REF!+#REF!,IF($G849=1,IF($AB849&gt;$AD849,#REF!+#REF!,#REF!+#REF!),IF($AB849&lt;$AC849,#REF!+#REF!,#REF!+#REF!)))))</f>
        <v xml:space="preserve"> </v>
      </c>
      <c r="AG849" s="125">
        <f t="shared" si="662"/>
        <v>0</v>
      </c>
      <c r="AH849" s="126">
        <f t="shared" si="663"/>
        <v>0</v>
      </c>
      <c r="AI849" s="126">
        <f t="shared" si="664"/>
        <v>0</v>
      </c>
      <c r="AJ849" s="126">
        <f t="shared" si="665"/>
        <v>0</v>
      </c>
      <c r="AK849" s="126">
        <f t="shared" si="666"/>
        <v>0</v>
      </c>
      <c r="AL849" s="126">
        <f t="shared" si="667"/>
        <v>4</v>
      </c>
      <c r="AM849" s="125">
        <f t="shared" ref="AM849:AM912" si="696">IF(INT((($AH$11-(1900+AI849))*48 +($AH$12-AL849))/48)&gt;90,INT((($AH$11-(2000+AI849))*48 +($AH$12-AL849))/48),INT((($AH$11-(1900+AI849))*48 +($AH$12-AL849))/48))</f>
        <v>23</v>
      </c>
      <c r="AN849" s="125">
        <f t="shared" si="692"/>
        <v>0</v>
      </c>
      <c r="AO849" s="125">
        <f t="shared" si="693"/>
        <v>0</v>
      </c>
      <c r="AP849" s="125">
        <f t="shared" si="668"/>
        <v>1</v>
      </c>
      <c r="AQ849" s="127">
        <f t="shared" si="669"/>
        <v>810</v>
      </c>
      <c r="AR849" s="127">
        <f t="shared" si="670"/>
        <v>0</v>
      </c>
      <c r="AS849" s="125">
        <f t="shared" si="671"/>
        <v>0</v>
      </c>
      <c r="AT849" s="128">
        <f t="shared" si="672"/>
        <v>0</v>
      </c>
      <c r="AU849" s="128">
        <f t="shared" si="673"/>
        <v>0</v>
      </c>
      <c r="AV849" s="128">
        <f t="shared" si="674"/>
        <v>0</v>
      </c>
      <c r="AW849" s="128">
        <f t="shared" si="675"/>
        <v>0</v>
      </c>
      <c r="AX849" s="146">
        <f t="shared" si="694"/>
        <v>0</v>
      </c>
      <c r="AY849" s="147">
        <f t="shared" si="676"/>
        <v>0</v>
      </c>
      <c r="AZ849" s="146">
        <f t="shared" si="695"/>
        <v>0</v>
      </c>
      <c r="BA849" s="129">
        <f t="shared" si="677"/>
        <v>0</v>
      </c>
      <c r="BB849" s="129">
        <f t="shared" si="678"/>
        <v>0</v>
      </c>
      <c r="BC849" s="129">
        <f t="shared" si="679"/>
        <v>0</v>
      </c>
      <c r="BD849" s="130">
        <f t="shared" si="680"/>
        <v>0</v>
      </c>
      <c r="BE849" s="130">
        <f t="shared" si="681"/>
        <v>0</v>
      </c>
      <c r="BF849" s="130">
        <f t="shared" si="682"/>
        <v>0</v>
      </c>
      <c r="BG849" s="149" t="b">
        <f t="shared" si="683"/>
        <v>0</v>
      </c>
      <c r="BH849" s="130" t="b">
        <f t="shared" si="684"/>
        <v>0</v>
      </c>
      <c r="BI849" s="130" t="str">
        <f t="shared" ref="BI849:BI912" si="697">IF(OR(AT849=1,AU849=1,AN849=1,AO849=1),1,"")</f>
        <v/>
      </c>
      <c r="BJ849" s="130" t="str">
        <f t="shared" ref="BJ849:BJ912" si="698">IF(AT849=1,"Check wages",IF(AU849=1,"Check number of weeks",IF(AN849=1,"Registrant under age 16",IF(AO849=1,"Ineligible for Retirement",""))))</f>
        <v/>
      </c>
      <c r="BK849" s="130">
        <f t="shared" ref="BK849:BK912" si="699">IF(AND($D849="Z",OR($AL$10&gt;$AH$10,$AH$10&gt;$AL$11,$AL$12&gt;AM849,AM849&gt;$AL$13)),1,0)</f>
        <v>0</v>
      </c>
      <c r="BL849" s="130" t="str">
        <f t="shared" si="685"/>
        <v/>
      </c>
      <c r="BM849" s="130" t="str">
        <f t="shared" si="654"/>
        <v/>
      </c>
      <c r="BN849" s="130" t="str">
        <f t="shared" si="655"/>
        <v/>
      </c>
      <c r="BO849" s="130">
        <f t="shared" si="651"/>
        <v>0</v>
      </c>
      <c r="BP849" s="130">
        <f t="shared" si="652"/>
        <v>0</v>
      </c>
      <c r="BQ849" s="130">
        <f t="shared" si="653"/>
        <v>0</v>
      </c>
      <c r="BR849" s="130">
        <f t="shared" ref="BR849:BR912" si="700">IF(OR(BG849=1,BI849=1,BK849=1,BM849=1),1,0)</f>
        <v>0</v>
      </c>
      <c r="BS849" s="130" t="str">
        <f t="shared" si="686"/>
        <v>N</v>
      </c>
    </row>
    <row r="850" spans="1:71" ht="18" customHeight="1">
      <c r="A850" s="115"/>
      <c r="B850" s="117"/>
      <c r="C850" s="117"/>
      <c r="D850" s="118"/>
      <c r="E850" s="118"/>
      <c r="F850" s="115"/>
      <c r="G850" s="115"/>
      <c r="H850" s="119"/>
      <c r="I850" s="109" t="str">
        <f t="shared" si="656"/>
        <v xml:space="preserve"> </v>
      </c>
      <c r="J850" s="109" t="str">
        <f t="shared" si="657"/>
        <v xml:space="preserve"> </v>
      </c>
      <c r="K850" s="109" t="str">
        <f t="shared" si="658"/>
        <v xml:space="preserve"> </v>
      </c>
      <c r="W850" s="141" t="str">
        <f t="shared" si="659"/>
        <v xml:space="preserve"> </v>
      </c>
      <c r="X850" s="137" t="str">
        <f t="shared" si="660"/>
        <v xml:space="preserve"> </v>
      </c>
      <c r="Y850" s="137" t="str">
        <f t="shared" si="661"/>
        <v xml:space="preserve"> </v>
      </c>
      <c r="Z850" s="137" t="str">
        <f t="shared" si="687"/>
        <v xml:space="preserve"> </v>
      </c>
      <c r="AA850" s="138" t="str">
        <f t="shared" si="688"/>
        <v xml:space="preserve"> </v>
      </c>
      <c r="AB850" s="144" t="str">
        <f t="shared" si="689"/>
        <v xml:space="preserve"> </v>
      </c>
      <c r="AC850" s="139" t="e">
        <f t="shared" si="690"/>
        <v>#N/A</v>
      </c>
      <c r="AD850" s="139" t="e">
        <f t="shared" si="691"/>
        <v>#N/A</v>
      </c>
      <c r="AE850" s="140" t="str">
        <f>IF(ISBLANK($G850)," ",IF($D850="Z",#REF!,IF($G850=2,0,IF($G850=1,IF($AB850&gt;$AD850,#REF!,0),IF($AB850&lt;$AC850,#REF!,#REF!)))))</f>
        <v xml:space="preserve"> </v>
      </c>
      <c r="AF850" s="140" t="str">
        <f>IF(ISBLANK($G850)," ",IF($D850="Z",#REF!+#REF!,IF($G850=2,#REF!+#REF!,IF($G850=1,IF($AB850&gt;$AD850,#REF!+#REF!,#REF!+#REF!),IF($AB850&lt;$AC850,#REF!+#REF!,#REF!+#REF!)))))</f>
        <v xml:space="preserve"> </v>
      </c>
      <c r="AG850" s="125">
        <f t="shared" si="662"/>
        <v>0</v>
      </c>
      <c r="AH850" s="126">
        <f t="shared" si="663"/>
        <v>0</v>
      </c>
      <c r="AI850" s="126">
        <f t="shared" si="664"/>
        <v>0</v>
      </c>
      <c r="AJ850" s="126">
        <f t="shared" si="665"/>
        <v>0</v>
      </c>
      <c r="AK850" s="126">
        <f t="shared" si="666"/>
        <v>0</v>
      </c>
      <c r="AL850" s="126">
        <f t="shared" si="667"/>
        <v>4</v>
      </c>
      <c r="AM850" s="125">
        <f t="shared" si="696"/>
        <v>23</v>
      </c>
      <c r="AN850" s="125">
        <f t="shared" si="692"/>
        <v>0</v>
      </c>
      <c r="AO850" s="125">
        <f t="shared" si="693"/>
        <v>0</v>
      </c>
      <c r="AP850" s="125">
        <f t="shared" si="668"/>
        <v>1</v>
      </c>
      <c r="AQ850" s="127">
        <f t="shared" si="669"/>
        <v>810</v>
      </c>
      <c r="AR850" s="127">
        <f t="shared" si="670"/>
        <v>0</v>
      </c>
      <c r="AS850" s="125">
        <f t="shared" si="671"/>
        <v>0</v>
      </c>
      <c r="AT850" s="128">
        <f t="shared" si="672"/>
        <v>0</v>
      </c>
      <c r="AU850" s="128">
        <f t="shared" si="673"/>
        <v>0</v>
      </c>
      <c r="AV850" s="128">
        <f t="shared" si="674"/>
        <v>0</v>
      </c>
      <c r="AW850" s="128">
        <f t="shared" si="675"/>
        <v>0</v>
      </c>
      <c r="AX850" s="146">
        <f t="shared" si="694"/>
        <v>0</v>
      </c>
      <c r="AY850" s="147">
        <f t="shared" si="676"/>
        <v>0</v>
      </c>
      <c r="AZ850" s="146">
        <f t="shared" si="695"/>
        <v>0</v>
      </c>
      <c r="BA850" s="129">
        <f t="shared" si="677"/>
        <v>0</v>
      </c>
      <c r="BB850" s="129">
        <f t="shared" si="678"/>
        <v>0</v>
      </c>
      <c r="BC850" s="129">
        <f t="shared" si="679"/>
        <v>0</v>
      </c>
      <c r="BD850" s="130">
        <f t="shared" si="680"/>
        <v>0</v>
      </c>
      <c r="BE850" s="130">
        <f t="shared" si="681"/>
        <v>0</v>
      </c>
      <c r="BF850" s="130">
        <f t="shared" si="682"/>
        <v>0</v>
      </c>
      <c r="BG850" s="149" t="b">
        <f t="shared" si="683"/>
        <v>0</v>
      </c>
      <c r="BH850" s="130" t="b">
        <f t="shared" si="684"/>
        <v>0</v>
      </c>
      <c r="BI850" s="130" t="str">
        <f t="shared" si="697"/>
        <v/>
      </c>
      <c r="BJ850" s="130" t="str">
        <f t="shared" si="698"/>
        <v/>
      </c>
      <c r="BK850" s="130">
        <f t="shared" si="699"/>
        <v>0</v>
      </c>
      <c r="BL850" s="130" t="str">
        <f t="shared" si="685"/>
        <v/>
      </c>
      <c r="BM850" s="130" t="str">
        <f t="shared" si="654"/>
        <v/>
      </c>
      <c r="BN850" s="130" t="str">
        <f t="shared" si="655"/>
        <v/>
      </c>
      <c r="BO850" s="130">
        <f t="shared" ref="BO850:BO913" si="701">IF($BG850=1,$BH850,IF($BI850=1,$BJ850,IF($BK850=1,$BL850,IF($BM850=1,$BN850,BA850))))</f>
        <v>0</v>
      </c>
      <c r="BP850" s="130">
        <f t="shared" ref="BP850:BP913" si="702">IF($BG850=1,$BH850,IF($BI850=1,$BJ850,IF($BK850=1,$BL850,IF($BM850=1,$BN850,BB850))))</f>
        <v>0</v>
      </c>
      <c r="BQ850" s="130">
        <f t="shared" ref="BQ850:BQ913" si="703">IF($BG850=1,$BH850,IF($BI850=1,$BJ850,IF($BK850=1,$BL850,IF($BM850=1,$BN850,BC850))))</f>
        <v>0</v>
      </c>
      <c r="BR850" s="130">
        <f t="shared" si="700"/>
        <v>0</v>
      </c>
      <c r="BS850" s="130" t="str">
        <f t="shared" si="686"/>
        <v>N</v>
      </c>
    </row>
    <row r="851" spans="1:71" ht="18" customHeight="1">
      <c r="A851" s="115"/>
      <c r="B851" s="117"/>
      <c r="C851" s="117"/>
      <c r="D851" s="118"/>
      <c r="E851" s="118"/>
      <c r="F851" s="115"/>
      <c r="G851" s="115"/>
      <c r="H851" s="119"/>
      <c r="I851" s="109" t="str">
        <f t="shared" si="656"/>
        <v xml:space="preserve"> </v>
      </c>
      <c r="J851" s="109" t="str">
        <f t="shared" si="657"/>
        <v xml:space="preserve"> </v>
      </c>
      <c r="K851" s="109" t="str">
        <f t="shared" si="658"/>
        <v xml:space="preserve"> </v>
      </c>
      <c r="W851" s="141" t="str">
        <f t="shared" si="659"/>
        <v xml:space="preserve"> </v>
      </c>
      <c r="X851" s="137" t="str">
        <f t="shared" si="660"/>
        <v xml:space="preserve"> </v>
      </c>
      <c r="Y851" s="137" t="str">
        <f t="shared" si="661"/>
        <v xml:space="preserve"> </v>
      </c>
      <c r="Z851" s="137" t="str">
        <f t="shared" si="687"/>
        <v xml:space="preserve"> </v>
      </c>
      <c r="AA851" s="138" t="str">
        <f t="shared" si="688"/>
        <v xml:space="preserve"> </v>
      </c>
      <c r="AB851" s="144" t="str">
        <f t="shared" si="689"/>
        <v xml:space="preserve"> </v>
      </c>
      <c r="AC851" s="139" t="e">
        <f t="shared" si="690"/>
        <v>#N/A</v>
      </c>
      <c r="AD851" s="139" t="e">
        <f t="shared" si="691"/>
        <v>#N/A</v>
      </c>
      <c r="AE851" s="140" t="str">
        <f>IF(ISBLANK($G851)," ",IF($D851="Z",#REF!,IF($G851=2,0,IF($G851=1,IF($AB851&gt;$AD851,#REF!,0),IF($AB851&lt;$AC851,#REF!,#REF!)))))</f>
        <v xml:space="preserve"> </v>
      </c>
      <c r="AF851" s="140" t="str">
        <f>IF(ISBLANK($G851)," ",IF($D851="Z",#REF!+#REF!,IF($G851=2,#REF!+#REF!,IF($G851=1,IF($AB851&gt;$AD851,#REF!+#REF!,#REF!+#REF!),IF($AB851&lt;$AC851,#REF!+#REF!,#REF!+#REF!)))))</f>
        <v xml:space="preserve"> </v>
      </c>
      <c r="AG851" s="125">
        <f t="shared" si="662"/>
        <v>0</v>
      </c>
      <c r="AH851" s="126">
        <f t="shared" si="663"/>
        <v>0</v>
      </c>
      <c r="AI851" s="126">
        <f t="shared" si="664"/>
        <v>0</v>
      </c>
      <c r="AJ851" s="126">
        <f t="shared" si="665"/>
        <v>0</v>
      </c>
      <c r="AK851" s="126">
        <f t="shared" si="666"/>
        <v>0</v>
      </c>
      <c r="AL851" s="126">
        <f t="shared" si="667"/>
        <v>4</v>
      </c>
      <c r="AM851" s="125">
        <f t="shared" si="696"/>
        <v>23</v>
      </c>
      <c r="AN851" s="125">
        <f t="shared" si="692"/>
        <v>0</v>
      </c>
      <c r="AO851" s="125">
        <f t="shared" si="693"/>
        <v>0</v>
      </c>
      <c r="AP851" s="125">
        <f t="shared" si="668"/>
        <v>1</v>
      </c>
      <c r="AQ851" s="127">
        <f t="shared" si="669"/>
        <v>810</v>
      </c>
      <c r="AR851" s="127">
        <f t="shared" si="670"/>
        <v>0</v>
      </c>
      <c r="AS851" s="125">
        <f t="shared" si="671"/>
        <v>0</v>
      </c>
      <c r="AT851" s="128">
        <f t="shared" si="672"/>
        <v>0</v>
      </c>
      <c r="AU851" s="128">
        <f t="shared" si="673"/>
        <v>0</v>
      </c>
      <c r="AV851" s="128">
        <f t="shared" si="674"/>
        <v>0</v>
      </c>
      <c r="AW851" s="128">
        <f t="shared" si="675"/>
        <v>0</v>
      </c>
      <c r="AX851" s="146">
        <f t="shared" si="694"/>
        <v>0</v>
      </c>
      <c r="AY851" s="147">
        <f t="shared" si="676"/>
        <v>0</v>
      </c>
      <c r="AZ851" s="146">
        <f t="shared" si="695"/>
        <v>0</v>
      </c>
      <c r="BA851" s="129">
        <f t="shared" si="677"/>
        <v>0</v>
      </c>
      <c r="BB851" s="129">
        <f t="shared" si="678"/>
        <v>0</v>
      </c>
      <c r="BC851" s="129">
        <f t="shared" si="679"/>
        <v>0</v>
      </c>
      <c r="BD851" s="130">
        <f t="shared" si="680"/>
        <v>0</v>
      </c>
      <c r="BE851" s="130">
        <f t="shared" si="681"/>
        <v>0</v>
      </c>
      <c r="BF851" s="130">
        <f t="shared" si="682"/>
        <v>0</v>
      </c>
      <c r="BG851" s="149" t="b">
        <f t="shared" si="683"/>
        <v>0</v>
      </c>
      <c r="BH851" s="130" t="b">
        <f t="shared" si="684"/>
        <v>0</v>
      </c>
      <c r="BI851" s="130" t="str">
        <f t="shared" si="697"/>
        <v/>
      </c>
      <c r="BJ851" s="130" t="str">
        <f t="shared" si="698"/>
        <v/>
      </c>
      <c r="BK851" s="130">
        <f t="shared" si="699"/>
        <v>0</v>
      </c>
      <c r="BL851" s="130" t="str">
        <f t="shared" si="685"/>
        <v/>
      </c>
      <c r="BM851" s="130" t="str">
        <f t="shared" ref="BM851:BM914" si="704">IF(ISERROR(Z851),1,IF(NOT(W851=Z851),1,""))</f>
        <v/>
      </c>
      <c r="BN851" s="130" t="str">
        <f t="shared" ref="BN851:BN914" si="705">IF(BM851=1,"Check Employee NI#","")</f>
        <v/>
      </c>
      <c r="BO851" s="130">
        <f t="shared" si="701"/>
        <v>0</v>
      </c>
      <c r="BP851" s="130">
        <f t="shared" si="702"/>
        <v>0</v>
      </c>
      <c r="BQ851" s="130">
        <f t="shared" si="703"/>
        <v>0</v>
      </c>
      <c r="BR851" s="130">
        <f t="shared" si="700"/>
        <v>0</v>
      </c>
      <c r="BS851" s="130" t="str">
        <f t="shared" si="686"/>
        <v>N</v>
      </c>
    </row>
    <row r="852" spans="1:71" ht="18" customHeight="1">
      <c r="A852" s="115"/>
      <c r="B852" s="117"/>
      <c r="C852" s="117"/>
      <c r="D852" s="118"/>
      <c r="E852" s="118"/>
      <c r="F852" s="115"/>
      <c r="G852" s="115"/>
      <c r="H852" s="119"/>
      <c r="I852" s="109" t="str">
        <f t="shared" si="656"/>
        <v xml:space="preserve"> </v>
      </c>
      <c r="J852" s="109" t="str">
        <f t="shared" si="657"/>
        <v xml:space="preserve"> </v>
      </c>
      <c r="K852" s="109" t="str">
        <f t="shared" si="658"/>
        <v xml:space="preserve"> </v>
      </c>
      <c r="W852" s="141" t="str">
        <f t="shared" si="659"/>
        <v xml:space="preserve"> </v>
      </c>
      <c r="X852" s="137" t="str">
        <f t="shared" si="660"/>
        <v xml:space="preserve"> </v>
      </c>
      <c r="Y852" s="137" t="str">
        <f t="shared" si="661"/>
        <v xml:space="preserve"> </v>
      </c>
      <c r="Z852" s="137" t="str">
        <f t="shared" si="687"/>
        <v xml:space="preserve"> </v>
      </c>
      <c r="AA852" s="138" t="str">
        <f t="shared" si="688"/>
        <v xml:space="preserve"> </v>
      </c>
      <c r="AB852" s="144" t="str">
        <f t="shared" si="689"/>
        <v xml:space="preserve"> </v>
      </c>
      <c r="AC852" s="139" t="e">
        <f t="shared" si="690"/>
        <v>#N/A</v>
      </c>
      <c r="AD852" s="139" t="e">
        <f t="shared" si="691"/>
        <v>#N/A</v>
      </c>
      <c r="AE852" s="140" t="str">
        <f>IF(ISBLANK($G852)," ",IF($D852="Z",#REF!,IF($G852=2,0,IF($G852=1,IF($AB852&gt;$AD852,#REF!,0),IF($AB852&lt;$AC852,#REF!,#REF!)))))</f>
        <v xml:space="preserve"> </v>
      </c>
      <c r="AF852" s="140" t="str">
        <f>IF(ISBLANK($G852)," ",IF($D852="Z",#REF!+#REF!,IF($G852=2,#REF!+#REF!,IF($G852=1,IF($AB852&gt;$AD852,#REF!+#REF!,#REF!+#REF!),IF($AB852&lt;$AC852,#REF!+#REF!,#REF!+#REF!)))))</f>
        <v xml:space="preserve"> </v>
      </c>
      <c r="AG852" s="125">
        <f t="shared" si="662"/>
        <v>0</v>
      </c>
      <c r="AH852" s="126">
        <f t="shared" si="663"/>
        <v>0</v>
      </c>
      <c r="AI852" s="126">
        <f t="shared" si="664"/>
        <v>0</v>
      </c>
      <c r="AJ852" s="126">
        <f t="shared" si="665"/>
        <v>0</v>
      </c>
      <c r="AK852" s="126">
        <f t="shared" si="666"/>
        <v>0</v>
      </c>
      <c r="AL852" s="126">
        <f t="shared" si="667"/>
        <v>4</v>
      </c>
      <c r="AM852" s="125">
        <f t="shared" si="696"/>
        <v>23</v>
      </c>
      <c r="AN852" s="125">
        <f t="shared" si="692"/>
        <v>0</v>
      </c>
      <c r="AO852" s="125">
        <f t="shared" si="693"/>
        <v>0</v>
      </c>
      <c r="AP852" s="125">
        <f t="shared" si="668"/>
        <v>1</v>
      </c>
      <c r="AQ852" s="127">
        <f t="shared" si="669"/>
        <v>810</v>
      </c>
      <c r="AR852" s="127">
        <f t="shared" si="670"/>
        <v>0</v>
      </c>
      <c r="AS852" s="125">
        <f t="shared" si="671"/>
        <v>0</v>
      </c>
      <c r="AT852" s="128">
        <f t="shared" si="672"/>
        <v>0</v>
      </c>
      <c r="AU852" s="128">
        <f t="shared" si="673"/>
        <v>0</v>
      </c>
      <c r="AV852" s="128">
        <f t="shared" si="674"/>
        <v>0</v>
      </c>
      <c r="AW852" s="128">
        <f t="shared" si="675"/>
        <v>0</v>
      </c>
      <c r="AX852" s="146">
        <f t="shared" si="694"/>
        <v>0</v>
      </c>
      <c r="AY852" s="147">
        <f t="shared" si="676"/>
        <v>0</v>
      </c>
      <c r="AZ852" s="146">
        <f t="shared" si="695"/>
        <v>0</v>
      </c>
      <c r="BA852" s="129">
        <f t="shared" si="677"/>
        <v>0</v>
      </c>
      <c r="BB852" s="129">
        <f t="shared" si="678"/>
        <v>0</v>
      </c>
      <c r="BC852" s="129">
        <f t="shared" si="679"/>
        <v>0</v>
      </c>
      <c r="BD852" s="130">
        <f t="shared" si="680"/>
        <v>0</v>
      </c>
      <c r="BE852" s="130">
        <f t="shared" si="681"/>
        <v>0</v>
      </c>
      <c r="BF852" s="130">
        <f t="shared" si="682"/>
        <v>0</v>
      </c>
      <c r="BG852" s="149" t="b">
        <f t="shared" si="683"/>
        <v>0</v>
      </c>
      <c r="BH852" s="130" t="b">
        <f t="shared" si="684"/>
        <v>0</v>
      </c>
      <c r="BI852" s="130" t="str">
        <f t="shared" si="697"/>
        <v/>
      </c>
      <c r="BJ852" s="130" t="str">
        <f t="shared" si="698"/>
        <v/>
      </c>
      <c r="BK852" s="130">
        <f t="shared" si="699"/>
        <v>0</v>
      </c>
      <c r="BL852" s="130" t="str">
        <f t="shared" si="685"/>
        <v/>
      </c>
      <c r="BM852" s="130" t="str">
        <f t="shared" si="704"/>
        <v/>
      </c>
      <c r="BN852" s="130" t="str">
        <f t="shared" si="705"/>
        <v/>
      </c>
      <c r="BO852" s="130">
        <f t="shared" si="701"/>
        <v>0</v>
      </c>
      <c r="BP852" s="130">
        <f t="shared" si="702"/>
        <v>0</v>
      </c>
      <c r="BQ852" s="130">
        <f t="shared" si="703"/>
        <v>0</v>
      </c>
      <c r="BR852" s="130">
        <f t="shared" si="700"/>
        <v>0</v>
      </c>
      <c r="BS852" s="130" t="str">
        <f t="shared" si="686"/>
        <v>N</v>
      </c>
    </row>
    <row r="853" spans="1:71" ht="18" customHeight="1">
      <c r="A853" s="115"/>
      <c r="B853" s="117"/>
      <c r="C853" s="117"/>
      <c r="D853" s="118"/>
      <c r="E853" s="118"/>
      <c r="F853" s="115"/>
      <c r="G853" s="115"/>
      <c r="H853" s="119"/>
      <c r="I853" s="109" t="str">
        <f t="shared" si="656"/>
        <v xml:space="preserve"> </v>
      </c>
      <c r="J853" s="109" t="str">
        <f t="shared" si="657"/>
        <v xml:space="preserve"> </v>
      </c>
      <c r="K853" s="109" t="str">
        <f t="shared" si="658"/>
        <v xml:space="preserve"> </v>
      </c>
      <c r="W853" s="141" t="str">
        <f t="shared" si="659"/>
        <v xml:space="preserve"> </v>
      </c>
      <c r="X853" s="137" t="str">
        <f t="shared" si="660"/>
        <v xml:space="preserve"> </v>
      </c>
      <c r="Y853" s="137" t="str">
        <f t="shared" si="661"/>
        <v xml:space="preserve"> </v>
      </c>
      <c r="Z853" s="137" t="str">
        <f t="shared" si="687"/>
        <v xml:space="preserve"> </v>
      </c>
      <c r="AA853" s="138" t="str">
        <f t="shared" si="688"/>
        <v xml:space="preserve"> </v>
      </c>
      <c r="AB853" s="144" t="str">
        <f t="shared" si="689"/>
        <v xml:space="preserve"> </v>
      </c>
      <c r="AC853" s="139" t="e">
        <f t="shared" si="690"/>
        <v>#N/A</v>
      </c>
      <c r="AD853" s="139" t="e">
        <f t="shared" si="691"/>
        <v>#N/A</v>
      </c>
      <c r="AE853" s="140" t="str">
        <f>IF(ISBLANK($G853)," ",IF($D853="Z",#REF!,IF($G853=2,0,IF($G853=1,IF($AB853&gt;$AD853,#REF!,0),IF($AB853&lt;$AC853,#REF!,#REF!)))))</f>
        <v xml:space="preserve"> </v>
      </c>
      <c r="AF853" s="140" t="str">
        <f>IF(ISBLANK($G853)," ",IF($D853="Z",#REF!+#REF!,IF($G853=2,#REF!+#REF!,IF($G853=1,IF($AB853&gt;$AD853,#REF!+#REF!,#REF!+#REF!),IF($AB853&lt;$AC853,#REF!+#REF!,#REF!+#REF!)))))</f>
        <v xml:space="preserve"> </v>
      </c>
      <c r="AG853" s="125">
        <f t="shared" si="662"/>
        <v>0</v>
      </c>
      <c r="AH853" s="126">
        <f t="shared" si="663"/>
        <v>0</v>
      </c>
      <c r="AI853" s="126">
        <f t="shared" si="664"/>
        <v>0</v>
      </c>
      <c r="AJ853" s="126">
        <f t="shared" si="665"/>
        <v>0</v>
      </c>
      <c r="AK853" s="126">
        <f t="shared" si="666"/>
        <v>0</v>
      </c>
      <c r="AL853" s="126">
        <f t="shared" si="667"/>
        <v>4</v>
      </c>
      <c r="AM853" s="125">
        <f t="shared" si="696"/>
        <v>23</v>
      </c>
      <c r="AN853" s="125">
        <f t="shared" si="692"/>
        <v>0</v>
      </c>
      <c r="AO853" s="125">
        <f t="shared" si="693"/>
        <v>0</v>
      </c>
      <c r="AP853" s="125">
        <f t="shared" si="668"/>
        <v>1</v>
      </c>
      <c r="AQ853" s="127">
        <f t="shared" si="669"/>
        <v>810</v>
      </c>
      <c r="AR853" s="127">
        <f t="shared" si="670"/>
        <v>0</v>
      </c>
      <c r="AS853" s="125">
        <f t="shared" si="671"/>
        <v>0</v>
      </c>
      <c r="AT853" s="128">
        <f t="shared" si="672"/>
        <v>0</v>
      </c>
      <c r="AU853" s="128">
        <f t="shared" si="673"/>
        <v>0</v>
      </c>
      <c r="AV853" s="128">
        <f t="shared" si="674"/>
        <v>0</v>
      </c>
      <c r="AW853" s="128">
        <f t="shared" si="675"/>
        <v>0</v>
      </c>
      <c r="AX853" s="146">
        <f t="shared" si="694"/>
        <v>0</v>
      </c>
      <c r="AY853" s="147">
        <f t="shared" si="676"/>
        <v>0</v>
      </c>
      <c r="AZ853" s="146">
        <f t="shared" si="695"/>
        <v>0</v>
      </c>
      <c r="BA853" s="129">
        <f t="shared" si="677"/>
        <v>0</v>
      </c>
      <c r="BB853" s="129">
        <f t="shared" si="678"/>
        <v>0</v>
      </c>
      <c r="BC853" s="129">
        <f t="shared" si="679"/>
        <v>0</v>
      </c>
      <c r="BD853" s="130">
        <f t="shared" si="680"/>
        <v>0</v>
      </c>
      <c r="BE853" s="130">
        <f t="shared" si="681"/>
        <v>0</v>
      </c>
      <c r="BF853" s="130">
        <f t="shared" si="682"/>
        <v>0</v>
      </c>
      <c r="BG853" s="149" t="b">
        <f t="shared" si="683"/>
        <v>0</v>
      </c>
      <c r="BH853" s="130" t="b">
        <f t="shared" si="684"/>
        <v>0</v>
      </c>
      <c r="BI853" s="130" t="str">
        <f t="shared" si="697"/>
        <v/>
      </c>
      <c r="BJ853" s="130" t="str">
        <f t="shared" si="698"/>
        <v/>
      </c>
      <c r="BK853" s="130">
        <f t="shared" si="699"/>
        <v>0</v>
      </c>
      <c r="BL853" s="130" t="str">
        <f t="shared" si="685"/>
        <v/>
      </c>
      <c r="BM853" s="130" t="str">
        <f t="shared" si="704"/>
        <v/>
      </c>
      <c r="BN853" s="130" t="str">
        <f t="shared" si="705"/>
        <v/>
      </c>
      <c r="BO853" s="130">
        <f t="shared" si="701"/>
        <v>0</v>
      </c>
      <c r="BP853" s="130">
        <f t="shared" si="702"/>
        <v>0</v>
      </c>
      <c r="BQ853" s="130">
        <f t="shared" si="703"/>
        <v>0</v>
      </c>
      <c r="BR853" s="130">
        <f t="shared" si="700"/>
        <v>0</v>
      </c>
      <c r="BS853" s="130" t="str">
        <f t="shared" si="686"/>
        <v>N</v>
      </c>
    </row>
    <row r="854" spans="1:71" ht="18" customHeight="1">
      <c r="A854" s="115"/>
      <c r="B854" s="117"/>
      <c r="C854" s="117"/>
      <c r="D854" s="118"/>
      <c r="E854" s="118"/>
      <c r="F854" s="115"/>
      <c r="G854" s="115"/>
      <c r="H854" s="119"/>
      <c r="I854" s="109" t="str">
        <f t="shared" si="656"/>
        <v xml:space="preserve"> </v>
      </c>
      <c r="J854" s="109" t="str">
        <f t="shared" si="657"/>
        <v xml:space="preserve"> </v>
      </c>
      <c r="K854" s="109" t="str">
        <f t="shared" si="658"/>
        <v xml:space="preserve"> </v>
      </c>
      <c r="W854" s="141" t="str">
        <f t="shared" si="659"/>
        <v xml:space="preserve"> </v>
      </c>
      <c r="X854" s="137" t="str">
        <f t="shared" si="660"/>
        <v xml:space="preserve"> </v>
      </c>
      <c r="Y854" s="137" t="str">
        <f t="shared" si="661"/>
        <v xml:space="preserve"> </v>
      </c>
      <c r="Z854" s="137" t="str">
        <f t="shared" si="687"/>
        <v xml:space="preserve"> </v>
      </c>
      <c r="AA854" s="138" t="str">
        <f t="shared" si="688"/>
        <v xml:space="preserve"> </v>
      </c>
      <c r="AB854" s="144" t="str">
        <f t="shared" si="689"/>
        <v xml:space="preserve"> </v>
      </c>
      <c r="AC854" s="139" t="e">
        <f t="shared" si="690"/>
        <v>#N/A</v>
      </c>
      <c r="AD854" s="139" t="e">
        <f t="shared" si="691"/>
        <v>#N/A</v>
      </c>
      <c r="AE854" s="140" t="str">
        <f>IF(ISBLANK($G854)," ",IF($D854="Z",#REF!,IF($G854=2,0,IF($G854=1,IF($AB854&gt;$AD854,#REF!,0),IF($AB854&lt;$AC854,#REF!,#REF!)))))</f>
        <v xml:space="preserve"> </v>
      </c>
      <c r="AF854" s="140" t="str">
        <f>IF(ISBLANK($G854)," ",IF($D854="Z",#REF!+#REF!,IF($G854=2,#REF!+#REF!,IF($G854=1,IF($AB854&gt;$AD854,#REF!+#REF!,#REF!+#REF!),IF($AB854&lt;$AC854,#REF!+#REF!,#REF!+#REF!)))))</f>
        <v xml:space="preserve"> </v>
      </c>
      <c r="AG854" s="125">
        <f t="shared" si="662"/>
        <v>0</v>
      </c>
      <c r="AH854" s="126">
        <f t="shared" si="663"/>
        <v>0</v>
      </c>
      <c r="AI854" s="126">
        <f t="shared" si="664"/>
        <v>0</v>
      </c>
      <c r="AJ854" s="126">
        <f t="shared" si="665"/>
        <v>0</v>
      </c>
      <c r="AK854" s="126">
        <f t="shared" si="666"/>
        <v>0</v>
      </c>
      <c r="AL854" s="126">
        <f t="shared" si="667"/>
        <v>4</v>
      </c>
      <c r="AM854" s="125">
        <f t="shared" si="696"/>
        <v>23</v>
      </c>
      <c r="AN854" s="125">
        <f t="shared" si="692"/>
        <v>0</v>
      </c>
      <c r="AO854" s="125">
        <f t="shared" si="693"/>
        <v>0</v>
      </c>
      <c r="AP854" s="125">
        <f t="shared" si="668"/>
        <v>1</v>
      </c>
      <c r="AQ854" s="127">
        <f t="shared" si="669"/>
        <v>810</v>
      </c>
      <c r="AR854" s="127">
        <f t="shared" si="670"/>
        <v>0</v>
      </c>
      <c r="AS854" s="125">
        <f t="shared" si="671"/>
        <v>0</v>
      </c>
      <c r="AT854" s="128">
        <f t="shared" si="672"/>
        <v>0</v>
      </c>
      <c r="AU854" s="128">
        <f t="shared" si="673"/>
        <v>0</v>
      </c>
      <c r="AV854" s="128">
        <f t="shared" si="674"/>
        <v>0</v>
      </c>
      <c r="AW854" s="128">
        <f t="shared" si="675"/>
        <v>0</v>
      </c>
      <c r="AX854" s="146">
        <f t="shared" si="694"/>
        <v>0</v>
      </c>
      <c r="AY854" s="147">
        <f t="shared" si="676"/>
        <v>0</v>
      </c>
      <c r="AZ854" s="146">
        <f t="shared" si="695"/>
        <v>0</v>
      </c>
      <c r="BA854" s="129">
        <f t="shared" si="677"/>
        <v>0</v>
      </c>
      <c r="BB854" s="129">
        <f t="shared" si="678"/>
        <v>0</v>
      </c>
      <c r="BC854" s="129">
        <f t="shared" si="679"/>
        <v>0</v>
      </c>
      <c r="BD854" s="130">
        <f t="shared" si="680"/>
        <v>0</v>
      </c>
      <c r="BE854" s="130">
        <f t="shared" si="681"/>
        <v>0</v>
      </c>
      <c r="BF854" s="130">
        <f t="shared" si="682"/>
        <v>0</v>
      </c>
      <c r="BG854" s="149" t="b">
        <f t="shared" si="683"/>
        <v>0</v>
      </c>
      <c r="BH854" s="130" t="b">
        <f t="shared" si="684"/>
        <v>0</v>
      </c>
      <c r="BI854" s="130" t="str">
        <f t="shared" si="697"/>
        <v/>
      </c>
      <c r="BJ854" s="130" t="str">
        <f t="shared" si="698"/>
        <v/>
      </c>
      <c r="BK854" s="130">
        <f t="shared" si="699"/>
        <v>0</v>
      </c>
      <c r="BL854" s="130" t="str">
        <f t="shared" si="685"/>
        <v/>
      </c>
      <c r="BM854" s="130" t="str">
        <f t="shared" si="704"/>
        <v/>
      </c>
      <c r="BN854" s="130" t="str">
        <f t="shared" si="705"/>
        <v/>
      </c>
      <c r="BO854" s="130">
        <f t="shared" si="701"/>
        <v>0</v>
      </c>
      <c r="BP854" s="130">
        <f t="shared" si="702"/>
        <v>0</v>
      </c>
      <c r="BQ854" s="130">
        <f t="shared" si="703"/>
        <v>0</v>
      </c>
      <c r="BR854" s="130">
        <f t="shared" si="700"/>
        <v>0</v>
      </c>
      <c r="BS854" s="130" t="str">
        <f t="shared" si="686"/>
        <v>N</v>
      </c>
    </row>
    <row r="855" spans="1:71" ht="18" customHeight="1">
      <c r="A855" s="115"/>
      <c r="B855" s="117"/>
      <c r="C855" s="117"/>
      <c r="D855" s="118"/>
      <c r="E855" s="118"/>
      <c r="F855" s="115"/>
      <c r="G855" s="115"/>
      <c r="H855" s="119"/>
      <c r="I855" s="109" t="str">
        <f t="shared" si="656"/>
        <v xml:space="preserve"> </v>
      </c>
      <c r="J855" s="109" t="str">
        <f t="shared" si="657"/>
        <v xml:space="preserve"> </v>
      </c>
      <c r="K855" s="109" t="str">
        <f t="shared" si="658"/>
        <v xml:space="preserve"> </v>
      </c>
      <c r="W855" s="141" t="str">
        <f t="shared" si="659"/>
        <v xml:space="preserve"> </v>
      </c>
      <c r="X855" s="137" t="str">
        <f t="shared" si="660"/>
        <v xml:space="preserve"> </v>
      </c>
      <c r="Y855" s="137" t="str">
        <f t="shared" si="661"/>
        <v xml:space="preserve"> </v>
      </c>
      <c r="Z855" s="137" t="str">
        <f t="shared" si="687"/>
        <v xml:space="preserve"> </v>
      </c>
      <c r="AA855" s="138" t="str">
        <f t="shared" si="688"/>
        <v xml:space="preserve"> </v>
      </c>
      <c r="AB855" s="144" t="str">
        <f t="shared" si="689"/>
        <v xml:space="preserve"> </v>
      </c>
      <c r="AC855" s="139" t="e">
        <f t="shared" si="690"/>
        <v>#N/A</v>
      </c>
      <c r="AD855" s="139" t="e">
        <f t="shared" si="691"/>
        <v>#N/A</v>
      </c>
      <c r="AE855" s="140" t="str">
        <f>IF(ISBLANK($G855)," ",IF($D855="Z",#REF!,IF($G855=2,0,IF($G855=1,IF($AB855&gt;$AD855,#REF!,0),IF($AB855&lt;$AC855,#REF!,#REF!)))))</f>
        <v xml:space="preserve"> </v>
      </c>
      <c r="AF855" s="140" t="str">
        <f>IF(ISBLANK($G855)," ",IF($D855="Z",#REF!+#REF!,IF($G855=2,#REF!+#REF!,IF($G855=1,IF($AB855&gt;$AD855,#REF!+#REF!,#REF!+#REF!),IF($AB855&lt;$AC855,#REF!+#REF!,#REF!+#REF!)))))</f>
        <v xml:space="preserve"> </v>
      </c>
      <c r="AG855" s="125">
        <f t="shared" si="662"/>
        <v>0</v>
      </c>
      <c r="AH855" s="126">
        <f t="shared" si="663"/>
        <v>0</v>
      </c>
      <c r="AI855" s="126">
        <f t="shared" si="664"/>
        <v>0</v>
      </c>
      <c r="AJ855" s="126">
        <f t="shared" si="665"/>
        <v>0</v>
      </c>
      <c r="AK855" s="126">
        <f t="shared" si="666"/>
        <v>0</v>
      </c>
      <c r="AL855" s="126">
        <f t="shared" si="667"/>
        <v>4</v>
      </c>
      <c r="AM855" s="125">
        <f t="shared" si="696"/>
        <v>23</v>
      </c>
      <c r="AN855" s="125">
        <f t="shared" si="692"/>
        <v>0</v>
      </c>
      <c r="AO855" s="125">
        <f t="shared" si="693"/>
        <v>0</v>
      </c>
      <c r="AP855" s="125">
        <f t="shared" si="668"/>
        <v>1</v>
      </c>
      <c r="AQ855" s="127">
        <f t="shared" si="669"/>
        <v>810</v>
      </c>
      <c r="AR855" s="127">
        <f t="shared" si="670"/>
        <v>0</v>
      </c>
      <c r="AS855" s="125">
        <f t="shared" si="671"/>
        <v>0</v>
      </c>
      <c r="AT855" s="128">
        <f t="shared" si="672"/>
        <v>0</v>
      </c>
      <c r="AU855" s="128">
        <f t="shared" si="673"/>
        <v>0</v>
      </c>
      <c r="AV855" s="128">
        <f t="shared" si="674"/>
        <v>0</v>
      </c>
      <c r="AW855" s="128">
        <f t="shared" si="675"/>
        <v>0</v>
      </c>
      <c r="AX855" s="146">
        <f t="shared" si="694"/>
        <v>0</v>
      </c>
      <c r="AY855" s="147">
        <f t="shared" si="676"/>
        <v>0</v>
      </c>
      <c r="AZ855" s="146">
        <f t="shared" si="695"/>
        <v>0</v>
      </c>
      <c r="BA855" s="129">
        <f t="shared" si="677"/>
        <v>0</v>
      </c>
      <c r="BB855" s="129">
        <f t="shared" si="678"/>
        <v>0</v>
      </c>
      <c r="BC855" s="129">
        <f t="shared" si="679"/>
        <v>0</v>
      </c>
      <c r="BD855" s="130">
        <f t="shared" si="680"/>
        <v>0</v>
      </c>
      <c r="BE855" s="130">
        <f t="shared" si="681"/>
        <v>0</v>
      </c>
      <c r="BF855" s="130">
        <f t="shared" si="682"/>
        <v>0</v>
      </c>
      <c r="BG855" s="149" t="b">
        <f t="shared" si="683"/>
        <v>0</v>
      </c>
      <c r="BH855" s="130" t="b">
        <f t="shared" si="684"/>
        <v>0</v>
      </c>
      <c r="BI855" s="130" t="str">
        <f t="shared" si="697"/>
        <v/>
      </c>
      <c r="BJ855" s="130" t="str">
        <f t="shared" si="698"/>
        <v/>
      </c>
      <c r="BK855" s="130">
        <f t="shared" si="699"/>
        <v>0</v>
      </c>
      <c r="BL855" s="130" t="str">
        <f t="shared" si="685"/>
        <v/>
      </c>
      <c r="BM855" s="130" t="str">
        <f t="shared" si="704"/>
        <v/>
      </c>
      <c r="BN855" s="130" t="str">
        <f t="shared" si="705"/>
        <v/>
      </c>
      <c r="BO855" s="130">
        <f t="shared" si="701"/>
        <v>0</v>
      </c>
      <c r="BP855" s="130">
        <f t="shared" si="702"/>
        <v>0</v>
      </c>
      <c r="BQ855" s="130">
        <f t="shared" si="703"/>
        <v>0</v>
      </c>
      <c r="BR855" s="130">
        <f t="shared" si="700"/>
        <v>0</v>
      </c>
      <c r="BS855" s="130" t="str">
        <f t="shared" si="686"/>
        <v>N</v>
      </c>
    </row>
    <row r="856" spans="1:71" ht="18" customHeight="1">
      <c r="A856" s="115"/>
      <c r="B856" s="117"/>
      <c r="C856" s="117"/>
      <c r="D856" s="118"/>
      <c r="E856" s="118"/>
      <c r="F856" s="115"/>
      <c r="G856" s="115"/>
      <c r="H856" s="119"/>
      <c r="I856" s="109" t="str">
        <f t="shared" si="656"/>
        <v xml:space="preserve"> </v>
      </c>
      <c r="J856" s="109" t="str">
        <f t="shared" si="657"/>
        <v xml:space="preserve"> </v>
      </c>
      <c r="K856" s="109" t="str">
        <f t="shared" si="658"/>
        <v xml:space="preserve"> </v>
      </c>
      <c r="W856" s="141" t="str">
        <f t="shared" si="659"/>
        <v xml:space="preserve"> </v>
      </c>
      <c r="X856" s="137" t="str">
        <f t="shared" si="660"/>
        <v xml:space="preserve"> </v>
      </c>
      <c r="Y856" s="137" t="str">
        <f t="shared" si="661"/>
        <v xml:space="preserve"> </v>
      </c>
      <c r="Z856" s="137" t="str">
        <f t="shared" si="687"/>
        <v xml:space="preserve"> </v>
      </c>
      <c r="AA856" s="138" t="str">
        <f t="shared" si="688"/>
        <v xml:space="preserve"> </v>
      </c>
      <c r="AB856" s="144" t="str">
        <f t="shared" si="689"/>
        <v xml:space="preserve"> </v>
      </c>
      <c r="AC856" s="139" t="e">
        <f t="shared" si="690"/>
        <v>#N/A</v>
      </c>
      <c r="AD856" s="139" t="e">
        <f t="shared" si="691"/>
        <v>#N/A</v>
      </c>
      <c r="AE856" s="140" t="str">
        <f>IF(ISBLANK($G856)," ",IF($D856="Z",#REF!,IF($G856=2,0,IF($G856=1,IF($AB856&gt;$AD856,#REF!,0),IF($AB856&lt;$AC856,#REF!,#REF!)))))</f>
        <v xml:space="preserve"> </v>
      </c>
      <c r="AF856" s="140" t="str">
        <f>IF(ISBLANK($G856)," ",IF($D856="Z",#REF!+#REF!,IF($G856=2,#REF!+#REF!,IF($G856=1,IF($AB856&gt;$AD856,#REF!+#REF!,#REF!+#REF!),IF($AB856&lt;$AC856,#REF!+#REF!,#REF!+#REF!)))))</f>
        <v xml:space="preserve"> </v>
      </c>
      <c r="AG856" s="125">
        <f t="shared" si="662"/>
        <v>0</v>
      </c>
      <c r="AH856" s="126">
        <f t="shared" si="663"/>
        <v>0</v>
      </c>
      <c r="AI856" s="126">
        <f t="shared" si="664"/>
        <v>0</v>
      </c>
      <c r="AJ856" s="126">
        <f t="shared" si="665"/>
        <v>0</v>
      </c>
      <c r="AK856" s="126">
        <f t="shared" si="666"/>
        <v>0</v>
      </c>
      <c r="AL856" s="126">
        <f t="shared" si="667"/>
        <v>4</v>
      </c>
      <c r="AM856" s="125">
        <f t="shared" si="696"/>
        <v>23</v>
      </c>
      <c r="AN856" s="125">
        <f t="shared" si="692"/>
        <v>0</v>
      </c>
      <c r="AO856" s="125">
        <f t="shared" si="693"/>
        <v>0</v>
      </c>
      <c r="AP856" s="125">
        <f t="shared" si="668"/>
        <v>1</v>
      </c>
      <c r="AQ856" s="127">
        <f t="shared" si="669"/>
        <v>810</v>
      </c>
      <c r="AR856" s="127">
        <f t="shared" si="670"/>
        <v>0</v>
      </c>
      <c r="AS856" s="125">
        <f t="shared" si="671"/>
        <v>0</v>
      </c>
      <c r="AT856" s="128">
        <f t="shared" si="672"/>
        <v>0</v>
      </c>
      <c r="AU856" s="128">
        <f t="shared" si="673"/>
        <v>0</v>
      </c>
      <c r="AV856" s="128">
        <f t="shared" si="674"/>
        <v>0</v>
      </c>
      <c r="AW856" s="128">
        <f t="shared" si="675"/>
        <v>0</v>
      </c>
      <c r="AX856" s="146">
        <f t="shared" si="694"/>
        <v>0</v>
      </c>
      <c r="AY856" s="147">
        <f t="shared" si="676"/>
        <v>0</v>
      </c>
      <c r="AZ856" s="146">
        <f t="shared" si="695"/>
        <v>0</v>
      </c>
      <c r="BA856" s="129">
        <f t="shared" si="677"/>
        <v>0</v>
      </c>
      <c r="BB856" s="129">
        <f t="shared" si="678"/>
        <v>0</v>
      </c>
      <c r="BC856" s="129">
        <f t="shared" si="679"/>
        <v>0</v>
      </c>
      <c r="BD856" s="130">
        <f t="shared" si="680"/>
        <v>0</v>
      </c>
      <c r="BE856" s="130">
        <f t="shared" si="681"/>
        <v>0</v>
      </c>
      <c r="BF856" s="130">
        <f t="shared" si="682"/>
        <v>0</v>
      </c>
      <c r="BG856" s="149" t="b">
        <f t="shared" si="683"/>
        <v>0</v>
      </c>
      <c r="BH856" s="130" t="b">
        <f t="shared" si="684"/>
        <v>0</v>
      </c>
      <c r="BI856" s="130" t="str">
        <f t="shared" si="697"/>
        <v/>
      </c>
      <c r="BJ856" s="130" t="str">
        <f t="shared" si="698"/>
        <v/>
      </c>
      <c r="BK856" s="130">
        <f t="shared" si="699"/>
        <v>0</v>
      </c>
      <c r="BL856" s="130" t="str">
        <f t="shared" si="685"/>
        <v/>
      </c>
      <c r="BM856" s="130" t="str">
        <f t="shared" si="704"/>
        <v/>
      </c>
      <c r="BN856" s="130" t="str">
        <f t="shared" si="705"/>
        <v/>
      </c>
      <c r="BO856" s="130">
        <f t="shared" si="701"/>
        <v>0</v>
      </c>
      <c r="BP856" s="130">
        <f t="shared" si="702"/>
        <v>0</v>
      </c>
      <c r="BQ856" s="130">
        <f t="shared" si="703"/>
        <v>0</v>
      </c>
      <c r="BR856" s="130">
        <f t="shared" si="700"/>
        <v>0</v>
      </c>
      <c r="BS856" s="130" t="str">
        <f t="shared" si="686"/>
        <v>N</v>
      </c>
    </row>
    <row r="857" spans="1:71" ht="18" customHeight="1">
      <c r="A857" s="115"/>
      <c r="B857" s="117"/>
      <c r="C857" s="117"/>
      <c r="D857" s="118"/>
      <c r="E857" s="118"/>
      <c r="F857" s="115"/>
      <c r="G857" s="115"/>
      <c r="H857" s="119"/>
      <c r="I857" s="109" t="str">
        <f t="shared" si="656"/>
        <v xml:space="preserve"> </v>
      </c>
      <c r="J857" s="109" t="str">
        <f t="shared" si="657"/>
        <v xml:space="preserve"> </v>
      </c>
      <c r="K857" s="109" t="str">
        <f t="shared" si="658"/>
        <v xml:space="preserve"> </v>
      </c>
      <c r="W857" s="141" t="str">
        <f t="shared" si="659"/>
        <v xml:space="preserve"> </v>
      </c>
      <c r="X857" s="137" t="str">
        <f t="shared" si="660"/>
        <v xml:space="preserve"> </v>
      </c>
      <c r="Y857" s="137" t="str">
        <f t="shared" si="661"/>
        <v xml:space="preserve"> </v>
      </c>
      <c r="Z857" s="137" t="str">
        <f t="shared" si="687"/>
        <v xml:space="preserve"> </v>
      </c>
      <c r="AA857" s="138" t="str">
        <f t="shared" si="688"/>
        <v xml:space="preserve"> </v>
      </c>
      <c r="AB857" s="144" t="str">
        <f t="shared" si="689"/>
        <v xml:space="preserve"> </v>
      </c>
      <c r="AC857" s="139" t="e">
        <f t="shared" si="690"/>
        <v>#N/A</v>
      </c>
      <c r="AD857" s="139" t="e">
        <f t="shared" si="691"/>
        <v>#N/A</v>
      </c>
      <c r="AE857" s="140" t="str">
        <f>IF(ISBLANK($G857)," ",IF($D857="Z",#REF!,IF($G857=2,0,IF($G857=1,IF($AB857&gt;$AD857,#REF!,0),IF($AB857&lt;$AC857,#REF!,#REF!)))))</f>
        <v xml:space="preserve"> </v>
      </c>
      <c r="AF857" s="140" t="str">
        <f>IF(ISBLANK($G857)," ",IF($D857="Z",#REF!+#REF!,IF($G857=2,#REF!+#REF!,IF($G857=1,IF($AB857&gt;$AD857,#REF!+#REF!,#REF!+#REF!),IF($AB857&lt;$AC857,#REF!+#REF!,#REF!+#REF!)))))</f>
        <v xml:space="preserve"> </v>
      </c>
      <c r="AG857" s="125">
        <f t="shared" si="662"/>
        <v>0</v>
      </c>
      <c r="AH857" s="126">
        <f t="shared" si="663"/>
        <v>0</v>
      </c>
      <c r="AI857" s="126">
        <f t="shared" si="664"/>
        <v>0</v>
      </c>
      <c r="AJ857" s="126">
        <f t="shared" si="665"/>
        <v>0</v>
      </c>
      <c r="AK857" s="126">
        <f t="shared" si="666"/>
        <v>0</v>
      </c>
      <c r="AL857" s="126">
        <f t="shared" si="667"/>
        <v>4</v>
      </c>
      <c r="AM857" s="125">
        <f t="shared" si="696"/>
        <v>23</v>
      </c>
      <c r="AN857" s="125">
        <f t="shared" si="692"/>
        <v>0</v>
      </c>
      <c r="AO857" s="125">
        <f t="shared" si="693"/>
        <v>0</v>
      </c>
      <c r="AP857" s="125">
        <f t="shared" si="668"/>
        <v>1</v>
      </c>
      <c r="AQ857" s="127">
        <f t="shared" si="669"/>
        <v>810</v>
      </c>
      <c r="AR857" s="127">
        <f t="shared" si="670"/>
        <v>0</v>
      </c>
      <c r="AS857" s="125">
        <f t="shared" si="671"/>
        <v>0</v>
      </c>
      <c r="AT857" s="128">
        <f t="shared" si="672"/>
        <v>0</v>
      </c>
      <c r="AU857" s="128">
        <f t="shared" si="673"/>
        <v>0</v>
      </c>
      <c r="AV857" s="128">
        <f t="shared" si="674"/>
        <v>0</v>
      </c>
      <c r="AW857" s="128">
        <f t="shared" si="675"/>
        <v>0</v>
      </c>
      <c r="AX857" s="146">
        <f t="shared" si="694"/>
        <v>0</v>
      </c>
      <c r="AY857" s="147">
        <f t="shared" si="676"/>
        <v>0</v>
      </c>
      <c r="AZ857" s="146">
        <f t="shared" si="695"/>
        <v>0</v>
      </c>
      <c r="BA857" s="129">
        <f t="shared" si="677"/>
        <v>0</v>
      </c>
      <c r="BB857" s="129">
        <f t="shared" si="678"/>
        <v>0</v>
      </c>
      <c r="BC857" s="129">
        <f t="shared" si="679"/>
        <v>0</v>
      </c>
      <c r="BD857" s="130">
        <f t="shared" si="680"/>
        <v>0</v>
      </c>
      <c r="BE857" s="130">
        <f t="shared" si="681"/>
        <v>0</v>
      </c>
      <c r="BF857" s="130">
        <f t="shared" si="682"/>
        <v>0</v>
      </c>
      <c r="BG857" s="149" t="b">
        <f t="shared" si="683"/>
        <v>0</v>
      </c>
      <c r="BH857" s="130" t="b">
        <f t="shared" si="684"/>
        <v>0</v>
      </c>
      <c r="BI857" s="130" t="str">
        <f t="shared" si="697"/>
        <v/>
      </c>
      <c r="BJ857" s="130" t="str">
        <f t="shared" si="698"/>
        <v/>
      </c>
      <c r="BK857" s="130">
        <f t="shared" si="699"/>
        <v>0</v>
      </c>
      <c r="BL857" s="130" t="str">
        <f t="shared" si="685"/>
        <v/>
      </c>
      <c r="BM857" s="130" t="str">
        <f t="shared" si="704"/>
        <v/>
      </c>
      <c r="BN857" s="130" t="str">
        <f t="shared" si="705"/>
        <v/>
      </c>
      <c r="BO857" s="130">
        <f t="shared" si="701"/>
        <v>0</v>
      </c>
      <c r="BP857" s="130">
        <f t="shared" si="702"/>
        <v>0</v>
      </c>
      <c r="BQ857" s="130">
        <f t="shared" si="703"/>
        <v>0</v>
      </c>
      <c r="BR857" s="130">
        <f t="shared" si="700"/>
        <v>0</v>
      </c>
      <c r="BS857" s="130" t="str">
        <f t="shared" si="686"/>
        <v>N</v>
      </c>
    </row>
    <row r="858" spans="1:71" ht="18" customHeight="1">
      <c r="A858" s="115"/>
      <c r="B858" s="117"/>
      <c r="C858" s="117"/>
      <c r="D858" s="118"/>
      <c r="E858" s="118"/>
      <c r="F858" s="115"/>
      <c r="G858" s="115"/>
      <c r="H858" s="119"/>
      <c r="I858" s="109" t="str">
        <f t="shared" si="656"/>
        <v xml:space="preserve"> </v>
      </c>
      <c r="J858" s="109" t="str">
        <f t="shared" si="657"/>
        <v xml:space="preserve"> </v>
      </c>
      <c r="K858" s="109" t="str">
        <f t="shared" si="658"/>
        <v xml:space="preserve"> </v>
      </c>
      <c r="W858" s="141" t="str">
        <f t="shared" si="659"/>
        <v xml:space="preserve"> </v>
      </c>
      <c r="X858" s="137" t="str">
        <f t="shared" si="660"/>
        <v xml:space="preserve"> </v>
      </c>
      <c r="Y858" s="137" t="str">
        <f t="shared" si="661"/>
        <v xml:space="preserve"> </v>
      </c>
      <c r="Z858" s="137" t="str">
        <f t="shared" si="687"/>
        <v xml:space="preserve"> </v>
      </c>
      <c r="AA858" s="138" t="str">
        <f t="shared" si="688"/>
        <v xml:space="preserve"> </v>
      </c>
      <c r="AB858" s="144" t="str">
        <f t="shared" si="689"/>
        <v xml:space="preserve"> </v>
      </c>
      <c r="AC858" s="139" t="e">
        <f t="shared" si="690"/>
        <v>#N/A</v>
      </c>
      <c r="AD858" s="139" t="e">
        <f t="shared" si="691"/>
        <v>#N/A</v>
      </c>
      <c r="AE858" s="140" t="str">
        <f>IF(ISBLANK($G858)," ",IF($D858="Z",#REF!,IF($G858=2,0,IF($G858=1,IF($AB858&gt;$AD858,#REF!,0),IF($AB858&lt;$AC858,#REF!,#REF!)))))</f>
        <v xml:space="preserve"> </v>
      </c>
      <c r="AF858" s="140" t="str">
        <f>IF(ISBLANK($G858)," ",IF($D858="Z",#REF!+#REF!,IF($G858=2,#REF!+#REF!,IF($G858=1,IF($AB858&gt;$AD858,#REF!+#REF!,#REF!+#REF!),IF($AB858&lt;$AC858,#REF!+#REF!,#REF!+#REF!)))))</f>
        <v xml:space="preserve"> </v>
      </c>
      <c r="AG858" s="125">
        <f t="shared" si="662"/>
        <v>0</v>
      </c>
      <c r="AH858" s="126">
        <f t="shared" si="663"/>
        <v>0</v>
      </c>
      <c r="AI858" s="126">
        <f t="shared" si="664"/>
        <v>0</v>
      </c>
      <c r="AJ858" s="126">
        <f t="shared" si="665"/>
        <v>0</v>
      </c>
      <c r="AK858" s="126">
        <f t="shared" si="666"/>
        <v>0</v>
      </c>
      <c r="AL858" s="126">
        <f t="shared" si="667"/>
        <v>4</v>
      </c>
      <c r="AM858" s="125">
        <f t="shared" si="696"/>
        <v>23</v>
      </c>
      <c r="AN858" s="125">
        <f t="shared" si="692"/>
        <v>0</v>
      </c>
      <c r="AO858" s="125">
        <f t="shared" si="693"/>
        <v>0</v>
      </c>
      <c r="AP858" s="125">
        <f t="shared" si="668"/>
        <v>1</v>
      </c>
      <c r="AQ858" s="127">
        <f t="shared" si="669"/>
        <v>810</v>
      </c>
      <c r="AR858" s="127">
        <f t="shared" si="670"/>
        <v>0</v>
      </c>
      <c r="AS858" s="125">
        <f t="shared" si="671"/>
        <v>0</v>
      </c>
      <c r="AT858" s="128">
        <f t="shared" si="672"/>
        <v>0</v>
      </c>
      <c r="AU858" s="128">
        <f t="shared" si="673"/>
        <v>0</v>
      </c>
      <c r="AV858" s="128">
        <f t="shared" si="674"/>
        <v>0</v>
      </c>
      <c r="AW858" s="128">
        <f t="shared" si="675"/>
        <v>0</v>
      </c>
      <c r="AX858" s="146">
        <f t="shared" si="694"/>
        <v>0</v>
      </c>
      <c r="AY858" s="147">
        <f t="shared" si="676"/>
        <v>0</v>
      </c>
      <c r="AZ858" s="146">
        <f t="shared" si="695"/>
        <v>0</v>
      </c>
      <c r="BA858" s="129">
        <f t="shared" si="677"/>
        <v>0</v>
      </c>
      <c r="BB858" s="129">
        <f t="shared" si="678"/>
        <v>0</v>
      </c>
      <c r="BC858" s="129">
        <f t="shared" si="679"/>
        <v>0</v>
      </c>
      <c r="BD858" s="130">
        <f t="shared" si="680"/>
        <v>0</v>
      </c>
      <c r="BE858" s="130">
        <f t="shared" si="681"/>
        <v>0</v>
      </c>
      <c r="BF858" s="130">
        <f t="shared" si="682"/>
        <v>0</v>
      </c>
      <c r="BG858" s="149" t="b">
        <f t="shared" si="683"/>
        <v>0</v>
      </c>
      <c r="BH858" s="130" t="b">
        <f t="shared" si="684"/>
        <v>0</v>
      </c>
      <c r="BI858" s="130" t="str">
        <f t="shared" si="697"/>
        <v/>
      </c>
      <c r="BJ858" s="130" t="str">
        <f t="shared" si="698"/>
        <v/>
      </c>
      <c r="BK858" s="130">
        <f t="shared" si="699"/>
        <v>0</v>
      </c>
      <c r="BL858" s="130" t="str">
        <f t="shared" si="685"/>
        <v/>
      </c>
      <c r="BM858" s="130" t="str">
        <f t="shared" si="704"/>
        <v/>
      </c>
      <c r="BN858" s="130" t="str">
        <f t="shared" si="705"/>
        <v/>
      </c>
      <c r="BO858" s="130">
        <f t="shared" si="701"/>
        <v>0</v>
      </c>
      <c r="BP858" s="130">
        <f t="shared" si="702"/>
        <v>0</v>
      </c>
      <c r="BQ858" s="130">
        <f t="shared" si="703"/>
        <v>0</v>
      </c>
      <c r="BR858" s="130">
        <f t="shared" si="700"/>
        <v>0</v>
      </c>
      <c r="BS858" s="130" t="str">
        <f t="shared" si="686"/>
        <v>N</v>
      </c>
    </row>
    <row r="859" spans="1:71" ht="18" customHeight="1">
      <c r="A859" s="115"/>
      <c r="B859" s="117"/>
      <c r="C859" s="117"/>
      <c r="D859" s="118"/>
      <c r="E859" s="118"/>
      <c r="F859" s="115"/>
      <c r="G859" s="115"/>
      <c r="H859" s="119"/>
      <c r="I859" s="109" t="str">
        <f t="shared" si="656"/>
        <v xml:space="preserve"> </v>
      </c>
      <c r="J859" s="109" t="str">
        <f t="shared" si="657"/>
        <v xml:space="preserve"> </v>
      </c>
      <c r="K859" s="109" t="str">
        <f t="shared" si="658"/>
        <v xml:space="preserve"> </v>
      </c>
      <c r="W859" s="141" t="str">
        <f t="shared" si="659"/>
        <v xml:space="preserve"> </v>
      </c>
      <c r="X859" s="137" t="str">
        <f t="shared" si="660"/>
        <v xml:space="preserve"> </v>
      </c>
      <c r="Y859" s="137" t="str">
        <f t="shared" si="661"/>
        <v xml:space="preserve"> </v>
      </c>
      <c r="Z859" s="137" t="str">
        <f t="shared" si="687"/>
        <v xml:space="preserve"> </v>
      </c>
      <c r="AA859" s="138" t="str">
        <f t="shared" si="688"/>
        <v xml:space="preserve"> </v>
      </c>
      <c r="AB859" s="144" t="str">
        <f t="shared" si="689"/>
        <v xml:space="preserve"> </v>
      </c>
      <c r="AC859" s="139" t="e">
        <f t="shared" si="690"/>
        <v>#N/A</v>
      </c>
      <c r="AD859" s="139" t="e">
        <f t="shared" si="691"/>
        <v>#N/A</v>
      </c>
      <c r="AE859" s="140" t="str">
        <f>IF(ISBLANK($G859)," ",IF($D859="Z",#REF!,IF($G859=2,0,IF($G859=1,IF($AB859&gt;$AD859,#REF!,0),IF($AB859&lt;$AC859,#REF!,#REF!)))))</f>
        <v xml:space="preserve"> </v>
      </c>
      <c r="AF859" s="140" t="str">
        <f>IF(ISBLANK($G859)," ",IF($D859="Z",#REF!+#REF!,IF($G859=2,#REF!+#REF!,IF($G859=1,IF($AB859&gt;$AD859,#REF!+#REF!,#REF!+#REF!),IF($AB859&lt;$AC859,#REF!+#REF!,#REF!+#REF!)))))</f>
        <v xml:space="preserve"> </v>
      </c>
      <c r="AG859" s="125">
        <f t="shared" si="662"/>
        <v>0</v>
      </c>
      <c r="AH859" s="126">
        <f t="shared" si="663"/>
        <v>0</v>
      </c>
      <c r="AI859" s="126">
        <f t="shared" si="664"/>
        <v>0</v>
      </c>
      <c r="AJ859" s="126">
        <f t="shared" si="665"/>
        <v>0</v>
      </c>
      <c r="AK859" s="126">
        <f t="shared" si="666"/>
        <v>0</v>
      </c>
      <c r="AL859" s="126">
        <f t="shared" si="667"/>
        <v>4</v>
      </c>
      <c r="AM859" s="125">
        <f t="shared" si="696"/>
        <v>23</v>
      </c>
      <c r="AN859" s="125">
        <f t="shared" si="692"/>
        <v>0</v>
      </c>
      <c r="AO859" s="125">
        <f t="shared" si="693"/>
        <v>0</v>
      </c>
      <c r="AP859" s="125">
        <f t="shared" si="668"/>
        <v>1</v>
      </c>
      <c r="AQ859" s="127">
        <f t="shared" si="669"/>
        <v>810</v>
      </c>
      <c r="AR859" s="127">
        <f t="shared" si="670"/>
        <v>0</v>
      </c>
      <c r="AS859" s="125">
        <f t="shared" si="671"/>
        <v>0</v>
      </c>
      <c r="AT859" s="128">
        <f t="shared" si="672"/>
        <v>0</v>
      </c>
      <c r="AU859" s="128">
        <f t="shared" si="673"/>
        <v>0</v>
      </c>
      <c r="AV859" s="128">
        <f t="shared" si="674"/>
        <v>0</v>
      </c>
      <c r="AW859" s="128">
        <f t="shared" si="675"/>
        <v>0</v>
      </c>
      <c r="AX859" s="146">
        <f t="shared" si="694"/>
        <v>0</v>
      </c>
      <c r="AY859" s="147">
        <f t="shared" si="676"/>
        <v>0</v>
      </c>
      <c r="AZ859" s="146">
        <f t="shared" si="695"/>
        <v>0</v>
      </c>
      <c r="BA859" s="129">
        <f t="shared" si="677"/>
        <v>0</v>
      </c>
      <c r="BB859" s="129">
        <f t="shared" si="678"/>
        <v>0</v>
      </c>
      <c r="BC859" s="129">
        <f t="shared" si="679"/>
        <v>0</v>
      </c>
      <c r="BD859" s="130">
        <f t="shared" si="680"/>
        <v>0</v>
      </c>
      <c r="BE859" s="130">
        <f t="shared" si="681"/>
        <v>0</v>
      </c>
      <c r="BF859" s="130">
        <f t="shared" si="682"/>
        <v>0</v>
      </c>
      <c r="BG859" s="149" t="b">
        <f t="shared" si="683"/>
        <v>0</v>
      </c>
      <c r="BH859" s="130" t="b">
        <f t="shared" si="684"/>
        <v>0</v>
      </c>
      <c r="BI859" s="130" t="str">
        <f t="shared" si="697"/>
        <v/>
      </c>
      <c r="BJ859" s="130" t="str">
        <f t="shared" si="698"/>
        <v/>
      </c>
      <c r="BK859" s="130">
        <f t="shared" si="699"/>
        <v>0</v>
      </c>
      <c r="BL859" s="130" t="str">
        <f t="shared" si="685"/>
        <v/>
      </c>
      <c r="BM859" s="130" t="str">
        <f t="shared" si="704"/>
        <v/>
      </c>
      <c r="BN859" s="130" t="str">
        <f t="shared" si="705"/>
        <v/>
      </c>
      <c r="BO859" s="130">
        <f t="shared" si="701"/>
        <v>0</v>
      </c>
      <c r="BP859" s="130">
        <f t="shared" si="702"/>
        <v>0</v>
      </c>
      <c r="BQ859" s="130">
        <f t="shared" si="703"/>
        <v>0</v>
      </c>
      <c r="BR859" s="130">
        <f t="shared" si="700"/>
        <v>0</v>
      </c>
      <c r="BS859" s="130" t="str">
        <f t="shared" si="686"/>
        <v>N</v>
      </c>
    </row>
    <row r="860" spans="1:71" ht="18" customHeight="1">
      <c r="A860" s="115"/>
      <c r="B860" s="117"/>
      <c r="C860" s="117"/>
      <c r="D860" s="118"/>
      <c r="E860" s="118"/>
      <c r="F860" s="115"/>
      <c r="G860" s="115"/>
      <c r="H860" s="119"/>
      <c r="I860" s="109" t="str">
        <f t="shared" si="656"/>
        <v xml:space="preserve"> </v>
      </c>
      <c r="J860" s="109" t="str">
        <f t="shared" si="657"/>
        <v xml:space="preserve"> </v>
      </c>
      <c r="K860" s="109" t="str">
        <f t="shared" si="658"/>
        <v xml:space="preserve"> </v>
      </c>
      <c r="W860" s="141" t="str">
        <f t="shared" si="659"/>
        <v xml:space="preserve"> </v>
      </c>
      <c r="X860" s="137" t="str">
        <f t="shared" si="660"/>
        <v xml:space="preserve"> </v>
      </c>
      <c r="Y860" s="137" t="str">
        <f t="shared" si="661"/>
        <v xml:space="preserve"> </v>
      </c>
      <c r="Z860" s="137" t="str">
        <f t="shared" si="687"/>
        <v xml:space="preserve"> </v>
      </c>
      <c r="AA860" s="138" t="str">
        <f t="shared" si="688"/>
        <v xml:space="preserve"> </v>
      </c>
      <c r="AB860" s="144" t="str">
        <f t="shared" si="689"/>
        <v xml:space="preserve"> </v>
      </c>
      <c r="AC860" s="139" t="e">
        <f t="shared" si="690"/>
        <v>#N/A</v>
      </c>
      <c r="AD860" s="139" t="e">
        <f t="shared" si="691"/>
        <v>#N/A</v>
      </c>
      <c r="AE860" s="140" t="str">
        <f>IF(ISBLANK($G860)," ",IF($D860="Z",#REF!,IF($G860=2,0,IF($G860=1,IF($AB860&gt;$AD860,#REF!,0),IF($AB860&lt;$AC860,#REF!,#REF!)))))</f>
        <v xml:space="preserve"> </v>
      </c>
      <c r="AF860" s="140" t="str">
        <f>IF(ISBLANK($G860)," ",IF($D860="Z",#REF!+#REF!,IF($G860=2,#REF!+#REF!,IF($G860=1,IF($AB860&gt;$AD860,#REF!+#REF!,#REF!+#REF!),IF($AB860&lt;$AC860,#REF!+#REF!,#REF!+#REF!)))))</f>
        <v xml:space="preserve"> </v>
      </c>
      <c r="AG860" s="125">
        <f t="shared" si="662"/>
        <v>0</v>
      </c>
      <c r="AH860" s="126">
        <f t="shared" si="663"/>
        <v>0</v>
      </c>
      <c r="AI860" s="126">
        <f t="shared" si="664"/>
        <v>0</v>
      </c>
      <c r="AJ860" s="126">
        <f t="shared" si="665"/>
        <v>0</v>
      </c>
      <c r="AK860" s="126">
        <f t="shared" si="666"/>
        <v>0</v>
      </c>
      <c r="AL860" s="126">
        <f t="shared" si="667"/>
        <v>4</v>
      </c>
      <c r="AM860" s="125">
        <f t="shared" si="696"/>
        <v>23</v>
      </c>
      <c r="AN860" s="125">
        <f t="shared" si="692"/>
        <v>0</v>
      </c>
      <c r="AO860" s="125">
        <f t="shared" si="693"/>
        <v>0</v>
      </c>
      <c r="AP860" s="125">
        <f t="shared" si="668"/>
        <v>1</v>
      </c>
      <c r="AQ860" s="127">
        <f t="shared" si="669"/>
        <v>810</v>
      </c>
      <c r="AR860" s="127">
        <f t="shared" si="670"/>
        <v>0</v>
      </c>
      <c r="AS860" s="125">
        <f t="shared" si="671"/>
        <v>0</v>
      </c>
      <c r="AT860" s="128">
        <f t="shared" si="672"/>
        <v>0</v>
      </c>
      <c r="AU860" s="128">
        <f t="shared" si="673"/>
        <v>0</v>
      </c>
      <c r="AV860" s="128">
        <f t="shared" si="674"/>
        <v>0</v>
      </c>
      <c r="AW860" s="128">
        <f t="shared" si="675"/>
        <v>0</v>
      </c>
      <c r="AX860" s="146">
        <f t="shared" si="694"/>
        <v>0</v>
      </c>
      <c r="AY860" s="147">
        <f t="shared" si="676"/>
        <v>0</v>
      </c>
      <c r="AZ860" s="146">
        <f t="shared" si="695"/>
        <v>0</v>
      </c>
      <c r="BA860" s="129">
        <f t="shared" si="677"/>
        <v>0</v>
      </c>
      <c r="BB860" s="129">
        <f t="shared" si="678"/>
        <v>0</v>
      </c>
      <c r="BC860" s="129">
        <f t="shared" si="679"/>
        <v>0</v>
      </c>
      <c r="BD860" s="130">
        <f t="shared" si="680"/>
        <v>0</v>
      </c>
      <c r="BE860" s="130">
        <f t="shared" si="681"/>
        <v>0</v>
      </c>
      <c r="BF860" s="130">
        <f t="shared" si="682"/>
        <v>0</v>
      </c>
      <c r="BG860" s="149" t="b">
        <f t="shared" si="683"/>
        <v>0</v>
      </c>
      <c r="BH860" s="130" t="b">
        <f t="shared" si="684"/>
        <v>0</v>
      </c>
      <c r="BI860" s="130" t="str">
        <f t="shared" si="697"/>
        <v/>
      </c>
      <c r="BJ860" s="130" t="str">
        <f t="shared" si="698"/>
        <v/>
      </c>
      <c r="BK860" s="130">
        <f t="shared" si="699"/>
        <v>0</v>
      </c>
      <c r="BL860" s="130" t="str">
        <f t="shared" si="685"/>
        <v/>
      </c>
      <c r="BM860" s="130" t="str">
        <f t="shared" si="704"/>
        <v/>
      </c>
      <c r="BN860" s="130" t="str">
        <f t="shared" si="705"/>
        <v/>
      </c>
      <c r="BO860" s="130">
        <f t="shared" si="701"/>
        <v>0</v>
      </c>
      <c r="BP860" s="130">
        <f t="shared" si="702"/>
        <v>0</v>
      </c>
      <c r="BQ860" s="130">
        <f t="shared" si="703"/>
        <v>0</v>
      </c>
      <c r="BR860" s="130">
        <f t="shared" si="700"/>
        <v>0</v>
      </c>
      <c r="BS860" s="130" t="str">
        <f t="shared" si="686"/>
        <v>N</v>
      </c>
    </row>
    <row r="861" spans="1:71" ht="18" customHeight="1">
      <c r="A861" s="115"/>
      <c r="B861" s="117"/>
      <c r="C861" s="117"/>
      <c r="D861" s="118"/>
      <c r="E861" s="118"/>
      <c r="F861" s="115"/>
      <c r="G861" s="115"/>
      <c r="H861" s="119"/>
      <c r="I861" s="109" t="str">
        <f t="shared" si="656"/>
        <v xml:space="preserve"> </v>
      </c>
      <c r="J861" s="109" t="str">
        <f t="shared" si="657"/>
        <v xml:space="preserve"> </v>
      </c>
      <c r="K861" s="109" t="str">
        <f t="shared" si="658"/>
        <v xml:space="preserve"> </v>
      </c>
      <c r="W861" s="141" t="str">
        <f t="shared" si="659"/>
        <v xml:space="preserve"> </v>
      </c>
      <c r="X861" s="137" t="str">
        <f t="shared" si="660"/>
        <v xml:space="preserve"> </v>
      </c>
      <c r="Y861" s="137" t="str">
        <f t="shared" si="661"/>
        <v xml:space="preserve"> </v>
      </c>
      <c r="Z861" s="137" t="str">
        <f t="shared" si="687"/>
        <v xml:space="preserve"> </v>
      </c>
      <c r="AA861" s="138" t="str">
        <f t="shared" si="688"/>
        <v xml:space="preserve"> </v>
      </c>
      <c r="AB861" s="144" t="str">
        <f t="shared" si="689"/>
        <v xml:space="preserve"> </v>
      </c>
      <c r="AC861" s="139" t="e">
        <f t="shared" si="690"/>
        <v>#N/A</v>
      </c>
      <c r="AD861" s="139" t="e">
        <f t="shared" si="691"/>
        <v>#N/A</v>
      </c>
      <c r="AE861" s="140" t="str">
        <f>IF(ISBLANK($G861)," ",IF($D861="Z",#REF!,IF($G861=2,0,IF($G861=1,IF($AB861&gt;$AD861,#REF!,0),IF($AB861&lt;$AC861,#REF!,#REF!)))))</f>
        <v xml:space="preserve"> </v>
      </c>
      <c r="AF861" s="140" t="str">
        <f>IF(ISBLANK($G861)," ",IF($D861="Z",#REF!+#REF!,IF($G861=2,#REF!+#REF!,IF($G861=1,IF($AB861&gt;$AD861,#REF!+#REF!,#REF!+#REF!),IF($AB861&lt;$AC861,#REF!+#REF!,#REF!+#REF!)))))</f>
        <v xml:space="preserve"> </v>
      </c>
      <c r="AG861" s="125">
        <f t="shared" si="662"/>
        <v>0</v>
      </c>
      <c r="AH861" s="126">
        <f t="shared" si="663"/>
        <v>0</v>
      </c>
      <c r="AI861" s="126">
        <f t="shared" si="664"/>
        <v>0</v>
      </c>
      <c r="AJ861" s="126">
        <f t="shared" si="665"/>
        <v>0</v>
      </c>
      <c r="AK861" s="126">
        <f t="shared" si="666"/>
        <v>0</v>
      </c>
      <c r="AL861" s="126">
        <f t="shared" si="667"/>
        <v>4</v>
      </c>
      <c r="AM861" s="125">
        <f t="shared" si="696"/>
        <v>23</v>
      </c>
      <c r="AN861" s="125">
        <f t="shared" si="692"/>
        <v>0</v>
      </c>
      <c r="AO861" s="125">
        <f t="shared" si="693"/>
        <v>0</v>
      </c>
      <c r="AP861" s="125">
        <f t="shared" si="668"/>
        <v>1</v>
      </c>
      <c r="AQ861" s="127">
        <f t="shared" si="669"/>
        <v>810</v>
      </c>
      <c r="AR861" s="127">
        <f t="shared" si="670"/>
        <v>0</v>
      </c>
      <c r="AS861" s="125">
        <f t="shared" si="671"/>
        <v>0</v>
      </c>
      <c r="AT861" s="128">
        <f t="shared" si="672"/>
        <v>0</v>
      </c>
      <c r="AU861" s="128">
        <f t="shared" si="673"/>
        <v>0</v>
      </c>
      <c r="AV861" s="128">
        <f t="shared" si="674"/>
        <v>0</v>
      </c>
      <c r="AW861" s="128">
        <f t="shared" si="675"/>
        <v>0</v>
      </c>
      <c r="AX861" s="146">
        <f t="shared" si="694"/>
        <v>0</v>
      </c>
      <c r="AY861" s="147">
        <f t="shared" si="676"/>
        <v>0</v>
      </c>
      <c r="AZ861" s="146">
        <f t="shared" si="695"/>
        <v>0</v>
      </c>
      <c r="BA861" s="129">
        <f t="shared" si="677"/>
        <v>0</v>
      </c>
      <c r="BB861" s="129">
        <f t="shared" si="678"/>
        <v>0</v>
      </c>
      <c r="BC861" s="129">
        <f t="shared" si="679"/>
        <v>0</v>
      </c>
      <c r="BD861" s="130">
        <f t="shared" si="680"/>
        <v>0</v>
      </c>
      <c r="BE861" s="130">
        <f t="shared" si="681"/>
        <v>0</v>
      </c>
      <c r="BF861" s="130">
        <f t="shared" si="682"/>
        <v>0</v>
      </c>
      <c r="BG861" s="149" t="b">
        <f t="shared" si="683"/>
        <v>0</v>
      </c>
      <c r="BH861" s="130" t="b">
        <f t="shared" si="684"/>
        <v>0</v>
      </c>
      <c r="BI861" s="130" t="str">
        <f t="shared" si="697"/>
        <v/>
      </c>
      <c r="BJ861" s="130" t="str">
        <f t="shared" si="698"/>
        <v/>
      </c>
      <c r="BK861" s="130">
        <f t="shared" si="699"/>
        <v>0</v>
      </c>
      <c r="BL861" s="130" t="str">
        <f t="shared" si="685"/>
        <v/>
      </c>
      <c r="BM861" s="130" t="str">
        <f t="shared" si="704"/>
        <v/>
      </c>
      <c r="BN861" s="130" t="str">
        <f t="shared" si="705"/>
        <v/>
      </c>
      <c r="BO861" s="130">
        <f t="shared" si="701"/>
        <v>0</v>
      </c>
      <c r="BP861" s="130">
        <f t="shared" si="702"/>
        <v>0</v>
      </c>
      <c r="BQ861" s="130">
        <f t="shared" si="703"/>
        <v>0</v>
      </c>
      <c r="BR861" s="130">
        <f t="shared" si="700"/>
        <v>0</v>
      </c>
      <c r="BS861" s="130" t="str">
        <f t="shared" si="686"/>
        <v>N</v>
      </c>
    </row>
    <row r="862" spans="1:71" ht="18" customHeight="1">
      <c r="A862" s="115"/>
      <c r="B862" s="117"/>
      <c r="C862" s="117"/>
      <c r="D862" s="118"/>
      <c r="E862" s="118"/>
      <c r="F862" s="115"/>
      <c r="G862" s="115"/>
      <c r="H862" s="119"/>
      <c r="I862" s="109" t="str">
        <f t="shared" si="656"/>
        <v xml:space="preserve"> </v>
      </c>
      <c r="J862" s="109" t="str">
        <f t="shared" si="657"/>
        <v xml:space="preserve"> </v>
      </c>
      <c r="K862" s="109" t="str">
        <f t="shared" si="658"/>
        <v xml:space="preserve"> </v>
      </c>
      <c r="W862" s="141" t="str">
        <f t="shared" si="659"/>
        <v xml:space="preserve"> </v>
      </c>
      <c r="X862" s="137" t="str">
        <f t="shared" si="660"/>
        <v xml:space="preserve"> </v>
      </c>
      <c r="Y862" s="137" t="str">
        <f t="shared" si="661"/>
        <v xml:space="preserve"> </v>
      </c>
      <c r="Z862" s="137" t="str">
        <f t="shared" si="687"/>
        <v xml:space="preserve"> </v>
      </c>
      <c r="AA862" s="138" t="str">
        <f t="shared" si="688"/>
        <v xml:space="preserve"> </v>
      </c>
      <c r="AB862" s="144" t="str">
        <f t="shared" si="689"/>
        <v xml:space="preserve"> </v>
      </c>
      <c r="AC862" s="139" t="e">
        <f t="shared" si="690"/>
        <v>#N/A</v>
      </c>
      <c r="AD862" s="139" t="e">
        <f t="shared" si="691"/>
        <v>#N/A</v>
      </c>
      <c r="AE862" s="140" t="str">
        <f>IF(ISBLANK($G862)," ",IF($D862="Z",#REF!,IF($G862=2,0,IF($G862=1,IF($AB862&gt;$AD862,#REF!,0),IF($AB862&lt;$AC862,#REF!,#REF!)))))</f>
        <v xml:space="preserve"> </v>
      </c>
      <c r="AF862" s="140" t="str">
        <f>IF(ISBLANK($G862)," ",IF($D862="Z",#REF!+#REF!,IF($G862=2,#REF!+#REF!,IF($G862=1,IF($AB862&gt;$AD862,#REF!+#REF!,#REF!+#REF!),IF($AB862&lt;$AC862,#REF!+#REF!,#REF!+#REF!)))))</f>
        <v xml:space="preserve"> </v>
      </c>
      <c r="AG862" s="125">
        <f t="shared" si="662"/>
        <v>0</v>
      </c>
      <c r="AH862" s="126">
        <f t="shared" si="663"/>
        <v>0</v>
      </c>
      <c r="AI862" s="126">
        <f t="shared" si="664"/>
        <v>0</v>
      </c>
      <c r="AJ862" s="126">
        <f t="shared" si="665"/>
        <v>0</v>
      </c>
      <c r="AK862" s="126">
        <f t="shared" si="666"/>
        <v>0</v>
      </c>
      <c r="AL862" s="126">
        <f t="shared" si="667"/>
        <v>4</v>
      </c>
      <c r="AM862" s="125">
        <f t="shared" si="696"/>
        <v>23</v>
      </c>
      <c r="AN862" s="125">
        <f t="shared" si="692"/>
        <v>0</v>
      </c>
      <c r="AO862" s="125">
        <f t="shared" si="693"/>
        <v>0</v>
      </c>
      <c r="AP862" s="125">
        <f t="shared" si="668"/>
        <v>1</v>
      </c>
      <c r="AQ862" s="127">
        <f t="shared" si="669"/>
        <v>810</v>
      </c>
      <c r="AR862" s="127">
        <f t="shared" si="670"/>
        <v>0</v>
      </c>
      <c r="AS862" s="125">
        <f t="shared" si="671"/>
        <v>0</v>
      </c>
      <c r="AT862" s="128">
        <f t="shared" si="672"/>
        <v>0</v>
      </c>
      <c r="AU862" s="128">
        <f t="shared" si="673"/>
        <v>0</v>
      </c>
      <c r="AV862" s="128">
        <f t="shared" si="674"/>
        <v>0</v>
      </c>
      <c r="AW862" s="128">
        <f t="shared" si="675"/>
        <v>0</v>
      </c>
      <c r="AX862" s="146">
        <f t="shared" si="694"/>
        <v>0</v>
      </c>
      <c r="AY862" s="147">
        <f t="shared" si="676"/>
        <v>0</v>
      </c>
      <c r="AZ862" s="146">
        <f t="shared" si="695"/>
        <v>0</v>
      </c>
      <c r="BA862" s="129">
        <f t="shared" si="677"/>
        <v>0</v>
      </c>
      <c r="BB862" s="129">
        <f t="shared" si="678"/>
        <v>0</v>
      </c>
      <c r="BC862" s="129">
        <f t="shared" si="679"/>
        <v>0</v>
      </c>
      <c r="BD862" s="130">
        <f t="shared" si="680"/>
        <v>0</v>
      </c>
      <c r="BE862" s="130">
        <f t="shared" si="681"/>
        <v>0</v>
      </c>
      <c r="BF862" s="130">
        <f t="shared" si="682"/>
        <v>0</v>
      </c>
      <c r="BG862" s="149" t="b">
        <f t="shared" si="683"/>
        <v>0</v>
      </c>
      <c r="BH862" s="130" t="b">
        <f t="shared" si="684"/>
        <v>0</v>
      </c>
      <c r="BI862" s="130" t="str">
        <f t="shared" si="697"/>
        <v/>
      </c>
      <c r="BJ862" s="130" t="str">
        <f t="shared" si="698"/>
        <v/>
      </c>
      <c r="BK862" s="130">
        <f t="shared" si="699"/>
        <v>0</v>
      </c>
      <c r="BL862" s="130" t="str">
        <f t="shared" si="685"/>
        <v/>
      </c>
      <c r="BM862" s="130" t="str">
        <f t="shared" si="704"/>
        <v/>
      </c>
      <c r="BN862" s="130" t="str">
        <f t="shared" si="705"/>
        <v/>
      </c>
      <c r="BO862" s="130">
        <f t="shared" si="701"/>
        <v>0</v>
      </c>
      <c r="BP862" s="130">
        <f t="shared" si="702"/>
        <v>0</v>
      </c>
      <c r="BQ862" s="130">
        <f t="shared" si="703"/>
        <v>0</v>
      </c>
      <c r="BR862" s="130">
        <f t="shared" si="700"/>
        <v>0</v>
      </c>
      <c r="BS862" s="130" t="str">
        <f t="shared" si="686"/>
        <v>N</v>
      </c>
    </row>
    <row r="863" spans="1:71" ht="18" customHeight="1">
      <c r="A863" s="115"/>
      <c r="B863" s="117"/>
      <c r="C863" s="117"/>
      <c r="D863" s="118"/>
      <c r="E863" s="118"/>
      <c r="F863" s="115"/>
      <c r="G863" s="115"/>
      <c r="H863" s="119"/>
      <c r="I863" s="109" t="str">
        <f t="shared" si="656"/>
        <v xml:space="preserve"> </v>
      </c>
      <c r="J863" s="109" t="str">
        <f t="shared" si="657"/>
        <v xml:space="preserve"> </v>
      </c>
      <c r="K863" s="109" t="str">
        <f t="shared" si="658"/>
        <v xml:space="preserve"> </v>
      </c>
      <c r="W863" s="141" t="str">
        <f t="shared" si="659"/>
        <v xml:space="preserve"> </v>
      </c>
      <c r="X863" s="137" t="str">
        <f t="shared" si="660"/>
        <v xml:space="preserve"> </v>
      </c>
      <c r="Y863" s="137" t="str">
        <f t="shared" si="661"/>
        <v xml:space="preserve"> </v>
      </c>
      <c r="Z863" s="137" t="str">
        <f t="shared" si="687"/>
        <v xml:space="preserve"> </v>
      </c>
      <c r="AA863" s="138" t="str">
        <f t="shared" si="688"/>
        <v xml:space="preserve"> </v>
      </c>
      <c r="AB863" s="144" t="str">
        <f t="shared" si="689"/>
        <v xml:space="preserve"> </v>
      </c>
      <c r="AC863" s="139" t="e">
        <f t="shared" si="690"/>
        <v>#N/A</v>
      </c>
      <c r="AD863" s="139" t="e">
        <f t="shared" si="691"/>
        <v>#N/A</v>
      </c>
      <c r="AE863" s="140" t="str">
        <f>IF(ISBLANK($G863)," ",IF($D863="Z",#REF!,IF($G863=2,0,IF($G863=1,IF($AB863&gt;$AD863,#REF!,0),IF($AB863&lt;$AC863,#REF!,#REF!)))))</f>
        <v xml:space="preserve"> </v>
      </c>
      <c r="AF863" s="140" t="str">
        <f>IF(ISBLANK($G863)," ",IF($D863="Z",#REF!+#REF!,IF($G863=2,#REF!+#REF!,IF($G863=1,IF($AB863&gt;$AD863,#REF!+#REF!,#REF!+#REF!),IF($AB863&lt;$AC863,#REF!+#REF!,#REF!+#REF!)))))</f>
        <v xml:space="preserve"> </v>
      </c>
      <c r="AG863" s="125">
        <f t="shared" si="662"/>
        <v>0</v>
      </c>
      <c r="AH863" s="126">
        <f t="shared" si="663"/>
        <v>0</v>
      </c>
      <c r="AI863" s="126">
        <f t="shared" si="664"/>
        <v>0</v>
      </c>
      <c r="AJ863" s="126">
        <f t="shared" si="665"/>
        <v>0</v>
      </c>
      <c r="AK863" s="126">
        <f t="shared" si="666"/>
        <v>0</v>
      </c>
      <c r="AL863" s="126">
        <f t="shared" si="667"/>
        <v>4</v>
      </c>
      <c r="AM863" s="125">
        <f t="shared" si="696"/>
        <v>23</v>
      </c>
      <c r="AN863" s="125">
        <f t="shared" si="692"/>
        <v>0</v>
      </c>
      <c r="AO863" s="125">
        <f t="shared" si="693"/>
        <v>0</v>
      </c>
      <c r="AP863" s="125">
        <f t="shared" si="668"/>
        <v>1</v>
      </c>
      <c r="AQ863" s="127">
        <f t="shared" si="669"/>
        <v>810</v>
      </c>
      <c r="AR863" s="127">
        <f t="shared" si="670"/>
        <v>0</v>
      </c>
      <c r="AS863" s="125">
        <f t="shared" si="671"/>
        <v>0</v>
      </c>
      <c r="AT863" s="128">
        <f t="shared" si="672"/>
        <v>0</v>
      </c>
      <c r="AU863" s="128">
        <f t="shared" si="673"/>
        <v>0</v>
      </c>
      <c r="AV863" s="128">
        <f t="shared" si="674"/>
        <v>0</v>
      </c>
      <c r="AW863" s="128">
        <f t="shared" si="675"/>
        <v>0</v>
      </c>
      <c r="AX863" s="146">
        <f t="shared" si="694"/>
        <v>0</v>
      </c>
      <c r="AY863" s="147">
        <f t="shared" si="676"/>
        <v>0</v>
      </c>
      <c r="AZ863" s="146">
        <f t="shared" si="695"/>
        <v>0</v>
      </c>
      <c r="BA863" s="129">
        <f t="shared" si="677"/>
        <v>0</v>
      </c>
      <c r="BB863" s="129">
        <f t="shared" si="678"/>
        <v>0</v>
      </c>
      <c r="BC863" s="129">
        <f t="shared" si="679"/>
        <v>0</v>
      </c>
      <c r="BD863" s="130">
        <f t="shared" si="680"/>
        <v>0</v>
      </c>
      <c r="BE863" s="130">
        <f t="shared" si="681"/>
        <v>0</v>
      </c>
      <c r="BF863" s="130">
        <f t="shared" si="682"/>
        <v>0</v>
      </c>
      <c r="BG863" s="149" t="b">
        <f t="shared" si="683"/>
        <v>0</v>
      </c>
      <c r="BH863" s="130" t="b">
        <f t="shared" si="684"/>
        <v>0</v>
      </c>
      <c r="BI863" s="130" t="str">
        <f t="shared" si="697"/>
        <v/>
      </c>
      <c r="BJ863" s="130" t="str">
        <f t="shared" si="698"/>
        <v/>
      </c>
      <c r="BK863" s="130">
        <f t="shared" si="699"/>
        <v>0</v>
      </c>
      <c r="BL863" s="130" t="str">
        <f t="shared" si="685"/>
        <v/>
      </c>
      <c r="BM863" s="130" t="str">
        <f t="shared" si="704"/>
        <v/>
      </c>
      <c r="BN863" s="130" t="str">
        <f t="shared" si="705"/>
        <v/>
      </c>
      <c r="BO863" s="130">
        <f t="shared" si="701"/>
        <v>0</v>
      </c>
      <c r="BP863" s="130">
        <f t="shared" si="702"/>
        <v>0</v>
      </c>
      <c r="BQ863" s="130">
        <f t="shared" si="703"/>
        <v>0</v>
      </c>
      <c r="BR863" s="130">
        <f t="shared" si="700"/>
        <v>0</v>
      </c>
      <c r="BS863" s="130" t="str">
        <f t="shared" si="686"/>
        <v>N</v>
      </c>
    </row>
    <row r="864" spans="1:71" ht="18" customHeight="1">
      <c r="A864" s="115"/>
      <c r="B864" s="117"/>
      <c r="C864" s="117"/>
      <c r="D864" s="118"/>
      <c r="E864" s="118"/>
      <c r="F864" s="115"/>
      <c r="G864" s="115"/>
      <c r="H864" s="119"/>
      <c r="I864" s="109" t="str">
        <f t="shared" si="656"/>
        <v xml:space="preserve"> </v>
      </c>
      <c r="J864" s="109" t="str">
        <f t="shared" si="657"/>
        <v xml:space="preserve"> </v>
      </c>
      <c r="K864" s="109" t="str">
        <f t="shared" si="658"/>
        <v xml:space="preserve"> </v>
      </c>
      <c r="W864" s="141" t="str">
        <f t="shared" si="659"/>
        <v xml:space="preserve"> </v>
      </c>
      <c r="X864" s="137" t="str">
        <f t="shared" si="660"/>
        <v xml:space="preserve"> </v>
      </c>
      <c r="Y864" s="137" t="str">
        <f t="shared" si="661"/>
        <v xml:space="preserve"> </v>
      </c>
      <c r="Z864" s="137" t="str">
        <f t="shared" si="687"/>
        <v xml:space="preserve"> </v>
      </c>
      <c r="AA864" s="138" t="str">
        <f t="shared" si="688"/>
        <v xml:space="preserve"> </v>
      </c>
      <c r="AB864" s="144" t="str">
        <f t="shared" si="689"/>
        <v xml:space="preserve"> </v>
      </c>
      <c r="AC864" s="139" t="e">
        <f t="shared" si="690"/>
        <v>#N/A</v>
      </c>
      <c r="AD864" s="139" t="e">
        <f t="shared" si="691"/>
        <v>#N/A</v>
      </c>
      <c r="AE864" s="140" t="str">
        <f>IF(ISBLANK($G864)," ",IF($D864="Z",#REF!,IF($G864=2,0,IF($G864=1,IF($AB864&gt;$AD864,#REF!,0),IF($AB864&lt;$AC864,#REF!,#REF!)))))</f>
        <v xml:space="preserve"> </v>
      </c>
      <c r="AF864" s="140" t="str">
        <f>IF(ISBLANK($G864)," ",IF($D864="Z",#REF!+#REF!,IF($G864=2,#REF!+#REF!,IF($G864=1,IF($AB864&gt;$AD864,#REF!+#REF!,#REF!+#REF!),IF($AB864&lt;$AC864,#REF!+#REF!,#REF!+#REF!)))))</f>
        <v xml:space="preserve"> </v>
      </c>
      <c r="AG864" s="125">
        <f t="shared" si="662"/>
        <v>0</v>
      </c>
      <c r="AH864" s="126">
        <f t="shared" si="663"/>
        <v>0</v>
      </c>
      <c r="AI864" s="126">
        <f t="shared" si="664"/>
        <v>0</v>
      </c>
      <c r="AJ864" s="126">
        <f t="shared" si="665"/>
        <v>0</v>
      </c>
      <c r="AK864" s="126">
        <f t="shared" si="666"/>
        <v>0</v>
      </c>
      <c r="AL864" s="126">
        <f t="shared" si="667"/>
        <v>4</v>
      </c>
      <c r="AM864" s="125">
        <f t="shared" si="696"/>
        <v>23</v>
      </c>
      <c r="AN864" s="125">
        <f t="shared" si="692"/>
        <v>0</v>
      </c>
      <c r="AO864" s="125">
        <f t="shared" si="693"/>
        <v>0</v>
      </c>
      <c r="AP864" s="125">
        <f t="shared" si="668"/>
        <v>1</v>
      </c>
      <c r="AQ864" s="127">
        <f t="shared" si="669"/>
        <v>810</v>
      </c>
      <c r="AR864" s="127">
        <f t="shared" si="670"/>
        <v>0</v>
      </c>
      <c r="AS864" s="125">
        <f t="shared" si="671"/>
        <v>0</v>
      </c>
      <c r="AT864" s="128">
        <f t="shared" si="672"/>
        <v>0</v>
      </c>
      <c r="AU864" s="128">
        <f t="shared" si="673"/>
        <v>0</v>
      </c>
      <c r="AV864" s="128">
        <f t="shared" si="674"/>
        <v>0</v>
      </c>
      <c r="AW864" s="128">
        <f t="shared" si="675"/>
        <v>0</v>
      </c>
      <c r="AX864" s="146">
        <f t="shared" si="694"/>
        <v>0</v>
      </c>
      <c r="AY864" s="147">
        <f t="shared" si="676"/>
        <v>0</v>
      </c>
      <c r="AZ864" s="146">
        <f t="shared" si="695"/>
        <v>0</v>
      </c>
      <c r="BA864" s="129">
        <f t="shared" si="677"/>
        <v>0</v>
      </c>
      <c r="BB864" s="129">
        <f t="shared" si="678"/>
        <v>0</v>
      </c>
      <c r="BC864" s="129">
        <f t="shared" si="679"/>
        <v>0</v>
      </c>
      <c r="BD864" s="130">
        <f t="shared" si="680"/>
        <v>0</v>
      </c>
      <c r="BE864" s="130">
        <f t="shared" si="681"/>
        <v>0</v>
      </c>
      <c r="BF864" s="130">
        <f t="shared" si="682"/>
        <v>0</v>
      </c>
      <c r="BG864" s="149" t="b">
        <f t="shared" si="683"/>
        <v>0</v>
      </c>
      <c r="BH864" s="130" t="b">
        <f t="shared" si="684"/>
        <v>0</v>
      </c>
      <c r="BI864" s="130" t="str">
        <f t="shared" si="697"/>
        <v/>
      </c>
      <c r="BJ864" s="130" t="str">
        <f t="shared" si="698"/>
        <v/>
      </c>
      <c r="BK864" s="130">
        <f t="shared" si="699"/>
        <v>0</v>
      </c>
      <c r="BL864" s="130" t="str">
        <f t="shared" si="685"/>
        <v/>
      </c>
      <c r="BM864" s="130" t="str">
        <f t="shared" si="704"/>
        <v/>
      </c>
      <c r="BN864" s="130" t="str">
        <f t="shared" si="705"/>
        <v/>
      </c>
      <c r="BO864" s="130">
        <f t="shared" si="701"/>
        <v>0</v>
      </c>
      <c r="BP864" s="130">
        <f t="shared" si="702"/>
        <v>0</v>
      </c>
      <c r="BQ864" s="130">
        <f t="shared" si="703"/>
        <v>0</v>
      </c>
      <c r="BR864" s="130">
        <f t="shared" si="700"/>
        <v>0</v>
      </c>
      <c r="BS864" s="130" t="str">
        <f t="shared" si="686"/>
        <v>N</v>
      </c>
    </row>
    <row r="865" spans="1:71" ht="18" customHeight="1">
      <c r="A865" s="115"/>
      <c r="B865" s="117"/>
      <c r="C865" s="117"/>
      <c r="D865" s="118"/>
      <c r="E865" s="118"/>
      <c r="F865" s="115"/>
      <c r="G865" s="115"/>
      <c r="H865" s="119"/>
      <c r="I865" s="109" t="str">
        <f t="shared" si="656"/>
        <v xml:space="preserve"> </v>
      </c>
      <c r="J865" s="109" t="str">
        <f t="shared" si="657"/>
        <v xml:space="preserve"> </v>
      </c>
      <c r="K865" s="109" t="str">
        <f t="shared" si="658"/>
        <v xml:space="preserve"> </v>
      </c>
      <c r="W865" s="141" t="str">
        <f t="shared" si="659"/>
        <v xml:space="preserve"> </v>
      </c>
      <c r="X865" s="137" t="str">
        <f t="shared" si="660"/>
        <v xml:space="preserve"> </v>
      </c>
      <c r="Y865" s="137" t="str">
        <f t="shared" si="661"/>
        <v xml:space="preserve"> </v>
      </c>
      <c r="Z865" s="137" t="str">
        <f t="shared" si="687"/>
        <v xml:space="preserve"> </v>
      </c>
      <c r="AA865" s="138" t="str">
        <f t="shared" si="688"/>
        <v xml:space="preserve"> </v>
      </c>
      <c r="AB865" s="144" t="str">
        <f t="shared" si="689"/>
        <v xml:space="preserve"> </v>
      </c>
      <c r="AC865" s="139" t="e">
        <f t="shared" si="690"/>
        <v>#N/A</v>
      </c>
      <c r="AD865" s="139" t="e">
        <f t="shared" si="691"/>
        <v>#N/A</v>
      </c>
      <c r="AE865" s="140" t="str">
        <f>IF(ISBLANK($G865)," ",IF($D865="Z",#REF!,IF($G865=2,0,IF($G865=1,IF($AB865&gt;$AD865,#REF!,0),IF($AB865&lt;$AC865,#REF!,#REF!)))))</f>
        <v xml:space="preserve"> </v>
      </c>
      <c r="AF865" s="140" t="str">
        <f>IF(ISBLANK($G865)," ",IF($D865="Z",#REF!+#REF!,IF($G865=2,#REF!+#REF!,IF($G865=1,IF($AB865&gt;$AD865,#REF!+#REF!,#REF!+#REF!),IF($AB865&lt;$AC865,#REF!+#REF!,#REF!+#REF!)))))</f>
        <v xml:space="preserve"> </v>
      </c>
      <c r="AG865" s="125">
        <f t="shared" si="662"/>
        <v>0</v>
      </c>
      <c r="AH865" s="126">
        <f t="shared" si="663"/>
        <v>0</v>
      </c>
      <c r="AI865" s="126">
        <f t="shared" si="664"/>
        <v>0</v>
      </c>
      <c r="AJ865" s="126">
        <f t="shared" si="665"/>
        <v>0</v>
      </c>
      <c r="AK865" s="126">
        <f t="shared" si="666"/>
        <v>0</v>
      </c>
      <c r="AL865" s="126">
        <f t="shared" si="667"/>
        <v>4</v>
      </c>
      <c r="AM865" s="125">
        <f t="shared" si="696"/>
        <v>23</v>
      </c>
      <c r="AN865" s="125">
        <f t="shared" si="692"/>
        <v>0</v>
      </c>
      <c r="AO865" s="125">
        <f t="shared" si="693"/>
        <v>0</v>
      </c>
      <c r="AP865" s="125">
        <f t="shared" si="668"/>
        <v>1</v>
      </c>
      <c r="AQ865" s="127">
        <f t="shared" si="669"/>
        <v>810</v>
      </c>
      <c r="AR865" s="127">
        <f t="shared" si="670"/>
        <v>0</v>
      </c>
      <c r="AS865" s="125">
        <f t="shared" si="671"/>
        <v>0</v>
      </c>
      <c r="AT865" s="128">
        <f t="shared" si="672"/>
        <v>0</v>
      </c>
      <c r="AU865" s="128">
        <f t="shared" si="673"/>
        <v>0</v>
      </c>
      <c r="AV865" s="128">
        <f t="shared" si="674"/>
        <v>0</v>
      </c>
      <c r="AW865" s="128">
        <f t="shared" si="675"/>
        <v>0</v>
      </c>
      <c r="AX865" s="146">
        <f t="shared" si="694"/>
        <v>0</v>
      </c>
      <c r="AY865" s="147">
        <f t="shared" si="676"/>
        <v>0</v>
      </c>
      <c r="AZ865" s="146">
        <f t="shared" si="695"/>
        <v>0</v>
      </c>
      <c r="BA865" s="129">
        <f t="shared" si="677"/>
        <v>0</v>
      </c>
      <c r="BB865" s="129">
        <f t="shared" si="678"/>
        <v>0</v>
      </c>
      <c r="BC865" s="129">
        <f t="shared" si="679"/>
        <v>0</v>
      </c>
      <c r="BD865" s="130">
        <f t="shared" si="680"/>
        <v>0</v>
      </c>
      <c r="BE865" s="130">
        <f t="shared" si="681"/>
        <v>0</v>
      </c>
      <c r="BF865" s="130">
        <f t="shared" si="682"/>
        <v>0</v>
      </c>
      <c r="BG865" s="149" t="b">
        <f t="shared" si="683"/>
        <v>0</v>
      </c>
      <c r="BH865" s="130" t="b">
        <f t="shared" si="684"/>
        <v>0</v>
      </c>
      <c r="BI865" s="130" t="str">
        <f t="shared" si="697"/>
        <v/>
      </c>
      <c r="BJ865" s="130" t="str">
        <f t="shared" si="698"/>
        <v/>
      </c>
      <c r="BK865" s="130">
        <f t="shared" si="699"/>
        <v>0</v>
      </c>
      <c r="BL865" s="130" t="str">
        <f t="shared" si="685"/>
        <v/>
      </c>
      <c r="BM865" s="130" t="str">
        <f t="shared" si="704"/>
        <v/>
      </c>
      <c r="BN865" s="130" t="str">
        <f t="shared" si="705"/>
        <v/>
      </c>
      <c r="BO865" s="130">
        <f t="shared" si="701"/>
        <v>0</v>
      </c>
      <c r="BP865" s="130">
        <f t="shared" si="702"/>
        <v>0</v>
      </c>
      <c r="BQ865" s="130">
        <f t="shared" si="703"/>
        <v>0</v>
      </c>
      <c r="BR865" s="130">
        <f t="shared" si="700"/>
        <v>0</v>
      </c>
      <c r="BS865" s="130" t="str">
        <f t="shared" si="686"/>
        <v>N</v>
      </c>
    </row>
    <row r="866" spans="1:71" ht="18" customHeight="1">
      <c r="A866" s="115"/>
      <c r="B866" s="117"/>
      <c r="C866" s="117"/>
      <c r="D866" s="118"/>
      <c r="E866" s="118"/>
      <c r="F866" s="115"/>
      <c r="G866" s="115"/>
      <c r="H866" s="119"/>
      <c r="I866" s="109" t="str">
        <f t="shared" si="656"/>
        <v xml:space="preserve"> </v>
      </c>
      <c r="J866" s="109" t="str">
        <f t="shared" si="657"/>
        <v xml:space="preserve"> </v>
      </c>
      <c r="K866" s="109" t="str">
        <f t="shared" si="658"/>
        <v xml:space="preserve"> </v>
      </c>
      <c r="W866" s="141" t="str">
        <f t="shared" si="659"/>
        <v xml:space="preserve"> </v>
      </c>
      <c r="X866" s="137" t="str">
        <f t="shared" si="660"/>
        <v xml:space="preserve"> </v>
      </c>
      <c r="Y866" s="137" t="str">
        <f t="shared" si="661"/>
        <v xml:space="preserve"> </v>
      </c>
      <c r="Z866" s="137" t="str">
        <f t="shared" si="687"/>
        <v xml:space="preserve"> </v>
      </c>
      <c r="AA866" s="138" t="str">
        <f t="shared" si="688"/>
        <v xml:space="preserve"> </v>
      </c>
      <c r="AB866" s="144" t="str">
        <f t="shared" si="689"/>
        <v xml:space="preserve"> </v>
      </c>
      <c r="AC866" s="139" t="e">
        <f t="shared" si="690"/>
        <v>#N/A</v>
      </c>
      <c r="AD866" s="139" t="e">
        <f t="shared" si="691"/>
        <v>#N/A</v>
      </c>
      <c r="AE866" s="140" t="str">
        <f>IF(ISBLANK($G866)," ",IF($D866="Z",#REF!,IF($G866=2,0,IF($G866=1,IF($AB866&gt;$AD866,#REF!,0),IF($AB866&lt;$AC866,#REF!,#REF!)))))</f>
        <v xml:space="preserve"> </v>
      </c>
      <c r="AF866" s="140" t="str">
        <f>IF(ISBLANK($G866)," ",IF($D866="Z",#REF!+#REF!,IF($G866=2,#REF!+#REF!,IF($G866=1,IF($AB866&gt;$AD866,#REF!+#REF!,#REF!+#REF!),IF($AB866&lt;$AC866,#REF!+#REF!,#REF!+#REF!)))))</f>
        <v xml:space="preserve"> </v>
      </c>
      <c r="AG866" s="125">
        <f t="shared" si="662"/>
        <v>0</v>
      </c>
      <c r="AH866" s="126">
        <f t="shared" si="663"/>
        <v>0</v>
      </c>
      <c r="AI866" s="126">
        <f t="shared" si="664"/>
        <v>0</v>
      </c>
      <c r="AJ866" s="126">
        <f t="shared" si="665"/>
        <v>0</v>
      </c>
      <c r="AK866" s="126">
        <f t="shared" si="666"/>
        <v>0</v>
      </c>
      <c r="AL866" s="126">
        <f t="shared" si="667"/>
        <v>4</v>
      </c>
      <c r="AM866" s="125">
        <f t="shared" si="696"/>
        <v>23</v>
      </c>
      <c r="AN866" s="125">
        <f t="shared" si="692"/>
        <v>0</v>
      </c>
      <c r="AO866" s="125">
        <f t="shared" si="693"/>
        <v>0</v>
      </c>
      <c r="AP866" s="125">
        <f t="shared" si="668"/>
        <v>1</v>
      </c>
      <c r="AQ866" s="127">
        <f t="shared" si="669"/>
        <v>810</v>
      </c>
      <c r="AR866" s="127">
        <f t="shared" si="670"/>
        <v>0</v>
      </c>
      <c r="AS866" s="125">
        <f t="shared" si="671"/>
        <v>0</v>
      </c>
      <c r="AT866" s="128">
        <f t="shared" si="672"/>
        <v>0</v>
      </c>
      <c r="AU866" s="128">
        <f t="shared" si="673"/>
        <v>0</v>
      </c>
      <c r="AV866" s="128">
        <f t="shared" si="674"/>
        <v>0</v>
      </c>
      <c r="AW866" s="128">
        <f t="shared" si="675"/>
        <v>0</v>
      </c>
      <c r="AX866" s="146">
        <f t="shared" si="694"/>
        <v>0</v>
      </c>
      <c r="AY866" s="147">
        <f t="shared" si="676"/>
        <v>0</v>
      </c>
      <c r="AZ866" s="146">
        <f t="shared" si="695"/>
        <v>0</v>
      </c>
      <c r="BA866" s="129">
        <f t="shared" si="677"/>
        <v>0</v>
      </c>
      <c r="BB866" s="129">
        <f t="shared" si="678"/>
        <v>0</v>
      </c>
      <c r="BC866" s="129">
        <f t="shared" si="679"/>
        <v>0</v>
      </c>
      <c r="BD866" s="130">
        <f t="shared" si="680"/>
        <v>0</v>
      </c>
      <c r="BE866" s="130">
        <f t="shared" si="681"/>
        <v>0</v>
      </c>
      <c r="BF866" s="130">
        <f t="shared" si="682"/>
        <v>0</v>
      </c>
      <c r="BG866" s="149" t="b">
        <f t="shared" si="683"/>
        <v>0</v>
      </c>
      <c r="BH866" s="130" t="b">
        <f t="shared" si="684"/>
        <v>0</v>
      </c>
      <c r="BI866" s="130" t="str">
        <f t="shared" si="697"/>
        <v/>
      </c>
      <c r="BJ866" s="130" t="str">
        <f t="shared" si="698"/>
        <v/>
      </c>
      <c r="BK866" s="130">
        <f t="shared" si="699"/>
        <v>0</v>
      </c>
      <c r="BL866" s="130" t="str">
        <f t="shared" si="685"/>
        <v/>
      </c>
      <c r="BM866" s="130" t="str">
        <f t="shared" si="704"/>
        <v/>
      </c>
      <c r="BN866" s="130" t="str">
        <f t="shared" si="705"/>
        <v/>
      </c>
      <c r="BO866" s="130">
        <f t="shared" si="701"/>
        <v>0</v>
      </c>
      <c r="BP866" s="130">
        <f t="shared" si="702"/>
        <v>0</v>
      </c>
      <c r="BQ866" s="130">
        <f t="shared" si="703"/>
        <v>0</v>
      </c>
      <c r="BR866" s="130">
        <f t="shared" si="700"/>
        <v>0</v>
      </c>
      <c r="BS866" s="130" t="str">
        <f t="shared" si="686"/>
        <v>N</v>
      </c>
    </row>
    <row r="867" spans="1:71" ht="18" customHeight="1">
      <c r="A867" s="115"/>
      <c r="B867" s="117"/>
      <c r="C867" s="117"/>
      <c r="D867" s="118"/>
      <c r="E867" s="118"/>
      <c r="F867" s="115"/>
      <c r="G867" s="115"/>
      <c r="H867" s="119"/>
      <c r="I867" s="109" t="str">
        <f t="shared" si="656"/>
        <v xml:space="preserve"> </v>
      </c>
      <c r="J867" s="109" t="str">
        <f t="shared" si="657"/>
        <v xml:space="preserve"> </v>
      </c>
      <c r="K867" s="109" t="str">
        <f t="shared" si="658"/>
        <v xml:space="preserve"> </v>
      </c>
      <c r="W867" s="141" t="str">
        <f t="shared" si="659"/>
        <v xml:space="preserve"> </v>
      </c>
      <c r="X867" s="137" t="str">
        <f t="shared" si="660"/>
        <v xml:space="preserve"> </v>
      </c>
      <c r="Y867" s="137" t="str">
        <f t="shared" si="661"/>
        <v xml:space="preserve"> </v>
      </c>
      <c r="Z867" s="137" t="str">
        <f t="shared" si="687"/>
        <v xml:space="preserve"> </v>
      </c>
      <c r="AA867" s="138" t="str">
        <f t="shared" si="688"/>
        <v xml:space="preserve"> </v>
      </c>
      <c r="AB867" s="144" t="str">
        <f t="shared" si="689"/>
        <v xml:space="preserve"> </v>
      </c>
      <c r="AC867" s="139" t="e">
        <f t="shared" si="690"/>
        <v>#N/A</v>
      </c>
      <c r="AD867" s="139" t="e">
        <f t="shared" si="691"/>
        <v>#N/A</v>
      </c>
      <c r="AE867" s="140" t="str">
        <f>IF(ISBLANK($G867)," ",IF($D867="Z",#REF!,IF($G867=2,0,IF($G867=1,IF($AB867&gt;$AD867,#REF!,0),IF($AB867&lt;$AC867,#REF!,#REF!)))))</f>
        <v xml:space="preserve"> </v>
      </c>
      <c r="AF867" s="140" t="str">
        <f>IF(ISBLANK($G867)," ",IF($D867="Z",#REF!+#REF!,IF($G867=2,#REF!+#REF!,IF($G867=1,IF($AB867&gt;$AD867,#REF!+#REF!,#REF!+#REF!),IF($AB867&lt;$AC867,#REF!+#REF!,#REF!+#REF!)))))</f>
        <v xml:space="preserve"> </v>
      </c>
      <c r="AG867" s="125">
        <f t="shared" si="662"/>
        <v>0</v>
      </c>
      <c r="AH867" s="126">
        <f t="shared" si="663"/>
        <v>0</v>
      </c>
      <c r="AI867" s="126">
        <f t="shared" si="664"/>
        <v>0</v>
      </c>
      <c r="AJ867" s="126">
        <f t="shared" si="665"/>
        <v>0</v>
      </c>
      <c r="AK867" s="126">
        <f t="shared" si="666"/>
        <v>0</v>
      </c>
      <c r="AL867" s="126">
        <f t="shared" si="667"/>
        <v>4</v>
      </c>
      <c r="AM867" s="125">
        <f t="shared" si="696"/>
        <v>23</v>
      </c>
      <c r="AN867" s="125">
        <f t="shared" si="692"/>
        <v>0</v>
      </c>
      <c r="AO867" s="125">
        <f t="shared" si="693"/>
        <v>0</v>
      </c>
      <c r="AP867" s="125">
        <f t="shared" si="668"/>
        <v>1</v>
      </c>
      <c r="AQ867" s="127">
        <f t="shared" si="669"/>
        <v>810</v>
      </c>
      <c r="AR867" s="127">
        <f t="shared" si="670"/>
        <v>0</v>
      </c>
      <c r="AS867" s="125">
        <f t="shared" si="671"/>
        <v>0</v>
      </c>
      <c r="AT867" s="128">
        <f t="shared" si="672"/>
        <v>0</v>
      </c>
      <c r="AU867" s="128">
        <f t="shared" si="673"/>
        <v>0</v>
      </c>
      <c r="AV867" s="128">
        <f t="shared" si="674"/>
        <v>0</v>
      </c>
      <c r="AW867" s="128">
        <f t="shared" si="675"/>
        <v>0</v>
      </c>
      <c r="AX867" s="146">
        <f t="shared" si="694"/>
        <v>0</v>
      </c>
      <c r="AY867" s="147">
        <f t="shared" si="676"/>
        <v>0</v>
      </c>
      <c r="AZ867" s="146">
        <f t="shared" si="695"/>
        <v>0</v>
      </c>
      <c r="BA867" s="129">
        <f t="shared" si="677"/>
        <v>0</v>
      </c>
      <c r="BB867" s="129">
        <f t="shared" si="678"/>
        <v>0</v>
      </c>
      <c r="BC867" s="129">
        <f t="shared" si="679"/>
        <v>0</v>
      </c>
      <c r="BD867" s="130">
        <f t="shared" si="680"/>
        <v>0</v>
      </c>
      <c r="BE867" s="130">
        <f t="shared" si="681"/>
        <v>0</v>
      </c>
      <c r="BF867" s="130">
        <f t="shared" si="682"/>
        <v>0</v>
      </c>
      <c r="BG867" s="149" t="b">
        <f t="shared" si="683"/>
        <v>0</v>
      </c>
      <c r="BH867" s="130" t="b">
        <f t="shared" si="684"/>
        <v>0</v>
      </c>
      <c r="BI867" s="130" t="str">
        <f t="shared" si="697"/>
        <v/>
      </c>
      <c r="BJ867" s="130" t="str">
        <f t="shared" si="698"/>
        <v/>
      </c>
      <c r="BK867" s="130">
        <f t="shared" si="699"/>
        <v>0</v>
      </c>
      <c r="BL867" s="130" t="str">
        <f t="shared" si="685"/>
        <v/>
      </c>
      <c r="BM867" s="130" t="str">
        <f t="shared" si="704"/>
        <v/>
      </c>
      <c r="BN867" s="130" t="str">
        <f t="shared" si="705"/>
        <v/>
      </c>
      <c r="BO867" s="130">
        <f t="shared" si="701"/>
        <v>0</v>
      </c>
      <c r="BP867" s="130">
        <f t="shared" si="702"/>
        <v>0</v>
      </c>
      <c r="BQ867" s="130">
        <f t="shared" si="703"/>
        <v>0</v>
      </c>
      <c r="BR867" s="130">
        <f t="shared" si="700"/>
        <v>0</v>
      </c>
      <c r="BS867" s="130" t="str">
        <f t="shared" si="686"/>
        <v>N</v>
      </c>
    </row>
    <row r="868" spans="1:71" ht="18" customHeight="1">
      <c r="A868" s="115"/>
      <c r="B868" s="117"/>
      <c r="C868" s="117"/>
      <c r="D868" s="118"/>
      <c r="E868" s="118"/>
      <c r="F868" s="115"/>
      <c r="G868" s="115"/>
      <c r="H868" s="119"/>
      <c r="I868" s="109" t="str">
        <f t="shared" si="656"/>
        <v xml:space="preserve"> </v>
      </c>
      <c r="J868" s="109" t="str">
        <f t="shared" si="657"/>
        <v xml:space="preserve"> </v>
      </c>
      <c r="K868" s="109" t="str">
        <f t="shared" si="658"/>
        <v xml:space="preserve"> </v>
      </c>
      <c r="W868" s="141" t="str">
        <f t="shared" si="659"/>
        <v xml:space="preserve"> </v>
      </c>
      <c r="X868" s="137" t="str">
        <f t="shared" si="660"/>
        <v xml:space="preserve"> </v>
      </c>
      <c r="Y868" s="137" t="str">
        <f t="shared" si="661"/>
        <v xml:space="preserve"> </v>
      </c>
      <c r="Z868" s="137" t="str">
        <f t="shared" si="687"/>
        <v xml:space="preserve"> </v>
      </c>
      <c r="AA868" s="138" t="str">
        <f t="shared" si="688"/>
        <v xml:space="preserve"> </v>
      </c>
      <c r="AB868" s="144" t="str">
        <f t="shared" si="689"/>
        <v xml:space="preserve"> </v>
      </c>
      <c r="AC868" s="139" t="e">
        <f t="shared" si="690"/>
        <v>#N/A</v>
      </c>
      <c r="AD868" s="139" t="e">
        <f t="shared" si="691"/>
        <v>#N/A</v>
      </c>
      <c r="AE868" s="140" t="str">
        <f>IF(ISBLANK($G868)," ",IF($D868="Z",#REF!,IF($G868=2,0,IF($G868=1,IF($AB868&gt;$AD868,#REF!,0),IF($AB868&lt;$AC868,#REF!,#REF!)))))</f>
        <v xml:space="preserve"> </v>
      </c>
      <c r="AF868" s="140" t="str">
        <f>IF(ISBLANK($G868)," ",IF($D868="Z",#REF!+#REF!,IF($G868=2,#REF!+#REF!,IF($G868=1,IF($AB868&gt;$AD868,#REF!+#REF!,#REF!+#REF!),IF($AB868&lt;$AC868,#REF!+#REF!,#REF!+#REF!)))))</f>
        <v xml:space="preserve"> </v>
      </c>
      <c r="AG868" s="125">
        <f t="shared" si="662"/>
        <v>0</v>
      </c>
      <c r="AH868" s="126">
        <f t="shared" si="663"/>
        <v>0</v>
      </c>
      <c r="AI868" s="126">
        <f t="shared" si="664"/>
        <v>0</v>
      </c>
      <c r="AJ868" s="126">
        <f t="shared" si="665"/>
        <v>0</v>
      </c>
      <c r="AK868" s="126">
        <f t="shared" si="666"/>
        <v>0</v>
      </c>
      <c r="AL868" s="126">
        <f t="shared" si="667"/>
        <v>4</v>
      </c>
      <c r="AM868" s="125">
        <f t="shared" si="696"/>
        <v>23</v>
      </c>
      <c r="AN868" s="125">
        <f t="shared" si="692"/>
        <v>0</v>
      </c>
      <c r="AO868" s="125">
        <f t="shared" si="693"/>
        <v>0</v>
      </c>
      <c r="AP868" s="125">
        <f t="shared" si="668"/>
        <v>1</v>
      </c>
      <c r="AQ868" s="127">
        <f t="shared" si="669"/>
        <v>810</v>
      </c>
      <c r="AR868" s="127">
        <f t="shared" si="670"/>
        <v>0</v>
      </c>
      <c r="AS868" s="125">
        <f t="shared" si="671"/>
        <v>0</v>
      </c>
      <c r="AT868" s="128">
        <f t="shared" si="672"/>
        <v>0</v>
      </c>
      <c r="AU868" s="128">
        <f t="shared" si="673"/>
        <v>0</v>
      </c>
      <c r="AV868" s="128">
        <f t="shared" si="674"/>
        <v>0</v>
      </c>
      <c r="AW868" s="128">
        <f t="shared" si="675"/>
        <v>0</v>
      </c>
      <c r="AX868" s="146">
        <f t="shared" si="694"/>
        <v>0</v>
      </c>
      <c r="AY868" s="147">
        <f t="shared" si="676"/>
        <v>0</v>
      </c>
      <c r="AZ868" s="146">
        <f t="shared" si="695"/>
        <v>0</v>
      </c>
      <c r="BA868" s="129">
        <f t="shared" si="677"/>
        <v>0</v>
      </c>
      <c r="BB868" s="129">
        <f t="shared" si="678"/>
        <v>0</v>
      </c>
      <c r="BC868" s="129">
        <f t="shared" si="679"/>
        <v>0</v>
      </c>
      <c r="BD868" s="130">
        <f t="shared" si="680"/>
        <v>0</v>
      </c>
      <c r="BE868" s="130">
        <f t="shared" si="681"/>
        <v>0</v>
      </c>
      <c r="BF868" s="130">
        <f t="shared" si="682"/>
        <v>0</v>
      </c>
      <c r="BG868" s="149" t="b">
        <f t="shared" si="683"/>
        <v>0</v>
      </c>
      <c r="BH868" s="130" t="b">
        <f t="shared" si="684"/>
        <v>0</v>
      </c>
      <c r="BI868" s="130" t="str">
        <f t="shared" si="697"/>
        <v/>
      </c>
      <c r="BJ868" s="130" t="str">
        <f t="shared" si="698"/>
        <v/>
      </c>
      <c r="BK868" s="130">
        <f t="shared" si="699"/>
        <v>0</v>
      </c>
      <c r="BL868" s="130" t="str">
        <f t="shared" si="685"/>
        <v/>
      </c>
      <c r="BM868" s="130" t="str">
        <f t="shared" si="704"/>
        <v/>
      </c>
      <c r="BN868" s="130" t="str">
        <f t="shared" si="705"/>
        <v/>
      </c>
      <c r="BO868" s="130">
        <f t="shared" si="701"/>
        <v>0</v>
      </c>
      <c r="BP868" s="130">
        <f t="shared" si="702"/>
        <v>0</v>
      </c>
      <c r="BQ868" s="130">
        <f t="shared" si="703"/>
        <v>0</v>
      </c>
      <c r="BR868" s="130">
        <f t="shared" si="700"/>
        <v>0</v>
      </c>
      <c r="BS868" s="130" t="str">
        <f t="shared" si="686"/>
        <v>N</v>
      </c>
    </row>
    <row r="869" spans="1:71" ht="18" customHeight="1">
      <c r="A869" s="115"/>
      <c r="B869" s="117"/>
      <c r="C869" s="117"/>
      <c r="D869" s="118"/>
      <c r="E869" s="118"/>
      <c r="F869" s="115"/>
      <c r="G869" s="115"/>
      <c r="H869" s="119"/>
      <c r="I869" s="109" t="str">
        <f t="shared" si="656"/>
        <v xml:space="preserve"> </v>
      </c>
      <c r="J869" s="109" t="str">
        <f t="shared" si="657"/>
        <v xml:space="preserve"> </v>
      </c>
      <c r="K869" s="109" t="str">
        <f t="shared" si="658"/>
        <v xml:space="preserve"> </v>
      </c>
      <c r="W869" s="141" t="str">
        <f t="shared" si="659"/>
        <v xml:space="preserve"> </v>
      </c>
      <c r="X869" s="137" t="str">
        <f t="shared" si="660"/>
        <v xml:space="preserve"> </v>
      </c>
      <c r="Y869" s="137" t="str">
        <f t="shared" si="661"/>
        <v xml:space="preserve"> </v>
      </c>
      <c r="Z869" s="137" t="str">
        <f t="shared" si="687"/>
        <v xml:space="preserve"> </v>
      </c>
      <c r="AA869" s="138" t="str">
        <f t="shared" si="688"/>
        <v xml:space="preserve"> </v>
      </c>
      <c r="AB869" s="144" t="str">
        <f t="shared" si="689"/>
        <v xml:space="preserve"> </v>
      </c>
      <c r="AC869" s="139" t="e">
        <f t="shared" si="690"/>
        <v>#N/A</v>
      </c>
      <c r="AD869" s="139" t="e">
        <f t="shared" si="691"/>
        <v>#N/A</v>
      </c>
      <c r="AE869" s="140" t="str">
        <f>IF(ISBLANK($G869)," ",IF($D869="Z",#REF!,IF($G869=2,0,IF($G869=1,IF($AB869&gt;$AD869,#REF!,0),IF($AB869&lt;$AC869,#REF!,#REF!)))))</f>
        <v xml:space="preserve"> </v>
      </c>
      <c r="AF869" s="140" t="str">
        <f>IF(ISBLANK($G869)," ",IF($D869="Z",#REF!+#REF!,IF($G869=2,#REF!+#REF!,IF($G869=1,IF($AB869&gt;$AD869,#REF!+#REF!,#REF!+#REF!),IF($AB869&lt;$AC869,#REF!+#REF!,#REF!+#REF!)))))</f>
        <v xml:space="preserve"> </v>
      </c>
      <c r="AG869" s="125">
        <f t="shared" si="662"/>
        <v>0</v>
      </c>
      <c r="AH869" s="126">
        <f t="shared" si="663"/>
        <v>0</v>
      </c>
      <c r="AI869" s="126">
        <f t="shared" si="664"/>
        <v>0</v>
      </c>
      <c r="AJ869" s="126">
        <f t="shared" si="665"/>
        <v>0</v>
      </c>
      <c r="AK869" s="126">
        <f t="shared" si="666"/>
        <v>0</v>
      </c>
      <c r="AL869" s="126">
        <f t="shared" si="667"/>
        <v>4</v>
      </c>
      <c r="AM869" s="125">
        <f t="shared" si="696"/>
        <v>23</v>
      </c>
      <c r="AN869" s="125">
        <f t="shared" si="692"/>
        <v>0</v>
      </c>
      <c r="AO869" s="125">
        <f t="shared" si="693"/>
        <v>0</v>
      </c>
      <c r="AP869" s="125">
        <f t="shared" si="668"/>
        <v>1</v>
      </c>
      <c r="AQ869" s="127">
        <f t="shared" si="669"/>
        <v>810</v>
      </c>
      <c r="AR869" s="127">
        <f t="shared" si="670"/>
        <v>0</v>
      </c>
      <c r="AS869" s="125">
        <f t="shared" si="671"/>
        <v>0</v>
      </c>
      <c r="AT869" s="128">
        <f t="shared" si="672"/>
        <v>0</v>
      </c>
      <c r="AU869" s="128">
        <f t="shared" si="673"/>
        <v>0</v>
      </c>
      <c r="AV869" s="128">
        <f t="shared" si="674"/>
        <v>0</v>
      </c>
      <c r="AW869" s="128">
        <f t="shared" si="675"/>
        <v>0</v>
      </c>
      <c r="AX869" s="146">
        <f t="shared" si="694"/>
        <v>0</v>
      </c>
      <c r="AY869" s="147">
        <f t="shared" si="676"/>
        <v>0</v>
      </c>
      <c r="AZ869" s="146">
        <f t="shared" si="695"/>
        <v>0</v>
      </c>
      <c r="BA869" s="129">
        <f t="shared" si="677"/>
        <v>0</v>
      </c>
      <c r="BB869" s="129">
        <f t="shared" si="678"/>
        <v>0</v>
      </c>
      <c r="BC869" s="129">
        <f t="shared" si="679"/>
        <v>0</v>
      </c>
      <c r="BD869" s="130">
        <f t="shared" si="680"/>
        <v>0</v>
      </c>
      <c r="BE869" s="130">
        <f t="shared" si="681"/>
        <v>0</v>
      </c>
      <c r="BF869" s="130">
        <f t="shared" si="682"/>
        <v>0</v>
      </c>
      <c r="BG869" s="149" t="b">
        <f t="shared" si="683"/>
        <v>0</v>
      </c>
      <c r="BH869" s="130" t="b">
        <f t="shared" si="684"/>
        <v>0</v>
      </c>
      <c r="BI869" s="130" t="str">
        <f t="shared" si="697"/>
        <v/>
      </c>
      <c r="BJ869" s="130" t="str">
        <f t="shared" si="698"/>
        <v/>
      </c>
      <c r="BK869" s="130">
        <f t="shared" si="699"/>
        <v>0</v>
      </c>
      <c r="BL869" s="130" t="str">
        <f t="shared" si="685"/>
        <v/>
      </c>
      <c r="BM869" s="130" t="str">
        <f t="shared" si="704"/>
        <v/>
      </c>
      <c r="BN869" s="130" t="str">
        <f t="shared" si="705"/>
        <v/>
      </c>
      <c r="BO869" s="130">
        <f t="shared" si="701"/>
        <v>0</v>
      </c>
      <c r="BP869" s="130">
        <f t="shared" si="702"/>
        <v>0</v>
      </c>
      <c r="BQ869" s="130">
        <f t="shared" si="703"/>
        <v>0</v>
      </c>
      <c r="BR869" s="130">
        <f t="shared" si="700"/>
        <v>0</v>
      </c>
      <c r="BS869" s="130" t="str">
        <f t="shared" si="686"/>
        <v>N</v>
      </c>
    </row>
    <row r="870" spans="1:71" ht="18" customHeight="1">
      <c r="A870" s="115"/>
      <c r="B870" s="117"/>
      <c r="C870" s="117"/>
      <c r="D870" s="118"/>
      <c r="E870" s="118"/>
      <c r="F870" s="115"/>
      <c r="G870" s="115"/>
      <c r="H870" s="119"/>
      <c r="I870" s="109" t="str">
        <f t="shared" si="656"/>
        <v xml:space="preserve"> </v>
      </c>
      <c r="J870" s="109" t="str">
        <f t="shared" si="657"/>
        <v xml:space="preserve"> </v>
      </c>
      <c r="K870" s="109" t="str">
        <f t="shared" si="658"/>
        <v xml:space="preserve"> </v>
      </c>
      <c r="W870" s="141" t="str">
        <f t="shared" si="659"/>
        <v xml:space="preserve"> </v>
      </c>
      <c r="X870" s="137" t="str">
        <f t="shared" si="660"/>
        <v xml:space="preserve"> </v>
      </c>
      <c r="Y870" s="137" t="str">
        <f t="shared" si="661"/>
        <v xml:space="preserve"> </v>
      </c>
      <c r="Z870" s="137" t="str">
        <f t="shared" si="687"/>
        <v xml:space="preserve"> </v>
      </c>
      <c r="AA870" s="138" t="str">
        <f t="shared" si="688"/>
        <v xml:space="preserve"> </v>
      </c>
      <c r="AB870" s="144" t="str">
        <f t="shared" si="689"/>
        <v xml:space="preserve"> </v>
      </c>
      <c r="AC870" s="139" t="e">
        <f t="shared" si="690"/>
        <v>#N/A</v>
      </c>
      <c r="AD870" s="139" t="e">
        <f t="shared" si="691"/>
        <v>#N/A</v>
      </c>
      <c r="AE870" s="140" t="str">
        <f>IF(ISBLANK($G870)," ",IF($D870="Z",#REF!,IF($G870=2,0,IF($G870=1,IF($AB870&gt;$AD870,#REF!,0),IF($AB870&lt;$AC870,#REF!,#REF!)))))</f>
        <v xml:space="preserve"> </v>
      </c>
      <c r="AF870" s="140" t="str">
        <f>IF(ISBLANK($G870)," ",IF($D870="Z",#REF!+#REF!,IF($G870=2,#REF!+#REF!,IF($G870=1,IF($AB870&gt;$AD870,#REF!+#REF!,#REF!+#REF!),IF($AB870&lt;$AC870,#REF!+#REF!,#REF!+#REF!)))))</f>
        <v xml:space="preserve"> </v>
      </c>
      <c r="AG870" s="125">
        <f t="shared" si="662"/>
        <v>0</v>
      </c>
      <c r="AH870" s="126">
        <f t="shared" si="663"/>
        <v>0</v>
      </c>
      <c r="AI870" s="126">
        <f t="shared" si="664"/>
        <v>0</v>
      </c>
      <c r="AJ870" s="126">
        <f t="shared" si="665"/>
        <v>0</v>
      </c>
      <c r="AK870" s="126">
        <f t="shared" si="666"/>
        <v>0</v>
      </c>
      <c r="AL870" s="126">
        <f t="shared" si="667"/>
        <v>4</v>
      </c>
      <c r="AM870" s="125">
        <f t="shared" si="696"/>
        <v>23</v>
      </c>
      <c r="AN870" s="125">
        <f t="shared" si="692"/>
        <v>0</v>
      </c>
      <c r="AO870" s="125">
        <f t="shared" si="693"/>
        <v>0</v>
      </c>
      <c r="AP870" s="125">
        <f t="shared" si="668"/>
        <v>1</v>
      </c>
      <c r="AQ870" s="127">
        <f t="shared" si="669"/>
        <v>810</v>
      </c>
      <c r="AR870" s="127">
        <f t="shared" si="670"/>
        <v>0</v>
      </c>
      <c r="AS870" s="125">
        <f t="shared" si="671"/>
        <v>0</v>
      </c>
      <c r="AT870" s="128">
        <f t="shared" si="672"/>
        <v>0</v>
      </c>
      <c r="AU870" s="128">
        <f t="shared" si="673"/>
        <v>0</v>
      </c>
      <c r="AV870" s="128">
        <f t="shared" si="674"/>
        <v>0</v>
      </c>
      <c r="AW870" s="128">
        <f t="shared" si="675"/>
        <v>0</v>
      </c>
      <c r="AX870" s="146">
        <f t="shared" si="694"/>
        <v>0</v>
      </c>
      <c r="AY870" s="147">
        <f t="shared" si="676"/>
        <v>0</v>
      </c>
      <c r="AZ870" s="146">
        <f t="shared" si="695"/>
        <v>0</v>
      </c>
      <c r="BA870" s="129">
        <f t="shared" si="677"/>
        <v>0</v>
      </c>
      <c r="BB870" s="129">
        <f t="shared" si="678"/>
        <v>0</v>
      </c>
      <c r="BC870" s="129">
        <f t="shared" si="679"/>
        <v>0</v>
      </c>
      <c r="BD870" s="130">
        <f t="shared" si="680"/>
        <v>0</v>
      </c>
      <c r="BE870" s="130">
        <f t="shared" si="681"/>
        <v>0</v>
      </c>
      <c r="BF870" s="130">
        <f t="shared" si="682"/>
        <v>0</v>
      </c>
      <c r="BG870" s="149" t="b">
        <f t="shared" si="683"/>
        <v>0</v>
      </c>
      <c r="BH870" s="130" t="b">
        <f t="shared" si="684"/>
        <v>0</v>
      </c>
      <c r="BI870" s="130" t="str">
        <f t="shared" si="697"/>
        <v/>
      </c>
      <c r="BJ870" s="130" t="str">
        <f t="shared" si="698"/>
        <v/>
      </c>
      <c r="BK870" s="130">
        <f t="shared" si="699"/>
        <v>0</v>
      </c>
      <c r="BL870" s="130" t="str">
        <f t="shared" si="685"/>
        <v/>
      </c>
      <c r="BM870" s="130" t="str">
        <f t="shared" si="704"/>
        <v/>
      </c>
      <c r="BN870" s="130" t="str">
        <f t="shared" si="705"/>
        <v/>
      </c>
      <c r="BO870" s="130">
        <f t="shared" si="701"/>
        <v>0</v>
      </c>
      <c r="BP870" s="130">
        <f t="shared" si="702"/>
        <v>0</v>
      </c>
      <c r="BQ870" s="130">
        <f t="shared" si="703"/>
        <v>0</v>
      </c>
      <c r="BR870" s="130">
        <f t="shared" si="700"/>
        <v>0</v>
      </c>
      <c r="BS870" s="130" t="str">
        <f t="shared" si="686"/>
        <v>N</v>
      </c>
    </row>
    <row r="871" spans="1:71" ht="18" customHeight="1">
      <c r="A871" s="115"/>
      <c r="B871" s="117"/>
      <c r="C871" s="117"/>
      <c r="D871" s="118"/>
      <c r="E871" s="118"/>
      <c r="F871" s="115"/>
      <c r="G871" s="115"/>
      <c r="H871" s="119"/>
      <c r="I871" s="109" t="str">
        <f t="shared" si="656"/>
        <v xml:space="preserve"> </v>
      </c>
      <c r="J871" s="109" t="str">
        <f t="shared" si="657"/>
        <v xml:space="preserve"> </v>
      </c>
      <c r="K871" s="109" t="str">
        <f t="shared" si="658"/>
        <v xml:space="preserve"> </v>
      </c>
      <c r="W871" s="141" t="str">
        <f t="shared" si="659"/>
        <v xml:space="preserve"> </v>
      </c>
      <c r="X871" s="137" t="str">
        <f t="shared" si="660"/>
        <v xml:space="preserve"> </v>
      </c>
      <c r="Y871" s="137" t="str">
        <f t="shared" si="661"/>
        <v xml:space="preserve"> </v>
      </c>
      <c r="Z871" s="137" t="str">
        <f t="shared" si="687"/>
        <v xml:space="preserve"> </v>
      </c>
      <c r="AA871" s="138" t="str">
        <f t="shared" si="688"/>
        <v xml:space="preserve"> </v>
      </c>
      <c r="AB871" s="144" t="str">
        <f t="shared" si="689"/>
        <v xml:space="preserve"> </v>
      </c>
      <c r="AC871" s="139" t="e">
        <f t="shared" si="690"/>
        <v>#N/A</v>
      </c>
      <c r="AD871" s="139" t="e">
        <f t="shared" si="691"/>
        <v>#N/A</v>
      </c>
      <c r="AE871" s="140" t="str">
        <f>IF(ISBLANK($G871)," ",IF($D871="Z",#REF!,IF($G871=2,0,IF($G871=1,IF($AB871&gt;$AD871,#REF!,0),IF($AB871&lt;$AC871,#REF!,#REF!)))))</f>
        <v xml:space="preserve"> </v>
      </c>
      <c r="AF871" s="140" t="str">
        <f>IF(ISBLANK($G871)," ",IF($D871="Z",#REF!+#REF!,IF($G871=2,#REF!+#REF!,IF($G871=1,IF($AB871&gt;$AD871,#REF!+#REF!,#REF!+#REF!),IF($AB871&lt;$AC871,#REF!+#REF!,#REF!+#REF!)))))</f>
        <v xml:space="preserve"> </v>
      </c>
      <c r="AG871" s="125">
        <f t="shared" si="662"/>
        <v>0</v>
      </c>
      <c r="AH871" s="126">
        <f t="shared" si="663"/>
        <v>0</v>
      </c>
      <c r="AI871" s="126">
        <f t="shared" si="664"/>
        <v>0</v>
      </c>
      <c r="AJ871" s="126">
        <f t="shared" si="665"/>
        <v>0</v>
      </c>
      <c r="AK871" s="126">
        <f t="shared" si="666"/>
        <v>0</v>
      </c>
      <c r="AL871" s="126">
        <f t="shared" si="667"/>
        <v>4</v>
      </c>
      <c r="AM871" s="125">
        <f t="shared" si="696"/>
        <v>23</v>
      </c>
      <c r="AN871" s="125">
        <f t="shared" si="692"/>
        <v>0</v>
      </c>
      <c r="AO871" s="125">
        <f t="shared" si="693"/>
        <v>0</v>
      </c>
      <c r="AP871" s="125">
        <f t="shared" si="668"/>
        <v>1</v>
      </c>
      <c r="AQ871" s="127">
        <f t="shared" si="669"/>
        <v>810</v>
      </c>
      <c r="AR871" s="127">
        <f t="shared" si="670"/>
        <v>0</v>
      </c>
      <c r="AS871" s="125">
        <f t="shared" si="671"/>
        <v>0</v>
      </c>
      <c r="AT871" s="128">
        <f t="shared" si="672"/>
        <v>0</v>
      </c>
      <c r="AU871" s="128">
        <f t="shared" si="673"/>
        <v>0</v>
      </c>
      <c r="AV871" s="128">
        <f t="shared" si="674"/>
        <v>0</v>
      </c>
      <c r="AW871" s="128">
        <f t="shared" si="675"/>
        <v>0</v>
      </c>
      <c r="AX871" s="146">
        <f t="shared" si="694"/>
        <v>0</v>
      </c>
      <c r="AY871" s="147">
        <f t="shared" si="676"/>
        <v>0</v>
      </c>
      <c r="AZ871" s="146">
        <f t="shared" si="695"/>
        <v>0</v>
      </c>
      <c r="BA871" s="129">
        <f t="shared" si="677"/>
        <v>0</v>
      </c>
      <c r="BB871" s="129">
        <f t="shared" si="678"/>
        <v>0</v>
      </c>
      <c r="BC871" s="129">
        <f t="shared" si="679"/>
        <v>0</v>
      </c>
      <c r="BD871" s="130">
        <f t="shared" si="680"/>
        <v>0</v>
      </c>
      <c r="BE871" s="130">
        <f t="shared" si="681"/>
        <v>0</v>
      </c>
      <c r="BF871" s="130">
        <f t="shared" si="682"/>
        <v>0</v>
      </c>
      <c r="BG871" s="149" t="b">
        <f t="shared" si="683"/>
        <v>0</v>
      </c>
      <c r="BH871" s="130" t="b">
        <f t="shared" si="684"/>
        <v>0</v>
      </c>
      <c r="BI871" s="130" t="str">
        <f t="shared" si="697"/>
        <v/>
      </c>
      <c r="BJ871" s="130" t="str">
        <f t="shared" si="698"/>
        <v/>
      </c>
      <c r="BK871" s="130">
        <f t="shared" si="699"/>
        <v>0</v>
      </c>
      <c r="BL871" s="130" t="str">
        <f t="shared" si="685"/>
        <v/>
      </c>
      <c r="BM871" s="130" t="str">
        <f t="shared" si="704"/>
        <v/>
      </c>
      <c r="BN871" s="130" t="str">
        <f t="shared" si="705"/>
        <v/>
      </c>
      <c r="BO871" s="130">
        <f t="shared" si="701"/>
        <v>0</v>
      </c>
      <c r="BP871" s="130">
        <f t="shared" si="702"/>
        <v>0</v>
      </c>
      <c r="BQ871" s="130">
        <f t="shared" si="703"/>
        <v>0</v>
      </c>
      <c r="BR871" s="130">
        <f t="shared" si="700"/>
        <v>0</v>
      </c>
      <c r="BS871" s="130" t="str">
        <f t="shared" si="686"/>
        <v>N</v>
      </c>
    </row>
    <row r="872" spans="1:71" ht="18" customHeight="1">
      <c r="A872" s="115"/>
      <c r="B872" s="117"/>
      <c r="C872" s="117"/>
      <c r="D872" s="118"/>
      <c r="E872" s="118"/>
      <c r="F872" s="115"/>
      <c r="G872" s="115"/>
      <c r="H872" s="119"/>
      <c r="I872" s="109" t="str">
        <f t="shared" si="656"/>
        <v xml:space="preserve"> </v>
      </c>
      <c r="J872" s="109" t="str">
        <f t="shared" si="657"/>
        <v xml:space="preserve"> </v>
      </c>
      <c r="K872" s="109" t="str">
        <f t="shared" si="658"/>
        <v xml:space="preserve"> </v>
      </c>
      <c r="W872" s="141" t="str">
        <f t="shared" si="659"/>
        <v xml:space="preserve"> </v>
      </c>
      <c r="X872" s="137" t="str">
        <f t="shared" si="660"/>
        <v xml:space="preserve"> </v>
      </c>
      <c r="Y872" s="137" t="str">
        <f t="shared" si="661"/>
        <v xml:space="preserve"> </v>
      </c>
      <c r="Z872" s="137" t="str">
        <f t="shared" si="687"/>
        <v xml:space="preserve"> </v>
      </c>
      <c r="AA872" s="138" t="str">
        <f t="shared" si="688"/>
        <v xml:space="preserve"> </v>
      </c>
      <c r="AB872" s="144" t="str">
        <f t="shared" si="689"/>
        <v xml:space="preserve"> </v>
      </c>
      <c r="AC872" s="139" t="e">
        <f t="shared" si="690"/>
        <v>#N/A</v>
      </c>
      <c r="AD872" s="139" t="e">
        <f t="shared" si="691"/>
        <v>#N/A</v>
      </c>
      <c r="AE872" s="140" t="str">
        <f>IF(ISBLANK($G872)," ",IF($D872="Z",#REF!,IF($G872=2,0,IF($G872=1,IF($AB872&gt;$AD872,#REF!,0),IF($AB872&lt;$AC872,#REF!,#REF!)))))</f>
        <v xml:space="preserve"> </v>
      </c>
      <c r="AF872" s="140" t="str">
        <f>IF(ISBLANK($G872)," ",IF($D872="Z",#REF!+#REF!,IF($G872=2,#REF!+#REF!,IF($G872=1,IF($AB872&gt;$AD872,#REF!+#REF!,#REF!+#REF!),IF($AB872&lt;$AC872,#REF!+#REF!,#REF!+#REF!)))))</f>
        <v xml:space="preserve"> </v>
      </c>
      <c r="AG872" s="125">
        <f t="shared" si="662"/>
        <v>0</v>
      </c>
      <c r="AH872" s="126">
        <f t="shared" si="663"/>
        <v>0</v>
      </c>
      <c r="AI872" s="126">
        <f t="shared" si="664"/>
        <v>0</v>
      </c>
      <c r="AJ872" s="126">
        <f t="shared" si="665"/>
        <v>0</v>
      </c>
      <c r="AK872" s="126">
        <f t="shared" si="666"/>
        <v>0</v>
      </c>
      <c r="AL872" s="126">
        <f t="shared" si="667"/>
        <v>4</v>
      </c>
      <c r="AM872" s="125">
        <f t="shared" si="696"/>
        <v>23</v>
      </c>
      <c r="AN872" s="125">
        <f t="shared" si="692"/>
        <v>0</v>
      </c>
      <c r="AO872" s="125">
        <f t="shared" si="693"/>
        <v>0</v>
      </c>
      <c r="AP872" s="125">
        <f t="shared" si="668"/>
        <v>1</v>
      </c>
      <c r="AQ872" s="127">
        <f t="shared" si="669"/>
        <v>810</v>
      </c>
      <c r="AR872" s="127">
        <f t="shared" si="670"/>
        <v>0</v>
      </c>
      <c r="AS872" s="125">
        <f t="shared" si="671"/>
        <v>0</v>
      </c>
      <c r="AT872" s="128">
        <f t="shared" si="672"/>
        <v>0</v>
      </c>
      <c r="AU872" s="128">
        <f t="shared" si="673"/>
        <v>0</v>
      </c>
      <c r="AV872" s="128">
        <f t="shared" si="674"/>
        <v>0</v>
      </c>
      <c r="AW872" s="128">
        <f t="shared" si="675"/>
        <v>0</v>
      </c>
      <c r="AX872" s="146">
        <f t="shared" si="694"/>
        <v>0</v>
      </c>
      <c r="AY872" s="147">
        <f t="shared" si="676"/>
        <v>0</v>
      </c>
      <c r="AZ872" s="146">
        <f t="shared" si="695"/>
        <v>0</v>
      </c>
      <c r="BA872" s="129">
        <f t="shared" si="677"/>
        <v>0</v>
      </c>
      <c r="BB872" s="129">
        <f t="shared" si="678"/>
        <v>0</v>
      </c>
      <c r="BC872" s="129">
        <f t="shared" si="679"/>
        <v>0</v>
      </c>
      <c r="BD872" s="130">
        <f t="shared" si="680"/>
        <v>0</v>
      </c>
      <c r="BE872" s="130">
        <f t="shared" si="681"/>
        <v>0</v>
      </c>
      <c r="BF872" s="130">
        <f t="shared" si="682"/>
        <v>0</v>
      </c>
      <c r="BG872" s="149" t="b">
        <f t="shared" si="683"/>
        <v>0</v>
      </c>
      <c r="BH872" s="130" t="b">
        <f t="shared" si="684"/>
        <v>0</v>
      </c>
      <c r="BI872" s="130" t="str">
        <f t="shared" si="697"/>
        <v/>
      </c>
      <c r="BJ872" s="130" t="str">
        <f t="shared" si="698"/>
        <v/>
      </c>
      <c r="BK872" s="130">
        <f t="shared" si="699"/>
        <v>0</v>
      </c>
      <c r="BL872" s="130" t="str">
        <f t="shared" si="685"/>
        <v/>
      </c>
      <c r="BM872" s="130" t="str">
        <f t="shared" si="704"/>
        <v/>
      </c>
      <c r="BN872" s="130" t="str">
        <f t="shared" si="705"/>
        <v/>
      </c>
      <c r="BO872" s="130">
        <f t="shared" si="701"/>
        <v>0</v>
      </c>
      <c r="BP872" s="130">
        <f t="shared" si="702"/>
        <v>0</v>
      </c>
      <c r="BQ872" s="130">
        <f t="shared" si="703"/>
        <v>0</v>
      </c>
      <c r="BR872" s="130">
        <f t="shared" si="700"/>
        <v>0</v>
      </c>
      <c r="BS872" s="130" t="str">
        <f t="shared" si="686"/>
        <v>N</v>
      </c>
    </row>
    <row r="873" spans="1:71" ht="18" customHeight="1">
      <c r="A873" s="115"/>
      <c r="B873" s="117"/>
      <c r="C873" s="117"/>
      <c r="D873" s="118"/>
      <c r="E873" s="118"/>
      <c r="F873" s="115"/>
      <c r="G873" s="115"/>
      <c r="H873" s="119"/>
      <c r="I873" s="109" t="str">
        <f t="shared" si="656"/>
        <v xml:space="preserve"> </v>
      </c>
      <c r="J873" s="109" t="str">
        <f t="shared" si="657"/>
        <v xml:space="preserve"> </v>
      </c>
      <c r="K873" s="109" t="str">
        <f t="shared" si="658"/>
        <v xml:space="preserve"> </v>
      </c>
      <c r="W873" s="141" t="str">
        <f t="shared" si="659"/>
        <v xml:space="preserve"> </v>
      </c>
      <c r="X873" s="137" t="str">
        <f t="shared" si="660"/>
        <v xml:space="preserve"> </v>
      </c>
      <c r="Y873" s="137" t="str">
        <f t="shared" si="661"/>
        <v xml:space="preserve"> </v>
      </c>
      <c r="Z873" s="137" t="str">
        <f t="shared" si="687"/>
        <v xml:space="preserve"> </v>
      </c>
      <c r="AA873" s="138" t="str">
        <f t="shared" si="688"/>
        <v xml:space="preserve"> </v>
      </c>
      <c r="AB873" s="144" t="str">
        <f t="shared" si="689"/>
        <v xml:space="preserve"> </v>
      </c>
      <c r="AC873" s="139" t="e">
        <f t="shared" si="690"/>
        <v>#N/A</v>
      </c>
      <c r="AD873" s="139" t="e">
        <f t="shared" si="691"/>
        <v>#N/A</v>
      </c>
      <c r="AE873" s="140" t="str">
        <f>IF(ISBLANK($G873)," ",IF($D873="Z",#REF!,IF($G873=2,0,IF($G873=1,IF($AB873&gt;$AD873,#REF!,0),IF($AB873&lt;$AC873,#REF!,#REF!)))))</f>
        <v xml:space="preserve"> </v>
      </c>
      <c r="AF873" s="140" t="str">
        <f>IF(ISBLANK($G873)," ",IF($D873="Z",#REF!+#REF!,IF($G873=2,#REF!+#REF!,IF($G873=1,IF($AB873&gt;$AD873,#REF!+#REF!,#REF!+#REF!),IF($AB873&lt;$AC873,#REF!+#REF!,#REF!+#REF!)))))</f>
        <v xml:space="preserve"> </v>
      </c>
      <c r="AG873" s="125">
        <f t="shared" si="662"/>
        <v>0</v>
      </c>
      <c r="AH873" s="126">
        <f t="shared" si="663"/>
        <v>0</v>
      </c>
      <c r="AI873" s="126">
        <f t="shared" si="664"/>
        <v>0</v>
      </c>
      <c r="AJ873" s="126">
        <f t="shared" si="665"/>
        <v>0</v>
      </c>
      <c r="AK873" s="126">
        <f t="shared" si="666"/>
        <v>0</v>
      </c>
      <c r="AL873" s="126">
        <f t="shared" si="667"/>
        <v>4</v>
      </c>
      <c r="AM873" s="125">
        <f t="shared" si="696"/>
        <v>23</v>
      </c>
      <c r="AN873" s="125">
        <f t="shared" si="692"/>
        <v>0</v>
      </c>
      <c r="AO873" s="125">
        <f t="shared" si="693"/>
        <v>0</v>
      </c>
      <c r="AP873" s="125">
        <f t="shared" si="668"/>
        <v>1</v>
      </c>
      <c r="AQ873" s="127">
        <f t="shared" si="669"/>
        <v>810</v>
      </c>
      <c r="AR873" s="127">
        <f t="shared" si="670"/>
        <v>0</v>
      </c>
      <c r="AS873" s="125">
        <f t="shared" si="671"/>
        <v>0</v>
      </c>
      <c r="AT873" s="128">
        <f t="shared" si="672"/>
        <v>0</v>
      </c>
      <c r="AU873" s="128">
        <f t="shared" si="673"/>
        <v>0</v>
      </c>
      <c r="AV873" s="128">
        <f t="shared" si="674"/>
        <v>0</v>
      </c>
      <c r="AW873" s="128">
        <f t="shared" si="675"/>
        <v>0</v>
      </c>
      <c r="AX873" s="146">
        <f t="shared" si="694"/>
        <v>0</v>
      </c>
      <c r="AY873" s="147">
        <f t="shared" si="676"/>
        <v>0</v>
      </c>
      <c r="AZ873" s="146">
        <f t="shared" si="695"/>
        <v>0</v>
      </c>
      <c r="BA873" s="129">
        <f t="shared" si="677"/>
        <v>0</v>
      </c>
      <c r="BB873" s="129">
        <f t="shared" si="678"/>
        <v>0</v>
      </c>
      <c r="BC873" s="129">
        <f t="shared" si="679"/>
        <v>0</v>
      </c>
      <c r="BD873" s="130">
        <f t="shared" si="680"/>
        <v>0</v>
      </c>
      <c r="BE873" s="130">
        <f t="shared" si="681"/>
        <v>0</v>
      </c>
      <c r="BF873" s="130">
        <f t="shared" si="682"/>
        <v>0</v>
      </c>
      <c r="BG873" s="149" t="b">
        <f t="shared" si="683"/>
        <v>0</v>
      </c>
      <c r="BH873" s="130" t="b">
        <f t="shared" si="684"/>
        <v>0</v>
      </c>
      <c r="BI873" s="130" t="str">
        <f t="shared" si="697"/>
        <v/>
      </c>
      <c r="BJ873" s="130" t="str">
        <f t="shared" si="698"/>
        <v/>
      </c>
      <c r="BK873" s="130">
        <f t="shared" si="699"/>
        <v>0</v>
      </c>
      <c r="BL873" s="130" t="str">
        <f t="shared" si="685"/>
        <v/>
      </c>
      <c r="BM873" s="130" t="str">
        <f t="shared" si="704"/>
        <v/>
      </c>
      <c r="BN873" s="130" t="str">
        <f t="shared" si="705"/>
        <v/>
      </c>
      <c r="BO873" s="130">
        <f t="shared" si="701"/>
        <v>0</v>
      </c>
      <c r="BP873" s="130">
        <f t="shared" si="702"/>
        <v>0</v>
      </c>
      <c r="BQ873" s="130">
        <f t="shared" si="703"/>
        <v>0</v>
      </c>
      <c r="BR873" s="130">
        <f t="shared" si="700"/>
        <v>0</v>
      </c>
      <c r="BS873" s="130" t="str">
        <f t="shared" si="686"/>
        <v>N</v>
      </c>
    </row>
    <row r="874" spans="1:71" ht="18" customHeight="1">
      <c r="A874" s="115"/>
      <c r="B874" s="117"/>
      <c r="C874" s="117"/>
      <c r="D874" s="118"/>
      <c r="E874" s="118"/>
      <c r="F874" s="115"/>
      <c r="G874" s="115"/>
      <c r="H874" s="119"/>
      <c r="I874" s="109" t="str">
        <f t="shared" si="656"/>
        <v xml:space="preserve"> </v>
      </c>
      <c r="J874" s="109" t="str">
        <f t="shared" si="657"/>
        <v xml:space="preserve"> </v>
      </c>
      <c r="K874" s="109" t="str">
        <f t="shared" si="658"/>
        <v xml:space="preserve"> </v>
      </c>
      <c r="W874" s="141" t="str">
        <f t="shared" si="659"/>
        <v xml:space="preserve"> </v>
      </c>
      <c r="X874" s="137" t="str">
        <f t="shared" si="660"/>
        <v xml:space="preserve"> </v>
      </c>
      <c r="Y874" s="137" t="str">
        <f t="shared" si="661"/>
        <v xml:space="preserve"> </v>
      </c>
      <c r="Z874" s="137" t="str">
        <f t="shared" si="687"/>
        <v xml:space="preserve"> </v>
      </c>
      <c r="AA874" s="138" t="str">
        <f t="shared" si="688"/>
        <v xml:space="preserve"> </v>
      </c>
      <c r="AB874" s="144" t="str">
        <f t="shared" si="689"/>
        <v xml:space="preserve"> </v>
      </c>
      <c r="AC874" s="139" t="e">
        <f t="shared" si="690"/>
        <v>#N/A</v>
      </c>
      <c r="AD874" s="139" t="e">
        <f t="shared" si="691"/>
        <v>#N/A</v>
      </c>
      <c r="AE874" s="140" t="str">
        <f>IF(ISBLANK($G874)," ",IF($D874="Z",#REF!,IF($G874=2,0,IF($G874=1,IF($AB874&gt;$AD874,#REF!,0),IF($AB874&lt;$AC874,#REF!,#REF!)))))</f>
        <v xml:space="preserve"> </v>
      </c>
      <c r="AF874" s="140" t="str">
        <f>IF(ISBLANK($G874)," ",IF($D874="Z",#REF!+#REF!,IF($G874=2,#REF!+#REF!,IF($G874=1,IF($AB874&gt;$AD874,#REF!+#REF!,#REF!+#REF!),IF($AB874&lt;$AC874,#REF!+#REF!,#REF!+#REF!)))))</f>
        <v xml:space="preserve"> </v>
      </c>
      <c r="AG874" s="125">
        <f t="shared" si="662"/>
        <v>0</v>
      </c>
      <c r="AH874" s="126">
        <f t="shared" si="663"/>
        <v>0</v>
      </c>
      <c r="AI874" s="126">
        <f t="shared" si="664"/>
        <v>0</v>
      </c>
      <c r="AJ874" s="126">
        <f t="shared" si="665"/>
        <v>0</v>
      </c>
      <c r="AK874" s="126">
        <f t="shared" si="666"/>
        <v>0</v>
      </c>
      <c r="AL874" s="126">
        <f t="shared" si="667"/>
        <v>4</v>
      </c>
      <c r="AM874" s="125">
        <f t="shared" si="696"/>
        <v>23</v>
      </c>
      <c r="AN874" s="125">
        <f t="shared" si="692"/>
        <v>0</v>
      </c>
      <c r="AO874" s="125">
        <f t="shared" si="693"/>
        <v>0</v>
      </c>
      <c r="AP874" s="125">
        <f t="shared" si="668"/>
        <v>1</v>
      </c>
      <c r="AQ874" s="127">
        <f t="shared" si="669"/>
        <v>810</v>
      </c>
      <c r="AR874" s="127">
        <f t="shared" si="670"/>
        <v>0</v>
      </c>
      <c r="AS874" s="125">
        <f t="shared" si="671"/>
        <v>0</v>
      </c>
      <c r="AT874" s="128">
        <f t="shared" si="672"/>
        <v>0</v>
      </c>
      <c r="AU874" s="128">
        <f t="shared" si="673"/>
        <v>0</v>
      </c>
      <c r="AV874" s="128">
        <f t="shared" si="674"/>
        <v>0</v>
      </c>
      <c r="AW874" s="128">
        <f t="shared" si="675"/>
        <v>0</v>
      </c>
      <c r="AX874" s="146">
        <f t="shared" si="694"/>
        <v>0</v>
      </c>
      <c r="AY874" s="147">
        <f t="shared" si="676"/>
        <v>0</v>
      </c>
      <c r="AZ874" s="146">
        <f t="shared" si="695"/>
        <v>0</v>
      </c>
      <c r="BA874" s="129">
        <f t="shared" si="677"/>
        <v>0</v>
      </c>
      <c r="BB874" s="129">
        <f t="shared" si="678"/>
        <v>0</v>
      </c>
      <c r="BC874" s="129">
        <f t="shared" si="679"/>
        <v>0</v>
      </c>
      <c r="BD874" s="130">
        <f t="shared" si="680"/>
        <v>0</v>
      </c>
      <c r="BE874" s="130">
        <f t="shared" si="681"/>
        <v>0</v>
      </c>
      <c r="BF874" s="130">
        <f t="shared" si="682"/>
        <v>0</v>
      </c>
      <c r="BG874" s="149" t="b">
        <f t="shared" si="683"/>
        <v>0</v>
      </c>
      <c r="BH874" s="130" t="b">
        <f t="shared" si="684"/>
        <v>0</v>
      </c>
      <c r="BI874" s="130" t="str">
        <f t="shared" si="697"/>
        <v/>
      </c>
      <c r="BJ874" s="130" t="str">
        <f t="shared" si="698"/>
        <v/>
      </c>
      <c r="BK874" s="130">
        <f t="shared" si="699"/>
        <v>0</v>
      </c>
      <c r="BL874" s="130" t="str">
        <f t="shared" si="685"/>
        <v/>
      </c>
      <c r="BM874" s="130" t="str">
        <f t="shared" si="704"/>
        <v/>
      </c>
      <c r="BN874" s="130" t="str">
        <f t="shared" si="705"/>
        <v/>
      </c>
      <c r="BO874" s="130">
        <f t="shared" si="701"/>
        <v>0</v>
      </c>
      <c r="BP874" s="130">
        <f t="shared" si="702"/>
        <v>0</v>
      </c>
      <c r="BQ874" s="130">
        <f t="shared" si="703"/>
        <v>0</v>
      </c>
      <c r="BR874" s="130">
        <f t="shared" si="700"/>
        <v>0</v>
      </c>
      <c r="BS874" s="130" t="str">
        <f t="shared" si="686"/>
        <v>N</v>
      </c>
    </row>
    <row r="875" spans="1:71" ht="18" customHeight="1">
      <c r="A875" s="115"/>
      <c r="B875" s="117"/>
      <c r="C875" s="117"/>
      <c r="D875" s="118"/>
      <c r="E875" s="118"/>
      <c r="F875" s="115"/>
      <c r="G875" s="115"/>
      <c r="H875" s="119"/>
      <c r="I875" s="109" t="str">
        <f t="shared" si="656"/>
        <v xml:space="preserve"> </v>
      </c>
      <c r="J875" s="109" t="str">
        <f t="shared" si="657"/>
        <v xml:space="preserve"> </v>
      </c>
      <c r="K875" s="109" t="str">
        <f t="shared" si="658"/>
        <v xml:space="preserve"> </v>
      </c>
      <c r="W875" s="141" t="str">
        <f t="shared" si="659"/>
        <v xml:space="preserve"> </v>
      </c>
      <c r="X875" s="137" t="str">
        <f t="shared" si="660"/>
        <v xml:space="preserve"> </v>
      </c>
      <c r="Y875" s="137" t="str">
        <f t="shared" si="661"/>
        <v xml:space="preserve"> </v>
      </c>
      <c r="Z875" s="137" t="str">
        <f t="shared" si="687"/>
        <v xml:space="preserve"> </v>
      </c>
      <c r="AA875" s="138" t="str">
        <f t="shared" si="688"/>
        <v xml:space="preserve"> </v>
      </c>
      <c r="AB875" s="144" t="str">
        <f t="shared" si="689"/>
        <v xml:space="preserve"> </v>
      </c>
      <c r="AC875" s="139" t="e">
        <f t="shared" si="690"/>
        <v>#N/A</v>
      </c>
      <c r="AD875" s="139" t="e">
        <f t="shared" si="691"/>
        <v>#N/A</v>
      </c>
      <c r="AE875" s="140" t="str">
        <f>IF(ISBLANK($G875)," ",IF($D875="Z",#REF!,IF($G875=2,0,IF($G875=1,IF($AB875&gt;$AD875,#REF!,0),IF($AB875&lt;$AC875,#REF!,#REF!)))))</f>
        <v xml:space="preserve"> </v>
      </c>
      <c r="AF875" s="140" t="str">
        <f>IF(ISBLANK($G875)," ",IF($D875="Z",#REF!+#REF!,IF($G875=2,#REF!+#REF!,IF($G875=1,IF($AB875&gt;$AD875,#REF!+#REF!,#REF!+#REF!),IF($AB875&lt;$AC875,#REF!+#REF!,#REF!+#REF!)))))</f>
        <v xml:space="preserve"> </v>
      </c>
      <c r="AG875" s="125">
        <f t="shared" si="662"/>
        <v>0</v>
      </c>
      <c r="AH875" s="126">
        <f t="shared" si="663"/>
        <v>0</v>
      </c>
      <c r="AI875" s="126">
        <f t="shared" si="664"/>
        <v>0</v>
      </c>
      <c r="AJ875" s="126">
        <f t="shared" si="665"/>
        <v>0</v>
      </c>
      <c r="AK875" s="126">
        <f t="shared" si="666"/>
        <v>0</v>
      </c>
      <c r="AL875" s="126">
        <f t="shared" si="667"/>
        <v>4</v>
      </c>
      <c r="AM875" s="125">
        <f t="shared" si="696"/>
        <v>23</v>
      </c>
      <c r="AN875" s="125">
        <f t="shared" si="692"/>
        <v>0</v>
      </c>
      <c r="AO875" s="125">
        <f t="shared" si="693"/>
        <v>0</v>
      </c>
      <c r="AP875" s="125">
        <f t="shared" si="668"/>
        <v>1</v>
      </c>
      <c r="AQ875" s="127">
        <f t="shared" si="669"/>
        <v>810</v>
      </c>
      <c r="AR875" s="127">
        <f t="shared" si="670"/>
        <v>0</v>
      </c>
      <c r="AS875" s="125">
        <f t="shared" si="671"/>
        <v>0</v>
      </c>
      <c r="AT875" s="128">
        <f t="shared" si="672"/>
        <v>0</v>
      </c>
      <c r="AU875" s="128">
        <f t="shared" si="673"/>
        <v>0</v>
      </c>
      <c r="AV875" s="128">
        <f t="shared" si="674"/>
        <v>0</v>
      </c>
      <c r="AW875" s="128">
        <f t="shared" si="675"/>
        <v>0</v>
      </c>
      <c r="AX875" s="146">
        <f t="shared" si="694"/>
        <v>0</v>
      </c>
      <c r="AY875" s="147">
        <f t="shared" si="676"/>
        <v>0</v>
      </c>
      <c r="AZ875" s="146">
        <f t="shared" si="695"/>
        <v>0</v>
      </c>
      <c r="BA875" s="129">
        <f t="shared" si="677"/>
        <v>0</v>
      </c>
      <c r="BB875" s="129">
        <f t="shared" si="678"/>
        <v>0</v>
      </c>
      <c r="BC875" s="129">
        <f t="shared" si="679"/>
        <v>0</v>
      </c>
      <c r="BD875" s="130">
        <f t="shared" si="680"/>
        <v>0</v>
      </c>
      <c r="BE875" s="130">
        <f t="shared" si="681"/>
        <v>0</v>
      </c>
      <c r="BF875" s="130">
        <f t="shared" si="682"/>
        <v>0</v>
      </c>
      <c r="BG875" s="149" t="b">
        <f t="shared" si="683"/>
        <v>0</v>
      </c>
      <c r="BH875" s="130" t="b">
        <f t="shared" si="684"/>
        <v>0</v>
      </c>
      <c r="BI875" s="130" t="str">
        <f t="shared" si="697"/>
        <v/>
      </c>
      <c r="BJ875" s="130" t="str">
        <f t="shared" si="698"/>
        <v/>
      </c>
      <c r="BK875" s="130">
        <f t="shared" si="699"/>
        <v>0</v>
      </c>
      <c r="BL875" s="130" t="str">
        <f t="shared" si="685"/>
        <v/>
      </c>
      <c r="BM875" s="130" t="str">
        <f t="shared" si="704"/>
        <v/>
      </c>
      <c r="BN875" s="130" t="str">
        <f t="shared" si="705"/>
        <v/>
      </c>
      <c r="BO875" s="130">
        <f t="shared" si="701"/>
        <v>0</v>
      </c>
      <c r="BP875" s="130">
        <f t="shared" si="702"/>
        <v>0</v>
      </c>
      <c r="BQ875" s="130">
        <f t="shared" si="703"/>
        <v>0</v>
      </c>
      <c r="BR875" s="130">
        <f t="shared" si="700"/>
        <v>0</v>
      </c>
      <c r="BS875" s="130" t="str">
        <f t="shared" si="686"/>
        <v>N</v>
      </c>
    </row>
    <row r="876" spans="1:71" ht="18" customHeight="1">
      <c r="A876" s="115"/>
      <c r="B876" s="117"/>
      <c r="C876" s="117"/>
      <c r="D876" s="118"/>
      <c r="E876" s="118"/>
      <c r="F876" s="115"/>
      <c r="G876" s="115"/>
      <c r="H876" s="119"/>
      <c r="I876" s="109" t="str">
        <f t="shared" si="656"/>
        <v xml:space="preserve"> </v>
      </c>
      <c r="J876" s="109" t="str">
        <f t="shared" si="657"/>
        <v xml:space="preserve"> </v>
      </c>
      <c r="K876" s="109" t="str">
        <f t="shared" si="658"/>
        <v xml:space="preserve"> </v>
      </c>
      <c r="W876" s="141" t="str">
        <f t="shared" si="659"/>
        <v xml:space="preserve"> </v>
      </c>
      <c r="X876" s="137" t="str">
        <f t="shared" si="660"/>
        <v xml:space="preserve"> </v>
      </c>
      <c r="Y876" s="137" t="str">
        <f t="shared" si="661"/>
        <v xml:space="preserve"> </v>
      </c>
      <c r="Z876" s="137" t="str">
        <f t="shared" si="687"/>
        <v xml:space="preserve"> </v>
      </c>
      <c r="AA876" s="138" t="str">
        <f t="shared" si="688"/>
        <v xml:space="preserve"> </v>
      </c>
      <c r="AB876" s="144" t="str">
        <f t="shared" si="689"/>
        <v xml:space="preserve"> </v>
      </c>
      <c r="AC876" s="139" t="e">
        <f t="shared" si="690"/>
        <v>#N/A</v>
      </c>
      <c r="AD876" s="139" t="e">
        <f t="shared" si="691"/>
        <v>#N/A</v>
      </c>
      <c r="AE876" s="140" t="str">
        <f>IF(ISBLANK($G876)," ",IF($D876="Z",#REF!,IF($G876=2,0,IF($G876=1,IF($AB876&gt;$AD876,#REF!,0),IF($AB876&lt;$AC876,#REF!,#REF!)))))</f>
        <v xml:space="preserve"> </v>
      </c>
      <c r="AF876" s="140" t="str">
        <f>IF(ISBLANK($G876)," ",IF($D876="Z",#REF!+#REF!,IF($G876=2,#REF!+#REF!,IF($G876=1,IF($AB876&gt;$AD876,#REF!+#REF!,#REF!+#REF!),IF($AB876&lt;$AC876,#REF!+#REF!,#REF!+#REF!)))))</f>
        <v xml:space="preserve"> </v>
      </c>
      <c r="AG876" s="125">
        <f t="shared" si="662"/>
        <v>0</v>
      </c>
      <c r="AH876" s="126">
        <f t="shared" si="663"/>
        <v>0</v>
      </c>
      <c r="AI876" s="126">
        <f t="shared" si="664"/>
        <v>0</v>
      </c>
      <c r="AJ876" s="126">
        <f t="shared" si="665"/>
        <v>0</v>
      </c>
      <c r="AK876" s="126">
        <f t="shared" si="666"/>
        <v>0</v>
      </c>
      <c r="AL876" s="126">
        <f t="shared" si="667"/>
        <v>4</v>
      </c>
      <c r="AM876" s="125">
        <f t="shared" si="696"/>
        <v>23</v>
      </c>
      <c r="AN876" s="125">
        <f t="shared" si="692"/>
        <v>0</v>
      </c>
      <c r="AO876" s="125">
        <f t="shared" si="693"/>
        <v>0</v>
      </c>
      <c r="AP876" s="125">
        <f t="shared" si="668"/>
        <v>1</v>
      </c>
      <c r="AQ876" s="127">
        <f t="shared" si="669"/>
        <v>810</v>
      </c>
      <c r="AR876" s="127">
        <f t="shared" si="670"/>
        <v>0</v>
      </c>
      <c r="AS876" s="125">
        <f t="shared" si="671"/>
        <v>0</v>
      </c>
      <c r="AT876" s="128">
        <f t="shared" si="672"/>
        <v>0</v>
      </c>
      <c r="AU876" s="128">
        <f t="shared" si="673"/>
        <v>0</v>
      </c>
      <c r="AV876" s="128">
        <f t="shared" si="674"/>
        <v>0</v>
      </c>
      <c r="AW876" s="128">
        <f t="shared" si="675"/>
        <v>0</v>
      </c>
      <c r="AX876" s="146">
        <f t="shared" si="694"/>
        <v>0</v>
      </c>
      <c r="AY876" s="147">
        <f t="shared" si="676"/>
        <v>0</v>
      </c>
      <c r="AZ876" s="146">
        <f t="shared" si="695"/>
        <v>0</v>
      </c>
      <c r="BA876" s="129">
        <f t="shared" si="677"/>
        <v>0</v>
      </c>
      <c r="BB876" s="129">
        <f t="shared" si="678"/>
        <v>0</v>
      </c>
      <c r="BC876" s="129">
        <f t="shared" si="679"/>
        <v>0</v>
      </c>
      <c r="BD876" s="130">
        <f t="shared" si="680"/>
        <v>0</v>
      </c>
      <c r="BE876" s="130">
        <f t="shared" si="681"/>
        <v>0</v>
      </c>
      <c r="BF876" s="130">
        <f t="shared" si="682"/>
        <v>0</v>
      </c>
      <c r="BG876" s="149" t="b">
        <f t="shared" si="683"/>
        <v>0</v>
      </c>
      <c r="BH876" s="130" t="b">
        <f t="shared" si="684"/>
        <v>0</v>
      </c>
      <c r="BI876" s="130" t="str">
        <f t="shared" si="697"/>
        <v/>
      </c>
      <c r="BJ876" s="130" t="str">
        <f t="shared" si="698"/>
        <v/>
      </c>
      <c r="BK876" s="130">
        <f t="shared" si="699"/>
        <v>0</v>
      </c>
      <c r="BL876" s="130" t="str">
        <f t="shared" si="685"/>
        <v/>
      </c>
      <c r="BM876" s="130" t="str">
        <f t="shared" si="704"/>
        <v/>
      </c>
      <c r="BN876" s="130" t="str">
        <f t="shared" si="705"/>
        <v/>
      </c>
      <c r="BO876" s="130">
        <f t="shared" si="701"/>
        <v>0</v>
      </c>
      <c r="BP876" s="130">
        <f t="shared" si="702"/>
        <v>0</v>
      </c>
      <c r="BQ876" s="130">
        <f t="shared" si="703"/>
        <v>0</v>
      </c>
      <c r="BR876" s="130">
        <f t="shared" si="700"/>
        <v>0</v>
      </c>
      <c r="BS876" s="130" t="str">
        <f t="shared" si="686"/>
        <v>N</v>
      </c>
    </row>
    <row r="877" spans="1:71" ht="18" customHeight="1">
      <c r="A877" s="115"/>
      <c r="B877" s="117"/>
      <c r="C877" s="117"/>
      <c r="D877" s="118"/>
      <c r="E877" s="118"/>
      <c r="F877" s="115"/>
      <c r="G877" s="115"/>
      <c r="H877" s="119"/>
      <c r="I877" s="109" t="str">
        <f t="shared" si="656"/>
        <v xml:space="preserve"> </v>
      </c>
      <c r="J877" s="109" t="str">
        <f t="shared" si="657"/>
        <v xml:space="preserve"> </v>
      </c>
      <c r="K877" s="109" t="str">
        <f t="shared" si="658"/>
        <v xml:space="preserve"> </v>
      </c>
      <c r="W877" s="141" t="str">
        <f t="shared" si="659"/>
        <v xml:space="preserve"> </v>
      </c>
      <c r="X877" s="137" t="str">
        <f t="shared" si="660"/>
        <v xml:space="preserve"> </v>
      </c>
      <c r="Y877" s="137" t="str">
        <f t="shared" si="661"/>
        <v xml:space="preserve"> </v>
      </c>
      <c r="Z877" s="137" t="str">
        <f t="shared" si="687"/>
        <v xml:space="preserve"> </v>
      </c>
      <c r="AA877" s="138" t="str">
        <f t="shared" si="688"/>
        <v xml:space="preserve"> </v>
      </c>
      <c r="AB877" s="144" t="str">
        <f t="shared" si="689"/>
        <v xml:space="preserve"> </v>
      </c>
      <c r="AC877" s="139" t="e">
        <f t="shared" si="690"/>
        <v>#N/A</v>
      </c>
      <c r="AD877" s="139" t="e">
        <f t="shared" si="691"/>
        <v>#N/A</v>
      </c>
      <c r="AE877" s="140" t="str">
        <f>IF(ISBLANK($G877)," ",IF($D877="Z",#REF!,IF($G877=2,0,IF($G877=1,IF($AB877&gt;$AD877,#REF!,0),IF($AB877&lt;$AC877,#REF!,#REF!)))))</f>
        <v xml:space="preserve"> </v>
      </c>
      <c r="AF877" s="140" t="str">
        <f>IF(ISBLANK($G877)," ",IF($D877="Z",#REF!+#REF!,IF($G877=2,#REF!+#REF!,IF($G877=1,IF($AB877&gt;$AD877,#REF!+#REF!,#REF!+#REF!),IF($AB877&lt;$AC877,#REF!+#REF!,#REF!+#REF!)))))</f>
        <v xml:space="preserve"> </v>
      </c>
      <c r="AG877" s="125">
        <f t="shared" si="662"/>
        <v>0</v>
      </c>
      <c r="AH877" s="126">
        <f t="shared" si="663"/>
        <v>0</v>
      </c>
      <c r="AI877" s="126">
        <f t="shared" si="664"/>
        <v>0</v>
      </c>
      <c r="AJ877" s="126">
        <f t="shared" si="665"/>
        <v>0</v>
      </c>
      <c r="AK877" s="126">
        <f t="shared" si="666"/>
        <v>0</v>
      </c>
      <c r="AL877" s="126">
        <f t="shared" si="667"/>
        <v>4</v>
      </c>
      <c r="AM877" s="125">
        <f t="shared" si="696"/>
        <v>23</v>
      </c>
      <c r="AN877" s="125">
        <f t="shared" si="692"/>
        <v>0</v>
      </c>
      <c r="AO877" s="125">
        <f t="shared" si="693"/>
        <v>0</v>
      </c>
      <c r="AP877" s="125">
        <f t="shared" si="668"/>
        <v>1</v>
      </c>
      <c r="AQ877" s="127">
        <f t="shared" si="669"/>
        <v>810</v>
      </c>
      <c r="AR877" s="127">
        <f t="shared" si="670"/>
        <v>0</v>
      </c>
      <c r="AS877" s="125">
        <f t="shared" si="671"/>
        <v>0</v>
      </c>
      <c r="AT877" s="128">
        <f t="shared" si="672"/>
        <v>0</v>
      </c>
      <c r="AU877" s="128">
        <f t="shared" si="673"/>
        <v>0</v>
      </c>
      <c r="AV877" s="128">
        <f t="shared" si="674"/>
        <v>0</v>
      </c>
      <c r="AW877" s="128">
        <f t="shared" si="675"/>
        <v>0</v>
      </c>
      <c r="AX877" s="146">
        <f t="shared" si="694"/>
        <v>0</v>
      </c>
      <c r="AY877" s="147">
        <f t="shared" si="676"/>
        <v>0</v>
      </c>
      <c r="AZ877" s="146">
        <f t="shared" si="695"/>
        <v>0</v>
      </c>
      <c r="BA877" s="129">
        <f t="shared" si="677"/>
        <v>0</v>
      </c>
      <c r="BB877" s="129">
        <f t="shared" si="678"/>
        <v>0</v>
      </c>
      <c r="BC877" s="129">
        <f t="shared" si="679"/>
        <v>0</v>
      </c>
      <c r="BD877" s="130">
        <f t="shared" si="680"/>
        <v>0</v>
      </c>
      <c r="BE877" s="130">
        <f t="shared" si="681"/>
        <v>0</v>
      </c>
      <c r="BF877" s="130">
        <f t="shared" si="682"/>
        <v>0</v>
      </c>
      <c r="BG877" s="149" t="b">
        <f t="shared" si="683"/>
        <v>0</v>
      </c>
      <c r="BH877" s="130" t="b">
        <f t="shared" si="684"/>
        <v>0</v>
      </c>
      <c r="BI877" s="130" t="str">
        <f t="shared" si="697"/>
        <v/>
      </c>
      <c r="BJ877" s="130" t="str">
        <f t="shared" si="698"/>
        <v/>
      </c>
      <c r="BK877" s="130">
        <f t="shared" si="699"/>
        <v>0</v>
      </c>
      <c r="BL877" s="130" t="str">
        <f t="shared" si="685"/>
        <v/>
      </c>
      <c r="BM877" s="130" t="str">
        <f t="shared" si="704"/>
        <v/>
      </c>
      <c r="BN877" s="130" t="str">
        <f t="shared" si="705"/>
        <v/>
      </c>
      <c r="BO877" s="130">
        <f t="shared" si="701"/>
        <v>0</v>
      </c>
      <c r="BP877" s="130">
        <f t="shared" si="702"/>
        <v>0</v>
      </c>
      <c r="BQ877" s="130">
        <f t="shared" si="703"/>
        <v>0</v>
      </c>
      <c r="BR877" s="130">
        <f t="shared" si="700"/>
        <v>0</v>
      </c>
      <c r="BS877" s="130" t="str">
        <f t="shared" si="686"/>
        <v>N</v>
      </c>
    </row>
    <row r="878" spans="1:71" ht="18" customHeight="1">
      <c r="A878" s="115"/>
      <c r="B878" s="117"/>
      <c r="C878" s="117"/>
      <c r="D878" s="118"/>
      <c r="E878" s="118"/>
      <c r="F878" s="115"/>
      <c r="G878" s="115"/>
      <c r="H878" s="119"/>
      <c r="I878" s="109" t="str">
        <f t="shared" si="656"/>
        <v xml:space="preserve"> </v>
      </c>
      <c r="J878" s="109" t="str">
        <f t="shared" si="657"/>
        <v xml:space="preserve"> </v>
      </c>
      <c r="K878" s="109" t="str">
        <f t="shared" si="658"/>
        <v xml:space="preserve"> </v>
      </c>
      <c r="W878" s="141" t="str">
        <f t="shared" si="659"/>
        <v xml:space="preserve"> </v>
      </c>
      <c r="X878" s="137" t="str">
        <f t="shared" si="660"/>
        <v xml:space="preserve"> </v>
      </c>
      <c r="Y878" s="137" t="str">
        <f t="shared" si="661"/>
        <v xml:space="preserve"> </v>
      </c>
      <c r="Z878" s="137" t="str">
        <f t="shared" si="687"/>
        <v xml:space="preserve"> </v>
      </c>
      <c r="AA878" s="138" t="str">
        <f t="shared" si="688"/>
        <v xml:space="preserve"> </v>
      </c>
      <c r="AB878" s="144" t="str">
        <f t="shared" si="689"/>
        <v xml:space="preserve"> </v>
      </c>
      <c r="AC878" s="139" t="e">
        <f t="shared" si="690"/>
        <v>#N/A</v>
      </c>
      <c r="AD878" s="139" t="e">
        <f t="shared" si="691"/>
        <v>#N/A</v>
      </c>
      <c r="AE878" s="140" t="str">
        <f>IF(ISBLANK($G878)," ",IF($D878="Z",#REF!,IF($G878=2,0,IF($G878=1,IF($AB878&gt;$AD878,#REF!,0),IF($AB878&lt;$AC878,#REF!,#REF!)))))</f>
        <v xml:space="preserve"> </v>
      </c>
      <c r="AF878" s="140" t="str">
        <f>IF(ISBLANK($G878)," ",IF($D878="Z",#REF!+#REF!,IF($G878=2,#REF!+#REF!,IF($G878=1,IF($AB878&gt;$AD878,#REF!+#REF!,#REF!+#REF!),IF($AB878&lt;$AC878,#REF!+#REF!,#REF!+#REF!)))))</f>
        <v xml:space="preserve"> </v>
      </c>
      <c r="AG878" s="125">
        <f t="shared" si="662"/>
        <v>0</v>
      </c>
      <c r="AH878" s="126">
        <f t="shared" si="663"/>
        <v>0</v>
      </c>
      <c r="AI878" s="126">
        <f t="shared" si="664"/>
        <v>0</v>
      </c>
      <c r="AJ878" s="126">
        <f t="shared" si="665"/>
        <v>0</v>
      </c>
      <c r="AK878" s="126">
        <f t="shared" si="666"/>
        <v>0</v>
      </c>
      <c r="AL878" s="126">
        <f t="shared" si="667"/>
        <v>4</v>
      </c>
      <c r="AM878" s="125">
        <f t="shared" si="696"/>
        <v>23</v>
      </c>
      <c r="AN878" s="125">
        <f t="shared" si="692"/>
        <v>0</v>
      </c>
      <c r="AO878" s="125">
        <f t="shared" si="693"/>
        <v>0</v>
      </c>
      <c r="AP878" s="125">
        <f t="shared" si="668"/>
        <v>1</v>
      </c>
      <c r="AQ878" s="127">
        <f t="shared" si="669"/>
        <v>810</v>
      </c>
      <c r="AR878" s="127">
        <f t="shared" si="670"/>
        <v>0</v>
      </c>
      <c r="AS878" s="125">
        <f t="shared" si="671"/>
        <v>0</v>
      </c>
      <c r="AT878" s="128">
        <f t="shared" si="672"/>
        <v>0</v>
      </c>
      <c r="AU878" s="128">
        <f t="shared" si="673"/>
        <v>0</v>
      </c>
      <c r="AV878" s="128">
        <f t="shared" si="674"/>
        <v>0</v>
      </c>
      <c r="AW878" s="128">
        <f t="shared" si="675"/>
        <v>0</v>
      </c>
      <c r="AX878" s="146">
        <f t="shared" si="694"/>
        <v>0</v>
      </c>
      <c r="AY878" s="147">
        <f t="shared" si="676"/>
        <v>0</v>
      </c>
      <c r="AZ878" s="146">
        <f t="shared" si="695"/>
        <v>0</v>
      </c>
      <c r="BA878" s="129">
        <f t="shared" si="677"/>
        <v>0</v>
      </c>
      <c r="BB878" s="129">
        <f t="shared" si="678"/>
        <v>0</v>
      </c>
      <c r="BC878" s="129">
        <f t="shared" si="679"/>
        <v>0</v>
      </c>
      <c r="BD878" s="130">
        <f t="shared" si="680"/>
        <v>0</v>
      </c>
      <c r="BE878" s="130">
        <f t="shared" si="681"/>
        <v>0</v>
      </c>
      <c r="BF878" s="130">
        <f t="shared" si="682"/>
        <v>0</v>
      </c>
      <c r="BG878" s="149" t="b">
        <f t="shared" si="683"/>
        <v>0</v>
      </c>
      <c r="BH878" s="130" t="b">
        <f t="shared" si="684"/>
        <v>0</v>
      </c>
      <c r="BI878" s="130" t="str">
        <f t="shared" si="697"/>
        <v/>
      </c>
      <c r="BJ878" s="130" t="str">
        <f t="shared" si="698"/>
        <v/>
      </c>
      <c r="BK878" s="130">
        <f t="shared" si="699"/>
        <v>0</v>
      </c>
      <c r="BL878" s="130" t="str">
        <f t="shared" si="685"/>
        <v/>
      </c>
      <c r="BM878" s="130" t="str">
        <f t="shared" si="704"/>
        <v/>
      </c>
      <c r="BN878" s="130" t="str">
        <f t="shared" si="705"/>
        <v/>
      </c>
      <c r="BO878" s="130">
        <f t="shared" si="701"/>
        <v>0</v>
      </c>
      <c r="BP878" s="130">
        <f t="shared" si="702"/>
        <v>0</v>
      </c>
      <c r="BQ878" s="130">
        <f t="shared" si="703"/>
        <v>0</v>
      </c>
      <c r="BR878" s="130">
        <f t="shared" si="700"/>
        <v>0</v>
      </c>
      <c r="BS878" s="130" t="str">
        <f t="shared" si="686"/>
        <v>N</v>
      </c>
    </row>
    <row r="879" spans="1:71" ht="18" customHeight="1">
      <c r="A879" s="115"/>
      <c r="B879" s="117"/>
      <c r="C879" s="117"/>
      <c r="D879" s="118"/>
      <c r="E879" s="118"/>
      <c r="F879" s="115"/>
      <c r="G879" s="115"/>
      <c r="H879" s="119"/>
      <c r="I879" s="109" t="str">
        <f t="shared" si="656"/>
        <v xml:space="preserve"> </v>
      </c>
      <c r="J879" s="109" t="str">
        <f t="shared" si="657"/>
        <v xml:space="preserve"> </v>
      </c>
      <c r="K879" s="109" t="str">
        <f t="shared" si="658"/>
        <v xml:space="preserve"> </v>
      </c>
      <c r="W879" s="141" t="str">
        <f t="shared" si="659"/>
        <v xml:space="preserve"> </v>
      </c>
      <c r="X879" s="137" t="str">
        <f t="shared" si="660"/>
        <v xml:space="preserve"> </v>
      </c>
      <c r="Y879" s="137" t="str">
        <f t="shared" si="661"/>
        <v xml:space="preserve"> </v>
      </c>
      <c r="Z879" s="137" t="str">
        <f t="shared" si="687"/>
        <v xml:space="preserve"> </v>
      </c>
      <c r="AA879" s="138" t="str">
        <f t="shared" si="688"/>
        <v xml:space="preserve"> </v>
      </c>
      <c r="AB879" s="144" t="str">
        <f t="shared" si="689"/>
        <v xml:space="preserve"> </v>
      </c>
      <c r="AC879" s="139" t="e">
        <f t="shared" si="690"/>
        <v>#N/A</v>
      </c>
      <c r="AD879" s="139" t="e">
        <f t="shared" si="691"/>
        <v>#N/A</v>
      </c>
      <c r="AE879" s="140" t="str">
        <f>IF(ISBLANK($G879)," ",IF($D879="Z",#REF!,IF($G879=2,0,IF($G879=1,IF($AB879&gt;$AD879,#REF!,0),IF($AB879&lt;$AC879,#REF!,#REF!)))))</f>
        <v xml:space="preserve"> </v>
      </c>
      <c r="AF879" s="140" t="str">
        <f>IF(ISBLANK($G879)," ",IF($D879="Z",#REF!+#REF!,IF($G879=2,#REF!+#REF!,IF($G879=1,IF($AB879&gt;$AD879,#REF!+#REF!,#REF!+#REF!),IF($AB879&lt;$AC879,#REF!+#REF!,#REF!+#REF!)))))</f>
        <v xml:space="preserve"> </v>
      </c>
      <c r="AG879" s="125">
        <f t="shared" si="662"/>
        <v>0</v>
      </c>
      <c r="AH879" s="126">
        <f t="shared" si="663"/>
        <v>0</v>
      </c>
      <c r="AI879" s="126">
        <f t="shared" si="664"/>
        <v>0</v>
      </c>
      <c r="AJ879" s="126">
        <f t="shared" si="665"/>
        <v>0</v>
      </c>
      <c r="AK879" s="126">
        <f t="shared" si="666"/>
        <v>0</v>
      </c>
      <c r="AL879" s="126">
        <f t="shared" si="667"/>
        <v>4</v>
      </c>
      <c r="AM879" s="125">
        <f t="shared" si="696"/>
        <v>23</v>
      </c>
      <c r="AN879" s="125">
        <f t="shared" si="692"/>
        <v>0</v>
      </c>
      <c r="AO879" s="125">
        <f t="shared" si="693"/>
        <v>0</v>
      </c>
      <c r="AP879" s="125">
        <f t="shared" si="668"/>
        <v>1</v>
      </c>
      <c r="AQ879" s="127">
        <f t="shared" si="669"/>
        <v>810</v>
      </c>
      <c r="AR879" s="127">
        <f t="shared" si="670"/>
        <v>0</v>
      </c>
      <c r="AS879" s="125">
        <f t="shared" si="671"/>
        <v>0</v>
      </c>
      <c r="AT879" s="128">
        <f t="shared" si="672"/>
        <v>0</v>
      </c>
      <c r="AU879" s="128">
        <f t="shared" si="673"/>
        <v>0</v>
      </c>
      <c r="AV879" s="128">
        <f t="shared" si="674"/>
        <v>0</v>
      </c>
      <c r="AW879" s="128">
        <f t="shared" si="675"/>
        <v>0</v>
      </c>
      <c r="AX879" s="146">
        <f t="shared" si="694"/>
        <v>0</v>
      </c>
      <c r="AY879" s="147">
        <f t="shared" si="676"/>
        <v>0</v>
      </c>
      <c r="AZ879" s="146">
        <f t="shared" si="695"/>
        <v>0</v>
      </c>
      <c r="BA879" s="129">
        <f t="shared" si="677"/>
        <v>0</v>
      </c>
      <c r="BB879" s="129">
        <f t="shared" si="678"/>
        <v>0</v>
      </c>
      <c r="BC879" s="129">
        <f t="shared" si="679"/>
        <v>0</v>
      </c>
      <c r="BD879" s="130">
        <f t="shared" si="680"/>
        <v>0</v>
      </c>
      <c r="BE879" s="130">
        <f t="shared" si="681"/>
        <v>0</v>
      </c>
      <c r="BF879" s="130">
        <f t="shared" si="682"/>
        <v>0</v>
      </c>
      <c r="BG879" s="149" t="b">
        <f t="shared" si="683"/>
        <v>0</v>
      </c>
      <c r="BH879" s="130" t="b">
        <f t="shared" si="684"/>
        <v>0</v>
      </c>
      <c r="BI879" s="130" t="str">
        <f t="shared" si="697"/>
        <v/>
      </c>
      <c r="BJ879" s="130" t="str">
        <f t="shared" si="698"/>
        <v/>
      </c>
      <c r="BK879" s="130">
        <f t="shared" si="699"/>
        <v>0</v>
      </c>
      <c r="BL879" s="130" t="str">
        <f t="shared" si="685"/>
        <v/>
      </c>
      <c r="BM879" s="130" t="str">
        <f t="shared" si="704"/>
        <v/>
      </c>
      <c r="BN879" s="130" t="str">
        <f t="shared" si="705"/>
        <v/>
      </c>
      <c r="BO879" s="130">
        <f t="shared" si="701"/>
        <v>0</v>
      </c>
      <c r="BP879" s="130">
        <f t="shared" si="702"/>
        <v>0</v>
      </c>
      <c r="BQ879" s="130">
        <f t="shared" si="703"/>
        <v>0</v>
      </c>
      <c r="BR879" s="130">
        <f t="shared" si="700"/>
        <v>0</v>
      </c>
      <c r="BS879" s="130" t="str">
        <f t="shared" si="686"/>
        <v>N</v>
      </c>
    </row>
    <row r="880" spans="1:71" ht="18" customHeight="1">
      <c r="A880" s="115"/>
      <c r="B880" s="117"/>
      <c r="C880" s="117"/>
      <c r="D880" s="118"/>
      <c r="E880" s="118"/>
      <c r="F880" s="115"/>
      <c r="G880" s="115"/>
      <c r="H880" s="119"/>
      <c r="I880" s="109" t="str">
        <f t="shared" si="656"/>
        <v xml:space="preserve"> </v>
      </c>
      <c r="J880" s="109" t="str">
        <f t="shared" si="657"/>
        <v xml:space="preserve"> </v>
      </c>
      <c r="K880" s="109" t="str">
        <f t="shared" si="658"/>
        <v xml:space="preserve"> </v>
      </c>
      <c r="W880" s="141" t="str">
        <f t="shared" si="659"/>
        <v xml:space="preserve"> </v>
      </c>
      <c r="X880" s="137" t="str">
        <f t="shared" si="660"/>
        <v xml:space="preserve"> </v>
      </c>
      <c r="Y880" s="137" t="str">
        <f t="shared" si="661"/>
        <v xml:space="preserve"> </v>
      </c>
      <c r="Z880" s="137" t="str">
        <f t="shared" si="687"/>
        <v xml:space="preserve"> </v>
      </c>
      <c r="AA880" s="138" t="str">
        <f t="shared" si="688"/>
        <v xml:space="preserve"> </v>
      </c>
      <c r="AB880" s="144" t="str">
        <f t="shared" si="689"/>
        <v xml:space="preserve"> </v>
      </c>
      <c r="AC880" s="139" t="e">
        <f t="shared" si="690"/>
        <v>#N/A</v>
      </c>
      <c r="AD880" s="139" t="e">
        <f t="shared" si="691"/>
        <v>#N/A</v>
      </c>
      <c r="AE880" s="140" t="str">
        <f>IF(ISBLANK($G880)," ",IF($D880="Z",#REF!,IF($G880=2,0,IF($G880=1,IF($AB880&gt;$AD880,#REF!,0),IF($AB880&lt;$AC880,#REF!,#REF!)))))</f>
        <v xml:space="preserve"> </v>
      </c>
      <c r="AF880" s="140" t="str">
        <f>IF(ISBLANK($G880)," ",IF($D880="Z",#REF!+#REF!,IF($G880=2,#REF!+#REF!,IF($G880=1,IF($AB880&gt;$AD880,#REF!+#REF!,#REF!+#REF!),IF($AB880&lt;$AC880,#REF!+#REF!,#REF!+#REF!)))))</f>
        <v xml:space="preserve"> </v>
      </c>
      <c r="AG880" s="125">
        <f t="shared" si="662"/>
        <v>0</v>
      </c>
      <c r="AH880" s="126">
        <f t="shared" si="663"/>
        <v>0</v>
      </c>
      <c r="AI880" s="126">
        <f t="shared" si="664"/>
        <v>0</v>
      </c>
      <c r="AJ880" s="126">
        <f t="shared" si="665"/>
        <v>0</v>
      </c>
      <c r="AK880" s="126">
        <f t="shared" si="666"/>
        <v>0</v>
      </c>
      <c r="AL880" s="126">
        <f t="shared" si="667"/>
        <v>4</v>
      </c>
      <c r="AM880" s="125">
        <f t="shared" si="696"/>
        <v>23</v>
      </c>
      <c r="AN880" s="125">
        <f t="shared" si="692"/>
        <v>0</v>
      </c>
      <c r="AO880" s="125">
        <f t="shared" si="693"/>
        <v>0</v>
      </c>
      <c r="AP880" s="125">
        <f t="shared" si="668"/>
        <v>1</v>
      </c>
      <c r="AQ880" s="127">
        <f t="shared" si="669"/>
        <v>810</v>
      </c>
      <c r="AR880" s="127">
        <f t="shared" si="670"/>
        <v>0</v>
      </c>
      <c r="AS880" s="125">
        <f t="shared" si="671"/>
        <v>0</v>
      </c>
      <c r="AT880" s="128">
        <f t="shared" si="672"/>
        <v>0</v>
      </c>
      <c r="AU880" s="128">
        <f t="shared" si="673"/>
        <v>0</v>
      </c>
      <c r="AV880" s="128">
        <f t="shared" si="674"/>
        <v>0</v>
      </c>
      <c r="AW880" s="128">
        <f t="shared" si="675"/>
        <v>0</v>
      </c>
      <c r="AX880" s="146">
        <f t="shared" si="694"/>
        <v>0</v>
      </c>
      <c r="AY880" s="147">
        <f t="shared" si="676"/>
        <v>0</v>
      </c>
      <c r="AZ880" s="146">
        <f t="shared" si="695"/>
        <v>0</v>
      </c>
      <c r="BA880" s="129">
        <f t="shared" si="677"/>
        <v>0</v>
      </c>
      <c r="BB880" s="129">
        <f t="shared" si="678"/>
        <v>0</v>
      </c>
      <c r="BC880" s="129">
        <f t="shared" si="679"/>
        <v>0</v>
      </c>
      <c r="BD880" s="130">
        <f t="shared" si="680"/>
        <v>0</v>
      </c>
      <c r="BE880" s="130">
        <f t="shared" si="681"/>
        <v>0</v>
      </c>
      <c r="BF880" s="130">
        <f t="shared" si="682"/>
        <v>0</v>
      </c>
      <c r="BG880" s="149" t="b">
        <f t="shared" si="683"/>
        <v>0</v>
      </c>
      <c r="BH880" s="130" t="b">
        <f t="shared" si="684"/>
        <v>0</v>
      </c>
      <c r="BI880" s="130" t="str">
        <f t="shared" si="697"/>
        <v/>
      </c>
      <c r="BJ880" s="130" t="str">
        <f t="shared" si="698"/>
        <v/>
      </c>
      <c r="BK880" s="130">
        <f t="shared" si="699"/>
        <v>0</v>
      </c>
      <c r="BL880" s="130" t="str">
        <f t="shared" si="685"/>
        <v/>
      </c>
      <c r="BM880" s="130" t="str">
        <f t="shared" si="704"/>
        <v/>
      </c>
      <c r="BN880" s="130" t="str">
        <f t="shared" si="705"/>
        <v/>
      </c>
      <c r="BO880" s="130">
        <f t="shared" si="701"/>
        <v>0</v>
      </c>
      <c r="BP880" s="130">
        <f t="shared" si="702"/>
        <v>0</v>
      </c>
      <c r="BQ880" s="130">
        <f t="shared" si="703"/>
        <v>0</v>
      </c>
      <c r="BR880" s="130">
        <f t="shared" si="700"/>
        <v>0</v>
      </c>
      <c r="BS880" s="130" t="str">
        <f t="shared" si="686"/>
        <v>N</v>
      </c>
    </row>
    <row r="881" spans="1:71" ht="18" customHeight="1">
      <c r="A881" s="115"/>
      <c r="B881" s="117"/>
      <c r="C881" s="117"/>
      <c r="D881" s="118"/>
      <c r="E881" s="118"/>
      <c r="F881" s="115"/>
      <c r="G881" s="115"/>
      <c r="H881" s="119"/>
      <c r="I881" s="109" t="str">
        <f t="shared" si="656"/>
        <v xml:space="preserve"> </v>
      </c>
      <c r="J881" s="109" t="str">
        <f t="shared" si="657"/>
        <v xml:space="preserve"> </v>
      </c>
      <c r="K881" s="109" t="str">
        <f t="shared" si="658"/>
        <v xml:space="preserve"> </v>
      </c>
      <c r="W881" s="141" t="str">
        <f t="shared" si="659"/>
        <v xml:space="preserve"> </v>
      </c>
      <c r="X881" s="137" t="str">
        <f t="shared" si="660"/>
        <v xml:space="preserve"> </v>
      </c>
      <c r="Y881" s="137" t="str">
        <f t="shared" si="661"/>
        <v xml:space="preserve"> </v>
      </c>
      <c r="Z881" s="137" t="str">
        <f t="shared" si="687"/>
        <v xml:space="preserve"> </v>
      </c>
      <c r="AA881" s="138" t="str">
        <f t="shared" si="688"/>
        <v xml:space="preserve"> </v>
      </c>
      <c r="AB881" s="144" t="str">
        <f t="shared" si="689"/>
        <v xml:space="preserve"> </v>
      </c>
      <c r="AC881" s="139" t="e">
        <f t="shared" si="690"/>
        <v>#N/A</v>
      </c>
      <c r="AD881" s="139" t="e">
        <f t="shared" si="691"/>
        <v>#N/A</v>
      </c>
      <c r="AE881" s="140" t="str">
        <f>IF(ISBLANK($G881)," ",IF($D881="Z",#REF!,IF($G881=2,0,IF($G881=1,IF($AB881&gt;$AD881,#REF!,0),IF($AB881&lt;$AC881,#REF!,#REF!)))))</f>
        <v xml:space="preserve"> </v>
      </c>
      <c r="AF881" s="140" t="str">
        <f>IF(ISBLANK($G881)," ",IF($D881="Z",#REF!+#REF!,IF($G881=2,#REF!+#REF!,IF($G881=1,IF($AB881&gt;$AD881,#REF!+#REF!,#REF!+#REF!),IF($AB881&lt;$AC881,#REF!+#REF!,#REF!+#REF!)))))</f>
        <v xml:space="preserve"> </v>
      </c>
      <c r="AG881" s="125">
        <f t="shared" si="662"/>
        <v>0</v>
      </c>
      <c r="AH881" s="126">
        <f t="shared" si="663"/>
        <v>0</v>
      </c>
      <c r="AI881" s="126">
        <f t="shared" si="664"/>
        <v>0</v>
      </c>
      <c r="AJ881" s="126">
        <f t="shared" si="665"/>
        <v>0</v>
      </c>
      <c r="AK881" s="126">
        <f t="shared" si="666"/>
        <v>0</v>
      </c>
      <c r="AL881" s="126">
        <f t="shared" si="667"/>
        <v>4</v>
      </c>
      <c r="AM881" s="125">
        <f t="shared" si="696"/>
        <v>23</v>
      </c>
      <c r="AN881" s="125">
        <f t="shared" si="692"/>
        <v>0</v>
      </c>
      <c r="AO881" s="125">
        <f t="shared" si="693"/>
        <v>0</v>
      </c>
      <c r="AP881" s="125">
        <f t="shared" si="668"/>
        <v>1</v>
      </c>
      <c r="AQ881" s="127">
        <f t="shared" si="669"/>
        <v>810</v>
      </c>
      <c r="AR881" s="127">
        <f t="shared" si="670"/>
        <v>0</v>
      </c>
      <c r="AS881" s="125">
        <f t="shared" si="671"/>
        <v>0</v>
      </c>
      <c r="AT881" s="128">
        <f t="shared" si="672"/>
        <v>0</v>
      </c>
      <c r="AU881" s="128">
        <f t="shared" si="673"/>
        <v>0</v>
      </c>
      <c r="AV881" s="128">
        <f t="shared" si="674"/>
        <v>0</v>
      </c>
      <c r="AW881" s="128">
        <f t="shared" si="675"/>
        <v>0</v>
      </c>
      <c r="AX881" s="146">
        <f t="shared" si="694"/>
        <v>0</v>
      </c>
      <c r="AY881" s="147">
        <f t="shared" si="676"/>
        <v>0</v>
      </c>
      <c r="AZ881" s="146">
        <f t="shared" si="695"/>
        <v>0</v>
      </c>
      <c r="BA881" s="129">
        <f t="shared" si="677"/>
        <v>0</v>
      </c>
      <c r="BB881" s="129">
        <f t="shared" si="678"/>
        <v>0</v>
      </c>
      <c r="BC881" s="129">
        <f t="shared" si="679"/>
        <v>0</v>
      </c>
      <c r="BD881" s="130">
        <f t="shared" si="680"/>
        <v>0</v>
      </c>
      <c r="BE881" s="130">
        <f t="shared" si="681"/>
        <v>0</v>
      </c>
      <c r="BF881" s="130">
        <f t="shared" si="682"/>
        <v>0</v>
      </c>
      <c r="BG881" s="149" t="b">
        <f t="shared" si="683"/>
        <v>0</v>
      </c>
      <c r="BH881" s="130" t="b">
        <f t="shared" si="684"/>
        <v>0</v>
      </c>
      <c r="BI881" s="130" t="str">
        <f t="shared" si="697"/>
        <v/>
      </c>
      <c r="BJ881" s="130" t="str">
        <f t="shared" si="698"/>
        <v/>
      </c>
      <c r="BK881" s="130">
        <f t="shared" si="699"/>
        <v>0</v>
      </c>
      <c r="BL881" s="130" t="str">
        <f t="shared" si="685"/>
        <v/>
      </c>
      <c r="BM881" s="130" t="str">
        <f t="shared" si="704"/>
        <v/>
      </c>
      <c r="BN881" s="130" t="str">
        <f t="shared" si="705"/>
        <v/>
      </c>
      <c r="BO881" s="130">
        <f t="shared" si="701"/>
        <v>0</v>
      </c>
      <c r="BP881" s="130">
        <f t="shared" si="702"/>
        <v>0</v>
      </c>
      <c r="BQ881" s="130">
        <f t="shared" si="703"/>
        <v>0</v>
      </c>
      <c r="BR881" s="130">
        <f t="shared" si="700"/>
        <v>0</v>
      </c>
      <c r="BS881" s="130" t="str">
        <f t="shared" si="686"/>
        <v>N</v>
      </c>
    </row>
    <row r="882" spans="1:71" ht="18" customHeight="1">
      <c r="A882" s="115"/>
      <c r="B882" s="117"/>
      <c r="C882" s="117"/>
      <c r="D882" s="118"/>
      <c r="E882" s="118"/>
      <c r="F882" s="115"/>
      <c r="G882" s="115"/>
      <c r="H882" s="119"/>
      <c r="I882" s="109" t="str">
        <f t="shared" si="656"/>
        <v xml:space="preserve"> </v>
      </c>
      <c r="J882" s="109" t="str">
        <f t="shared" si="657"/>
        <v xml:space="preserve"> </v>
      </c>
      <c r="K882" s="109" t="str">
        <f t="shared" si="658"/>
        <v xml:space="preserve"> </v>
      </c>
      <c r="W882" s="141" t="str">
        <f t="shared" si="659"/>
        <v xml:space="preserve"> </v>
      </c>
      <c r="X882" s="137" t="str">
        <f t="shared" si="660"/>
        <v xml:space="preserve"> </v>
      </c>
      <c r="Y882" s="137" t="str">
        <f t="shared" si="661"/>
        <v xml:space="preserve"> </v>
      </c>
      <c r="Z882" s="137" t="str">
        <f t="shared" si="687"/>
        <v xml:space="preserve"> </v>
      </c>
      <c r="AA882" s="138" t="str">
        <f t="shared" si="688"/>
        <v xml:space="preserve"> </v>
      </c>
      <c r="AB882" s="144" t="str">
        <f t="shared" si="689"/>
        <v xml:space="preserve"> </v>
      </c>
      <c r="AC882" s="139" t="e">
        <f t="shared" si="690"/>
        <v>#N/A</v>
      </c>
      <c r="AD882" s="139" t="e">
        <f t="shared" si="691"/>
        <v>#N/A</v>
      </c>
      <c r="AE882" s="140" t="str">
        <f>IF(ISBLANK($G882)," ",IF($D882="Z",#REF!,IF($G882=2,0,IF($G882=1,IF($AB882&gt;$AD882,#REF!,0),IF($AB882&lt;$AC882,#REF!,#REF!)))))</f>
        <v xml:space="preserve"> </v>
      </c>
      <c r="AF882" s="140" t="str">
        <f>IF(ISBLANK($G882)," ",IF($D882="Z",#REF!+#REF!,IF($G882=2,#REF!+#REF!,IF($G882=1,IF($AB882&gt;$AD882,#REF!+#REF!,#REF!+#REF!),IF($AB882&lt;$AC882,#REF!+#REF!,#REF!+#REF!)))))</f>
        <v xml:space="preserve"> </v>
      </c>
      <c r="AG882" s="125">
        <f t="shared" si="662"/>
        <v>0</v>
      </c>
      <c r="AH882" s="126">
        <f t="shared" si="663"/>
        <v>0</v>
      </c>
      <c r="AI882" s="126">
        <f t="shared" si="664"/>
        <v>0</v>
      </c>
      <c r="AJ882" s="126">
        <f t="shared" si="665"/>
        <v>0</v>
      </c>
      <c r="AK882" s="126">
        <f t="shared" si="666"/>
        <v>0</v>
      </c>
      <c r="AL882" s="126">
        <f t="shared" si="667"/>
        <v>4</v>
      </c>
      <c r="AM882" s="125">
        <f t="shared" si="696"/>
        <v>23</v>
      </c>
      <c r="AN882" s="125">
        <f t="shared" si="692"/>
        <v>0</v>
      </c>
      <c r="AO882" s="125">
        <f t="shared" si="693"/>
        <v>0</v>
      </c>
      <c r="AP882" s="125">
        <f t="shared" si="668"/>
        <v>1</v>
      </c>
      <c r="AQ882" s="127">
        <f t="shared" si="669"/>
        <v>810</v>
      </c>
      <c r="AR882" s="127">
        <f t="shared" si="670"/>
        <v>0</v>
      </c>
      <c r="AS882" s="125">
        <f t="shared" si="671"/>
        <v>0</v>
      </c>
      <c r="AT882" s="128">
        <f t="shared" si="672"/>
        <v>0</v>
      </c>
      <c r="AU882" s="128">
        <f t="shared" si="673"/>
        <v>0</v>
      </c>
      <c r="AV882" s="128">
        <f t="shared" si="674"/>
        <v>0</v>
      </c>
      <c r="AW882" s="128">
        <f t="shared" si="675"/>
        <v>0</v>
      </c>
      <c r="AX882" s="146">
        <f t="shared" si="694"/>
        <v>0</v>
      </c>
      <c r="AY882" s="147">
        <f t="shared" si="676"/>
        <v>0</v>
      </c>
      <c r="AZ882" s="146">
        <f t="shared" si="695"/>
        <v>0</v>
      </c>
      <c r="BA882" s="129">
        <f t="shared" si="677"/>
        <v>0</v>
      </c>
      <c r="BB882" s="129">
        <f t="shared" si="678"/>
        <v>0</v>
      </c>
      <c r="BC882" s="129">
        <f t="shared" si="679"/>
        <v>0</v>
      </c>
      <c r="BD882" s="130">
        <f t="shared" si="680"/>
        <v>0</v>
      </c>
      <c r="BE882" s="130">
        <f t="shared" si="681"/>
        <v>0</v>
      </c>
      <c r="BF882" s="130">
        <f t="shared" si="682"/>
        <v>0</v>
      </c>
      <c r="BG882" s="149" t="b">
        <f t="shared" si="683"/>
        <v>0</v>
      </c>
      <c r="BH882" s="130" t="b">
        <f t="shared" si="684"/>
        <v>0</v>
      </c>
      <c r="BI882" s="130" t="str">
        <f t="shared" si="697"/>
        <v/>
      </c>
      <c r="BJ882" s="130" t="str">
        <f t="shared" si="698"/>
        <v/>
      </c>
      <c r="BK882" s="130">
        <f t="shared" si="699"/>
        <v>0</v>
      </c>
      <c r="BL882" s="130" t="str">
        <f t="shared" si="685"/>
        <v/>
      </c>
      <c r="BM882" s="130" t="str">
        <f t="shared" si="704"/>
        <v/>
      </c>
      <c r="BN882" s="130" t="str">
        <f t="shared" si="705"/>
        <v/>
      </c>
      <c r="BO882" s="130">
        <f t="shared" si="701"/>
        <v>0</v>
      </c>
      <c r="BP882" s="130">
        <f t="shared" si="702"/>
        <v>0</v>
      </c>
      <c r="BQ882" s="130">
        <f t="shared" si="703"/>
        <v>0</v>
      </c>
      <c r="BR882" s="130">
        <f t="shared" si="700"/>
        <v>0</v>
      </c>
      <c r="BS882" s="130" t="str">
        <f t="shared" si="686"/>
        <v>N</v>
      </c>
    </row>
    <row r="883" spans="1:71" ht="18" customHeight="1">
      <c r="A883" s="115"/>
      <c r="B883" s="117"/>
      <c r="C883" s="117"/>
      <c r="D883" s="118"/>
      <c r="E883" s="118"/>
      <c r="F883" s="115"/>
      <c r="G883" s="115"/>
      <c r="H883" s="119"/>
      <c r="I883" s="109" t="str">
        <f t="shared" si="656"/>
        <v xml:space="preserve"> </v>
      </c>
      <c r="J883" s="109" t="str">
        <f t="shared" si="657"/>
        <v xml:space="preserve"> </v>
      </c>
      <c r="K883" s="109" t="str">
        <f t="shared" si="658"/>
        <v xml:space="preserve"> </v>
      </c>
      <c r="W883" s="141" t="str">
        <f t="shared" si="659"/>
        <v xml:space="preserve"> </v>
      </c>
      <c r="X883" s="137" t="str">
        <f t="shared" si="660"/>
        <v xml:space="preserve"> </v>
      </c>
      <c r="Y883" s="137" t="str">
        <f t="shared" si="661"/>
        <v xml:space="preserve"> </v>
      </c>
      <c r="Z883" s="137" t="str">
        <f t="shared" si="687"/>
        <v xml:space="preserve"> </v>
      </c>
      <c r="AA883" s="138" t="str">
        <f t="shared" si="688"/>
        <v xml:space="preserve"> </v>
      </c>
      <c r="AB883" s="144" t="str">
        <f t="shared" si="689"/>
        <v xml:space="preserve"> </v>
      </c>
      <c r="AC883" s="139" t="e">
        <f t="shared" si="690"/>
        <v>#N/A</v>
      </c>
      <c r="AD883" s="139" t="e">
        <f t="shared" si="691"/>
        <v>#N/A</v>
      </c>
      <c r="AE883" s="140" t="str">
        <f>IF(ISBLANK($G883)," ",IF($D883="Z",#REF!,IF($G883=2,0,IF($G883=1,IF($AB883&gt;$AD883,#REF!,0),IF($AB883&lt;$AC883,#REF!,#REF!)))))</f>
        <v xml:space="preserve"> </v>
      </c>
      <c r="AF883" s="140" t="str">
        <f>IF(ISBLANK($G883)," ",IF($D883="Z",#REF!+#REF!,IF($G883=2,#REF!+#REF!,IF($G883=1,IF($AB883&gt;$AD883,#REF!+#REF!,#REF!+#REF!),IF($AB883&lt;$AC883,#REF!+#REF!,#REF!+#REF!)))))</f>
        <v xml:space="preserve"> </v>
      </c>
      <c r="AG883" s="125">
        <f t="shared" si="662"/>
        <v>0</v>
      </c>
      <c r="AH883" s="126">
        <f t="shared" si="663"/>
        <v>0</v>
      </c>
      <c r="AI883" s="126">
        <f t="shared" si="664"/>
        <v>0</v>
      </c>
      <c r="AJ883" s="126">
        <f t="shared" si="665"/>
        <v>0</v>
      </c>
      <c r="AK883" s="126">
        <f t="shared" si="666"/>
        <v>0</v>
      </c>
      <c r="AL883" s="126">
        <f t="shared" si="667"/>
        <v>4</v>
      </c>
      <c r="AM883" s="125">
        <f t="shared" si="696"/>
        <v>23</v>
      </c>
      <c r="AN883" s="125">
        <f t="shared" si="692"/>
        <v>0</v>
      </c>
      <c r="AO883" s="125">
        <f t="shared" si="693"/>
        <v>0</v>
      </c>
      <c r="AP883" s="125">
        <f t="shared" si="668"/>
        <v>1</v>
      </c>
      <c r="AQ883" s="127">
        <f t="shared" si="669"/>
        <v>810</v>
      </c>
      <c r="AR883" s="127">
        <f t="shared" si="670"/>
        <v>0</v>
      </c>
      <c r="AS883" s="125">
        <f t="shared" si="671"/>
        <v>0</v>
      </c>
      <c r="AT883" s="128">
        <f t="shared" si="672"/>
        <v>0</v>
      </c>
      <c r="AU883" s="128">
        <f t="shared" si="673"/>
        <v>0</v>
      </c>
      <c r="AV883" s="128">
        <f t="shared" si="674"/>
        <v>0</v>
      </c>
      <c r="AW883" s="128">
        <f t="shared" si="675"/>
        <v>0</v>
      </c>
      <c r="AX883" s="146">
        <f t="shared" si="694"/>
        <v>0</v>
      </c>
      <c r="AY883" s="147">
        <f t="shared" si="676"/>
        <v>0</v>
      </c>
      <c r="AZ883" s="146">
        <f t="shared" si="695"/>
        <v>0</v>
      </c>
      <c r="BA883" s="129">
        <f t="shared" si="677"/>
        <v>0</v>
      </c>
      <c r="BB883" s="129">
        <f t="shared" si="678"/>
        <v>0</v>
      </c>
      <c r="BC883" s="129">
        <f t="shared" si="679"/>
        <v>0</v>
      </c>
      <c r="BD883" s="130">
        <f t="shared" si="680"/>
        <v>0</v>
      </c>
      <c r="BE883" s="130">
        <f t="shared" si="681"/>
        <v>0</v>
      </c>
      <c r="BF883" s="130">
        <f t="shared" si="682"/>
        <v>0</v>
      </c>
      <c r="BG883" s="149" t="b">
        <f t="shared" si="683"/>
        <v>0</v>
      </c>
      <c r="BH883" s="130" t="b">
        <f t="shared" si="684"/>
        <v>0</v>
      </c>
      <c r="BI883" s="130" t="str">
        <f t="shared" si="697"/>
        <v/>
      </c>
      <c r="BJ883" s="130" t="str">
        <f t="shared" si="698"/>
        <v/>
      </c>
      <c r="BK883" s="130">
        <f t="shared" si="699"/>
        <v>0</v>
      </c>
      <c r="BL883" s="130" t="str">
        <f t="shared" si="685"/>
        <v/>
      </c>
      <c r="BM883" s="130" t="str">
        <f t="shared" si="704"/>
        <v/>
      </c>
      <c r="BN883" s="130" t="str">
        <f t="shared" si="705"/>
        <v/>
      </c>
      <c r="BO883" s="130">
        <f t="shared" si="701"/>
        <v>0</v>
      </c>
      <c r="BP883" s="130">
        <f t="shared" si="702"/>
        <v>0</v>
      </c>
      <c r="BQ883" s="130">
        <f t="shared" si="703"/>
        <v>0</v>
      </c>
      <c r="BR883" s="130">
        <f t="shared" si="700"/>
        <v>0</v>
      </c>
      <c r="BS883" s="130" t="str">
        <f t="shared" si="686"/>
        <v>N</v>
      </c>
    </row>
    <row r="884" spans="1:71" ht="18" customHeight="1">
      <c r="A884" s="115"/>
      <c r="B884" s="117"/>
      <c r="C884" s="117"/>
      <c r="D884" s="118"/>
      <c r="E884" s="118"/>
      <c r="F884" s="115"/>
      <c r="G884" s="115"/>
      <c r="H884" s="119"/>
      <c r="I884" s="109" t="str">
        <f t="shared" si="656"/>
        <v xml:space="preserve"> </v>
      </c>
      <c r="J884" s="109" t="str">
        <f t="shared" si="657"/>
        <v xml:space="preserve"> </v>
      </c>
      <c r="K884" s="109" t="str">
        <f t="shared" si="658"/>
        <v xml:space="preserve"> </v>
      </c>
      <c r="W884" s="141" t="str">
        <f t="shared" si="659"/>
        <v xml:space="preserve"> </v>
      </c>
      <c r="X884" s="137" t="str">
        <f t="shared" si="660"/>
        <v xml:space="preserve"> </v>
      </c>
      <c r="Y884" s="137" t="str">
        <f t="shared" si="661"/>
        <v xml:space="preserve"> </v>
      </c>
      <c r="Z884" s="137" t="str">
        <f t="shared" si="687"/>
        <v xml:space="preserve"> </v>
      </c>
      <c r="AA884" s="138" t="str">
        <f t="shared" si="688"/>
        <v xml:space="preserve"> </v>
      </c>
      <c r="AB884" s="144" t="str">
        <f t="shared" si="689"/>
        <v xml:space="preserve"> </v>
      </c>
      <c r="AC884" s="139" t="e">
        <f t="shared" si="690"/>
        <v>#N/A</v>
      </c>
      <c r="AD884" s="139" t="e">
        <f t="shared" si="691"/>
        <v>#N/A</v>
      </c>
      <c r="AE884" s="140" t="str">
        <f>IF(ISBLANK($G884)," ",IF($D884="Z",#REF!,IF($G884=2,0,IF($G884=1,IF($AB884&gt;$AD884,#REF!,0),IF($AB884&lt;$AC884,#REF!,#REF!)))))</f>
        <v xml:space="preserve"> </v>
      </c>
      <c r="AF884" s="140" t="str">
        <f>IF(ISBLANK($G884)," ",IF($D884="Z",#REF!+#REF!,IF($G884=2,#REF!+#REF!,IF($G884=1,IF($AB884&gt;$AD884,#REF!+#REF!,#REF!+#REF!),IF($AB884&lt;$AC884,#REF!+#REF!,#REF!+#REF!)))))</f>
        <v xml:space="preserve"> </v>
      </c>
      <c r="AG884" s="125">
        <f t="shared" si="662"/>
        <v>0</v>
      </c>
      <c r="AH884" s="126">
        <f t="shared" si="663"/>
        <v>0</v>
      </c>
      <c r="AI884" s="126">
        <f t="shared" si="664"/>
        <v>0</v>
      </c>
      <c r="AJ884" s="126">
        <f t="shared" si="665"/>
        <v>0</v>
      </c>
      <c r="AK884" s="126">
        <f t="shared" si="666"/>
        <v>0</v>
      </c>
      <c r="AL884" s="126">
        <f t="shared" si="667"/>
        <v>4</v>
      </c>
      <c r="AM884" s="125">
        <f t="shared" si="696"/>
        <v>23</v>
      </c>
      <c r="AN884" s="125">
        <f t="shared" si="692"/>
        <v>0</v>
      </c>
      <c r="AO884" s="125">
        <f t="shared" si="693"/>
        <v>0</v>
      </c>
      <c r="AP884" s="125">
        <f t="shared" si="668"/>
        <v>1</v>
      </c>
      <c r="AQ884" s="127">
        <f t="shared" si="669"/>
        <v>810</v>
      </c>
      <c r="AR884" s="127">
        <f t="shared" si="670"/>
        <v>0</v>
      </c>
      <c r="AS884" s="125">
        <f t="shared" si="671"/>
        <v>0</v>
      </c>
      <c r="AT884" s="128">
        <f t="shared" si="672"/>
        <v>0</v>
      </c>
      <c r="AU884" s="128">
        <f t="shared" si="673"/>
        <v>0</v>
      </c>
      <c r="AV884" s="128">
        <f t="shared" si="674"/>
        <v>0</v>
      </c>
      <c r="AW884" s="128">
        <f t="shared" si="675"/>
        <v>0</v>
      </c>
      <c r="AX884" s="146">
        <f t="shared" si="694"/>
        <v>0</v>
      </c>
      <c r="AY884" s="147">
        <f t="shared" si="676"/>
        <v>0</v>
      </c>
      <c r="AZ884" s="146">
        <f t="shared" si="695"/>
        <v>0</v>
      </c>
      <c r="BA884" s="129">
        <f t="shared" si="677"/>
        <v>0</v>
      </c>
      <c r="BB884" s="129">
        <f t="shared" si="678"/>
        <v>0</v>
      </c>
      <c r="BC884" s="129">
        <f t="shared" si="679"/>
        <v>0</v>
      </c>
      <c r="BD884" s="130">
        <f t="shared" si="680"/>
        <v>0</v>
      </c>
      <c r="BE884" s="130">
        <f t="shared" si="681"/>
        <v>0</v>
      </c>
      <c r="BF884" s="130">
        <f t="shared" si="682"/>
        <v>0</v>
      </c>
      <c r="BG884" s="149" t="b">
        <f t="shared" si="683"/>
        <v>0</v>
      </c>
      <c r="BH884" s="130" t="b">
        <f t="shared" si="684"/>
        <v>0</v>
      </c>
      <c r="BI884" s="130" t="str">
        <f t="shared" si="697"/>
        <v/>
      </c>
      <c r="BJ884" s="130" t="str">
        <f t="shared" si="698"/>
        <v/>
      </c>
      <c r="BK884" s="130">
        <f t="shared" si="699"/>
        <v>0</v>
      </c>
      <c r="BL884" s="130" t="str">
        <f t="shared" si="685"/>
        <v/>
      </c>
      <c r="BM884" s="130" t="str">
        <f t="shared" si="704"/>
        <v/>
      </c>
      <c r="BN884" s="130" t="str">
        <f t="shared" si="705"/>
        <v/>
      </c>
      <c r="BO884" s="130">
        <f t="shared" si="701"/>
        <v>0</v>
      </c>
      <c r="BP884" s="130">
        <f t="shared" si="702"/>
        <v>0</v>
      </c>
      <c r="BQ884" s="130">
        <f t="shared" si="703"/>
        <v>0</v>
      </c>
      <c r="BR884" s="130">
        <f t="shared" si="700"/>
        <v>0</v>
      </c>
      <c r="BS884" s="130" t="str">
        <f t="shared" si="686"/>
        <v>N</v>
      </c>
    </row>
    <row r="885" spans="1:71" ht="18" customHeight="1">
      <c r="A885" s="115"/>
      <c r="B885" s="117"/>
      <c r="C885" s="117"/>
      <c r="D885" s="118"/>
      <c r="E885" s="118"/>
      <c r="F885" s="115"/>
      <c r="G885" s="115"/>
      <c r="H885" s="119"/>
      <c r="I885" s="109" t="str">
        <f t="shared" si="656"/>
        <v xml:space="preserve"> </v>
      </c>
      <c r="J885" s="109" t="str">
        <f t="shared" si="657"/>
        <v xml:space="preserve"> </v>
      </c>
      <c r="K885" s="109" t="str">
        <f t="shared" si="658"/>
        <v xml:space="preserve"> </v>
      </c>
      <c r="W885" s="141" t="str">
        <f t="shared" si="659"/>
        <v xml:space="preserve"> </v>
      </c>
      <c r="X885" s="137" t="str">
        <f t="shared" si="660"/>
        <v xml:space="preserve"> </v>
      </c>
      <c r="Y885" s="137" t="str">
        <f t="shared" si="661"/>
        <v xml:space="preserve"> </v>
      </c>
      <c r="Z885" s="137" t="str">
        <f t="shared" si="687"/>
        <v xml:space="preserve"> </v>
      </c>
      <c r="AA885" s="138" t="str">
        <f t="shared" si="688"/>
        <v xml:space="preserve"> </v>
      </c>
      <c r="AB885" s="144" t="str">
        <f t="shared" si="689"/>
        <v xml:space="preserve"> </v>
      </c>
      <c r="AC885" s="139" t="e">
        <f t="shared" si="690"/>
        <v>#N/A</v>
      </c>
      <c r="AD885" s="139" t="e">
        <f t="shared" si="691"/>
        <v>#N/A</v>
      </c>
      <c r="AE885" s="140" t="str">
        <f>IF(ISBLANK($G885)," ",IF($D885="Z",#REF!,IF($G885=2,0,IF($G885=1,IF($AB885&gt;$AD885,#REF!,0),IF($AB885&lt;$AC885,#REF!,#REF!)))))</f>
        <v xml:space="preserve"> </v>
      </c>
      <c r="AF885" s="140" t="str">
        <f>IF(ISBLANK($G885)," ",IF($D885="Z",#REF!+#REF!,IF($G885=2,#REF!+#REF!,IF($G885=1,IF($AB885&gt;$AD885,#REF!+#REF!,#REF!+#REF!),IF($AB885&lt;$AC885,#REF!+#REF!,#REF!+#REF!)))))</f>
        <v xml:space="preserve"> </v>
      </c>
      <c r="AG885" s="125">
        <f t="shared" si="662"/>
        <v>0</v>
      </c>
      <c r="AH885" s="126">
        <f t="shared" si="663"/>
        <v>0</v>
      </c>
      <c r="AI885" s="126">
        <f t="shared" si="664"/>
        <v>0</v>
      </c>
      <c r="AJ885" s="126">
        <f t="shared" si="665"/>
        <v>0</v>
      </c>
      <c r="AK885" s="126">
        <f t="shared" si="666"/>
        <v>0</v>
      </c>
      <c r="AL885" s="126">
        <f t="shared" si="667"/>
        <v>4</v>
      </c>
      <c r="AM885" s="125">
        <f t="shared" si="696"/>
        <v>23</v>
      </c>
      <c r="AN885" s="125">
        <f t="shared" si="692"/>
        <v>0</v>
      </c>
      <c r="AO885" s="125">
        <f t="shared" si="693"/>
        <v>0</v>
      </c>
      <c r="AP885" s="125">
        <f t="shared" si="668"/>
        <v>1</v>
      </c>
      <c r="AQ885" s="127">
        <f t="shared" si="669"/>
        <v>810</v>
      </c>
      <c r="AR885" s="127">
        <f t="shared" si="670"/>
        <v>0</v>
      </c>
      <c r="AS885" s="125">
        <f t="shared" si="671"/>
        <v>0</v>
      </c>
      <c r="AT885" s="128">
        <f t="shared" si="672"/>
        <v>0</v>
      </c>
      <c r="AU885" s="128">
        <f t="shared" si="673"/>
        <v>0</v>
      </c>
      <c r="AV885" s="128">
        <f t="shared" si="674"/>
        <v>0</v>
      </c>
      <c r="AW885" s="128">
        <f t="shared" si="675"/>
        <v>0</v>
      </c>
      <c r="AX885" s="146">
        <f t="shared" si="694"/>
        <v>0</v>
      </c>
      <c r="AY885" s="147">
        <f t="shared" si="676"/>
        <v>0</v>
      </c>
      <c r="AZ885" s="146">
        <f t="shared" si="695"/>
        <v>0</v>
      </c>
      <c r="BA885" s="129">
        <f t="shared" si="677"/>
        <v>0</v>
      </c>
      <c r="BB885" s="129">
        <f t="shared" si="678"/>
        <v>0</v>
      </c>
      <c r="BC885" s="129">
        <f t="shared" si="679"/>
        <v>0</v>
      </c>
      <c r="BD885" s="130">
        <f t="shared" si="680"/>
        <v>0</v>
      </c>
      <c r="BE885" s="130">
        <f t="shared" si="681"/>
        <v>0</v>
      </c>
      <c r="BF885" s="130">
        <f t="shared" si="682"/>
        <v>0</v>
      </c>
      <c r="BG885" s="149" t="b">
        <f t="shared" si="683"/>
        <v>0</v>
      </c>
      <c r="BH885" s="130" t="b">
        <f t="shared" si="684"/>
        <v>0</v>
      </c>
      <c r="BI885" s="130" t="str">
        <f t="shared" si="697"/>
        <v/>
      </c>
      <c r="BJ885" s="130" t="str">
        <f t="shared" si="698"/>
        <v/>
      </c>
      <c r="BK885" s="130">
        <f t="shared" si="699"/>
        <v>0</v>
      </c>
      <c r="BL885" s="130" t="str">
        <f t="shared" si="685"/>
        <v/>
      </c>
      <c r="BM885" s="130" t="str">
        <f t="shared" si="704"/>
        <v/>
      </c>
      <c r="BN885" s="130" t="str">
        <f t="shared" si="705"/>
        <v/>
      </c>
      <c r="BO885" s="130">
        <f t="shared" si="701"/>
        <v>0</v>
      </c>
      <c r="BP885" s="130">
        <f t="shared" si="702"/>
        <v>0</v>
      </c>
      <c r="BQ885" s="130">
        <f t="shared" si="703"/>
        <v>0</v>
      </c>
      <c r="BR885" s="130">
        <f t="shared" si="700"/>
        <v>0</v>
      </c>
      <c r="BS885" s="130" t="str">
        <f t="shared" si="686"/>
        <v>N</v>
      </c>
    </row>
    <row r="886" spans="1:71" ht="18" customHeight="1">
      <c r="A886" s="115"/>
      <c r="B886" s="117"/>
      <c r="C886" s="117"/>
      <c r="D886" s="118"/>
      <c r="E886" s="118"/>
      <c r="F886" s="115"/>
      <c r="G886" s="115"/>
      <c r="H886" s="119"/>
      <c r="I886" s="109" t="str">
        <f t="shared" si="656"/>
        <v xml:space="preserve"> </v>
      </c>
      <c r="J886" s="109" t="str">
        <f t="shared" si="657"/>
        <v xml:space="preserve"> </v>
      </c>
      <c r="K886" s="109" t="str">
        <f t="shared" si="658"/>
        <v xml:space="preserve"> </v>
      </c>
      <c r="W886" s="141" t="str">
        <f t="shared" si="659"/>
        <v xml:space="preserve"> </v>
      </c>
      <c r="X886" s="137" t="str">
        <f t="shared" si="660"/>
        <v xml:space="preserve"> </v>
      </c>
      <c r="Y886" s="137" t="str">
        <f t="shared" si="661"/>
        <v xml:space="preserve"> </v>
      </c>
      <c r="Z886" s="137" t="str">
        <f t="shared" si="687"/>
        <v xml:space="preserve"> </v>
      </c>
      <c r="AA886" s="138" t="str">
        <f t="shared" si="688"/>
        <v xml:space="preserve"> </v>
      </c>
      <c r="AB886" s="144" t="str">
        <f t="shared" si="689"/>
        <v xml:space="preserve"> </v>
      </c>
      <c r="AC886" s="139" t="e">
        <f t="shared" si="690"/>
        <v>#N/A</v>
      </c>
      <c r="AD886" s="139" t="e">
        <f t="shared" si="691"/>
        <v>#N/A</v>
      </c>
      <c r="AE886" s="140" t="str">
        <f>IF(ISBLANK($G886)," ",IF($D886="Z",#REF!,IF($G886=2,0,IF($G886=1,IF($AB886&gt;$AD886,#REF!,0),IF($AB886&lt;$AC886,#REF!,#REF!)))))</f>
        <v xml:space="preserve"> </v>
      </c>
      <c r="AF886" s="140" t="str">
        <f>IF(ISBLANK($G886)," ",IF($D886="Z",#REF!+#REF!,IF($G886=2,#REF!+#REF!,IF($G886=1,IF($AB886&gt;$AD886,#REF!+#REF!,#REF!+#REF!),IF($AB886&lt;$AC886,#REF!+#REF!,#REF!+#REF!)))))</f>
        <v xml:space="preserve"> </v>
      </c>
      <c r="AG886" s="125">
        <f t="shared" si="662"/>
        <v>0</v>
      </c>
      <c r="AH886" s="126">
        <f t="shared" si="663"/>
        <v>0</v>
      </c>
      <c r="AI886" s="126">
        <f t="shared" si="664"/>
        <v>0</v>
      </c>
      <c r="AJ886" s="126">
        <f t="shared" si="665"/>
        <v>0</v>
      </c>
      <c r="AK886" s="126">
        <f t="shared" si="666"/>
        <v>0</v>
      </c>
      <c r="AL886" s="126">
        <f t="shared" si="667"/>
        <v>4</v>
      </c>
      <c r="AM886" s="125">
        <f t="shared" si="696"/>
        <v>23</v>
      </c>
      <c r="AN886" s="125">
        <f t="shared" si="692"/>
        <v>0</v>
      </c>
      <c r="AO886" s="125">
        <f t="shared" si="693"/>
        <v>0</v>
      </c>
      <c r="AP886" s="125">
        <f t="shared" si="668"/>
        <v>1</v>
      </c>
      <c r="AQ886" s="127">
        <f t="shared" si="669"/>
        <v>810</v>
      </c>
      <c r="AR886" s="127">
        <f t="shared" si="670"/>
        <v>0</v>
      </c>
      <c r="AS886" s="125">
        <f t="shared" si="671"/>
        <v>0</v>
      </c>
      <c r="AT886" s="128">
        <f t="shared" si="672"/>
        <v>0</v>
      </c>
      <c r="AU886" s="128">
        <f t="shared" si="673"/>
        <v>0</v>
      </c>
      <c r="AV886" s="128">
        <f t="shared" si="674"/>
        <v>0</v>
      </c>
      <c r="AW886" s="128">
        <f t="shared" si="675"/>
        <v>0</v>
      </c>
      <c r="AX886" s="146">
        <f t="shared" si="694"/>
        <v>0</v>
      </c>
      <c r="AY886" s="147">
        <f t="shared" si="676"/>
        <v>0</v>
      </c>
      <c r="AZ886" s="146">
        <f t="shared" si="695"/>
        <v>0</v>
      </c>
      <c r="BA886" s="129">
        <f t="shared" si="677"/>
        <v>0</v>
      </c>
      <c r="BB886" s="129">
        <f t="shared" si="678"/>
        <v>0</v>
      </c>
      <c r="BC886" s="129">
        <f t="shared" si="679"/>
        <v>0</v>
      </c>
      <c r="BD886" s="130">
        <f t="shared" si="680"/>
        <v>0</v>
      </c>
      <c r="BE886" s="130">
        <f t="shared" si="681"/>
        <v>0</v>
      </c>
      <c r="BF886" s="130">
        <f t="shared" si="682"/>
        <v>0</v>
      </c>
      <c r="BG886" s="149" t="b">
        <f t="shared" si="683"/>
        <v>0</v>
      </c>
      <c r="BH886" s="130" t="b">
        <f t="shared" si="684"/>
        <v>0</v>
      </c>
      <c r="BI886" s="130" t="str">
        <f t="shared" si="697"/>
        <v/>
      </c>
      <c r="BJ886" s="130" t="str">
        <f t="shared" si="698"/>
        <v/>
      </c>
      <c r="BK886" s="130">
        <f t="shared" si="699"/>
        <v>0</v>
      </c>
      <c r="BL886" s="130" t="str">
        <f t="shared" si="685"/>
        <v/>
      </c>
      <c r="BM886" s="130" t="str">
        <f t="shared" si="704"/>
        <v/>
      </c>
      <c r="BN886" s="130" t="str">
        <f t="shared" si="705"/>
        <v/>
      </c>
      <c r="BO886" s="130">
        <f t="shared" si="701"/>
        <v>0</v>
      </c>
      <c r="BP886" s="130">
        <f t="shared" si="702"/>
        <v>0</v>
      </c>
      <c r="BQ886" s="130">
        <f t="shared" si="703"/>
        <v>0</v>
      </c>
      <c r="BR886" s="130">
        <f t="shared" si="700"/>
        <v>0</v>
      </c>
      <c r="BS886" s="130" t="str">
        <f t="shared" si="686"/>
        <v>N</v>
      </c>
    </row>
    <row r="887" spans="1:71" ht="18" customHeight="1">
      <c r="A887" s="115"/>
      <c r="B887" s="117"/>
      <c r="C887" s="117"/>
      <c r="D887" s="118"/>
      <c r="E887" s="118"/>
      <c r="F887" s="115"/>
      <c r="G887" s="115"/>
      <c r="H887" s="119"/>
      <c r="I887" s="109" t="str">
        <f t="shared" si="656"/>
        <v xml:space="preserve"> </v>
      </c>
      <c r="J887" s="109" t="str">
        <f t="shared" si="657"/>
        <v xml:space="preserve"> </v>
      </c>
      <c r="K887" s="109" t="str">
        <f t="shared" si="658"/>
        <v xml:space="preserve"> </v>
      </c>
      <c r="W887" s="141" t="str">
        <f t="shared" si="659"/>
        <v xml:space="preserve"> </v>
      </c>
      <c r="X887" s="137" t="str">
        <f t="shared" si="660"/>
        <v xml:space="preserve"> </v>
      </c>
      <c r="Y887" s="137" t="str">
        <f t="shared" si="661"/>
        <v xml:space="preserve"> </v>
      </c>
      <c r="Z887" s="137" t="str">
        <f t="shared" si="687"/>
        <v xml:space="preserve"> </v>
      </c>
      <c r="AA887" s="138" t="str">
        <f t="shared" si="688"/>
        <v xml:space="preserve"> </v>
      </c>
      <c r="AB887" s="144" t="str">
        <f t="shared" si="689"/>
        <v xml:space="preserve"> </v>
      </c>
      <c r="AC887" s="139" t="e">
        <f t="shared" si="690"/>
        <v>#N/A</v>
      </c>
      <c r="AD887" s="139" t="e">
        <f t="shared" si="691"/>
        <v>#N/A</v>
      </c>
      <c r="AE887" s="140" t="str">
        <f>IF(ISBLANK($G887)," ",IF($D887="Z",#REF!,IF($G887=2,0,IF($G887=1,IF($AB887&gt;$AD887,#REF!,0),IF($AB887&lt;$AC887,#REF!,#REF!)))))</f>
        <v xml:space="preserve"> </v>
      </c>
      <c r="AF887" s="140" t="str">
        <f>IF(ISBLANK($G887)," ",IF($D887="Z",#REF!+#REF!,IF($G887=2,#REF!+#REF!,IF($G887=1,IF($AB887&gt;$AD887,#REF!+#REF!,#REF!+#REF!),IF($AB887&lt;$AC887,#REF!+#REF!,#REF!+#REF!)))))</f>
        <v xml:space="preserve"> </v>
      </c>
      <c r="AG887" s="125">
        <f t="shared" si="662"/>
        <v>0</v>
      </c>
      <c r="AH887" s="126">
        <f t="shared" si="663"/>
        <v>0</v>
      </c>
      <c r="AI887" s="126">
        <f t="shared" si="664"/>
        <v>0</v>
      </c>
      <c r="AJ887" s="126">
        <f t="shared" si="665"/>
        <v>0</v>
      </c>
      <c r="AK887" s="126">
        <f t="shared" si="666"/>
        <v>0</v>
      </c>
      <c r="AL887" s="126">
        <f t="shared" si="667"/>
        <v>4</v>
      </c>
      <c r="AM887" s="125">
        <f t="shared" si="696"/>
        <v>23</v>
      </c>
      <c r="AN887" s="125">
        <f t="shared" si="692"/>
        <v>0</v>
      </c>
      <c r="AO887" s="125">
        <f t="shared" si="693"/>
        <v>0</v>
      </c>
      <c r="AP887" s="125">
        <f t="shared" si="668"/>
        <v>1</v>
      </c>
      <c r="AQ887" s="127">
        <f t="shared" si="669"/>
        <v>810</v>
      </c>
      <c r="AR887" s="127">
        <f t="shared" si="670"/>
        <v>0</v>
      </c>
      <c r="AS887" s="125">
        <f t="shared" si="671"/>
        <v>0</v>
      </c>
      <c r="AT887" s="128">
        <f t="shared" si="672"/>
        <v>0</v>
      </c>
      <c r="AU887" s="128">
        <f t="shared" si="673"/>
        <v>0</v>
      </c>
      <c r="AV887" s="128">
        <f t="shared" si="674"/>
        <v>0</v>
      </c>
      <c r="AW887" s="128">
        <f t="shared" si="675"/>
        <v>0</v>
      </c>
      <c r="AX887" s="146">
        <f t="shared" si="694"/>
        <v>0</v>
      </c>
      <c r="AY887" s="147">
        <f t="shared" si="676"/>
        <v>0</v>
      </c>
      <c r="AZ887" s="146">
        <f t="shared" si="695"/>
        <v>0</v>
      </c>
      <c r="BA887" s="129">
        <f t="shared" si="677"/>
        <v>0</v>
      </c>
      <c r="BB887" s="129">
        <f t="shared" si="678"/>
        <v>0</v>
      </c>
      <c r="BC887" s="129">
        <f t="shared" si="679"/>
        <v>0</v>
      </c>
      <c r="BD887" s="130">
        <f t="shared" si="680"/>
        <v>0</v>
      </c>
      <c r="BE887" s="130">
        <f t="shared" si="681"/>
        <v>0</v>
      </c>
      <c r="BF887" s="130">
        <f t="shared" si="682"/>
        <v>0</v>
      </c>
      <c r="BG887" s="149" t="b">
        <f t="shared" si="683"/>
        <v>0</v>
      </c>
      <c r="BH887" s="130" t="b">
        <f t="shared" si="684"/>
        <v>0</v>
      </c>
      <c r="BI887" s="130" t="str">
        <f t="shared" si="697"/>
        <v/>
      </c>
      <c r="BJ887" s="130" t="str">
        <f t="shared" si="698"/>
        <v/>
      </c>
      <c r="BK887" s="130">
        <f t="shared" si="699"/>
        <v>0</v>
      </c>
      <c r="BL887" s="130" t="str">
        <f t="shared" si="685"/>
        <v/>
      </c>
      <c r="BM887" s="130" t="str">
        <f t="shared" si="704"/>
        <v/>
      </c>
      <c r="BN887" s="130" t="str">
        <f t="shared" si="705"/>
        <v/>
      </c>
      <c r="BO887" s="130">
        <f t="shared" si="701"/>
        <v>0</v>
      </c>
      <c r="BP887" s="130">
        <f t="shared" si="702"/>
        <v>0</v>
      </c>
      <c r="BQ887" s="130">
        <f t="shared" si="703"/>
        <v>0</v>
      </c>
      <c r="BR887" s="130">
        <f t="shared" si="700"/>
        <v>0</v>
      </c>
      <c r="BS887" s="130" t="str">
        <f t="shared" si="686"/>
        <v>N</v>
      </c>
    </row>
    <row r="888" spans="1:71" ht="18" customHeight="1">
      <c r="A888" s="115"/>
      <c r="B888" s="117"/>
      <c r="C888" s="117"/>
      <c r="D888" s="118"/>
      <c r="E888" s="118"/>
      <c r="F888" s="115"/>
      <c r="G888" s="115"/>
      <c r="H888" s="119"/>
      <c r="I888" s="109" t="str">
        <f t="shared" si="656"/>
        <v xml:space="preserve"> </v>
      </c>
      <c r="J888" s="109" t="str">
        <f t="shared" si="657"/>
        <v xml:space="preserve"> </v>
      </c>
      <c r="K888" s="109" t="str">
        <f t="shared" si="658"/>
        <v xml:space="preserve"> </v>
      </c>
      <c r="W888" s="141" t="str">
        <f t="shared" si="659"/>
        <v xml:space="preserve"> </v>
      </c>
      <c r="X888" s="137" t="str">
        <f t="shared" si="660"/>
        <v xml:space="preserve"> </v>
      </c>
      <c r="Y888" s="137" t="str">
        <f t="shared" si="661"/>
        <v xml:space="preserve"> </v>
      </c>
      <c r="Z888" s="137" t="str">
        <f t="shared" si="687"/>
        <v xml:space="preserve"> </v>
      </c>
      <c r="AA888" s="138" t="str">
        <f t="shared" si="688"/>
        <v xml:space="preserve"> </v>
      </c>
      <c r="AB888" s="144" t="str">
        <f t="shared" si="689"/>
        <v xml:space="preserve"> </v>
      </c>
      <c r="AC888" s="139" t="e">
        <f t="shared" si="690"/>
        <v>#N/A</v>
      </c>
      <c r="AD888" s="139" t="e">
        <f t="shared" si="691"/>
        <v>#N/A</v>
      </c>
      <c r="AE888" s="140" t="str">
        <f>IF(ISBLANK($G888)," ",IF($D888="Z",#REF!,IF($G888=2,0,IF($G888=1,IF($AB888&gt;$AD888,#REF!,0),IF($AB888&lt;$AC888,#REF!,#REF!)))))</f>
        <v xml:space="preserve"> </v>
      </c>
      <c r="AF888" s="140" t="str">
        <f>IF(ISBLANK($G888)," ",IF($D888="Z",#REF!+#REF!,IF($G888=2,#REF!+#REF!,IF($G888=1,IF($AB888&gt;$AD888,#REF!+#REF!,#REF!+#REF!),IF($AB888&lt;$AC888,#REF!+#REF!,#REF!+#REF!)))))</f>
        <v xml:space="preserve"> </v>
      </c>
      <c r="AG888" s="125">
        <f t="shared" si="662"/>
        <v>0</v>
      </c>
      <c r="AH888" s="126">
        <f t="shared" si="663"/>
        <v>0</v>
      </c>
      <c r="AI888" s="126">
        <f t="shared" si="664"/>
        <v>0</v>
      </c>
      <c r="AJ888" s="126">
        <f t="shared" si="665"/>
        <v>0</v>
      </c>
      <c r="AK888" s="126">
        <f t="shared" si="666"/>
        <v>0</v>
      </c>
      <c r="AL888" s="126">
        <f t="shared" si="667"/>
        <v>4</v>
      </c>
      <c r="AM888" s="125">
        <f t="shared" si="696"/>
        <v>23</v>
      </c>
      <c r="AN888" s="125">
        <f t="shared" si="692"/>
        <v>0</v>
      </c>
      <c r="AO888" s="125">
        <f t="shared" si="693"/>
        <v>0</v>
      </c>
      <c r="AP888" s="125">
        <f t="shared" si="668"/>
        <v>1</v>
      </c>
      <c r="AQ888" s="127">
        <f t="shared" si="669"/>
        <v>810</v>
      </c>
      <c r="AR888" s="127">
        <f t="shared" si="670"/>
        <v>0</v>
      </c>
      <c r="AS888" s="125">
        <f t="shared" si="671"/>
        <v>0</v>
      </c>
      <c r="AT888" s="128">
        <f t="shared" si="672"/>
        <v>0</v>
      </c>
      <c r="AU888" s="128">
        <f t="shared" si="673"/>
        <v>0</v>
      </c>
      <c r="AV888" s="128">
        <f t="shared" si="674"/>
        <v>0</v>
      </c>
      <c r="AW888" s="128">
        <f t="shared" si="675"/>
        <v>0</v>
      </c>
      <c r="AX888" s="146">
        <f t="shared" si="694"/>
        <v>0</v>
      </c>
      <c r="AY888" s="147">
        <f t="shared" si="676"/>
        <v>0</v>
      </c>
      <c r="AZ888" s="146">
        <f t="shared" si="695"/>
        <v>0</v>
      </c>
      <c r="BA888" s="129">
        <f t="shared" si="677"/>
        <v>0</v>
      </c>
      <c r="BB888" s="129">
        <f t="shared" si="678"/>
        <v>0</v>
      </c>
      <c r="BC888" s="129">
        <f t="shared" si="679"/>
        <v>0</v>
      </c>
      <c r="BD888" s="130">
        <f t="shared" si="680"/>
        <v>0</v>
      </c>
      <c r="BE888" s="130">
        <f t="shared" si="681"/>
        <v>0</v>
      </c>
      <c r="BF888" s="130">
        <f t="shared" si="682"/>
        <v>0</v>
      </c>
      <c r="BG888" s="149" t="b">
        <f t="shared" si="683"/>
        <v>0</v>
      </c>
      <c r="BH888" s="130" t="b">
        <f t="shared" si="684"/>
        <v>0</v>
      </c>
      <c r="BI888" s="130" t="str">
        <f t="shared" si="697"/>
        <v/>
      </c>
      <c r="BJ888" s="130" t="str">
        <f t="shared" si="698"/>
        <v/>
      </c>
      <c r="BK888" s="130">
        <f t="shared" si="699"/>
        <v>0</v>
      </c>
      <c r="BL888" s="130" t="str">
        <f t="shared" si="685"/>
        <v/>
      </c>
      <c r="BM888" s="130" t="str">
        <f t="shared" si="704"/>
        <v/>
      </c>
      <c r="BN888" s="130" t="str">
        <f t="shared" si="705"/>
        <v/>
      </c>
      <c r="BO888" s="130">
        <f t="shared" si="701"/>
        <v>0</v>
      </c>
      <c r="BP888" s="130">
        <f t="shared" si="702"/>
        <v>0</v>
      </c>
      <c r="BQ888" s="130">
        <f t="shared" si="703"/>
        <v>0</v>
      </c>
      <c r="BR888" s="130">
        <f t="shared" si="700"/>
        <v>0</v>
      </c>
      <c r="BS888" s="130" t="str">
        <f t="shared" si="686"/>
        <v>N</v>
      </c>
    </row>
    <row r="889" spans="1:71" ht="18" customHeight="1">
      <c r="A889" s="115"/>
      <c r="B889" s="117"/>
      <c r="C889" s="117"/>
      <c r="D889" s="118"/>
      <c r="E889" s="118"/>
      <c r="F889" s="115"/>
      <c r="G889" s="115"/>
      <c r="H889" s="119"/>
      <c r="I889" s="109" t="str">
        <f t="shared" si="656"/>
        <v xml:space="preserve"> </v>
      </c>
      <c r="J889" s="109" t="str">
        <f t="shared" si="657"/>
        <v xml:space="preserve"> </v>
      </c>
      <c r="K889" s="109" t="str">
        <f t="shared" si="658"/>
        <v xml:space="preserve"> </v>
      </c>
      <c r="W889" s="141" t="str">
        <f t="shared" si="659"/>
        <v xml:space="preserve"> </v>
      </c>
      <c r="X889" s="137" t="str">
        <f t="shared" si="660"/>
        <v xml:space="preserve"> </v>
      </c>
      <c r="Y889" s="137" t="str">
        <f t="shared" si="661"/>
        <v xml:space="preserve"> </v>
      </c>
      <c r="Z889" s="137" t="str">
        <f t="shared" si="687"/>
        <v xml:space="preserve"> </v>
      </c>
      <c r="AA889" s="138" t="str">
        <f t="shared" si="688"/>
        <v xml:space="preserve"> </v>
      </c>
      <c r="AB889" s="144" t="str">
        <f t="shared" si="689"/>
        <v xml:space="preserve"> </v>
      </c>
      <c r="AC889" s="139" t="e">
        <f t="shared" si="690"/>
        <v>#N/A</v>
      </c>
      <c r="AD889" s="139" t="e">
        <f t="shared" si="691"/>
        <v>#N/A</v>
      </c>
      <c r="AE889" s="140" t="str">
        <f>IF(ISBLANK($G889)," ",IF($D889="Z",#REF!,IF($G889=2,0,IF($G889=1,IF($AB889&gt;$AD889,#REF!,0),IF($AB889&lt;$AC889,#REF!,#REF!)))))</f>
        <v xml:space="preserve"> </v>
      </c>
      <c r="AF889" s="140" t="str">
        <f>IF(ISBLANK($G889)," ",IF($D889="Z",#REF!+#REF!,IF($G889=2,#REF!+#REF!,IF($G889=1,IF($AB889&gt;$AD889,#REF!+#REF!,#REF!+#REF!),IF($AB889&lt;$AC889,#REF!+#REF!,#REF!+#REF!)))))</f>
        <v xml:space="preserve"> </v>
      </c>
      <c r="AG889" s="125">
        <f t="shared" si="662"/>
        <v>0</v>
      </c>
      <c r="AH889" s="126">
        <f t="shared" si="663"/>
        <v>0</v>
      </c>
      <c r="AI889" s="126">
        <f t="shared" si="664"/>
        <v>0</v>
      </c>
      <c r="AJ889" s="126">
        <f t="shared" si="665"/>
        <v>0</v>
      </c>
      <c r="AK889" s="126">
        <f t="shared" si="666"/>
        <v>0</v>
      </c>
      <c r="AL889" s="126">
        <f t="shared" si="667"/>
        <v>4</v>
      </c>
      <c r="AM889" s="125">
        <f t="shared" si="696"/>
        <v>23</v>
      </c>
      <c r="AN889" s="125">
        <f t="shared" si="692"/>
        <v>0</v>
      </c>
      <c r="AO889" s="125">
        <f t="shared" si="693"/>
        <v>0</v>
      </c>
      <c r="AP889" s="125">
        <f t="shared" si="668"/>
        <v>1</v>
      </c>
      <c r="AQ889" s="127">
        <f t="shared" si="669"/>
        <v>810</v>
      </c>
      <c r="AR889" s="127">
        <f t="shared" si="670"/>
        <v>0</v>
      </c>
      <c r="AS889" s="125">
        <f t="shared" si="671"/>
        <v>0</v>
      </c>
      <c r="AT889" s="128">
        <f t="shared" si="672"/>
        <v>0</v>
      </c>
      <c r="AU889" s="128">
        <f t="shared" si="673"/>
        <v>0</v>
      </c>
      <c r="AV889" s="128">
        <f t="shared" si="674"/>
        <v>0</v>
      </c>
      <c r="AW889" s="128">
        <f t="shared" si="675"/>
        <v>0</v>
      </c>
      <c r="AX889" s="146">
        <f t="shared" si="694"/>
        <v>0</v>
      </c>
      <c r="AY889" s="147">
        <f t="shared" si="676"/>
        <v>0</v>
      </c>
      <c r="AZ889" s="146">
        <f t="shared" si="695"/>
        <v>0</v>
      </c>
      <c r="BA889" s="129">
        <f t="shared" si="677"/>
        <v>0</v>
      </c>
      <c r="BB889" s="129">
        <f t="shared" si="678"/>
        <v>0</v>
      </c>
      <c r="BC889" s="129">
        <f t="shared" si="679"/>
        <v>0</v>
      </c>
      <c r="BD889" s="130">
        <f t="shared" si="680"/>
        <v>0</v>
      </c>
      <c r="BE889" s="130">
        <f t="shared" si="681"/>
        <v>0</v>
      </c>
      <c r="BF889" s="130">
        <f t="shared" si="682"/>
        <v>0</v>
      </c>
      <c r="BG889" s="149" t="b">
        <f t="shared" si="683"/>
        <v>0</v>
      </c>
      <c r="BH889" s="130" t="b">
        <f t="shared" si="684"/>
        <v>0</v>
      </c>
      <c r="BI889" s="130" t="str">
        <f t="shared" si="697"/>
        <v/>
      </c>
      <c r="BJ889" s="130" t="str">
        <f t="shared" si="698"/>
        <v/>
      </c>
      <c r="BK889" s="130">
        <f t="shared" si="699"/>
        <v>0</v>
      </c>
      <c r="BL889" s="130" t="str">
        <f t="shared" si="685"/>
        <v/>
      </c>
      <c r="BM889" s="130" t="str">
        <f t="shared" si="704"/>
        <v/>
      </c>
      <c r="BN889" s="130" t="str">
        <f t="shared" si="705"/>
        <v/>
      </c>
      <c r="BO889" s="130">
        <f t="shared" si="701"/>
        <v>0</v>
      </c>
      <c r="BP889" s="130">
        <f t="shared" si="702"/>
        <v>0</v>
      </c>
      <c r="BQ889" s="130">
        <f t="shared" si="703"/>
        <v>0</v>
      </c>
      <c r="BR889" s="130">
        <f t="shared" si="700"/>
        <v>0</v>
      </c>
      <c r="BS889" s="130" t="str">
        <f t="shared" si="686"/>
        <v>N</v>
      </c>
    </row>
    <row r="890" spans="1:71" ht="18" customHeight="1">
      <c r="A890" s="115"/>
      <c r="B890" s="117"/>
      <c r="C890" s="117"/>
      <c r="D890" s="118"/>
      <c r="E890" s="118"/>
      <c r="F890" s="115"/>
      <c r="G890" s="115"/>
      <c r="H890" s="119"/>
      <c r="I890" s="109" t="str">
        <f t="shared" si="656"/>
        <v xml:space="preserve"> </v>
      </c>
      <c r="J890" s="109" t="str">
        <f t="shared" si="657"/>
        <v xml:space="preserve"> </v>
      </c>
      <c r="K890" s="109" t="str">
        <f t="shared" si="658"/>
        <v xml:space="preserve"> </v>
      </c>
      <c r="W890" s="141" t="str">
        <f t="shared" si="659"/>
        <v xml:space="preserve"> </v>
      </c>
      <c r="X890" s="137" t="str">
        <f t="shared" si="660"/>
        <v xml:space="preserve"> </v>
      </c>
      <c r="Y890" s="137" t="str">
        <f t="shared" si="661"/>
        <v xml:space="preserve"> </v>
      </c>
      <c r="Z890" s="137" t="str">
        <f t="shared" si="687"/>
        <v xml:space="preserve"> </v>
      </c>
      <c r="AA890" s="138" t="str">
        <f t="shared" si="688"/>
        <v xml:space="preserve"> </v>
      </c>
      <c r="AB890" s="144" t="str">
        <f t="shared" si="689"/>
        <v xml:space="preserve"> </v>
      </c>
      <c r="AC890" s="139" t="e">
        <f t="shared" si="690"/>
        <v>#N/A</v>
      </c>
      <c r="AD890" s="139" t="e">
        <f t="shared" si="691"/>
        <v>#N/A</v>
      </c>
      <c r="AE890" s="140" t="str">
        <f>IF(ISBLANK($G890)," ",IF($D890="Z",#REF!,IF($G890=2,0,IF($G890=1,IF($AB890&gt;$AD890,#REF!,0),IF($AB890&lt;$AC890,#REF!,#REF!)))))</f>
        <v xml:space="preserve"> </v>
      </c>
      <c r="AF890" s="140" t="str">
        <f>IF(ISBLANK($G890)," ",IF($D890="Z",#REF!+#REF!,IF($G890=2,#REF!+#REF!,IF($G890=1,IF($AB890&gt;$AD890,#REF!+#REF!,#REF!+#REF!),IF($AB890&lt;$AC890,#REF!+#REF!,#REF!+#REF!)))))</f>
        <v xml:space="preserve"> </v>
      </c>
      <c r="AG890" s="125">
        <f t="shared" si="662"/>
        <v>0</v>
      </c>
      <c r="AH890" s="126">
        <f t="shared" si="663"/>
        <v>0</v>
      </c>
      <c r="AI890" s="126">
        <f t="shared" si="664"/>
        <v>0</v>
      </c>
      <c r="AJ890" s="126">
        <f t="shared" si="665"/>
        <v>0</v>
      </c>
      <c r="AK890" s="126">
        <f t="shared" si="666"/>
        <v>0</v>
      </c>
      <c r="AL890" s="126">
        <f t="shared" si="667"/>
        <v>4</v>
      </c>
      <c r="AM890" s="125">
        <f t="shared" si="696"/>
        <v>23</v>
      </c>
      <c r="AN890" s="125">
        <f t="shared" si="692"/>
        <v>0</v>
      </c>
      <c r="AO890" s="125">
        <f t="shared" si="693"/>
        <v>0</v>
      </c>
      <c r="AP890" s="125">
        <f t="shared" si="668"/>
        <v>1</v>
      </c>
      <c r="AQ890" s="127">
        <f t="shared" si="669"/>
        <v>810</v>
      </c>
      <c r="AR890" s="127">
        <f t="shared" si="670"/>
        <v>0</v>
      </c>
      <c r="AS890" s="125">
        <f t="shared" si="671"/>
        <v>0</v>
      </c>
      <c r="AT890" s="128">
        <f t="shared" si="672"/>
        <v>0</v>
      </c>
      <c r="AU890" s="128">
        <f t="shared" si="673"/>
        <v>0</v>
      </c>
      <c r="AV890" s="128">
        <f t="shared" si="674"/>
        <v>0</v>
      </c>
      <c r="AW890" s="128">
        <f t="shared" si="675"/>
        <v>0</v>
      </c>
      <c r="AX890" s="146">
        <f t="shared" si="694"/>
        <v>0</v>
      </c>
      <c r="AY890" s="147">
        <f t="shared" si="676"/>
        <v>0</v>
      </c>
      <c r="AZ890" s="146">
        <f t="shared" si="695"/>
        <v>0</v>
      </c>
      <c r="BA890" s="129">
        <f t="shared" si="677"/>
        <v>0</v>
      </c>
      <c r="BB890" s="129">
        <f t="shared" si="678"/>
        <v>0</v>
      </c>
      <c r="BC890" s="129">
        <f t="shared" si="679"/>
        <v>0</v>
      </c>
      <c r="BD890" s="130">
        <f t="shared" si="680"/>
        <v>0</v>
      </c>
      <c r="BE890" s="130">
        <f t="shared" si="681"/>
        <v>0</v>
      </c>
      <c r="BF890" s="130">
        <f t="shared" si="682"/>
        <v>0</v>
      </c>
      <c r="BG890" s="149" t="b">
        <f t="shared" si="683"/>
        <v>0</v>
      </c>
      <c r="BH890" s="130" t="b">
        <f t="shared" si="684"/>
        <v>0</v>
      </c>
      <c r="BI890" s="130" t="str">
        <f t="shared" si="697"/>
        <v/>
      </c>
      <c r="BJ890" s="130" t="str">
        <f t="shared" si="698"/>
        <v/>
      </c>
      <c r="BK890" s="130">
        <f t="shared" si="699"/>
        <v>0</v>
      </c>
      <c r="BL890" s="130" t="str">
        <f t="shared" si="685"/>
        <v/>
      </c>
      <c r="BM890" s="130" t="str">
        <f t="shared" si="704"/>
        <v/>
      </c>
      <c r="BN890" s="130" t="str">
        <f t="shared" si="705"/>
        <v/>
      </c>
      <c r="BO890" s="130">
        <f t="shared" si="701"/>
        <v>0</v>
      </c>
      <c r="BP890" s="130">
        <f t="shared" si="702"/>
        <v>0</v>
      </c>
      <c r="BQ890" s="130">
        <f t="shared" si="703"/>
        <v>0</v>
      </c>
      <c r="BR890" s="130">
        <f t="shared" si="700"/>
        <v>0</v>
      </c>
      <c r="BS890" s="130" t="str">
        <f t="shared" si="686"/>
        <v>N</v>
      </c>
    </row>
    <row r="891" spans="1:71" ht="18" customHeight="1">
      <c r="A891" s="115"/>
      <c r="B891" s="117"/>
      <c r="C891" s="117"/>
      <c r="D891" s="118"/>
      <c r="E891" s="118"/>
      <c r="F891" s="115"/>
      <c r="G891" s="115"/>
      <c r="H891" s="119"/>
      <c r="I891" s="109" t="str">
        <f t="shared" si="656"/>
        <v xml:space="preserve"> </v>
      </c>
      <c r="J891" s="109" t="str">
        <f t="shared" si="657"/>
        <v xml:space="preserve"> </v>
      </c>
      <c r="K891" s="109" t="str">
        <f t="shared" si="658"/>
        <v xml:space="preserve"> </v>
      </c>
      <c r="W891" s="141" t="str">
        <f t="shared" si="659"/>
        <v xml:space="preserve"> </v>
      </c>
      <c r="X891" s="137" t="str">
        <f t="shared" si="660"/>
        <v xml:space="preserve"> </v>
      </c>
      <c r="Y891" s="137" t="str">
        <f t="shared" si="661"/>
        <v xml:space="preserve"> </v>
      </c>
      <c r="Z891" s="137" t="str">
        <f t="shared" si="687"/>
        <v xml:space="preserve"> </v>
      </c>
      <c r="AA891" s="138" t="str">
        <f t="shared" si="688"/>
        <v xml:space="preserve"> </v>
      </c>
      <c r="AB891" s="144" t="str">
        <f t="shared" si="689"/>
        <v xml:space="preserve"> </v>
      </c>
      <c r="AC891" s="139" t="e">
        <f t="shared" si="690"/>
        <v>#N/A</v>
      </c>
      <c r="AD891" s="139" t="e">
        <f t="shared" si="691"/>
        <v>#N/A</v>
      </c>
      <c r="AE891" s="140" t="str">
        <f>IF(ISBLANK($G891)," ",IF($D891="Z",#REF!,IF($G891=2,0,IF($G891=1,IF($AB891&gt;$AD891,#REF!,0),IF($AB891&lt;$AC891,#REF!,#REF!)))))</f>
        <v xml:space="preserve"> </v>
      </c>
      <c r="AF891" s="140" t="str">
        <f>IF(ISBLANK($G891)," ",IF($D891="Z",#REF!+#REF!,IF($G891=2,#REF!+#REF!,IF($G891=1,IF($AB891&gt;$AD891,#REF!+#REF!,#REF!+#REF!),IF($AB891&lt;$AC891,#REF!+#REF!,#REF!+#REF!)))))</f>
        <v xml:space="preserve"> </v>
      </c>
      <c r="AG891" s="125">
        <f t="shared" si="662"/>
        <v>0</v>
      </c>
      <c r="AH891" s="126">
        <f t="shared" si="663"/>
        <v>0</v>
      </c>
      <c r="AI891" s="126">
        <f t="shared" si="664"/>
        <v>0</v>
      </c>
      <c r="AJ891" s="126">
        <f t="shared" si="665"/>
        <v>0</v>
      </c>
      <c r="AK891" s="126">
        <f t="shared" si="666"/>
        <v>0</v>
      </c>
      <c r="AL891" s="126">
        <f t="shared" si="667"/>
        <v>4</v>
      </c>
      <c r="AM891" s="125">
        <f t="shared" si="696"/>
        <v>23</v>
      </c>
      <c r="AN891" s="125">
        <f t="shared" si="692"/>
        <v>0</v>
      </c>
      <c r="AO891" s="125">
        <f t="shared" si="693"/>
        <v>0</v>
      </c>
      <c r="AP891" s="125">
        <f t="shared" si="668"/>
        <v>1</v>
      </c>
      <c r="AQ891" s="127">
        <f t="shared" si="669"/>
        <v>810</v>
      </c>
      <c r="AR891" s="127">
        <f t="shared" si="670"/>
        <v>0</v>
      </c>
      <c r="AS891" s="125">
        <f t="shared" si="671"/>
        <v>0</v>
      </c>
      <c r="AT891" s="128">
        <f t="shared" si="672"/>
        <v>0</v>
      </c>
      <c r="AU891" s="128">
        <f t="shared" si="673"/>
        <v>0</v>
      </c>
      <c r="AV891" s="128">
        <f t="shared" si="674"/>
        <v>0</v>
      </c>
      <c r="AW891" s="128">
        <f t="shared" si="675"/>
        <v>0</v>
      </c>
      <c r="AX891" s="146">
        <f t="shared" si="694"/>
        <v>0</v>
      </c>
      <c r="AY891" s="147">
        <f t="shared" si="676"/>
        <v>0</v>
      </c>
      <c r="AZ891" s="146">
        <f t="shared" si="695"/>
        <v>0</v>
      </c>
      <c r="BA891" s="129">
        <f t="shared" si="677"/>
        <v>0</v>
      </c>
      <c r="BB891" s="129">
        <f t="shared" si="678"/>
        <v>0</v>
      </c>
      <c r="BC891" s="129">
        <f t="shared" si="679"/>
        <v>0</v>
      </c>
      <c r="BD891" s="130">
        <f t="shared" si="680"/>
        <v>0</v>
      </c>
      <c r="BE891" s="130">
        <f t="shared" si="681"/>
        <v>0</v>
      </c>
      <c r="BF891" s="130">
        <f t="shared" si="682"/>
        <v>0</v>
      </c>
      <c r="BG891" s="149" t="b">
        <f t="shared" si="683"/>
        <v>0</v>
      </c>
      <c r="BH891" s="130" t="b">
        <f t="shared" si="684"/>
        <v>0</v>
      </c>
      <c r="BI891" s="130" t="str">
        <f t="shared" si="697"/>
        <v/>
      </c>
      <c r="BJ891" s="130" t="str">
        <f t="shared" si="698"/>
        <v/>
      </c>
      <c r="BK891" s="130">
        <f t="shared" si="699"/>
        <v>0</v>
      </c>
      <c r="BL891" s="130" t="str">
        <f t="shared" si="685"/>
        <v/>
      </c>
      <c r="BM891" s="130" t="str">
        <f t="shared" si="704"/>
        <v/>
      </c>
      <c r="BN891" s="130" t="str">
        <f t="shared" si="705"/>
        <v/>
      </c>
      <c r="BO891" s="130">
        <f t="shared" si="701"/>
        <v>0</v>
      </c>
      <c r="BP891" s="130">
        <f t="shared" si="702"/>
        <v>0</v>
      </c>
      <c r="BQ891" s="130">
        <f t="shared" si="703"/>
        <v>0</v>
      </c>
      <c r="BR891" s="130">
        <f t="shared" si="700"/>
        <v>0</v>
      </c>
      <c r="BS891" s="130" t="str">
        <f t="shared" si="686"/>
        <v>N</v>
      </c>
    </row>
    <row r="892" spans="1:71" ht="18" customHeight="1">
      <c r="A892" s="115"/>
      <c r="B892" s="117"/>
      <c r="C892" s="117"/>
      <c r="D892" s="118"/>
      <c r="E892" s="118"/>
      <c r="F892" s="115"/>
      <c r="G892" s="115"/>
      <c r="H892" s="119"/>
      <c r="I892" s="109" t="str">
        <f t="shared" si="656"/>
        <v xml:space="preserve"> </v>
      </c>
      <c r="J892" s="109" t="str">
        <f t="shared" si="657"/>
        <v xml:space="preserve"> </v>
      </c>
      <c r="K892" s="109" t="str">
        <f t="shared" si="658"/>
        <v xml:space="preserve"> </v>
      </c>
      <c r="W892" s="141" t="str">
        <f t="shared" si="659"/>
        <v xml:space="preserve"> </v>
      </c>
      <c r="X892" s="137" t="str">
        <f t="shared" si="660"/>
        <v xml:space="preserve"> </v>
      </c>
      <c r="Y892" s="137" t="str">
        <f t="shared" si="661"/>
        <v xml:space="preserve"> </v>
      </c>
      <c r="Z892" s="137" t="str">
        <f t="shared" si="687"/>
        <v xml:space="preserve"> </v>
      </c>
      <c r="AA892" s="138" t="str">
        <f t="shared" si="688"/>
        <v xml:space="preserve"> </v>
      </c>
      <c r="AB892" s="144" t="str">
        <f t="shared" si="689"/>
        <v xml:space="preserve"> </v>
      </c>
      <c r="AC892" s="139" t="e">
        <f t="shared" si="690"/>
        <v>#N/A</v>
      </c>
      <c r="AD892" s="139" t="e">
        <f t="shared" si="691"/>
        <v>#N/A</v>
      </c>
      <c r="AE892" s="140" t="str">
        <f>IF(ISBLANK($G892)," ",IF($D892="Z",#REF!,IF($G892=2,0,IF($G892=1,IF($AB892&gt;$AD892,#REF!,0),IF($AB892&lt;$AC892,#REF!,#REF!)))))</f>
        <v xml:space="preserve"> </v>
      </c>
      <c r="AF892" s="140" t="str">
        <f>IF(ISBLANK($G892)," ",IF($D892="Z",#REF!+#REF!,IF($G892=2,#REF!+#REF!,IF($G892=1,IF($AB892&gt;$AD892,#REF!+#REF!,#REF!+#REF!),IF($AB892&lt;$AC892,#REF!+#REF!,#REF!+#REF!)))))</f>
        <v xml:space="preserve"> </v>
      </c>
      <c r="AG892" s="125">
        <f t="shared" si="662"/>
        <v>0</v>
      </c>
      <c r="AH892" s="126">
        <f t="shared" si="663"/>
        <v>0</v>
      </c>
      <c r="AI892" s="126">
        <f t="shared" si="664"/>
        <v>0</v>
      </c>
      <c r="AJ892" s="126">
        <f t="shared" si="665"/>
        <v>0</v>
      </c>
      <c r="AK892" s="126">
        <f t="shared" si="666"/>
        <v>0</v>
      </c>
      <c r="AL892" s="126">
        <f t="shared" si="667"/>
        <v>4</v>
      </c>
      <c r="AM892" s="125">
        <f t="shared" si="696"/>
        <v>23</v>
      </c>
      <c r="AN892" s="125">
        <f t="shared" si="692"/>
        <v>0</v>
      </c>
      <c r="AO892" s="125">
        <f t="shared" si="693"/>
        <v>0</v>
      </c>
      <c r="AP892" s="125">
        <f t="shared" si="668"/>
        <v>1</v>
      </c>
      <c r="AQ892" s="127">
        <f t="shared" si="669"/>
        <v>810</v>
      </c>
      <c r="AR892" s="127">
        <f t="shared" si="670"/>
        <v>0</v>
      </c>
      <c r="AS892" s="125">
        <f t="shared" si="671"/>
        <v>0</v>
      </c>
      <c r="AT892" s="128">
        <f t="shared" si="672"/>
        <v>0</v>
      </c>
      <c r="AU892" s="128">
        <f t="shared" si="673"/>
        <v>0</v>
      </c>
      <c r="AV892" s="128">
        <f t="shared" si="674"/>
        <v>0</v>
      </c>
      <c r="AW892" s="128">
        <f t="shared" si="675"/>
        <v>0</v>
      </c>
      <c r="AX892" s="146">
        <f t="shared" si="694"/>
        <v>0</v>
      </c>
      <c r="AY892" s="147">
        <f t="shared" si="676"/>
        <v>0</v>
      </c>
      <c r="AZ892" s="146">
        <f t="shared" si="695"/>
        <v>0</v>
      </c>
      <c r="BA892" s="129">
        <f t="shared" si="677"/>
        <v>0</v>
      </c>
      <c r="BB892" s="129">
        <f t="shared" si="678"/>
        <v>0</v>
      </c>
      <c r="BC892" s="129">
        <f t="shared" si="679"/>
        <v>0</v>
      </c>
      <c r="BD892" s="130">
        <f t="shared" si="680"/>
        <v>0</v>
      </c>
      <c r="BE892" s="130">
        <f t="shared" si="681"/>
        <v>0</v>
      </c>
      <c r="BF892" s="130">
        <f t="shared" si="682"/>
        <v>0</v>
      </c>
      <c r="BG892" s="149" t="b">
        <f t="shared" si="683"/>
        <v>0</v>
      </c>
      <c r="BH892" s="130" t="b">
        <f t="shared" si="684"/>
        <v>0</v>
      </c>
      <c r="BI892" s="130" t="str">
        <f t="shared" si="697"/>
        <v/>
      </c>
      <c r="BJ892" s="130" t="str">
        <f t="shared" si="698"/>
        <v/>
      </c>
      <c r="BK892" s="130">
        <f t="shared" si="699"/>
        <v>0</v>
      </c>
      <c r="BL892" s="130" t="str">
        <f t="shared" si="685"/>
        <v/>
      </c>
      <c r="BM892" s="130" t="str">
        <f t="shared" si="704"/>
        <v/>
      </c>
      <c r="BN892" s="130" t="str">
        <f t="shared" si="705"/>
        <v/>
      </c>
      <c r="BO892" s="130">
        <f t="shared" si="701"/>
        <v>0</v>
      </c>
      <c r="BP892" s="130">
        <f t="shared" si="702"/>
        <v>0</v>
      </c>
      <c r="BQ892" s="130">
        <f t="shared" si="703"/>
        <v>0</v>
      </c>
      <c r="BR892" s="130">
        <f t="shared" si="700"/>
        <v>0</v>
      </c>
      <c r="BS892" s="130" t="str">
        <f t="shared" si="686"/>
        <v>N</v>
      </c>
    </row>
    <row r="893" spans="1:71" ht="18" customHeight="1">
      <c r="A893" s="115"/>
      <c r="B893" s="117"/>
      <c r="C893" s="117"/>
      <c r="D893" s="118"/>
      <c r="E893" s="118"/>
      <c r="F893" s="115"/>
      <c r="G893" s="115"/>
      <c r="H893" s="119"/>
      <c r="I893" s="109" t="str">
        <f t="shared" si="656"/>
        <v xml:space="preserve"> </v>
      </c>
      <c r="J893" s="109" t="str">
        <f t="shared" si="657"/>
        <v xml:space="preserve"> </v>
      </c>
      <c r="K893" s="109" t="str">
        <f t="shared" si="658"/>
        <v xml:space="preserve"> </v>
      </c>
      <c r="W893" s="141" t="str">
        <f t="shared" si="659"/>
        <v xml:space="preserve"> </v>
      </c>
      <c r="X893" s="137" t="str">
        <f t="shared" si="660"/>
        <v xml:space="preserve"> </v>
      </c>
      <c r="Y893" s="137" t="str">
        <f t="shared" si="661"/>
        <v xml:space="preserve"> </v>
      </c>
      <c r="Z893" s="137" t="str">
        <f t="shared" si="687"/>
        <v xml:space="preserve"> </v>
      </c>
      <c r="AA893" s="138" t="str">
        <f t="shared" si="688"/>
        <v xml:space="preserve"> </v>
      </c>
      <c r="AB893" s="144" t="str">
        <f t="shared" si="689"/>
        <v xml:space="preserve"> </v>
      </c>
      <c r="AC893" s="139" t="e">
        <f t="shared" si="690"/>
        <v>#N/A</v>
      </c>
      <c r="AD893" s="139" t="e">
        <f t="shared" si="691"/>
        <v>#N/A</v>
      </c>
      <c r="AE893" s="140" t="str">
        <f>IF(ISBLANK($G893)," ",IF($D893="Z",#REF!,IF($G893=2,0,IF($G893=1,IF($AB893&gt;$AD893,#REF!,0),IF($AB893&lt;$AC893,#REF!,#REF!)))))</f>
        <v xml:space="preserve"> </v>
      </c>
      <c r="AF893" s="140" t="str">
        <f>IF(ISBLANK($G893)," ",IF($D893="Z",#REF!+#REF!,IF($G893=2,#REF!+#REF!,IF($G893=1,IF($AB893&gt;$AD893,#REF!+#REF!,#REF!+#REF!),IF($AB893&lt;$AC893,#REF!+#REF!,#REF!+#REF!)))))</f>
        <v xml:space="preserve"> </v>
      </c>
      <c r="AG893" s="125">
        <f t="shared" si="662"/>
        <v>0</v>
      </c>
      <c r="AH893" s="126">
        <f t="shared" si="663"/>
        <v>0</v>
      </c>
      <c r="AI893" s="126">
        <f t="shared" si="664"/>
        <v>0</v>
      </c>
      <c r="AJ893" s="126">
        <f t="shared" si="665"/>
        <v>0</v>
      </c>
      <c r="AK893" s="126">
        <f t="shared" si="666"/>
        <v>0</v>
      </c>
      <c r="AL893" s="126">
        <f t="shared" si="667"/>
        <v>4</v>
      </c>
      <c r="AM893" s="125">
        <f t="shared" si="696"/>
        <v>23</v>
      </c>
      <c r="AN893" s="125">
        <f t="shared" si="692"/>
        <v>0</v>
      </c>
      <c r="AO893" s="125">
        <f t="shared" si="693"/>
        <v>0</v>
      </c>
      <c r="AP893" s="125">
        <f t="shared" si="668"/>
        <v>1</v>
      </c>
      <c r="AQ893" s="127">
        <f t="shared" si="669"/>
        <v>810</v>
      </c>
      <c r="AR893" s="127">
        <f t="shared" si="670"/>
        <v>0</v>
      </c>
      <c r="AS893" s="125">
        <f t="shared" si="671"/>
        <v>0</v>
      </c>
      <c r="AT893" s="128">
        <f t="shared" si="672"/>
        <v>0</v>
      </c>
      <c r="AU893" s="128">
        <f t="shared" si="673"/>
        <v>0</v>
      </c>
      <c r="AV893" s="128">
        <f t="shared" si="674"/>
        <v>0</v>
      </c>
      <c r="AW893" s="128">
        <f t="shared" si="675"/>
        <v>0</v>
      </c>
      <c r="AX893" s="146">
        <f t="shared" si="694"/>
        <v>0</v>
      </c>
      <c r="AY893" s="147">
        <f t="shared" si="676"/>
        <v>0</v>
      </c>
      <c r="AZ893" s="146">
        <f t="shared" si="695"/>
        <v>0</v>
      </c>
      <c r="BA893" s="129">
        <f t="shared" si="677"/>
        <v>0</v>
      </c>
      <c r="BB893" s="129">
        <f t="shared" si="678"/>
        <v>0</v>
      </c>
      <c r="BC893" s="129">
        <f t="shared" si="679"/>
        <v>0</v>
      </c>
      <c r="BD893" s="130">
        <f t="shared" si="680"/>
        <v>0</v>
      </c>
      <c r="BE893" s="130">
        <f t="shared" si="681"/>
        <v>0</v>
      </c>
      <c r="BF893" s="130">
        <f t="shared" si="682"/>
        <v>0</v>
      </c>
      <c r="BG893" s="149" t="b">
        <f t="shared" si="683"/>
        <v>0</v>
      </c>
      <c r="BH893" s="130" t="b">
        <f t="shared" si="684"/>
        <v>0</v>
      </c>
      <c r="BI893" s="130" t="str">
        <f t="shared" si="697"/>
        <v/>
      </c>
      <c r="BJ893" s="130" t="str">
        <f t="shared" si="698"/>
        <v/>
      </c>
      <c r="BK893" s="130">
        <f t="shared" si="699"/>
        <v>0</v>
      </c>
      <c r="BL893" s="130" t="str">
        <f t="shared" si="685"/>
        <v/>
      </c>
      <c r="BM893" s="130" t="str">
        <f t="shared" si="704"/>
        <v/>
      </c>
      <c r="BN893" s="130" t="str">
        <f t="shared" si="705"/>
        <v/>
      </c>
      <c r="BO893" s="130">
        <f t="shared" si="701"/>
        <v>0</v>
      </c>
      <c r="BP893" s="130">
        <f t="shared" si="702"/>
        <v>0</v>
      </c>
      <c r="BQ893" s="130">
        <f t="shared" si="703"/>
        <v>0</v>
      </c>
      <c r="BR893" s="130">
        <f t="shared" si="700"/>
        <v>0</v>
      </c>
      <c r="BS893" s="130" t="str">
        <f t="shared" si="686"/>
        <v>N</v>
      </c>
    </row>
    <row r="894" spans="1:71" ht="18" customHeight="1">
      <c r="A894" s="115"/>
      <c r="B894" s="117"/>
      <c r="C894" s="117"/>
      <c r="D894" s="118"/>
      <c r="E894" s="118"/>
      <c r="F894" s="115"/>
      <c r="G894" s="115"/>
      <c r="H894" s="119"/>
      <c r="I894" s="109" t="str">
        <f t="shared" si="656"/>
        <v xml:space="preserve"> </v>
      </c>
      <c r="J894" s="109" t="str">
        <f t="shared" si="657"/>
        <v xml:space="preserve"> </v>
      </c>
      <c r="K894" s="109" t="str">
        <f t="shared" si="658"/>
        <v xml:space="preserve"> </v>
      </c>
      <c r="W894" s="141" t="str">
        <f t="shared" si="659"/>
        <v xml:space="preserve"> </v>
      </c>
      <c r="X894" s="137" t="str">
        <f t="shared" si="660"/>
        <v xml:space="preserve"> </v>
      </c>
      <c r="Y894" s="137" t="str">
        <f t="shared" si="661"/>
        <v xml:space="preserve"> </v>
      </c>
      <c r="Z894" s="137" t="str">
        <f t="shared" si="687"/>
        <v xml:space="preserve"> </v>
      </c>
      <c r="AA894" s="138" t="str">
        <f t="shared" si="688"/>
        <v xml:space="preserve"> </v>
      </c>
      <c r="AB894" s="144" t="str">
        <f t="shared" si="689"/>
        <v xml:space="preserve"> </v>
      </c>
      <c r="AC894" s="139" t="e">
        <f t="shared" si="690"/>
        <v>#N/A</v>
      </c>
      <c r="AD894" s="139" t="e">
        <f t="shared" si="691"/>
        <v>#N/A</v>
      </c>
      <c r="AE894" s="140" t="str">
        <f>IF(ISBLANK($G894)," ",IF($D894="Z",#REF!,IF($G894=2,0,IF($G894=1,IF($AB894&gt;$AD894,#REF!,0),IF($AB894&lt;$AC894,#REF!,#REF!)))))</f>
        <v xml:space="preserve"> </v>
      </c>
      <c r="AF894" s="140" t="str">
        <f>IF(ISBLANK($G894)," ",IF($D894="Z",#REF!+#REF!,IF($G894=2,#REF!+#REF!,IF($G894=1,IF($AB894&gt;$AD894,#REF!+#REF!,#REF!+#REF!),IF($AB894&lt;$AC894,#REF!+#REF!,#REF!+#REF!)))))</f>
        <v xml:space="preserve"> </v>
      </c>
      <c r="AG894" s="125">
        <f t="shared" si="662"/>
        <v>0</v>
      </c>
      <c r="AH894" s="126">
        <f t="shared" si="663"/>
        <v>0</v>
      </c>
      <c r="AI894" s="126">
        <f t="shared" si="664"/>
        <v>0</v>
      </c>
      <c r="AJ894" s="126">
        <f t="shared" si="665"/>
        <v>0</v>
      </c>
      <c r="AK894" s="126">
        <f t="shared" si="666"/>
        <v>0</v>
      </c>
      <c r="AL894" s="126">
        <f t="shared" si="667"/>
        <v>4</v>
      </c>
      <c r="AM894" s="125">
        <f t="shared" si="696"/>
        <v>23</v>
      </c>
      <c r="AN894" s="125">
        <f t="shared" si="692"/>
        <v>0</v>
      </c>
      <c r="AO894" s="125">
        <f t="shared" si="693"/>
        <v>0</v>
      </c>
      <c r="AP894" s="125">
        <f t="shared" si="668"/>
        <v>1</v>
      </c>
      <c r="AQ894" s="127">
        <f t="shared" si="669"/>
        <v>810</v>
      </c>
      <c r="AR894" s="127">
        <f t="shared" si="670"/>
        <v>0</v>
      </c>
      <c r="AS894" s="125">
        <f t="shared" si="671"/>
        <v>0</v>
      </c>
      <c r="AT894" s="128">
        <f t="shared" si="672"/>
        <v>0</v>
      </c>
      <c r="AU894" s="128">
        <f t="shared" si="673"/>
        <v>0</v>
      </c>
      <c r="AV894" s="128">
        <f t="shared" si="674"/>
        <v>0</v>
      </c>
      <c r="AW894" s="128">
        <f t="shared" si="675"/>
        <v>0</v>
      </c>
      <c r="AX894" s="146">
        <f t="shared" si="694"/>
        <v>0</v>
      </c>
      <c r="AY894" s="147">
        <f t="shared" si="676"/>
        <v>0</v>
      </c>
      <c r="AZ894" s="146">
        <f t="shared" si="695"/>
        <v>0</v>
      </c>
      <c r="BA894" s="129">
        <f t="shared" si="677"/>
        <v>0</v>
      </c>
      <c r="BB894" s="129">
        <f t="shared" si="678"/>
        <v>0</v>
      </c>
      <c r="BC894" s="129">
        <f t="shared" si="679"/>
        <v>0</v>
      </c>
      <c r="BD894" s="130">
        <f t="shared" si="680"/>
        <v>0</v>
      </c>
      <c r="BE894" s="130">
        <f t="shared" si="681"/>
        <v>0</v>
      </c>
      <c r="BF894" s="130">
        <f t="shared" si="682"/>
        <v>0</v>
      </c>
      <c r="BG894" s="149" t="b">
        <f t="shared" si="683"/>
        <v>0</v>
      </c>
      <c r="BH894" s="130" t="b">
        <f t="shared" si="684"/>
        <v>0</v>
      </c>
      <c r="BI894" s="130" t="str">
        <f t="shared" si="697"/>
        <v/>
      </c>
      <c r="BJ894" s="130" t="str">
        <f t="shared" si="698"/>
        <v/>
      </c>
      <c r="BK894" s="130">
        <f t="shared" si="699"/>
        <v>0</v>
      </c>
      <c r="BL894" s="130" t="str">
        <f t="shared" si="685"/>
        <v/>
      </c>
      <c r="BM894" s="130" t="str">
        <f t="shared" si="704"/>
        <v/>
      </c>
      <c r="BN894" s="130" t="str">
        <f t="shared" si="705"/>
        <v/>
      </c>
      <c r="BO894" s="130">
        <f t="shared" si="701"/>
        <v>0</v>
      </c>
      <c r="BP894" s="130">
        <f t="shared" si="702"/>
        <v>0</v>
      </c>
      <c r="BQ894" s="130">
        <f t="shared" si="703"/>
        <v>0</v>
      </c>
      <c r="BR894" s="130">
        <f t="shared" si="700"/>
        <v>0</v>
      </c>
      <c r="BS894" s="130" t="str">
        <f t="shared" si="686"/>
        <v>N</v>
      </c>
    </row>
    <row r="895" spans="1:71" ht="18" customHeight="1">
      <c r="A895" s="115"/>
      <c r="B895" s="117"/>
      <c r="C895" s="117"/>
      <c r="D895" s="118"/>
      <c r="E895" s="118"/>
      <c r="F895" s="115"/>
      <c r="G895" s="115"/>
      <c r="H895" s="119"/>
      <c r="I895" s="109" t="str">
        <f t="shared" si="656"/>
        <v xml:space="preserve"> </v>
      </c>
      <c r="J895" s="109" t="str">
        <f t="shared" si="657"/>
        <v xml:space="preserve"> </v>
      </c>
      <c r="K895" s="109" t="str">
        <f t="shared" si="658"/>
        <v xml:space="preserve"> </v>
      </c>
      <c r="W895" s="141" t="str">
        <f t="shared" si="659"/>
        <v xml:space="preserve"> </v>
      </c>
      <c r="X895" s="137" t="str">
        <f t="shared" si="660"/>
        <v xml:space="preserve"> </v>
      </c>
      <c r="Y895" s="137" t="str">
        <f t="shared" si="661"/>
        <v xml:space="preserve"> </v>
      </c>
      <c r="Z895" s="137" t="str">
        <f t="shared" si="687"/>
        <v xml:space="preserve"> </v>
      </c>
      <c r="AA895" s="138" t="str">
        <f t="shared" si="688"/>
        <v xml:space="preserve"> </v>
      </c>
      <c r="AB895" s="144" t="str">
        <f t="shared" si="689"/>
        <v xml:space="preserve"> </v>
      </c>
      <c r="AC895" s="139" t="e">
        <f t="shared" si="690"/>
        <v>#N/A</v>
      </c>
      <c r="AD895" s="139" t="e">
        <f t="shared" si="691"/>
        <v>#N/A</v>
      </c>
      <c r="AE895" s="140" t="str">
        <f>IF(ISBLANK($G895)," ",IF($D895="Z",#REF!,IF($G895=2,0,IF($G895=1,IF($AB895&gt;$AD895,#REF!,0),IF($AB895&lt;$AC895,#REF!,#REF!)))))</f>
        <v xml:space="preserve"> </v>
      </c>
      <c r="AF895" s="140" t="str">
        <f>IF(ISBLANK($G895)," ",IF($D895="Z",#REF!+#REF!,IF($G895=2,#REF!+#REF!,IF($G895=1,IF($AB895&gt;$AD895,#REF!+#REF!,#REF!+#REF!),IF($AB895&lt;$AC895,#REF!+#REF!,#REF!+#REF!)))))</f>
        <v xml:space="preserve"> </v>
      </c>
      <c r="AG895" s="125">
        <f t="shared" si="662"/>
        <v>0</v>
      </c>
      <c r="AH895" s="126">
        <f t="shared" si="663"/>
        <v>0</v>
      </c>
      <c r="AI895" s="126">
        <f t="shared" si="664"/>
        <v>0</v>
      </c>
      <c r="AJ895" s="126">
        <f t="shared" si="665"/>
        <v>0</v>
      </c>
      <c r="AK895" s="126">
        <f t="shared" si="666"/>
        <v>0</v>
      </c>
      <c r="AL895" s="126">
        <f t="shared" si="667"/>
        <v>4</v>
      </c>
      <c r="AM895" s="125">
        <f t="shared" si="696"/>
        <v>23</v>
      </c>
      <c r="AN895" s="125">
        <f t="shared" si="692"/>
        <v>0</v>
      </c>
      <c r="AO895" s="125">
        <f t="shared" si="693"/>
        <v>0</v>
      </c>
      <c r="AP895" s="125">
        <f t="shared" si="668"/>
        <v>1</v>
      </c>
      <c r="AQ895" s="127">
        <f t="shared" si="669"/>
        <v>810</v>
      </c>
      <c r="AR895" s="127">
        <f t="shared" si="670"/>
        <v>0</v>
      </c>
      <c r="AS895" s="125">
        <f t="shared" si="671"/>
        <v>0</v>
      </c>
      <c r="AT895" s="128">
        <f t="shared" si="672"/>
        <v>0</v>
      </c>
      <c r="AU895" s="128">
        <f t="shared" si="673"/>
        <v>0</v>
      </c>
      <c r="AV895" s="128">
        <f t="shared" si="674"/>
        <v>0</v>
      </c>
      <c r="AW895" s="128">
        <f t="shared" si="675"/>
        <v>0</v>
      </c>
      <c r="AX895" s="146">
        <f t="shared" si="694"/>
        <v>0</v>
      </c>
      <c r="AY895" s="147">
        <f t="shared" si="676"/>
        <v>0</v>
      </c>
      <c r="AZ895" s="146">
        <f t="shared" si="695"/>
        <v>0</v>
      </c>
      <c r="BA895" s="129">
        <f t="shared" si="677"/>
        <v>0</v>
      </c>
      <c r="BB895" s="129">
        <f t="shared" si="678"/>
        <v>0</v>
      </c>
      <c r="BC895" s="129">
        <f t="shared" si="679"/>
        <v>0</v>
      </c>
      <c r="BD895" s="130">
        <f t="shared" si="680"/>
        <v>0</v>
      </c>
      <c r="BE895" s="130">
        <f t="shared" si="681"/>
        <v>0</v>
      </c>
      <c r="BF895" s="130">
        <f t="shared" si="682"/>
        <v>0</v>
      </c>
      <c r="BG895" s="149" t="b">
        <f t="shared" si="683"/>
        <v>0</v>
      </c>
      <c r="BH895" s="130" t="b">
        <f t="shared" si="684"/>
        <v>0</v>
      </c>
      <c r="BI895" s="130" t="str">
        <f t="shared" si="697"/>
        <v/>
      </c>
      <c r="BJ895" s="130" t="str">
        <f t="shared" si="698"/>
        <v/>
      </c>
      <c r="BK895" s="130">
        <f t="shared" si="699"/>
        <v>0</v>
      </c>
      <c r="BL895" s="130" t="str">
        <f t="shared" si="685"/>
        <v/>
      </c>
      <c r="BM895" s="130" t="str">
        <f t="shared" si="704"/>
        <v/>
      </c>
      <c r="BN895" s="130" t="str">
        <f t="shared" si="705"/>
        <v/>
      </c>
      <c r="BO895" s="130">
        <f t="shared" si="701"/>
        <v>0</v>
      </c>
      <c r="BP895" s="130">
        <f t="shared" si="702"/>
        <v>0</v>
      </c>
      <c r="BQ895" s="130">
        <f t="shared" si="703"/>
        <v>0</v>
      </c>
      <c r="BR895" s="130">
        <f t="shared" si="700"/>
        <v>0</v>
      </c>
      <c r="BS895" s="130" t="str">
        <f t="shared" si="686"/>
        <v>N</v>
      </c>
    </row>
    <row r="896" spans="1:71" ht="18" customHeight="1">
      <c r="A896" s="115"/>
      <c r="B896" s="117"/>
      <c r="C896" s="117"/>
      <c r="D896" s="118"/>
      <c r="E896" s="118"/>
      <c r="F896" s="115"/>
      <c r="G896" s="115"/>
      <c r="H896" s="119"/>
      <c r="I896" s="109" t="str">
        <f t="shared" si="656"/>
        <v xml:space="preserve"> </v>
      </c>
      <c r="J896" s="109" t="str">
        <f t="shared" si="657"/>
        <v xml:space="preserve"> </v>
      </c>
      <c r="K896" s="109" t="str">
        <f t="shared" si="658"/>
        <v xml:space="preserve"> </v>
      </c>
      <c r="W896" s="141" t="str">
        <f t="shared" si="659"/>
        <v xml:space="preserve"> </v>
      </c>
      <c r="X896" s="137" t="str">
        <f t="shared" si="660"/>
        <v xml:space="preserve"> </v>
      </c>
      <c r="Y896" s="137" t="str">
        <f t="shared" si="661"/>
        <v xml:space="preserve"> </v>
      </c>
      <c r="Z896" s="137" t="str">
        <f t="shared" si="687"/>
        <v xml:space="preserve"> </v>
      </c>
      <c r="AA896" s="138" t="str">
        <f t="shared" si="688"/>
        <v xml:space="preserve"> </v>
      </c>
      <c r="AB896" s="144" t="str">
        <f t="shared" si="689"/>
        <v xml:space="preserve"> </v>
      </c>
      <c r="AC896" s="139" t="e">
        <f t="shared" si="690"/>
        <v>#N/A</v>
      </c>
      <c r="AD896" s="139" t="e">
        <f t="shared" si="691"/>
        <v>#N/A</v>
      </c>
      <c r="AE896" s="140" t="str">
        <f>IF(ISBLANK($G896)," ",IF($D896="Z",#REF!,IF($G896=2,0,IF($G896=1,IF($AB896&gt;$AD896,#REF!,0),IF($AB896&lt;$AC896,#REF!,#REF!)))))</f>
        <v xml:space="preserve"> </v>
      </c>
      <c r="AF896" s="140" t="str">
        <f>IF(ISBLANK($G896)," ",IF($D896="Z",#REF!+#REF!,IF($G896=2,#REF!+#REF!,IF($G896=1,IF($AB896&gt;$AD896,#REF!+#REF!,#REF!+#REF!),IF($AB896&lt;$AC896,#REF!+#REF!,#REF!+#REF!)))))</f>
        <v xml:space="preserve"> </v>
      </c>
      <c r="AG896" s="125">
        <f t="shared" si="662"/>
        <v>0</v>
      </c>
      <c r="AH896" s="126">
        <f t="shared" si="663"/>
        <v>0</v>
      </c>
      <c r="AI896" s="126">
        <f t="shared" si="664"/>
        <v>0</v>
      </c>
      <c r="AJ896" s="126">
        <f t="shared" si="665"/>
        <v>0</v>
      </c>
      <c r="AK896" s="126">
        <f t="shared" si="666"/>
        <v>0</v>
      </c>
      <c r="AL896" s="126">
        <f t="shared" si="667"/>
        <v>4</v>
      </c>
      <c r="AM896" s="125">
        <f t="shared" si="696"/>
        <v>23</v>
      </c>
      <c r="AN896" s="125">
        <f t="shared" si="692"/>
        <v>0</v>
      </c>
      <c r="AO896" s="125">
        <f t="shared" si="693"/>
        <v>0</v>
      </c>
      <c r="AP896" s="125">
        <f t="shared" si="668"/>
        <v>1</v>
      </c>
      <c r="AQ896" s="127">
        <f t="shared" si="669"/>
        <v>810</v>
      </c>
      <c r="AR896" s="127">
        <f t="shared" si="670"/>
        <v>0</v>
      </c>
      <c r="AS896" s="125">
        <f t="shared" si="671"/>
        <v>0</v>
      </c>
      <c r="AT896" s="128">
        <f t="shared" si="672"/>
        <v>0</v>
      </c>
      <c r="AU896" s="128">
        <f t="shared" si="673"/>
        <v>0</v>
      </c>
      <c r="AV896" s="128">
        <f t="shared" si="674"/>
        <v>0</v>
      </c>
      <c r="AW896" s="128">
        <f t="shared" si="675"/>
        <v>0</v>
      </c>
      <c r="AX896" s="146">
        <f t="shared" si="694"/>
        <v>0</v>
      </c>
      <c r="AY896" s="147">
        <f t="shared" si="676"/>
        <v>0</v>
      </c>
      <c r="AZ896" s="146">
        <f t="shared" si="695"/>
        <v>0</v>
      </c>
      <c r="BA896" s="129">
        <f t="shared" si="677"/>
        <v>0</v>
      </c>
      <c r="BB896" s="129">
        <f t="shared" si="678"/>
        <v>0</v>
      </c>
      <c r="BC896" s="129">
        <f t="shared" si="679"/>
        <v>0</v>
      </c>
      <c r="BD896" s="130">
        <f t="shared" si="680"/>
        <v>0</v>
      </c>
      <c r="BE896" s="130">
        <f t="shared" si="681"/>
        <v>0</v>
      </c>
      <c r="BF896" s="130">
        <f t="shared" si="682"/>
        <v>0</v>
      </c>
      <c r="BG896" s="149" t="b">
        <f t="shared" si="683"/>
        <v>0</v>
      </c>
      <c r="BH896" s="130" t="b">
        <f t="shared" si="684"/>
        <v>0</v>
      </c>
      <c r="BI896" s="130" t="str">
        <f t="shared" si="697"/>
        <v/>
      </c>
      <c r="BJ896" s="130" t="str">
        <f t="shared" si="698"/>
        <v/>
      </c>
      <c r="BK896" s="130">
        <f t="shared" si="699"/>
        <v>0</v>
      </c>
      <c r="BL896" s="130" t="str">
        <f t="shared" si="685"/>
        <v/>
      </c>
      <c r="BM896" s="130" t="str">
        <f t="shared" si="704"/>
        <v/>
      </c>
      <c r="BN896" s="130" t="str">
        <f t="shared" si="705"/>
        <v/>
      </c>
      <c r="BO896" s="130">
        <f t="shared" si="701"/>
        <v>0</v>
      </c>
      <c r="BP896" s="130">
        <f t="shared" si="702"/>
        <v>0</v>
      </c>
      <c r="BQ896" s="130">
        <f t="shared" si="703"/>
        <v>0</v>
      </c>
      <c r="BR896" s="130">
        <f t="shared" si="700"/>
        <v>0</v>
      </c>
      <c r="BS896" s="130" t="str">
        <f t="shared" si="686"/>
        <v>N</v>
      </c>
    </row>
    <row r="897" spans="1:71" ht="18" customHeight="1">
      <c r="A897" s="115"/>
      <c r="B897" s="117"/>
      <c r="C897" s="117"/>
      <c r="D897" s="118"/>
      <c r="E897" s="118"/>
      <c r="F897" s="115"/>
      <c r="G897" s="115"/>
      <c r="H897" s="119"/>
      <c r="I897" s="109" t="str">
        <f t="shared" si="656"/>
        <v xml:space="preserve"> </v>
      </c>
      <c r="J897" s="109" t="str">
        <f t="shared" si="657"/>
        <v xml:space="preserve"> </v>
      </c>
      <c r="K897" s="109" t="str">
        <f t="shared" si="658"/>
        <v xml:space="preserve"> </v>
      </c>
      <c r="W897" s="141" t="str">
        <f t="shared" si="659"/>
        <v xml:space="preserve"> </v>
      </c>
      <c r="X897" s="137" t="str">
        <f t="shared" si="660"/>
        <v xml:space="preserve"> </v>
      </c>
      <c r="Y897" s="137" t="str">
        <f t="shared" si="661"/>
        <v xml:space="preserve"> </v>
      </c>
      <c r="Z897" s="137" t="str">
        <f t="shared" si="687"/>
        <v xml:space="preserve"> </v>
      </c>
      <c r="AA897" s="138" t="str">
        <f t="shared" si="688"/>
        <v xml:space="preserve"> </v>
      </c>
      <c r="AB897" s="144" t="str">
        <f t="shared" si="689"/>
        <v xml:space="preserve"> </v>
      </c>
      <c r="AC897" s="139" t="e">
        <f t="shared" si="690"/>
        <v>#N/A</v>
      </c>
      <c r="AD897" s="139" t="e">
        <f t="shared" si="691"/>
        <v>#N/A</v>
      </c>
      <c r="AE897" s="140" t="str">
        <f>IF(ISBLANK($G897)," ",IF($D897="Z",#REF!,IF($G897=2,0,IF($G897=1,IF($AB897&gt;$AD897,#REF!,0),IF($AB897&lt;$AC897,#REF!,#REF!)))))</f>
        <v xml:space="preserve"> </v>
      </c>
      <c r="AF897" s="140" t="str">
        <f>IF(ISBLANK($G897)," ",IF($D897="Z",#REF!+#REF!,IF($G897=2,#REF!+#REF!,IF($G897=1,IF($AB897&gt;$AD897,#REF!+#REF!,#REF!+#REF!),IF($AB897&lt;$AC897,#REF!+#REF!,#REF!+#REF!)))))</f>
        <v xml:space="preserve"> </v>
      </c>
      <c r="AG897" s="125">
        <f t="shared" si="662"/>
        <v>0</v>
      </c>
      <c r="AH897" s="126">
        <f t="shared" si="663"/>
        <v>0</v>
      </c>
      <c r="AI897" s="126">
        <f t="shared" si="664"/>
        <v>0</v>
      </c>
      <c r="AJ897" s="126">
        <f t="shared" si="665"/>
        <v>0</v>
      </c>
      <c r="AK897" s="126">
        <f t="shared" si="666"/>
        <v>0</v>
      </c>
      <c r="AL897" s="126">
        <f t="shared" si="667"/>
        <v>4</v>
      </c>
      <c r="AM897" s="125">
        <f t="shared" si="696"/>
        <v>23</v>
      </c>
      <c r="AN897" s="125">
        <f t="shared" si="692"/>
        <v>0</v>
      </c>
      <c r="AO897" s="125">
        <f t="shared" si="693"/>
        <v>0</v>
      </c>
      <c r="AP897" s="125">
        <f t="shared" si="668"/>
        <v>1</v>
      </c>
      <c r="AQ897" s="127">
        <f t="shared" si="669"/>
        <v>810</v>
      </c>
      <c r="AR897" s="127">
        <f t="shared" si="670"/>
        <v>0</v>
      </c>
      <c r="AS897" s="125">
        <f t="shared" si="671"/>
        <v>0</v>
      </c>
      <c r="AT897" s="128">
        <f t="shared" si="672"/>
        <v>0</v>
      </c>
      <c r="AU897" s="128">
        <f t="shared" si="673"/>
        <v>0</v>
      </c>
      <c r="AV897" s="128">
        <f t="shared" si="674"/>
        <v>0</v>
      </c>
      <c r="AW897" s="128">
        <f t="shared" si="675"/>
        <v>0</v>
      </c>
      <c r="AX897" s="146">
        <f t="shared" si="694"/>
        <v>0</v>
      </c>
      <c r="AY897" s="147">
        <f t="shared" si="676"/>
        <v>0</v>
      </c>
      <c r="AZ897" s="146">
        <f t="shared" si="695"/>
        <v>0</v>
      </c>
      <c r="BA897" s="129">
        <f t="shared" si="677"/>
        <v>0</v>
      </c>
      <c r="BB897" s="129">
        <f t="shared" si="678"/>
        <v>0</v>
      </c>
      <c r="BC897" s="129">
        <f t="shared" si="679"/>
        <v>0</v>
      </c>
      <c r="BD897" s="130">
        <f t="shared" si="680"/>
        <v>0</v>
      </c>
      <c r="BE897" s="130">
        <f t="shared" si="681"/>
        <v>0</v>
      </c>
      <c r="BF897" s="130">
        <f t="shared" si="682"/>
        <v>0</v>
      </c>
      <c r="BG897" s="149" t="b">
        <f t="shared" si="683"/>
        <v>0</v>
      </c>
      <c r="BH897" s="130" t="b">
        <f t="shared" si="684"/>
        <v>0</v>
      </c>
      <c r="BI897" s="130" t="str">
        <f t="shared" si="697"/>
        <v/>
      </c>
      <c r="BJ897" s="130" t="str">
        <f t="shared" si="698"/>
        <v/>
      </c>
      <c r="BK897" s="130">
        <f t="shared" si="699"/>
        <v>0</v>
      </c>
      <c r="BL897" s="130" t="str">
        <f t="shared" si="685"/>
        <v/>
      </c>
      <c r="BM897" s="130" t="str">
        <f t="shared" si="704"/>
        <v/>
      </c>
      <c r="BN897" s="130" t="str">
        <f t="shared" si="705"/>
        <v/>
      </c>
      <c r="BO897" s="130">
        <f t="shared" si="701"/>
        <v>0</v>
      </c>
      <c r="BP897" s="130">
        <f t="shared" si="702"/>
        <v>0</v>
      </c>
      <c r="BQ897" s="130">
        <f t="shared" si="703"/>
        <v>0</v>
      </c>
      <c r="BR897" s="130">
        <f t="shared" si="700"/>
        <v>0</v>
      </c>
      <c r="BS897" s="130" t="str">
        <f t="shared" si="686"/>
        <v>N</v>
      </c>
    </row>
    <row r="898" spans="1:71" ht="18" customHeight="1">
      <c r="A898" s="115"/>
      <c r="B898" s="117"/>
      <c r="C898" s="117"/>
      <c r="D898" s="118"/>
      <c r="E898" s="118"/>
      <c r="F898" s="115"/>
      <c r="G898" s="115"/>
      <c r="H898" s="119"/>
      <c r="I898" s="109" t="str">
        <f t="shared" si="656"/>
        <v xml:space="preserve"> </v>
      </c>
      <c r="J898" s="109" t="str">
        <f t="shared" si="657"/>
        <v xml:space="preserve"> </v>
      </c>
      <c r="K898" s="109" t="str">
        <f t="shared" si="658"/>
        <v xml:space="preserve"> </v>
      </c>
      <c r="W898" s="141" t="str">
        <f t="shared" si="659"/>
        <v xml:space="preserve"> </v>
      </c>
      <c r="X898" s="137" t="str">
        <f t="shared" si="660"/>
        <v xml:space="preserve"> </v>
      </c>
      <c r="Y898" s="137" t="str">
        <f t="shared" si="661"/>
        <v xml:space="preserve"> </v>
      </c>
      <c r="Z898" s="137" t="str">
        <f t="shared" si="687"/>
        <v xml:space="preserve"> </v>
      </c>
      <c r="AA898" s="138" t="str">
        <f t="shared" si="688"/>
        <v xml:space="preserve"> </v>
      </c>
      <c r="AB898" s="144" t="str">
        <f t="shared" si="689"/>
        <v xml:space="preserve"> </v>
      </c>
      <c r="AC898" s="139" t="e">
        <f t="shared" si="690"/>
        <v>#N/A</v>
      </c>
      <c r="AD898" s="139" t="e">
        <f t="shared" si="691"/>
        <v>#N/A</v>
      </c>
      <c r="AE898" s="140" t="str">
        <f>IF(ISBLANK($G898)," ",IF($D898="Z",#REF!,IF($G898=2,0,IF($G898=1,IF($AB898&gt;$AD898,#REF!,0),IF($AB898&lt;$AC898,#REF!,#REF!)))))</f>
        <v xml:space="preserve"> </v>
      </c>
      <c r="AF898" s="140" t="str">
        <f>IF(ISBLANK($G898)," ",IF($D898="Z",#REF!+#REF!,IF($G898=2,#REF!+#REF!,IF($G898=1,IF($AB898&gt;$AD898,#REF!+#REF!,#REF!+#REF!),IF($AB898&lt;$AC898,#REF!+#REF!,#REF!+#REF!)))))</f>
        <v xml:space="preserve"> </v>
      </c>
      <c r="AG898" s="125">
        <f t="shared" si="662"/>
        <v>0</v>
      </c>
      <c r="AH898" s="126">
        <f t="shared" si="663"/>
        <v>0</v>
      </c>
      <c r="AI898" s="126">
        <f t="shared" si="664"/>
        <v>0</v>
      </c>
      <c r="AJ898" s="126">
        <f t="shared" si="665"/>
        <v>0</v>
      </c>
      <c r="AK898" s="126">
        <f t="shared" si="666"/>
        <v>0</v>
      </c>
      <c r="AL898" s="126">
        <f t="shared" si="667"/>
        <v>4</v>
      </c>
      <c r="AM898" s="125">
        <f t="shared" si="696"/>
        <v>23</v>
      </c>
      <c r="AN898" s="125">
        <f t="shared" si="692"/>
        <v>0</v>
      </c>
      <c r="AO898" s="125">
        <f t="shared" si="693"/>
        <v>0</v>
      </c>
      <c r="AP898" s="125">
        <f t="shared" si="668"/>
        <v>1</v>
      </c>
      <c r="AQ898" s="127">
        <f t="shared" si="669"/>
        <v>810</v>
      </c>
      <c r="AR898" s="127">
        <f t="shared" si="670"/>
        <v>0</v>
      </c>
      <c r="AS898" s="125">
        <f t="shared" si="671"/>
        <v>0</v>
      </c>
      <c r="AT898" s="128">
        <f t="shared" si="672"/>
        <v>0</v>
      </c>
      <c r="AU898" s="128">
        <f t="shared" si="673"/>
        <v>0</v>
      </c>
      <c r="AV898" s="128">
        <f t="shared" si="674"/>
        <v>0</v>
      </c>
      <c r="AW898" s="128">
        <f t="shared" si="675"/>
        <v>0</v>
      </c>
      <c r="AX898" s="146">
        <f t="shared" si="694"/>
        <v>0</v>
      </c>
      <c r="AY898" s="147">
        <f t="shared" si="676"/>
        <v>0</v>
      </c>
      <c r="AZ898" s="146">
        <f t="shared" si="695"/>
        <v>0</v>
      </c>
      <c r="BA898" s="129">
        <f t="shared" si="677"/>
        <v>0</v>
      </c>
      <c r="BB898" s="129">
        <f t="shared" si="678"/>
        <v>0</v>
      </c>
      <c r="BC898" s="129">
        <f t="shared" si="679"/>
        <v>0</v>
      </c>
      <c r="BD898" s="130">
        <f t="shared" si="680"/>
        <v>0</v>
      </c>
      <c r="BE898" s="130">
        <f t="shared" si="681"/>
        <v>0</v>
      </c>
      <c r="BF898" s="130">
        <f t="shared" si="682"/>
        <v>0</v>
      </c>
      <c r="BG898" s="149" t="b">
        <f t="shared" si="683"/>
        <v>0</v>
      </c>
      <c r="BH898" s="130" t="b">
        <f t="shared" si="684"/>
        <v>0</v>
      </c>
      <c r="BI898" s="130" t="str">
        <f t="shared" si="697"/>
        <v/>
      </c>
      <c r="BJ898" s="130" t="str">
        <f t="shared" si="698"/>
        <v/>
      </c>
      <c r="BK898" s="130">
        <f t="shared" si="699"/>
        <v>0</v>
      </c>
      <c r="BL898" s="130" t="str">
        <f t="shared" si="685"/>
        <v/>
      </c>
      <c r="BM898" s="130" t="str">
        <f t="shared" si="704"/>
        <v/>
      </c>
      <c r="BN898" s="130" t="str">
        <f t="shared" si="705"/>
        <v/>
      </c>
      <c r="BO898" s="130">
        <f t="shared" si="701"/>
        <v>0</v>
      </c>
      <c r="BP898" s="130">
        <f t="shared" si="702"/>
        <v>0</v>
      </c>
      <c r="BQ898" s="130">
        <f t="shared" si="703"/>
        <v>0</v>
      </c>
      <c r="BR898" s="130">
        <f t="shared" si="700"/>
        <v>0</v>
      </c>
      <c r="BS898" s="130" t="str">
        <f t="shared" si="686"/>
        <v>N</v>
      </c>
    </row>
    <row r="899" spans="1:71" ht="18" customHeight="1">
      <c r="A899" s="115"/>
      <c r="B899" s="117"/>
      <c r="C899" s="117"/>
      <c r="D899" s="118"/>
      <c r="E899" s="118"/>
      <c r="F899" s="115"/>
      <c r="G899" s="115"/>
      <c r="H899" s="119"/>
      <c r="I899" s="109" t="str">
        <f t="shared" si="656"/>
        <v xml:space="preserve"> </v>
      </c>
      <c r="J899" s="109" t="str">
        <f t="shared" si="657"/>
        <v xml:space="preserve"> </v>
      </c>
      <c r="K899" s="109" t="str">
        <f t="shared" si="658"/>
        <v xml:space="preserve"> </v>
      </c>
      <c r="W899" s="141" t="str">
        <f t="shared" si="659"/>
        <v xml:space="preserve"> </v>
      </c>
      <c r="X899" s="137" t="str">
        <f t="shared" si="660"/>
        <v xml:space="preserve"> </v>
      </c>
      <c r="Y899" s="137" t="str">
        <f t="shared" si="661"/>
        <v xml:space="preserve"> </v>
      </c>
      <c r="Z899" s="137" t="str">
        <f t="shared" si="687"/>
        <v xml:space="preserve"> </v>
      </c>
      <c r="AA899" s="138" t="str">
        <f t="shared" si="688"/>
        <v xml:space="preserve"> </v>
      </c>
      <c r="AB899" s="144" t="str">
        <f t="shared" si="689"/>
        <v xml:space="preserve"> </v>
      </c>
      <c r="AC899" s="139" t="e">
        <f t="shared" si="690"/>
        <v>#N/A</v>
      </c>
      <c r="AD899" s="139" t="e">
        <f t="shared" si="691"/>
        <v>#N/A</v>
      </c>
      <c r="AE899" s="140" t="str">
        <f>IF(ISBLANK($G899)," ",IF($D899="Z",#REF!,IF($G899=2,0,IF($G899=1,IF($AB899&gt;$AD899,#REF!,0),IF($AB899&lt;$AC899,#REF!,#REF!)))))</f>
        <v xml:space="preserve"> </v>
      </c>
      <c r="AF899" s="140" t="str">
        <f>IF(ISBLANK($G899)," ",IF($D899="Z",#REF!+#REF!,IF($G899=2,#REF!+#REF!,IF($G899=1,IF($AB899&gt;$AD899,#REF!+#REF!,#REF!+#REF!),IF($AB899&lt;$AC899,#REF!+#REF!,#REF!+#REF!)))))</f>
        <v xml:space="preserve"> </v>
      </c>
      <c r="AG899" s="125">
        <f t="shared" si="662"/>
        <v>0</v>
      </c>
      <c r="AH899" s="126">
        <f t="shared" si="663"/>
        <v>0</v>
      </c>
      <c r="AI899" s="126">
        <f t="shared" si="664"/>
        <v>0</v>
      </c>
      <c r="AJ899" s="126">
        <f t="shared" si="665"/>
        <v>0</v>
      </c>
      <c r="AK899" s="126">
        <f t="shared" si="666"/>
        <v>0</v>
      </c>
      <c r="AL899" s="126">
        <f t="shared" si="667"/>
        <v>4</v>
      </c>
      <c r="AM899" s="125">
        <f t="shared" si="696"/>
        <v>23</v>
      </c>
      <c r="AN899" s="125">
        <f t="shared" si="692"/>
        <v>0</v>
      </c>
      <c r="AO899" s="125">
        <f t="shared" si="693"/>
        <v>0</v>
      </c>
      <c r="AP899" s="125">
        <f t="shared" si="668"/>
        <v>1</v>
      </c>
      <c r="AQ899" s="127">
        <f t="shared" si="669"/>
        <v>810</v>
      </c>
      <c r="AR899" s="127">
        <f t="shared" si="670"/>
        <v>0</v>
      </c>
      <c r="AS899" s="125">
        <f t="shared" si="671"/>
        <v>0</v>
      </c>
      <c r="AT899" s="128">
        <f t="shared" si="672"/>
        <v>0</v>
      </c>
      <c r="AU899" s="128">
        <f t="shared" si="673"/>
        <v>0</v>
      </c>
      <c r="AV899" s="128">
        <f t="shared" si="674"/>
        <v>0</v>
      </c>
      <c r="AW899" s="128">
        <f t="shared" si="675"/>
        <v>0</v>
      </c>
      <c r="AX899" s="146">
        <f t="shared" si="694"/>
        <v>0</v>
      </c>
      <c r="AY899" s="147">
        <f t="shared" si="676"/>
        <v>0</v>
      </c>
      <c r="AZ899" s="146">
        <f t="shared" si="695"/>
        <v>0</v>
      </c>
      <c r="BA899" s="129">
        <f t="shared" si="677"/>
        <v>0</v>
      </c>
      <c r="BB899" s="129">
        <f t="shared" si="678"/>
        <v>0</v>
      </c>
      <c r="BC899" s="129">
        <f t="shared" si="679"/>
        <v>0</v>
      </c>
      <c r="BD899" s="130">
        <f t="shared" si="680"/>
        <v>0</v>
      </c>
      <c r="BE899" s="130">
        <f t="shared" si="681"/>
        <v>0</v>
      </c>
      <c r="BF899" s="130">
        <f t="shared" si="682"/>
        <v>0</v>
      </c>
      <c r="BG899" s="149" t="b">
        <f t="shared" si="683"/>
        <v>0</v>
      </c>
      <c r="BH899" s="130" t="b">
        <f t="shared" si="684"/>
        <v>0</v>
      </c>
      <c r="BI899" s="130" t="str">
        <f t="shared" si="697"/>
        <v/>
      </c>
      <c r="BJ899" s="130" t="str">
        <f t="shared" si="698"/>
        <v/>
      </c>
      <c r="BK899" s="130">
        <f t="shared" si="699"/>
        <v>0</v>
      </c>
      <c r="BL899" s="130" t="str">
        <f t="shared" si="685"/>
        <v/>
      </c>
      <c r="BM899" s="130" t="str">
        <f t="shared" si="704"/>
        <v/>
      </c>
      <c r="BN899" s="130" t="str">
        <f t="shared" si="705"/>
        <v/>
      </c>
      <c r="BO899" s="130">
        <f t="shared" si="701"/>
        <v>0</v>
      </c>
      <c r="BP899" s="130">
        <f t="shared" si="702"/>
        <v>0</v>
      </c>
      <c r="BQ899" s="130">
        <f t="shared" si="703"/>
        <v>0</v>
      </c>
      <c r="BR899" s="130">
        <f t="shared" si="700"/>
        <v>0</v>
      </c>
      <c r="BS899" s="130" t="str">
        <f t="shared" si="686"/>
        <v>N</v>
      </c>
    </row>
    <row r="900" spans="1:71" ht="18" customHeight="1">
      <c r="A900" s="115"/>
      <c r="B900" s="117"/>
      <c r="C900" s="117"/>
      <c r="D900" s="118"/>
      <c r="E900" s="118"/>
      <c r="F900" s="115"/>
      <c r="G900" s="115"/>
      <c r="H900" s="119"/>
      <c r="I900" s="109" t="str">
        <f t="shared" ref="I900:I963" si="706">IF(ISBLANK($H900)," ",BO900)</f>
        <v xml:space="preserve"> </v>
      </c>
      <c r="J900" s="109" t="str">
        <f t="shared" ref="J900:J963" si="707">IF(ISBLANK($H900)," ",BP900)</f>
        <v xml:space="preserve"> </v>
      </c>
      <c r="K900" s="109" t="str">
        <f t="shared" ref="K900:K963" si="708">IF((ISBLANK($H900))," ",BQ900)</f>
        <v xml:space="preserve"> </v>
      </c>
      <c r="W900" s="141" t="str">
        <f t="shared" ref="W900:W963" si="709">IF(ISBLANK($A900)," ",A900)</f>
        <v xml:space="preserve"> </v>
      </c>
      <c r="X900" s="137" t="str">
        <f t="shared" ref="X900:X963" si="710">IF(ISBLANK(A900)," ",MOD(SUM((LEFT(A900,1)*8)+(MID(A900,2,1)*7)+(MID(A900,3,1)*6)+(MID(A900,4,1)*5)+(MID(A900,5,1)*4)+(MID(A900,6,1)*3)+(MID(A900,7,1)*2)),11))</f>
        <v xml:space="preserve"> </v>
      </c>
      <c r="Y900" s="137" t="str">
        <f t="shared" ref="Y900:Y963" si="711">IF(ISBLANK(A900)," ",IF(A900&lt;10000000+OR(A900&gt;99999999),"X",IF(X900=0,0,IF(X900=1,"X",11-X900))))</f>
        <v xml:space="preserve"> </v>
      </c>
      <c r="Z900" s="137" t="str">
        <f t="shared" si="687"/>
        <v xml:space="preserve"> </v>
      </c>
      <c r="AA900" s="138" t="str">
        <f t="shared" si="688"/>
        <v xml:space="preserve"> </v>
      </c>
      <c r="AB900" s="144" t="str">
        <f t="shared" si="689"/>
        <v xml:space="preserve"> </v>
      </c>
      <c r="AC900" s="139" t="e">
        <f t="shared" si="690"/>
        <v>#N/A</v>
      </c>
      <c r="AD900" s="139" t="e">
        <f t="shared" si="691"/>
        <v>#N/A</v>
      </c>
      <c r="AE900" s="140" t="str">
        <f>IF(ISBLANK($G900)," ",IF($D900="Z",#REF!,IF($G900=2,0,IF($G900=1,IF($AB900&gt;$AD900,#REF!,0),IF($AB900&lt;$AC900,#REF!,#REF!)))))</f>
        <v xml:space="preserve"> </v>
      </c>
      <c r="AF900" s="140" t="str">
        <f>IF(ISBLANK($G900)," ",IF($D900="Z",#REF!+#REF!,IF($G900=2,#REF!+#REF!,IF($G900=1,IF($AB900&gt;$AD900,#REF!+#REF!,#REF!+#REF!),IF($AB900&lt;$AC900,#REF!+#REF!,#REF!+#REF!)))))</f>
        <v xml:space="preserve"> </v>
      </c>
      <c r="AG900" s="125">
        <f t="shared" ref="AG900:AG963" si="712">INT(A900/10)</f>
        <v>0</v>
      </c>
      <c r="AH900" s="126">
        <f t="shared" ref="AH900:AH963" si="713">INT(A900/1000)</f>
        <v>0</v>
      </c>
      <c r="AI900" s="126">
        <f t="shared" ref="AI900:AI963" si="714">AG900-AH900*100</f>
        <v>0</v>
      </c>
      <c r="AJ900" s="126">
        <f t="shared" ref="AJ900:AJ963" si="715">INT(AH900/10)</f>
        <v>0</v>
      </c>
      <c r="AK900" s="126">
        <f t="shared" ref="AK900:AK963" si="716">AH900-10*AJ900</f>
        <v>0</v>
      </c>
      <c r="AL900" s="126">
        <f t="shared" ref="AL900:AL963" si="717">IF(MOD(AH900-AJ900*10,4)=0,4,MOD(AH900-AJ900*10,4))</f>
        <v>4</v>
      </c>
      <c r="AM900" s="125">
        <f t="shared" si="696"/>
        <v>23</v>
      </c>
      <c r="AN900" s="125">
        <f t="shared" si="692"/>
        <v>0</v>
      </c>
      <c r="AO900" s="125">
        <f t="shared" si="693"/>
        <v>0</v>
      </c>
      <c r="AP900" s="125">
        <f t="shared" ref="AP900:AP963" si="718">IF(AND($D900="Z",$AL$10&lt;=$AH$10,$AH$10&lt;$AL$11,$AL$12&lt;AM900,AM900&lt;=$AL$13),7,IF(AM900&gt;=70,IF($G900="R",6,5),IF($G900="R",IF(AM900&gt;=65,4,2),IF($AM900&gt;=65,3,1))))</f>
        <v>1</v>
      </c>
      <c r="AQ900" s="127">
        <f t="shared" ref="AQ900:AQ963" si="719">+HLOOKUP($AH$10,WeeklyIWCeiling,AP900+1)</f>
        <v>810</v>
      </c>
      <c r="AR900" s="127">
        <f t="shared" ref="AR900:AR963" si="720">IF(AA900="M",HLOOKUP($AH$10,MonthlyIWCeiling,AP900+1),HLOOKUP($AH$10,WeeklyIWCeiling,AP900+1)*F900)</f>
        <v>0</v>
      </c>
      <c r="AS900" s="125">
        <f t="shared" ref="AS900:AS963" si="721">IF(AND(F900&gt;0,H900&gt;0),H900/F900,0)</f>
        <v>0</v>
      </c>
      <c r="AT900" s="128">
        <f t="shared" ref="AT900:AT963" si="722">IF(E900="M",IF(H900&lt;=AR900,0,1),IF(AS900&lt;=AQ900,0,1))</f>
        <v>0</v>
      </c>
      <c r="AU900" s="128">
        <f t="shared" ref="AU900:AU963" si="723">IF(F900&gt;$C$10,1,0)</f>
        <v>0</v>
      </c>
      <c r="AV900" s="128">
        <f t="shared" ref="AV900:AV963" si="724">+AR900*12/52</f>
        <v>0</v>
      </c>
      <c r="AW900" s="128">
        <f t="shared" ref="AW900:AW963" si="725">+IF(OR(AND(E900="M",AV900&lt;60),AND(E900="W",AS900&lt;60)),1,0)</f>
        <v>0</v>
      </c>
      <c r="AX900" s="146">
        <f t="shared" si="694"/>
        <v>0</v>
      </c>
      <c r="AY900" s="147">
        <f t="shared" ref="AY900:AY963" si="726">+AZ900-AX900</f>
        <v>0</v>
      </c>
      <c r="AZ900" s="146">
        <f t="shared" si="695"/>
        <v>0</v>
      </c>
      <c r="BA900" s="129">
        <f t="shared" ref="BA900:BA963" si="727">IF(OR(ISBLANK(A900),ISBLANK(B900),ISBLANK(C900),ISBLANK(D900),ISBLANK(E900)),0,IF(AND(F900&gt;0,F900&lt;6,H900&gt;0),ROUND(H900*AX900,2)))</f>
        <v>0</v>
      </c>
      <c r="BB900" s="129">
        <f t="shared" ref="BB900:BB963" si="728">IF(OR(ISBLANK(A900),ISBLANK(B900),ISBLANK(C900),ISBLANK(D900),ISBLANK(E900)),0,IF(AND(F900&gt;0,F900&lt;6,H900&gt;0),ROUND(H900*AY900,2)))</f>
        <v>0</v>
      </c>
      <c r="BC900" s="129">
        <f t="shared" ref="BC900:BC963" si="729">+BA900+BB900</f>
        <v>0</v>
      </c>
      <c r="BD900" s="130">
        <f t="shared" ref="BD900:BD963" si="730">IF(AND(AND(F900&gt;0,H900&gt;0,ISTEXT(D900),ISTEXT(E900)),ISBLANK(A900)),"Input NI#",IF(AND(F900&gt;0,H900&gt;0,ISTEXT(D900),ISTEXT(E900),OR(ISBLANK(B900),ISBLANK(C900))),"Input name",IF(AND(A900&gt;0,OR(AK900=0,AK900=9)),"Check NI#",IF(AT900=0,BA900,"Check wages"))))</f>
        <v>0</v>
      </c>
      <c r="BE900" s="130">
        <f t="shared" ref="BE900:BE963" si="731">IF(ISTEXT(BD900),BD900,BB900)</f>
        <v>0</v>
      </c>
      <c r="BF900" s="130">
        <f t="shared" ref="BF900:BF963" si="732">IF(ISTEXT(BD900),BD900,BC900)</f>
        <v>0</v>
      </c>
      <c r="BG900" s="149" t="b">
        <f t="shared" ref="BG900:BG963" si="733">IF(AND(OR(ISTEXT(B900),ISTEXT(C900),ISTEXT(D900),ISTEXT(E900),F900&gt;0,H900&gt;0),ISBLANK(A900)),1,IF(A900&gt;0,IF(ISBLANK(B900),1,IF(ISBLANK(C900),1,IF(ISBLANK(D900),1,IF(ISBLANK(E900),1,IF(F900=0,1,IF(H900=0,1," "))))))))</f>
        <v>0</v>
      </c>
      <c r="BH900" s="130" t="b">
        <f t="shared" ref="BH900:BH963" si="734">IF(AND(OR(ISTEXT(B900),ISTEXT(C900),ISTEXT(D900),ISTEXT(E900),F900&gt;0,H900&gt;0),ISBLANK(A900)),"Input "&amp;A$15,IF(A900&gt;0,IF(ISBLANK(B900),"Input "&amp;B$15,IF(ISBLANK(C900),"Input "&amp;C$15,IF(ISBLANK(D900),"Enter "&amp;D$15,IF(ISBLANK(E900),"Select "&amp;E$15,IF(F900=0,"Input "&amp;F$15,IF(H900=0,"Input "&amp;H$15," "))))))))</f>
        <v>0</v>
      </c>
      <c r="BI900" s="130" t="str">
        <f t="shared" si="697"/>
        <v/>
      </c>
      <c r="BJ900" s="130" t="str">
        <f t="shared" si="698"/>
        <v/>
      </c>
      <c r="BK900" s="130">
        <f t="shared" si="699"/>
        <v>0</v>
      </c>
      <c r="BL900" s="130" t="str">
        <f t="shared" ref="BL900:BL963" si="735">IF(BK900=1,"Change Cont. type to 'P'","")</f>
        <v/>
      </c>
      <c r="BM900" s="130" t="str">
        <f t="shared" si="704"/>
        <v/>
      </c>
      <c r="BN900" s="130" t="str">
        <f t="shared" si="705"/>
        <v/>
      </c>
      <c r="BO900" s="130">
        <f t="shared" si="701"/>
        <v>0</v>
      </c>
      <c r="BP900" s="130">
        <f t="shared" si="702"/>
        <v>0</v>
      </c>
      <c r="BQ900" s="130">
        <f t="shared" si="703"/>
        <v>0</v>
      </c>
      <c r="BR900" s="130">
        <f t="shared" si="700"/>
        <v>0</v>
      </c>
      <c r="BS900" s="130" t="str">
        <f t="shared" ref="BS900:BS963" si="736">IF(OR(ISBLANK(A900),BR900=1),"N","Y")</f>
        <v>N</v>
      </c>
    </row>
    <row r="901" spans="1:71" ht="18" customHeight="1">
      <c r="A901" s="115"/>
      <c r="B901" s="117"/>
      <c r="C901" s="117"/>
      <c r="D901" s="118"/>
      <c r="E901" s="118"/>
      <c r="F901" s="115"/>
      <c r="G901" s="115"/>
      <c r="H901" s="119"/>
      <c r="I901" s="109" t="str">
        <f t="shared" si="706"/>
        <v xml:space="preserve"> </v>
      </c>
      <c r="J901" s="109" t="str">
        <f t="shared" si="707"/>
        <v xml:space="preserve"> </v>
      </c>
      <c r="K901" s="109" t="str">
        <f t="shared" si="708"/>
        <v xml:space="preserve"> </v>
      </c>
      <c r="W901" s="141" t="str">
        <f t="shared" si="709"/>
        <v xml:space="preserve"> </v>
      </c>
      <c r="X901" s="137" t="str">
        <f t="shared" si="710"/>
        <v xml:space="preserve"> </v>
      </c>
      <c r="Y901" s="137" t="str">
        <f t="shared" si="711"/>
        <v xml:space="preserve"> </v>
      </c>
      <c r="Z901" s="137" t="str">
        <f t="shared" si="687"/>
        <v xml:space="preserve"> </v>
      </c>
      <c r="AA901" s="138" t="str">
        <f t="shared" si="688"/>
        <v xml:space="preserve"> </v>
      </c>
      <c r="AB901" s="144" t="str">
        <f t="shared" si="689"/>
        <v xml:space="preserve"> </v>
      </c>
      <c r="AC901" s="139" t="e">
        <f t="shared" si="690"/>
        <v>#N/A</v>
      </c>
      <c r="AD901" s="139" t="e">
        <f t="shared" si="691"/>
        <v>#N/A</v>
      </c>
      <c r="AE901" s="140" t="str">
        <f>IF(ISBLANK($G901)," ",IF($D901="Z",#REF!,IF($G901=2,0,IF($G901=1,IF($AB901&gt;$AD901,#REF!,0),IF($AB901&lt;$AC901,#REF!,#REF!)))))</f>
        <v xml:space="preserve"> </v>
      </c>
      <c r="AF901" s="140" t="str">
        <f>IF(ISBLANK($G901)," ",IF($D901="Z",#REF!+#REF!,IF($G901=2,#REF!+#REF!,IF($G901=1,IF($AB901&gt;$AD901,#REF!+#REF!,#REF!+#REF!),IF($AB901&lt;$AC901,#REF!+#REF!,#REF!+#REF!)))))</f>
        <v xml:space="preserve"> </v>
      </c>
      <c r="AG901" s="125">
        <f t="shared" si="712"/>
        <v>0</v>
      </c>
      <c r="AH901" s="126">
        <f t="shared" si="713"/>
        <v>0</v>
      </c>
      <c r="AI901" s="126">
        <f t="shared" si="714"/>
        <v>0</v>
      </c>
      <c r="AJ901" s="126">
        <f t="shared" si="715"/>
        <v>0</v>
      </c>
      <c r="AK901" s="126">
        <f t="shared" si="716"/>
        <v>0</v>
      </c>
      <c r="AL901" s="126">
        <f t="shared" si="717"/>
        <v>4</v>
      </c>
      <c r="AM901" s="125">
        <f t="shared" si="696"/>
        <v>23</v>
      </c>
      <c r="AN901" s="125">
        <f t="shared" si="692"/>
        <v>0</v>
      </c>
      <c r="AO901" s="125">
        <f t="shared" si="693"/>
        <v>0</v>
      </c>
      <c r="AP901" s="125">
        <f t="shared" si="718"/>
        <v>1</v>
      </c>
      <c r="AQ901" s="127">
        <f t="shared" si="719"/>
        <v>810</v>
      </c>
      <c r="AR901" s="127">
        <f t="shared" si="720"/>
        <v>0</v>
      </c>
      <c r="AS901" s="125">
        <f t="shared" si="721"/>
        <v>0</v>
      </c>
      <c r="AT901" s="128">
        <f t="shared" si="722"/>
        <v>0</v>
      </c>
      <c r="AU901" s="128">
        <f t="shared" si="723"/>
        <v>0</v>
      </c>
      <c r="AV901" s="128">
        <f t="shared" si="724"/>
        <v>0</v>
      </c>
      <c r="AW901" s="128">
        <f t="shared" si="725"/>
        <v>0</v>
      </c>
      <c r="AX901" s="146">
        <f t="shared" si="694"/>
        <v>0</v>
      </c>
      <c r="AY901" s="147">
        <f t="shared" si="726"/>
        <v>0</v>
      </c>
      <c r="AZ901" s="146">
        <f t="shared" si="695"/>
        <v>0</v>
      </c>
      <c r="BA901" s="129">
        <f t="shared" si="727"/>
        <v>0</v>
      </c>
      <c r="BB901" s="129">
        <f t="shared" si="728"/>
        <v>0</v>
      </c>
      <c r="BC901" s="129">
        <f t="shared" si="729"/>
        <v>0</v>
      </c>
      <c r="BD901" s="130">
        <f t="shared" si="730"/>
        <v>0</v>
      </c>
      <c r="BE901" s="130">
        <f t="shared" si="731"/>
        <v>0</v>
      </c>
      <c r="BF901" s="130">
        <f t="shared" si="732"/>
        <v>0</v>
      </c>
      <c r="BG901" s="149" t="b">
        <f t="shared" si="733"/>
        <v>0</v>
      </c>
      <c r="BH901" s="130" t="b">
        <f t="shared" si="734"/>
        <v>0</v>
      </c>
      <c r="BI901" s="130" t="str">
        <f t="shared" si="697"/>
        <v/>
      </c>
      <c r="BJ901" s="130" t="str">
        <f t="shared" si="698"/>
        <v/>
      </c>
      <c r="BK901" s="130">
        <f t="shared" si="699"/>
        <v>0</v>
      </c>
      <c r="BL901" s="130" t="str">
        <f t="shared" si="735"/>
        <v/>
      </c>
      <c r="BM901" s="130" t="str">
        <f t="shared" si="704"/>
        <v/>
      </c>
      <c r="BN901" s="130" t="str">
        <f t="shared" si="705"/>
        <v/>
      </c>
      <c r="BO901" s="130">
        <f t="shared" si="701"/>
        <v>0</v>
      </c>
      <c r="BP901" s="130">
        <f t="shared" si="702"/>
        <v>0</v>
      </c>
      <c r="BQ901" s="130">
        <f t="shared" si="703"/>
        <v>0</v>
      </c>
      <c r="BR901" s="130">
        <f t="shared" si="700"/>
        <v>0</v>
      </c>
      <c r="BS901" s="130" t="str">
        <f t="shared" si="736"/>
        <v>N</v>
      </c>
    </row>
    <row r="902" spans="1:71" ht="18" customHeight="1">
      <c r="A902" s="115"/>
      <c r="B902" s="117"/>
      <c r="C902" s="117"/>
      <c r="D902" s="118"/>
      <c r="E902" s="118"/>
      <c r="F902" s="115"/>
      <c r="G902" s="115"/>
      <c r="H902" s="119"/>
      <c r="I902" s="109" t="str">
        <f t="shared" si="706"/>
        <v xml:space="preserve"> </v>
      </c>
      <c r="J902" s="109" t="str">
        <f t="shared" si="707"/>
        <v xml:space="preserve"> </v>
      </c>
      <c r="K902" s="109" t="str">
        <f t="shared" si="708"/>
        <v xml:space="preserve"> </v>
      </c>
      <c r="W902" s="141" t="str">
        <f t="shared" si="709"/>
        <v xml:space="preserve"> </v>
      </c>
      <c r="X902" s="137" t="str">
        <f t="shared" si="710"/>
        <v xml:space="preserve"> </v>
      </c>
      <c r="Y902" s="137" t="str">
        <f t="shared" si="711"/>
        <v xml:space="preserve"> </v>
      </c>
      <c r="Z902" s="137" t="str">
        <f t="shared" si="687"/>
        <v xml:space="preserve"> </v>
      </c>
      <c r="AA902" s="138" t="str">
        <f t="shared" si="688"/>
        <v xml:space="preserve"> </v>
      </c>
      <c r="AB902" s="144" t="str">
        <f t="shared" si="689"/>
        <v xml:space="preserve"> </v>
      </c>
      <c r="AC902" s="139" t="e">
        <f t="shared" si="690"/>
        <v>#N/A</v>
      </c>
      <c r="AD902" s="139" t="e">
        <f t="shared" si="691"/>
        <v>#N/A</v>
      </c>
      <c r="AE902" s="140" t="str">
        <f>IF(ISBLANK($G902)," ",IF($D902="Z",#REF!,IF($G902=2,0,IF($G902=1,IF($AB902&gt;$AD902,#REF!,0),IF($AB902&lt;$AC902,#REF!,#REF!)))))</f>
        <v xml:space="preserve"> </v>
      </c>
      <c r="AF902" s="140" t="str">
        <f>IF(ISBLANK($G902)," ",IF($D902="Z",#REF!+#REF!,IF($G902=2,#REF!+#REF!,IF($G902=1,IF($AB902&gt;$AD902,#REF!+#REF!,#REF!+#REF!),IF($AB902&lt;$AC902,#REF!+#REF!,#REF!+#REF!)))))</f>
        <v xml:space="preserve"> </v>
      </c>
      <c r="AG902" s="125">
        <f t="shared" si="712"/>
        <v>0</v>
      </c>
      <c r="AH902" s="126">
        <f t="shared" si="713"/>
        <v>0</v>
      </c>
      <c r="AI902" s="126">
        <f t="shared" si="714"/>
        <v>0</v>
      </c>
      <c r="AJ902" s="126">
        <f t="shared" si="715"/>
        <v>0</v>
      </c>
      <c r="AK902" s="126">
        <f t="shared" si="716"/>
        <v>0</v>
      </c>
      <c r="AL902" s="126">
        <f t="shared" si="717"/>
        <v>4</v>
      </c>
      <c r="AM902" s="125">
        <f t="shared" si="696"/>
        <v>23</v>
      </c>
      <c r="AN902" s="125">
        <f t="shared" si="692"/>
        <v>0</v>
      </c>
      <c r="AO902" s="125">
        <f t="shared" si="693"/>
        <v>0</v>
      </c>
      <c r="AP902" s="125">
        <f t="shared" si="718"/>
        <v>1</v>
      </c>
      <c r="AQ902" s="127">
        <f t="shared" si="719"/>
        <v>810</v>
      </c>
      <c r="AR902" s="127">
        <f t="shared" si="720"/>
        <v>0</v>
      </c>
      <c r="AS902" s="125">
        <f t="shared" si="721"/>
        <v>0</v>
      </c>
      <c r="AT902" s="128">
        <f t="shared" si="722"/>
        <v>0</v>
      </c>
      <c r="AU902" s="128">
        <f t="shared" si="723"/>
        <v>0</v>
      </c>
      <c r="AV902" s="128">
        <f t="shared" si="724"/>
        <v>0</v>
      </c>
      <c r="AW902" s="128">
        <f t="shared" si="725"/>
        <v>0</v>
      </c>
      <c r="AX902" s="146">
        <f t="shared" si="694"/>
        <v>0</v>
      </c>
      <c r="AY902" s="147">
        <f t="shared" si="726"/>
        <v>0</v>
      </c>
      <c r="AZ902" s="146">
        <f t="shared" si="695"/>
        <v>0</v>
      </c>
      <c r="BA902" s="129">
        <f t="shared" si="727"/>
        <v>0</v>
      </c>
      <c r="BB902" s="129">
        <f t="shared" si="728"/>
        <v>0</v>
      </c>
      <c r="BC902" s="129">
        <f t="shared" si="729"/>
        <v>0</v>
      </c>
      <c r="BD902" s="130">
        <f t="shared" si="730"/>
        <v>0</v>
      </c>
      <c r="BE902" s="130">
        <f t="shared" si="731"/>
        <v>0</v>
      </c>
      <c r="BF902" s="130">
        <f t="shared" si="732"/>
        <v>0</v>
      </c>
      <c r="BG902" s="149" t="b">
        <f t="shared" si="733"/>
        <v>0</v>
      </c>
      <c r="BH902" s="130" t="b">
        <f t="shared" si="734"/>
        <v>0</v>
      </c>
      <c r="BI902" s="130" t="str">
        <f t="shared" si="697"/>
        <v/>
      </c>
      <c r="BJ902" s="130" t="str">
        <f t="shared" si="698"/>
        <v/>
      </c>
      <c r="BK902" s="130">
        <f t="shared" si="699"/>
        <v>0</v>
      </c>
      <c r="BL902" s="130" t="str">
        <f t="shared" si="735"/>
        <v/>
      </c>
      <c r="BM902" s="130" t="str">
        <f t="shared" si="704"/>
        <v/>
      </c>
      <c r="BN902" s="130" t="str">
        <f t="shared" si="705"/>
        <v/>
      </c>
      <c r="BO902" s="130">
        <f t="shared" si="701"/>
        <v>0</v>
      </c>
      <c r="BP902" s="130">
        <f t="shared" si="702"/>
        <v>0</v>
      </c>
      <c r="BQ902" s="130">
        <f t="shared" si="703"/>
        <v>0</v>
      </c>
      <c r="BR902" s="130">
        <f t="shared" si="700"/>
        <v>0</v>
      </c>
      <c r="BS902" s="130" t="str">
        <f t="shared" si="736"/>
        <v>N</v>
      </c>
    </row>
    <row r="903" spans="1:71" ht="18" customHeight="1">
      <c r="A903" s="115"/>
      <c r="B903" s="117"/>
      <c r="C903" s="117"/>
      <c r="D903" s="118"/>
      <c r="E903" s="118"/>
      <c r="F903" s="115"/>
      <c r="G903" s="115"/>
      <c r="H903" s="119"/>
      <c r="I903" s="109" t="str">
        <f t="shared" si="706"/>
        <v xml:space="preserve"> </v>
      </c>
      <c r="J903" s="109" t="str">
        <f t="shared" si="707"/>
        <v xml:space="preserve"> </v>
      </c>
      <c r="K903" s="109" t="str">
        <f t="shared" si="708"/>
        <v xml:space="preserve"> </v>
      </c>
      <c r="W903" s="141" t="str">
        <f t="shared" si="709"/>
        <v xml:space="preserve"> </v>
      </c>
      <c r="X903" s="137" t="str">
        <f t="shared" si="710"/>
        <v xml:space="preserve"> </v>
      </c>
      <c r="Y903" s="137" t="str">
        <f t="shared" si="711"/>
        <v xml:space="preserve"> </v>
      </c>
      <c r="Z903" s="137" t="str">
        <f t="shared" si="687"/>
        <v xml:space="preserve"> </v>
      </c>
      <c r="AA903" s="138" t="str">
        <f t="shared" si="688"/>
        <v xml:space="preserve"> </v>
      </c>
      <c r="AB903" s="144" t="str">
        <f t="shared" si="689"/>
        <v xml:space="preserve"> </v>
      </c>
      <c r="AC903" s="139" t="e">
        <f t="shared" si="690"/>
        <v>#N/A</v>
      </c>
      <c r="AD903" s="139" t="e">
        <f t="shared" si="691"/>
        <v>#N/A</v>
      </c>
      <c r="AE903" s="140" t="str">
        <f>IF(ISBLANK($G903)," ",IF($D903="Z",#REF!,IF($G903=2,0,IF($G903=1,IF($AB903&gt;$AD903,#REF!,0),IF($AB903&lt;$AC903,#REF!,#REF!)))))</f>
        <v xml:space="preserve"> </v>
      </c>
      <c r="AF903" s="140" t="str">
        <f>IF(ISBLANK($G903)," ",IF($D903="Z",#REF!+#REF!,IF($G903=2,#REF!+#REF!,IF($G903=1,IF($AB903&gt;$AD903,#REF!+#REF!,#REF!+#REF!),IF($AB903&lt;$AC903,#REF!+#REF!,#REF!+#REF!)))))</f>
        <v xml:space="preserve"> </v>
      </c>
      <c r="AG903" s="125">
        <f t="shared" si="712"/>
        <v>0</v>
      </c>
      <c r="AH903" s="126">
        <f t="shared" si="713"/>
        <v>0</v>
      </c>
      <c r="AI903" s="126">
        <f t="shared" si="714"/>
        <v>0</v>
      </c>
      <c r="AJ903" s="126">
        <f t="shared" si="715"/>
        <v>0</v>
      </c>
      <c r="AK903" s="126">
        <f t="shared" si="716"/>
        <v>0</v>
      </c>
      <c r="AL903" s="126">
        <f t="shared" si="717"/>
        <v>4</v>
      </c>
      <c r="AM903" s="125">
        <f t="shared" si="696"/>
        <v>23</v>
      </c>
      <c r="AN903" s="125">
        <f t="shared" si="692"/>
        <v>0</v>
      </c>
      <c r="AO903" s="125">
        <f t="shared" si="693"/>
        <v>0</v>
      </c>
      <c r="AP903" s="125">
        <f t="shared" si="718"/>
        <v>1</v>
      </c>
      <c r="AQ903" s="127">
        <f t="shared" si="719"/>
        <v>810</v>
      </c>
      <c r="AR903" s="127">
        <f t="shared" si="720"/>
        <v>0</v>
      </c>
      <c r="AS903" s="125">
        <f t="shared" si="721"/>
        <v>0</v>
      </c>
      <c r="AT903" s="128">
        <f t="shared" si="722"/>
        <v>0</v>
      </c>
      <c r="AU903" s="128">
        <f t="shared" si="723"/>
        <v>0</v>
      </c>
      <c r="AV903" s="128">
        <f t="shared" si="724"/>
        <v>0</v>
      </c>
      <c r="AW903" s="128">
        <f t="shared" si="725"/>
        <v>0</v>
      </c>
      <c r="AX903" s="146">
        <f t="shared" si="694"/>
        <v>0</v>
      </c>
      <c r="AY903" s="147">
        <f t="shared" si="726"/>
        <v>0</v>
      </c>
      <c r="AZ903" s="146">
        <f t="shared" si="695"/>
        <v>0</v>
      </c>
      <c r="BA903" s="129">
        <f t="shared" si="727"/>
        <v>0</v>
      </c>
      <c r="BB903" s="129">
        <f t="shared" si="728"/>
        <v>0</v>
      </c>
      <c r="BC903" s="129">
        <f t="shared" si="729"/>
        <v>0</v>
      </c>
      <c r="BD903" s="130">
        <f t="shared" si="730"/>
        <v>0</v>
      </c>
      <c r="BE903" s="130">
        <f t="shared" si="731"/>
        <v>0</v>
      </c>
      <c r="BF903" s="130">
        <f t="shared" si="732"/>
        <v>0</v>
      </c>
      <c r="BG903" s="149" t="b">
        <f t="shared" si="733"/>
        <v>0</v>
      </c>
      <c r="BH903" s="130" t="b">
        <f t="shared" si="734"/>
        <v>0</v>
      </c>
      <c r="BI903" s="130" t="str">
        <f t="shared" si="697"/>
        <v/>
      </c>
      <c r="BJ903" s="130" t="str">
        <f t="shared" si="698"/>
        <v/>
      </c>
      <c r="BK903" s="130">
        <f t="shared" si="699"/>
        <v>0</v>
      </c>
      <c r="BL903" s="130" t="str">
        <f t="shared" si="735"/>
        <v/>
      </c>
      <c r="BM903" s="130" t="str">
        <f t="shared" si="704"/>
        <v/>
      </c>
      <c r="BN903" s="130" t="str">
        <f t="shared" si="705"/>
        <v/>
      </c>
      <c r="BO903" s="130">
        <f t="shared" si="701"/>
        <v>0</v>
      </c>
      <c r="BP903" s="130">
        <f t="shared" si="702"/>
        <v>0</v>
      </c>
      <c r="BQ903" s="130">
        <f t="shared" si="703"/>
        <v>0</v>
      </c>
      <c r="BR903" s="130">
        <f t="shared" si="700"/>
        <v>0</v>
      </c>
      <c r="BS903" s="130" t="str">
        <f t="shared" si="736"/>
        <v>N</v>
      </c>
    </row>
    <row r="904" spans="1:71" ht="18" customHeight="1">
      <c r="A904" s="115"/>
      <c r="B904" s="117"/>
      <c r="C904" s="117"/>
      <c r="D904" s="118"/>
      <c r="E904" s="118"/>
      <c r="F904" s="115"/>
      <c r="G904" s="115"/>
      <c r="H904" s="119"/>
      <c r="I904" s="109" t="str">
        <f t="shared" si="706"/>
        <v xml:space="preserve"> </v>
      </c>
      <c r="J904" s="109" t="str">
        <f t="shared" si="707"/>
        <v xml:space="preserve"> </v>
      </c>
      <c r="K904" s="109" t="str">
        <f t="shared" si="708"/>
        <v xml:space="preserve"> </v>
      </c>
      <c r="W904" s="141" t="str">
        <f t="shared" si="709"/>
        <v xml:space="preserve"> </v>
      </c>
      <c r="X904" s="137" t="str">
        <f t="shared" si="710"/>
        <v xml:space="preserve"> </v>
      </c>
      <c r="Y904" s="137" t="str">
        <f t="shared" si="711"/>
        <v xml:space="preserve"> </v>
      </c>
      <c r="Z904" s="137" t="str">
        <f t="shared" si="687"/>
        <v xml:space="preserve"> </v>
      </c>
      <c r="AA904" s="138" t="str">
        <f t="shared" si="688"/>
        <v xml:space="preserve"> </v>
      </c>
      <c r="AB904" s="144" t="str">
        <f t="shared" si="689"/>
        <v xml:space="preserve"> </v>
      </c>
      <c r="AC904" s="139" t="e">
        <f t="shared" si="690"/>
        <v>#N/A</v>
      </c>
      <c r="AD904" s="139" t="e">
        <f t="shared" si="691"/>
        <v>#N/A</v>
      </c>
      <c r="AE904" s="140" t="str">
        <f>IF(ISBLANK($G904)," ",IF($D904="Z",#REF!,IF($G904=2,0,IF($G904=1,IF($AB904&gt;$AD904,#REF!,0),IF($AB904&lt;$AC904,#REF!,#REF!)))))</f>
        <v xml:space="preserve"> </v>
      </c>
      <c r="AF904" s="140" t="str">
        <f>IF(ISBLANK($G904)," ",IF($D904="Z",#REF!+#REF!,IF($G904=2,#REF!+#REF!,IF($G904=1,IF($AB904&gt;$AD904,#REF!+#REF!,#REF!+#REF!),IF($AB904&lt;$AC904,#REF!+#REF!,#REF!+#REF!)))))</f>
        <v xml:space="preserve"> </v>
      </c>
      <c r="AG904" s="125">
        <f t="shared" si="712"/>
        <v>0</v>
      </c>
      <c r="AH904" s="126">
        <f t="shared" si="713"/>
        <v>0</v>
      </c>
      <c r="AI904" s="126">
        <f t="shared" si="714"/>
        <v>0</v>
      </c>
      <c r="AJ904" s="126">
        <f t="shared" si="715"/>
        <v>0</v>
      </c>
      <c r="AK904" s="126">
        <f t="shared" si="716"/>
        <v>0</v>
      </c>
      <c r="AL904" s="126">
        <f t="shared" si="717"/>
        <v>4</v>
      </c>
      <c r="AM904" s="125">
        <f t="shared" si="696"/>
        <v>23</v>
      </c>
      <c r="AN904" s="125">
        <f t="shared" si="692"/>
        <v>0</v>
      </c>
      <c r="AO904" s="125">
        <f t="shared" si="693"/>
        <v>0</v>
      </c>
      <c r="AP904" s="125">
        <f t="shared" si="718"/>
        <v>1</v>
      </c>
      <c r="AQ904" s="127">
        <f t="shared" si="719"/>
        <v>810</v>
      </c>
      <c r="AR904" s="127">
        <f t="shared" si="720"/>
        <v>0</v>
      </c>
      <c r="AS904" s="125">
        <f t="shared" si="721"/>
        <v>0</v>
      </c>
      <c r="AT904" s="128">
        <f t="shared" si="722"/>
        <v>0</v>
      </c>
      <c r="AU904" s="128">
        <f t="shared" si="723"/>
        <v>0</v>
      </c>
      <c r="AV904" s="128">
        <f t="shared" si="724"/>
        <v>0</v>
      </c>
      <c r="AW904" s="128">
        <f t="shared" si="725"/>
        <v>0</v>
      </c>
      <c r="AX904" s="146">
        <f t="shared" si="694"/>
        <v>0</v>
      </c>
      <c r="AY904" s="147">
        <f t="shared" si="726"/>
        <v>0</v>
      </c>
      <c r="AZ904" s="146">
        <f t="shared" si="695"/>
        <v>0</v>
      </c>
      <c r="BA904" s="129">
        <f t="shared" si="727"/>
        <v>0</v>
      </c>
      <c r="BB904" s="129">
        <f t="shared" si="728"/>
        <v>0</v>
      </c>
      <c r="BC904" s="129">
        <f t="shared" si="729"/>
        <v>0</v>
      </c>
      <c r="BD904" s="130">
        <f t="shared" si="730"/>
        <v>0</v>
      </c>
      <c r="BE904" s="130">
        <f t="shared" si="731"/>
        <v>0</v>
      </c>
      <c r="BF904" s="130">
        <f t="shared" si="732"/>
        <v>0</v>
      </c>
      <c r="BG904" s="149" t="b">
        <f t="shared" si="733"/>
        <v>0</v>
      </c>
      <c r="BH904" s="130" t="b">
        <f t="shared" si="734"/>
        <v>0</v>
      </c>
      <c r="BI904" s="130" t="str">
        <f t="shared" si="697"/>
        <v/>
      </c>
      <c r="BJ904" s="130" t="str">
        <f t="shared" si="698"/>
        <v/>
      </c>
      <c r="BK904" s="130">
        <f t="shared" si="699"/>
        <v>0</v>
      </c>
      <c r="BL904" s="130" t="str">
        <f t="shared" si="735"/>
        <v/>
      </c>
      <c r="BM904" s="130" t="str">
        <f t="shared" si="704"/>
        <v/>
      </c>
      <c r="BN904" s="130" t="str">
        <f t="shared" si="705"/>
        <v/>
      </c>
      <c r="BO904" s="130">
        <f t="shared" si="701"/>
        <v>0</v>
      </c>
      <c r="BP904" s="130">
        <f t="shared" si="702"/>
        <v>0</v>
      </c>
      <c r="BQ904" s="130">
        <f t="shared" si="703"/>
        <v>0</v>
      </c>
      <c r="BR904" s="130">
        <f t="shared" si="700"/>
        <v>0</v>
      </c>
      <c r="BS904" s="130" t="str">
        <f t="shared" si="736"/>
        <v>N</v>
      </c>
    </row>
    <row r="905" spans="1:71" ht="18" customHeight="1">
      <c r="A905" s="115"/>
      <c r="B905" s="117"/>
      <c r="C905" s="117"/>
      <c r="D905" s="118"/>
      <c r="E905" s="118"/>
      <c r="F905" s="115"/>
      <c r="G905" s="115"/>
      <c r="H905" s="119"/>
      <c r="I905" s="109" t="str">
        <f t="shared" si="706"/>
        <v xml:space="preserve"> </v>
      </c>
      <c r="J905" s="109" t="str">
        <f t="shared" si="707"/>
        <v xml:space="preserve"> </v>
      </c>
      <c r="K905" s="109" t="str">
        <f t="shared" si="708"/>
        <v xml:space="preserve"> </v>
      </c>
      <c r="W905" s="141" t="str">
        <f t="shared" si="709"/>
        <v xml:space="preserve"> </v>
      </c>
      <c r="X905" s="137" t="str">
        <f t="shared" si="710"/>
        <v xml:space="preserve"> </v>
      </c>
      <c r="Y905" s="137" t="str">
        <f t="shared" si="711"/>
        <v xml:space="preserve"> </v>
      </c>
      <c r="Z905" s="137" t="str">
        <f t="shared" si="687"/>
        <v xml:space="preserve"> </v>
      </c>
      <c r="AA905" s="138" t="str">
        <f t="shared" si="688"/>
        <v xml:space="preserve"> </v>
      </c>
      <c r="AB905" s="144" t="str">
        <f t="shared" si="689"/>
        <v xml:space="preserve"> </v>
      </c>
      <c r="AC905" s="139" t="e">
        <f t="shared" si="690"/>
        <v>#N/A</v>
      </c>
      <c r="AD905" s="139" t="e">
        <f t="shared" si="691"/>
        <v>#N/A</v>
      </c>
      <c r="AE905" s="140" t="str">
        <f>IF(ISBLANK($G905)," ",IF($D905="Z",#REF!,IF($G905=2,0,IF($G905=1,IF($AB905&gt;$AD905,#REF!,0),IF($AB905&lt;$AC905,#REF!,#REF!)))))</f>
        <v xml:space="preserve"> </v>
      </c>
      <c r="AF905" s="140" t="str">
        <f>IF(ISBLANK($G905)," ",IF($D905="Z",#REF!+#REF!,IF($G905=2,#REF!+#REF!,IF($G905=1,IF($AB905&gt;$AD905,#REF!+#REF!,#REF!+#REF!),IF($AB905&lt;$AC905,#REF!+#REF!,#REF!+#REF!)))))</f>
        <v xml:space="preserve"> </v>
      </c>
      <c r="AG905" s="125">
        <f t="shared" si="712"/>
        <v>0</v>
      </c>
      <c r="AH905" s="126">
        <f t="shared" si="713"/>
        <v>0</v>
      </c>
      <c r="AI905" s="126">
        <f t="shared" si="714"/>
        <v>0</v>
      </c>
      <c r="AJ905" s="126">
        <f t="shared" si="715"/>
        <v>0</v>
      </c>
      <c r="AK905" s="126">
        <f t="shared" si="716"/>
        <v>0</v>
      </c>
      <c r="AL905" s="126">
        <f t="shared" si="717"/>
        <v>4</v>
      </c>
      <c r="AM905" s="125">
        <f t="shared" si="696"/>
        <v>23</v>
      </c>
      <c r="AN905" s="125">
        <f t="shared" si="692"/>
        <v>0</v>
      </c>
      <c r="AO905" s="125">
        <f t="shared" si="693"/>
        <v>0</v>
      </c>
      <c r="AP905" s="125">
        <f t="shared" si="718"/>
        <v>1</v>
      </c>
      <c r="AQ905" s="127">
        <f t="shared" si="719"/>
        <v>810</v>
      </c>
      <c r="AR905" s="127">
        <f t="shared" si="720"/>
        <v>0</v>
      </c>
      <c r="AS905" s="125">
        <f t="shared" si="721"/>
        <v>0</v>
      </c>
      <c r="AT905" s="128">
        <f t="shared" si="722"/>
        <v>0</v>
      </c>
      <c r="AU905" s="128">
        <f t="shared" si="723"/>
        <v>0</v>
      </c>
      <c r="AV905" s="128">
        <f t="shared" si="724"/>
        <v>0</v>
      </c>
      <c r="AW905" s="128">
        <f t="shared" si="725"/>
        <v>0</v>
      </c>
      <c r="AX905" s="146">
        <f t="shared" si="694"/>
        <v>0</v>
      </c>
      <c r="AY905" s="147">
        <f t="shared" si="726"/>
        <v>0</v>
      </c>
      <c r="AZ905" s="146">
        <f t="shared" si="695"/>
        <v>0</v>
      </c>
      <c r="BA905" s="129">
        <f t="shared" si="727"/>
        <v>0</v>
      </c>
      <c r="BB905" s="129">
        <f t="shared" si="728"/>
        <v>0</v>
      </c>
      <c r="BC905" s="129">
        <f t="shared" si="729"/>
        <v>0</v>
      </c>
      <c r="BD905" s="130">
        <f t="shared" si="730"/>
        <v>0</v>
      </c>
      <c r="BE905" s="130">
        <f t="shared" si="731"/>
        <v>0</v>
      </c>
      <c r="BF905" s="130">
        <f t="shared" si="732"/>
        <v>0</v>
      </c>
      <c r="BG905" s="149" t="b">
        <f t="shared" si="733"/>
        <v>0</v>
      </c>
      <c r="BH905" s="130" t="b">
        <f t="shared" si="734"/>
        <v>0</v>
      </c>
      <c r="BI905" s="130" t="str">
        <f t="shared" si="697"/>
        <v/>
      </c>
      <c r="BJ905" s="130" t="str">
        <f t="shared" si="698"/>
        <v/>
      </c>
      <c r="BK905" s="130">
        <f t="shared" si="699"/>
        <v>0</v>
      </c>
      <c r="BL905" s="130" t="str">
        <f t="shared" si="735"/>
        <v/>
      </c>
      <c r="BM905" s="130" t="str">
        <f t="shared" si="704"/>
        <v/>
      </c>
      <c r="BN905" s="130" t="str">
        <f t="shared" si="705"/>
        <v/>
      </c>
      <c r="BO905" s="130">
        <f t="shared" si="701"/>
        <v>0</v>
      </c>
      <c r="BP905" s="130">
        <f t="shared" si="702"/>
        <v>0</v>
      </c>
      <c r="BQ905" s="130">
        <f t="shared" si="703"/>
        <v>0</v>
      </c>
      <c r="BR905" s="130">
        <f t="shared" si="700"/>
        <v>0</v>
      </c>
      <c r="BS905" s="130" t="str">
        <f t="shared" si="736"/>
        <v>N</v>
      </c>
    </row>
    <row r="906" spans="1:71" ht="18" customHeight="1">
      <c r="A906" s="115"/>
      <c r="B906" s="117"/>
      <c r="C906" s="117"/>
      <c r="D906" s="118"/>
      <c r="E906" s="118"/>
      <c r="F906" s="115"/>
      <c r="G906" s="115"/>
      <c r="H906" s="119"/>
      <c r="I906" s="109" t="str">
        <f t="shared" si="706"/>
        <v xml:space="preserve"> </v>
      </c>
      <c r="J906" s="109" t="str">
        <f t="shared" si="707"/>
        <v xml:space="preserve"> </v>
      </c>
      <c r="K906" s="109" t="str">
        <f t="shared" si="708"/>
        <v xml:space="preserve"> </v>
      </c>
      <c r="W906" s="141" t="str">
        <f t="shared" si="709"/>
        <v xml:space="preserve"> </v>
      </c>
      <c r="X906" s="137" t="str">
        <f t="shared" si="710"/>
        <v xml:space="preserve"> </v>
      </c>
      <c r="Y906" s="137" t="str">
        <f t="shared" si="711"/>
        <v xml:space="preserve"> </v>
      </c>
      <c r="Z906" s="137" t="str">
        <f t="shared" si="687"/>
        <v xml:space="preserve"> </v>
      </c>
      <c r="AA906" s="138" t="str">
        <f t="shared" si="688"/>
        <v xml:space="preserve"> </v>
      </c>
      <c r="AB906" s="144" t="str">
        <f t="shared" si="689"/>
        <v xml:space="preserve"> </v>
      </c>
      <c r="AC906" s="139" t="e">
        <f t="shared" si="690"/>
        <v>#N/A</v>
      </c>
      <c r="AD906" s="139" t="e">
        <f t="shared" si="691"/>
        <v>#N/A</v>
      </c>
      <c r="AE906" s="140" t="str">
        <f>IF(ISBLANK($G906)," ",IF($D906="Z",#REF!,IF($G906=2,0,IF($G906=1,IF($AB906&gt;$AD906,#REF!,0),IF($AB906&lt;$AC906,#REF!,#REF!)))))</f>
        <v xml:space="preserve"> </v>
      </c>
      <c r="AF906" s="140" t="str">
        <f>IF(ISBLANK($G906)," ",IF($D906="Z",#REF!+#REF!,IF($G906=2,#REF!+#REF!,IF($G906=1,IF($AB906&gt;$AD906,#REF!+#REF!,#REF!+#REF!),IF($AB906&lt;$AC906,#REF!+#REF!,#REF!+#REF!)))))</f>
        <v xml:space="preserve"> </v>
      </c>
      <c r="AG906" s="125">
        <f t="shared" si="712"/>
        <v>0</v>
      </c>
      <c r="AH906" s="126">
        <f t="shared" si="713"/>
        <v>0</v>
      </c>
      <c r="AI906" s="126">
        <f t="shared" si="714"/>
        <v>0</v>
      </c>
      <c r="AJ906" s="126">
        <f t="shared" si="715"/>
        <v>0</v>
      </c>
      <c r="AK906" s="126">
        <f t="shared" si="716"/>
        <v>0</v>
      </c>
      <c r="AL906" s="126">
        <f t="shared" si="717"/>
        <v>4</v>
      </c>
      <c r="AM906" s="125">
        <f t="shared" si="696"/>
        <v>23</v>
      </c>
      <c r="AN906" s="125">
        <f t="shared" si="692"/>
        <v>0</v>
      </c>
      <c r="AO906" s="125">
        <f t="shared" si="693"/>
        <v>0</v>
      </c>
      <c r="AP906" s="125">
        <f t="shared" si="718"/>
        <v>1</v>
      </c>
      <c r="AQ906" s="127">
        <f t="shared" si="719"/>
        <v>810</v>
      </c>
      <c r="AR906" s="127">
        <f t="shared" si="720"/>
        <v>0</v>
      </c>
      <c r="AS906" s="125">
        <f t="shared" si="721"/>
        <v>0</v>
      </c>
      <c r="AT906" s="128">
        <f t="shared" si="722"/>
        <v>0</v>
      </c>
      <c r="AU906" s="128">
        <f t="shared" si="723"/>
        <v>0</v>
      </c>
      <c r="AV906" s="128">
        <f t="shared" si="724"/>
        <v>0</v>
      </c>
      <c r="AW906" s="128">
        <f t="shared" si="725"/>
        <v>0</v>
      </c>
      <c r="AX906" s="146">
        <f t="shared" si="694"/>
        <v>0</v>
      </c>
      <c r="AY906" s="147">
        <f t="shared" si="726"/>
        <v>0</v>
      </c>
      <c r="AZ906" s="146">
        <f t="shared" si="695"/>
        <v>0</v>
      </c>
      <c r="BA906" s="129">
        <f t="shared" si="727"/>
        <v>0</v>
      </c>
      <c r="BB906" s="129">
        <f t="shared" si="728"/>
        <v>0</v>
      </c>
      <c r="BC906" s="129">
        <f t="shared" si="729"/>
        <v>0</v>
      </c>
      <c r="BD906" s="130">
        <f t="shared" si="730"/>
        <v>0</v>
      </c>
      <c r="BE906" s="130">
        <f t="shared" si="731"/>
        <v>0</v>
      </c>
      <c r="BF906" s="130">
        <f t="shared" si="732"/>
        <v>0</v>
      </c>
      <c r="BG906" s="149" t="b">
        <f t="shared" si="733"/>
        <v>0</v>
      </c>
      <c r="BH906" s="130" t="b">
        <f t="shared" si="734"/>
        <v>0</v>
      </c>
      <c r="BI906" s="130" t="str">
        <f t="shared" si="697"/>
        <v/>
      </c>
      <c r="BJ906" s="130" t="str">
        <f t="shared" si="698"/>
        <v/>
      </c>
      <c r="BK906" s="130">
        <f t="shared" si="699"/>
        <v>0</v>
      </c>
      <c r="BL906" s="130" t="str">
        <f t="shared" si="735"/>
        <v/>
      </c>
      <c r="BM906" s="130" t="str">
        <f t="shared" si="704"/>
        <v/>
      </c>
      <c r="BN906" s="130" t="str">
        <f t="shared" si="705"/>
        <v/>
      </c>
      <c r="BO906" s="130">
        <f t="shared" si="701"/>
        <v>0</v>
      </c>
      <c r="BP906" s="130">
        <f t="shared" si="702"/>
        <v>0</v>
      </c>
      <c r="BQ906" s="130">
        <f t="shared" si="703"/>
        <v>0</v>
      </c>
      <c r="BR906" s="130">
        <f t="shared" si="700"/>
        <v>0</v>
      </c>
      <c r="BS906" s="130" t="str">
        <f t="shared" si="736"/>
        <v>N</v>
      </c>
    </row>
    <row r="907" spans="1:71" ht="18" customHeight="1">
      <c r="A907" s="115"/>
      <c r="B907" s="117"/>
      <c r="C907" s="117"/>
      <c r="D907" s="118"/>
      <c r="E907" s="118"/>
      <c r="F907" s="115"/>
      <c r="G907" s="115"/>
      <c r="H907" s="119"/>
      <c r="I907" s="109" t="str">
        <f t="shared" si="706"/>
        <v xml:space="preserve"> </v>
      </c>
      <c r="J907" s="109" t="str">
        <f t="shared" si="707"/>
        <v xml:space="preserve"> </v>
      </c>
      <c r="K907" s="109" t="str">
        <f t="shared" si="708"/>
        <v xml:space="preserve"> </v>
      </c>
      <c r="W907" s="141" t="str">
        <f t="shared" si="709"/>
        <v xml:space="preserve"> </v>
      </c>
      <c r="X907" s="137" t="str">
        <f t="shared" si="710"/>
        <v xml:space="preserve"> </v>
      </c>
      <c r="Y907" s="137" t="str">
        <f t="shared" si="711"/>
        <v xml:space="preserve"> </v>
      </c>
      <c r="Z907" s="137" t="str">
        <f t="shared" si="687"/>
        <v xml:space="preserve"> </v>
      </c>
      <c r="AA907" s="138" t="str">
        <f t="shared" si="688"/>
        <v xml:space="preserve"> </v>
      </c>
      <c r="AB907" s="144" t="str">
        <f t="shared" si="689"/>
        <v xml:space="preserve"> </v>
      </c>
      <c r="AC907" s="139" t="e">
        <f t="shared" si="690"/>
        <v>#N/A</v>
      </c>
      <c r="AD907" s="139" t="e">
        <f t="shared" si="691"/>
        <v>#N/A</v>
      </c>
      <c r="AE907" s="140" t="str">
        <f>IF(ISBLANK($G907)," ",IF($D907="Z",#REF!,IF($G907=2,0,IF($G907=1,IF($AB907&gt;$AD907,#REF!,0),IF($AB907&lt;$AC907,#REF!,#REF!)))))</f>
        <v xml:space="preserve"> </v>
      </c>
      <c r="AF907" s="140" t="str">
        <f>IF(ISBLANK($G907)," ",IF($D907="Z",#REF!+#REF!,IF($G907=2,#REF!+#REF!,IF($G907=1,IF($AB907&gt;$AD907,#REF!+#REF!,#REF!+#REF!),IF($AB907&lt;$AC907,#REF!+#REF!,#REF!+#REF!)))))</f>
        <v xml:space="preserve"> </v>
      </c>
      <c r="AG907" s="125">
        <f t="shared" si="712"/>
        <v>0</v>
      </c>
      <c r="AH907" s="126">
        <f t="shared" si="713"/>
        <v>0</v>
      </c>
      <c r="AI907" s="126">
        <f t="shared" si="714"/>
        <v>0</v>
      </c>
      <c r="AJ907" s="126">
        <f t="shared" si="715"/>
        <v>0</v>
      </c>
      <c r="AK907" s="126">
        <f t="shared" si="716"/>
        <v>0</v>
      </c>
      <c r="AL907" s="126">
        <f t="shared" si="717"/>
        <v>4</v>
      </c>
      <c r="AM907" s="125">
        <f t="shared" si="696"/>
        <v>23</v>
      </c>
      <c r="AN907" s="125">
        <f t="shared" si="692"/>
        <v>0</v>
      </c>
      <c r="AO907" s="125">
        <f t="shared" si="693"/>
        <v>0</v>
      </c>
      <c r="AP907" s="125">
        <f t="shared" si="718"/>
        <v>1</v>
      </c>
      <c r="AQ907" s="127">
        <f t="shared" si="719"/>
        <v>810</v>
      </c>
      <c r="AR907" s="127">
        <f t="shared" si="720"/>
        <v>0</v>
      </c>
      <c r="AS907" s="125">
        <f t="shared" si="721"/>
        <v>0</v>
      </c>
      <c r="AT907" s="128">
        <f t="shared" si="722"/>
        <v>0</v>
      </c>
      <c r="AU907" s="128">
        <f t="shared" si="723"/>
        <v>0</v>
      </c>
      <c r="AV907" s="128">
        <f t="shared" si="724"/>
        <v>0</v>
      </c>
      <c r="AW907" s="128">
        <f t="shared" si="725"/>
        <v>0</v>
      </c>
      <c r="AX907" s="146">
        <f t="shared" si="694"/>
        <v>0</v>
      </c>
      <c r="AY907" s="147">
        <f t="shared" si="726"/>
        <v>0</v>
      </c>
      <c r="AZ907" s="146">
        <f t="shared" si="695"/>
        <v>0</v>
      </c>
      <c r="BA907" s="129">
        <f t="shared" si="727"/>
        <v>0</v>
      </c>
      <c r="BB907" s="129">
        <f t="shared" si="728"/>
        <v>0</v>
      </c>
      <c r="BC907" s="129">
        <f t="shared" si="729"/>
        <v>0</v>
      </c>
      <c r="BD907" s="130">
        <f t="shared" si="730"/>
        <v>0</v>
      </c>
      <c r="BE907" s="130">
        <f t="shared" si="731"/>
        <v>0</v>
      </c>
      <c r="BF907" s="130">
        <f t="shared" si="732"/>
        <v>0</v>
      </c>
      <c r="BG907" s="149" t="b">
        <f t="shared" si="733"/>
        <v>0</v>
      </c>
      <c r="BH907" s="130" t="b">
        <f t="shared" si="734"/>
        <v>0</v>
      </c>
      <c r="BI907" s="130" t="str">
        <f t="shared" si="697"/>
        <v/>
      </c>
      <c r="BJ907" s="130" t="str">
        <f t="shared" si="698"/>
        <v/>
      </c>
      <c r="BK907" s="130">
        <f t="shared" si="699"/>
        <v>0</v>
      </c>
      <c r="BL907" s="130" t="str">
        <f t="shared" si="735"/>
        <v/>
      </c>
      <c r="BM907" s="130" t="str">
        <f t="shared" si="704"/>
        <v/>
      </c>
      <c r="BN907" s="130" t="str">
        <f t="shared" si="705"/>
        <v/>
      </c>
      <c r="BO907" s="130">
        <f t="shared" si="701"/>
        <v>0</v>
      </c>
      <c r="BP907" s="130">
        <f t="shared" si="702"/>
        <v>0</v>
      </c>
      <c r="BQ907" s="130">
        <f t="shared" si="703"/>
        <v>0</v>
      </c>
      <c r="BR907" s="130">
        <f t="shared" si="700"/>
        <v>0</v>
      </c>
      <c r="BS907" s="130" t="str">
        <f t="shared" si="736"/>
        <v>N</v>
      </c>
    </row>
    <row r="908" spans="1:71" ht="18" customHeight="1">
      <c r="A908" s="115"/>
      <c r="B908" s="117"/>
      <c r="C908" s="117"/>
      <c r="D908" s="118"/>
      <c r="E908" s="118"/>
      <c r="F908" s="115"/>
      <c r="G908" s="115"/>
      <c r="H908" s="119"/>
      <c r="I908" s="109" t="str">
        <f t="shared" si="706"/>
        <v xml:space="preserve"> </v>
      </c>
      <c r="J908" s="109" t="str">
        <f t="shared" si="707"/>
        <v xml:space="preserve"> </v>
      </c>
      <c r="K908" s="109" t="str">
        <f t="shared" si="708"/>
        <v xml:space="preserve"> </v>
      </c>
      <c r="W908" s="141" t="str">
        <f t="shared" si="709"/>
        <v xml:space="preserve"> </v>
      </c>
      <c r="X908" s="137" t="str">
        <f t="shared" si="710"/>
        <v xml:space="preserve"> </v>
      </c>
      <c r="Y908" s="137" t="str">
        <f t="shared" si="711"/>
        <v xml:space="preserve"> </v>
      </c>
      <c r="Z908" s="137" t="str">
        <f t="shared" si="687"/>
        <v xml:space="preserve"> </v>
      </c>
      <c r="AA908" s="138" t="str">
        <f t="shared" si="688"/>
        <v xml:space="preserve"> </v>
      </c>
      <c r="AB908" s="144" t="str">
        <f t="shared" si="689"/>
        <v xml:space="preserve"> </v>
      </c>
      <c r="AC908" s="139" t="e">
        <f t="shared" si="690"/>
        <v>#N/A</v>
      </c>
      <c r="AD908" s="139" t="e">
        <f t="shared" si="691"/>
        <v>#N/A</v>
      </c>
      <c r="AE908" s="140" t="str">
        <f>IF(ISBLANK($G908)," ",IF($D908="Z",#REF!,IF($G908=2,0,IF($G908=1,IF($AB908&gt;$AD908,#REF!,0),IF($AB908&lt;$AC908,#REF!,#REF!)))))</f>
        <v xml:space="preserve"> </v>
      </c>
      <c r="AF908" s="140" t="str">
        <f>IF(ISBLANK($G908)," ",IF($D908="Z",#REF!+#REF!,IF($G908=2,#REF!+#REF!,IF($G908=1,IF($AB908&gt;$AD908,#REF!+#REF!,#REF!+#REF!),IF($AB908&lt;$AC908,#REF!+#REF!,#REF!+#REF!)))))</f>
        <v xml:space="preserve"> </v>
      </c>
      <c r="AG908" s="125">
        <f t="shared" si="712"/>
        <v>0</v>
      </c>
      <c r="AH908" s="126">
        <f t="shared" si="713"/>
        <v>0</v>
      </c>
      <c r="AI908" s="126">
        <f t="shared" si="714"/>
        <v>0</v>
      </c>
      <c r="AJ908" s="126">
        <f t="shared" si="715"/>
        <v>0</v>
      </c>
      <c r="AK908" s="126">
        <f t="shared" si="716"/>
        <v>0</v>
      </c>
      <c r="AL908" s="126">
        <f t="shared" si="717"/>
        <v>4</v>
      </c>
      <c r="AM908" s="125">
        <f t="shared" si="696"/>
        <v>23</v>
      </c>
      <c r="AN908" s="125">
        <f t="shared" si="692"/>
        <v>0</v>
      </c>
      <c r="AO908" s="125">
        <f t="shared" si="693"/>
        <v>0</v>
      </c>
      <c r="AP908" s="125">
        <f t="shared" si="718"/>
        <v>1</v>
      </c>
      <c r="AQ908" s="127">
        <f t="shared" si="719"/>
        <v>810</v>
      </c>
      <c r="AR908" s="127">
        <f t="shared" si="720"/>
        <v>0</v>
      </c>
      <c r="AS908" s="125">
        <f t="shared" si="721"/>
        <v>0</v>
      </c>
      <c r="AT908" s="128">
        <f t="shared" si="722"/>
        <v>0</v>
      </c>
      <c r="AU908" s="128">
        <f t="shared" si="723"/>
        <v>0</v>
      </c>
      <c r="AV908" s="128">
        <f t="shared" si="724"/>
        <v>0</v>
      </c>
      <c r="AW908" s="128">
        <f t="shared" si="725"/>
        <v>0</v>
      </c>
      <c r="AX908" s="146">
        <f t="shared" si="694"/>
        <v>0</v>
      </c>
      <c r="AY908" s="147">
        <f t="shared" si="726"/>
        <v>0</v>
      </c>
      <c r="AZ908" s="146">
        <f t="shared" si="695"/>
        <v>0</v>
      </c>
      <c r="BA908" s="129">
        <f t="shared" si="727"/>
        <v>0</v>
      </c>
      <c r="BB908" s="129">
        <f t="shared" si="728"/>
        <v>0</v>
      </c>
      <c r="BC908" s="129">
        <f t="shared" si="729"/>
        <v>0</v>
      </c>
      <c r="BD908" s="130">
        <f t="shared" si="730"/>
        <v>0</v>
      </c>
      <c r="BE908" s="130">
        <f t="shared" si="731"/>
        <v>0</v>
      </c>
      <c r="BF908" s="130">
        <f t="shared" si="732"/>
        <v>0</v>
      </c>
      <c r="BG908" s="149" t="b">
        <f t="shared" si="733"/>
        <v>0</v>
      </c>
      <c r="BH908" s="130" t="b">
        <f t="shared" si="734"/>
        <v>0</v>
      </c>
      <c r="BI908" s="130" t="str">
        <f t="shared" si="697"/>
        <v/>
      </c>
      <c r="BJ908" s="130" t="str">
        <f t="shared" si="698"/>
        <v/>
      </c>
      <c r="BK908" s="130">
        <f t="shared" si="699"/>
        <v>0</v>
      </c>
      <c r="BL908" s="130" t="str">
        <f t="shared" si="735"/>
        <v/>
      </c>
      <c r="BM908" s="130" t="str">
        <f t="shared" si="704"/>
        <v/>
      </c>
      <c r="BN908" s="130" t="str">
        <f t="shared" si="705"/>
        <v/>
      </c>
      <c r="BO908" s="130">
        <f t="shared" si="701"/>
        <v>0</v>
      </c>
      <c r="BP908" s="130">
        <f t="shared" si="702"/>
        <v>0</v>
      </c>
      <c r="BQ908" s="130">
        <f t="shared" si="703"/>
        <v>0</v>
      </c>
      <c r="BR908" s="130">
        <f t="shared" si="700"/>
        <v>0</v>
      </c>
      <c r="BS908" s="130" t="str">
        <f t="shared" si="736"/>
        <v>N</v>
      </c>
    </row>
    <row r="909" spans="1:71" ht="18" customHeight="1">
      <c r="A909" s="115"/>
      <c r="B909" s="117"/>
      <c r="C909" s="117"/>
      <c r="D909" s="118"/>
      <c r="E909" s="118"/>
      <c r="F909" s="115"/>
      <c r="G909" s="115"/>
      <c r="H909" s="119"/>
      <c r="I909" s="109" t="str">
        <f t="shared" si="706"/>
        <v xml:space="preserve"> </v>
      </c>
      <c r="J909" s="109" t="str">
        <f t="shared" si="707"/>
        <v xml:space="preserve"> </v>
      </c>
      <c r="K909" s="109" t="str">
        <f t="shared" si="708"/>
        <v xml:space="preserve"> </v>
      </c>
      <c r="W909" s="141" t="str">
        <f t="shared" si="709"/>
        <v xml:space="preserve"> </v>
      </c>
      <c r="X909" s="137" t="str">
        <f t="shared" si="710"/>
        <v xml:space="preserve"> </v>
      </c>
      <c r="Y909" s="137" t="str">
        <f t="shared" si="711"/>
        <v xml:space="preserve"> </v>
      </c>
      <c r="Z909" s="137" t="str">
        <f t="shared" si="687"/>
        <v xml:space="preserve"> </v>
      </c>
      <c r="AA909" s="138" t="str">
        <f t="shared" si="688"/>
        <v xml:space="preserve"> </v>
      </c>
      <c r="AB909" s="144" t="str">
        <f t="shared" si="689"/>
        <v xml:space="preserve"> </v>
      </c>
      <c r="AC909" s="139" t="e">
        <f t="shared" si="690"/>
        <v>#N/A</v>
      </c>
      <c r="AD909" s="139" t="e">
        <f t="shared" si="691"/>
        <v>#N/A</v>
      </c>
      <c r="AE909" s="140" t="str">
        <f>IF(ISBLANK($G909)," ",IF($D909="Z",#REF!,IF($G909=2,0,IF($G909=1,IF($AB909&gt;$AD909,#REF!,0),IF($AB909&lt;$AC909,#REF!,#REF!)))))</f>
        <v xml:space="preserve"> </v>
      </c>
      <c r="AF909" s="140" t="str">
        <f>IF(ISBLANK($G909)," ",IF($D909="Z",#REF!+#REF!,IF($G909=2,#REF!+#REF!,IF($G909=1,IF($AB909&gt;$AD909,#REF!+#REF!,#REF!+#REF!),IF($AB909&lt;$AC909,#REF!+#REF!,#REF!+#REF!)))))</f>
        <v xml:space="preserve"> </v>
      </c>
      <c r="AG909" s="125">
        <f t="shared" si="712"/>
        <v>0</v>
      </c>
      <c r="AH909" s="126">
        <f t="shared" si="713"/>
        <v>0</v>
      </c>
      <c r="AI909" s="126">
        <f t="shared" si="714"/>
        <v>0</v>
      </c>
      <c r="AJ909" s="126">
        <f t="shared" si="715"/>
        <v>0</v>
      </c>
      <c r="AK909" s="126">
        <f t="shared" si="716"/>
        <v>0</v>
      </c>
      <c r="AL909" s="126">
        <f t="shared" si="717"/>
        <v>4</v>
      </c>
      <c r="AM909" s="125">
        <f t="shared" si="696"/>
        <v>23</v>
      </c>
      <c r="AN909" s="125">
        <f t="shared" si="692"/>
        <v>0</v>
      </c>
      <c r="AO909" s="125">
        <f t="shared" si="693"/>
        <v>0</v>
      </c>
      <c r="AP909" s="125">
        <f t="shared" si="718"/>
        <v>1</v>
      </c>
      <c r="AQ909" s="127">
        <f t="shared" si="719"/>
        <v>810</v>
      </c>
      <c r="AR909" s="127">
        <f t="shared" si="720"/>
        <v>0</v>
      </c>
      <c r="AS909" s="125">
        <f t="shared" si="721"/>
        <v>0</v>
      </c>
      <c r="AT909" s="128">
        <f t="shared" si="722"/>
        <v>0</v>
      </c>
      <c r="AU909" s="128">
        <f t="shared" si="723"/>
        <v>0</v>
      </c>
      <c r="AV909" s="128">
        <f t="shared" si="724"/>
        <v>0</v>
      </c>
      <c r="AW909" s="128">
        <f t="shared" si="725"/>
        <v>0</v>
      </c>
      <c r="AX909" s="146">
        <f t="shared" si="694"/>
        <v>0</v>
      </c>
      <c r="AY909" s="147">
        <f t="shared" si="726"/>
        <v>0</v>
      </c>
      <c r="AZ909" s="146">
        <f t="shared" si="695"/>
        <v>0</v>
      </c>
      <c r="BA909" s="129">
        <f t="shared" si="727"/>
        <v>0</v>
      </c>
      <c r="BB909" s="129">
        <f t="shared" si="728"/>
        <v>0</v>
      </c>
      <c r="BC909" s="129">
        <f t="shared" si="729"/>
        <v>0</v>
      </c>
      <c r="BD909" s="130">
        <f t="shared" si="730"/>
        <v>0</v>
      </c>
      <c r="BE909" s="130">
        <f t="shared" si="731"/>
        <v>0</v>
      </c>
      <c r="BF909" s="130">
        <f t="shared" si="732"/>
        <v>0</v>
      </c>
      <c r="BG909" s="149" t="b">
        <f t="shared" si="733"/>
        <v>0</v>
      </c>
      <c r="BH909" s="130" t="b">
        <f t="shared" si="734"/>
        <v>0</v>
      </c>
      <c r="BI909" s="130" t="str">
        <f t="shared" si="697"/>
        <v/>
      </c>
      <c r="BJ909" s="130" t="str">
        <f t="shared" si="698"/>
        <v/>
      </c>
      <c r="BK909" s="130">
        <f t="shared" si="699"/>
        <v>0</v>
      </c>
      <c r="BL909" s="130" t="str">
        <f t="shared" si="735"/>
        <v/>
      </c>
      <c r="BM909" s="130" t="str">
        <f t="shared" si="704"/>
        <v/>
      </c>
      <c r="BN909" s="130" t="str">
        <f t="shared" si="705"/>
        <v/>
      </c>
      <c r="BO909" s="130">
        <f t="shared" si="701"/>
        <v>0</v>
      </c>
      <c r="BP909" s="130">
        <f t="shared" si="702"/>
        <v>0</v>
      </c>
      <c r="BQ909" s="130">
        <f t="shared" si="703"/>
        <v>0</v>
      </c>
      <c r="BR909" s="130">
        <f t="shared" si="700"/>
        <v>0</v>
      </c>
      <c r="BS909" s="130" t="str">
        <f t="shared" si="736"/>
        <v>N</v>
      </c>
    </row>
    <row r="910" spans="1:71" ht="18" customHeight="1">
      <c r="A910" s="115"/>
      <c r="B910" s="117"/>
      <c r="C910" s="117"/>
      <c r="D910" s="118"/>
      <c r="E910" s="118"/>
      <c r="F910" s="115"/>
      <c r="G910" s="115"/>
      <c r="H910" s="119"/>
      <c r="I910" s="109" t="str">
        <f t="shared" si="706"/>
        <v xml:space="preserve"> </v>
      </c>
      <c r="J910" s="109" t="str">
        <f t="shared" si="707"/>
        <v xml:space="preserve"> </v>
      </c>
      <c r="K910" s="109" t="str">
        <f t="shared" si="708"/>
        <v xml:space="preserve"> </v>
      </c>
      <c r="W910" s="141" t="str">
        <f t="shared" si="709"/>
        <v xml:space="preserve"> </v>
      </c>
      <c r="X910" s="137" t="str">
        <f t="shared" si="710"/>
        <v xml:space="preserve"> </v>
      </c>
      <c r="Y910" s="137" t="str">
        <f t="shared" si="711"/>
        <v xml:space="preserve"> </v>
      </c>
      <c r="Z910" s="137" t="str">
        <f t="shared" si="687"/>
        <v xml:space="preserve"> </v>
      </c>
      <c r="AA910" s="138" t="str">
        <f t="shared" si="688"/>
        <v xml:space="preserve"> </v>
      </c>
      <c r="AB910" s="144" t="str">
        <f t="shared" si="689"/>
        <v xml:space="preserve"> </v>
      </c>
      <c r="AC910" s="139" t="e">
        <f t="shared" si="690"/>
        <v>#N/A</v>
      </c>
      <c r="AD910" s="139" t="e">
        <f t="shared" si="691"/>
        <v>#N/A</v>
      </c>
      <c r="AE910" s="140" t="str">
        <f>IF(ISBLANK($G910)," ",IF($D910="Z",#REF!,IF($G910=2,0,IF($G910=1,IF($AB910&gt;$AD910,#REF!,0),IF($AB910&lt;$AC910,#REF!,#REF!)))))</f>
        <v xml:space="preserve"> </v>
      </c>
      <c r="AF910" s="140" t="str">
        <f>IF(ISBLANK($G910)," ",IF($D910="Z",#REF!+#REF!,IF($G910=2,#REF!+#REF!,IF($G910=1,IF($AB910&gt;$AD910,#REF!+#REF!,#REF!+#REF!),IF($AB910&lt;$AC910,#REF!+#REF!,#REF!+#REF!)))))</f>
        <v xml:space="preserve"> </v>
      </c>
      <c r="AG910" s="125">
        <f t="shared" si="712"/>
        <v>0</v>
      </c>
      <c r="AH910" s="126">
        <f t="shared" si="713"/>
        <v>0</v>
      </c>
      <c r="AI910" s="126">
        <f t="shared" si="714"/>
        <v>0</v>
      </c>
      <c r="AJ910" s="126">
        <f t="shared" si="715"/>
        <v>0</v>
      </c>
      <c r="AK910" s="126">
        <f t="shared" si="716"/>
        <v>0</v>
      </c>
      <c r="AL910" s="126">
        <f t="shared" si="717"/>
        <v>4</v>
      </c>
      <c r="AM910" s="125">
        <f t="shared" si="696"/>
        <v>23</v>
      </c>
      <c r="AN910" s="125">
        <f t="shared" si="692"/>
        <v>0</v>
      </c>
      <c r="AO910" s="125">
        <f t="shared" si="693"/>
        <v>0</v>
      </c>
      <c r="AP910" s="125">
        <f t="shared" si="718"/>
        <v>1</v>
      </c>
      <c r="AQ910" s="127">
        <f t="shared" si="719"/>
        <v>810</v>
      </c>
      <c r="AR910" s="127">
        <f t="shared" si="720"/>
        <v>0</v>
      </c>
      <c r="AS910" s="125">
        <f t="shared" si="721"/>
        <v>0</v>
      </c>
      <c r="AT910" s="128">
        <f t="shared" si="722"/>
        <v>0</v>
      </c>
      <c r="AU910" s="128">
        <f t="shared" si="723"/>
        <v>0</v>
      </c>
      <c r="AV910" s="128">
        <f t="shared" si="724"/>
        <v>0</v>
      </c>
      <c r="AW910" s="128">
        <f t="shared" si="725"/>
        <v>0</v>
      </c>
      <c r="AX910" s="146">
        <f t="shared" si="694"/>
        <v>0</v>
      </c>
      <c r="AY910" s="147">
        <f t="shared" si="726"/>
        <v>0</v>
      </c>
      <c r="AZ910" s="146">
        <f t="shared" si="695"/>
        <v>0</v>
      </c>
      <c r="BA910" s="129">
        <f t="shared" si="727"/>
        <v>0</v>
      </c>
      <c r="BB910" s="129">
        <f t="shared" si="728"/>
        <v>0</v>
      </c>
      <c r="BC910" s="129">
        <f t="shared" si="729"/>
        <v>0</v>
      </c>
      <c r="BD910" s="130">
        <f t="shared" si="730"/>
        <v>0</v>
      </c>
      <c r="BE910" s="130">
        <f t="shared" si="731"/>
        <v>0</v>
      </c>
      <c r="BF910" s="130">
        <f t="shared" si="732"/>
        <v>0</v>
      </c>
      <c r="BG910" s="149" t="b">
        <f t="shared" si="733"/>
        <v>0</v>
      </c>
      <c r="BH910" s="130" t="b">
        <f t="shared" si="734"/>
        <v>0</v>
      </c>
      <c r="BI910" s="130" t="str">
        <f t="shared" si="697"/>
        <v/>
      </c>
      <c r="BJ910" s="130" t="str">
        <f t="shared" si="698"/>
        <v/>
      </c>
      <c r="BK910" s="130">
        <f t="shared" si="699"/>
        <v>0</v>
      </c>
      <c r="BL910" s="130" t="str">
        <f t="shared" si="735"/>
        <v/>
      </c>
      <c r="BM910" s="130" t="str">
        <f t="shared" si="704"/>
        <v/>
      </c>
      <c r="BN910" s="130" t="str">
        <f t="shared" si="705"/>
        <v/>
      </c>
      <c r="BO910" s="130">
        <f t="shared" si="701"/>
        <v>0</v>
      </c>
      <c r="BP910" s="130">
        <f t="shared" si="702"/>
        <v>0</v>
      </c>
      <c r="BQ910" s="130">
        <f t="shared" si="703"/>
        <v>0</v>
      </c>
      <c r="BR910" s="130">
        <f t="shared" si="700"/>
        <v>0</v>
      </c>
      <c r="BS910" s="130" t="str">
        <f t="shared" si="736"/>
        <v>N</v>
      </c>
    </row>
    <row r="911" spans="1:71" ht="18" customHeight="1">
      <c r="A911" s="115"/>
      <c r="B911" s="117"/>
      <c r="C911" s="117"/>
      <c r="D911" s="118"/>
      <c r="E911" s="118"/>
      <c r="F911" s="115"/>
      <c r="G911" s="115"/>
      <c r="H911" s="119"/>
      <c r="I911" s="109" t="str">
        <f t="shared" si="706"/>
        <v xml:space="preserve"> </v>
      </c>
      <c r="J911" s="109" t="str">
        <f t="shared" si="707"/>
        <v xml:space="preserve"> </v>
      </c>
      <c r="K911" s="109" t="str">
        <f t="shared" si="708"/>
        <v xml:space="preserve"> </v>
      </c>
      <c r="W911" s="141" t="str">
        <f t="shared" si="709"/>
        <v xml:space="preserve"> </v>
      </c>
      <c r="X911" s="137" t="str">
        <f t="shared" si="710"/>
        <v xml:space="preserve"> </v>
      </c>
      <c r="Y911" s="137" t="str">
        <f t="shared" si="711"/>
        <v xml:space="preserve"> </v>
      </c>
      <c r="Z911" s="137" t="str">
        <f t="shared" si="687"/>
        <v xml:space="preserve"> </v>
      </c>
      <c r="AA911" s="138" t="str">
        <f t="shared" si="688"/>
        <v xml:space="preserve"> </v>
      </c>
      <c r="AB911" s="144" t="str">
        <f t="shared" si="689"/>
        <v xml:space="preserve"> </v>
      </c>
      <c r="AC911" s="139" t="e">
        <f t="shared" si="690"/>
        <v>#N/A</v>
      </c>
      <c r="AD911" s="139" t="e">
        <f t="shared" si="691"/>
        <v>#N/A</v>
      </c>
      <c r="AE911" s="140" t="str">
        <f>IF(ISBLANK($G911)," ",IF($D911="Z",#REF!,IF($G911=2,0,IF($G911=1,IF($AB911&gt;$AD911,#REF!,0),IF($AB911&lt;$AC911,#REF!,#REF!)))))</f>
        <v xml:space="preserve"> </v>
      </c>
      <c r="AF911" s="140" t="str">
        <f>IF(ISBLANK($G911)," ",IF($D911="Z",#REF!+#REF!,IF($G911=2,#REF!+#REF!,IF($G911=1,IF($AB911&gt;$AD911,#REF!+#REF!,#REF!+#REF!),IF($AB911&lt;$AC911,#REF!+#REF!,#REF!+#REF!)))))</f>
        <v xml:space="preserve"> </v>
      </c>
      <c r="AG911" s="125">
        <f t="shared" si="712"/>
        <v>0</v>
      </c>
      <c r="AH911" s="126">
        <f t="shared" si="713"/>
        <v>0</v>
      </c>
      <c r="AI911" s="126">
        <f t="shared" si="714"/>
        <v>0</v>
      </c>
      <c r="AJ911" s="126">
        <f t="shared" si="715"/>
        <v>0</v>
      </c>
      <c r="AK911" s="126">
        <f t="shared" si="716"/>
        <v>0</v>
      </c>
      <c r="AL911" s="126">
        <f t="shared" si="717"/>
        <v>4</v>
      </c>
      <c r="AM911" s="125">
        <f t="shared" si="696"/>
        <v>23</v>
      </c>
      <c r="AN911" s="125">
        <f t="shared" si="692"/>
        <v>0</v>
      </c>
      <c r="AO911" s="125">
        <f t="shared" si="693"/>
        <v>0</v>
      </c>
      <c r="AP911" s="125">
        <f t="shared" si="718"/>
        <v>1</v>
      </c>
      <c r="AQ911" s="127">
        <f t="shared" si="719"/>
        <v>810</v>
      </c>
      <c r="AR911" s="127">
        <f t="shared" si="720"/>
        <v>0</v>
      </c>
      <c r="AS911" s="125">
        <f t="shared" si="721"/>
        <v>0</v>
      </c>
      <c r="AT911" s="128">
        <f t="shared" si="722"/>
        <v>0</v>
      </c>
      <c r="AU911" s="128">
        <f t="shared" si="723"/>
        <v>0</v>
      </c>
      <c r="AV911" s="128">
        <f t="shared" si="724"/>
        <v>0</v>
      </c>
      <c r="AW911" s="128">
        <f t="shared" si="725"/>
        <v>0</v>
      </c>
      <c r="AX911" s="146">
        <f t="shared" si="694"/>
        <v>0</v>
      </c>
      <c r="AY911" s="147">
        <f t="shared" si="726"/>
        <v>0</v>
      </c>
      <c r="AZ911" s="146">
        <f t="shared" si="695"/>
        <v>0</v>
      </c>
      <c r="BA911" s="129">
        <f t="shared" si="727"/>
        <v>0</v>
      </c>
      <c r="BB911" s="129">
        <f t="shared" si="728"/>
        <v>0</v>
      </c>
      <c r="BC911" s="129">
        <f t="shared" si="729"/>
        <v>0</v>
      </c>
      <c r="BD911" s="130">
        <f t="shared" si="730"/>
        <v>0</v>
      </c>
      <c r="BE911" s="130">
        <f t="shared" si="731"/>
        <v>0</v>
      </c>
      <c r="BF911" s="130">
        <f t="shared" si="732"/>
        <v>0</v>
      </c>
      <c r="BG911" s="149" t="b">
        <f t="shared" si="733"/>
        <v>0</v>
      </c>
      <c r="BH911" s="130" t="b">
        <f t="shared" si="734"/>
        <v>0</v>
      </c>
      <c r="BI911" s="130" t="str">
        <f t="shared" si="697"/>
        <v/>
      </c>
      <c r="BJ911" s="130" t="str">
        <f t="shared" si="698"/>
        <v/>
      </c>
      <c r="BK911" s="130">
        <f t="shared" si="699"/>
        <v>0</v>
      </c>
      <c r="BL911" s="130" t="str">
        <f t="shared" si="735"/>
        <v/>
      </c>
      <c r="BM911" s="130" t="str">
        <f t="shared" si="704"/>
        <v/>
      </c>
      <c r="BN911" s="130" t="str">
        <f t="shared" si="705"/>
        <v/>
      </c>
      <c r="BO911" s="130">
        <f t="shared" si="701"/>
        <v>0</v>
      </c>
      <c r="BP911" s="130">
        <f t="shared" si="702"/>
        <v>0</v>
      </c>
      <c r="BQ911" s="130">
        <f t="shared" si="703"/>
        <v>0</v>
      </c>
      <c r="BR911" s="130">
        <f t="shared" si="700"/>
        <v>0</v>
      </c>
      <c r="BS911" s="130" t="str">
        <f t="shared" si="736"/>
        <v>N</v>
      </c>
    </row>
    <row r="912" spans="1:71" ht="18" customHeight="1">
      <c r="A912" s="115"/>
      <c r="B912" s="117"/>
      <c r="C912" s="117"/>
      <c r="D912" s="118"/>
      <c r="E912" s="118"/>
      <c r="F912" s="115"/>
      <c r="G912" s="115"/>
      <c r="H912" s="119"/>
      <c r="I912" s="109" t="str">
        <f t="shared" si="706"/>
        <v xml:space="preserve"> </v>
      </c>
      <c r="J912" s="109" t="str">
        <f t="shared" si="707"/>
        <v xml:space="preserve"> </v>
      </c>
      <c r="K912" s="109" t="str">
        <f t="shared" si="708"/>
        <v xml:space="preserve"> </v>
      </c>
      <c r="W912" s="141" t="str">
        <f t="shared" si="709"/>
        <v xml:space="preserve"> </v>
      </c>
      <c r="X912" s="137" t="str">
        <f t="shared" si="710"/>
        <v xml:space="preserve"> </v>
      </c>
      <c r="Y912" s="137" t="str">
        <f t="shared" si="711"/>
        <v xml:space="preserve"> </v>
      </c>
      <c r="Z912" s="137" t="str">
        <f t="shared" ref="Z912:Z975" si="737">IF(ISBLANK(A912)," ",IF(ISERROR(VLOOKUP(A912,InvalidNINum,1,FALSE)),SUM(CONCATENATE(LEFT(A912,7),Y912)),VLOOKUP(A912,InvalidNINum,1,FALSE)))</f>
        <v xml:space="preserve"> </v>
      </c>
      <c r="AA912" s="138" t="str">
        <f t="shared" ref="AA912:AA975" si="738">IF(ISBLANK($F912)," ",IF(AND($E912="M",$F912=$C$10),"M","W"))</f>
        <v xml:space="preserve"> </v>
      </c>
      <c r="AB912" s="144" t="str">
        <f t="shared" ref="AB912:AB975" si="739">IF(ISBLANK($H912)," ",IF($E912="M",IF($F912=$C$10,IF($H912&gt;$C$12,$C$12,ROUNDDOWN($H912,0)),IF($H912&gt;($F912*$C$11),$F912*$C$11,ROUNDDOWN($H912,0))),IF($H912&gt;($F912*$C$11),$F912*$C$11,ROUNDDOWN($H912,0))))</f>
        <v xml:space="preserve"> </v>
      </c>
      <c r="AC912" s="139" t="e">
        <f t="shared" ref="AC912:AC975" si="740">IF($AA912="M",(VLOOKUP($C$6,$V$16:$AF$20,14)*52)/12,VLOOKUP($C$6,$V$16:$AF$20,14)*$F912)</f>
        <v>#N/A</v>
      </c>
      <c r="AD912" s="139" t="e">
        <f t="shared" ref="AD912:AD975" si="741">IF($AA912="M",(VLOOKUP($C$6,$V$16:$AF$20,15)*52)/12,VLOOKUP($C$6,$V$16:$AF$20,15)*$F912)</f>
        <v>#N/A</v>
      </c>
      <c r="AE912" s="140" t="str">
        <f>IF(ISBLANK($G912)," ",IF($D912="Z",#REF!,IF($G912=2,0,IF($G912=1,IF($AB912&gt;$AD912,#REF!,0),IF($AB912&lt;$AC912,#REF!,#REF!)))))</f>
        <v xml:space="preserve"> </v>
      </c>
      <c r="AF912" s="140" t="str">
        <f>IF(ISBLANK($G912)," ",IF($D912="Z",#REF!+#REF!,IF($G912=2,#REF!+#REF!,IF($G912=1,IF($AB912&gt;$AD912,#REF!+#REF!,#REF!+#REF!),IF($AB912&lt;$AC912,#REF!+#REF!,#REF!+#REF!)))))</f>
        <v xml:space="preserve"> </v>
      </c>
      <c r="AG912" s="125">
        <f t="shared" si="712"/>
        <v>0</v>
      </c>
      <c r="AH912" s="126">
        <f t="shared" si="713"/>
        <v>0</v>
      </c>
      <c r="AI912" s="126">
        <f t="shared" si="714"/>
        <v>0</v>
      </c>
      <c r="AJ912" s="126">
        <f t="shared" si="715"/>
        <v>0</v>
      </c>
      <c r="AK912" s="126">
        <f t="shared" si="716"/>
        <v>0</v>
      </c>
      <c r="AL912" s="126">
        <f t="shared" si="717"/>
        <v>4</v>
      </c>
      <c r="AM912" s="125">
        <f t="shared" si="696"/>
        <v>23</v>
      </c>
      <c r="AN912" s="125">
        <f t="shared" ref="AN912:AN975" si="742">IF(AM912&gt;Lower_Age_Limit,0,1)</f>
        <v>0</v>
      </c>
      <c r="AO912" s="125">
        <f t="shared" ref="AO912:AO975" si="743">IF(NOT(G912="R"),0,IF(AM912&gt;=RetirementAge,0,1))</f>
        <v>0</v>
      </c>
      <c r="AP912" s="125">
        <f t="shared" si="718"/>
        <v>1</v>
      </c>
      <c r="AQ912" s="127">
        <f t="shared" si="719"/>
        <v>810</v>
      </c>
      <c r="AR912" s="127">
        <f t="shared" si="720"/>
        <v>0</v>
      </c>
      <c r="AS912" s="125">
        <f t="shared" si="721"/>
        <v>0</v>
      </c>
      <c r="AT912" s="128">
        <f t="shared" si="722"/>
        <v>0</v>
      </c>
      <c r="AU912" s="128">
        <f t="shared" si="723"/>
        <v>0</v>
      </c>
      <c r="AV912" s="128">
        <f t="shared" si="724"/>
        <v>0</v>
      </c>
      <c r="AW912" s="128">
        <f t="shared" si="725"/>
        <v>0</v>
      </c>
      <c r="AX912" s="146">
        <f t="shared" ref="AX912:AX975" si="744">IF(OR(ISBLANK(A912),ISBLANK(B912),ISBLANK(C912),ISBLANK(D912),ISBLANK(E912)),0,IF(AND(F912&gt;0,F912&lt;6,H912&gt;0),IF(AW912=1,HLOOKUP($AH$10,EeContRatesU60,AP912+1,TRUE),HLOOKUP($AH$10,EeContRatesO60,AP912+1,TRUE))))</f>
        <v>0</v>
      </c>
      <c r="AY912" s="147">
        <f t="shared" si="726"/>
        <v>0</v>
      </c>
      <c r="AZ912" s="146">
        <f t="shared" ref="AZ912:AZ975" si="745">IF(OR(ISBLANK(A912),ISBLANK(B912),ISBLANK(C912),ISBLANK(D912),ISBLANK(E912)),0,IF(AND(F912&gt;0,F912&lt;6,H912&gt;0),IF(AW912=1,HLOOKUP($AH$10,TotalContRatesU60,AP912+1,TRUE),HLOOKUP($AH$10,TotalContRatesO60,AP912+1,TRUE))))</f>
        <v>0</v>
      </c>
      <c r="BA912" s="129">
        <f t="shared" si="727"/>
        <v>0</v>
      </c>
      <c r="BB912" s="129">
        <f t="shared" si="728"/>
        <v>0</v>
      </c>
      <c r="BC912" s="129">
        <f t="shared" si="729"/>
        <v>0</v>
      </c>
      <c r="BD912" s="130">
        <f t="shared" si="730"/>
        <v>0</v>
      </c>
      <c r="BE912" s="130">
        <f t="shared" si="731"/>
        <v>0</v>
      </c>
      <c r="BF912" s="130">
        <f t="shared" si="732"/>
        <v>0</v>
      </c>
      <c r="BG912" s="149" t="b">
        <f t="shared" si="733"/>
        <v>0</v>
      </c>
      <c r="BH912" s="130" t="b">
        <f t="shared" si="734"/>
        <v>0</v>
      </c>
      <c r="BI912" s="130" t="str">
        <f t="shared" si="697"/>
        <v/>
      </c>
      <c r="BJ912" s="130" t="str">
        <f t="shared" si="698"/>
        <v/>
      </c>
      <c r="BK912" s="130">
        <f t="shared" si="699"/>
        <v>0</v>
      </c>
      <c r="BL912" s="130" t="str">
        <f t="shared" si="735"/>
        <v/>
      </c>
      <c r="BM912" s="130" t="str">
        <f t="shared" si="704"/>
        <v/>
      </c>
      <c r="BN912" s="130" t="str">
        <f t="shared" si="705"/>
        <v/>
      </c>
      <c r="BO912" s="130">
        <f t="shared" si="701"/>
        <v>0</v>
      </c>
      <c r="BP912" s="130">
        <f t="shared" si="702"/>
        <v>0</v>
      </c>
      <c r="BQ912" s="130">
        <f t="shared" si="703"/>
        <v>0</v>
      </c>
      <c r="BR912" s="130">
        <f t="shared" si="700"/>
        <v>0</v>
      </c>
      <c r="BS912" s="130" t="str">
        <f t="shared" si="736"/>
        <v>N</v>
      </c>
    </row>
    <row r="913" spans="1:71" ht="18" customHeight="1">
      <c r="A913" s="115"/>
      <c r="B913" s="117"/>
      <c r="C913" s="117"/>
      <c r="D913" s="118"/>
      <c r="E913" s="118"/>
      <c r="F913" s="115"/>
      <c r="G913" s="115"/>
      <c r="H913" s="119"/>
      <c r="I913" s="109" t="str">
        <f t="shared" si="706"/>
        <v xml:space="preserve"> </v>
      </c>
      <c r="J913" s="109" t="str">
        <f t="shared" si="707"/>
        <v xml:space="preserve"> </v>
      </c>
      <c r="K913" s="109" t="str">
        <f t="shared" si="708"/>
        <v xml:space="preserve"> </v>
      </c>
      <c r="W913" s="141" t="str">
        <f t="shared" si="709"/>
        <v xml:space="preserve"> </v>
      </c>
      <c r="X913" s="137" t="str">
        <f t="shared" si="710"/>
        <v xml:space="preserve"> </v>
      </c>
      <c r="Y913" s="137" t="str">
        <f t="shared" si="711"/>
        <v xml:space="preserve"> </v>
      </c>
      <c r="Z913" s="137" t="str">
        <f t="shared" si="737"/>
        <v xml:space="preserve"> </v>
      </c>
      <c r="AA913" s="138" t="str">
        <f t="shared" si="738"/>
        <v xml:space="preserve"> </v>
      </c>
      <c r="AB913" s="144" t="str">
        <f t="shared" si="739"/>
        <v xml:space="preserve"> </v>
      </c>
      <c r="AC913" s="139" t="e">
        <f t="shared" si="740"/>
        <v>#N/A</v>
      </c>
      <c r="AD913" s="139" t="e">
        <f t="shared" si="741"/>
        <v>#N/A</v>
      </c>
      <c r="AE913" s="140" t="str">
        <f>IF(ISBLANK($G913)," ",IF($D913="Z",#REF!,IF($G913=2,0,IF($G913=1,IF($AB913&gt;$AD913,#REF!,0),IF($AB913&lt;$AC913,#REF!,#REF!)))))</f>
        <v xml:space="preserve"> </v>
      </c>
      <c r="AF913" s="140" t="str">
        <f>IF(ISBLANK($G913)," ",IF($D913="Z",#REF!+#REF!,IF($G913=2,#REF!+#REF!,IF($G913=1,IF($AB913&gt;$AD913,#REF!+#REF!,#REF!+#REF!),IF($AB913&lt;$AC913,#REF!+#REF!,#REF!+#REF!)))))</f>
        <v xml:space="preserve"> </v>
      </c>
      <c r="AG913" s="125">
        <f t="shared" si="712"/>
        <v>0</v>
      </c>
      <c r="AH913" s="126">
        <f t="shared" si="713"/>
        <v>0</v>
      </c>
      <c r="AI913" s="126">
        <f t="shared" si="714"/>
        <v>0</v>
      </c>
      <c r="AJ913" s="126">
        <f t="shared" si="715"/>
        <v>0</v>
      </c>
      <c r="AK913" s="126">
        <f t="shared" si="716"/>
        <v>0</v>
      </c>
      <c r="AL913" s="126">
        <f t="shared" si="717"/>
        <v>4</v>
      </c>
      <c r="AM913" s="125">
        <f t="shared" ref="AM913:AM976" si="746">IF(INT((($AH$11-(1900+AI913))*48 +($AH$12-AL913))/48)&gt;90,INT((($AH$11-(2000+AI913))*48 +($AH$12-AL913))/48),INT((($AH$11-(1900+AI913))*48 +($AH$12-AL913))/48))</f>
        <v>23</v>
      </c>
      <c r="AN913" s="125">
        <f t="shared" si="742"/>
        <v>0</v>
      </c>
      <c r="AO913" s="125">
        <f t="shared" si="743"/>
        <v>0</v>
      </c>
      <c r="AP913" s="125">
        <f t="shared" si="718"/>
        <v>1</v>
      </c>
      <c r="AQ913" s="127">
        <f t="shared" si="719"/>
        <v>810</v>
      </c>
      <c r="AR913" s="127">
        <f t="shared" si="720"/>
        <v>0</v>
      </c>
      <c r="AS913" s="125">
        <f t="shared" si="721"/>
        <v>0</v>
      </c>
      <c r="AT913" s="128">
        <f t="shared" si="722"/>
        <v>0</v>
      </c>
      <c r="AU913" s="128">
        <f t="shared" si="723"/>
        <v>0</v>
      </c>
      <c r="AV913" s="128">
        <f t="shared" si="724"/>
        <v>0</v>
      </c>
      <c r="AW913" s="128">
        <f t="shared" si="725"/>
        <v>0</v>
      </c>
      <c r="AX913" s="146">
        <f t="shared" si="744"/>
        <v>0</v>
      </c>
      <c r="AY913" s="147">
        <f t="shared" si="726"/>
        <v>0</v>
      </c>
      <c r="AZ913" s="146">
        <f t="shared" si="745"/>
        <v>0</v>
      </c>
      <c r="BA913" s="129">
        <f t="shared" si="727"/>
        <v>0</v>
      </c>
      <c r="BB913" s="129">
        <f t="shared" si="728"/>
        <v>0</v>
      </c>
      <c r="BC913" s="129">
        <f t="shared" si="729"/>
        <v>0</v>
      </c>
      <c r="BD913" s="130">
        <f t="shared" si="730"/>
        <v>0</v>
      </c>
      <c r="BE913" s="130">
        <f t="shared" si="731"/>
        <v>0</v>
      </c>
      <c r="BF913" s="130">
        <f t="shared" si="732"/>
        <v>0</v>
      </c>
      <c r="BG913" s="149" t="b">
        <f t="shared" si="733"/>
        <v>0</v>
      </c>
      <c r="BH913" s="130" t="b">
        <f t="shared" si="734"/>
        <v>0</v>
      </c>
      <c r="BI913" s="130" t="str">
        <f t="shared" ref="BI913:BI976" si="747">IF(OR(AT913=1,AU913=1,AN913=1,AO913=1),1,"")</f>
        <v/>
      </c>
      <c r="BJ913" s="130" t="str">
        <f t="shared" ref="BJ913:BJ976" si="748">IF(AT913=1,"Check wages",IF(AU913=1,"Check number of weeks",IF(AN913=1,"Registrant under age 16",IF(AO913=1,"Ineligible for Retirement",""))))</f>
        <v/>
      </c>
      <c r="BK913" s="130">
        <f t="shared" ref="BK913:BK976" si="749">IF(AND($D913="Z",OR($AL$10&gt;$AH$10,$AH$10&gt;$AL$11,$AL$12&gt;AM913,AM913&gt;$AL$13)),1,0)</f>
        <v>0</v>
      </c>
      <c r="BL913" s="130" t="str">
        <f t="shared" si="735"/>
        <v/>
      </c>
      <c r="BM913" s="130" t="str">
        <f t="shared" si="704"/>
        <v/>
      </c>
      <c r="BN913" s="130" t="str">
        <f t="shared" si="705"/>
        <v/>
      </c>
      <c r="BO913" s="130">
        <f t="shared" si="701"/>
        <v>0</v>
      </c>
      <c r="BP913" s="130">
        <f t="shared" si="702"/>
        <v>0</v>
      </c>
      <c r="BQ913" s="130">
        <f t="shared" si="703"/>
        <v>0</v>
      </c>
      <c r="BR913" s="130">
        <f t="shared" ref="BR913:BR976" si="750">IF(OR(BG913=1,BI913=1,BK913=1,BM913=1),1,0)</f>
        <v>0</v>
      </c>
      <c r="BS913" s="130" t="str">
        <f t="shared" si="736"/>
        <v>N</v>
      </c>
    </row>
    <row r="914" spans="1:71" ht="18" customHeight="1">
      <c r="A914" s="115"/>
      <c r="B914" s="117"/>
      <c r="C914" s="117"/>
      <c r="D914" s="118"/>
      <c r="E914" s="118"/>
      <c r="F914" s="115"/>
      <c r="G914" s="115"/>
      <c r="H914" s="119"/>
      <c r="I914" s="109" t="str">
        <f t="shared" si="706"/>
        <v xml:space="preserve"> </v>
      </c>
      <c r="J914" s="109" t="str">
        <f t="shared" si="707"/>
        <v xml:space="preserve"> </v>
      </c>
      <c r="K914" s="109" t="str">
        <f t="shared" si="708"/>
        <v xml:space="preserve"> </v>
      </c>
      <c r="W914" s="141" t="str">
        <f t="shared" si="709"/>
        <v xml:space="preserve"> </v>
      </c>
      <c r="X914" s="137" t="str">
        <f t="shared" si="710"/>
        <v xml:space="preserve"> </v>
      </c>
      <c r="Y914" s="137" t="str">
        <f t="shared" si="711"/>
        <v xml:space="preserve"> </v>
      </c>
      <c r="Z914" s="137" t="str">
        <f t="shared" si="737"/>
        <v xml:space="preserve"> </v>
      </c>
      <c r="AA914" s="138" t="str">
        <f t="shared" si="738"/>
        <v xml:space="preserve"> </v>
      </c>
      <c r="AB914" s="144" t="str">
        <f t="shared" si="739"/>
        <v xml:space="preserve"> </v>
      </c>
      <c r="AC914" s="139" t="e">
        <f t="shared" si="740"/>
        <v>#N/A</v>
      </c>
      <c r="AD914" s="139" t="e">
        <f t="shared" si="741"/>
        <v>#N/A</v>
      </c>
      <c r="AE914" s="140" t="str">
        <f>IF(ISBLANK($G914)," ",IF($D914="Z",#REF!,IF($G914=2,0,IF($G914=1,IF($AB914&gt;$AD914,#REF!,0),IF($AB914&lt;$AC914,#REF!,#REF!)))))</f>
        <v xml:space="preserve"> </v>
      </c>
      <c r="AF914" s="140" t="str">
        <f>IF(ISBLANK($G914)," ",IF($D914="Z",#REF!+#REF!,IF($G914=2,#REF!+#REF!,IF($G914=1,IF($AB914&gt;$AD914,#REF!+#REF!,#REF!+#REF!),IF($AB914&lt;$AC914,#REF!+#REF!,#REF!+#REF!)))))</f>
        <v xml:space="preserve"> </v>
      </c>
      <c r="AG914" s="125">
        <f t="shared" si="712"/>
        <v>0</v>
      </c>
      <c r="AH914" s="126">
        <f t="shared" si="713"/>
        <v>0</v>
      </c>
      <c r="AI914" s="126">
        <f t="shared" si="714"/>
        <v>0</v>
      </c>
      <c r="AJ914" s="126">
        <f t="shared" si="715"/>
        <v>0</v>
      </c>
      <c r="AK914" s="126">
        <f t="shared" si="716"/>
        <v>0</v>
      </c>
      <c r="AL914" s="126">
        <f t="shared" si="717"/>
        <v>4</v>
      </c>
      <c r="AM914" s="125">
        <f t="shared" si="746"/>
        <v>23</v>
      </c>
      <c r="AN914" s="125">
        <f t="shared" si="742"/>
        <v>0</v>
      </c>
      <c r="AO914" s="125">
        <f t="shared" si="743"/>
        <v>0</v>
      </c>
      <c r="AP914" s="125">
        <f t="shared" si="718"/>
        <v>1</v>
      </c>
      <c r="AQ914" s="127">
        <f t="shared" si="719"/>
        <v>810</v>
      </c>
      <c r="AR914" s="127">
        <f t="shared" si="720"/>
        <v>0</v>
      </c>
      <c r="AS914" s="125">
        <f t="shared" si="721"/>
        <v>0</v>
      </c>
      <c r="AT914" s="128">
        <f t="shared" si="722"/>
        <v>0</v>
      </c>
      <c r="AU914" s="128">
        <f t="shared" si="723"/>
        <v>0</v>
      </c>
      <c r="AV914" s="128">
        <f t="shared" si="724"/>
        <v>0</v>
      </c>
      <c r="AW914" s="128">
        <f t="shared" si="725"/>
        <v>0</v>
      </c>
      <c r="AX914" s="146">
        <f t="shared" si="744"/>
        <v>0</v>
      </c>
      <c r="AY914" s="147">
        <f t="shared" si="726"/>
        <v>0</v>
      </c>
      <c r="AZ914" s="146">
        <f t="shared" si="745"/>
        <v>0</v>
      </c>
      <c r="BA914" s="129">
        <f t="shared" si="727"/>
        <v>0</v>
      </c>
      <c r="BB914" s="129">
        <f t="shared" si="728"/>
        <v>0</v>
      </c>
      <c r="BC914" s="129">
        <f t="shared" si="729"/>
        <v>0</v>
      </c>
      <c r="BD914" s="130">
        <f t="shared" si="730"/>
        <v>0</v>
      </c>
      <c r="BE914" s="130">
        <f t="shared" si="731"/>
        <v>0</v>
      </c>
      <c r="BF914" s="130">
        <f t="shared" si="732"/>
        <v>0</v>
      </c>
      <c r="BG914" s="149" t="b">
        <f t="shared" si="733"/>
        <v>0</v>
      </c>
      <c r="BH914" s="130" t="b">
        <f t="shared" si="734"/>
        <v>0</v>
      </c>
      <c r="BI914" s="130" t="str">
        <f t="shared" si="747"/>
        <v/>
      </c>
      <c r="BJ914" s="130" t="str">
        <f t="shared" si="748"/>
        <v/>
      </c>
      <c r="BK914" s="130">
        <f t="shared" si="749"/>
        <v>0</v>
      </c>
      <c r="BL914" s="130" t="str">
        <f t="shared" si="735"/>
        <v/>
      </c>
      <c r="BM914" s="130" t="str">
        <f t="shared" si="704"/>
        <v/>
      </c>
      <c r="BN914" s="130" t="str">
        <f t="shared" si="705"/>
        <v/>
      </c>
      <c r="BO914" s="130">
        <f t="shared" ref="BO914:BO977" si="751">IF($BG914=1,$BH914,IF($BI914=1,$BJ914,IF($BK914=1,$BL914,IF($BM914=1,$BN914,BA914))))</f>
        <v>0</v>
      </c>
      <c r="BP914" s="130">
        <f t="shared" ref="BP914:BP977" si="752">IF($BG914=1,$BH914,IF($BI914=1,$BJ914,IF($BK914=1,$BL914,IF($BM914=1,$BN914,BB914))))</f>
        <v>0</v>
      </c>
      <c r="BQ914" s="130">
        <f t="shared" ref="BQ914:BQ977" si="753">IF($BG914=1,$BH914,IF($BI914=1,$BJ914,IF($BK914=1,$BL914,IF($BM914=1,$BN914,BC914))))</f>
        <v>0</v>
      </c>
      <c r="BR914" s="130">
        <f t="shared" si="750"/>
        <v>0</v>
      </c>
      <c r="BS914" s="130" t="str">
        <f t="shared" si="736"/>
        <v>N</v>
      </c>
    </row>
    <row r="915" spans="1:71" ht="18" customHeight="1">
      <c r="A915" s="115"/>
      <c r="B915" s="117"/>
      <c r="C915" s="117"/>
      <c r="D915" s="118"/>
      <c r="E915" s="118"/>
      <c r="F915" s="115"/>
      <c r="G915" s="115"/>
      <c r="H915" s="119"/>
      <c r="I915" s="109" t="str">
        <f t="shared" si="706"/>
        <v xml:space="preserve"> </v>
      </c>
      <c r="J915" s="109" t="str">
        <f t="shared" si="707"/>
        <v xml:space="preserve"> </v>
      </c>
      <c r="K915" s="109" t="str">
        <f t="shared" si="708"/>
        <v xml:space="preserve"> </v>
      </c>
      <c r="W915" s="141" t="str">
        <f t="shared" si="709"/>
        <v xml:space="preserve"> </v>
      </c>
      <c r="X915" s="137" t="str">
        <f t="shared" si="710"/>
        <v xml:space="preserve"> </v>
      </c>
      <c r="Y915" s="137" t="str">
        <f t="shared" si="711"/>
        <v xml:space="preserve"> </v>
      </c>
      <c r="Z915" s="137" t="str">
        <f t="shared" si="737"/>
        <v xml:space="preserve"> </v>
      </c>
      <c r="AA915" s="138" t="str">
        <f t="shared" si="738"/>
        <v xml:space="preserve"> </v>
      </c>
      <c r="AB915" s="144" t="str">
        <f t="shared" si="739"/>
        <v xml:space="preserve"> </v>
      </c>
      <c r="AC915" s="139" t="e">
        <f t="shared" si="740"/>
        <v>#N/A</v>
      </c>
      <c r="AD915" s="139" t="e">
        <f t="shared" si="741"/>
        <v>#N/A</v>
      </c>
      <c r="AE915" s="140" t="str">
        <f>IF(ISBLANK($G915)," ",IF($D915="Z",#REF!,IF($G915=2,0,IF($G915=1,IF($AB915&gt;$AD915,#REF!,0),IF($AB915&lt;$AC915,#REF!,#REF!)))))</f>
        <v xml:space="preserve"> </v>
      </c>
      <c r="AF915" s="140" t="str">
        <f>IF(ISBLANK($G915)," ",IF($D915="Z",#REF!+#REF!,IF($G915=2,#REF!+#REF!,IF($G915=1,IF($AB915&gt;$AD915,#REF!+#REF!,#REF!+#REF!),IF($AB915&lt;$AC915,#REF!+#REF!,#REF!+#REF!)))))</f>
        <v xml:space="preserve"> </v>
      </c>
      <c r="AG915" s="125">
        <f t="shared" si="712"/>
        <v>0</v>
      </c>
      <c r="AH915" s="126">
        <f t="shared" si="713"/>
        <v>0</v>
      </c>
      <c r="AI915" s="126">
        <f t="shared" si="714"/>
        <v>0</v>
      </c>
      <c r="AJ915" s="126">
        <f t="shared" si="715"/>
        <v>0</v>
      </c>
      <c r="AK915" s="126">
        <f t="shared" si="716"/>
        <v>0</v>
      </c>
      <c r="AL915" s="126">
        <f t="shared" si="717"/>
        <v>4</v>
      </c>
      <c r="AM915" s="125">
        <f t="shared" si="746"/>
        <v>23</v>
      </c>
      <c r="AN915" s="125">
        <f t="shared" si="742"/>
        <v>0</v>
      </c>
      <c r="AO915" s="125">
        <f t="shared" si="743"/>
        <v>0</v>
      </c>
      <c r="AP915" s="125">
        <f t="shared" si="718"/>
        <v>1</v>
      </c>
      <c r="AQ915" s="127">
        <f t="shared" si="719"/>
        <v>810</v>
      </c>
      <c r="AR915" s="127">
        <f t="shared" si="720"/>
        <v>0</v>
      </c>
      <c r="AS915" s="125">
        <f t="shared" si="721"/>
        <v>0</v>
      </c>
      <c r="AT915" s="128">
        <f t="shared" si="722"/>
        <v>0</v>
      </c>
      <c r="AU915" s="128">
        <f t="shared" si="723"/>
        <v>0</v>
      </c>
      <c r="AV915" s="128">
        <f t="shared" si="724"/>
        <v>0</v>
      </c>
      <c r="AW915" s="128">
        <f t="shared" si="725"/>
        <v>0</v>
      </c>
      <c r="AX915" s="146">
        <f t="shared" si="744"/>
        <v>0</v>
      </c>
      <c r="AY915" s="147">
        <f t="shared" si="726"/>
        <v>0</v>
      </c>
      <c r="AZ915" s="146">
        <f t="shared" si="745"/>
        <v>0</v>
      </c>
      <c r="BA915" s="129">
        <f t="shared" si="727"/>
        <v>0</v>
      </c>
      <c r="BB915" s="129">
        <f t="shared" si="728"/>
        <v>0</v>
      </c>
      <c r="BC915" s="129">
        <f t="shared" si="729"/>
        <v>0</v>
      </c>
      <c r="BD915" s="130">
        <f t="shared" si="730"/>
        <v>0</v>
      </c>
      <c r="BE915" s="130">
        <f t="shared" si="731"/>
        <v>0</v>
      </c>
      <c r="BF915" s="130">
        <f t="shared" si="732"/>
        <v>0</v>
      </c>
      <c r="BG915" s="149" t="b">
        <f t="shared" si="733"/>
        <v>0</v>
      </c>
      <c r="BH915" s="130" t="b">
        <f t="shared" si="734"/>
        <v>0</v>
      </c>
      <c r="BI915" s="130" t="str">
        <f t="shared" si="747"/>
        <v/>
      </c>
      <c r="BJ915" s="130" t="str">
        <f t="shared" si="748"/>
        <v/>
      </c>
      <c r="BK915" s="130">
        <f t="shared" si="749"/>
        <v>0</v>
      </c>
      <c r="BL915" s="130" t="str">
        <f t="shared" si="735"/>
        <v/>
      </c>
      <c r="BM915" s="130" t="str">
        <f t="shared" ref="BM915:BM978" si="754">IF(ISERROR(Z915),1,IF(NOT(W915=Z915),1,""))</f>
        <v/>
      </c>
      <c r="BN915" s="130" t="str">
        <f t="shared" ref="BN915:BN978" si="755">IF(BM915=1,"Check Employee NI#","")</f>
        <v/>
      </c>
      <c r="BO915" s="130">
        <f t="shared" si="751"/>
        <v>0</v>
      </c>
      <c r="BP915" s="130">
        <f t="shared" si="752"/>
        <v>0</v>
      </c>
      <c r="BQ915" s="130">
        <f t="shared" si="753"/>
        <v>0</v>
      </c>
      <c r="BR915" s="130">
        <f t="shared" si="750"/>
        <v>0</v>
      </c>
      <c r="BS915" s="130" t="str">
        <f t="shared" si="736"/>
        <v>N</v>
      </c>
    </row>
    <row r="916" spans="1:71" ht="18" customHeight="1">
      <c r="A916" s="115"/>
      <c r="B916" s="117"/>
      <c r="C916" s="117"/>
      <c r="D916" s="118"/>
      <c r="E916" s="118"/>
      <c r="F916" s="115"/>
      <c r="G916" s="115"/>
      <c r="H916" s="119"/>
      <c r="I916" s="109" t="str">
        <f t="shared" si="706"/>
        <v xml:space="preserve"> </v>
      </c>
      <c r="J916" s="109" t="str">
        <f t="shared" si="707"/>
        <v xml:space="preserve"> </v>
      </c>
      <c r="K916" s="109" t="str">
        <f t="shared" si="708"/>
        <v xml:space="preserve"> </v>
      </c>
      <c r="W916" s="141" t="str">
        <f t="shared" si="709"/>
        <v xml:space="preserve"> </v>
      </c>
      <c r="X916" s="137" t="str">
        <f t="shared" si="710"/>
        <v xml:space="preserve"> </v>
      </c>
      <c r="Y916" s="137" t="str">
        <f t="shared" si="711"/>
        <v xml:space="preserve"> </v>
      </c>
      <c r="Z916" s="137" t="str">
        <f t="shared" si="737"/>
        <v xml:space="preserve"> </v>
      </c>
      <c r="AA916" s="138" t="str">
        <f t="shared" si="738"/>
        <v xml:space="preserve"> </v>
      </c>
      <c r="AB916" s="144" t="str">
        <f t="shared" si="739"/>
        <v xml:space="preserve"> </v>
      </c>
      <c r="AC916" s="139" t="e">
        <f t="shared" si="740"/>
        <v>#N/A</v>
      </c>
      <c r="AD916" s="139" t="e">
        <f t="shared" si="741"/>
        <v>#N/A</v>
      </c>
      <c r="AE916" s="140" t="str">
        <f>IF(ISBLANK($G916)," ",IF($D916="Z",#REF!,IF($G916=2,0,IF($G916=1,IF($AB916&gt;$AD916,#REF!,0),IF($AB916&lt;$AC916,#REF!,#REF!)))))</f>
        <v xml:space="preserve"> </v>
      </c>
      <c r="AF916" s="140" t="str">
        <f>IF(ISBLANK($G916)," ",IF($D916="Z",#REF!+#REF!,IF($G916=2,#REF!+#REF!,IF($G916=1,IF($AB916&gt;$AD916,#REF!+#REF!,#REF!+#REF!),IF($AB916&lt;$AC916,#REF!+#REF!,#REF!+#REF!)))))</f>
        <v xml:space="preserve"> </v>
      </c>
      <c r="AG916" s="125">
        <f t="shared" si="712"/>
        <v>0</v>
      </c>
      <c r="AH916" s="126">
        <f t="shared" si="713"/>
        <v>0</v>
      </c>
      <c r="AI916" s="126">
        <f t="shared" si="714"/>
        <v>0</v>
      </c>
      <c r="AJ916" s="126">
        <f t="shared" si="715"/>
        <v>0</v>
      </c>
      <c r="AK916" s="126">
        <f t="shared" si="716"/>
        <v>0</v>
      </c>
      <c r="AL916" s="126">
        <f t="shared" si="717"/>
        <v>4</v>
      </c>
      <c r="AM916" s="125">
        <f t="shared" si="746"/>
        <v>23</v>
      </c>
      <c r="AN916" s="125">
        <f t="shared" si="742"/>
        <v>0</v>
      </c>
      <c r="AO916" s="125">
        <f t="shared" si="743"/>
        <v>0</v>
      </c>
      <c r="AP916" s="125">
        <f t="shared" si="718"/>
        <v>1</v>
      </c>
      <c r="AQ916" s="127">
        <f t="shared" si="719"/>
        <v>810</v>
      </c>
      <c r="AR916" s="127">
        <f t="shared" si="720"/>
        <v>0</v>
      </c>
      <c r="AS916" s="125">
        <f t="shared" si="721"/>
        <v>0</v>
      </c>
      <c r="AT916" s="128">
        <f t="shared" si="722"/>
        <v>0</v>
      </c>
      <c r="AU916" s="128">
        <f t="shared" si="723"/>
        <v>0</v>
      </c>
      <c r="AV916" s="128">
        <f t="shared" si="724"/>
        <v>0</v>
      </c>
      <c r="AW916" s="128">
        <f t="shared" si="725"/>
        <v>0</v>
      </c>
      <c r="AX916" s="146">
        <f t="shared" si="744"/>
        <v>0</v>
      </c>
      <c r="AY916" s="147">
        <f t="shared" si="726"/>
        <v>0</v>
      </c>
      <c r="AZ916" s="146">
        <f t="shared" si="745"/>
        <v>0</v>
      </c>
      <c r="BA916" s="129">
        <f t="shared" si="727"/>
        <v>0</v>
      </c>
      <c r="BB916" s="129">
        <f t="shared" si="728"/>
        <v>0</v>
      </c>
      <c r="BC916" s="129">
        <f t="shared" si="729"/>
        <v>0</v>
      </c>
      <c r="BD916" s="130">
        <f t="shared" si="730"/>
        <v>0</v>
      </c>
      <c r="BE916" s="130">
        <f t="shared" si="731"/>
        <v>0</v>
      </c>
      <c r="BF916" s="130">
        <f t="shared" si="732"/>
        <v>0</v>
      </c>
      <c r="BG916" s="149" t="b">
        <f t="shared" si="733"/>
        <v>0</v>
      </c>
      <c r="BH916" s="130" t="b">
        <f t="shared" si="734"/>
        <v>0</v>
      </c>
      <c r="BI916" s="130" t="str">
        <f t="shared" si="747"/>
        <v/>
      </c>
      <c r="BJ916" s="130" t="str">
        <f t="shared" si="748"/>
        <v/>
      </c>
      <c r="BK916" s="130">
        <f t="shared" si="749"/>
        <v>0</v>
      </c>
      <c r="BL916" s="130" t="str">
        <f t="shared" si="735"/>
        <v/>
      </c>
      <c r="BM916" s="130" t="str">
        <f t="shared" si="754"/>
        <v/>
      </c>
      <c r="BN916" s="130" t="str">
        <f t="shared" si="755"/>
        <v/>
      </c>
      <c r="BO916" s="130">
        <f t="shared" si="751"/>
        <v>0</v>
      </c>
      <c r="BP916" s="130">
        <f t="shared" si="752"/>
        <v>0</v>
      </c>
      <c r="BQ916" s="130">
        <f t="shared" si="753"/>
        <v>0</v>
      </c>
      <c r="BR916" s="130">
        <f t="shared" si="750"/>
        <v>0</v>
      </c>
      <c r="BS916" s="130" t="str">
        <f t="shared" si="736"/>
        <v>N</v>
      </c>
    </row>
    <row r="917" spans="1:71" ht="18" customHeight="1">
      <c r="A917" s="115"/>
      <c r="B917" s="117"/>
      <c r="C917" s="117"/>
      <c r="D917" s="118"/>
      <c r="E917" s="118"/>
      <c r="F917" s="115"/>
      <c r="G917" s="115"/>
      <c r="H917" s="119"/>
      <c r="I917" s="109" t="str">
        <f t="shared" si="706"/>
        <v xml:space="preserve"> </v>
      </c>
      <c r="J917" s="109" t="str">
        <f t="shared" si="707"/>
        <v xml:space="preserve"> </v>
      </c>
      <c r="K917" s="109" t="str">
        <f t="shared" si="708"/>
        <v xml:space="preserve"> </v>
      </c>
      <c r="W917" s="141" t="str">
        <f t="shared" si="709"/>
        <v xml:space="preserve"> </v>
      </c>
      <c r="X917" s="137" t="str">
        <f t="shared" si="710"/>
        <v xml:space="preserve"> </v>
      </c>
      <c r="Y917" s="137" t="str">
        <f t="shared" si="711"/>
        <v xml:space="preserve"> </v>
      </c>
      <c r="Z917" s="137" t="str">
        <f t="shared" si="737"/>
        <v xml:space="preserve"> </v>
      </c>
      <c r="AA917" s="138" t="str">
        <f t="shared" si="738"/>
        <v xml:space="preserve"> </v>
      </c>
      <c r="AB917" s="144" t="str">
        <f t="shared" si="739"/>
        <v xml:space="preserve"> </v>
      </c>
      <c r="AC917" s="139" t="e">
        <f t="shared" si="740"/>
        <v>#N/A</v>
      </c>
      <c r="AD917" s="139" t="e">
        <f t="shared" si="741"/>
        <v>#N/A</v>
      </c>
      <c r="AE917" s="140" t="str">
        <f>IF(ISBLANK($G917)," ",IF($D917="Z",#REF!,IF($G917=2,0,IF($G917=1,IF($AB917&gt;$AD917,#REF!,0),IF($AB917&lt;$AC917,#REF!,#REF!)))))</f>
        <v xml:space="preserve"> </v>
      </c>
      <c r="AF917" s="140" t="str">
        <f>IF(ISBLANK($G917)," ",IF($D917="Z",#REF!+#REF!,IF($G917=2,#REF!+#REF!,IF($G917=1,IF($AB917&gt;$AD917,#REF!+#REF!,#REF!+#REF!),IF($AB917&lt;$AC917,#REF!+#REF!,#REF!+#REF!)))))</f>
        <v xml:space="preserve"> </v>
      </c>
      <c r="AG917" s="125">
        <f t="shared" si="712"/>
        <v>0</v>
      </c>
      <c r="AH917" s="126">
        <f t="shared" si="713"/>
        <v>0</v>
      </c>
      <c r="AI917" s="126">
        <f t="shared" si="714"/>
        <v>0</v>
      </c>
      <c r="AJ917" s="126">
        <f t="shared" si="715"/>
        <v>0</v>
      </c>
      <c r="AK917" s="126">
        <f t="shared" si="716"/>
        <v>0</v>
      </c>
      <c r="AL917" s="126">
        <f t="shared" si="717"/>
        <v>4</v>
      </c>
      <c r="AM917" s="125">
        <f t="shared" si="746"/>
        <v>23</v>
      </c>
      <c r="AN917" s="125">
        <f t="shared" si="742"/>
        <v>0</v>
      </c>
      <c r="AO917" s="125">
        <f t="shared" si="743"/>
        <v>0</v>
      </c>
      <c r="AP917" s="125">
        <f t="shared" si="718"/>
        <v>1</v>
      </c>
      <c r="AQ917" s="127">
        <f t="shared" si="719"/>
        <v>810</v>
      </c>
      <c r="AR917" s="127">
        <f t="shared" si="720"/>
        <v>0</v>
      </c>
      <c r="AS917" s="125">
        <f t="shared" si="721"/>
        <v>0</v>
      </c>
      <c r="AT917" s="128">
        <f t="shared" si="722"/>
        <v>0</v>
      </c>
      <c r="AU917" s="128">
        <f t="shared" si="723"/>
        <v>0</v>
      </c>
      <c r="AV917" s="128">
        <f t="shared" si="724"/>
        <v>0</v>
      </c>
      <c r="AW917" s="128">
        <f t="shared" si="725"/>
        <v>0</v>
      </c>
      <c r="AX917" s="146">
        <f t="shared" si="744"/>
        <v>0</v>
      </c>
      <c r="AY917" s="147">
        <f t="shared" si="726"/>
        <v>0</v>
      </c>
      <c r="AZ917" s="146">
        <f t="shared" si="745"/>
        <v>0</v>
      </c>
      <c r="BA917" s="129">
        <f t="shared" si="727"/>
        <v>0</v>
      </c>
      <c r="BB917" s="129">
        <f t="shared" si="728"/>
        <v>0</v>
      </c>
      <c r="BC917" s="129">
        <f t="shared" si="729"/>
        <v>0</v>
      </c>
      <c r="BD917" s="130">
        <f t="shared" si="730"/>
        <v>0</v>
      </c>
      <c r="BE917" s="130">
        <f t="shared" si="731"/>
        <v>0</v>
      </c>
      <c r="BF917" s="130">
        <f t="shared" si="732"/>
        <v>0</v>
      </c>
      <c r="BG917" s="149" t="b">
        <f t="shared" si="733"/>
        <v>0</v>
      </c>
      <c r="BH917" s="130" t="b">
        <f t="shared" si="734"/>
        <v>0</v>
      </c>
      <c r="BI917" s="130" t="str">
        <f t="shared" si="747"/>
        <v/>
      </c>
      <c r="BJ917" s="130" t="str">
        <f t="shared" si="748"/>
        <v/>
      </c>
      <c r="BK917" s="130">
        <f t="shared" si="749"/>
        <v>0</v>
      </c>
      <c r="BL917" s="130" t="str">
        <f t="shared" si="735"/>
        <v/>
      </c>
      <c r="BM917" s="130" t="str">
        <f t="shared" si="754"/>
        <v/>
      </c>
      <c r="BN917" s="130" t="str">
        <f t="shared" si="755"/>
        <v/>
      </c>
      <c r="BO917" s="130">
        <f t="shared" si="751"/>
        <v>0</v>
      </c>
      <c r="BP917" s="130">
        <f t="shared" si="752"/>
        <v>0</v>
      </c>
      <c r="BQ917" s="130">
        <f t="shared" si="753"/>
        <v>0</v>
      </c>
      <c r="BR917" s="130">
        <f t="shared" si="750"/>
        <v>0</v>
      </c>
      <c r="BS917" s="130" t="str">
        <f t="shared" si="736"/>
        <v>N</v>
      </c>
    </row>
    <row r="918" spans="1:71" ht="18" customHeight="1">
      <c r="A918" s="115"/>
      <c r="B918" s="117"/>
      <c r="C918" s="117"/>
      <c r="D918" s="118"/>
      <c r="E918" s="118"/>
      <c r="F918" s="115"/>
      <c r="G918" s="115"/>
      <c r="H918" s="119"/>
      <c r="I918" s="109" t="str">
        <f t="shared" si="706"/>
        <v xml:space="preserve"> </v>
      </c>
      <c r="J918" s="109" t="str">
        <f t="shared" si="707"/>
        <v xml:space="preserve"> </v>
      </c>
      <c r="K918" s="109" t="str">
        <f t="shared" si="708"/>
        <v xml:space="preserve"> </v>
      </c>
      <c r="W918" s="141" t="str">
        <f t="shared" si="709"/>
        <v xml:space="preserve"> </v>
      </c>
      <c r="X918" s="137" t="str">
        <f t="shared" si="710"/>
        <v xml:space="preserve"> </v>
      </c>
      <c r="Y918" s="137" t="str">
        <f t="shared" si="711"/>
        <v xml:space="preserve"> </v>
      </c>
      <c r="Z918" s="137" t="str">
        <f t="shared" si="737"/>
        <v xml:space="preserve"> </v>
      </c>
      <c r="AA918" s="138" t="str">
        <f t="shared" si="738"/>
        <v xml:space="preserve"> </v>
      </c>
      <c r="AB918" s="144" t="str">
        <f t="shared" si="739"/>
        <v xml:space="preserve"> </v>
      </c>
      <c r="AC918" s="139" t="e">
        <f t="shared" si="740"/>
        <v>#N/A</v>
      </c>
      <c r="AD918" s="139" t="e">
        <f t="shared" si="741"/>
        <v>#N/A</v>
      </c>
      <c r="AE918" s="140" t="str">
        <f>IF(ISBLANK($G918)," ",IF($D918="Z",#REF!,IF($G918=2,0,IF($G918=1,IF($AB918&gt;$AD918,#REF!,0),IF($AB918&lt;$AC918,#REF!,#REF!)))))</f>
        <v xml:space="preserve"> </v>
      </c>
      <c r="AF918" s="140" t="str">
        <f>IF(ISBLANK($G918)," ",IF($D918="Z",#REF!+#REF!,IF($G918=2,#REF!+#REF!,IF($G918=1,IF($AB918&gt;$AD918,#REF!+#REF!,#REF!+#REF!),IF($AB918&lt;$AC918,#REF!+#REF!,#REF!+#REF!)))))</f>
        <v xml:space="preserve"> </v>
      </c>
      <c r="AG918" s="125">
        <f t="shared" si="712"/>
        <v>0</v>
      </c>
      <c r="AH918" s="126">
        <f t="shared" si="713"/>
        <v>0</v>
      </c>
      <c r="AI918" s="126">
        <f t="shared" si="714"/>
        <v>0</v>
      </c>
      <c r="AJ918" s="126">
        <f t="shared" si="715"/>
        <v>0</v>
      </c>
      <c r="AK918" s="126">
        <f t="shared" si="716"/>
        <v>0</v>
      </c>
      <c r="AL918" s="126">
        <f t="shared" si="717"/>
        <v>4</v>
      </c>
      <c r="AM918" s="125">
        <f t="shared" si="746"/>
        <v>23</v>
      </c>
      <c r="AN918" s="125">
        <f t="shared" si="742"/>
        <v>0</v>
      </c>
      <c r="AO918" s="125">
        <f t="shared" si="743"/>
        <v>0</v>
      </c>
      <c r="AP918" s="125">
        <f t="shared" si="718"/>
        <v>1</v>
      </c>
      <c r="AQ918" s="127">
        <f t="shared" si="719"/>
        <v>810</v>
      </c>
      <c r="AR918" s="127">
        <f t="shared" si="720"/>
        <v>0</v>
      </c>
      <c r="AS918" s="125">
        <f t="shared" si="721"/>
        <v>0</v>
      </c>
      <c r="AT918" s="128">
        <f t="shared" si="722"/>
        <v>0</v>
      </c>
      <c r="AU918" s="128">
        <f t="shared" si="723"/>
        <v>0</v>
      </c>
      <c r="AV918" s="128">
        <f t="shared" si="724"/>
        <v>0</v>
      </c>
      <c r="AW918" s="128">
        <f t="shared" si="725"/>
        <v>0</v>
      </c>
      <c r="AX918" s="146">
        <f t="shared" si="744"/>
        <v>0</v>
      </c>
      <c r="AY918" s="147">
        <f t="shared" si="726"/>
        <v>0</v>
      </c>
      <c r="AZ918" s="146">
        <f t="shared" si="745"/>
        <v>0</v>
      </c>
      <c r="BA918" s="129">
        <f t="shared" si="727"/>
        <v>0</v>
      </c>
      <c r="BB918" s="129">
        <f t="shared" si="728"/>
        <v>0</v>
      </c>
      <c r="BC918" s="129">
        <f t="shared" si="729"/>
        <v>0</v>
      </c>
      <c r="BD918" s="130">
        <f t="shared" si="730"/>
        <v>0</v>
      </c>
      <c r="BE918" s="130">
        <f t="shared" si="731"/>
        <v>0</v>
      </c>
      <c r="BF918" s="130">
        <f t="shared" si="732"/>
        <v>0</v>
      </c>
      <c r="BG918" s="149" t="b">
        <f t="shared" si="733"/>
        <v>0</v>
      </c>
      <c r="BH918" s="130" t="b">
        <f t="shared" si="734"/>
        <v>0</v>
      </c>
      <c r="BI918" s="130" t="str">
        <f t="shared" si="747"/>
        <v/>
      </c>
      <c r="BJ918" s="130" t="str">
        <f t="shared" si="748"/>
        <v/>
      </c>
      <c r="BK918" s="130">
        <f t="shared" si="749"/>
        <v>0</v>
      </c>
      <c r="BL918" s="130" t="str">
        <f t="shared" si="735"/>
        <v/>
      </c>
      <c r="BM918" s="130" t="str">
        <f t="shared" si="754"/>
        <v/>
      </c>
      <c r="BN918" s="130" t="str">
        <f t="shared" si="755"/>
        <v/>
      </c>
      <c r="BO918" s="130">
        <f t="shared" si="751"/>
        <v>0</v>
      </c>
      <c r="BP918" s="130">
        <f t="shared" si="752"/>
        <v>0</v>
      </c>
      <c r="BQ918" s="130">
        <f t="shared" si="753"/>
        <v>0</v>
      </c>
      <c r="BR918" s="130">
        <f t="shared" si="750"/>
        <v>0</v>
      </c>
      <c r="BS918" s="130" t="str">
        <f t="shared" si="736"/>
        <v>N</v>
      </c>
    </row>
    <row r="919" spans="1:71" ht="18" customHeight="1">
      <c r="A919" s="115"/>
      <c r="B919" s="117"/>
      <c r="C919" s="117"/>
      <c r="D919" s="118"/>
      <c r="E919" s="118"/>
      <c r="F919" s="115"/>
      <c r="G919" s="115"/>
      <c r="H919" s="119"/>
      <c r="I919" s="109" t="str">
        <f t="shared" si="706"/>
        <v xml:space="preserve"> </v>
      </c>
      <c r="J919" s="109" t="str">
        <f t="shared" si="707"/>
        <v xml:space="preserve"> </v>
      </c>
      <c r="K919" s="109" t="str">
        <f t="shared" si="708"/>
        <v xml:space="preserve"> </v>
      </c>
      <c r="W919" s="141" t="str">
        <f t="shared" si="709"/>
        <v xml:space="preserve"> </v>
      </c>
      <c r="X919" s="137" t="str">
        <f t="shared" si="710"/>
        <v xml:space="preserve"> </v>
      </c>
      <c r="Y919" s="137" t="str">
        <f t="shared" si="711"/>
        <v xml:space="preserve"> </v>
      </c>
      <c r="Z919" s="137" t="str">
        <f t="shared" si="737"/>
        <v xml:space="preserve"> </v>
      </c>
      <c r="AA919" s="138" t="str">
        <f t="shared" si="738"/>
        <v xml:space="preserve"> </v>
      </c>
      <c r="AB919" s="144" t="str">
        <f t="shared" si="739"/>
        <v xml:space="preserve"> </v>
      </c>
      <c r="AC919" s="139" t="e">
        <f t="shared" si="740"/>
        <v>#N/A</v>
      </c>
      <c r="AD919" s="139" t="e">
        <f t="shared" si="741"/>
        <v>#N/A</v>
      </c>
      <c r="AE919" s="140" t="str">
        <f>IF(ISBLANK($G919)," ",IF($D919="Z",#REF!,IF($G919=2,0,IF($G919=1,IF($AB919&gt;$AD919,#REF!,0),IF($AB919&lt;$AC919,#REF!,#REF!)))))</f>
        <v xml:space="preserve"> </v>
      </c>
      <c r="AF919" s="140" t="str">
        <f>IF(ISBLANK($G919)," ",IF($D919="Z",#REF!+#REF!,IF($G919=2,#REF!+#REF!,IF($G919=1,IF($AB919&gt;$AD919,#REF!+#REF!,#REF!+#REF!),IF($AB919&lt;$AC919,#REF!+#REF!,#REF!+#REF!)))))</f>
        <v xml:space="preserve"> </v>
      </c>
      <c r="AG919" s="125">
        <f t="shared" si="712"/>
        <v>0</v>
      </c>
      <c r="AH919" s="126">
        <f t="shared" si="713"/>
        <v>0</v>
      </c>
      <c r="AI919" s="126">
        <f t="shared" si="714"/>
        <v>0</v>
      </c>
      <c r="AJ919" s="126">
        <f t="shared" si="715"/>
        <v>0</v>
      </c>
      <c r="AK919" s="126">
        <f t="shared" si="716"/>
        <v>0</v>
      </c>
      <c r="AL919" s="126">
        <f t="shared" si="717"/>
        <v>4</v>
      </c>
      <c r="AM919" s="125">
        <f t="shared" si="746"/>
        <v>23</v>
      </c>
      <c r="AN919" s="125">
        <f t="shared" si="742"/>
        <v>0</v>
      </c>
      <c r="AO919" s="125">
        <f t="shared" si="743"/>
        <v>0</v>
      </c>
      <c r="AP919" s="125">
        <f t="shared" si="718"/>
        <v>1</v>
      </c>
      <c r="AQ919" s="127">
        <f t="shared" si="719"/>
        <v>810</v>
      </c>
      <c r="AR919" s="127">
        <f t="shared" si="720"/>
        <v>0</v>
      </c>
      <c r="AS919" s="125">
        <f t="shared" si="721"/>
        <v>0</v>
      </c>
      <c r="AT919" s="128">
        <f t="shared" si="722"/>
        <v>0</v>
      </c>
      <c r="AU919" s="128">
        <f t="shared" si="723"/>
        <v>0</v>
      </c>
      <c r="AV919" s="128">
        <f t="shared" si="724"/>
        <v>0</v>
      </c>
      <c r="AW919" s="128">
        <f t="shared" si="725"/>
        <v>0</v>
      </c>
      <c r="AX919" s="146">
        <f t="shared" si="744"/>
        <v>0</v>
      </c>
      <c r="AY919" s="147">
        <f t="shared" si="726"/>
        <v>0</v>
      </c>
      <c r="AZ919" s="146">
        <f t="shared" si="745"/>
        <v>0</v>
      </c>
      <c r="BA919" s="129">
        <f t="shared" si="727"/>
        <v>0</v>
      </c>
      <c r="BB919" s="129">
        <f t="shared" si="728"/>
        <v>0</v>
      </c>
      <c r="BC919" s="129">
        <f t="shared" si="729"/>
        <v>0</v>
      </c>
      <c r="BD919" s="130">
        <f t="shared" si="730"/>
        <v>0</v>
      </c>
      <c r="BE919" s="130">
        <f t="shared" si="731"/>
        <v>0</v>
      </c>
      <c r="BF919" s="130">
        <f t="shared" si="732"/>
        <v>0</v>
      </c>
      <c r="BG919" s="149" t="b">
        <f t="shared" si="733"/>
        <v>0</v>
      </c>
      <c r="BH919" s="130" t="b">
        <f t="shared" si="734"/>
        <v>0</v>
      </c>
      <c r="BI919" s="130" t="str">
        <f t="shared" si="747"/>
        <v/>
      </c>
      <c r="BJ919" s="130" t="str">
        <f t="shared" si="748"/>
        <v/>
      </c>
      <c r="BK919" s="130">
        <f t="shared" si="749"/>
        <v>0</v>
      </c>
      <c r="BL919" s="130" t="str">
        <f t="shared" si="735"/>
        <v/>
      </c>
      <c r="BM919" s="130" t="str">
        <f t="shared" si="754"/>
        <v/>
      </c>
      <c r="BN919" s="130" t="str">
        <f t="shared" si="755"/>
        <v/>
      </c>
      <c r="BO919" s="130">
        <f t="shared" si="751"/>
        <v>0</v>
      </c>
      <c r="BP919" s="130">
        <f t="shared" si="752"/>
        <v>0</v>
      </c>
      <c r="BQ919" s="130">
        <f t="shared" si="753"/>
        <v>0</v>
      </c>
      <c r="BR919" s="130">
        <f t="shared" si="750"/>
        <v>0</v>
      </c>
      <c r="BS919" s="130" t="str">
        <f t="shared" si="736"/>
        <v>N</v>
      </c>
    </row>
    <row r="920" spans="1:71" ht="18" customHeight="1">
      <c r="A920" s="115"/>
      <c r="B920" s="117"/>
      <c r="C920" s="117"/>
      <c r="D920" s="118"/>
      <c r="E920" s="118"/>
      <c r="F920" s="115"/>
      <c r="G920" s="115"/>
      <c r="H920" s="119"/>
      <c r="I920" s="109" t="str">
        <f t="shared" si="706"/>
        <v xml:space="preserve"> </v>
      </c>
      <c r="J920" s="109" t="str">
        <f t="shared" si="707"/>
        <v xml:space="preserve"> </v>
      </c>
      <c r="K920" s="109" t="str">
        <f t="shared" si="708"/>
        <v xml:space="preserve"> </v>
      </c>
      <c r="W920" s="141" t="str">
        <f t="shared" si="709"/>
        <v xml:space="preserve"> </v>
      </c>
      <c r="X920" s="137" t="str">
        <f t="shared" si="710"/>
        <v xml:space="preserve"> </v>
      </c>
      <c r="Y920" s="137" t="str">
        <f t="shared" si="711"/>
        <v xml:space="preserve"> </v>
      </c>
      <c r="Z920" s="137" t="str">
        <f t="shared" si="737"/>
        <v xml:space="preserve"> </v>
      </c>
      <c r="AA920" s="138" t="str">
        <f t="shared" si="738"/>
        <v xml:space="preserve"> </v>
      </c>
      <c r="AB920" s="144" t="str">
        <f t="shared" si="739"/>
        <v xml:space="preserve"> </v>
      </c>
      <c r="AC920" s="139" t="e">
        <f t="shared" si="740"/>
        <v>#N/A</v>
      </c>
      <c r="AD920" s="139" t="e">
        <f t="shared" si="741"/>
        <v>#N/A</v>
      </c>
      <c r="AE920" s="140" t="str">
        <f>IF(ISBLANK($G920)," ",IF($D920="Z",#REF!,IF($G920=2,0,IF($G920=1,IF($AB920&gt;$AD920,#REF!,0),IF($AB920&lt;$AC920,#REF!,#REF!)))))</f>
        <v xml:space="preserve"> </v>
      </c>
      <c r="AF920" s="140" t="str">
        <f>IF(ISBLANK($G920)," ",IF($D920="Z",#REF!+#REF!,IF($G920=2,#REF!+#REF!,IF($G920=1,IF($AB920&gt;$AD920,#REF!+#REF!,#REF!+#REF!),IF($AB920&lt;$AC920,#REF!+#REF!,#REF!+#REF!)))))</f>
        <v xml:space="preserve"> </v>
      </c>
      <c r="AG920" s="125">
        <f t="shared" si="712"/>
        <v>0</v>
      </c>
      <c r="AH920" s="126">
        <f t="shared" si="713"/>
        <v>0</v>
      </c>
      <c r="AI920" s="126">
        <f t="shared" si="714"/>
        <v>0</v>
      </c>
      <c r="AJ920" s="126">
        <f t="shared" si="715"/>
        <v>0</v>
      </c>
      <c r="AK920" s="126">
        <f t="shared" si="716"/>
        <v>0</v>
      </c>
      <c r="AL920" s="126">
        <f t="shared" si="717"/>
        <v>4</v>
      </c>
      <c r="AM920" s="125">
        <f t="shared" si="746"/>
        <v>23</v>
      </c>
      <c r="AN920" s="125">
        <f t="shared" si="742"/>
        <v>0</v>
      </c>
      <c r="AO920" s="125">
        <f t="shared" si="743"/>
        <v>0</v>
      </c>
      <c r="AP920" s="125">
        <f t="shared" si="718"/>
        <v>1</v>
      </c>
      <c r="AQ920" s="127">
        <f t="shared" si="719"/>
        <v>810</v>
      </c>
      <c r="AR920" s="127">
        <f t="shared" si="720"/>
        <v>0</v>
      </c>
      <c r="AS920" s="125">
        <f t="shared" si="721"/>
        <v>0</v>
      </c>
      <c r="AT920" s="128">
        <f t="shared" si="722"/>
        <v>0</v>
      </c>
      <c r="AU920" s="128">
        <f t="shared" si="723"/>
        <v>0</v>
      </c>
      <c r="AV920" s="128">
        <f t="shared" si="724"/>
        <v>0</v>
      </c>
      <c r="AW920" s="128">
        <f t="shared" si="725"/>
        <v>0</v>
      </c>
      <c r="AX920" s="146">
        <f t="shared" si="744"/>
        <v>0</v>
      </c>
      <c r="AY920" s="147">
        <f t="shared" si="726"/>
        <v>0</v>
      </c>
      <c r="AZ920" s="146">
        <f t="shared" si="745"/>
        <v>0</v>
      </c>
      <c r="BA920" s="129">
        <f t="shared" si="727"/>
        <v>0</v>
      </c>
      <c r="BB920" s="129">
        <f t="shared" si="728"/>
        <v>0</v>
      </c>
      <c r="BC920" s="129">
        <f t="shared" si="729"/>
        <v>0</v>
      </c>
      <c r="BD920" s="130">
        <f t="shared" si="730"/>
        <v>0</v>
      </c>
      <c r="BE920" s="130">
        <f t="shared" si="731"/>
        <v>0</v>
      </c>
      <c r="BF920" s="130">
        <f t="shared" si="732"/>
        <v>0</v>
      </c>
      <c r="BG920" s="149" t="b">
        <f t="shared" si="733"/>
        <v>0</v>
      </c>
      <c r="BH920" s="130" t="b">
        <f t="shared" si="734"/>
        <v>0</v>
      </c>
      <c r="BI920" s="130" t="str">
        <f t="shared" si="747"/>
        <v/>
      </c>
      <c r="BJ920" s="130" t="str">
        <f t="shared" si="748"/>
        <v/>
      </c>
      <c r="BK920" s="130">
        <f t="shared" si="749"/>
        <v>0</v>
      </c>
      <c r="BL920" s="130" t="str">
        <f t="shared" si="735"/>
        <v/>
      </c>
      <c r="BM920" s="130" t="str">
        <f t="shared" si="754"/>
        <v/>
      </c>
      <c r="BN920" s="130" t="str">
        <f t="shared" si="755"/>
        <v/>
      </c>
      <c r="BO920" s="130">
        <f t="shared" si="751"/>
        <v>0</v>
      </c>
      <c r="BP920" s="130">
        <f t="shared" si="752"/>
        <v>0</v>
      </c>
      <c r="BQ920" s="130">
        <f t="shared" si="753"/>
        <v>0</v>
      </c>
      <c r="BR920" s="130">
        <f t="shared" si="750"/>
        <v>0</v>
      </c>
      <c r="BS920" s="130" t="str">
        <f t="shared" si="736"/>
        <v>N</v>
      </c>
    </row>
    <row r="921" spans="1:71" ht="18" customHeight="1">
      <c r="A921" s="115"/>
      <c r="B921" s="117"/>
      <c r="C921" s="117"/>
      <c r="D921" s="118"/>
      <c r="E921" s="118"/>
      <c r="F921" s="115"/>
      <c r="G921" s="115"/>
      <c r="H921" s="119"/>
      <c r="I921" s="109" t="str">
        <f t="shared" si="706"/>
        <v xml:space="preserve"> </v>
      </c>
      <c r="J921" s="109" t="str">
        <f t="shared" si="707"/>
        <v xml:space="preserve"> </v>
      </c>
      <c r="K921" s="109" t="str">
        <f t="shared" si="708"/>
        <v xml:space="preserve"> </v>
      </c>
      <c r="W921" s="141" t="str">
        <f t="shared" si="709"/>
        <v xml:space="preserve"> </v>
      </c>
      <c r="X921" s="137" t="str">
        <f t="shared" si="710"/>
        <v xml:space="preserve"> </v>
      </c>
      <c r="Y921" s="137" t="str">
        <f t="shared" si="711"/>
        <v xml:space="preserve"> </v>
      </c>
      <c r="Z921" s="137" t="str">
        <f t="shared" si="737"/>
        <v xml:space="preserve"> </v>
      </c>
      <c r="AA921" s="138" t="str">
        <f t="shared" si="738"/>
        <v xml:space="preserve"> </v>
      </c>
      <c r="AB921" s="144" t="str">
        <f t="shared" si="739"/>
        <v xml:space="preserve"> </v>
      </c>
      <c r="AC921" s="139" t="e">
        <f t="shared" si="740"/>
        <v>#N/A</v>
      </c>
      <c r="AD921" s="139" t="e">
        <f t="shared" si="741"/>
        <v>#N/A</v>
      </c>
      <c r="AE921" s="140" t="str">
        <f>IF(ISBLANK($G921)," ",IF($D921="Z",#REF!,IF($G921=2,0,IF($G921=1,IF($AB921&gt;$AD921,#REF!,0),IF($AB921&lt;$AC921,#REF!,#REF!)))))</f>
        <v xml:space="preserve"> </v>
      </c>
      <c r="AF921" s="140" t="str">
        <f>IF(ISBLANK($G921)," ",IF($D921="Z",#REF!+#REF!,IF($G921=2,#REF!+#REF!,IF($G921=1,IF($AB921&gt;$AD921,#REF!+#REF!,#REF!+#REF!),IF($AB921&lt;$AC921,#REF!+#REF!,#REF!+#REF!)))))</f>
        <v xml:space="preserve"> </v>
      </c>
      <c r="AG921" s="125">
        <f t="shared" si="712"/>
        <v>0</v>
      </c>
      <c r="AH921" s="126">
        <f t="shared" si="713"/>
        <v>0</v>
      </c>
      <c r="AI921" s="126">
        <f t="shared" si="714"/>
        <v>0</v>
      </c>
      <c r="AJ921" s="126">
        <f t="shared" si="715"/>
        <v>0</v>
      </c>
      <c r="AK921" s="126">
        <f t="shared" si="716"/>
        <v>0</v>
      </c>
      <c r="AL921" s="126">
        <f t="shared" si="717"/>
        <v>4</v>
      </c>
      <c r="AM921" s="125">
        <f t="shared" si="746"/>
        <v>23</v>
      </c>
      <c r="AN921" s="125">
        <f t="shared" si="742"/>
        <v>0</v>
      </c>
      <c r="AO921" s="125">
        <f t="shared" si="743"/>
        <v>0</v>
      </c>
      <c r="AP921" s="125">
        <f t="shared" si="718"/>
        <v>1</v>
      </c>
      <c r="AQ921" s="127">
        <f t="shared" si="719"/>
        <v>810</v>
      </c>
      <c r="AR921" s="127">
        <f t="shared" si="720"/>
        <v>0</v>
      </c>
      <c r="AS921" s="125">
        <f t="shared" si="721"/>
        <v>0</v>
      </c>
      <c r="AT921" s="128">
        <f t="shared" si="722"/>
        <v>0</v>
      </c>
      <c r="AU921" s="128">
        <f t="shared" si="723"/>
        <v>0</v>
      </c>
      <c r="AV921" s="128">
        <f t="shared" si="724"/>
        <v>0</v>
      </c>
      <c r="AW921" s="128">
        <f t="shared" si="725"/>
        <v>0</v>
      </c>
      <c r="AX921" s="146">
        <f t="shared" si="744"/>
        <v>0</v>
      </c>
      <c r="AY921" s="147">
        <f t="shared" si="726"/>
        <v>0</v>
      </c>
      <c r="AZ921" s="146">
        <f t="shared" si="745"/>
        <v>0</v>
      </c>
      <c r="BA921" s="129">
        <f t="shared" si="727"/>
        <v>0</v>
      </c>
      <c r="BB921" s="129">
        <f t="shared" si="728"/>
        <v>0</v>
      </c>
      <c r="BC921" s="129">
        <f t="shared" si="729"/>
        <v>0</v>
      </c>
      <c r="BD921" s="130">
        <f t="shared" si="730"/>
        <v>0</v>
      </c>
      <c r="BE921" s="130">
        <f t="shared" si="731"/>
        <v>0</v>
      </c>
      <c r="BF921" s="130">
        <f t="shared" si="732"/>
        <v>0</v>
      </c>
      <c r="BG921" s="149" t="b">
        <f t="shared" si="733"/>
        <v>0</v>
      </c>
      <c r="BH921" s="130" t="b">
        <f t="shared" si="734"/>
        <v>0</v>
      </c>
      <c r="BI921" s="130" t="str">
        <f t="shared" si="747"/>
        <v/>
      </c>
      <c r="BJ921" s="130" t="str">
        <f t="shared" si="748"/>
        <v/>
      </c>
      <c r="BK921" s="130">
        <f t="shared" si="749"/>
        <v>0</v>
      </c>
      <c r="BL921" s="130" t="str">
        <f t="shared" si="735"/>
        <v/>
      </c>
      <c r="BM921" s="130" t="str">
        <f t="shared" si="754"/>
        <v/>
      </c>
      <c r="BN921" s="130" t="str">
        <f t="shared" si="755"/>
        <v/>
      </c>
      <c r="BO921" s="130">
        <f t="shared" si="751"/>
        <v>0</v>
      </c>
      <c r="BP921" s="130">
        <f t="shared" si="752"/>
        <v>0</v>
      </c>
      <c r="BQ921" s="130">
        <f t="shared" si="753"/>
        <v>0</v>
      </c>
      <c r="BR921" s="130">
        <f t="shared" si="750"/>
        <v>0</v>
      </c>
      <c r="BS921" s="130" t="str">
        <f t="shared" si="736"/>
        <v>N</v>
      </c>
    </row>
    <row r="922" spans="1:71" ht="18" customHeight="1">
      <c r="A922" s="115"/>
      <c r="B922" s="117"/>
      <c r="C922" s="117"/>
      <c r="D922" s="118"/>
      <c r="E922" s="118"/>
      <c r="F922" s="115"/>
      <c r="G922" s="115"/>
      <c r="H922" s="119"/>
      <c r="I922" s="109" t="str">
        <f t="shared" si="706"/>
        <v xml:space="preserve"> </v>
      </c>
      <c r="J922" s="109" t="str">
        <f t="shared" si="707"/>
        <v xml:space="preserve"> </v>
      </c>
      <c r="K922" s="109" t="str">
        <f t="shared" si="708"/>
        <v xml:space="preserve"> </v>
      </c>
      <c r="W922" s="141" t="str">
        <f t="shared" si="709"/>
        <v xml:space="preserve"> </v>
      </c>
      <c r="X922" s="137" t="str">
        <f t="shared" si="710"/>
        <v xml:space="preserve"> </v>
      </c>
      <c r="Y922" s="137" t="str">
        <f t="shared" si="711"/>
        <v xml:space="preserve"> </v>
      </c>
      <c r="Z922" s="137" t="str">
        <f t="shared" si="737"/>
        <v xml:space="preserve"> </v>
      </c>
      <c r="AA922" s="138" t="str">
        <f t="shared" si="738"/>
        <v xml:space="preserve"> </v>
      </c>
      <c r="AB922" s="144" t="str">
        <f t="shared" si="739"/>
        <v xml:space="preserve"> </v>
      </c>
      <c r="AC922" s="139" t="e">
        <f t="shared" si="740"/>
        <v>#N/A</v>
      </c>
      <c r="AD922" s="139" t="e">
        <f t="shared" si="741"/>
        <v>#N/A</v>
      </c>
      <c r="AE922" s="140" t="str">
        <f>IF(ISBLANK($G922)," ",IF($D922="Z",#REF!,IF($G922=2,0,IF($G922=1,IF($AB922&gt;$AD922,#REF!,0),IF($AB922&lt;$AC922,#REF!,#REF!)))))</f>
        <v xml:space="preserve"> </v>
      </c>
      <c r="AF922" s="140" t="str">
        <f>IF(ISBLANK($G922)," ",IF($D922="Z",#REF!+#REF!,IF($G922=2,#REF!+#REF!,IF($G922=1,IF($AB922&gt;$AD922,#REF!+#REF!,#REF!+#REF!),IF($AB922&lt;$AC922,#REF!+#REF!,#REF!+#REF!)))))</f>
        <v xml:space="preserve"> </v>
      </c>
      <c r="AG922" s="125">
        <f t="shared" si="712"/>
        <v>0</v>
      </c>
      <c r="AH922" s="126">
        <f t="shared" si="713"/>
        <v>0</v>
      </c>
      <c r="AI922" s="126">
        <f t="shared" si="714"/>
        <v>0</v>
      </c>
      <c r="AJ922" s="126">
        <f t="shared" si="715"/>
        <v>0</v>
      </c>
      <c r="AK922" s="126">
        <f t="shared" si="716"/>
        <v>0</v>
      </c>
      <c r="AL922" s="126">
        <f t="shared" si="717"/>
        <v>4</v>
      </c>
      <c r="AM922" s="125">
        <f t="shared" si="746"/>
        <v>23</v>
      </c>
      <c r="AN922" s="125">
        <f t="shared" si="742"/>
        <v>0</v>
      </c>
      <c r="AO922" s="125">
        <f t="shared" si="743"/>
        <v>0</v>
      </c>
      <c r="AP922" s="125">
        <f t="shared" si="718"/>
        <v>1</v>
      </c>
      <c r="AQ922" s="127">
        <f t="shared" si="719"/>
        <v>810</v>
      </c>
      <c r="AR922" s="127">
        <f t="shared" si="720"/>
        <v>0</v>
      </c>
      <c r="AS922" s="125">
        <f t="shared" si="721"/>
        <v>0</v>
      </c>
      <c r="AT922" s="128">
        <f t="shared" si="722"/>
        <v>0</v>
      </c>
      <c r="AU922" s="128">
        <f t="shared" si="723"/>
        <v>0</v>
      </c>
      <c r="AV922" s="128">
        <f t="shared" si="724"/>
        <v>0</v>
      </c>
      <c r="AW922" s="128">
        <f t="shared" si="725"/>
        <v>0</v>
      </c>
      <c r="AX922" s="146">
        <f t="shared" si="744"/>
        <v>0</v>
      </c>
      <c r="AY922" s="147">
        <f t="shared" si="726"/>
        <v>0</v>
      </c>
      <c r="AZ922" s="146">
        <f t="shared" si="745"/>
        <v>0</v>
      </c>
      <c r="BA922" s="129">
        <f t="shared" si="727"/>
        <v>0</v>
      </c>
      <c r="BB922" s="129">
        <f t="shared" si="728"/>
        <v>0</v>
      </c>
      <c r="BC922" s="129">
        <f t="shared" si="729"/>
        <v>0</v>
      </c>
      <c r="BD922" s="130">
        <f t="shared" si="730"/>
        <v>0</v>
      </c>
      <c r="BE922" s="130">
        <f t="shared" si="731"/>
        <v>0</v>
      </c>
      <c r="BF922" s="130">
        <f t="shared" si="732"/>
        <v>0</v>
      </c>
      <c r="BG922" s="149" t="b">
        <f t="shared" si="733"/>
        <v>0</v>
      </c>
      <c r="BH922" s="130" t="b">
        <f t="shared" si="734"/>
        <v>0</v>
      </c>
      <c r="BI922" s="130" t="str">
        <f t="shared" si="747"/>
        <v/>
      </c>
      <c r="BJ922" s="130" t="str">
        <f t="shared" si="748"/>
        <v/>
      </c>
      <c r="BK922" s="130">
        <f t="shared" si="749"/>
        <v>0</v>
      </c>
      <c r="BL922" s="130" t="str">
        <f t="shared" si="735"/>
        <v/>
      </c>
      <c r="BM922" s="130" t="str">
        <f t="shared" si="754"/>
        <v/>
      </c>
      <c r="BN922" s="130" t="str">
        <f t="shared" si="755"/>
        <v/>
      </c>
      <c r="BO922" s="130">
        <f t="shared" si="751"/>
        <v>0</v>
      </c>
      <c r="BP922" s="130">
        <f t="shared" si="752"/>
        <v>0</v>
      </c>
      <c r="BQ922" s="130">
        <f t="shared" si="753"/>
        <v>0</v>
      </c>
      <c r="BR922" s="130">
        <f t="shared" si="750"/>
        <v>0</v>
      </c>
      <c r="BS922" s="130" t="str">
        <f t="shared" si="736"/>
        <v>N</v>
      </c>
    </row>
    <row r="923" spans="1:71" ht="18" customHeight="1">
      <c r="A923" s="115"/>
      <c r="B923" s="117"/>
      <c r="C923" s="117"/>
      <c r="D923" s="118"/>
      <c r="E923" s="118"/>
      <c r="F923" s="115"/>
      <c r="G923" s="115"/>
      <c r="H923" s="119"/>
      <c r="I923" s="109" t="str">
        <f t="shared" si="706"/>
        <v xml:space="preserve"> </v>
      </c>
      <c r="J923" s="109" t="str">
        <f t="shared" si="707"/>
        <v xml:space="preserve"> </v>
      </c>
      <c r="K923" s="109" t="str">
        <f t="shared" si="708"/>
        <v xml:space="preserve"> </v>
      </c>
      <c r="W923" s="141" t="str">
        <f t="shared" si="709"/>
        <v xml:space="preserve"> </v>
      </c>
      <c r="X923" s="137" t="str">
        <f t="shared" si="710"/>
        <v xml:space="preserve"> </v>
      </c>
      <c r="Y923" s="137" t="str">
        <f t="shared" si="711"/>
        <v xml:space="preserve"> </v>
      </c>
      <c r="Z923" s="137" t="str">
        <f t="shared" si="737"/>
        <v xml:space="preserve"> </v>
      </c>
      <c r="AA923" s="138" t="str">
        <f t="shared" si="738"/>
        <v xml:space="preserve"> </v>
      </c>
      <c r="AB923" s="144" t="str">
        <f t="shared" si="739"/>
        <v xml:space="preserve"> </v>
      </c>
      <c r="AC923" s="139" t="e">
        <f t="shared" si="740"/>
        <v>#N/A</v>
      </c>
      <c r="AD923" s="139" t="e">
        <f t="shared" si="741"/>
        <v>#N/A</v>
      </c>
      <c r="AE923" s="140" t="str">
        <f>IF(ISBLANK($G923)," ",IF($D923="Z",#REF!,IF($G923=2,0,IF($G923=1,IF($AB923&gt;$AD923,#REF!,0),IF($AB923&lt;$AC923,#REF!,#REF!)))))</f>
        <v xml:space="preserve"> </v>
      </c>
      <c r="AF923" s="140" t="str">
        <f>IF(ISBLANK($G923)," ",IF($D923="Z",#REF!+#REF!,IF($G923=2,#REF!+#REF!,IF($G923=1,IF($AB923&gt;$AD923,#REF!+#REF!,#REF!+#REF!),IF($AB923&lt;$AC923,#REF!+#REF!,#REF!+#REF!)))))</f>
        <v xml:space="preserve"> </v>
      </c>
      <c r="AG923" s="125">
        <f t="shared" si="712"/>
        <v>0</v>
      </c>
      <c r="AH923" s="126">
        <f t="shared" si="713"/>
        <v>0</v>
      </c>
      <c r="AI923" s="126">
        <f t="shared" si="714"/>
        <v>0</v>
      </c>
      <c r="AJ923" s="126">
        <f t="shared" si="715"/>
        <v>0</v>
      </c>
      <c r="AK923" s="126">
        <f t="shared" si="716"/>
        <v>0</v>
      </c>
      <c r="AL923" s="126">
        <f t="shared" si="717"/>
        <v>4</v>
      </c>
      <c r="AM923" s="125">
        <f t="shared" si="746"/>
        <v>23</v>
      </c>
      <c r="AN923" s="125">
        <f t="shared" si="742"/>
        <v>0</v>
      </c>
      <c r="AO923" s="125">
        <f t="shared" si="743"/>
        <v>0</v>
      </c>
      <c r="AP923" s="125">
        <f t="shared" si="718"/>
        <v>1</v>
      </c>
      <c r="AQ923" s="127">
        <f t="shared" si="719"/>
        <v>810</v>
      </c>
      <c r="AR923" s="127">
        <f t="shared" si="720"/>
        <v>0</v>
      </c>
      <c r="AS923" s="125">
        <f t="shared" si="721"/>
        <v>0</v>
      </c>
      <c r="AT923" s="128">
        <f t="shared" si="722"/>
        <v>0</v>
      </c>
      <c r="AU923" s="128">
        <f t="shared" si="723"/>
        <v>0</v>
      </c>
      <c r="AV923" s="128">
        <f t="shared" si="724"/>
        <v>0</v>
      </c>
      <c r="AW923" s="128">
        <f t="shared" si="725"/>
        <v>0</v>
      </c>
      <c r="AX923" s="146">
        <f t="shared" si="744"/>
        <v>0</v>
      </c>
      <c r="AY923" s="147">
        <f t="shared" si="726"/>
        <v>0</v>
      </c>
      <c r="AZ923" s="146">
        <f t="shared" si="745"/>
        <v>0</v>
      </c>
      <c r="BA923" s="129">
        <f t="shared" si="727"/>
        <v>0</v>
      </c>
      <c r="BB923" s="129">
        <f t="shared" si="728"/>
        <v>0</v>
      </c>
      <c r="BC923" s="129">
        <f t="shared" si="729"/>
        <v>0</v>
      </c>
      <c r="BD923" s="130">
        <f t="shared" si="730"/>
        <v>0</v>
      </c>
      <c r="BE923" s="130">
        <f t="shared" si="731"/>
        <v>0</v>
      </c>
      <c r="BF923" s="130">
        <f t="shared" si="732"/>
        <v>0</v>
      </c>
      <c r="BG923" s="149" t="b">
        <f t="shared" si="733"/>
        <v>0</v>
      </c>
      <c r="BH923" s="130" t="b">
        <f t="shared" si="734"/>
        <v>0</v>
      </c>
      <c r="BI923" s="130" t="str">
        <f t="shared" si="747"/>
        <v/>
      </c>
      <c r="BJ923" s="130" t="str">
        <f t="shared" si="748"/>
        <v/>
      </c>
      <c r="BK923" s="130">
        <f t="shared" si="749"/>
        <v>0</v>
      </c>
      <c r="BL923" s="130" t="str">
        <f t="shared" si="735"/>
        <v/>
      </c>
      <c r="BM923" s="130" t="str">
        <f t="shared" si="754"/>
        <v/>
      </c>
      <c r="BN923" s="130" t="str">
        <f t="shared" si="755"/>
        <v/>
      </c>
      <c r="BO923" s="130">
        <f t="shared" si="751"/>
        <v>0</v>
      </c>
      <c r="BP923" s="130">
        <f t="shared" si="752"/>
        <v>0</v>
      </c>
      <c r="BQ923" s="130">
        <f t="shared" si="753"/>
        <v>0</v>
      </c>
      <c r="BR923" s="130">
        <f t="shared" si="750"/>
        <v>0</v>
      </c>
      <c r="BS923" s="130" t="str">
        <f t="shared" si="736"/>
        <v>N</v>
      </c>
    </row>
    <row r="924" spans="1:71" ht="18" customHeight="1">
      <c r="A924" s="115"/>
      <c r="B924" s="117"/>
      <c r="C924" s="117"/>
      <c r="D924" s="118"/>
      <c r="E924" s="118"/>
      <c r="F924" s="115"/>
      <c r="G924" s="115"/>
      <c r="H924" s="119"/>
      <c r="I924" s="109" t="str">
        <f t="shared" si="706"/>
        <v xml:space="preserve"> </v>
      </c>
      <c r="J924" s="109" t="str">
        <f t="shared" si="707"/>
        <v xml:space="preserve"> </v>
      </c>
      <c r="K924" s="109" t="str">
        <f t="shared" si="708"/>
        <v xml:space="preserve"> </v>
      </c>
      <c r="W924" s="141" t="str">
        <f t="shared" si="709"/>
        <v xml:space="preserve"> </v>
      </c>
      <c r="X924" s="137" t="str">
        <f t="shared" si="710"/>
        <v xml:space="preserve"> </v>
      </c>
      <c r="Y924" s="137" t="str">
        <f t="shared" si="711"/>
        <v xml:space="preserve"> </v>
      </c>
      <c r="Z924" s="137" t="str">
        <f t="shared" si="737"/>
        <v xml:space="preserve"> </v>
      </c>
      <c r="AA924" s="138" t="str">
        <f t="shared" si="738"/>
        <v xml:space="preserve"> </v>
      </c>
      <c r="AB924" s="144" t="str">
        <f t="shared" si="739"/>
        <v xml:space="preserve"> </v>
      </c>
      <c r="AC924" s="139" t="e">
        <f t="shared" si="740"/>
        <v>#N/A</v>
      </c>
      <c r="AD924" s="139" t="e">
        <f t="shared" si="741"/>
        <v>#N/A</v>
      </c>
      <c r="AE924" s="140" t="str">
        <f>IF(ISBLANK($G924)," ",IF($D924="Z",#REF!,IF($G924=2,0,IF($G924=1,IF($AB924&gt;$AD924,#REF!,0),IF($AB924&lt;$AC924,#REF!,#REF!)))))</f>
        <v xml:space="preserve"> </v>
      </c>
      <c r="AF924" s="140" t="str">
        <f>IF(ISBLANK($G924)," ",IF($D924="Z",#REF!+#REF!,IF($G924=2,#REF!+#REF!,IF($G924=1,IF($AB924&gt;$AD924,#REF!+#REF!,#REF!+#REF!),IF($AB924&lt;$AC924,#REF!+#REF!,#REF!+#REF!)))))</f>
        <v xml:space="preserve"> </v>
      </c>
      <c r="AG924" s="125">
        <f t="shared" si="712"/>
        <v>0</v>
      </c>
      <c r="AH924" s="126">
        <f t="shared" si="713"/>
        <v>0</v>
      </c>
      <c r="AI924" s="126">
        <f t="shared" si="714"/>
        <v>0</v>
      </c>
      <c r="AJ924" s="126">
        <f t="shared" si="715"/>
        <v>0</v>
      </c>
      <c r="AK924" s="126">
        <f t="shared" si="716"/>
        <v>0</v>
      </c>
      <c r="AL924" s="126">
        <f t="shared" si="717"/>
        <v>4</v>
      </c>
      <c r="AM924" s="125">
        <f t="shared" si="746"/>
        <v>23</v>
      </c>
      <c r="AN924" s="125">
        <f t="shared" si="742"/>
        <v>0</v>
      </c>
      <c r="AO924" s="125">
        <f t="shared" si="743"/>
        <v>0</v>
      </c>
      <c r="AP924" s="125">
        <f t="shared" si="718"/>
        <v>1</v>
      </c>
      <c r="AQ924" s="127">
        <f t="shared" si="719"/>
        <v>810</v>
      </c>
      <c r="AR924" s="127">
        <f t="shared" si="720"/>
        <v>0</v>
      </c>
      <c r="AS924" s="125">
        <f t="shared" si="721"/>
        <v>0</v>
      </c>
      <c r="AT924" s="128">
        <f t="shared" si="722"/>
        <v>0</v>
      </c>
      <c r="AU924" s="128">
        <f t="shared" si="723"/>
        <v>0</v>
      </c>
      <c r="AV924" s="128">
        <f t="shared" si="724"/>
        <v>0</v>
      </c>
      <c r="AW924" s="128">
        <f t="shared" si="725"/>
        <v>0</v>
      </c>
      <c r="AX924" s="146">
        <f t="shared" si="744"/>
        <v>0</v>
      </c>
      <c r="AY924" s="147">
        <f t="shared" si="726"/>
        <v>0</v>
      </c>
      <c r="AZ924" s="146">
        <f t="shared" si="745"/>
        <v>0</v>
      </c>
      <c r="BA924" s="129">
        <f t="shared" si="727"/>
        <v>0</v>
      </c>
      <c r="BB924" s="129">
        <f t="shared" si="728"/>
        <v>0</v>
      </c>
      <c r="BC924" s="129">
        <f t="shared" si="729"/>
        <v>0</v>
      </c>
      <c r="BD924" s="130">
        <f t="shared" si="730"/>
        <v>0</v>
      </c>
      <c r="BE924" s="130">
        <f t="shared" si="731"/>
        <v>0</v>
      </c>
      <c r="BF924" s="130">
        <f t="shared" si="732"/>
        <v>0</v>
      </c>
      <c r="BG924" s="149" t="b">
        <f t="shared" si="733"/>
        <v>0</v>
      </c>
      <c r="BH924" s="130" t="b">
        <f t="shared" si="734"/>
        <v>0</v>
      </c>
      <c r="BI924" s="130" t="str">
        <f t="shared" si="747"/>
        <v/>
      </c>
      <c r="BJ924" s="130" t="str">
        <f t="shared" si="748"/>
        <v/>
      </c>
      <c r="BK924" s="130">
        <f t="shared" si="749"/>
        <v>0</v>
      </c>
      <c r="BL924" s="130" t="str">
        <f t="shared" si="735"/>
        <v/>
      </c>
      <c r="BM924" s="130" t="str">
        <f t="shared" si="754"/>
        <v/>
      </c>
      <c r="BN924" s="130" t="str">
        <f t="shared" si="755"/>
        <v/>
      </c>
      <c r="BO924" s="130">
        <f t="shared" si="751"/>
        <v>0</v>
      </c>
      <c r="BP924" s="130">
        <f t="shared" si="752"/>
        <v>0</v>
      </c>
      <c r="BQ924" s="130">
        <f t="shared" si="753"/>
        <v>0</v>
      </c>
      <c r="BR924" s="130">
        <f t="shared" si="750"/>
        <v>0</v>
      </c>
      <c r="BS924" s="130" t="str">
        <f t="shared" si="736"/>
        <v>N</v>
      </c>
    </row>
    <row r="925" spans="1:71" ht="18" customHeight="1">
      <c r="A925" s="115"/>
      <c r="B925" s="117"/>
      <c r="C925" s="117"/>
      <c r="D925" s="118"/>
      <c r="E925" s="118"/>
      <c r="F925" s="115"/>
      <c r="G925" s="115"/>
      <c r="H925" s="119"/>
      <c r="I925" s="109" t="str">
        <f t="shared" si="706"/>
        <v xml:space="preserve"> </v>
      </c>
      <c r="J925" s="109" t="str">
        <f t="shared" si="707"/>
        <v xml:space="preserve"> </v>
      </c>
      <c r="K925" s="109" t="str">
        <f t="shared" si="708"/>
        <v xml:space="preserve"> </v>
      </c>
      <c r="W925" s="141" t="str">
        <f t="shared" si="709"/>
        <v xml:space="preserve"> </v>
      </c>
      <c r="X925" s="137" t="str">
        <f t="shared" si="710"/>
        <v xml:space="preserve"> </v>
      </c>
      <c r="Y925" s="137" t="str">
        <f t="shared" si="711"/>
        <v xml:space="preserve"> </v>
      </c>
      <c r="Z925" s="137" t="str">
        <f t="shared" si="737"/>
        <v xml:space="preserve"> </v>
      </c>
      <c r="AA925" s="138" t="str">
        <f t="shared" si="738"/>
        <v xml:space="preserve"> </v>
      </c>
      <c r="AB925" s="144" t="str">
        <f t="shared" si="739"/>
        <v xml:space="preserve"> </v>
      </c>
      <c r="AC925" s="139" t="e">
        <f t="shared" si="740"/>
        <v>#N/A</v>
      </c>
      <c r="AD925" s="139" t="e">
        <f t="shared" si="741"/>
        <v>#N/A</v>
      </c>
      <c r="AE925" s="140" t="str">
        <f>IF(ISBLANK($G925)," ",IF($D925="Z",#REF!,IF($G925=2,0,IF($G925=1,IF($AB925&gt;$AD925,#REF!,0),IF($AB925&lt;$AC925,#REF!,#REF!)))))</f>
        <v xml:space="preserve"> </v>
      </c>
      <c r="AF925" s="140" t="str">
        <f>IF(ISBLANK($G925)," ",IF($D925="Z",#REF!+#REF!,IF($G925=2,#REF!+#REF!,IF($G925=1,IF($AB925&gt;$AD925,#REF!+#REF!,#REF!+#REF!),IF($AB925&lt;$AC925,#REF!+#REF!,#REF!+#REF!)))))</f>
        <v xml:space="preserve"> </v>
      </c>
      <c r="AG925" s="125">
        <f t="shared" si="712"/>
        <v>0</v>
      </c>
      <c r="AH925" s="126">
        <f t="shared" si="713"/>
        <v>0</v>
      </c>
      <c r="AI925" s="126">
        <f t="shared" si="714"/>
        <v>0</v>
      </c>
      <c r="AJ925" s="126">
        <f t="shared" si="715"/>
        <v>0</v>
      </c>
      <c r="AK925" s="126">
        <f t="shared" si="716"/>
        <v>0</v>
      </c>
      <c r="AL925" s="126">
        <f t="shared" si="717"/>
        <v>4</v>
      </c>
      <c r="AM925" s="125">
        <f t="shared" si="746"/>
        <v>23</v>
      </c>
      <c r="AN925" s="125">
        <f t="shared" si="742"/>
        <v>0</v>
      </c>
      <c r="AO925" s="125">
        <f t="shared" si="743"/>
        <v>0</v>
      </c>
      <c r="AP925" s="125">
        <f t="shared" si="718"/>
        <v>1</v>
      </c>
      <c r="AQ925" s="127">
        <f t="shared" si="719"/>
        <v>810</v>
      </c>
      <c r="AR925" s="127">
        <f t="shared" si="720"/>
        <v>0</v>
      </c>
      <c r="AS925" s="125">
        <f t="shared" si="721"/>
        <v>0</v>
      </c>
      <c r="AT925" s="128">
        <f t="shared" si="722"/>
        <v>0</v>
      </c>
      <c r="AU925" s="128">
        <f t="shared" si="723"/>
        <v>0</v>
      </c>
      <c r="AV925" s="128">
        <f t="shared" si="724"/>
        <v>0</v>
      </c>
      <c r="AW925" s="128">
        <f t="shared" si="725"/>
        <v>0</v>
      </c>
      <c r="AX925" s="146">
        <f t="shared" si="744"/>
        <v>0</v>
      </c>
      <c r="AY925" s="147">
        <f t="shared" si="726"/>
        <v>0</v>
      </c>
      <c r="AZ925" s="146">
        <f t="shared" si="745"/>
        <v>0</v>
      </c>
      <c r="BA925" s="129">
        <f t="shared" si="727"/>
        <v>0</v>
      </c>
      <c r="BB925" s="129">
        <f t="shared" si="728"/>
        <v>0</v>
      </c>
      <c r="BC925" s="129">
        <f t="shared" si="729"/>
        <v>0</v>
      </c>
      <c r="BD925" s="130">
        <f t="shared" si="730"/>
        <v>0</v>
      </c>
      <c r="BE925" s="130">
        <f t="shared" si="731"/>
        <v>0</v>
      </c>
      <c r="BF925" s="130">
        <f t="shared" si="732"/>
        <v>0</v>
      </c>
      <c r="BG925" s="149" t="b">
        <f t="shared" si="733"/>
        <v>0</v>
      </c>
      <c r="BH925" s="130" t="b">
        <f t="shared" si="734"/>
        <v>0</v>
      </c>
      <c r="BI925" s="130" t="str">
        <f t="shared" si="747"/>
        <v/>
      </c>
      <c r="BJ925" s="130" t="str">
        <f t="shared" si="748"/>
        <v/>
      </c>
      <c r="BK925" s="130">
        <f t="shared" si="749"/>
        <v>0</v>
      </c>
      <c r="BL925" s="130" t="str">
        <f t="shared" si="735"/>
        <v/>
      </c>
      <c r="BM925" s="130" t="str">
        <f t="shared" si="754"/>
        <v/>
      </c>
      <c r="BN925" s="130" t="str">
        <f t="shared" si="755"/>
        <v/>
      </c>
      <c r="BO925" s="130">
        <f t="shared" si="751"/>
        <v>0</v>
      </c>
      <c r="BP925" s="130">
        <f t="shared" si="752"/>
        <v>0</v>
      </c>
      <c r="BQ925" s="130">
        <f t="shared" si="753"/>
        <v>0</v>
      </c>
      <c r="BR925" s="130">
        <f t="shared" si="750"/>
        <v>0</v>
      </c>
      <c r="BS925" s="130" t="str">
        <f t="shared" si="736"/>
        <v>N</v>
      </c>
    </row>
    <row r="926" spans="1:71" ht="18" customHeight="1">
      <c r="A926" s="115"/>
      <c r="B926" s="117"/>
      <c r="C926" s="117"/>
      <c r="D926" s="118"/>
      <c r="E926" s="118"/>
      <c r="F926" s="115"/>
      <c r="G926" s="115"/>
      <c r="H926" s="119"/>
      <c r="I926" s="109" t="str">
        <f t="shared" si="706"/>
        <v xml:space="preserve"> </v>
      </c>
      <c r="J926" s="109" t="str">
        <f t="shared" si="707"/>
        <v xml:space="preserve"> </v>
      </c>
      <c r="K926" s="109" t="str">
        <f t="shared" si="708"/>
        <v xml:space="preserve"> </v>
      </c>
      <c r="W926" s="141" t="str">
        <f t="shared" si="709"/>
        <v xml:space="preserve"> </v>
      </c>
      <c r="X926" s="137" t="str">
        <f t="shared" si="710"/>
        <v xml:space="preserve"> </v>
      </c>
      <c r="Y926" s="137" t="str">
        <f t="shared" si="711"/>
        <v xml:space="preserve"> </v>
      </c>
      <c r="Z926" s="137" t="str">
        <f t="shared" si="737"/>
        <v xml:space="preserve"> </v>
      </c>
      <c r="AA926" s="138" t="str">
        <f t="shared" si="738"/>
        <v xml:space="preserve"> </v>
      </c>
      <c r="AB926" s="144" t="str">
        <f t="shared" si="739"/>
        <v xml:space="preserve"> </v>
      </c>
      <c r="AC926" s="139" t="e">
        <f t="shared" si="740"/>
        <v>#N/A</v>
      </c>
      <c r="AD926" s="139" t="e">
        <f t="shared" si="741"/>
        <v>#N/A</v>
      </c>
      <c r="AE926" s="140" t="str">
        <f>IF(ISBLANK($G926)," ",IF($D926="Z",#REF!,IF($G926=2,0,IF($G926=1,IF($AB926&gt;$AD926,#REF!,0),IF($AB926&lt;$AC926,#REF!,#REF!)))))</f>
        <v xml:space="preserve"> </v>
      </c>
      <c r="AF926" s="140" t="str">
        <f>IF(ISBLANK($G926)," ",IF($D926="Z",#REF!+#REF!,IF($G926=2,#REF!+#REF!,IF($G926=1,IF($AB926&gt;$AD926,#REF!+#REF!,#REF!+#REF!),IF($AB926&lt;$AC926,#REF!+#REF!,#REF!+#REF!)))))</f>
        <v xml:space="preserve"> </v>
      </c>
      <c r="AG926" s="125">
        <f t="shared" si="712"/>
        <v>0</v>
      </c>
      <c r="AH926" s="126">
        <f t="shared" si="713"/>
        <v>0</v>
      </c>
      <c r="AI926" s="126">
        <f t="shared" si="714"/>
        <v>0</v>
      </c>
      <c r="AJ926" s="126">
        <f t="shared" si="715"/>
        <v>0</v>
      </c>
      <c r="AK926" s="126">
        <f t="shared" si="716"/>
        <v>0</v>
      </c>
      <c r="AL926" s="126">
        <f t="shared" si="717"/>
        <v>4</v>
      </c>
      <c r="AM926" s="125">
        <f t="shared" si="746"/>
        <v>23</v>
      </c>
      <c r="AN926" s="125">
        <f t="shared" si="742"/>
        <v>0</v>
      </c>
      <c r="AO926" s="125">
        <f t="shared" si="743"/>
        <v>0</v>
      </c>
      <c r="AP926" s="125">
        <f t="shared" si="718"/>
        <v>1</v>
      </c>
      <c r="AQ926" s="127">
        <f t="shared" si="719"/>
        <v>810</v>
      </c>
      <c r="AR926" s="127">
        <f t="shared" si="720"/>
        <v>0</v>
      </c>
      <c r="AS926" s="125">
        <f t="shared" si="721"/>
        <v>0</v>
      </c>
      <c r="AT926" s="128">
        <f t="shared" si="722"/>
        <v>0</v>
      </c>
      <c r="AU926" s="128">
        <f t="shared" si="723"/>
        <v>0</v>
      </c>
      <c r="AV926" s="128">
        <f t="shared" si="724"/>
        <v>0</v>
      </c>
      <c r="AW926" s="128">
        <f t="shared" si="725"/>
        <v>0</v>
      </c>
      <c r="AX926" s="146">
        <f t="shared" si="744"/>
        <v>0</v>
      </c>
      <c r="AY926" s="147">
        <f t="shared" si="726"/>
        <v>0</v>
      </c>
      <c r="AZ926" s="146">
        <f t="shared" si="745"/>
        <v>0</v>
      </c>
      <c r="BA926" s="129">
        <f t="shared" si="727"/>
        <v>0</v>
      </c>
      <c r="BB926" s="129">
        <f t="shared" si="728"/>
        <v>0</v>
      </c>
      <c r="BC926" s="129">
        <f t="shared" si="729"/>
        <v>0</v>
      </c>
      <c r="BD926" s="130">
        <f t="shared" si="730"/>
        <v>0</v>
      </c>
      <c r="BE926" s="130">
        <f t="shared" si="731"/>
        <v>0</v>
      </c>
      <c r="BF926" s="130">
        <f t="shared" si="732"/>
        <v>0</v>
      </c>
      <c r="BG926" s="149" t="b">
        <f t="shared" si="733"/>
        <v>0</v>
      </c>
      <c r="BH926" s="130" t="b">
        <f t="shared" si="734"/>
        <v>0</v>
      </c>
      <c r="BI926" s="130" t="str">
        <f t="shared" si="747"/>
        <v/>
      </c>
      <c r="BJ926" s="130" t="str">
        <f t="shared" si="748"/>
        <v/>
      </c>
      <c r="BK926" s="130">
        <f t="shared" si="749"/>
        <v>0</v>
      </c>
      <c r="BL926" s="130" t="str">
        <f t="shared" si="735"/>
        <v/>
      </c>
      <c r="BM926" s="130" t="str">
        <f t="shared" si="754"/>
        <v/>
      </c>
      <c r="BN926" s="130" t="str">
        <f t="shared" si="755"/>
        <v/>
      </c>
      <c r="BO926" s="130">
        <f t="shared" si="751"/>
        <v>0</v>
      </c>
      <c r="BP926" s="130">
        <f t="shared" si="752"/>
        <v>0</v>
      </c>
      <c r="BQ926" s="130">
        <f t="shared" si="753"/>
        <v>0</v>
      </c>
      <c r="BR926" s="130">
        <f t="shared" si="750"/>
        <v>0</v>
      </c>
      <c r="BS926" s="130" t="str">
        <f t="shared" si="736"/>
        <v>N</v>
      </c>
    </row>
    <row r="927" spans="1:71" ht="18" customHeight="1">
      <c r="A927" s="115"/>
      <c r="B927" s="117"/>
      <c r="C927" s="117"/>
      <c r="D927" s="118"/>
      <c r="E927" s="118"/>
      <c r="F927" s="115"/>
      <c r="G927" s="115"/>
      <c r="H927" s="119"/>
      <c r="I927" s="109" t="str">
        <f t="shared" si="706"/>
        <v xml:space="preserve"> </v>
      </c>
      <c r="J927" s="109" t="str">
        <f t="shared" si="707"/>
        <v xml:space="preserve"> </v>
      </c>
      <c r="K927" s="109" t="str">
        <f t="shared" si="708"/>
        <v xml:space="preserve"> </v>
      </c>
      <c r="W927" s="141" t="str">
        <f t="shared" si="709"/>
        <v xml:space="preserve"> </v>
      </c>
      <c r="X927" s="137" t="str">
        <f t="shared" si="710"/>
        <v xml:space="preserve"> </v>
      </c>
      <c r="Y927" s="137" t="str">
        <f t="shared" si="711"/>
        <v xml:space="preserve"> </v>
      </c>
      <c r="Z927" s="137" t="str">
        <f t="shared" si="737"/>
        <v xml:space="preserve"> </v>
      </c>
      <c r="AA927" s="138" t="str">
        <f t="shared" si="738"/>
        <v xml:space="preserve"> </v>
      </c>
      <c r="AB927" s="144" t="str">
        <f t="shared" si="739"/>
        <v xml:space="preserve"> </v>
      </c>
      <c r="AC927" s="139" t="e">
        <f t="shared" si="740"/>
        <v>#N/A</v>
      </c>
      <c r="AD927" s="139" t="e">
        <f t="shared" si="741"/>
        <v>#N/A</v>
      </c>
      <c r="AE927" s="140" t="str">
        <f>IF(ISBLANK($G927)," ",IF($D927="Z",#REF!,IF($G927=2,0,IF($G927=1,IF($AB927&gt;$AD927,#REF!,0),IF($AB927&lt;$AC927,#REF!,#REF!)))))</f>
        <v xml:space="preserve"> </v>
      </c>
      <c r="AF927" s="140" t="str">
        <f>IF(ISBLANK($G927)," ",IF($D927="Z",#REF!+#REF!,IF($G927=2,#REF!+#REF!,IF($G927=1,IF($AB927&gt;$AD927,#REF!+#REF!,#REF!+#REF!),IF($AB927&lt;$AC927,#REF!+#REF!,#REF!+#REF!)))))</f>
        <v xml:space="preserve"> </v>
      </c>
      <c r="AG927" s="125">
        <f t="shared" si="712"/>
        <v>0</v>
      </c>
      <c r="AH927" s="126">
        <f t="shared" si="713"/>
        <v>0</v>
      </c>
      <c r="AI927" s="126">
        <f t="shared" si="714"/>
        <v>0</v>
      </c>
      <c r="AJ927" s="126">
        <f t="shared" si="715"/>
        <v>0</v>
      </c>
      <c r="AK927" s="126">
        <f t="shared" si="716"/>
        <v>0</v>
      </c>
      <c r="AL927" s="126">
        <f t="shared" si="717"/>
        <v>4</v>
      </c>
      <c r="AM927" s="125">
        <f t="shared" si="746"/>
        <v>23</v>
      </c>
      <c r="AN927" s="125">
        <f t="shared" si="742"/>
        <v>0</v>
      </c>
      <c r="AO927" s="125">
        <f t="shared" si="743"/>
        <v>0</v>
      </c>
      <c r="AP927" s="125">
        <f t="shared" si="718"/>
        <v>1</v>
      </c>
      <c r="AQ927" s="127">
        <f t="shared" si="719"/>
        <v>810</v>
      </c>
      <c r="AR927" s="127">
        <f t="shared" si="720"/>
        <v>0</v>
      </c>
      <c r="AS927" s="125">
        <f t="shared" si="721"/>
        <v>0</v>
      </c>
      <c r="AT927" s="128">
        <f t="shared" si="722"/>
        <v>0</v>
      </c>
      <c r="AU927" s="128">
        <f t="shared" si="723"/>
        <v>0</v>
      </c>
      <c r="AV927" s="128">
        <f t="shared" si="724"/>
        <v>0</v>
      </c>
      <c r="AW927" s="128">
        <f t="shared" si="725"/>
        <v>0</v>
      </c>
      <c r="AX927" s="146">
        <f t="shared" si="744"/>
        <v>0</v>
      </c>
      <c r="AY927" s="147">
        <f t="shared" si="726"/>
        <v>0</v>
      </c>
      <c r="AZ927" s="146">
        <f t="shared" si="745"/>
        <v>0</v>
      </c>
      <c r="BA927" s="129">
        <f t="shared" si="727"/>
        <v>0</v>
      </c>
      <c r="BB927" s="129">
        <f t="shared" si="728"/>
        <v>0</v>
      </c>
      <c r="BC927" s="129">
        <f t="shared" si="729"/>
        <v>0</v>
      </c>
      <c r="BD927" s="130">
        <f t="shared" si="730"/>
        <v>0</v>
      </c>
      <c r="BE927" s="130">
        <f t="shared" si="731"/>
        <v>0</v>
      </c>
      <c r="BF927" s="130">
        <f t="shared" si="732"/>
        <v>0</v>
      </c>
      <c r="BG927" s="149" t="b">
        <f t="shared" si="733"/>
        <v>0</v>
      </c>
      <c r="BH927" s="130" t="b">
        <f t="shared" si="734"/>
        <v>0</v>
      </c>
      <c r="BI927" s="130" t="str">
        <f t="shared" si="747"/>
        <v/>
      </c>
      <c r="BJ927" s="130" t="str">
        <f t="shared" si="748"/>
        <v/>
      </c>
      <c r="BK927" s="130">
        <f t="shared" si="749"/>
        <v>0</v>
      </c>
      <c r="BL927" s="130" t="str">
        <f t="shared" si="735"/>
        <v/>
      </c>
      <c r="BM927" s="130" t="str">
        <f t="shared" si="754"/>
        <v/>
      </c>
      <c r="BN927" s="130" t="str">
        <f t="shared" si="755"/>
        <v/>
      </c>
      <c r="BO927" s="130">
        <f t="shared" si="751"/>
        <v>0</v>
      </c>
      <c r="BP927" s="130">
        <f t="shared" si="752"/>
        <v>0</v>
      </c>
      <c r="BQ927" s="130">
        <f t="shared" si="753"/>
        <v>0</v>
      </c>
      <c r="BR927" s="130">
        <f t="shared" si="750"/>
        <v>0</v>
      </c>
      <c r="BS927" s="130" t="str">
        <f t="shared" si="736"/>
        <v>N</v>
      </c>
    </row>
    <row r="928" spans="1:71" ht="18" customHeight="1">
      <c r="A928" s="115"/>
      <c r="B928" s="117"/>
      <c r="C928" s="117"/>
      <c r="D928" s="118"/>
      <c r="E928" s="118"/>
      <c r="F928" s="115"/>
      <c r="G928" s="115"/>
      <c r="H928" s="119"/>
      <c r="I928" s="109" t="str">
        <f t="shared" si="706"/>
        <v xml:space="preserve"> </v>
      </c>
      <c r="J928" s="109" t="str">
        <f t="shared" si="707"/>
        <v xml:space="preserve"> </v>
      </c>
      <c r="K928" s="109" t="str">
        <f t="shared" si="708"/>
        <v xml:space="preserve"> </v>
      </c>
      <c r="W928" s="141" t="str">
        <f t="shared" si="709"/>
        <v xml:space="preserve"> </v>
      </c>
      <c r="X928" s="137" t="str">
        <f t="shared" si="710"/>
        <v xml:space="preserve"> </v>
      </c>
      <c r="Y928" s="137" t="str">
        <f t="shared" si="711"/>
        <v xml:space="preserve"> </v>
      </c>
      <c r="Z928" s="137" t="str">
        <f t="shared" si="737"/>
        <v xml:space="preserve"> </v>
      </c>
      <c r="AA928" s="138" t="str">
        <f t="shared" si="738"/>
        <v xml:space="preserve"> </v>
      </c>
      <c r="AB928" s="144" t="str">
        <f t="shared" si="739"/>
        <v xml:space="preserve"> </v>
      </c>
      <c r="AC928" s="139" t="e">
        <f t="shared" si="740"/>
        <v>#N/A</v>
      </c>
      <c r="AD928" s="139" t="e">
        <f t="shared" si="741"/>
        <v>#N/A</v>
      </c>
      <c r="AE928" s="140" t="str">
        <f>IF(ISBLANK($G928)," ",IF($D928="Z",#REF!,IF($G928=2,0,IF($G928=1,IF($AB928&gt;$AD928,#REF!,0),IF($AB928&lt;$AC928,#REF!,#REF!)))))</f>
        <v xml:space="preserve"> </v>
      </c>
      <c r="AF928" s="140" t="str">
        <f>IF(ISBLANK($G928)," ",IF($D928="Z",#REF!+#REF!,IF($G928=2,#REF!+#REF!,IF($G928=1,IF($AB928&gt;$AD928,#REF!+#REF!,#REF!+#REF!),IF($AB928&lt;$AC928,#REF!+#REF!,#REF!+#REF!)))))</f>
        <v xml:space="preserve"> </v>
      </c>
      <c r="AG928" s="125">
        <f t="shared" si="712"/>
        <v>0</v>
      </c>
      <c r="AH928" s="126">
        <f t="shared" si="713"/>
        <v>0</v>
      </c>
      <c r="AI928" s="126">
        <f t="shared" si="714"/>
        <v>0</v>
      </c>
      <c r="AJ928" s="126">
        <f t="shared" si="715"/>
        <v>0</v>
      </c>
      <c r="AK928" s="126">
        <f t="shared" si="716"/>
        <v>0</v>
      </c>
      <c r="AL928" s="126">
        <f t="shared" si="717"/>
        <v>4</v>
      </c>
      <c r="AM928" s="125">
        <f t="shared" si="746"/>
        <v>23</v>
      </c>
      <c r="AN928" s="125">
        <f t="shared" si="742"/>
        <v>0</v>
      </c>
      <c r="AO928" s="125">
        <f t="shared" si="743"/>
        <v>0</v>
      </c>
      <c r="AP928" s="125">
        <f t="shared" si="718"/>
        <v>1</v>
      </c>
      <c r="AQ928" s="127">
        <f t="shared" si="719"/>
        <v>810</v>
      </c>
      <c r="AR928" s="127">
        <f t="shared" si="720"/>
        <v>0</v>
      </c>
      <c r="AS928" s="125">
        <f t="shared" si="721"/>
        <v>0</v>
      </c>
      <c r="AT928" s="128">
        <f t="shared" si="722"/>
        <v>0</v>
      </c>
      <c r="AU928" s="128">
        <f t="shared" si="723"/>
        <v>0</v>
      </c>
      <c r="AV928" s="128">
        <f t="shared" si="724"/>
        <v>0</v>
      </c>
      <c r="AW928" s="128">
        <f t="shared" si="725"/>
        <v>0</v>
      </c>
      <c r="AX928" s="146">
        <f t="shared" si="744"/>
        <v>0</v>
      </c>
      <c r="AY928" s="147">
        <f t="shared" si="726"/>
        <v>0</v>
      </c>
      <c r="AZ928" s="146">
        <f t="shared" si="745"/>
        <v>0</v>
      </c>
      <c r="BA928" s="129">
        <f t="shared" si="727"/>
        <v>0</v>
      </c>
      <c r="BB928" s="129">
        <f t="shared" si="728"/>
        <v>0</v>
      </c>
      <c r="BC928" s="129">
        <f t="shared" si="729"/>
        <v>0</v>
      </c>
      <c r="BD928" s="130">
        <f t="shared" si="730"/>
        <v>0</v>
      </c>
      <c r="BE928" s="130">
        <f t="shared" si="731"/>
        <v>0</v>
      </c>
      <c r="BF928" s="130">
        <f t="shared" si="732"/>
        <v>0</v>
      </c>
      <c r="BG928" s="149" t="b">
        <f t="shared" si="733"/>
        <v>0</v>
      </c>
      <c r="BH928" s="130" t="b">
        <f t="shared" si="734"/>
        <v>0</v>
      </c>
      <c r="BI928" s="130" t="str">
        <f t="shared" si="747"/>
        <v/>
      </c>
      <c r="BJ928" s="130" t="str">
        <f t="shared" si="748"/>
        <v/>
      </c>
      <c r="BK928" s="130">
        <f t="shared" si="749"/>
        <v>0</v>
      </c>
      <c r="BL928" s="130" t="str">
        <f t="shared" si="735"/>
        <v/>
      </c>
      <c r="BM928" s="130" t="str">
        <f t="shared" si="754"/>
        <v/>
      </c>
      <c r="BN928" s="130" t="str">
        <f t="shared" si="755"/>
        <v/>
      </c>
      <c r="BO928" s="130">
        <f t="shared" si="751"/>
        <v>0</v>
      </c>
      <c r="BP928" s="130">
        <f t="shared" si="752"/>
        <v>0</v>
      </c>
      <c r="BQ928" s="130">
        <f t="shared" si="753"/>
        <v>0</v>
      </c>
      <c r="BR928" s="130">
        <f t="shared" si="750"/>
        <v>0</v>
      </c>
      <c r="BS928" s="130" t="str">
        <f t="shared" si="736"/>
        <v>N</v>
      </c>
    </row>
    <row r="929" spans="1:71" ht="18" customHeight="1">
      <c r="A929" s="115"/>
      <c r="B929" s="117"/>
      <c r="C929" s="117"/>
      <c r="D929" s="118"/>
      <c r="E929" s="118"/>
      <c r="F929" s="115"/>
      <c r="G929" s="115"/>
      <c r="H929" s="119"/>
      <c r="I929" s="109" t="str">
        <f t="shared" si="706"/>
        <v xml:space="preserve"> </v>
      </c>
      <c r="J929" s="109" t="str">
        <f t="shared" si="707"/>
        <v xml:space="preserve"> </v>
      </c>
      <c r="K929" s="109" t="str">
        <f t="shared" si="708"/>
        <v xml:space="preserve"> </v>
      </c>
      <c r="W929" s="141" t="str">
        <f t="shared" si="709"/>
        <v xml:space="preserve"> </v>
      </c>
      <c r="X929" s="137" t="str">
        <f t="shared" si="710"/>
        <v xml:space="preserve"> </v>
      </c>
      <c r="Y929" s="137" t="str">
        <f t="shared" si="711"/>
        <v xml:space="preserve"> </v>
      </c>
      <c r="Z929" s="137" t="str">
        <f t="shared" si="737"/>
        <v xml:space="preserve"> </v>
      </c>
      <c r="AA929" s="138" t="str">
        <f t="shared" si="738"/>
        <v xml:space="preserve"> </v>
      </c>
      <c r="AB929" s="144" t="str">
        <f t="shared" si="739"/>
        <v xml:space="preserve"> </v>
      </c>
      <c r="AC929" s="139" t="e">
        <f t="shared" si="740"/>
        <v>#N/A</v>
      </c>
      <c r="AD929" s="139" t="e">
        <f t="shared" si="741"/>
        <v>#N/A</v>
      </c>
      <c r="AE929" s="140" t="str">
        <f>IF(ISBLANK($G929)," ",IF($D929="Z",#REF!,IF($G929=2,0,IF($G929=1,IF($AB929&gt;$AD929,#REF!,0),IF($AB929&lt;$AC929,#REF!,#REF!)))))</f>
        <v xml:space="preserve"> </v>
      </c>
      <c r="AF929" s="140" t="str">
        <f>IF(ISBLANK($G929)," ",IF($D929="Z",#REF!+#REF!,IF($G929=2,#REF!+#REF!,IF($G929=1,IF($AB929&gt;$AD929,#REF!+#REF!,#REF!+#REF!),IF($AB929&lt;$AC929,#REF!+#REF!,#REF!+#REF!)))))</f>
        <v xml:space="preserve"> </v>
      </c>
      <c r="AG929" s="125">
        <f t="shared" si="712"/>
        <v>0</v>
      </c>
      <c r="AH929" s="126">
        <f t="shared" si="713"/>
        <v>0</v>
      </c>
      <c r="AI929" s="126">
        <f t="shared" si="714"/>
        <v>0</v>
      </c>
      <c r="AJ929" s="126">
        <f t="shared" si="715"/>
        <v>0</v>
      </c>
      <c r="AK929" s="126">
        <f t="shared" si="716"/>
        <v>0</v>
      </c>
      <c r="AL929" s="126">
        <f t="shared" si="717"/>
        <v>4</v>
      </c>
      <c r="AM929" s="125">
        <f t="shared" si="746"/>
        <v>23</v>
      </c>
      <c r="AN929" s="125">
        <f t="shared" si="742"/>
        <v>0</v>
      </c>
      <c r="AO929" s="125">
        <f t="shared" si="743"/>
        <v>0</v>
      </c>
      <c r="AP929" s="125">
        <f t="shared" si="718"/>
        <v>1</v>
      </c>
      <c r="AQ929" s="127">
        <f t="shared" si="719"/>
        <v>810</v>
      </c>
      <c r="AR929" s="127">
        <f t="shared" si="720"/>
        <v>0</v>
      </c>
      <c r="AS929" s="125">
        <f t="shared" si="721"/>
        <v>0</v>
      </c>
      <c r="AT929" s="128">
        <f t="shared" si="722"/>
        <v>0</v>
      </c>
      <c r="AU929" s="128">
        <f t="shared" si="723"/>
        <v>0</v>
      </c>
      <c r="AV929" s="128">
        <f t="shared" si="724"/>
        <v>0</v>
      </c>
      <c r="AW929" s="128">
        <f t="shared" si="725"/>
        <v>0</v>
      </c>
      <c r="AX929" s="146">
        <f t="shared" si="744"/>
        <v>0</v>
      </c>
      <c r="AY929" s="147">
        <f t="shared" si="726"/>
        <v>0</v>
      </c>
      <c r="AZ929" s="146">
        <f t="shared" si="745"/>
        <v>0</v>
      </c>
      <c r="BA929" s="129">
        <f t="shared" si="727"/>
        <v>0</v>
      </c>
      <c r="BB929" s="129">
        <f t="shared" si="728"/>
        <v>0</v>
      </c>
      <c r="BC929" s="129">
        <f t="shared" si="729"/>
        <v>0</v>
      </c>
      <c r="BD929" s="130">
        <f t="shared" si="730"/>
        <v>0</v>
      </c>
      <c r="BE929" s="130">
        <f t="shared" si="731"/>
        <v>0</v>
      </c>
      <c r="BF929" s="130">
        <f t="shared" si="732"/>
        <v>0</v>
      </c>
      <c r="BG929" s="149" t="b">
        <f t="shared" si="733"/>
        <v>0</v>
      </c>
      <c r="BH929" s="130" t="b">
        <f t="shared" si="734"/>
        <v>0</v>
      </c>
      <c r="BI929" s="130" t="str">
        <f t="shared" si="747"/>
        <v/>
      </c>
      <c r="BJ929" s="130" t="str">
        <f t="shared" si="748"/>
        <v/>
      </c>
      <c r="BK929" s="130">
        <f t="shared" si="749"/>
        <v>0</v>
      </c>
      <c r="BL929" s="130" t="str">
        <f t="shared" si="735"/>
        <v/>
      </c>
      <c r="BM929" s="130" t="str">
        <f t="shared" si="754"/>
        <v/>
      </c>
      <c r="BN929" s="130" t="str">
        <f t="shared" si="755"/>
        <v/>
      </c>
      <c r="BO929" s="130">
        <f t="shared" si="751"/>
        <v>0</v>
      </c>
      <c r="BP929" s="130">
        <f t="shared" si="752"/>
        <v>0</v>
      </c>
      <c r="BQ929" s="130">
        <f t="shared" si="753"/>
        <v>0</v>
      </c>
      <c r="BR929" s="130">
        <f t="shared" si="750"/>
        <v>0</v>
      </c>
      <c r="BS929" s="130" t="str">
        <f t="shared" si="736"/>
        <v>N</v>
      </c>
    </row>
    <row r="930" spans="1:71" ht="18" customHeight="1">
      <c r="A930" s="115"/>
      <c r="B930" s="117"/>
      <c r="C930" s="117"/>
      <c r="D930" s="118"/>
      <c r="E930" s="118"/>
      <c r="F930" s="115"/>
      <c r="G930" s="115"/>
      <c r="H930" s="119"/>
      <c r="I930" s="109" t="str">
        <f t="shared" si="706"/>
        <v xml:space="preserve"> </v>
      </c>
      <c r="J930" s="109" t="str">
        <f t="shared" si="707"/>
        <v xml:space="preserve"> </v>
      </c>
      <c r="K930" s="109" t="str">
        <f t="shared" si="708"/>
        <v xml:space="preserve"> </v>
      </c>
      <c r="W930" s="141" t="str">
        <f t="shared" si="709"/>
        <v xml:space="preserve"> </v>
      </c>
      <c r="X930" s="137" t="str">
        <f t="shared" si="710"/>
        <v xml:space="preserve"> </v>
      </c>
      <c r="Y930" s="137" t="str">
        <f t="shared" si="711"/>
        <v xml:space="preserve"> </v>
      </c>
      <c r="Z930" s="137" t="str">
        <f t="shared" si="737"/>
        <v xml:space="preserve"> </v>
      </c>
      <c r="AA930" s="138" t="str">
        <f t="shared" si="738"/>
        <v xml:space="preserve"> </v>
      </c>
      <c r="AB930" s="144" t="str">
        <f t="shared" si="739"/>
        <v xml:space="preserve"> </v>
      </c>
      <c r="AC930" s="139" t="e">
        <f t="shared" si="740"/>
        <v>#N/A</v>
      </c>
      <c r="AD930" s="139" t="e">
        <f t="shared" si="741"/>
        <v>#N/A</v>
      </c>
      <c r="AE930" s="140" t="str">
        <f>IF(ISBLANK($G930)," ",IF($D930="Z",#REF!,IF($G930=2,0,IF($G930=1,IF($AB930&gt;$AD930,#REF!,0),IF($AB930&lt;$AC930,#REF!,#REF!)))))</f>
        <v xml:space="preserve"> </v>
      </c>
      <c r="AF930" s="140" t="str">
        <f>IF(ISBLANK($G930)," ",IF($D930="Z",#REF!+#REF!,IF($G930=2,#REF!+#REF!,IF($G930=1,IF($AB930&gt;$AD930,#REF!+#REF!,#REF!+#REF!),IF($AB930&lt;$AC930,#REF!+#REF!,#REF!+#REF!)))))</f>
        <v xml:space="preserve"> </v>
      </c>
      <c r="AG930" s="125">
        <f t="shared" si="712"/>
        <v>0</v>
      </c>
      <c r="AH930" s="126">
        <f t="shared" si="713"/>
        <v>0</v>
      </c>
      <c r="AI930" s="126">
        <f t="shared" si="714"/>
        <v>0</v>
      </c>
      <c r="AJ930" s="126">
        <f t="shared" si="715"/>
        <v>0</v>
      </c>
      <c r="AK930" s="126">
        <f t="shared" si="716"/>
        <v>0</v>
      </c>
      <c r="AL930" s="126">
        <f t="shared" si="717"/>
        <v>4</v>
      </c>
      <c r="AM930" s="125">
        <f t="shared" si="746"/>
        <v>23</v>
      </c>
      <c r="AN930" s="125">
        <f t="shared" si="742"/>
        <v>0</v>
      </c>
      <c r="AO930" s="125">
        <f t="shared" si="743"/>
        <v>0</v>
      </c>
      <c r="AP930" s="125">
        <f t="shared" si="718"/>
        <v>1</v>
      </c>
      <c r="AQ930" s="127">
        <f t="shared" si="719"/>
        <v>810</v>
      </c>
      <c r="AR930" s="127">
        <f t="shared" si="720"/>
        <v>0</v>
      </c>
      <c r="AS930" s="125">
        <f t="shared" si="721"/>
        <v>0</v>
      </c>
      <c r="AT930" s="128">
        <f t="shared" si="722"/>
        <v>0</v>
      </c>
      <c r="AU930" s="128">
        <f t="shared" si="723"/>
        <v>0</v>
      </c>
      <c r="AV930" s="128">
        <f t="shared" si="724"/>
        <v>0</v>
      </c>
      <c r="AW930" s="128">
        <f t="shared" si="725"/>
        <v>0</v>
      </c>
      <c r="AX930" s="146">
        <f t="shared" si="744"/>
        <v>0</v>
      </c>
      <c r="AY930" s="147">
        <f t="shared" si="726"/>
        <v>0</v>
      </c>
      <c r="AZ930" s="146">
        <f t="shared" si="745"/>
        <v>0</v>
      </c>
      <c r="BA930" s="129">
        <f t="shared" si="727"/>
        <v>0</v>
      </c>
      <c r="BB930" s="129">
        <f t="shared" si="728"/>
        <v>0</v>
      </c>
      <c r="BC930" s="129">
        <f t="shared" si="729"/>
        <v>0</v>
      </c>
      <c r="BD930" s="130">
        <f t="shared" si="730"/>
        <v>0</v>
      </c>
      <c r="BE930" s="130">
        <f t="shared" si="731"/>
        <v>0</v>
      </c>
      <c r="BF930" s="130">
        <f t="shared" si="732"/>
        <v>0</v>
      </c>
      <c r="BG930" s="149" t="b">
        <f t="shared" si="733"/>
        <v>0</v>
      </c>
      <c r="BH930" s="130" t="b">
        <f t="shared" si="734"/>
        <v>0</v>
      </c>
      <c r="BI930" s="130" t="str">
        <f t="shared" si="747"/>
        <v/>
      </c>
      <c r="BJ930" s="130" t="str">
        <f t="shared" si="748"/>
        <v/>
      </c>
      <c r="BK930" s="130">
        <f t="shared" si="749"/>
        <v>0</v>
      </c>
      <c r="BL930" s="130" t="str">
        <f t="shared" si="735"/>
        <v/>
      </c>
      <c r="BM930" s="130" t="str">
        <f t="shared" si="754"/>
        <v/>
      </c>
      <c r="BN930" s="130" t="str">
        <f t="shared" si="755"/>
        <v/>
      </c>
      <c r="BO930" s="130">
        <f t="shared" si="751"/>
        <v>0</v>
      </c>
      <c r="BP930" s="130">
        <f t="shared" si="752"/>
        <v>0</v>
      </c>
      <c r="BQ930" s="130">
        <f t="shared" si="753"/>
        <v>0</v>
      </c>
      <c r="BR930" s="130">
        <f t="shared" si="750"/>
        <v>0</v>
      </c>
      <c r="BS930" s="130" t="str">
        <f t="shared" si="736"/>
        <v>N</v>
      </c>
    </row>
    <row r="931" spans="1:71" ht="18" customHeight="1">
      <c r="A931" s="115"/>
      <c r="B931" s="117"/>
      <c r="C931" s="117"/>
      <c r="D931" s="118"/>
      <c r="E931" s="118"/>
      <c r="F931" s="115"/>
      <c r="G931" s="115"/>
      <c r="H931" s="119"/>
      <c r="I931" s="109" t="str">
        <f t="shared" si="706"/>
        <v xml:space="preserve"> </v>
      </c>
      <c r="J931" s="109" t="str">
        <f t="shared" si="707"/>
        <v xml:space="preserve"> </v>
      </c>
      <c r="K931" s="109" t="str">
        <f t="shared" si="708"/>
        <v xml:space="preserve"> </v>
      </c>
      <c r="W931" s="141" t="str">
        <f t="shared" si="709"/>
        <v xml:space="preserve"> </v>
      </c>
      <c r="X931" s="137" t="str">
        <f t="shared" si="710"/>
        <v xml:space="preserve"> </v>
      </c>
      <c r="Y931" s="137" t="str">
        <f t="shared" si="711"/>
        <v xml:space="preserve"> </v>
      </c>
      <c r="Z931" s="137" t="str">
        <f t="shared" si="737"/>
        <v xml:space="preserve"> </v>
      </c>
      <c r="AA931" s="138" t="str">
        <f t="shared" si="738"/>
        <v xml:space="preserve"> </v>
      </c>
      <c r="AB931" s="144" t="str">
        <f t="shared" si="739"/>
        <v xml:space="preserve"> </v>
      </c>
      <c r="AC931" s="139" t="e">
        <f t="shared" si="740"/>
        <v>#N/A</v>
      </c>
      <c r="AD931" s="139" t="e">
        <f t="shared" si="741"/>
        <v>#N/A</v>
      </c>
      <c r="AE931" s="140" t="str">
        <f>IF(ISBLANK($G931)," ",IF($D931="Z",#REF!,IF($G931=2,0,IF($G931=1,IF($AB931&gt;$AD931,#REF!,0),IF($AB931&lt;$AC931,#REF!,#REF!)))))</f>
        <v xml:space="preserve"> </v>
      </c>
      <c r="AF931" s="140" t="str">
        <f>IF(ISBLANK($G931)," ",IF($D931="Z",#REF!+#REF!,IF($G931=2,#REF!+#REF!,IF($G931=1,IF($AB931&gt;$AD931,#REF!+#REF!,#REF!+#REF!),IF($AB931&lt;$AC931,#REF!+#REF!,#REF!+#REF!)))))</f>
        <v xml:space="preserve"> </v>
      </c>
      <c r="AG931" s="125">
        <f t="shared" si="712"/>
        <v>0</v>
      </c>
      <c r="AH931" s="126">
        <f t="shared" si="713"/>
        <v>0</v>
      </c>
      <c r="AI931" s="126">
        <f t="shared" si="714"/>
        <v>0</v>
      </c>
      <c r="AJ931" s="126">
        <f t="shared" si="715"/>
        <v>0</v>
      </c>
      <c r="AK931" s="126">
        <f t="shared" si="716"/>
        <v>0</v>
      </c>
      <c r="AL931" s="126">
        <f t="shared" si="717"/>
        <v>4</v>
      </c>
      <c r="AM931" s="125">
        <f t="shared" si="746"/>
        <v>23</v>
      </c>
      <c r="AN931" s="125">
        <f t="shared" si="742"/>
        <v>0</v>
      </c>
      <c r="AO931" s="125">
        <f t="shared" si="743"/>
        <v>0</v>
      </c>
      <c r="AP931" s="125">
        <f t="shared" si="718"/>
        <v>1</v>
      </c>
      <c r="AQ931" s="127">
        <f t="shared" si="719"/>
        <v>810</v>
      </c>
      <c r="AR931" s="127">
        <f t="shared" si="720"/>
        <v>0</v>
      </c>
      <c r="AS931" s="125">
        <f t="shared" si="721"/>
        <v>0</v>
      </c>
      <c r="AT931" s="128">
        <f t="shared" si="722"/>
        <v>0</v>
      </c>
      <c r="AU931" s="128">
        <f t="shared" si="723"/>
        <v>0</v>
      </c>
      <c r="AV931" s="128">
        <f t="shared" si="724"/>
        <v>0</v>
      </c>
      <c r="AW931" s="128">
        <f t="shared" si="725"/>
        <v>0</v>
      </c>
      <c r="AX931" s="146">
        <f t="shared" si="744"/>
        <v>0</v>
      </c>
      <c r="AY931" s="147">
        <f t="shared" si="726"/>
        <v>0</v>
      </c>
      <c r="AZ931" s="146">
        <f t="shared" si="745"/>
        <v>0</v>
      </c>
      <c r="BA931" s="129">
        <f t="shared" si="727"/>
        <v>0</v>
      </c>
      <c r="BB931" s="129">
        <f t="shared" si="728"/>
        <v>0</v>
      </c>
      <c r="BC931" s="129">
        <f t="shared" si="729"/>
        <v>0</v>
      </c>
      <c r="BD931" s="130">
        <f t="shared" si="730"/>
        <v>0</v>
      </c>
      <c r="BE931" s="130">
        <f t="shared" si="731"/>
        <v>0</v>
      </c>
      <c r="BF931" s="130">
        <f t="shared" si="732"/>
        <v>0</v>
      </c>
      <c r="BG931" s="149" t="b">
        <f t="shared" si="733"/>
        <v>0</v>
      </c>
      <c r="BH931" s="130" t="b">
        <f t="shared" si="734"/>
        <v>0</v>
      </c>
      <c r="BI931" s="130" t="str">
        <f t="shared" si="747"/>
        <v/>
      </c>
      <c r="BJ931" s="130" t="str">
        <f t="shared" si="748"/>
        <v/>
      </c>
      <c r="BK931" s="130">
        <f t="shared" si="749"/>
        <v>0</v>
      </c>
      <c r="BL931" s="130" t="str">
        <f t="shared" si="735"/>
        <v/>
      </c>
      <c r="BM931" s="130" t="str">
        <f t="shared" si="754"/>
        <v/>
      </c>
      <c r="BN931" s="130" t="str">
        <f t="shared" si="755"/>
        <v/>
      </c>
      <c r="BO931" s="130">
        <f t="shared" si="751"/>
        <v>0</v>
      </c>
      <c r="BP931" s="130">
        <f t="shared" si="752"/>
        <v>0</v>
      </c>
      <c r="BQ931" s="130">
        <f t="shared" si="753"/>
        <v>0</v>
      </c>
      <c r="BR931" s="130">
        <f t="shared" si="750"/>
        <v>0</v>
      </c>
      <c r="BS931" s="130" t="str">
        <f t="shared" si="736"/>
        <v>N</v>
      </c>
    </row>
    <row r="932" spans="1:71" ht="18" customHeight="1">
      <c r="A932" s="115"/>
      <c r="B932" s="117"/>
      <c r="C932" s="117"/>
      <c r="D932" s="118"/>
      <c r="E932" s="118"/>
      <c r="F932" s="115"/>
      <c r="G932" s="115"/>
      <c r="H932" s="119"/>
      <c r="I932" s="109" t="str">
        <f t="shared" si="706"/>
        <v xml:space="preserve"> </v>
      </c>
      <c r="J932" s="109" t="str">
        <f t="shared" si="707"/>
        <v xml:space="preserve"> </v>
      </c>
      <c r="K932" s="109" t="str">
        <f t="shared" si="708"/>
        <v xml:space="preserve"> </v>
      </c>
      <c r="W932" s="141" t="str">
        <f t="shared" si="709"/>
        <v xml:space="preserve"> </v>
      </c>
      <c r="X932" s="137" t="str">
        <f t="shared" si="710"/>
        <v xml:space="preserve"> </v>
      </c>
      <c r="Y932" s="137" t="str">
        <f t="shared" si="711"/>
        <v xml:space="preserve"> </v>
      </c>
      <c r="Z932" s="137" t="str">
        <f t="shared" si="737"/>
        <v xml:space="preserve"> </v>
      </c>
      <c r="AA932" s="138" t="str">
        <f t="shared" si="738"/>
        <v xml:space="preserve"> </v>
      </c>
      <c r="AB932" s="144" t="str">
        <f t="shared" si="739"/>
        <v xml:space="preserve"> </v>
      </c>
      <c r="AC932" s="139" t="e">
        <f t="shared" si="740"/>
        <v>#N/A</v>
      </c>
      <c r="AD932" s="139" t="e">
        <f t="shared" si="741"/>
        <v>#N/A</v>
      </c>
      <c r="AE932" s="140" t="str">
        <f>IF(ISBLANK($G932)," ",IF($D932="Z",#REF!,IF($G932=2,0,IF($G932=1,IF($AB932&gt;$AD932,#REF!,0),IF($AB932&lt;$AC932,#REF!,#REF!)))))</f>
        <v xml:space="preserve"> </v>
      </c>
      <c r="AF932" s="140" t="str">
        <f>IF(ISBLANK($G932)," ",IF($D932="Z",#REF!+#REF!,IF($G932=2,#REF!+#REF!,IF($G932=1,IF($AB932&gt;$AD932,#REF!+#REF!,#REF!+#REF!),IF($AB932&lt;$AC932,#REF!+#REF!,#REF!+#REF!)))))</f>
        <v xml:space="preserve"> </v>
      </c>
      <c r="AG932" s="125">
        <f t="shared" si="712"/>
        <v>0</v>
      </c>
      <c r="AH932" s="126">
        <f t="shared" si="713"/>
        <v>0</v>
      </c>
      <c r="AI932" s="126">
        <f t="shared" si="714"/>
        <v>0</v>
      </c>
      <c r="AJ932" s="126">
        <f t="shared" si="715"/>
        <v>0</v>
      </c>
      <c r="AK932" s="126">
        <f t="shared" si="716"/>
        <v>0</v>
      </c>
      <c r="AL932" s="126">
        <f t="shared" si="717"/>
        <v>4</v>
      </c>
      <c r="AM932" s="125">
        <f t="shared" si="746"/>
        <v>23</v>
      </c>
      <c r="AN932" s="125">
        <f t="shared" si="742"/>
        <v>0</v>
      </c>
      <c r="AO932" s="125">
        <f t="shared" si="743"/>
        <v>0</v>
      </c>
      <c r="AP932" s="125">
        <f t="shared" si="718"/>
        <v>1</v>
      </c>
      <c r="AQ932" s="127">
        <f t="shared" si="719"/>
        <v>810</v>
      </c>
      <c r="AR932" s="127">
        <f t="shared" si="720"/>
        <v>0</v>
      </c>
      <c r="AS932" s="125">
        <f t="shared" si="721"/>
        <v>0</v>
      </c>
      <c r="AT932" s="128">
        <f t="shared" si="722"/>
        <v>0</v>
      </c>
      <c r="AU932" s="128">
        <f t="shared" si="723"/>
        <v>0</v>
      </c>
      <c r="AV932" s="128">
        <f t="shared" si="724"/>
        <v>0</v>
      </c>
      <c r="AW932" s="128">
        <f t="shared" si="725"/>
        <v>0</v>
      </c>
      <c r="AX932" s="146">
        <f t="shared" si="744"/>
        <v>0</v>
      </c>
      <c r="AY932" s="147">
        <f t="shared" si="726"/>
        <v>0</v>
      </c>
      <c r="AZ932" s="146">
        <f t="shared" si="745"/>
        <v>0</v>
      </c>
      <c r="BA932" s="129">
        <f t="shared" si="727"/>
        <v>0</v>
      </c>
      <c r="BB932" s="129">
        <f t="shared" si="728"/>
        <v>0</v>
      </c>
      <c r="BC932" s="129">
        <f t="shared" si="729"/>
        <v>0</v>
      </c>
      <c r="BD932" s="130">
        <f t="shared" si="730"/>
        <v>0</v>
      </c>
      <c r="BE932" s="130">
        <f t="shared" si="731"/>
        <v>0</v>
      </c>
      <c r="BF932" s="130">
        <f t="shared" si="732"/>
        <v>0</v>
      </c>
      <c r="BG932" s="149" t="b">
        <f t="shared" si="733"/>
        <v>0</v>
      </c>
      <c r="BH932" s="130" t="b">
        <f t="shared" si="734"/>
        <v>0</v>
      </c>
      <c r="BI932" s="130" t="str">
        <f t="shared" si="747"/>
        <v/>
      </c>
      <c r="BJ932" s="130" t="str">
        <f t="shared" si="748"/>
        <v/>
      </c>
      <c r="BK932" s="130">
        <f t="shared" si="749"/>
        <v>0</v>
      </c>
      <c r="BL932" s="130" t="str">
        <f t="shared" si="735"/>
        <v/>
      </c>
      <c r="BM932" s="130" t="str">
        <f t="shared" si="754"/>
        <v/>
      </c>
      <c r="BN932" s="130" t="str">
        <f t="shared" si="755"/>
        <v/>
      </c>
      <c r="BO932" s="130">
        <f t="shared" si="751"/>
        <v>0</v>
      </c>
      <c r="BP932" s="130">
        <f t="shared" si="752"/>
        <v>0</v>
      </c>
      <c r="BQ932" s="130">
        <f t="shared" si="753"/>
        <v>0</v>
      </c>
      <c r="BR932" s="130">
        <f t="shared" si="750"/>
        <v>0</v>
      </c>
      <c r="BS932" s="130" t="str">
        <f t="shared" si="736"/>
        <v>N</v>
      </c>
    </row>
    <row r="933" spans="1:71" ht="18" customHeight="1">
      <c r="A933" s="115"/>
      <c r="B933" s="117"/>
      <c r="C933" s="117"/>
      <c r="D933" s="118"/>
      <c r="E933" s="118"/>
      <c r="F933" s="115"/>
      <c r="G933" s="115"/>
      <c r="H933" s="119"/>
      <c r="I933" s="109" t="str">
        <f t="shared" si="706"/>
        <v xml:space="preserve"> </v>
      </c>
      <c r="J933" s="109" t="str">
        <f t="shared" si="707"/>
        <v xml:space="preserve"> </v>
      </c>
      <c r="K933" s="109" t="str">
        <f t="shared" si="708"/>
        <v xml:space="preserve"> </v>
      </c>
      <c r="W933" s="141" t="str">
        <f t="shared" si="709"/>
        <v xml:space="preserve"> </v>
      </c>
      <c r="X933" s="137" t="str">
        <f t="shared" si="710"/>
        <v xml:space="preserve"> </v>
      </c>
      <c r="Y933" s="137" t="str">
        <f t="shared" si="711"/>
        <v xml:space="preserve"> </v>
      </c>
      <c r="Z933" s="137" t="str">
        <f t="shared" si="737"/>
        <v xml:space="preserve"> </v>
      </c>
      <c r="AA933" s="138" t="str">
        <f t="shared" si="738"/>
        <v xml:space="preserve"> </v>
      </c>
      <c r="AB933" s="144" t="str">
        <f t="shared" si="739"/>
        <v xml:space="preserve"> </v>
      </c>
      <c r="AC933" s="139" t="e">
        <f t="shared" si="740"/>
        <v>#N/A</v>
      </c>
      <c r="AD933" s="139" t="e">
        <f t="shared" si="741"/>
        <v>#N/A</v>
      </c>
      <c r="AE933" s="140" t="str">
        <f>IF(ISBLANK($G933)," ",IF($D933="Z",#REF!,IF($G933=2,0,IF($G933=1,IF($AB933&gt;$AD933,#REF!,0),IF($AB933&lt;$AC933,#REF!,#REF!)))))</f>
        <v xml:space="preserve"> </v>
      </c>
      <c r="AF933" s="140" t="str">
        <f>IF(ISBLANK($G933)," ",IF($D933="Z",#REF!+#REF!,IF($G933=2,#REF!+#REF!,IF($G933=1,IF($AB933&gt;$AD933,#REF!+#REF!,#REF!+#REF!),IF($AB933&lt;$AC933,#REF!+#REF!,#REF!+#REF!)))))</f>
        <v xml:space="preserve"> </v>
      </c>
      <c r="AG933" s="125">
        <f t="shared" si="712"/>
        <v>0</v>
      </c>
      <c r="AH933" s="126">
        <f t="shared" si="713"/>
        <v>0</v>
      </c>
      <c r="AI933" s="126">
        <f t="shared" si="714"/>
        <v>0</v>
      </c>
      <c r="AJ933" s="126">
        <f t="shared" si="715"/>
        <v>0</v>
      </c>
      <c r="AK933" s="126">
        <f t="shared" si="716"/>
        <v>0</v>
      </c>
      <c r="AL933" s="126">
        <f t="shared" si="717"/>
        <v>4</v>
      </c>
      <c r="AM933" s="125">
        <f t="shared" si="746"/>
        <v>23</v>
      </c>
      <c r="AN933" s="125">
        <f t="shared" si="742"/>
        <v>0</v>
      </c>
      <c r="AO933" s="125">
        <f t="shared" si="743"/>
        <v>0</v>
      </c>
      <c r="AP933" s="125">
        <f t="shared" si="718"/>
        <v>1</v>
      </c>
      <c r="AQ933" s="127">
        <f t="shared" si="719"/>
        <v>810</v>
      </c>
      <c r="AR933" s="127">
        <f t="shared" si="720"/>
        <v>0</v>
      </c>
      <c r="AS933" s="125">
        <f t="shared" si="721"/>
        <v>0</v>
      </c>
      <c r="AT933" s="128">
        <f t="shared" si="722"/>
        <v>0</v>
      </c>
      <c r="AU933" s="128">
        <f t="shared" si="723"/>
        <v>0</v>
      </c>
      <c r="AV933" s="128">
        <f t="shared" si="724"/>
        <v>0</v>
      </c>
      <c r="AW933" s="128">
        <f t="shared" si="725"/>
        <v>0</v>
      </c>
      <c r="AX933" s="146">
        <f t="shared" si="744"/>
        <v>0</v>
      </c>
      <c r="AY933" s="147">
        <f t="shared" si="726"/>
        <v>0</v>
      </c>
      <c r="AZ933" s="146">
        <f t="shared" si="745"/>
        <v>0</v>
      </c>
      <c r="BA933" s="129">
        <f t="shared" si="727"/>
        <v>0</v>
      </c>
      <c r="BB933" s="129">
        <f t="shared" si="728"/>
        <v>0</v>
      </c>
      <c r="BC933" s="129">
        <f t="shared" si="729"/>
        <v>0</v>
      </c>
      <c r="BD933" s="130">
        <f t="shared" si="730"/>
        <v>0</v>
      </c>
      <c r="BE933" s="130">
        <f t="shared" si="731"/>
        <v>0</v>
      </c>
      <c r="BF933" s="130">
        <f t="shared" si="732"/>
        <v>0</v>
      </c>
      <c r="BG933" s="149" t="b">
        <f t="shared" si="733"/>
        <v>0</v>
      </c>
      <c r="BH933" s="130" t="b">
        <f t="shared" si="734"/>
        <v>0</v>
      </c>
      <c r="BI933" s="130" t="str">
        <f t="shared" si="747"/>
        <v/>
      </c>
      <c r="BJ933" s="130" t="str">
        <f t="shared" si="748"/>
        <v/>
      </c>
      <c r="BK933" s="130">
        <f t="shared" si="749"/>
        <v>0</v>
      </c>
      <c r="BL933" s="130" t="str">
        <f t="shared" si="735"/>
        <v/>
      </c>
      <c r="BM933" s="130" t="str">
        <f t="shared" si="754"/>
        <v/>
      </c>
      <c r="BN933" s="130" t="str">
        <f t="shared" si="755"/>
        <v/>
      </c>
      <c r="BO933" s="130">
        <f t="shared" si="751"/>
        <v>0</v>
      </c>
      <c r="BP933" s="130">
        <f t="shared" si="752"/>
        <v>0</v>
      </c>
      <c r="BQ933" s="130">
        <f t="shared" si="753"/>
        <v>0</v>
      </c>
      <c r="BR933" s="130">
        <f t="shared" si="750"/>
        <v>0</v>
      </c>
      <c r="BS933" s="130" t="str">
        <f t="shared" si="736"/>
        <v>N</v>
      </c>
    </row>
    <row r="934" spans="1:71" ht="18" customHeight="1">
      <c r="A934" s="115"/>
      <c r="B934" s="117"/>
      <c r="C934" s="117"/>
      <c r="D934" s="118"/>
      <c r="E934" s="118"/>
      <c r="F934" s="115"/>
      <c r="G934" s="115"/>
      <c r="H934" s="119"/>
      <c r="I934" s="109" t="str">
        <f t="shared" si="706"/>
        <v xml:space="preserve"> </v>
      </c>
      <c r="J934" s="109" t="str">
        <f t="shared" si="707"/>
        <v xml:space="preserve"> </v>
      </c>
      <c r="K934" s="109" t="str">
        <f t="shared" si="708"/>
        <v xml:space="preserve"> </v>
      </c>
      <c r="W934" s="141" t="str">
        <f t="shared" si="709"/>
        <v xml:space="preserve"> </v>
      </c>
      <c r="X934" s="137" t="str">
        <f t="shared" si="710"/>
        <v xml:space="preserve"> </v>
      </c>
      <c r="Y934" s="137" t="str">
        <f t="shared" si="711"/>
        <v xml:space="preserve"> </v>
      </c>
      <c r="Z934" s="137" t="str">
        <f t="shared" si="737"/>
        <v xml:space="preserve"> </v>
      </c>
      <c r="AA934" s="138" t="str">
        <f t="shared" si="738"/>
        <v xml:space="preserve"> </v>
      </c>
      <c r="AB934" s="144" t="str">
        <f t="shared" si="739"/>
        <v xml:space="preserve"> </v>
      </c>
      <c r="AC934" s="139" t="e">
        <f t="shared" si="740"/>
        <v>#N/A</v>
      </c>
      <c r="AD934" s="139" t="e">
        <f t="shared" si="741"/>
        <v>#N/A</v>
      </c>
      <c r="AE934" s="140" t="str">
        <f>IF(ISBLANK($G934)," ",IF($D934="Z",#REF!,IF($G934=2,0,IF($G934=1,IF($AB934&gt;$AD934,#REF!,0),IF($AB934&lt;$AC934,#REF!,#REF!)))))</f>
        <v xml:space="preserve"> </v>
      </c>
      <c r="AF934" s="140" t="str">
        <f>IF(ISBLANK($G934)," ",IF($D934="Z",#REF!+#REF!,IF($G934=2,#REF!+#REF!,IF($G934=1,IF($AB934&gt;$AD934,#REF!+#REF!,#REF!+#REF!),IF($AB934&lt;$AC934,#REF!+#REF!,#REF!+#REF!)))))</f>
        <v xml:space="preserve"> </v>
      </c>
      <c r="AG934" s="125">
        <f t="shared" si="712"/>
        <v>0</v>
      </c>
      <c r="AH934" s="126">
        <f t="shared" si="713"/>
        <v>0</v>
      </c>
      <c r="AI934" s="126">
        <f t="shared" si="714"/>
        <v>0</v>
      </c>
      <c r="AJ934" s="126">
        <f t="shared" si="715"/>
        <v>0</v>
      </c>
      <c r="AK934" s="126">
        <f t="shared" si="716"/>
        <v>0</v>
      </c>
      <c r="AL934" s="126">
        <f t="shared" si="717"/>
        <v>4</v>
      </c>
      <c r="AM934" s="125">
        <f t="shared" si="746"/>
        <v>23</v>
      </c>
      <c r="AN934" s="125">
        <f t="shared" si="742"/>
        <v>0</v>
      </c>
      <c r="AO934" s="125">
        <f t="shared" si="743"/>
        <v>0</v>
      </c>
      <c r="AP934" s="125">
        <f t="shared" si="718"/>
        <v>1</v>
      </c>
      <c r="AQ934" s="127">
        <f t="shared" si="719"/>
        <v>810</v>
      </c>
      <c r="AR934" s="127">
        <f t="shared" si="720"/>
        <v>0</v>
      </c>
      <c r="AS934" s="125">
        <f t="shared" si="721"/>
        <v>0</v>
      </c>
      <c r="AT934" s="128">
        <f t="shared" si="722"/>
        <v>0</v>
      </c>
      <c r="AU934" s="128">
        <f t="shared" si="723"/>
        <v>0</v>
      </c>
      <c r="AV934" s="128">
        <f t="shared" si="724"/>
        <v>0</v>
      </c>
      <c r="AW934" s="128">
        <f t="shared" si="725"/>
        <v>0</v>
      </c>
      <c r="AX934" s="146">
        <f t="shared" si="744"/>
        <v>0</v>
      </c>
      <c r="AY934" s="147">
        <f t="shared" si="726"/>
        <v>0</v>
      </c>
      <c r="AZ934" s="146">
        <f t="shared" si="745"/>
        <v>0</v>
      </c>
      <c r="BA934" s="129">
        <f t="shared" si="727"/>
        <v>0</v>
      </c>
      <c r="BB934" s="129">
        <f t="shared" si="728"/>
        <v>0</v>
      </c>
      <c r="BC934" s="129">
        <f t="shared" si="729"/>
        <v>0</v>
      </c>
      <c r="BD934" s="130">
        <f t="shared" si="730"/>
        <v>0</v>
      </c>
      <c r="BE934" s="130">
        <f t="shared" si="731"/>
        <v>0</v>
      </c>
      <c r="BF934" s="130">
        <f t="shared" si="732"/>
        <v>0</v>
      </c>
      <c r="BG934" s="149" t="b">
        <f t="shared" si="733"/>
        <v>0</v>
      </c>
      <c r="BH934" s="130" t="b">
        <f t="shared" si="734"/>
        <v>0</v>
      </c>
      <c r="BI934" s="130" t="str">
        <f t="shared" si="747"/>
        <v/>
      </c>
      <c r="BJ934" s="130" t="str">
        <f t="shared" si="748"/>
        <v/>
      </c>
      <c r="BK934" s="130">
        <f t="shared" si="749"/>
        <v>0</v>
      </c>
      <c r="BL934" s="130" t="str">
        <f t="shared" si="735"/>
        <v/>
      </c>
      <c r="BM934" s="130" t="str">
        <f t="shared" si="754"/>
        <v/>
      </c>
      <c r="BN934" s="130" t="str">
        <f t="shared" si="755"/>
        <v/>
      </c>
      <c r="BO934" s="130">
        <f t="shared" si="751"/>
        <v>0</v>
      </c>
      <c r="BP934" s="130">
        <f t="shared" si="752"/>
        <v>0</v>
      </c>
      <c r="BQ934" s="130">
        <f t="shared" si="753"/>
        <v>0</v>
      </c>
      <c r="BR934" s="130">
        <f t="shared" si="750"/>
        <v>0</v>
      </c>
      <c r="BS934" s="130" t="str">
        <f t="shared" si="736"/>
        <v>N</v>
      </c>
    </row>
    <row r="935" spans="1:71" ht="18" customHeight="1">
      <c r="A935" s="115"/>
      <c r="B935" s="117"/>
      <c r="C935" s="117"/>
      <c r="D935" s="118"/>
      <c r="E935" s="118"/>
      <c r="F935" s="115"/>
      <c r="G935" s="115"/>
      <c r="H935" s="119"/>
      <c r="I935" s="109" t="str">
        <f t="shared" si="706"/>
        <v xml:space="preserve"> </v>
      </c>
      <c r="J935" s="109" t="str">
        <f t="shared" si="707"/>
        <v xml:space="preserve"> </v>
      </c>
      <c r="K935" s="109" t="str">
        <f t="shared" si="708"/>
        <v xml:space="preserve"> </v>
      </c>
      <c r="W935" s="141" t="str">
        <f t="shared" si="709"/>
        <v xml:space="preserve"> </v>
      </c>
      <c r="X935" s="137" t="str">
        <f t="shared" si="710"/>
        <v xml:space="preserve"> </v>
      </c>
      <c r="Y935" s="137" t="str">
        <f t="shared" si="711"/>
        <v xml:space="preserve"> </v>
      </c>
      <c r="Z935" s="137" t="str">
        <f t="shared" si="737"/>
        <v xml:space="preserve"> </v>
      </c>
      <c r="AA935" s="138" t="str">
        <f t="shared" si="738"/>
        <v xml:space="preserve"> </v>
      </c>
      <c r="AB935" s="144" t="str">
        <f t="shared" si="739"/>
        <v xml:space="preserve"> </v>
      </c>
      <c r="AC935" s="139" t="e">
        <f t="shared" si="740"/>
        <v>#N/A</v>
      </c>
      <c r="AD935" s="139" t="e">
        <f t="shared" si="741"/>
        <v>#N/A</v>
      </c>
      <c r="AE935" s="140" t="str">
        <f>IF(ISBLANK($G935)," ",IF($D935="Z",#REF!,IF($G935=2,0,IF($G935=1,IF($AB935&gt;$AD935,#REF!,0),IF($AB935&lt;$AC935,#REF!,#REF!)))))</f>
        <v xml:space="preserve"> </v>
      </c>
      <c r="AF935" s="140" t="str">
        <f>IF(ISBLANK($G935)," ",IF($D935="Z",#REF!+#REF!,IF($G935=2,#REF!+#REF!,IF($G935=1,IF($AB935&gt;$AD935,#REF!+#REF!,#REF!+#REF!),IF($AB935&lt;$AC935,#REF!+#REF!,#REF!+#REF!)))))</f>
        <v xml:space="preserve"> </v>
      </c>
      <c r="AG935" s="125">
        <f t="shared" si="712"/>
        <v>0</v>
      </c>
      <c r="AH935" s="126">
        <f t="shared" si="713"/>
        <v>0</v>
      </c>
      <c r="AI935" s="126">
        <f t="shared" si="714"/>
        <v>0</v>
      </c>
      <c r="AJ935" s="126">
        <f t="shared" si="715"/>
        <v>0</v>
      </c>
      <c r="AK935" s="126">
        <f t="shared" si="716"/>
        <v>0</v>
      </c>
      <c r="AL935" s="126">
        <f t="shared" si="717"/>
        <v>4</v>
      </c>
      <c r="AM935" s="125">
        <f t="shared" si="746"/>
        <v>23</v>
      </c>
      <c r="AN935" s="125">
        <f t="shared" si="742"/>
        <v>0</v>
      </c>
      <c r="AO935" s="125">
        <f t="shared" si="743"/>
        <v>0</v>
      </c>
      <c r="AP935" s="125">
        <f t="shared" si="718"/>
        <v>1</v>
      </c>
      <c r="AQ935" s="127">
        <f t="shared" si="719"/>
        <v>810</v>
      </c>
      <c r="AR935" s="127">
        <f t="shared" si="720"/>
        <v>0</v>
      </c>
      <c r="AS935" s="125">
        <f t="shared" si="721"/>
        <v>0</v>
      </c>
      <c r="AT935" s="128">
        <f t="shared" si="722"/>
        <v>0</v>
      </c>
      <c r="AU935" s="128">
        <f t="shared" si="723"/>
        <v>0</v>
      </c>
      <c r="AV935" s="128">
        <f t="shared" si="724"/>
        <v>0</v>
      </c>
      <c r="AW935" s="128">
        <f t="shared" si="725"/>
        <v>0</v>
      </c>
      <c r="AX935" s="146">
        <f t="shared" si="744"/>
        <v>0</v>
      </c>
      <c r="AY935" s="147">
        <f t="shared" si="726"/>
        <v>0</v>
      </c>
      <c r="AZ935" s="146">
        <f t="shared" si="745"/>
        <v>0</v>
      </c>
      <c r="BA935" s="129">
        <f t="shared" si="727"/>
        <v>0</v>
      </c>
      <c r="BB935" s="129">
        <f t="shared" si="728"/>
        <v>0</v>
      </c>
      <c r="BC935" s="129">
        <f t="shared" si="729"/>
        <v>0</v>
      </c>
      <c r="BD935" s="130">
        <f t="shared" si="730"/>
        <v>0</v>
      </c>
      <c r="BE935" s="130">
        <f t="shared" si="731"/>
        <v>0</v>
      </c>
      <c r="BF935" s="130">
        <f t="shared" si="732"/>
        <v>0</v>
      </c>
      <c r="BG935" s="149" t="b">
        <f t="shared" si="733"/>
        <v>0</v>
      </c>
      <c r="BH935" s="130" t="b">
        <f t="shared" si="734"/>
        <v>0</v>
      </c>
      <c r="BI935" s="130" t="str">
        <f t="shared" si="747"/>
        <v/>
      </c>
      <c r="BJ935" s="130" t="str">
        <f t="shared" si="748"/>
        <v/>
      </c>
      <c r="BK935" s="130">
        <f t="shared" si="749"/>
        <v>0</v>
      </c>
      <c r="BL935" s="130" t="str">
        <f t="shared" si="735"/>
        <v/>
      </c>
      <c r="BM935" s="130" t="str">
        <f t="shared" si="754"/>
        <v/>
      </c>
      <c r="BN935" s="130" t="str">
        <f t="shared" si="755"/>
        <v/>
      </c>
      <c r="BO935" s="130">
        <f t="shared" si="751"/>
        <v>0</v>
      </c>
      <c r="BP935" s="130">
        <f t="shared" si="752"/>
        <v>0</v>
      </c>
      <c r="BQ935" s="130">
        <f t="shared" si="753"/>
        <v>0</v>
      </c>
      <c r="BR935" s="130">
        <f t="shared" si="750"/>
        <v>0</v>
      </c>
      <c r="BS935" s="130" t="str">
        <f t="shared" si="736"/>
        <v>N</v>
      </c>
    </row>
    <row r="936" spans="1:71" ht="18" customHeight="1">
      <c r="A936" s="115"/>
      <c r="B936" s="117"/>
      <c r="C936" s="117"/>
      <c r="D936" s="118"/>
      <c r="E936" s="118"/>
      <c r="F936" s="115"/>
      <c r="G936" s="115"/>
      <c r="H936" s="119"/>
      <c r="I936" s="109" t="str">
        <f t="shared" si="706"/>
        <v xml:space="preserve"> </v>
      </c>
      <c r="J936" s="109" t="str">
        <f t="shared" si="707"/>
        <v xml:space="preserve"> </v>
      </c>
      <c r="K936" s="109" t="str">
        <f t="shared" si="708"/>
        <v xml:space="preserve"> </v>
      </c>
      <c r="W936" s="141" t="str">
        <f t="shared" si="709"/>
        <v xml:space="preserve"> </v>
      </c>
      <c r="X936" s="137" t="str">
        <f t="shared" si="710"/>
        <v xml:space="preserve"> </v>
      </c>
      <c r="Y936" s="137" t="str">
        <f t="shared" si="711"/>
        <v xml:space="preserve"> </v>
      </c>
      <c r="Z936" s="137" t="str">
        <f t="shared" si="737"/>
        <v xml:space="preserve"> </v>
      </c>
      <c r="AA936" s="138" t="str">
        <f t="shared" si="738"/>
        <v xml:space="preserve"> </v>
      </c>
      <c r="AB936" s="144" t="str">
        <f t="shared" si="739"/>
        <v xml:space="preserve"> </v>
      </c>
      <c r="AC936" s="139" t="e">
        <f t="shared" si="740"/>
        <v>#N/A</v>
      </c>
      <c r="AD936" s="139" t="e">
        <f t="shared" si="741"/>
        <v>#N/A</v>
      </c>
      <c r="AE936" s="140" t="str">
        <f>IF(ISBLANK($G936)," ",IF($D936="Z",#REF!,IF($G936=2,0,IF($G936=1,IF($AB936&gt;$AD936,#REF!,0),IF($AB936&lt;$AC936,#REF!,#REF!)))))</f>
        <v xml:space="preserve"> </v>
      </c>
      <c r="AF936" s="140" t="str">
        <f>IF(ISBLANK($G936)," ",IF($D936="Z",#REF!+#REF!,IF($G936=2,#REF!+#REF!,IF($G936=1,IF($AB936&gt;$AD936,#REF!+#REF!,#REF!+#REF!),IF($AB936&lt;$AC936,#REF!+#REF!,#REF!+#REF!)))))</f>
        <v xml:space="preserve"> </v>
      </c>
      <c r="AG936" s="125">
        <f t="shared" si="712"/>
        <v>0</v>
      </c>
      <c r="AH936" s="126">
        <f t="shared" si="713"/>
        <v>0</v>
      </c>
      <c r="AI936" s="126">
        <f t="shared" si="714"/>
        <v>0</v>
      </c>
      <c r="AJ936" s="126">
        <f t="shared" si="715"/>
        <v>0</v>
      </c>
      <c r="AK936" s="126">
        <f t="shared" si="716"/>
        <v>0</v>
      </c>
      <c r="AL936" s="126">
        <f t="shared" si="717"/>
        <v>4</v>
      </c>
      <c r="AM936" s="125">
        <f t="shared" si="746"/>
        <v>23</v>
      </c>
      <c r="AN936" s="125">
        <f t="shared" si="742"/>
        <v>0</v>
      </c>
      <c r="AO936" s="125">
        <f t="shared" si="743"/>
        <v>0</v>
      </c>
      <c r="AP936" s="125">
        <f t="shared" si="718"/>
        <v>1</v>
      </c>
      <c r="AQ936" s="127">
        <f t="shared" si="719"/>
        <v>810</v>
      </c>
      <c r="AR936" s="127">
        <f t="shared" si="720"/>
        <v>0</v>
      </c>
      <c r="AS936" s="125">
        <f t="shared" si="721"/>
        <v>0</v>
      </c>
      <c r="AT936" s="128">
        <f t="shared" si="722"/>
        <v>0</v>
      </c>
      <c r="AU936" s="128">
        <f t="shared" si="723"/>
        <v>0</v>
      </c>
      <c r="AV936" s="128">
        <f t="shared" si="724"/>
        <v>0</v>
      </c>
      <c r="AW936" s="128">
        <f t="shared" si="725"/>
        <v>0</v>
      </c>
      <c r="AX936" s="146">
        <f t="shared" si="744"/>
        <v>0</v>
      </c>
      <c r="AY936" s="147">
        <f t="shared" si="726"/>
        <v>0</v>
      </c>
      <c r="AZ936" s="146">
        <f t="shared" si="745"/>
        <v>0</v>
      </c>
      <c r="BA936" s="129">
        <f t="shared" si="727"/>
        <v>0</v>
      </c>
      <c r="BB936" s="129">
        <f t="shared" si="728"/>
        <v>0</v>
      </c>
      <c r="BC936" s="129">
        <f t="shared" si="729"/>
        <v>0</v>
      </c>
      <c r="BD936" s="130">
        <f t="shared" si="730"/>
        <v>0</v>
      </c>
      <c r="BE936" s="130">
        <f t="shared" si="731"/>
        <v>0</v>
      </c>
      <c r="BF936" s="130">
        <f t="shared" si="732"/>
        <v>0</v>
      </c>
      <c r="BG936" s="149" t="b">
        <f t="shared" si="733"/>
        <v>0</v>
      </c>
      <c r="BH936" s="130" t="b">
        <f t="shared" si="734"/>
        <v>0</v>
      </c>
      <c r="BI936" s="130" t="str">
        <f t="shared" si="747"/>
        <v/>
      </c>
      <c r="BJ936" s="130" t="str">
        <f t="shared" si="748"/>
        <v/>
      </c>
      <c r="BK936" s="130">
        <f t="shared" si="749"/>
        <v>0</v>
      </c>
      <c r="BL936" s="130" t="str">
        <f t="shared" si="735"/>
        <v/>
      </c>
      <c r="BM936" s="130" t="str">
        <f t="shared" si="754"/>
        <v/>
      </c>
      <c r="BN936" s="130" t="str">
        <f t="shared" si="755"/>
        <v/>
      </c>
      <c r="BO936" s="130">
        <f t="shared" si="751"/>
        <v>0</v>
      </c>
      <c r="BP936" s="130">
        <f t="shared" si="752"/>
        <v>0</v>
      </c>
      <c r="BQ936" s="130">
        <f t="shared" si="753"/>
        <v>0</v>
      </c>
      <c r="BR936" s="130">
        <f t="shared" si="750"/>
        <v>0</v>
      </c>
      <c r="BS936" s="130" t="str">
        <f t="shared" si="736"/>
        <v>N</v>
      </c>
    </row>
    <row r="937" spans="1:71" ht="18" customHeight="1">
      <c r="A937" s="115"/>
      <c r="B937" s="117"/>
      <c r="C937" s="117"/>
      <c r="D937" s="118"/>
      <c r="E937" s="118"/>
      <c r="F937" s="115"/>
      <c r="G937" s="115"/>
      <c r="H937" s="119"/>
      <c r="I937" s="109" t="str">
        <f t="shared" si="706"/>
        <v xml:space="preserve"> </v>
      </c>
      <c r="J937" s="109" t="str">
        <f t="shared" si="707"/>
        <v xml:space="preserve"> </v>
      </c>
      <c r="K937" s="109" t="str">
        <f t="shared" si="708"/>
        <v xml:space="preserve"> </v>
      </c>
      <c r="W937" s="141" t="str">
        <f t="shared" si="709"/>
        <v xml:space="preserve"> </v>
      </c>
      <c r="X937" s="137" t="str">
        <f t="shared" si="710"/>
        <v xml:space="preserve"> </v>
      </c>
      <c r="Y937" s="137" t="str">
        <f t="shared" si="711"/>
        <v xml:space="preserve"> </v>
      </c>
      <c r="Z937" s="137" t="str">
        <f t="shared" si="737"/>
        <v xml:space="preserve"> </v>
      </c>
      <c r="AA937" s="138" t="str">
        <f t="shared" si="738"/>
        <v xml:space="preserve"> </v>
      </c>
      <c r="AB937" s="144" t="str">
        <f t="shared" si="739"/>
        <v xml:space="preserve"> </v>
      </c>
      <c r="AC937" s="139" t="e">
        <f t="shared" si="740"/>
        <v>#N/A</v>
      </c>
      <c r="AD937" s="139" t="e">
        <f t="shared" si="741"/>
        <v>#N/A</v>
      </c>
      <c r="AE937" s="140" t="str">
        <f>IF(ISBLANK($G937)," ",IF($D937="Z",#REF!,IF($G937=2,0,IF($G937=1,IF($AB937&gt;$AD937,#REF!,0),IF($AB937&lt;$AC937,#REF!,#REF!)))))</f>
        <v xml:space="preserve"> </v>
      </c>
      <c r="AF937" s="140" t="str">
        <f>IF(ISBLANK($G937)," ",IF($D937="Z",#REF!+#REF!,IF($G937=2,#REF!+#REF!,IF($G937=1,IF($AB937&gt;$AD937,#REF!+#REF!,#REF!+#REF!),IF($AB937&lt;$AC937,#REF!+#REF!,#REF!+#REF!)))))</f>
        <v xml:space="preserve"> </v>
      </c>
      <c r="AG937" s="125">
        <f t="shared" si="712"/>
        <v>0</v>
      </c>
      <c r="AH937" s="126">
        <f t="shared" si="713"/>
        <v>0</v>
      </c>
      <c r="AI937" s="126">
        <f t="shared" si="714"/>
        <v>0</v>
      </c>
      <c r="AJ937" s="126">
        <f t="shared" si="715"/>
        <v>0</v>
      </c>
      <c r="AK937" s="126">
        <f t="shared" si="716"/>
        <v>0</v>
      </c>
      <c r="AL937" s="126">
        <f t="shared" si="717"/>
        <v>4</v>
      </c>
      <c r="AM937" s="125">
        <f t="shared" si="746"/>
        <v>23</v>
      </c>
      <c r="AN937" s="125">
        <f t="shared" si="742"/>
        <v>0</v>
      </c>
      <c r="AO937" s="125">
        <f t="shared" si="743"/>
        <v>0</v>
      </c>
      <c r="AP937" s="125">
        <f t="shared" si="718"/>
        <v>1</v>
      </c>
      <c r="AQ937" s="127">
        <f t="shared" si="719"/>
        <v>810</v>
      </c>
      <c r="AR937" s="127">
        <f t="shared" si="720"/>
        <v>0</v>
      </c>
      <c r="AS937" s="125">
        <f t="shared" si="721"/>
        <v>0</v>
      </c>
      <c r="AT937" s="128">
        <f t="shared" si="722"/>
        <v>0</v>
      </c>
      <c r="AU937" s="128">
        <f t="shared" si="723"/>
        <v>0</v>
      </c>
      <c r="AV937" s="128">
        <f t="shared" si="724"/>
        <v>0</v>
      </c>
      <c r="AW937" s="128">
        <f t="shared" si="725"/>
        <v>0</v>
      </c>
      <c r="AX937" s="146">
        <f t="shared" si="744"/>
        <v>0</v>
      </c>
      <c r="AY937" s="147">
        <f t="shared" si="726"/>
        <v>0</v>
      </c>
      <c r="AZ937" s="146">
        <f t="shared" si="745"/>
        <v>0</v>
      </c>
      <c r="BA937" s="129">
        <f t="shared" si="727"/>
        <v>0</v>
      </c>
      <c r="BB937" s="129">
        <f t="shared" si="728"/>
        <v>0</v>
      </c>
      <c r="BC937" s="129">
        <f t="shared" si="729"/>
        <v>0</v>
      </c>
      <c r="BD937" s="130">
        <f t="shared" si="730"/>
        <v>0</v>
      </c>
      <c r="BE937" s="130">
        <f t="shared" si="731"/>
        <v>0</v>
      </c>
      <c r="BF937" s="130">
        <f t="shared" si="732"/>
        <v>0</v>
      </c>
      <c r="BG937" s="149" t="b">
        <f t="shared" si="733"/>
        <v>0</v>
      </c>
      <c r="BH937" s="130" t="b">
        <f t="shared" si="734"/>
        <v>0</v>
      </c>
      <c r="BI937" s="130" t="str">
        <f t="shared" si="747"/>
        <v/>
      </c>
      <c r="BJ937" s="130" t="str">
        <f t="shared" si="748"/>
        <v/>
      </c>
      <c r="BK937" s="130">
        <f t="shared" si="749"/>
        <v>0</v>
      </c>
      <c r="BL937" s="130" t="str">
        <f t="shared" si="735"/>
        <v/>
      </c>
      <c r="BM937" s="130" t="str">
        <f t="shared" si="754"/>
        <v/>
      </c>
      <c r="BN937" s="130" t="str">
        <f t="shared" si="755"/>
        <v/>
      </c>
      <c r="BO937" s="130">
        <f t="shared" si="751"/>
        <v>0</v>
      </c>
      <c r="BP937" s="130">
        <f t="shared" si="752"/>
        <v>0</v>
      </c>
      <c r="BQ937" s="130">
        <f t="shared" si="753"/>
        <v>0</v>
      </c>
      <c r="BR937" s="130">
        <f t="shared" si="750"/>
        <v>0</v>
      </c>
      <c r="BS937" s="130" t="str">
        <f t="shared" si="736"/>
        <v>N</v>
      </c>
    </row>
    <row r="938" spans="1:71" ht="18" customHeight="1">
      <c r="A938" s="115"/>
      <c r="B938" s="117"/>
      <c r="C938" s="117"/>
      <c r="D938" s="118"/>
      <c r="E938" s="118"/>
      <c r="F938" s="115"/>
      <c r="G938" s="115"/>
      <c r="H938" s="119"/>
      <c r="I938" s="109" t="str">
        <f t="shared" si="706"/>
        <v xml:space="preserve"> </v>
      </c>
      <c r="J938" s="109" t="str">
        <f t="shared" si="707"/>
        <v xml:space="preserve"> </v>
      </c>
      <c r="K938" s="109" t="str">
        <f t="shared" si="708"/>
        <v xml:space="preserve"> </v>
      </c>
      <c r="W938" s="141" t="str">
        <f t="shared" si="709"/>
        <v xml:space="preserve"> </v>
      </c>
      <c r="X938" s="137" t="str">
        <f t="shared" si="710"/>
        <v xml:space="preserve"> </v>
      </c>
      <c r="Y938" s="137" t="str">
        <f t="shared" si="711"/>
        <v xml:space="preserve"> </v>
      </c>
      <c r="Z938" s="137" t="str">
        <f t="shared" si="737"/>
        <v xml:space="preserve"> </v>
      </c>
      <c r="AA938" s="138" t="str">
        <f t="shared" si="738"/>
        <v xml:space="preserve"> </v>
      </c>
      <c r="AB938" s="144" t="str">
        <f t="shared" si="739"/>
        <v xml:space="preserve"> </v>
      </c>
      <c r="AC938" s="139" t="e">
        <f t="shared" si="740"/>
        <v>#N/A</v>
      </c>
      <c r="AD938" s="139" t="e">
        <f t="shared" si="741"/>
        <v>#N/A</v>
      </c>
      <c r="AE938" s="140" t="str">
        <f>IF(ISBLANK($G938)," ",IF($D938="Z",#REF!,IF($G938=2,0,IF($G938=1,IF($AB938&gt;$AD938,#REF!,0),IF($AB938&lt;$AC938,#REF!,#REF!)))))</f>
        <v xml:space="preserve"> </v>
      </c>
      <c r="AF938" s="140" t="str">
        <f>IF(ISBLANK($G938)," ",IF($D938="Z",#REF!+#REF!,IF($G938=2,#REF!+#REF!,IF($G938=1,IF($AB938&gt;$AD938,#REF!+#REF!,#REF!+#REF!),IF($AB938&lt;$AC938,#REF!+#REF!,#REF!+#REF!)))))</f>
        <v xml:space="preserve"> </v>
      </c>
      <c r="AG938" s="125">
        <f t="shared" si="712"/>
        <v>0</v>
      </c>
      <c r="AH938" s="126">
        <f t="shared" si="713"/>
        <v>0</v>
      </c>
      <c r="AI938" s="126">
        <f t="shared" si="714"/>
        <v>0</v>
      </c>
      <c r="AJ938" s="126">
        <f t="shared" si="715"/>
        <v>0</v>
      </c>
      <c r="AK938" s="126">
        <f t="shared" si="716"/>
        <v>0</v>
      </c>
      <c r="AL938" s="126">
        <f t="shared" si="717"/>
        <v>4</v>
      </c>
      <c r="AM938" s="125">
        <f t="shared" si="746"/>
        <v>23</v>
      </c>
      <c r="AN938" s="125">
        <f t="shared" si="742"/>
        <v>0</v>
      </c>
      <c r="AO938" s="125">
        <f t="shared" si="743"/>
        <v>0</v>
      </c>
      <c r="AP938" s="125">
        <f t="shared" si="718"/>
        <v>1</v>
      </c>
      <c r="AQ938" s="127">
        <f t="shared" si="719"/>
        <v>810</v>
      </c>
      <c r="AR938" s="127">
        <f t="shared" si="720"/>
        <v>0</v>
      </c>
      <c r="AS938" s="125">
        <f t="shared" si="721"/>
        <v>0</v>
      </c>
      <c r="AT938" s="128">
        <f t="shared" si="722"/>
        <v>0</v>
      </c>
      <c r="AU938" s="128">
        <f t="shared" si="723"/>
        <v>0</v>
      </c>
      <c r="AV938" s="128">
        <f t="shared" si="724"/>
        <v>0</v>
      </c>
      <c r="AW938" s="128">
        <f t="shared" si="725"/>
        <v>0</v>
      </c>
      <c r="AX938" s="146">
        <f t="shared" si="744"/>
        <v>0</v>
      </c>
      <c r="AY938" s="147">
        <f t="shared" si="726"/>
        <v>0</v>
      </c>
      <c r="AZ938" s="146">
        <f t="shared" si="745"/>
        <v>0</v>
      </c>
      <c r="BA938" s="129">
        <f t="shared" si="727"/>
        <v>0</v>
      </c>
      <c r="BB938" s="129">
        <f t="shared" si="728"/>
        <v>0</v>
      </c>
      <c r="BC938" s="129">
        <f t="shared" si="729"/>
        <v>0</v>
      </c>
      <c r="BD938" s="130">
        <f t="shared" si="730"/>
        <v>0</v>
      </c>
      <c r="BE938" s="130">
        <f t="shared" si="731"/>
        <v>0</v>
      </c>
      <c r="BF938" s="130">
        <f t="shared" si="732"/>
        <v>0</v>
      </c>
      <c r="BG938" s="149" t="b">
        <f t="shared" si="733"/>
        <v>0</v>
      </c>
      <c r="BH938" s="130" t="b">
        <f t="shared" si="734"/>
        <v>0</v>
      </c>
      <c r="BI938" s="130" t="str">
        <f t="shared" si="747"/>
        <v/>
      </c>
      <c r="BJ938" s="130" t="str">
        <f t="shared" si="748"/>
        <v/>
      </c>
      <c r="BK938" s="130">
        <f t="shared" si="749"/>
        <v>0</v>
      </c>
      <c r="BL938" s="130" t="str">
        <f t="shared" si="735"/>
        <v/>
      </c>
      <c r="BM938" s="130" t="str">
        <f t="shared" si="754"/>
        <v/>
      </c>
      <c r="BN938" s="130" t="str">
        <f t="shared" si="755"/>
        <v/>
      </c>
      <c r="BO938" s="130">
        <f t="shared" si="751"/>
        <v>0</v>
      </c>
      <c r="BP938" s="130">
        <f t="shared" si="752"/>
        <v>0</v>
      </c>
      <c r="BQ938" s="130">
        <f t="shared" si="753"/>
        <v>0</v>
      </c>
      <c r="BR938" s="130">
        <f t="shared" si="750"/>
        <v>0</v>
      </c>
      <c r="BS938" s="130" t="str">
        <f t="shared" si="736"/>
        <v>N</v>
      </c>
    </row>
    <row r="939" spans="1:71" ht="18" customHeight="1">
      <c r="A939" s="115"/>
      <c r="B939" s="117"/>
      <c r="C939" s="117"/>
      <c r="D939" s="118"/>
      <c r="E939" s="118"/>
      <c r="F939" s="115"/>
      <c r="G939" s="115"/>
      <c r="H939" s="119"/>
      <c r="I939" s="109" t="str">
        <f t="shared" si="706"/>
        <v xml:space="preserve"> </v>
      </c>
      <c r="J939" s="109" t="str">
        <f t="shared" si="707"/>
        <v xml:space="preserve"> </v>
      </c>
      <c r="K939" s="109" t="str">
        <f t="shared" si="708"/>
        <v xml:space="preserve"> </v>
      </c>
      <c r="W939" s="141" t="str">
        <f t="shared" si="709"/>
        <v xml:space="preserve"> </v>
      </c>
      <c r="X939" s="137" t="str">
        <f t="shared" si="710"/>
        <v xml:space="preserve"> </v>
      </c>
      <c r="Y939" s="137" t="str">
        <f t="shared" si="711"/>
        <v xml:space="preserve"> </v>
      </c>
      <c r="Z939" s="137" t="str">
        <f t="shared" si="737"/>
        <v xml:space="preserve"> </v>
      </c>
      <c r="AA939" s="138" t="str">
        <f t="shared" si="738"/>
        <v xml:space="preserve"> </v>
      </c>
      <c r="AB939" s="144" t="str">
        <f t="shared" si="739"/>
        <v xml:space="preserve"> </v>
      </c>
      <c r="AC939" s="139" t="e">
        <f t="shared" si="740"/>
        <v>#N/A</v>
      </c>
      <c r="AD939" s="139" t="e">
        <f t="shared" si="741"/>
        <v>#N/A</v>
      </c>
      <c r="AE939" s="140" t="str">
        <f>IF(ISBLANK($G939)," ",IF($D939="Z",#REF!,IF($G939=2,0,IF($G939=1,IF($AB939&gt;$AD939,#REF!,0),IF($AB939&lt;$AC939,#REF!,#REF!)))))</f>
        <v xml:space="preserve"> </v>
      </c>
      <c r="AF939" s="140" t="str">
        <f>IF(ISBLANK($G939)," ",IF($D939="Z",#REF!+#REF!,IF($G939=2,#REF!+#REF!,IF($G939=1,IF($AB939&gt;$AD939,#REF!+#REF!,#REF!+#REF!),IF($AB939&lt;$AC939,#REF!+#REF!,#REF!+#REF!)))))</f>
        <v xml:space="preserve"> </v>
      </c>
      <c r="AG939" s="125">
        <f t="shared" si="712"/>
        <v>0</v>
      </c>
      <c r="AH939" s="126">
        <f t="shared" si="713"/>
        <v>0</v>
      </c>
      <c r="AI939" s="126">
        <f t="shared" si="714"/>
        <v>0</v>
      </c>
      <c r="AJ939" s="126">
        <f t="shared" si="715"/>
        <v>0</v>
      </c>
      <c r="AK939" s="126">
        <f t="shared" si="716"/>
        <v>0</v>
      </c>
      <c r="AL939" s="126">
        <f t="shared" si="717"/>
        <v>4</v>
      </c>
      <c r="AM939" s="125">
        <f t="shared" si="746"/>
        <v>23</v>
      </c>
      <c r="AN939" s="125">
        <f t="shared" si="742"/>
        <v>0</v>
      </c>
      <c r="AO939" s="125">
        <f t="shared" si="743"/>
        <v>0</v>
      </c>
      <c r="AP939" s="125">
        <f t="shared" si="718"/>
        <v>1</v>
      </c>
      <c r="AQ939" s="127">
        <f t="shared" si="719"/>
        <v>810</v>
      </c>
      <c r="AR939" s="127">
        <f t="shared" si="720"/>
        <v>0</v>
      </c>
      <c r="AS939" s="125">
        <f t="shared" si="721"/>
        <v>0</v>
      </c>
      <c r="AT939" s="128">
        <f t="shared" si="722"/>
        <v>0</v>
      </c>
      <c r="AU939" s="128">
        <f t="shared" si="723"/>
        <v>0</v>
      </c>
      <c r="AV939" s="128">
        <f t="shared" si="724"/>
        <v>0</v>
      </c>
      <c r="AW939" s="128">
        <f t="shared" si="725"/>
        <v>0</v>
      </c>
      <c r="AX939" s="146">
        <f t="shared" si="744"/>
        <v>0</v>
      </c>
      <c r="AY939" s="147">
        <f t="shared" si="726"/>
        <v>0</v>
      </c>
      <c r="AZ939" s="146">
        <f t="shared" si="745"/>
        <v>0</v>
      </c>
      <c r="BA939" s="129">
        <f t="shared" si="727"/>
        <v>0</v>
      </c>
      <c r="BB939" s="129">
        <f t="shared" si="728"/>
        <v>0</v>
      </c>
      <c r="BC939" s="129">
        <f t="shared" si="729"/>
        <v>0</v>
      </c>
      <c r="BD939" s="130">
        <f t="shared" si="730"/>
        <v>0</v>
      </c>
      <c r="BE939" s="130">
        <f t="shared" si="731"/>
        <v>0</v>
      </c>
      <c r="BF939" s="130">
        <f t="shared" si="732"/>
        <v>0</v>
      </c>
      <c r="BG939" s="149" t="b">
        <f t="shared" si="733"/>
        <v>0</v>
      </c>
      <c r="BH939" s="130" t="b">
        <f t="shared" si="734"/>
        <v>0</v>
      </c>
      <c r="BI939" s="130" t="str">
        <f t="shared" si="747"/>
        <v/>
      </c>
      <c r="BJ939" s="130" t="str">
        <f t="shared" si="748"/>
        <v/>
      </c>
      <c r="BK939" s="130">
        <f t="shared" si="749"/>
        <v>0</v>
      </c>
      <c r="BL939" s="130" t="str">
        <f t="shared" si="735"/>
        <v/>
      </c>
      <c r="BM939" s="130" t="str">
        <f t="shared" si="754"/>
        <v/>
      </c>
      <c r="BN939" s="130" t="str">
        <f t="shared" si="755"/>
        <v/>
      </c>
      <c r="BO939" s="130">
        <f t="shared" si="751"/>
        <v>0</v>
      </c>
      <c r="BP939" s="130">
        <f t="shared" si="752"/>
        <v>0</v>
      </c>
      <c r="BQ939" s="130">
        <f t="shared" si="753"/>
        <v>0</v>
      </c>
      <c r="BR939" s="130">
        <f t="shared" si="750"/>
        <v>0</v>
      </c>
      <c r="BS939" s="130" t="str">
        <f t="shared" si="736"/>
        <v>N</v>
      </c>
    </row>
    <row r="940" spans="1:71" ht="18" customHeight="1">
      <c r="A940" s="115"/>
      <c r="B940" s="117"/>
      <c r="C940" s="117"/>
      <c r="D940" s="118"/>
      <c r="E940" s="118"/>
      <c r="F940" s="115"/>
      <c r="G940" s="115"/>
      <c r="H940" s="119"/>
      <c r="I940" s="109" t="str">
        <f t="shared" si="706"/>
        <v xml:space="preserve"> </v>
      </c>
      <c r="J940" s="109" t="str">
        <f t="shared" si="707"/>
        <v xml:space="preserve"> </v>
      </c>
      <c r="K940" s="109" t="str">
        <f t="shared" si="708"/>
        <v xml:space="preserve"> </v>
      </c>
      <c r="W940" s="141" t="str">
        <f t="shared" si="709"/>
        <v xml:space="preserve"> </v>
      </c>
      <c r="X940" s="137" t="str">
        <f t="shared" si="710"/>
        <v xml:space="preserve"> </v>
      </c>
      <c r="Y940" s="137" t="str">
        <f t="shared" si="711"/>
        <v xml:space="preserve"> </v>
      </c>
      <c r="Z940" s="137" t="str">
        <f t="shared" si="737"/>
        <v xml:space="preserve"> </v>
      </c>
      <c r="AA940" s="138" t="str">
        <f t="shared" si="738"/>
        <v xml:space="preserve"> </v>
      </c>
      <c r="AB940" s="144" t="str">
        <f t="shared" si="739"/>
        <v xml:space="preserve"> </v>
      </c>
      <c r="AC940" s="139" t="e">
        <f t="shared" si="740"/>
        <v>#N/A</v>
      </c>
      <c r="AD940" s="139" t="e">
        <f t="shared" si="741"/>
        <v>#N/A</v>
      </c>
      <c r="AE940" s="140" t="str">
        <f>IF(ISBLANK($G940)," ",IF($D940="Z",#REF!,IF($G940=2,0,IF($G940=1,IF($AB940&gt;$AD940,#REF!,0),IF($AB940&lt;$AC940,#REF!,#REF!)))))</f>
        <v xml:space="preserve"> </v>
      </c>
      <c r="AF940" s="140" t="str">
        <f>IF(ISBLANK($G940)," ",IF($D940="Z",#REF!+#REF!,IF($G940=2,#REF!+#REF!,IF($G940=1,IF($AB940&gt;$AD940,#REF!+#REF!,#REF!+#REF!),IF($AB940&lt;$AC940,#REF!+#REF!,#REF!+#REF!)))))</f>
        <v xml:space="preserve"> </v>
      </c>
      <c r="AG940" s="125">
        <f t="shared" si="712"/>
        <v>0</v>
      </c>
      <c r="AH940" s="126">
        <f t="shared" si="713"/>
        <v>0</v>
      </c>
      <c r="AI940" s="126">
        <f t="shared" si="714"/>
        <v>0</v>
      </c>
      <c r="AJ940" s="126">
        <f t="shared" si="715"/>
        <v>0</v>
      </c>
      <c r="AK940" s="126">
        <f t="shared" si="716"/>
        <v>0</v>
      </c>
      <c r="AL940" s="126">
        <f t="shared" si="717"/>
        <v>4</v>
      </c>
      <c r="AM940" s="125">
        <f t="shared" si="746"/>
        <v>23</v>
      </c>
      <c r="AN940" s="125">
        <f t="shared" si="742"/>
        <v>0</v>
      </c>
      <c r="AO940" s="125">
        <f t="shared" si="743"/>
        <v>0</v>
      </c>
      <c r="AP940" s="125">
        <f t="shared" si="718"/>
        <v>1</v>
      </c>
      <c r="AQ940" s="127">
        <f t="shared" si="719"/>
        <v>810</v>
      </c>
      <c r="AR940" s="127">
        <f t="shared" si="720"/>
        <v>0</v>
      </c>
      <c r="AS940" s="125">
        <f t="shared" si="721"/>
        <v>0</v>
      </c>
      <c r="AT940" s="128">
        <f t="shared" si="722"/>
        <v>0</v>
      </c>
      <c r="AU940" s="128">
        <f t="shared" si="723"/>
        <v>0</v>
      </c>
      <c r="AV940" s="128">
        <f t="shared" si="724"/>
        <v>0</v>
      </c>
      <c r="AW940" s="128">
        <f t="shared" si="725"/>
        <v>0</v>
      </c>
      <c r="AX940" s="146">
        <f t="shared" si="744"/>
        <v>0</v>
      </c>
      <c r="AY940" s="147">
        <f t="shared" si="726"/>
        <v>0</v>
      </c>
      <c r="AZ940" s="146">
        <f t="shared" si="745"/>
        <v>0</v>
      </c>
      <c r="BA940" s="129">
        <f t="shared" si="727"/>
        <v>0</v>
      </c>
      <c r="BB940" s="129">
        <f t="shared" si="728"/>
        <v>0</v>
      </c>
      <c r="BC940" s="129">
        <f t="shared" si="729"/>
        <v>0</v>
      </c>
      <c r="BD940" s="130">
        <f t="shared" si="730"/>
        <v>0</v>
      </c>
      <c r="BE940" s="130">
        <f t="shared" si="731"/>
        <v>0</v>
      </c>
      <c r="BF940" s="130">
        <f t="shared" si="732"/>
        <v>0</v>
      </c>
      <c r="BG940" s="149" t="b">
        <f t="shared" si="733"/>
        <v>0</v>
      </c>
      <c r="BH940" s="130" t="b">
        <f t="shared" si="734"/>
        <v>0</v>
      </c>
      <c r="BI940" s="130" t="str">
        <f t="shared" si="747"/>
        <v/>
      </c>
      <c r="BJ940" s="130" t="str">
        <f t="shared" si="748"/>
        <v/>
      </c>
      <c r="BK940" s="130">
        <f t="shared" si="749"/>
        <v>0</v>
      </c>
      <c r="BL940" s="130" t="str">
        <f t="shared" si="735"/>
        <v/>
      </c>
      <c r="BM940" s="130" t="str">
        <f t="shared" si="754"/>
        <v/>
      </c>
      <c r="BN940" s="130" t="str">
        <f t="shared" si="755"/>
        <v/>
      </c>
      <c r="BO940" s="130">
        <f t="shared" si="751"/>
        <v>0</v>
      </c>
      <c r="BP940" s="130">
        <f t="shared" si="752"/>
        <v>0</v>
      </c>
      <c r="BQ940" s="130">
        <f t="shared" si="753"/>
        <v>0</v>
      </c>
      <c r="BR940" s="130">
        <f t="shared" si="750"/>
        <v>0</v>
      </c>
      <c r="BS940" s="130" t="str">
        <f t="shared" si="736"/>
        <v>N</v>
      </c>
    </row>
    <row r="941" spans="1:71" ht="18" customHeight="1">
      <c r="A941" s="115"/>
      <c r="B941" s="117"/>
      <c r="C941" s="117"/>
      <c r="D941" s="118"/>
      <c r="E941" s="118"/>
      <c r="F941" s="115"/>
      <c r="G941" s="115"/>
      <c r="H941" s="119"/>
      <c r="I941" s="109" t="str">
        <f t="shared" si="706"/>
        <v xml:space="preserve"> </v>
      </c>
      <c r="J941" s="109" t="str">
        <f t="shared" si="707"/>
        <v xml:space="preserve"> </v>
      </c>
      <c r="K941" s="109" t="str">
        <f t="shared" si="708"/>
        <v xml:space="preserve"> </v>
      </c>
      <c r="W941" s="141" t="str">
        <f t="shared" si="709"/>
        <v xml:space="preserve"> </v>
      </c>
      <c r="X941" s="137" t="str">
        <f t="shared" si="710"/>
        <v xml:space="preserve"> </v>
      </c>
      <c r="Y941" s="137" t="str">
        <f t="shared" si="711"/>
        <v xml:space="preserve"> </v>
      </c>
      <c r="Z941" s="137" t="str">
        <f t="shared" si="737"/>
        <v xml:space="preserve"> </v>
      </c>
      <c r="AA941" s="138" t="str">
        <f t="shared" si="738"/>
        <v xml:space="preserve"> </v>
      </c>
      <c r="AB941" s="144" t="str">
        <f t="shared" si="739"/>
        <v xml:space="preserve"> </v>
      </c>
      <c r="AC941" s="139" t="e">
        <f t="shared" si="740"/>
        <v>#N/A</v>
      </c>
      <c r="AD941" s="139" t="e">
        <f t="shared" si="741"/>
        <v>#N/A</v>
      </c>
      <c r="AE941" s="140" t="str">
        <f>IF(ISBLANK($G941)," ",IF($D941="Z",#REF!,IF($G941=2,0,IF($G941=1,IF($AB941&gt;$AD941,#REF!,0),IF($AB941&lt;$AC941,#REF!,#REF!)))))</f>
        <v xml:space="preserve"> </v>
      </c>
      <c r="AF941" s="140" t="str">
        <f>IF(ISBLANK($G941)," ",IF($D941="Z",#REF!+#REF!,IF($G941=2,#REF!+#REF!,IF($G941=1,IF($AB941&gt;$AD941,#REF!+#REF!,#REF!+#REF!),IF($AB941&lt;$AC941,#REF!+#REF!,#REF!+#REF!)))))</f>
        <v xml:space="preserve"> </v>
      </c>
      <c r="AG941" s="125">
        <f t="shared" si="712"/>
        <v>0</v>
      </c>
      <c r="AH941" s="126">
        <f t="shared" si="713"/>
        <v>0</v>
      </c>
      <c r="AI941" s="126">
        <f t="shared" si="714"/>
        <v>0</v>
      </c>
      <c r="AJ941" s="126">
        <f t="shared" si="715"/>
        <v>0</v>
      </c>
      <c r="AK941" s="126">
        <f t="shared" si="716"/>
        <v>0</v>
      </c>
      <c r="AL941" s="126">
        <f t="shared" si="717"/>
        <v>4</v>
      </c>
      <c r="AM941" s="125">
        <f t="shared" si="746"/>
        <v>23</v>
      </c>
      <c r="AN941" s="125">
        <f t="shared" si="742"/>
        <v>0</v>
      </c>
      <c r="AO941" s="125">
        <f t="shared" si="743"/>
        <v>0</v>
      </c>
      <c r="AP941" s="125">
        <f t="shared" si="718"/>
        <v>1</v>
      </c>
      <c r="AQ941" s="127">
        <f t="shared" si="719"/>
        <v>810</v>
      </c>
      <c r="AR941" s="127">
        <f t="shared" si="720"/>
        <v>0</v>
      </c>
      <c r="AS941" s="125">
        <f t="shared" si="721"/>
        <v>0</v>
      </c>
      <c r="AT941" s="128">
        <f t="shared" si="722"/>
        <v>0</v>
      </c>
      <c r="AU941" s="128">
        <f t="shared" si="723"/>
        <v>0</v>
      </c>
      <c r="AV941" s="128">
        <f t="shared" si="724"/>
        <v>0</v>
      </c>
      <c r="AW941" s="128">
        <f t="shared" si="725"/>
        <v>0</v>
      </c>
      <c r="AX941" s="146">
        <f t="shared" si="744"/>
        <v>0</v>
      </c>
      <c r="AY941" s="147">
        <f t="shared" si="726"/>
        <v>0</v>
      </c>
      <c r="AZ941" s="146">
        <f t="shared" si="745"/>
        <v>0</v>
      </c>
      <c r="BA941" s="129">
        <f t="shared" si="727"/>
        <v>0</v>
      </c>
      <c r="BB941" s="129">
        <f t="shared" si="728"/>
        <v>0</v>
      </c>
      <c r="BC941" s="129">
        <f t="shared" si="729"/>
        <v>0</v>
      </c>
      <c r="BD941" s="130">
        <f t="shared" si="730"/>
        <v>0</v>
      </c>
      <c r="BE941" s="130">
        <f t="shared" si="731"/>
        <v>0</v>
      </c>
      <c r="BF941" s="130">
        <f t="shared" si="732"/>
        <v>0</v>
      </c>
      <c r="BG941" s="149" t="b">
        <f t="shared" si="733"/>
        <v>0</v>
      </c>
      <c r="BH941" s="130" t="b">
        <f t="shared" si="734"/>
        <v>0</v>
      </c>
      <c r="BI941" s="130" t="str">
        <f t="shared" si="747"/>
        <v/>
      </c>
      <c r="BJ941" s="130" t="str">
        <f t="shared" si="748"/>
        <v/>
      </c>
      <c r="BK941" s="130">
        <f t="shared" si="749"/>
        <v>0</v>
      </c>
      <c r="BL941" s="130" t="str">
        <f t="shared" si="735"/>
        <v/>
      </c>
      <c r="BM941" s="130" t="str">
        <f t="shared" si="754"/>
        <v/>
      </c>
      <c r="BN941" s="130" t="str">
        <f t="shared" si="755"/>
        <v/>
      </c>
      <c r="BO941" s="130">
        <f t="shared" si="751"/>
        <v>0</v>
      </c>
      <c r="BP941" s="130">
        <f t="shared" si="752"/>
        <v>0</v>
      </c>
      <c r="BQ941" s="130">
        <f t="shared" si="753"/>
        <v>0</v>
      </c>
      <c r="BR941" s="130">
        <f t="shared" si="750"/>
        <v>0</v>
      </c>
      <c r="BS941" s="130" t="str">
        <f t="shared" si="736"/>
        <v>N</v>
      </c>
    </row>
    <row r="942" spans="1:71" ht="18" customHeight="1">
      <c r="A942" s="115"/>
      <c r="B942" s="117"/>
      <c r="C942" s="117"/>
      <c r="D942" s="118"/>
      <c r="E942" s="118"/>
      <c r="F942" s="115"/>
      <c r="G942" s="115"/>
      <c r="H942" s="119"/>
      <c r="I942" s="109" t="str">
        <f t="shared" si="706"/>
        <v xml:space="preserve"> </v>
      </c>
      <c r="J942" s="109" t="str">
        <f t="shared" si="707"/>
        <v xml:space="preserve"> </v>
      </c>
      <c r="K942" s="109" t="str">
        <f t="shared" si="708"/>
        <v xml:space="preserve"> </v>
      </c>
      <c r="W942" s="141" t="str">
        <f t="shared" si="709"/>
        <v xml:space="preserve"> </v>
      </c>
      <c r="X942" s="137" t="str">
        <f t="shared" si="710"/>
        <v xml:space="preserve"> </v>
      </c>
      <c r="Y942" s="137" t="str">
        <f t="shared" si="711"/>
        <v xml:space="preserve"> </v>
      </c>
      <c r="Z942" s="137" t="str">
        <f t="shared" si="737"/>
        <v xml:space="preserve"> </v>
      </c>
      <c r="AA942" s="138" t="str">
        <f t="shared" si="738"/>
        <v xml:space="preserve"> </v>
      </c>
      <c r="AB942" s="144" t="str">
        <f t="shared" si="739"/>
        <v xml:space="preserve"> </v>
      </c>
      <c r="AC942" s="139" t="e">
        <f t="shared" si="740"/>
        <v>#N/A</v>
      </c>
      <c r="AD942" s="139" t="e">
        <f t="shared" si="741"/>
        <v>#N/A</v>
      </c>
      <c r="AE942" s="140" t="str">
        <f>IF(ISBLANK($G942)," ",IF($D942="Z",#REF!,IF($G942=2,0,IF($G942=1,IF($AB942&gt;$AD942,#REF!,0),IF($AB942&lt;$AC942,#REF!,#REF!)))))</f>
        <v xml:space="preserve"> </v>
      </c>
      <c r="AF942" s="140" t="str">
        <f>IF(ISBLANK($G942)," ",IF($D942="Z",#REF!+#REF!,IF($G942=2,#REF!+#REF!,IF($G942=1,IF($AB942&gt;$AD942,#REF!+#REF!,#REF!+#REF!),IF($AB942&lt;$AC942,#REF!+#REF!,#REF!+#REF!)))))</f>
        <v xml:space="preserve"> </v>
      </c>
      <c r="AG942" s="125">
        <f t="shared" si="712"/>
        <v>0</v>
      </c>
      <c r="AH942" s="126">
        <f t="shared" si="713"/>
        <v>0</v>
      </c>
      <c r="AI942" s="126">
        <f t="shared" si="714"/>
        <v>0</v>
      </c>
      <c r="AJ942" s="126">
        <f t="shared" si="715"/>
        <v>0</v>
      </c>
      <c r="AK942" s="126">
        <f t="shared" si="716"/>
        <v>0</v>
      </c>
      <c r="AL942" s="126">
        <f t="shared" si="717"/>
        <v>4</v>
      </c>
      <c r="AM942" s="125">
        <f t="shared" si="746"/>
        <v>23</v>
      </c>
      <c r="AN942" s="125">
        <f t="shared" si="742"/>
        <v>0</v>
      </c>
      <c r="AO942" s="125">
        <f t="shared" si="743"/>
        <v>0</v>
      </c>
      <c r="AP942" s="125">
        <f t="shared" si="718"/>
        <v>1</v>
      </c>
      <c r="AQ942" s="127">
        <f t="shared" si="719"/>
        <v>810</v>
      </c>
      <c r="AR942" s="127">
        <f t="shared" si="720"/>
        <v>0</v>
      </c>
      <c r="AS942" s="125">
        <f t="shared" si="721"/>
        <v>0</v>
      </c>
      <c r="AT942" s="128">
        <f t="shared" si="722"/>
        <v>0</v>
      </c>
      <c r="AU942" s="128">
        <f t="shared" si="723"/>
        <v>0</v>
      </c>
      <c r="AV942" s="128">
        <f t="shared" si="724"/>
        <v>0</v>
      </c>
      <c r="AW942" s="128">
        <f t="shared" si="725"/>
        <v>0</v>
      </c>
      <c r="AX942" s="146">
        <f t="shared" si="744"/>
        <v>0</v>
      </c>
      <c r="AY942" s="147">
        <f t="shared" si="726"/>
        <v>0</v>
      </c>
      <c r="AZ942" s="146">
        <f t="shared" si="745"/>
        <v>0</v>
      </c>
      <c r="BA942" s="129">
        <f t="shared" si="727"/>
        <v>0</v>
      </c>
      <c r="BB942" s="129">
        <f t="shared" si="728"/>
        <v>0</v>
      </c>
      <c r="BC942" s="129">
        <f t="shared" si="729"/>
        <v>0</v>
      </c>
      <c r="BD942" s="130">
        <f t="shared" si="730"/>
        <v>0</v>
      </c>
      <c r="BE942" s="130">
        <f t="shared" si="731"/>
        <v>0</v>
      </c>
      <c r="BF942" s="130">
        <f t="shared" si="732"/>
        <v>0</v>
      </c>
      <c r="BG942" s="149" t="b">
        <f t="shared" si="733"/>
        <v>0</v>
      </c>
      <c r="BH942" s="130" t="b">
        <f t="shared" si="734"/>
        <v>0</v>
      </c>
      <c r="BI942" s="130" t="str">
        <f t="shared" si="747"/>
        <v/>
      </c>
      <c r="BJ942" s="130" t="str">
        <f t="shared" si="748"/>
        <v/>
      </c>
      <c r="BK942" s="130">
        <f t="shared" si="749"/>
        <v>0</v>
      </c>
      <c r="BL942" s="130" t="str">
        <f t="shared" si="735"/>
        <v/>
      </c>
      <c r="BM942" s="130" t="str">
        <f t="shared" si="754"/>
        <v/>
      </c>
      <c r="BN942" s="130" t="str">
        <f t="shared" si="755"/>
        <v/>
      </c>
      <c r="BO942" s="130">
        <f t="shared" si="751"/>
        <v>0</v>
      </c>
      <c r="BP942" s="130">
        <f t="shared" si="752"/>
        <v>0</v>
      </c>
      <c r="BQ942" s="130">
        <f t="shared" si="753"/>
        <v>0</v>
      </c>
      <c r="BR942" s="130">
        <f t="shared" si="750"/>
        <v>0</v>
      </c>
      <c r="BS942" s="130" t="str">
        <f t="shared" si="736"/>
        <v>N</v>
      </c>
    </row>
    <row r="943" spans="1:71" ht="18" customHeight="1">
      <c r="A943" s="115"/>
      <c r="B943" s="117"/>
      <c r="C943" s="117"/>
      <c r="D943" s="118"/>
      <c r="E943" s="118"/>
      <c r="F943" s="115"/>
      <c r="G943" s="115"/>
      <c r="H943" s="119"/>
      <c r="I943" s="109" t="str">
        <f t="shared" si="706"/>
        <v xml:space="preserve"> </v>
      </c>
      <c r="J943" s="109" t="str">
        <f t="shared" si="707"/>
        <v xml:space="preserve"> </v>
      </c>
      <c r="K943" s="109" t="str">
        <f t="shared" si="708"/>
        <v xml:space="preserve"> </v>
      </c>
      <c r="W943" s="141" t="str">
        <f t="shared" si="709"/>
        <v xml:space="preserve"> </v>
      </c>
      <c r="X943" s="137" t="str">
        <f t="shared" si="710"/>
        <v xml:space="preserve"> </v>
      </c>
      <c r="Y943" s="137" t="str">
        <f t="shared" si="711"/>
        <v xml:space="preserve"> </v>
      </c>
      <c r="Z943" s="137" t="str">
        <f t="shared" si="737"/>
        <v xml:space="preserve"> </v>
      </c>
      <c r="AA943" s="138" t="str">
        <f t="shared" si="738"/>
        <v xml:space="preserve"> </v>
      </c>
      <c r="AB943" s="144" t="str">
        <f t="shared" si="739"/>
        <v xml:space="preserve"> </v>
      </c>
      <c r="AC943" s="139" t="e">
        <f t="shared" si="740"/>
        <v>#N/A</v>
      </c>
      <c r="AD943" s="139" t="e">
        <f t="shared" si="741"/>
        <v>#N/A</v>
      </c>
      <c r="AE943" s="140" t="str">
        <f>IF(ISBLANK($G943)," ",IF($D943="Z",#REF!,IF($G943=2,0,IF($G943=1,IF($AB943&gt;$AD943,#REF!,0),IF($AB943&lt;$AC943,#REF!,#REF!)))))</f>
        <v xml:space="preserve"> </v>
      </c>
      <c r="AF943" s="140" t="str">
        <f>IF(ISBLANK($G943)," ",IF($D943="Z",#REF!+#REF!,IF($G943=2,#REF!+#REF!,IF($G943=1,IF($AB943&gt;$AD943,#REF!+#REF!,#REF!+#REF!),IF($AB943&lt;$AC943,#REF!+#REF!,#REF!+#REF!)))))</f>
        <v xml:space="preserve"> </v>
      </c>
      <c r="AG943" s="125">
        <f t="shared" si="712"/>
        <v>0</v>
      </c>
      <c r="AH943" s="126">
        <f t="shared" si="713"/>
        <v>0</v>
      </c>
      <c r="AI943" s="126">
        <f t="shared" si="714"/>
        <v>0</v>
      </c>
      <c r="AJ943" s="126">
        <f t="shared" si="715"/>
        <v>0</v>
      </c>
      <c r="AK943" s="126">
        <f t="shared" si="716"/>
        <v>0</v>
      </c>
      <c r="AL943" s="126">
        <f t="shared" si="717"/>
        <v>4</v>
      </c>
      <c r="AM943" s="125">
        <f t="shared" si="746"/>
        <v>23</v>
      </c>
      <c r="AN943" s="125">
        <f t="shared" si="742"/>
        <v>0</v>
      </c>
      <c r="AO943" s="125">
        <f t="shared" si="743"/>
        <v>0</v>
      </c>
      <c r="AP943" s="125">
        <f t="shared" si="718"/>
        <v>1</v>
      </c>
      <c r="AQ943" s="127">
        <f t="shared" si="719"/>
        <v>810</v>
      </c>
      <c r="AR943" s="127">
        <f t="shared" si="720"/>
        <v>0</v>
      </c>
      <c r="AS943" s="125">
        <f t="shared" si="721"/>
        <v>0</v>
      </c>
      <c r="AT943" s="128">
        <f t="shared" si="722"/>
        <v>0</v>
      </c>
      <c r="AU943" s="128">
        <f t="shared" si="723"/>
        <v>0</v>
      </c>
      <c r="AV943" s="128">
        <f t="shared" si="724"/>
        <v>0</v>
      </c>
      <c r="AW943" s="128">
        <f t="shared" si="725"/>
        <v>0</v>
      </c>
      <c r="AX943" s="146">
        <f t="shared" si="744"/>
        <v>0</v>
      </c>
      <c r="AY943" s="147">
        <f t="shared" si="726"/>
        <v>0</v>
      </c>
      <c r="AZ943" s="146">
        <f t="shared" si="745"/>
        <v>0</v>
      </c>
      <c r="BA943" s="129">
        <f t="shared" si="727"/>
        <v>0</v>
      </c>
      <c r="BB943" s="129">
        <f t="shared" si="728"/>
        <v>0</v>
      </c>
      <c r="BC943" s="129">
        <f t="shared" si="729"/>
        <v>0</v>
      </c>
      <c r="BD943" s="130">
        <f t="shared" si="730"/>
        <v>0</v>
      </c>
      <c r="BE943" s="130">
        <f t="shared" si="731"/>
        <v>0</v>
      </c>
      <c r="BF943" s="130">
        <f t="shared" si="732"/>
        <v>0</v>
      </c>
      <c r="BG943" s="149" t="b">
        <f t="shared" si="733"/>
        <v>0</v>
      </c>
      <c r="BH943" s="130" t="b">
        <f t="shared" si="734"/>
        <v>0</v>
      </c>
      <c r="BI943" s="130" t="str">
        <f t="shared" si="747"/>
        <v/>
      </c>
      <c r="BJ943" s="130" t="str">
        <f t="shared" si="748"/>
        <v/>
      </c>
      <c r="BK943" s="130">
        <f t="shared" si="749"/>
        <v>0</v>
      </c>
      <c r="BL943" s="130" t="str">
        <f t="shared" si="735"/>
        <v/>
      </c>
      <c r="BM943" s="130" t="str">
        <f t="shared" si="754"/>
        <v/>
      </c>
      <c r="BN943" s="130" t="str">
        <f t="shared" si="755"/>
        <v/>
      </c>
      <c r="BO943" s="130">
        <f t="shared" si="751"/>
        <v>0</v>
      </c>
      <c r="BP943" s="130">
        <f t="shared" si="752"/>
        <v>0</v>
      </c>
      <c r="BQ943" s="130">
        <f t="shared" si="753"/>
        <v>0</v>
      </c>
      <c r="BR943" s="130">
        <f t="shared" si="750"/>
        <v>0</v>
      </c>
      <c r="BS943" s="130" t="str">
        <f t="shared" si="736"/>
        <v>N</v>
      </c>
    </row>
    <row r="944" spans="1:71" ht="18" customHeight="1">
      <c r="A944" s="115"/>
      <c r="B944" s="117"/>
      <c r="C944" s="117"/>
      <c r="D944" s="118"/>
      <c r="E944" s="118"/>
      <c r="F944" s="115"/>
      <c r="G944" s="115"/>
      <c r="H944" s="119"/>
      <c r="I944" s="109" t="str">
        <f t="shared" si="706"/>
        <v xml:space="preserve"> </v>
      </c>
      <c r="J944" s="109" t="str">
        <f t="shared" si="707"/>
        <v xml:space="preserve"> </v>
      </c>
      <c r="K944" s="109" t="str">
        <f t="shared" si="708"/>
        <v xml:space="preserve"> </v>
      </c>
      <c r="W944" s="141" t="str">
        <f t="shared" si="709"/>
        <v xml:space="preserve"> </v>
      </c>
      <c r="X944" s="137" t="str">
        <f t="shared" si="710"/>
        <v xml:space="preserve"> </v>
      </c>
      <c r="Y944" s="137" t="str">
        <f t="shared" si="711"/>
        <v xml:space="preserve"> </v>
      </c>
      <c r="Z944" s="137" t="str">
        <f t="shared" si="737"/>
        <v xml:space="preserve"> </v>
      </c>
      <c r="AA944" s="138" t="str">
        <f t="shared" si="738"/>
        <v xml:space="preserve"> </v>
      </c>
      <c r="AB944" s="144" t="str">
        <f t="shared" si="739"/>
        <v xml:space="preserve"> </v>
      </c>
      <c r="AC944" s="139" t="e">
        <f t="shared" si="740"/>
        <v>#N/A</v>
      </c>
      <c r="AD944" s="139" t="e">
        <f t="shared" si="741"/>
        <v>#N/A</v>
      </c>
      <c r="AE944" s="140" t="str">
        <f>IF(ISBLANK($G944)," ",IF($D944="Z",#REF!,IF($G944=2,0,IF($G944=1,IF($AB944&gt;$AD944,#REF!,0),IF($AB944&lt;$AC944,#REF!,#REF!)))))</f>
        <v xml:space="preserve"> </v>
      </c>
      <c r="AF944" s="140" t="str">
        <f>IF(ISBLANK($G944)," ",IF($D944="Z",#REF!+#REF!,IF($G944=2,#REF!+#REF!,IF($G944=1,IF($AB944&gt;$AD944,#REF!+#REF!,#REF!+#REF!),IF($AB944&lt;$AC944,#REF!+#REF!,#REF!+#REF!)))))</f>
        <v xml:space="preserve"> </v>
      </c>
      <c r="AG944" s="125">
        <f t="shared" si="712"/>
        <v>0</v>
      </c>
      <c r="AH944" s="126">
        <f t="shared" si="713"/>
        <v>0</v>
      </c>
      <c r="AI944" s="126">
        <f t="shared" si="714"/>
        <v>0</v>
      </c>
      <c r="AJ944" s="126">
        <f t="shared" si="715"/>
        <v>0</v>
      </c>
      <c r="AK944" s="126">
        <f t="shared" si="716"/>
        <v>0</v>
      </c>
      <c r="AL944" s="126">
        <f t="shared" si="717"/>
        <v>4</v>
      </c>
      <c r="AM944" s="125">
        <f t="shared" si="746"/>
        <v>23</v>
      </c>
      <c r="AN944" s="125">
        <f t="shared" si="742"/>
        <v>0</v>
      </c>
      <c r="AO944" s="125">
        <f t="shared" si="743"/>
        <v>0</v>
      </c>
      <c r="AP944" s="125">
        <f t="shared" si="718"/>
        <v>1</v>
      </c>
      <c r="AQ944" s="127">
        <f t="shared" si="719"/>
        <v>810</v>
      </c>
      <c r="AR944" s="127">
        <f t="shared" si="720"/>
        <v>0</v>
      </c>
      <c r="AS944" s="125">
        <f t="shared" si="721"/>
        <v>0</v>
      </c>
      <c r="AT944" s="128">
        <f t="shared" si="722"/>
        <v>0</v>
      </c>
      <c r="AU944" s="128">
        <f t="shared" si="723"/>
        <v>0</v>
      </c>
      <c r="AV944" s="128">
        <f t="shared" si="724"/>
        <v>0</v>
      </c>
      <c r="AW944" s="128">
        <f t="shared" si="725"/>
        <v>0</v>
      </c>
      <c r="AX944" s="146">
        <f t="shared" si="744"/>
        <v>0</v>
      </c>
      <c r="AY944" s="147">
        <f t="shared" si="726"/>
        <v>0</v>
      </c>
      <c r="AZ944" s="146">
        <f t="shared" si="745"/>
        <v>0</v>
      </c>
      <c r="BA944" s="129">
        <f t="shared" si="727"/>
        <v>0</v>
      </c>
      <c r="BB944" s="129">
        <f t="shared" si="728"/>
        <v>0</v>
      </c>
      <c r="BC944" s="129">
        <f t="shared" si="729"/>
        <v>0</v>
      </c>
      <c r="BD944" s="130">
        <f t="shared" si="730"/>
        <v>0</v>
      </c>
      <c r="BE944" s="130">
        <f t="shared" si="731"/>
        <v>0</v>
      </c>
      <c r="BF944" s="130">
        <f t="shared" si="732"/>
        <v>0</v>
      </c>
      <c r="BG944" s="149" t="b">
        <f t="shared" si="733"/>
        <v>0</v>
      </c>
      <c r="BH944" s="130" t="b">
        <f t="shared" si="734"/>
        <v>0</v>
      </c>
      <c r="BI944" s="130" t="str">
        <f t="shared" si="747"/>
        <v/>
      </c>
      <c r="BJ944" s="130" t="str">
        <f t="shared" si="748"/>
        <v/>
      </c>
      <c r="BK944" s="130">
        <f t="shared" si="749"/>
        <v>0</v>
      </c>
      <c r="BL944" s="130" t="str">
        <f t="shared" si="735"/>
        <v/>
      </c>
      <c r="BM944" s="130" t="str">
        <f t="shared" si="754"/>
        <v/>
      </c>
      <c r="BN944" s="130" t="str">
        <f t="shared" si="755"/>
        <v/>
      </c>
      <c r="BO944" s="130">
        <f t="shared" si="751"/>
        <v>0</v>
      </c>
      <c r="BP944" s="130">
        <f t="shared" si="752"/>
        <v>0</v>
      </c>
      <c r="BQ944" s="130">
        <f t="shared" si="753"/>
        <v>0</v>
      </c>
      <c r="BR944" s="130">
        <f t="shared" si="750"/>
        <v>0</v>
      </c>
      <c r="BS944" s="130" t="str">
        <f t="shared" si="736"/>
        <v>N</v>
      </c>
    </row>
    <row r="945" spans="1:71" ht="18" customHeight="1">
      <c r="A945" s="115"/>
      <c r="B945" s="117"/>
      <c r="C945" s="117"/>
      <c r="D945" s="118"/>
      <c r="E945" s="118"/>
      <c r="F945" s="115"/>
      <c r="G945" s="115"/>
      <c r="H945" s="119"/>
      <c r="I945" s="109" t="str">
        <f t="shared" si="706"/>
        <v xml:space="preserve"> </v>
      </c>
      <c r="J945" s="109" t="str">
        <f t="shared" si="707"/>
        <v xml:space="preserve"> </v>
      </c>
      <c r="K945" s="109" t="str">
        <f t="shared" si="708"/>
        <v xml:space="preserve"> </v>
      </c>
      <c r="W945" s="141" t="str">
        <f t="shared" si="709"/>
        <v xml:space="preserve"> </v>
      </c>
      <c r="X945" s="137" t="str">
        <f t="shared" si="710"/>
        <v xml:space="preserve"> </v>
      </c>
      <c r="Y945" s="137" t="str">
        <f t="shared" si="711"/>
        <v xml:space="preserve"> </v>
      </c>
      <c r="Z945" s="137" t="str">
        <f t="shared" si="737"/>
        <v xml:space="preserve"> </v>
      </c>
      <c r="AA945" s="138" t="str">
        <f t="shared" si="738"/>
        <v xml:space="preserve"> </v>
      </c>
      <c r="AB945" s="144" t="str">
        <f t="shared" si="739"/>
        <v xml:space="preserve"> </v>
      </c>
      <c r="AC945" s="139" t="e">
        <f t="shared" si="740"/>
        <v>#N/A</v>
      </c>
      <c r="AD945" s="139" t="e">
        <f t="shared" si="741"/>
        <v>#N/A</v>
      </c>
      <c r="AE945" s="140" t="str">
        <f>IF(ISBLANK($G945)," ",IF($D945="Z",#REF!,IF($G945=2,0,IF($G945=1,IF($AB945&gt;$AD945,#REF!,0),IF($AB945&lt;$AC945,#REF!,#REF!)))))</f>
        <v xml:space="preserve"> </v>
      </c>
      <c r="AF945" s="140" t="str">
        <f>IF(ISBLANK($G945)," ",IF($D945="Z",#REF!+#REF!,IF($G945=2,#REF!+#REF!,IF($G945=1,IF($AB945&gt;$AD945,#REF!+#REF!,#REF!+#REF!),IF($AB945&lt;$AC945,#REF!+#REF!,#REF!+#REF!)))))</f>
        <v xml:space="preserve"> </v>
      </c>
      <c r="AG945" s="125">
        <f t="shared" si="712"/>
        <v>0</v>
      </c>
      <c r="AH945" s="126">
        <f t="shared" si="713"/>
        <v>0</v>
      </c>
      <c r="AI945" s="126">
        <f t="shared" si="714"/>
        <v>0</v>
      </c>
      <c r="AJ945" s="126">
        <f t="shared" si="715"/>
        <v>0</v>
      </c>
      <c r="AK945" s="126">
        <f t="shared" si="716"/>
        <v>0</v>
      </c>
      <c r="AL945" s="126">
        <f t="shared" si="717"/>
        <v>4</v>
      </c>
      <c r="AM945" s="125">
        <f t="shared" si="746"/>
        <v>23</v>
      </c>
      <c r="AN945" s="125">
        <f t="shared" si="742"/>
        <v>0</v>
      </c>
      <c r="AO945" s="125">
        <f t="shared" si="743"/>
        <v>0</v>
      </c>
      <c r="AP945" s="125">
        <f t="shared" si="718"/>
        <v>1</v>
      </c>
      <c r="AQ945" s="127">
        <f t="shared" si="719"/>
        <v>810</v>
      </c>
      <c r="AR945" s="127">
        <f t="shared" si="720"/>
        <v>0</v>
      </c>
      <c r="AS945" s="125">
        <f t="shared" si="721"/>
        <v>0</v>
      </c>
      <c r="AT945" s="128">
        <f t="shared" si="722"/>
        <v>0</v>
      </c>
      <c r="AU945" s="128">
        <f t="shared" si="723"/>
        <v>0</v>
      </c>
      <c r="AV945" s="128">
        <f t="shared" si="724"/>
        <v>0</v>
      </c>
      <c r="AW945" s="128">
        <f t="shared" si="725"/>
        <v>0</v>
      </c>
      <c r="AX945" s="146">
        <f t="shared" si="744"/>
        <v>0</v>
      </c>
      <c r="AY945" s="147">
        <f t="shared" si="726"/>
        <v>0</v>
      </c>
      <c r="AZ945" s="146">
        <f t="shared" si="745"/>
        <v>0</v>
      </c>
      <c r="BA945" s="129">
        <f t="shared" si="727"/>
        <v>0</v>
      </c>
      <c r="BB945" s="129">
        <f t="shared" si="728"/>
        <v>0</v>
      </c>
      <c r="BC945" s="129">
        <f t="shared" si="729"/>
        <v>0</v>
      </c>
      <c r="BD945" s="130">
        <f t="shared" si="730"/>
        <v>0</v>
      </c>
      <c r="BE945" s="130">
        <f t="shared" si="731"/>
        <v>0</v>
      </c>
      <c r="BF945" s="130">
        <f t="shared" si="732"/>
        <v>0</v>
      </c>
      <c r="BG945" s="149" t="b">
        <f t="shared" si="733"/>
        <v>0</v>
      </c>
      <c r="BH945" s="130" t="b">
        <f t="shared" si="734"/>
        <v>0</v>
      </c>
      <c r="BI945" s="130" t="str">
        <f t="shared" si="747"/>
        <v/>
      </c>
      <c r="BJ945" s="130" t="str">
        <f t="shared" si="748"/>
        <v/>
      </c>
      <c r="BK945" s="130">
        <f t="shared" si="749"/>
        <v>0</v>
      </c>
      <c r="BL945" s="130" t="str">
        <f t="shared" si="735"/>
        <v/>
      </c>
      <c r="BM945" s="130" t="str">
        <f t="shared" si="754"/>
        <v/>
      </c>
      <c r="BN945" s="130" t="str">
        <f t="shared" si="755"/>
        <v/>
      </c>
      <c r="BO945" s="130">
        <f t="shared" si="751"/>
        <v>0</v>
      </c>
      <c r="BP945" s="130">
        <f t="shared" si="752"/>
        <v>0</v>
      </c>
      <c r="BQ945" s="130">
        <f t="shared" si="753"/>
        <v>0</v>
      </c>
      <c r="BR945" s="130">
        <f t="shared" si="750"/>
        <v>0</v>
      </c>
      <c r="BS945" s="130" t="str">
        <f t="shared" si="736"/>
        <v>N</v>
      </c>
    </row>
    <row r="946" spans="1:71" ht="18" customHeight="1">
      <c r="A946" s="115"/>
      <c r="B946" s="117"/>
      <c r="C946" s="117"/>
      <c r="D946" s="118"/>
      <c r="E946" s="118"/>
      <c r="F946" s="115"/>
      <c r="G946" s="115"/>
      <c r="H946" s="119"/>
      <c r="I946" s="109" t="str">
        <f t="shared" si="706"/>
        <v xml:space="preserve"> </v>
      </c>
      <c r="J946" s="109" t="str">
        <f t="shared" si="707"/>
        <v xml:space="preserve"> </v>
      </c>
      <c r="K946" s="109" t="str">
        <f t="shared" si="708"/>
        <v xml:space="preserve"> </v>
      </c>
      <c r="W946" s="141" t="str">
        <f t="shared" si="709"/>
        <v xml:space="preserve"> </v>
      </c>
      <c r="X946" s="137" t="str">
        <f t="shared" si="710"/>
        <v xml:space="preserve"> </v>
      </c>
      <c r="Y946" s="137" t="str">
        <f t="shared" si="711"/>
        <v xml:space="preserve"> </v>
      </c>
      <c r="Z946" s="137" t="str">
        <f t="shared" si="737"/>
        <v xml:space="preserve"> </v>
      </c>
      <c r="AA946" s="138" t="str">
        <f t="shared" si="738"/>
        <v xml:space="preserve"> </v>
      </c>
      <c r="AB946" s="144" t="str">
        <f t="shared" si="739"/>
        <v xml:space="preserve"> </v>
      </c>
      <c r="AC946" s="139" t="e">
        <f t="shared" si="740"/>
        <v>#N/A</v>
      </c>
      <c r="AD946" s="139" t="e">
        <f t="shared" si="741"/>
        <v>#N/A</v>
      </c>
      <c r="AE946" s="140" t="str">
        <f>IF(ISBLANK($G946)," ",IF($D946="Z",#REF!,IF($G946=2,0,IF($G946=1,IF($AB946&gt;$AD946,#REF!,0),IF($AB946&lt;$AC946,#REF!,#REF!)))))</f>
        <v xml:space="preserve"> </v>
      </c>
      <c r="AF946" s="140" t="str">
        <f>IF(ISBLANK($G946)," ",IF($D946="Z",#REF!+#REF!,IF($G946=2,#REF!+#REF!,IF($G946=1,IF($AB946&gt;$AD946,#REF!+#REF!,#REF!+#REF!),IF($AB946&lt;$AC946,#REF!+#REF!,#REF!+#REF!)))))</f>
        <v xml:space="preserve"> </v>
      </c>
      <c r="AG946" s="125">
        <f t="shared" si="712"/>
        <v>0</v>
      </c>
      <c r="AH946" s="126">
        <f t="shared" si="713"/>
        <v>0</v>
      </c>
      <c r="AI946" s="126">
        <f t="shared" si="714"/>
        <v>0</v>
      </c>
      <c r="AJ946" s="126">
        <f t="shared" si="715"/>
        <v>0</v>
      </c>
      <c r="AK946" s="126">
        <f t="shared" si="716"/>
        <v>0</v>
      </c>
      <c r="AL946" s="126">
        <f t="shared" si="717"/>
        <v>4</v>
      </c>
      <c r="AM946" s="125">
        <f t="shared" si="746"/>
        <v>23</v>
      </c>
      <c r="AN946" s="125">
        <f t="shared" si="742"/>
        <v>0</v>
      </c>
      <c r="AO946" s="125">
        <f t="shared" si="743"/>
        <v>0</v>
      </c>
      <c r="AP946" s="125">
        <f t="shared" si="718"/>
        <v>1</v>
      </c>
      <c r="AQ946" s="127">
        <f t="shared" si="719"/>
        <v>810</v>
      </c>
      <c r="AR946" s="127">
        <f t="shared" si="720"/>
        <v>0</v>
      </c>
      <c r="AS946" s="125">
        <f t="shared" si="721"/>
        <v>0</v>
      </c>
      <c r="AT946" s="128">
        <f t="shared" si="722"/>
        <v>0</v>
      </c>
      <c r="AU946" s="128">
        <f t="shared" si="723"/>
        <v>0</v>
      </c>
      <c r="AV946" s="128">
        <f t="shared" si="724"/>
        <v>0</v>
      </c>
      <c r="AW946" s="128">
        <f t="shared" si="725"/>
        <v>0</v>
      </c>
      <c r="AX946" s="146">
        <f t="shared" si="744"/>
        <v>0</v>
      </c>
      <c r="AY946" s="147">
        <f t="shared" si="726"/>
        <v>0</v>
      </c>
      <c r="AZ946" s="146">
        <f t="shared" si="745"/>
        <v>0</v>
      </c>
      <c r="BA946" s="129">
        <f t="shared" si="727"/>
        <v>0</v>
      </c>
      <c r="BB946" s="129">
        <f t="shared" si="728"/>
        <v>0</v>
      </c>
      <c r="BC946" s="129">
        <f t="shared" si="729"/>
        <v>0</v>
      </c>
      <c r="BD946" s="130">
        <f t="shared" si="730"/>
        <v>0</v>
      </c>
      <c r="BE946" s="130">
        <f t="shared" si="731"/>
        <v>0</v>
      </c>
      <c r="BF946" s="130">
        <f t="shared" si="732"/>
        <v>0</v>
      </c>
      <c r="BG946" s="149" t="b">
        <f t="shared" si="733"/>
        <v>0</v>
      </c>
      <c r="BH946" s="130" t="b">
        <f t="shared" si="734"/>
        <v>0</v>
      </c>
      <c r="BI946" s="130" t="str">
        <f t="shared" si="747"/>
        <v/>
      </c>
      <c r="BJ946" s="130" t="str">
        <f t="shared" si="748"/>
        <v/>
      </c>
      <c r="BK946" s="130">
        <f t="shared" si="749"/>
        <v>0</v>
      </c>
      <c r="BL946" s="130" t="str">
        <f t="shared" si="735"/>
        <v/>
      </c>
      <c r="BM946" s="130" t="str">
        <f t="shared" si="754"/>
        <v/>
      </c>
      <c r="BN946" s="130" t="str">
        <f t="shared" si="755"/>
        <v/>
      </c>
      <c r="BO946" s="130">
        <f t="shared" si="751"/>
        <v>0</v>
      </c>
      <c r="BP946" s="130">
        <f t="shared" si="752"/>
        <v>0</v>
      </c>
      <c r="BQ946" s="130">
        <f t="shared" si="753"/>
        <v>0</v>
      </c>
      <c r="BR946" s="130">
        <f t="shared" si="750"/>
        <v>0</v>
      </c>
      <c r="BS946" s="130" t="str">
        <f t="shared" si="736"/>
        <v>N</v>
      </c>
    </row>
    <row r="947" spans="1:71" ht="18" customHeight="1">
      <c r="A947" s="115"/>
      <c r="B947" s="117"/>
      <c r="C947" s="117"/>
      <c r="D947" s="118"/>
      <c r="E947" s="118"/>
      <c r="F947" s="115"/>
      <c r="G947" s="115"/>
      <c r="H947" s="119"/>
      <c r="I947" s="109" t="str">
        <f t="shared" si="706"/>
        <v xml:space="preserve"> </v>
      </c>
      <c r="J947" s="109" t="str">
        <f t="shared" si="707"/>
        <v xml:space="preserve"> </v>
      </c>
      <c r="K947" s="109" t="str">
        <f t="shared" si="708"/>
        <v xml:space="preserve"> </v>
      </c>
      <c r="W947" s="141" t="str">
        <f t="shared" si="709"/>
        <v xml:space="preserve"> </v>
      </c>
      <c r="X947" s="137" t="str">
        <f t="shared" si="710"/>
        <v xml:space="preserve"> </v>
      </c>
      <c r="Y947" s="137" t="str">
        <f t="shared" si="711"/>
        <v xml:space="preserve"> </v>
      </c>
      <c r="Z947" s="137" t="str">
        <f t="shared" si="737"/>
        <v xml:space="preserve"> </v>
      </c>
      <c r="AA947" s="138" t="str">
        <f t="shared" si="738"/>
        <v xml:space="preserve"> </v>
      </c>
      <c r="AB947" s="144" t="str">
        <f t="shared" si="739"/>
        <v xml:space="preserve"> </v>
      </c>
      <c r="AC947" s="139" t="e">
        <f t="shared" si="740"/>
        <v>#N/A</v>
      </c>
      <c r="AD947" s="139" t="e">
        <f t="shared" si="741"/>
        <v>#N/A</v>
      </c>
      <c r="AE947" s="140" t="str">
        <f>IF(ISBLANK($G947)," ",IF($D947="Z",#REF!,IF($G947=2,0,IF($G947=1,IF($AB947&gt;$AD947,#REF!,0),IF($AB947&lt;$AC947,#REF!,#REF!)))))</f>
        <v xml:space="preserve"> </v>
      </c>
      <c r="AF947" s="140" t="str">
        <f>IF(ISBLANK($G947)," ",IF($D947="Z",#REF!+#REF!,IF($G947=2,#REF!+#REF!,IF($G947=1,IF($AB947&gt;$AD947,#REF!+#REF!,#REF!+#REF!),IF($AB947&lt;$AC947,#REF!+#REF!,#REF!+#REF!)))))</f>
        <v xml:space="preserve"> </v>
      </c>
      <c r="AG947" s="125">
        <f t="shared" si="712"/>
        <v>0</v>
      </c>
      <c r="AH947" s="126">
        <f t="shared" si="713"/>
        <v>0</v>
      </c>
      <c r="AI947" s="126">
        <f t="shared" si="714"/>
        <v>0</v>
      </c>
      <c r="AJ947" s="126">
        <f t="shared" si="715"/>
        <v>0</v>
      </c>
      <c r="AK947" s="126">
        <f t="shared" si="716"/>
        <v>0</v>
      </c>
      <c r="AL947" s="126">
        <f t="shared" si="717"/>
        <v>4</v>
      </c>
      <c r="AM947" s="125">
        <f t="shared" si="746"/>
        <v>23</v>
      </c>
      <c r="AN947" s="125">
        <f t="shared" si="742"/>
        <v>0</v>
      </c>
      <c r="AO947" s="125">
        <f t="shared" si="743"/>
        <v>0</v>
      </c>
      <c r="AP947" s="125">
        <f t="shared" si="718"/>
        <v>1</v>
      </c>
      <c r="AQ947" s="127">
        <f t="shared" si="719"/>
        <v>810</v>
      </c>
      <c r="AR947" s="127">
        <f t="shared" si="720"/>
        <v>0</v>
      </c>
      <c r="AS947" s="125">
        <f t="shared" si="721"/>
        <v>0</v>
      </c>
      <c r="AT947" s="128">
        <f t="shared" si="722"/>
        <v>0</v>
      </c>
      <c r="AU947" s="128">
        <f t="shared" si="723"/>
        <v>0</v>
      </c>
      <c r="AV947" s="128">
        <f t="shared" si="724"/>
        <v>0</v>
      </c>
      <c r="AW947" s="128">
        <f t="shared" si="725"/>
        <v>0</v>
      </c>
      <c r="AX947" s="146">
        <f t="shared" si="744"/>
        <v>0</v>
      </c>
      <c r="AY947" s="147">
        <f t="shared" si="726"/>
        <v>0</v>
      </c>
      <c r="AZ947" s="146">
        <f t="shared" si="745"/>
        <v>0</v>
      </c>
      <c r="BA947" s="129">
        <f t="shared" si="727"/>
        <v>0</v>
      </c>
      <c r="BB947" s="129">
        <f t="shared" si="728"/>
        <v>0</v>
      </c>
      <c r="BC947" s="129">
        <f t="shared" si="729"/>
        <v>0</v>
      </c>
      <c r="BD947" s="130">
        <f t="shared" si="730"/>
        <v>0</v>
      </c>
      <c r="BE947" s="130">
        <f t="shared" si="731"/>
        <v>0</v>
      </c>
      <c r="BF947" s="130">
        <f t="shared" si="732"/>
        <v>0</v>
      </c>
      <c r="BG947" s="149" t="b">
        <f t="shared" si="733"/>
        <v>0</v>
      </c>
      <c r="BH947" s="130" t="b">
        <f t="shared" si="734"/>
        <v>0</v>
      </c>
      <c r="BI947" s="130" t="str">
        <f t="shared" si="747"/>
        <v/>
      </c>
      <c r="BJ947" s="130" t="str">
        <f t="shared" si="748"/>
        <v/>
      </c>
      <c r="BK947" s="130">
        <f t="shared" si="749"/>
        <v>0</v>
      </c>
      <c r="BL947" s="130" t="str">
        <f t="shared" si="735"/>
        <v/>
      </c>
      <c r="BM947" s="130" t="str">
        <f t="shared" si="754"/>
        <v/>
      </c>
      <c r="BN947" s="130" t="str">
        <f t="shared" si="755"/>
        <v/>
      </c>
      <c r="BO947" s="130">
        <f t="shared" si="751"/>
        <v>0</v>
      </c>
      <c r="BP947" s="130">
        <f t="shared" si="752"/>
        <v>0</v>
      </c>
      <c r="BQ947" s="130">
        <f t="shared" si="753"/>
        <v>0</v>
      </c>
      <c r="BR947" s="130">
        <f t="shared" si="750"/>
        <v>0</v>
      </c>
      <c r="BS947" s="130" t="str">
        <f t="shared" si="736"/>
        <v>N</v>
      </c>
    </row>
    <row r="948" spans="1:71" ht="18" customHeight="1">
      <c r="A948" s="115"/>
      <c r="B948" s="117"/>
      <c r="C948" s="117"/>
      <c r="D948" s="118"/>
      <c r="E948" s="118"/>
      <c r="F948" s="115"/>
      <c r="G948" s="115"/>
      <c r="H948" s="119"/>
      <c r="I948" s="109" t="str">
        <f t="shared" si="706"/>
        <v xml:space="preserve"> </v>
      </c>
      <c r="J948" s="109" t="str">
        <f t="shared" si="707"/>
        <v xml:space="preserve"> </v>
      </c>
      <c r="K948" s="109" t="str">
        <f t="shared" si="708"/>
        <v xml:space="preserve"> </v>
      </c>
      <c r="W948" s="141" t="str">
        <f t="shared" si="709"/>
        <v xml:space="preserve"> </v>
      </c>
      <c r="X948" s="137" t="str">
        <f t="shared" si="710"/>
        <v xml:space="preserve"> </v>
      </c>
      <c r="Y948" s="137" t="str">
        <f t="shared" si="711"/>
        <v xml:space="preserve"> </v>
      </c>
      <c r="Z948" s="137" t="str">
        <f t="shared" si="737"/>
        <v xml:space="preserve"> </v>
      </c>
      <c r="AA948" s="138" t="str">
        <f t="shared" si="738"/>
        <v xml:space="preserve"> </v>
      </c>
      <c r="AB948" s="144" t="str">
        <f t="shared" si="739"/>
        <v xml:space="preserve"> </v>
      </c>
      <c r="AC948" s="139" t="e">
        <f t="shared" si="740"/>
        <v>#N/A</v>
      </c>
      <c r="AD948" s="139" t="e">
        <f t="shared" si="741"/>
        <v>#N/A</v>
      </c>
      <c r="AE948" s="140" t="str">
        <f>IF(ISBLANK($G948)," ",IF($D948="Z",#REF!,IF($G948=2,0,IF($G948=1,IF($AB948&gt;$AD948,#REF!,0),IF($AB948&lt;$AC948,#REF!,#REF!)))))</f>
        <v xml:space="preserve"> </v>
      </c>
      <c r="AF948" s="140" t="str">
        <f>IF(ISBLANK($G948)," ",IF($D948="Z",#REF!+#REF!,IF($G948=2,#REF!+#REF!,IF($G948=1,IF($AB948&gt;$AD948,#REF!+#REF!,#REF!+#REF!),IF($AB948&lt;$AC948,#REF!+#REF!,#REF!+#REF!)))))</f>
        <v xml:space="preserve"> </v>
      </c>
      <c r="AG948" s="125">
        <f t="shared" si="712"/>
        <v>0</v>
      </c>
      <c r="AH948" s="126">
        <f t="shared" si="713"/>
        <v>0</v>
      </c>
      <c r="AI948" s="126">
        <f t="shared" si="714"/>
        <v>0</v>
      </c>
      <c r="AJ948" s="126">
        <f t="shared" si="715"/>
        <v>0</v>
      </c>
      <c r="AK948" s="126">
        <f t="shared" si="716"/>
        <v>0</v>
      </c>
      <c r="AL948" s="126">
        <f t="shared" si="717"/>
        <v>4</v>
      </c>
      <c r="AM948" s="125">
        <f t="shared" si="746"/>
        <v>23</v>
      </c>
      <c r="AN948" s="125">
        <f t="shared" si="742"/>
        <v>0</v>
      </c>
      <c r="AO948" s="125">
        <f t="shared" si="743"/>
        <v>0</v>
      </c>
      <c r="AP948" s="125">
        <f t="shared" si="718"/>
        <v>1</v>
      </c>
      <c r="AQ948" s="127">
        <f t="shared" si="719"/>
        <v>810</v>
      </c>
      <c r="AR948" s="127">
        <f t="shared" si="720"/>
        <v>0</v>
      </c>
      <c r="AS948" s="125">
        <f t="shared" si="721"/>
        <v>0</v>
      </c>
      <c r="AT948" s="128">
        <f t="shared" si="722"/>
        <v>0</v>
      </c>
      <c r="AU948" s="128">
        <f t="shared" si="723"/>
        <v>0</v>
      </c>
      <c r="AV948" s="128">
        <f t="shared" si="724"/>
        <v>0</v>
      </c>
      <c r="AW948" s="128">
        <f t="shared" si="725"/>
        <v>0</v>
      </c>
      <c r="AX948" s="146">
        <f t="shared" si="744"/>
        <v>0</v>
      </c>
      <c r="AY948" s="147">
        <f t="shared" si="726"/>
        <v>0</v>
      </c>
      <c r="AZ948" s="146">
        <f t="shared" si="745"/>
        <v>0</v>
      </c>
      <c r="BA948" s="129">
        <f t="shared" si="727"/>
        <v>0</v>
      </c>
      <c r="BB948" s="129">
        <f t="shared" si="728"/>
        <v>0</v>
      </c>
      <c r="BC948" s="129">
        <f t="shared" si="729"/>
        <v>0</v>
      </c>
      <c r="BD948" s="130">
        <f t="shared" si="730"/>
        <v>0</v>
      </c>
      <c r="BE948" s="130">
        <f t="shared" si="731"/>
        <v>0</v>
      </c>
      <c r="BF948" s="130">
        <f t="shared" si="732"/>
        <v>0</v>
      </c>
      <c r="BG948" s="149" t="b">
        <f t="shared" si="733"/>
        <v>0</v>
      </c>
      <c r="BH948" s="130" t="b">
        <f t="shared" si="734"/>
        <v>0</v>
      </c>
      <c r="BI948" s="130" t="str">
        <f t="shared" si="747"/>
        <v/>
      </c>
      <c r="BJ948" s="130" t="str">
        <f t="shared" si="748"/>
        <v/>
      </c>
      <c r="BK948" s="130">
        <f t="shared" si="749"/>
        <v>0</v>
      </c>
      <c r="BL948" s="130" t="str">
        <f t="shared" si="735"/>
        <v/>
      </c>
      <c r="BM948" s="130" t="str">
        <f t="shared" si="754"/>
        <v/>
      </c>
      <c r="BN948" s="130" t="str">
        <f t="shared" si="755"/>
        <v/>
      </c>
      <c r="BO948" s="130">
        <f t="shared" si="751"/>
        <v>0</v>
      </c>
      <c r="BP948" s="130">
        <f t="shared" si="752"/>
        <v>0</v>
      </c>
      <c r="BQ948" s="130">
        <f t="shared" si="753"/>
        <v>0</v>
      </c>
      <c r="BR948" s="130">
        <f t="shared" si="750"/>
        <v>0</v>
      </c>
      <c r="BS948" s="130" t="str">
        <f t="shared" si="736"/>
        <v>N</v>
      </c>
    </row>
    <row r="949" spans="1:71" ht="18" customHeight="1">
      <c r="A949" s="115"/>
      <c r="B949" s="117"/>
      <c r="C949" s="117"/>
      <c r="D949" s="118"/>
      <c r="E949" s="118"/>
      <c r="F949" s="115"/>
      <c r="G949" s="115"/>
      <c r="H949" s="119"/>
      <c r="I949" s="109" t="str">
        <f t="shared" si="706"/>
        <v xml:space="preserve"> </v>
      </c>
      <c r="J949" s="109" t="str">
        <f t="shared" si="707"/>
        <v xml:space="preserve"> </v>
      </c>
      <c r="K949" s="109" t="str">
        <f t="shared" si="708"/>
        <v xml:space="preserve"> </v>
      </c>
      <c r="W949" s="141" t="str">
        <f t="shared" si="709"/>
        <v xml:space="preserve"> </v>
      </c>
      <c r="X949" s="137" t="str">
        <f t="shared" si="710"/>
        <v xml:space="preserve"> </v>
      </c>
      <c r="Y949" s="137" t="str">
        <f t="shared" si="711"/>
        <v xml:space="preserve"> </v>
      </c>
      <c r="Z949" s="137" t="str">
        <f t="shared" si="737"/>
        <v xml:space="preserve"> </v>
      </c>
      <c r="AA949" s="138" t="str">
        <f t="shared" si="738"/>
        <v xml:space="preserve"> </v>
      </c>
      <c r="AB949" s="144" t="str">
        <f t="shared" si="739"/>
        <v xml:space="preserve"> </v>
      </c>
      <c r="AC949" s="139" t="e">
        <f t="shared" si="740"/>
        <v>#N/A</v>
      </c>
      <c r="AD949" s="139" t="e">
        <f t="shared" si="741"/>
        <v>#N/A</v>
      </c>
      <c r="AE949" s="140" t="str">
        <f>IF(ISBLANK($G949)," ",IF($D949="Z",#REF!,IF($G949=2,0,IF($G949=1,IF($AB949&gt;$AD949,#REF!,0),IF($AB949&lt;$AC949,#REF!,#REF!)))))</f>
        <v xml:space="preserve"> </v>
      </c>
      <c r="AF949" s="140" t="str">
        <f>IF(ISBLANK($G949)," ",IF($D949="Z",#REF!+#REF!,IF($G949=2,#REF!+#REF!,IF($G949=1,IF($AB949&gt;$AD949,#REF!+#REF!,#REF!+#REF!),IF($AB949&lt;$AC949,#REF!+#REF!,#REF!+#REF!)))))</f>
        <v xml:space="preserve"> </v>
      </c>
      <c r="AG949" s="125">
        <f t="shared" si="712"/>
        <v>0</v>
      </c>
      <c r="AH949" s="126">
        <f t="shared" si="713"/>
        <v>0</v>
      </c>
      <c r="AI949" s="126">
        <f t="shared" si="714"/>
        <v>0</v>
      </c>
      <c r="AJ949" s="126">
        <f t="shared" si="715"/>
        <v>0</v>
      </c>
      <c r="AK949" s="126">
        <f t="shared" si="716"/>
        <v>0</v>
      </c>
      <c r="AL949" s="126">
        <f t="shared" si="717"/>
        <v>4</v>
      </c>
      <c r="AM949" s="125">
        <f t="shared" si="746"/>
        <v>23</v>
      </c>
      <c r="AN949" s="125">
        <f t="shared" si="742"/>
        <v>0</v>
      </c>
      <c r="AO949" s="125">
        <f t="shared" si="743"/>
        <v>0</v>
      </c>
      <c r="AP949" s="125">
        <f t="shared" si="718"/>
        <v>1</v>
      </c>
      <c r="AQ949" s="127">
        <f t="shared" si="719"/>
        <v>810</v>
      </c>
      <c r="AR949" s="127">
        <f t="shared" si="720"/>
        <v>0</v>
      </c>
      <c r="AS949" s="125">
        <f t="shared" si="721"/>
        <v>0</v>
      </c>
      <c r="AT949" s="128">
        <f t="shared" si="722"/>
        <v>0</v>
      </c>
      <c r="AU949" s="128">
        <f t="shared" si="723"/>
        <v>0</v>
      </c>
      <c r="AV949" s="128">
        <f t="shared" si="724"/>
        <v>0</v>
      </c>
      <c r="AW949" s="128">
        <f t="shared" si="725"/>
        <v>0</v>
      </c>
      <c r="AX949" s="146">
        <f t="shared" si="744"/>
        <v>0</v>
      </c>
      <c r="AY949" s="147">
        <f t="shared" si="726"/>
        <v>0</v>
      </c>
      <c r="AZ949" s="146">
        <f t="shared" si="745"/>
        <v>0</v>
      </c>
      <c r="BA949" s="129">
        <f t="shared" si="727"/>
        <v>0</v>
      </c>
      <c r="BB949" s="129">
        <f t="shared" si="728"/>
        <v>0</v>
      </c>
      <c r="BC949" s="129">
        <f t="shared" si="729"/>
        <v>0</v>
      </c>
      <c r="BD949" s="130">
        <f t="shared" si="730"/>
        <v>0</v>
      </c>
      <c r="BE949" s="130">
        <f t="shared" si="731"/>
        <v>0</v>
      </c>
      <c r="BF949" s="130">
        <f t="shared" si="732"/>
        <v>0</v>
      </c>
      <c r="BG949" s="149" t="b">
        <f t="shared" si="733"/>
        <v>0</v>
      </c>
      <c r="BH949" s="130" t="b">
        <f t="shared" si="734"/>
        <v>0</v>
      </c>
      <c r="BI949" s="130" t="str">
        <f t="shared" si="747"/>
        <v/>
      </c>
      <c r="BJ949" s="130" t="str">
        <f t="shared" si="748"/>
        <v/>
      </c>
      <c r="BK949" s="130">
        <f t="shared" si="749"/>
        <v>0</v>
      </c>
      <c r="BL949" s="130" t="str">
        <f t="shared" si="735"/>
        <v/>
      </c>
      <c r="BM949" s="130" t="str">
        <f t="shared" si="754"/>
        <v/>
      </c>
      <c r="BN949" s="130" t="str">
        <f t="shared" si="755"/>
        <v/>
      </c>
      <c r="BO949" s="130">
        <f t="shared" si="751"/>
        <v>0</v>
      </c>
      <c r="BP949" s="130">
        <f t="shared" si="752"/>
        <v>0</v>
      </c>
      <c r="BQ949" s="130">
        <f t="shared" si="753"/>
        <v>0</v>
      </c>
      <c r="BR949" s="130">
        <f t="shared" si="750"/>
        <v>0</v>
      </c>
      <c r="BS949" s="130" t="str">
        <f t="shared" si="736"/>
        <v>N</v>
      </c>
    </row>
    <row r="950" spans="1:71" ht="18" customHeight="1">
      <c r="A950" s="115"/>
      <c r="B950" s="117"/>
      <c r="C950" s="117"/>
      <c r="D950" s="118"/>
      <c r="E950" s="118"/>
      <c r="F950" s="115"/>
      <c r="G950" s="115"/>
      <c r="H950" s="119"/>
      <c r="I950" s="109" t="str">
        <f t="shared" si="706"/>
        <v xml:space="preserve"> </v>
      </c>
      <c r="J950" s="109" t="str">
        <f t="shared" si="707"/>
        <v xml:space="preserve"> </v>
      </c>
      <c r="K950" s="109" t="str">
        <f t="shared" si="708"/>
        <v xml:space="preserve"> </v>
      </c>
      <c r="W950" s="141" t="str">
        <f t="shared" si="709"/>
        <v xml:space="preserve"> </v>
      </c>
      <c r="X950" s="137" t="str">
        <f t="shared" si="710"/>
        <v xml:space="preserve"> </v>
      </c>
      <c r="Y950" s="137" t="str">
        <f t="shared" si="711"/>
        <v xml:space="preserve"> </v>
      </c>
      <c r="Z950" s="137" t="str">
        <f t="shared" si="737"/>
        <v xml:space="preserve"> </v>
      </c>
      <c r="AA950" s="138" t="str">
        <f t="shared" si="738"/>
        <v xml:space="preserve"> </v>
      </c>
      <c r="AB950" s="144" t="str">
        <f t="shared" si="739"/>
        <v xml:space="preserve"> </v>
      </c>
      <c r="AC950" s="139" t="e">
        <f t="shared" si="740"/>
        <v>#N/A</v>
      </c>
      <c r="AD950" s="139" t="e">
        <f t="shared" si="741"/>
        <v>#N/A</v>
      </c>
      <c r="AE950" s="140" t="str">
        <f>IF(ISBLANK($G950)," ",IF($D950="Z",#REF!,IF($G950=2,0,IF($G950=1,IF($AB950&gt;$AD950,#REF!,0),IF($AB950&lt;$AC950,#REF!,#REF!)))))</f>
        <v xml:space="preserve"> </v>
      </c>
      <c r="AF950" s="140" t="str">
        <f>IF(ISBLANK($G950)," ",IF($D950="Z",#REF!+#REF!,IF($G950=2,#REF!+#REF!,IF($G950=1,IF($AB950&gt;$AD950,#REF!+#REF!,#REF!+#REF!),IF($AB950&lt;$AC950,#REF!+#REF!,#REF!+#REF!)))))</f>
        <v xml:space="preserve"> </v>
      </c>
      <c r="AG950" s="125">
        <f t="shared" si="712"/>
        <v>0</v>
      </c>
      <c r="AH950" s="126">
        <f t="shared" si="713"/>
        <v>0</v>
      </c>
      <c r="AI950" s="126">
        <f t="shared" si="714"/>
        <v>0</v>
      </c>
      <c r="AJ950" s="126">
        <f t="shared" si="715"/>
        <v>0</v>
      </c>
      <c r="AK950" s="126">
        <f t="shared" si="716"/>
        <v>0</v>
      </c>
      <c r="AL950" s="126">
        <f t="shared" si="717"/>
        <v>4</v>
      </c>
      <c r="AM950" s="125">
        <f t="shared" si="746"/>
        <v>23</v>
      </c>
      <c r="AN950" s="125">
        <f t="shared" si="742"/>
        <v>0</v>
      </c>
      <c r="AO950" s="125">
        <f t="shared" si="743"/>
        <v>0</v>
      </c>
      <c r="AP950" s="125">
        <f t="shared" si="718"/>
        <v>1</v>
      </c>
      <c r="AQ950" s="127">
        <f t="shared" si="719"/>
        <v>810</v>
      </c>
      <c r="AR950" s="127">
        <f t="shared" si="720"/>
        <v>0</v>
      </c>
      <c r="AS950" s="125">
        <f t="shared" si="721"/>
        <v>0</v>
      </c>
      <c r="AT950" s="128">
        <f t="shared" si="722"/>
        <v>0</v>
      </c>
      <c r="AU950" s="128">
        <f t="shared" si="723"/>
        <v>0</v>
      </c>
      <c r="AV950" s="128">
        <f t="shared" si="724"/>
        <v>0</v>
      </c>
      <c r="AW950" s="128">
        <f t="shared" si="725"/>
        <v>0</v>
      </c>
      <c r="AX950" s="146">
        <f t="shared" si="744"/>
        <v>0</v>
      </c>
      <c r="AY950" s="147">
        <f t="shared" si="726"/>
        <v>0</v>
      </c>
      <c r="AZ950" s="146">
        <f t="shared" si="745"/>
        <v>0</v>
      </c>
      <c r="BA950" s="129">
        <f t="shared" si="727"/>
        <v>0</v>
      </c>
      <c r="BB950" s="129">
        <f t="shared" si="728"/>
        <v>0</v>
      </c>
      <c r="BC950" s="129">
        <f t="shared" si="729"/>
        <v>0</v>
      </c>
      <c r="BD950" s="130">
        <f t="shared" si="730"/>
        <v>0</v>
      </c>
      <c r="BE950" s="130">
        <f t="shared" si="731"/>
        <v>0</v>
      </c>
      <c r="BF950" s="130">
        <f t="shared" si="732"/>
        <v>0</v>
      </c>
      <c r="BG950" s="149" t="b">
        <f t="shared" si="733"/>
        <v>0</v>
      </c>
      <c r="BH950" s="130" t="b">
        <f t="shared" si="734"/>
        <v>0</v>
      </c>
      <c r="BI950" s="130" t="str">
        <f t="shared" si="747"/>
        <v/>
      </c>
      <c r="BJ950" s="130" t="str">
        <f t="shared" si="748"/>
        <v/>
      </c>
      <c r="BK950" s="130">
        <f t="shared" si="749"/>
        <v>0</v>
      </c>
      <c r="BL950" s="130" t="str">
        <f t="shared" si="735"/>
        <v/>
      </c>
      <c r="BM950" s="130" t="str">
        <f t="shared" si="754"/>
        <v/>
      </c>
      <c r="BN950" s="130" t="str">
        <f t="shared" si="755"/>
        <v/>
      </c>
      <c r="BO950" s="130">
        <f t="shared" si="751"/>
        <v>0</v>
      </c>
      <c r="BP950" s="130">
        <f t="shared" si="752"/>
        <v>0</v>
      </c>
      <c r="BQ950" s="130">
        <f t="shared" si="753"/>
        <v>0</v>
      </c>
      <c r="BR950" s="130">
        <f t="shared" si="750"/>
        <v>0</v>
      </c>
      <c r="BS950" s="130" t="str">
        <f t="shared" si="736"/>
        <v>N</v>
      </c>
    </row>
    <row r="951" spans="1:71" ht="18" customHeight="1">
      <c r="A951" s="115"/>
      <c r="B951" s="117"/>
      <c r="C951" s="117"/>
      <c r="D951" s="118"/>
      <c r="E951" s="118"/>
      <c r="F951" s="115"/>
      <c r="G951" s="115"/>
      <c r="H951" s="119"/>
      <c r="I951" s="109" t="str">
        <f t="shared" si="706"/>
        <v xml:space="preserve"> </v>
      </c>
      <c r="J951" s="109" t="str">
        <f t="shared" si="707"/>
        <v xml:space="preserve"> </v>
      </c>
      <c r="K951" s="109" t="str">
        <f t="shared" si="708"/>
        <v xml:space="preserve"> </v>
      </c>
      <c r="W951" s="141" t="str">
        <f t="shared" si="709"/>
        <v xml:space="preserve"> </v>
      </c>
      <c r="X951" s="137" t="str">
        <f t="shared" si="710"/>
        <v xml:space="preserve"> </v>
      </c>
      <c r="Y951" s="137" t="str">
        <f t="shared" si="711"/>
        <v xml:space="preserve"> </v>
      </c>
      <c r="Z951" s="137" t="str">
        <f t="shared" si="737"/>
        <v xml:space="preserve"> </v>
      </c>
      <c r="AA951" s="138" t="str">
        <f t="shared" si="738"/>
        <v xml:space="preserve"> </v>
      </c>
      <c r="AB951" s="144" t="str">
        <f t="shared" si="739"/>
        <v xml:space="preserve"> </v>
      </c>
      <c r="AC951" s="139" t="e">
        <f t="shared" si="740"/>
        <v>#N/A</v>
      </c>
      <c r="AD951" s="139" t="e">
        <f t="shared" si="741"/>
        <v>#N/A</v>
      </c>
      <c r="AE951" s="140" t="str">
        <f>IF(ISBLANK($G951)," ",IF($D951="Z",#REF!,IF($G951=2,0,IF($G951=1,IF($AB951&gt;$AD951,#REF!,0),IF($AB951&lt;$AC951,#REF!,#REF!)))))</f>
        <v xml:space="preserve"> </v>
      </c>
      <c r="AF951" s="140" t="str">
        <f>IF(ISBLANK($G951)," ",IF($D951="Z",#REF!+#REF!,IF($G951=2,#REF!+#REF!,IF($G951=1,IF($AB951&gt;$AD951,#REF!+#REF!,#REF!+#REF!),IF($AB951&lt;$AC951,#REF!+#REF!,#REF!+#REF!)))))</f>
        <v xml:space="preserve"> </v>
      </c>
      <c r="AG951" s="125">
        <f t="shared" si="712"/>
        <v>0</v>
      </c>
      <c r="AH951" s="126">
        <f t="shared" si="713"/>
        <v>0</v>
      </c>
      <c r="AI951" s="126">
        <f t="shared" si="714"/>
        <v>0</v>
      </c>
      <c r="AJ951" s="126">
        <f t="shared" si="715"/>
        <v>0</v>
      </c>
      <c r="AK951" s="126">
        <f t="shared" si="716"/>
        <v>0</v>
      </c>
      <c r="AL951" s="126">
        <f t="shared" si="717"/>
        <v>4</v>
      </c>
      <c r="AM951" s="125">
        <f t="shared" si="746"/>
        <v>23</v>
      </c>
      <c r="AN951" s="125">
        <f t="shared" si="742"/>
        <v>0</v>
      </c>
      <c r="AO951" s="125">
        <f t="shared" si="743"/>
        <v>0</v>
      </c>
      <c r="AP951" s="125">
        <f t="shared" si="718"/>
        <v>1</v>
      </c>
      <c r="AQ951" s="127">
        <f t="shared" si="719"/>
        <v>810</v>
      </c>
      <c r="AR951" s="127">
        <f t="shared" si="720"/>
        <v>0</v>
      </c>
      <c r="AS951" s="125">
        <f t="shared" si="721"/>
        <v>0</v>
      </c>
      <c r="AT951" s="128">
        <f t="shared" si="722"/>
        <v>0</v>
      </c>
      <c r="AU951" s="128">
        <f t="shared" si="723"/>
        <v>0</v>
      </c>
      <c r="AV951" s="128">
        <f t="shared" si="724"/>
        <v>0</v>
      </c>
      <c r="AW951" s="128">
        <f t="shared" si="725"/>
        <v>0</v>
      </c>
      <c r="AX951" s="146">
        <f t="shared" si="744"/>
        <v>0</v>
      </c>
      <c r="AY951" s="147">
        <f t="shared" si="726"/>
        <v>0</v>
      </c>
      <c r="AZ951" s="146">
        <f t="shared" si="745"/>
        <v>0</v>
      </c>
      <c r="BA951" s="129">
        <f t="shared" si="727"/>
        <v>0</v>
      </c>
      <c r="BB951" s="129">
        <f t="shared" si="728"/>
        <v>0</v>
      </c>
      <c r="BC951" s="129">
        <f t="shared" si="729"/>
        <v>0</v>
      </c>
      <c r="BD951" s="130">
        <f t="shared" si="730"/>
        <v>0</v>
      </c>
      <c r="BE951" s="130">
        <f t="shared" si="731"/>
        <v>0</v>
      </c>
      <c r="BF951" s="130">
        <f t="shared" si="732"/>
        <v>0</v>
      </c>
      <c r="BG951" s="149" t="b">
        <f t="shared" si="733"/>
        <v>0</v>
      </c>
      <c r="BH951" s="130" t="b">
        <f t="shared" si="734"/>
        <v>0</v>
      </c>
      <c r="BI951" s="130" t="str">
        <f t="shared" si="747"/>
        <v/>
      </c>
      <c r="BJ951" s="130" t="str">
        <f t="shared" si="748"/>
        <v/>
      </c>
      <c r="BK951" s="130">
        <f t="shared" si="749"/>
        <v>0</v>
      </c>
      <c r="BL951" s="130" t="str">
        <f t="shared" si="735"/>
        <v/>
      </c>
      <c r="BM951" s="130" t="str">
        <f t="shared" si="754"/>
        <v/>
      </c>
      <c r="BN951" s="130" t="str">
        <f t="shared" si="755"/>
        <v/>
      </c>
      <c r="BO951" s="130">
        <f t="shared" si="751"/>
        <v>0</v>
      </c>
      <c r="BP951" s="130">
        <f t="shared" si="752"/>
        <v>0</v>
      </c>
      <c r="BQ951" s="130">
        <f t="shared" si="753"/>
        <v>0</v>
      </c>
      <c r="BR951" s="130">
        <f t="shared" si="750"/>
        <v>0</v>
      </c>
      <c r="BS951" s="130" t="str">
        <f t="shared" si="736"/>
        <v>N</v>
      </c>
    </row>
    <row r="952" spans="1:71" ht="18" customHeight="1">
      <c r="A952" s="115"/>
      <c r="B952" s="117"/>
      <c r="C952" s="117"/>
      <c r="D952" s="118"/>
      <c r="E952" s="118"/>
      <c r="F952" s="115"/>
      <c r="G952" s="115"/>
      <c r="H952" s="119"/>
      <c r="I952" s="109" t="str">
        <f t="shared" si="706"/>
        <v xml:space="preserve"> </v>
      </c>
      <c r="J952" s="109" t="str">
        <f t="shared" si="707"/>
        <v xml:space="preserve"> </v>
      </c>
      <c r="K952" s="109" t="str">
        <f t="shared" si="708"/>
        <v xml:space="preserve"> </v>
      </c>
      <c r="W952" s="141" t="str">
        <f t="shared" si="709"/>
        <v xml:space="preserve"> </v>
      </c>
      <c r="X952" s="137" t="str">
        <f t="shared" si="710"/>
        <v xml:space="preserve"> </v>
      </c>
      <c r="Y952" s="137" t="str">
        <f t="shared" si="711"/>
        <v xml:space="preserve"> </v>
      </c>
      <c r="Z952" s="137" t="str">
        <f t="shared" si="737"/>
        <v xml:space="preserve"> </v>
      </c>
      <c r="AA952" s="138" t="str">
        <f t="shared" si="738"/>
        <v xml:space="preserve"> </v>
      </c>
      <c r="AB952" s="144" t="str">
        <f t="shared" si="739"/>
        <v xml:space="preserve"> </v>
      </c>
      <c r="AC952" s="139" t="e">
        <f t="shared" si="740"/>
        <v>#N/A</v>
      </c>
      <c r="AD952" s="139" t="e">
        <f t="shared" si="741"/>
        <v>#N/A</v>
      </c>
      <c r="AE952" s="140" t="str">
        <f>IF(ISBLANK($G952)," ",IF($D952="Z",#REF!,IF($G952=2,0,IF($G952=1,IF($AB952&gt;$AD952,#REF!,0),IF($AB952&lt;$AC952,#REF!,#REF!)))))</f>
        <v xml:space="preserve"> </v>
      </c>
      <c r="AF952" s="140" t="str">
        <f>IF(ISBLANK($G952)," ",IF($D952="Z",#REF!+#REF!,IF($G952=2,#REF!+#REF!,IF($G952=1,IF($AB952&gt;$AD952,#REF!+#REF!,#REF!+#REF!),IF($AB952&lt;$AC952,#REF!+#REF!,#REF!+#REF!)))))</f>
        <v xml:space="preserve"> </v>
      </c>
      <c r="AG952" s="125">
        <f t="shared" si="712"/>
        <v>0</v>
      </c>
      <c r="AH952" s="126">
        <f t="shared" si="713"/>
        <v>0</v>
      </c>
      <c r="AI952" s="126">
        <f t="shared" si="714"/>
        <v>0</v>
      </c>
      <c r="AJ952" s="126">
        <f t="shared" si="715"/>
        <v>0</v>
      </c>
      <c r="AK952" s="126">
        <f t="shared" si="716"/>
        <v>0</v>
      </c>
      <c r="AL952" s="126">
        <f t="shared" si="717"/>
        <v>4</v>
      </c>
      <c r="AM952" s="125">
        <f t="shared" si="746"/>
        <v>23</v>
      </c>
      <c r="AN952" s="125">
        <f t="shared" si="742"/>
        <v>0</v>
      </c>
      <c r="AO952" s="125">
        <f t="shared" si="743"/>
        <v>0</v>
      </c>
      <c r="AP952" s="125">
        <f t="shared" si="718"/>
        <v>1</v>
      </c>
      <c r="AQ952" s="127">
        <f t="shared" si="719"/>
        <v>810</v>
      </c>
      <c r="AR952" s="127">
        <f t="shared" si="720"/>
        <v>0</v>
      </c>
      <c r="AS952" s="125">
        <f t="shared" si="721"/>
        <v>0</v>
      </c>
      <c r="AT952" s="128">
        <f t="shared" si="722"/>
        <v>0</v>
      </c>
      <c r="AU952" s="128">
        <f t="shared" si="723"/>
        <v>0</v>
      </c>
      <c r="AV952" s="128">
        <f t="shared" si="724"/>
        <v>0</v>
      </c>
      <c r="AW952" s="128">
        <f t="shared" si="725"/>
        <v>0</v>
      </c>
      <c r="AX952" s="146">
        <f t="shared" si="744"/>
        <v>0</v>
      </c>
      <c r="AY952" s="147">
        <f t="shared" si="726"/>
        <v>0</v>
      </c>
      <c r="AZ952" s="146">
        <f t="shared" si="745"/>
        <v>0</v>
      </c>
      <c r="BA952" s="129">
        <f t="shared" si="727"/>
        <v>0</v>
      </c>
      <c r="BB952" s="129">
        <f t="shared" si="728"/>
        <v>0</v>
      </c>
      <c r="BC952" s="129">
        <f t="shared" si="729"/>
        <v>0</v>
      </c>
      <c r="BD952" s="130">
        <f t="shared" si="730"/>
        <v>0</v>
      </c>
      <c r="BE952" s="130">
        <f t="shared" si="731"/>
        <v>0</v>
      </c>
      <c r="BF952" s="130">
        <f t="shared" si="732"/>
        <v>0</v>
      </c>
      <c r="BG952" s="149" t="b">
        <f t="shared" si="733"/>
        <v>0</v>
      </c>
      <c r="BH952" s="130" t="b">
        <f t="shared" si="734"/>
        <v>0</v>
      </c>
      <c r="BI952" s="130" t="str">
        <f t="shared" si="747"/>
        <v/>
      </c>
      <c r="BJ952" s="130" t="str">
        <f t="shared" si="748"/>
        <v/>
      </c>
      <c r="BK952" s="130">
        <f t="shared" si="749"/>
        <v>0</v>
      </c>
      <c r="BL952" s="130" t="str">
        <f t="shared" si="735"/>
        <v/>
      </c>
      <c r="BM952" s="130" t="str">
        <f t="shared" si="754"/>
        <v/>
      </c>
      <c r="BN952" s="130" t="str">
        <f t="shared" si="755"/>
        <v/>
      </c>
      <c r="BO952" s="130">
        <f t="shared" si="751"/>
        <v>0</v>
      </c>
      <c r="BP952" s="130">
        <f t="shared" si="752"/>
        <v>0</v>
      </c>
      <c r="BQ952" s="130">
        <f t="shared" si="753"/>
        <v>0</v>
      </c>
      <c r="BR952" s="130">
        <f t="shared" si="750"/>
        <v>0</v>
      </c>
      <c r="BS952" s="130" t="str">
        <f t="shared" si="736"/>
        <v>N</v>
      </c>
    </row>
    <row r="953" spans="1:71" ht="18" customHeight="1">
      <c r="A953" s="115"/>
      <c r="B953" s="117"/>
      <c r="C953" s="117"/>
      <c r="D953" s="118"/>
      <c r="E953" s="118"/>
      <c r="F953" s="115"/>
      <c r="G953" s="115"/>
      <c r="H953" s="119"/>
      <c r="I953" s="109" t="str">
        <f t="shared" si="706"/>
        <v xml:space="preserve"> </v>
      </c>
      <c r="J953" s="109" t="str">
        <f t="shared" si="707"/>
        <v xml:space="preserve"> </v>
      </c>
      <c r="K953" s="109" t="str">
        <f t="shared" si="708"/>
        <v xml:space="preserve"> </v>
      </c>
      <c r="W953" s="141" t="str">
        <f t="shared" si="709"/>
        <v xml:space="preserve"> </v>
      </c>
      <c r="X953" s="137" t="str">
        <f t="shared" si="710"/>
        <v xml:space="preserve"> </v>
      </c>
      <c r="Y953" s="137" t="str">
        <f t="shared" si="711"/>
        <v xml:space="preserve"> </v>
      </c>
      <c r="Z953" s="137" t="str">
        <f t="shared" si="737"/>
        <v xml:space="preserve"> </v>
      </c>
      <c r="AA953" s="138" t="str">
        <f t="shared" si="738"/>
        <v xml:space="preserve"> </v>
      </c>
      <c r="AB953" s="144" t="str">
        <f t="shared" si="739"/>
        <v xml:space="preserve"> </v>
      </c>
      <c r="AC953" s="139" t="e">
        <f t="shared" si="740"/>
        <v>#N/A</v>
      </c>
      <c r="AD953" s="139" t="e">
        <f t="shared" si="741"/>
        <v>#N/A</v>
      </c>
      <c r="AE953" s="140" t="str">
        <f>IF(ISBLANK($G953)," ",IF($D953="Z",#REF!,IF($G953=2,0,IF($G953=1,IF($AB953&gt;$AD953,#REF!,0),IF($AB953&lt;$AC953,#REF!,#REF!)))))</f>
        <v xml:space="preserve"> </v>
      </c>
      <c r="AF953" s="140" t="str">
        <f>IF(ISBLANK($G953)," ",IF($D953="Z",#REF!+#REF!,IF($G953=2,#REF!+#REF!,IF($G953=1,IF($AB953&gt;$AD953,#REF!+#REF!,#REF!+#REF!),IF($AB953&lt;$AC953,#REF!+#REF!,#REF!+#REF!)))))</f>
        <v xml:space="preserve"> </v>
      </c>
      <c r="AG953" s="125">
        <f t="shared" si="712"/>
        <v>0</v>
      </c>
      <c r="AH953" s="126">
        <f t="shared" si="713"/>
        <v>0</v>
      </c>
      <c r="AI953" s="126">
        <f t="shared" si="714"/>
        <v>0</v>
      </c>
      <c r="AJ953" s="126">
        <f t="shared" si="715"/>
        <v>0</v>
      </c>
      <c r="AK953" s="126">
        <f t="shared" si="716"/>
        <v>0</v>
      </c>
      <c r="AL953" s="126">
        <f t="shared" si="717"/>
        <v>4</v>
      </c>
      <c r="AM953" s="125">
        <f t="shared" si="746"/>
        <v>23</v>
      </c>
      <c r="AN953" s="125">
        <f t="shared" si="742"/>
        <v>0</v>
      </c>
      <c r="AO953" s="125">
        <f t="shared" si="743"/>
        <v>0</v>
      </c>
      <c r="AP953" s="125">
        <f t="shared" si="718"/>
        <v>1</v>
      </c>
      <c r="AQ953" s="127">
        <f t="shared" si="719"/>
        <v>810</v>
      </c>
      <c r="AR953" s="127">
        <f t="shared" si="720"/>
        <v>0</v>
      </c>
      <c r="AS953" s="125">
        <f t="shared" si="721"/>
        <v>0</v>
      </c>
      <c r="AT953" s="128">
        <f t="shared" si="722"/>
        <v>0</v>
      </c>
      <c r="AU953" s="128">
        <f t="shared" si="723"/>
        <v>0</v>
      </c>
      <c r="AV953" s="128">
        <f t="shared" si="724"/>
        <v>0</v>
      </c>
      <c r="AW953" s="128">
        <f t="shared" si="725"/>
        <v>0</v>
      </c>
      <c r="AX953" s="146">
        <f t="shared" si="744"/>
        <v>0</v>
      </c>
      <c r="AY953" s="147">
        <f t="shared" si="726"/>
        <v>0</v>
      </c>
      <c r="AZ953" s="146">
        <f t="shared" si="745"/>
        <v>0</v>
      </c>
      <c r="BA953" s="129">
        <f t="shared" si="727"/>
        <v>0</v>
      </c>
      <c r="BB953" s="129">
        <f t="shared" si="728"/>
        <v>0</v>
      </c>
      <c r="BC953" s="129">
        <f t="shared" si="729"/>
        <v>0</v>
      </c>
      <c r="BD953" s="130">
        <f t="shared" si="730"/>
        <v>0</v>
      </c>
      <c r="BE953" s="130">
        <f t="shared" si="731"/>
        <v>0</v>
      </c>
      <c r="BF953" s="130">
        <f t="shared" si="732"/>
        <v>0</v>
      </c>
      <c r="BG953" s="149" t="b">
        <f t="shared" si="733"/>
        <v>0</v>
      </c>
      <c r="BH953" s="130" t="b">
        <f t="shared" si="734"/>
        <v>0</v>
      </c>
      <c r="BI953" s="130" t="str">
        <f t="shared" si="747"/>
        <v/>
      </c>
      <c r="BJ953" s="130" t="str">
        <f t="shared" si="748"/>
        <v/>
      </c>
      <c r="BK953" s="130">
        <f t="shared" si="749"/>
        <v>0</v>
      </c>
      <c r="BL953" s="130" t="str">
        <f t="shared" si="735"/>
        <v/>
      </c>
      <c r="BM953" s="130" t="str">
        <f t="shared" si="754"/>
        <v/>
      </c>
      <c r="BN953" s="130" t="str">
        <f t="shared" si="755"/>
        <v/>
      </c>
      <c r="BO953" s="130">
        <f t="shared" si="751"/>
        <v>0</v>
      </c>
      <c r="BP953" s="130">
        <f t="shared" si="752"/>
        <v>0</v>
      </c>
      <c r="BQ953" s="130">
        <f t="shared" si="753"/>
        <v>0</v>
      </c>
      <c r="BR953" s="130">
        <f t="shared" si="750"/>
        <v>0</v>
      </c>
      <c r="BS953" s="130" t="str">
        <f t="shared" si="736"/>
        <v>N</v>
      </c>
    </row>
    <row r="954" spans="1:71" ht="18" customHeight="1">
      <c r="A954" s="115"/>
      <c r="B954" s="117"/>
      <c r="C954" s="117"/>
      <c r="D954" s="118"/>
      <c r="E954" s="118"/>
      <c r="F954" s="115"/>
      <c r="G954" s="115"/>
      <c r="H954" s="119"/>
      <c r="I954" s="109" t="str">
        <f t="shared" si="706"/>
        <v xml:space="preserve"> </v>
      </c>
      <c r="J954" s="109" t="str">
        <f t="shared" si="707"/>
        <v xml:space="preserve"> </v>
      </c>
      <c r="K954" s="109" t="str">
        <f t="shared" si="708"/>
        <v xml:space="preserve"> </v>
      </c>
      <c r="W954" s="141" t="str">
        <f t="shared" si="709"/>
        <v xml:space="preserve"> </v>
      </c>
      <c r="X954" s="137" t="str">
        <f t="shared" si="710"/>
        <v xml:space="preserve"> </v>
      </c>
      <c r="Y954" s="137" t="str">
        <f t="shared" si="711"/>
        <v xml:space="preserve"> </v>
      </c>
      <c r="Z954" s="137" t="str">
        <f t="shared" si="737"/>
        <v xml:space="preserve"> </v>
      </c>
      <c r="AA954" s="138" t="str">
        <f t="shared" si="738"/>
        <v xml:space="preserve"> </v>
      </c>
      <c r="AB954" s="144" t="str">
        <f t="shared" si="739"/>
        <v xml:space="preserve"> </v>
      </c>
      <c r="AC954" s="139" t="e">
        <f t="shared" si="740"/>
        <v>#N/A</v>
      </c>
      <c r="AD954" s="139" t="e">
        <f t="shared" si="741"/>
        <v>#N/A</v>
      </c>
      <c r="AE954" s="140" t="str">
        <f>IF(ISBLANK($G954)," ",IF($D954="Z",#REF!,IF($G954=2,0,IF($G954=1,IF($AB954&gt;$AD954,#REF!,0),IF($AB954&lt;$AC954,#REF!,#REF!)))))</f>
        <v xml:space="preserve"> </v>
      </c>
      <c r="AF954" s="140" t="str">
        <f>IF(ISBLANK($G954)," ",IF($D954="Z",#REF!+#REF!,IF($G954=2,#REF!+#REF!,IF($G954=1,IF($AB954&gt;$AD954,#REF!+#REF!,#REF!+#REF!),IF($AB954&lt;$AC954,#REF!+#REF!,#REF!+#REF!)))))</f>
        <v xml:space="preserve"> </v>
      </c>
      <c r="AG954" s="125">
        <f t="shared" si="712"/>
        <v>0</v>
      </c>
      <c r="AH954" s="126">
        <f t="shared" si="713"/>
        <v>0</v>
      </c>
      <c r="AI954" s="126">
        <f t="shared" si="714"/>
        <v>0</v>
      </c>
      <c r="AJ954" s="126">
        <f t="shared" si="715"/>
        <v>0</v>
      </c>
      <c r="AK954" s="126">
        <f t="shared" si="716"/>
        <v>0</v>
      </c>
      <c r="AL954" s="126">
        <f t="shared" si="717"/>
        <v>4</v>
      </c>
      <c r="AM954" s="125">
        <f t="shared" si="746"/>
        <v>23</v>
      </c>
      <c r="AN954" s="125">
        <f t="shared" si="742"/>
        <v>0</v>
      </c>
      <c r="AO954" s="125">
        <f t="shared" si="743"/>
        <v>0</v>
      </c>
      <c r="AP954" s="125">
        <f t="shared" si="718"/>
        <v>1</v>
      </c>
      <c r="AQ954" s="127">
        <f t="shared" si="719"/>
        <v>810</v>
      </c>
      <c r="AR954" s="127">
        <f t="shared" si="720"/>
        <v>0</v>
      </c>
      <c r="AS954" s="125">
        <f t="shared" si="721"/>
        <v>0</v>
      </c>
      <c r="AT954" s="128">
        <f t="shared" si="722"/>
        <v>0</v>
      </c>
      <c r="AU954" s="128">
        <f t="shared" si="723"/>
        <v>0</v>
      </c>
      <c r="AV954" s="128">
        <f t="shared" si="724"/>
        <v>0</v>
      </c>
      <c r="AW954" s="128">
        <f t="shared" si="725"/>
        <v>0</v>
      </c>
      <c r="AX954" s="146">
        <f t="shared" si="744"/>
        <v>0</v>
      </c>
      <c r="AY954" s="147">
        <f t="shared" si="726"/>
        <v>0</v>
      </c>
      <c r="AZ954" s="146">
        <f t="shared" si="745"/>
        <v>0</v>
      </c>
      <c r="BA954" s="129">
        <f t="shared" si="727"/>
        <v>0</v>
      </c>
      <c r="BB954" s="129">
        <f t="shared" si="728"/>
        <v>0</v>
      </c>
      <c r="BC954" s="129">
        <f t="shared" si="729"/>
        <v>0</v>
      </c>
      <c r="BD954" s="130">
        <f t="shared" si="730"/>
        <v>0</v>
      </c>
      <c r="BE954" s="130">
        <f t="shared" si="731"/>
        <v>0</v>
      </c>
      <c r="BF954" s="130">
        <f t="shared" si="732"/>
        <v>0</v>
      </c>
      <c r="BG954" s="149" t="b">
        <f t="shared" si="733"/>
        <v>0</v>
      </c>
      <c r="BH954" s="130" t="b">
        <f t="shared" si="734"/>
        <v>0</v>
      </c>
      <c r="BI954" s="130" t="str">
        <f t="shared" si="747"/>
        <v/>
      </c>
      <c r="BJ954" s="130" t="str">
        <f t="shared" si="748"/>
        <v/>
      </c>
      <c r="BK954" s="130">
        <f t="shared" si="749"/>
        <v>0</v>
      </c>
      <c r="BL954" s="130" t="str">
        <f t="shared" si="735"/>
        <v/>
      </c>
      <c r="BM954" s="130" t="str">
        <f t="shared" si="754"/>
        <v/>
      </c>
      <c r="BN954" s="130" t="str">
        <f t="shared" si="755"/>
        <v/>
      </c>
      <c r="BO954" s="130">
        <f t="shared" si="751"/>
        <v>0</v>
      </c>
      <c r="BP954" s="130">
        <f t="shared" si="752"/>
        <v>0</v>
      </c>
      <c r="BQ954" s="130">
        <f t="shared" si="753"/>
        <v>0</v>
      </c>
      <c r="BR954" s="130">
        <f t="shared" si="750"/>
        <v>0</v>
      </c>
      <c r="BS954" s="130" t="str">
        <f t="shared" si="736"/>
        <v>N</v>
      </c>
    </row>
    <row r="955" spans="1:71" ht="18" customHeight="1">
      <c r="A955" s="115"/>
      <c r="B955" s="117"/>
      <c r="C955" s="117"/>
      <c r="D955" s="118"/>
      <c r="E955" s="118"/>
      <c r="F955" s="115"/>
      <c r="G955" s="115"/>
      <c r="H955" s="119"/>
      <c r="I955" s="109" t="str">
        <f t="shared" si="706"/>
        <v xml:space="preserve"> </v>
      </c>
      <c r="J955" s="109" t="str">
        <f t="shared" si="707"/>
        <v xml:space="preserve"> </v>
      </c>
      <c r="K955" s="109" t="str">
        <f t="shared" si="708"/>
        <v xml:space="preserve"> </v>
      </c>
      <c r="W955" s="141" t="str">
        <f t="shared" si="709"/>
        <v xml:space="preserve"> </v>
      </c>
      <c r="X955" s="137" t="str">
        <f t="shared" si="710"/>
        <v xml:space="preserve"> </v>
      </c>
      <c r="Y955" s="137" t="str">
        <f t="shared" si="711"/>
        <v xml:space="preserve"> </v>
      </c>
      <c r="Z955" s="137" t="str">
        <f t="shared" si="737"/>
        <v xml:space="preserve"> </v>
      </c>
      <c r="AA955" s="138" t="str">
        <f t="shared" si="738"/>
        <v xml:space="preserve"> </v>
      </c>
      <c r="AB955" s="144" t="str">
        <f t="shared" si="739"/>
        <v xml:space="preserve"> </v>
      </c>
      <c r="AC955" s="139" t="e">
        <f t="shared" si="740"/>
        <v>#N/A</v>
      </c>
      <c r="AD955" s="139" t="e">
        <f t="shared" si="741"/>
        <v>#N/A</v>
      </c>
      <c r="AE955" s="140" t="str">
        <f>IF(ISBLANK($G955)," ",IF($D955="Z",#REF!,IF($G955=2,0,IF($G955=1,IF($AB955&gt;$AD955,#REF!,0),IF($AB955&lt;$AC955,#REF!,#REF!)))))</f>
        <v xml:space="preserve"> </v>
      </c>
      <c r="AF955" s="140" t="str">
        <f>IF(ISBLANK($G955)," ",IF($D955="Z",#REF!+#REF!,IF($G955=2,#REF!+#REF!,IF($G955=1,IF($AB955&gt;$AD955,#REF!+#REF!,#REF!+#REF!),IF($AB955&lt;$AC955,#REF!+#REF!,#REF!+#REF!)))))</f>
        <v xml:space="preserve"> </v>
      </c>
      <c r="AG955" s="125">
        <f t="shared" si="712"/>
        <v>0</v>
      </c>
      <c r="AH955" s="126">
        <f t="shared" si="713"/>
        <v>0</v>
      </c>
      <c r="AI955" s="126">
        <f t="shared" si="714"/>
        <v>0</v>
      </c>
      <c r="AJ955" s="126">
        <f t="shared" si="715"/>
        <v>0</v>
      </c>
      <c r="AK955" s="126">
        <f t="shared" si="716"/>
        <v>0</v>
      </c>
      <c r="AL955" s="126">
        <f t="shared" si="717"/>
        <v>4</v>
      </c>
      <c r="AM955" s="125">
        <f t="shared" si="746"/>
        <v>23</v>
      </c>
      <c r="AN955" s="125">
        <f t="shared" si="742"/>
        <v>0</v>
      </c>
      <c r="AO955" s="125">
        <f t="shared" si="743"/>
        <v>0</v>
      </c>
      <c r="AP955" s="125">
        <f t="shared" si="718"/>
        <v>1</v>
      </c>
      <c r="AQ955" s="127">
        <f t="shared" si="719"/>
        <v>810</v>
      </c>
      <c r="AR955" s="127">
        <f t="shared" si="720"/>
        <v>0</v>
      </c>
      <c r="AS955" s="125">
        <f t="shared" si="721"/>
        <v>0</v>
      </c>
      <c r="AT955" s="128">
        <f t="shared" si="722"/>
        <v>0</v>
      </c>
      <c r="AU955" s="128">
        <f t="shared" si="723"/>
        <v>0</v>
      </c>
      <c r="AV955" s="128">
        <f t="shared" si="724"/>
        <v>0</v>
      </c>
      <c r="AW955" s="128">
        <f t="shared" si="725"/>
        <v>0</v>
      </c>
      <c r="AX955" s="146">
        <f t="shared" si="744"/>
        <v>0</v>
      </c>
      <c r="AY955" s="147">
        <f t="shared" si="726"/>
        <v>0</v>
      </c>
      <c r="AZ955" s="146">
        <f t="shared" si="745"/>
        <v>0</v>
      </c>
      <c r="BA955" s="129">
        <f t="shared" si="727"/>
        <v>0</v>
      </c>
      <c r="BB955" s="129">
        <f t="shared" si="728"/>
        <v>0</v>
      </c>
      <c r="BC955" s="129">
        <f t="shared" si="729"/>
        <v>0</v>
      </c>
      <c r="BD955" s="130">
        <f t="shared" si="730"/>
        <v>0</v>
      </c>
      <c r="BE955" s="130">
        <f t="shared" si="731"/>
        <v>0</v>
      </c>
      <c r="BF955" s="130">
        <f t="shared" si="732"/>
        <v>0</v>
      </c>
      <c r="BG955" s="149" t="b">
        <f t="shared" si="733"/>
        <v>0</v>
      </c>
      <c r="BH955" s="130" t="b">
        <f t="shared" si="734"/>
        <v>0</v>
      </c>
      <c r="BI955" s="130" t="str">
        <f t="shared" si="747"/>
        <v/>
      </c>
      <c r="BJ955" s="130" t="str">
        <f t="shared" si="748"/>
        <v/>
      </c>
      <c r="BK955" s="130">
        <f t="shared" si="749"/>
        <v>0</v>
      </c>
      <c r="BL955" s="130" t="str">
        <f t="shared" si="735"/>
        <v/>
      </c>
      <c r="BM955" s="130" t="str">
        <f t="shared" si="754"/>
        <v/>
      </c>
      <c r="BN955" s="130" t="str">
        <f t="shared" si="755"/>
        <v/>
      </c>
      <c r="BO955" s="130">
        <f t="shared" si="751"/>
        <v>0</v>
      </c>
      <c r="BP955" s="130">
        <f t="shared" si="752"/>
        <v>0</v>
      </c>
      <c r="BQ955" s="130">
        <f t="shared" si="753"/>
        <v>0</v>
      </c>
      <c r="BR955" s="130">
        <f t="shared" si="750"/>
        <v>0</v>
      </c>
      <c r="BS955" s="130" t="str">
        <f t="shared" si="736"/>
        <v>N</v>
      </c>
    </row>
    <row r="956" spans="1:71" ht="18" customHeight="1">
      <c r="A956" s="115"/>
      <c r="B956" s="117"/>
      <c r="C956" s="117"/>
      <c r="D956" s="118"/>
      <c r="E956" s="118"/>
      <c r="F956" s="115"/>
      <c r="G956" s="115"/>
      <c r="H956" s="119"/>
      <c r="I956" s="109" t="str">
        <f t="shared" si="706"/>
        <v xml:space="preserve"> </v>
      </c>
      <c r="J956" s="109" t="str">
        <f t="shared" si="707"/>
        <v xml:space="preserve"> </v>
      </c>
      <c r="K956" s="109" t="str">
        <f t="shared" si="708"/>
        <v xml:space="preserve"> </v>
      </c>
      <c r="W956" s="141" t="str">
        <f t="shared" si="709"/>
        <v xml:space="preserve"> </v>
      </c>
      <c r="X956" s="137" t="str">
        <f t="shared" si="710"/>
        <v xml:space="preserve"> </v>
      </c>
      <c r="Y956" s="137" t="str">
        <f t="shared" si="711"/>
        <v xml:space="preserve"> </v>
      </c>
      <c r="Z956" s="137" t="str">
        <f t="shared" si="737"/>
        <v xml:space="preserve"> </v>
      </c>
      <c r="AA956" s="138" t="str">
        <f t="shared" si="738"/>
        <v xml:space="preserve"> </v>
      </c>
      <c r="AB956" s="144" t="str">
        <f t="shared" si="739"/>
        <v xml:space="preserve"> </v>
      </c>
      <c r="AC956" s="139" t="e">
        <f t="shared" si="740"/>
        <v>#N/A</v>
      </c>
      <c r="AD956" s="139" t="e">
        <f t="shared" si="741"/>
        <v>#N/A</v>
      </c>
      <c r="AE956" s="140" t="str">
        <f>IF(ISBLANK($G956)," ",IF($D956="Z",#REF!,IF($G956=2,0,IF($G956=1,IF($AB956&gt;$AD956,#REF!,0),IF($AB956&lt;$AC956,#REF!,#REF!)))))</f>
        <v xml:space="preserve"> </v>
      </c>
      <c r="AF956" s="140" t="str">
        <f>IF(ISBLANK($G956)," ",IF($D956="Z",#REF!+#REF!,IF($G956=2,#REF!+#REF!,IF($G956=1,IF($AB956&gt;$AD956,#REF!+#REF!,#REF!+#REF!),IF($AB956&lt;$AC956,#REF!+#REF!,#REF!+#REF!)))))</f>
        <v xml:space="preserve"> </v>
      </c>
      <c r="AG956" s="125">
        <f t="shared" si="712"/>
        <v>0</v>
      </c>
      <c r="AH956" s="126">
        <f t="shared" si="713"/>
        <v>0</v>
      </c>
      <c r="AI956" s="126">
        <f t="shared" si="714"/>
        <v>0</v>
      </c>
      <c r="AJ956" s="126">
        <f t="shared" si="715"/>
        <v>0</v>
      </c>
      <c r="AK956" s="126">
        <f t="shared" si="716"/>
        <v>0</v>
      </c>
      <c r="AL956" s="126">
        <f t="shared" si="717"/>
        <v>4</v>
      </c>
      <c r="AM956" s="125">
        <f t="shared" si="746"/>
        <v>23</v>
      </c>
      <c r="AN956" s="125">
        <f t="shared" si="742"/>
        <v>0</v>
      </c>
      <c r="AO956" s="125">
        <f t="shared" si="743"/>
        <v>0</v>
      </c>
      <c r="AP956" s="125">
        <f t="shared" si="718"/>
        <v>1</v>
      </c>
      <c r="AQ956" s="127">
        <f t="shared" si="719"/>
        <v>810</v>
      </c>
      <c r="AR956" s="127">
        <f t="shared" si="720"/>
        <v>0</v>
      </c>
      <c r="AS956" s="125">
        <f t="shared" si="721"/>
        <v>0</v>
      </c>
      <c r="AT956" s="128">
        <f t="shared" si="722"/>
        <v>0</v>
      </c>
      <c r="AU956" s="128">
        <f t="shared" si="723"/>
        <v>0</v>
      </c>
      <c r="AV956" s="128">
        <f t="shared" si="724"/>
        <v>0</v>
      </c>
      <c r="AW956" s="128">
        <f t="shared" si="725"/>
        <v>0</v>
      </c>
      <c r="AX956" s="146">
        <f t="shared" si="744"/>
        <v>0</v>
      </c>
      <c r="AY956" s="147">
        <f t="shared" si="726"/>
        <v>0</v>
      </c>
      <c r="AZ956" s="146">
        <f t="shared" si="745"/>
        <v>0</v>
      </c>
      <c r="BA956" s="129">
        <f t="shared" si="727"/>
        <v>0</v>
      </c>
      <c r="BB956" s="129">
        <f t="shared" si="728"/>
        <v>0</v>
      </c>
      <c r="BC956" s="129">
        <f t="shared" si="729"/>
        <v>0</v>
      </c>
      <c r="BD956" s="130">
        <f t="shared" si="730"/>
        <v>0</v>
      </c>
      <c r="BE956" s="130">
        <f t="shared" si="731"/>
        <v>0</v>
      </c>
      <c r="BF956" s="130">
        <f t="shared" si="732"/>
        <v>0</v>
      </c>
      <c r="BG956" s="149" t="b">
        <f t="shared" si="733"/>
        <v>0</v>
      </c>
      <c r="BH956" s="130" t="b">
        <f t="shared" si="734"/>
        <v>0</v>
      </c>
      <c r="BI956" s="130" t="str">
        <f t="shared" si="747"/>
        <v/>
      </c>
      <c r="BJ956" s="130" t="str">
        <f t="shared" si="748"/>
        <v/>
      </c>
      <c r="BK956" s="130">
        <f t="shared" si="749"/>
        <v>0</v>
      </c>
      <c r="BL956" s="130" t="str">
        <f t="shared" si="735"/>
        <v/>
      </c>
      <c r="BM956" s="130" t="str">
        <f t="shared" si="754"/>
        <v/>
      </c>
      <c r="BN956" s="130" t="str">
        <f t="shared" si="755"/>
        <v/>
      </c>
      <c r="BO956" s="130">
        <f t="shared" si="751"/>
        <v>0</v>
      </c>
      <c r="BP956" s="130">
        <f t="shared" si="752"/>
        <v>0</v>
      </c>
      <c r="BQ956" s="130">
        <f t="shared" si="753"/>
        <v>0</v>
      </c>
      <c r="BR956" s="130">
        <f t="shared" si="750"/>
        <v>0</v>
      </c>
      <c r="BS956" s="130" t="str">
        <f t="shared" si="736"/>
        <v>N</v>
      </c>
    </row>
    <row r="957" spans="1:71" ht="18" customHeight="1">
      <c r="A957" s="115"/>
      <c r="B957" s="117"/>
      <c r="C957" s="117"/>
      <c r="D957" s="118"/>
      <c r="E957" s="118"/>
      <c r="F957" s="115"/>
      <c r="G957" s="115"/>
      <c r="H957" s="119"/>
      <c r="I957" s="109" t="str">
        <f t="shared" si="706"/>
        <v xml:space="preserve"> </v>
      </c>
      <c r="J957" s="109" t="str">
        <f t="shared" si="707"/>
        <v xml:space="preserve"> </v>
      </c>
      <c r="K957" s="109" t="str">
        <f t="shared" si="708"/>
        <v xml:space="preserve"> </v>
      </c>
      <c r="W957" s="141" t="str">
        <f t="shared" si="709"/>
        <v xml:space="preserve"> </v>
      </c>
      <c r="X957" s="137" t="str">
        <f t="shared" si="710"/>
        <v xml:space="preserve"> </v>
      </c>
      <c r="Y957" s="137" t="str">
        <f t="shared" si="711"/>
        <v xml:space="preserve"> </v>
      </c>
      <c r="Z957" s="137" t="str">
        <f t="shared" si="737"/>
        <v xml:space="preserve"> </v>
      </c>
      <c r="AA957" s="138" t="str">
        <f t="shared" si="738"/>
        <v xml:space="preserve"> </v>
      </c>
      <c r="AB957" s="144" t="str">
        <f t="shared" si="739"/>
        <v xml:space="preserve"> </v>
      </c>
      <c r="AC957" s="139" t="e">
        <f t="shared" si="740"/>
        <v>#N/A</v>
      </c>
      <c r="AD957" s="139" t="e">
        <f t="shared" si="741"/>
        <v>#N/A</v>
      </c>
      <c r="AE957" s="140" t="str">
        <f>IF(ISBLANK($G957)," ",IF($D957="Z",#REF!,IF($G957=2,0,IF($G957=1,IF($AB957&gt;$AD957,#REF!,0),IF($AB957&lt;$AC957,#REF!,#REF!)))))</f>
        <v xml:space="preserve"> </v>
      </c>
      <c r="AF957" s="140" t="str">
        <f>IF(ISBLANK($G957)," ",IF($D957="Z",#REF!+#REF!,IF($G957=2,#REF!+#REF!,IF($G957=1,IF($AB957&gt;$AD957,#REF!+#REF!,#REF!+#REF!),IF($AB957&lt;$AC957,#REF!+#REF!,#REF!+#REF!)))))</f>
        <v xml:space="preserve"> </v>
      </c>
      <c r="AG957" s="125">
        <f t="shared" si="712"/>
        <v>0</v>
      </c>
      <c r="AH957" s="126">
        <f t="shared" si="713"/>
        <v>0</v>
      </c>
      <c r="AI957" s="126">
        <f t="shared" si="714"/>
        <v>0</v>
      </c>
      <c r="AJ957" s="126">
        <f t="shared" si="715"/>
        <v>0</v>
      </c>
      <c r="AK957" s="126">
        <f t="shared" si="716"/>
        <v>0</v>
      </c>
      <c r="AL957" s="126">
        <f t="shared" si="717"/>
        <v>4</v>
      </c>
      <c r="AM957" s="125">
        <f t="shared" si="746"/>
        <v>23</v>
      </c>
      <c r="AN957" s="125">
        <f t="shared" si="742"/>
        <v>0</v>
      </c>
      <c r="AO957" s="125">
        <f t="shared" si="743"/>
        <v>0</v>
      </c>
      <c r="AP957" s="125">
        <f t="shared" si="718"/>
        <v>1</v>
      </c>
      <c r="AQ957" s="127">
        <f t="shared" si="719"/>
        <v>810</v>
      </c>
      <c r="AR957" s="127">
        <f t="shared" si="720"/>
        <v>0</v>
      </c>
      <c r="AS957" s="125">
        <f t="shared" si="721"/>
        <v>0</v>
      </c>
      <c r="AT957" s="128">
        <f t="shared" si="722"/>
        <v>0</v>
      </c>
      <c r="AU957" s="128">
        <f t="shared" si="723"/>
        <v>0</v>
      </c>
      <c r="AV957" s="128">
        <f t="shared" si="724"/>
        <v>0</v>
      </c>
      <c r="AW957" s="128">
        <f t="shared" si="725"/>
        <v>0</v>
      </c>
      <c r="AX957" s="146">
        <f t="shared" si="744"/>
        <v>0</v>
      </c>
      <c r="AY957" s="147">
        <f t="shared" si="726"/>
        <v>0</v>
      </c>
      <c r="AZ957" s="146">
        <f t="shared" si="745"/>
        <v>0</v>
      </c>
      <c r="BA957" s="129">
        <f t="shared" si="727"/>
        <v>0</v>
      </c>
      <c r="BB957" s="129">
        <f t="shared" si="728"/>
        <v>0</v>
      </c>
      <c r="BC957" s="129">
        <f t="shared" si="729"/>
        <v>0</v>
      </c>
      <c r="BD957" s="130">
        <f t="shared" si="730"/>
        <v>0</v>
      </c>
      <c r="BE957" s="130">
        <f t="shared" si="731"/>
        <v>0</v>
      </c>
      <c r="BF957" s="130">
        <f t="shared" si="732"/>
        <v>0</v>
      </c>
      <c r="BG957" s="149" t="b">
        <f t="shared" si="733"/>
        <v>0</v>
      </c>
      <c r="BH957" s="130" t="b">
        <f t="shared" si="734"/>
        <v>0</v>
      </c>
      <c r="BI957" s="130" t="str">
        <f t="shared" si="747"/>
        <v/>
      </c>
      <c r="BJ957" s="130" t="str">
        <f t="shared" si="748"/>
        <v/>
      </c>
      <c r="BK957" s="130">
        <f t="shared" si="749"/>
        <v>0</v>
      </c>
      <c r="BL957" s="130" t="str">
        <f t="shared" si="735"/>
        <v/>
      </c>
      <c r="BM957" s="130" t="str">
        <f t="shared" si="754"/>
        <v/>
      </c>
      <c r="BN957" s="130" t="str">
        <f t="shared" si="755"/>
        <v/>
      </c>
      <c r="BO957" s="130">
        <f t="shared" si="751"/>
        <v>0</v>
      </c>
      <c r="BP957" s="130">
        <f t="shared" si="752"/>
        <v>0</v>
      </c>
      <c r="BQ957" s="130">
        <f t="shared" si="753"/>
        <v>0</v>
      </c>
      <c r="BR957" s="130">
        <f t="shared" si="750"/>
        <v>0</v>
      </c>
      <c r="BS957" s="130" t="str">
        <f t="shared" si="736"/>
        <v>N</v>
      </c>
    </row>
    <row r="958" spans="1:71" ht="18" customHeight="1">
      <c r="A958" s="115"/>
      <c r="B958" s="117"/>
      <c r="C958" s="117"/>
      <c r="D958" s="118"/>
      <c r="E958" s="118"/>
      <c r="F958" s="115"/>
      <c r="G958" s="115"/>
      <c r="H958" s="119"/>
      <c r="I958" s="109" t="str">
        <f t="shared" si="706"/>
        <v xml:space="preserve"> </v>
      </c>
      <c r="J958" s="109" t="str">
        <f t="shared" si="707"/>
        <v xml:space="preserve"> </v>
      </c>
      <c r="K958" s="109" t="str">
        <f t="shared" si="708"/>
        <v xml:space="preserve"> </v>
      </c>
      <c r="W958" s="141" t="str">
        <f t="shared" si="709"/>
        <v xml:space="preserve"> </v>
      </c>
      <c r="X958" s="137" t="str">
        <f t="shared" si="710"/>
        <v xml:space="preserve"> </v>
      </c>
      <c r="Y958" s="137" t="str">
        <f t="shared" si="711"/>
        <v xml:space="preserve"> </v>
      </c>
      <c r="Z958" s="137" t="str">
        <f t="shared" si="737"/>
        <v xml:space="preserve"> </v>
      </c>
      <c r="AA958" s="138" t="str">
        <f t="shared" si="738"/>
        <v xml:space="preserve"> </v>
      </c>
      <c r="AB958" s="144" t="str">
        <f t="shared" si="739"/>
        <v xml:space="preserve"> </v>
      </c>
      <c r="AC958" s="139" t="e">
        <f t="shared" si="740"/>
        <v>#N/A</v>
      </c>
      <c r="AD958" s="139" t="e">
        <f t="shared" si="741"/>
        <v>#N/A</v>
      </c>
      <c r="AE958" s="140" t="str">
        <f>IF(ISBLANK($G958)," ",IF($D958="Z",#REF!,IF($G958=2,0,IF($G958=1,IF($AB958&gt;$AD958,#REF!,0),IF($AB958&lt;$AC958,#REF!,#REF!)))))</f>
        <v xml:space="preserve"> </v>
      </c>
      <c r="AF958" s="140" t="str">
        <f>IF(ISBLANK($G958)," ",IF($D958="Z",#REF!+#REF!,IF($G958=2,#REF!+#REF!,IF($G958=1,IF($AB958&gt;$AD958,#REF!+#REF!,#REF!+#REF!),IF($AB958&lt;$AC958,#REF!+#REF!,#REF!+#REF!)))))</f>
        <v xml:space="preserve"> </v>
      </c>
      <c r="AG958" s="125">
        <f t="shared" si="712"/>
        <v>0</v>
      </c>
      <c r="AH958" s="126">
        <f t="shared" si="713"/>
        <v>0</v>
      </c>
      <c r="AI958" s="126">
        <f t="shared" si="714"/>
        <v>0</v>
      </c>
      <c r="AJ958" s="126">
        <f t="shared" si="715"/>
        <v>0</v>
      </c>
      <c r="AK958" s="126">
        <f t="shared" si="716"/>
        <v>0</v>
      </c>
      <c r="AL958" s="126">
        <f t="shared" si="717"/>
        <v>4</v>
      </c>
      <c r="AM958" s="125">
        <f t="shared" si="746"/>
        <v>23</v>
      </c>
      <c r="AN958" s="125">
        <f t="shared" si="742"/>
        <v>0</v>
      </c>
      <c r="AO958" s="125">
        <f t="shared" si="743"/>
        <v>0</v>
      </c>
      <c r="AP958" s="125">
        <f t="shared" si="718"/>
        <v>1</v>
      </c>
      <c r="AQ958" s="127">
        <f t="shared" si="719"/>
        <v>810</v>
      </c>
      <c r="AR958" s="127">
        <f t="shared" si="720"/>
        <v>0</v>
      </c>
      <c r="AS958" s="125">
        <f t="shared" si="721"/>
        <v>0</v>
      </c>
      <c r="AT958" s="128">
        <f t="shared" si="722"/>
        <v>0</v>
      </c>
      <c r="AU958" s="128">
        <f t="shared" si="723"/>
        <v>0</v>
      </c>
      <c r="AV958" s="128">
        <f t="shared" si="724"/>
        <v>0</v>
      </c>
      <c r="AW958" s="128">
        <f t="shared" si="725"/>
        <v>0</v>
      </c>
      <c r="AX958" s="146">
        <f t="shared" si="744"/>
        <v>0</v>
      </c>
      <c r="AY958" s="147">
        <f t="shared" si="726"/>
        <v>0</v>
      </c>
      <c r="AZ958" s="146">
        <f t="shared" si="745"/>
        <v>0</v>
      </c>
      <c r="BA958" s="129">
        <f t="shared" si="727"/>
        <v>0</v>
      </c>
      <c r="BB958" s="129">
        <f t="shared" si="728"/>
        <v>0</v>
      </c>
      <c r="BC958" s="129">
        <f t="shared" si="729"/>
        <v>0</v>
      </c>
      <c r="BD958" s="130">
        <f t="shared" si="730"/>
        <v>0</v>
      </c>
      <c r="BE958" s="130">
        <f t="shared" si="731"/>
        <v>0</v>
      </c>
      <c r="BF958" s="130">
        <f t="shared" si="732"/>
        <v>0</v>
      </c>
      <c r="BG958" s="149" t="b">
        <f t="shared" si="733"/>
        <v>0</v>
      </c>
      <c r="BH958" s="130" t="b">
        <f t="shared" si="734"/>
        <v>0</v>
      </c>
      <c r="BI958" s="130" t="str">
        <f t="shared" si="747"/>
        <v/>
      </c>
      <c r="BJ958" s="130" t="str">
        <f t="shared" si="748"/>
        <v/>
      </c>
      <c r="BK958" s="130">
        <f t="shared" si="749"/>
        <v>0</v>
      </c>
      <c r="BL958" s="130" t="str">
        <f t="shared" si="735"/>
        <v/>
      </c>
      <c r="BM958" s="130" t="str">
        <f t="shared" si="754"/>
        <v/>
      </c>
      <c r="BN958" s="130" t="str">
        <f t="shared" si="755"/>
        <v/>
      </c>
      <c r="BO958" s="130">
        <f t="shared" si="751"/>
        <v>0</v>
      </c>
      <c r="BP958" s="130">
        <f t="shared" si="752"/>
        <v>0</v>
      </c>
      <c r="BQ958" s="130">
        <f t="shared" si="753"/>
        <v>0</v>
      </c>
      <c r="BR958" s="130">
        <f t="shared" si="750"/>
        <v>0</v>
      </c>
      <c r="BS958" s="130" t="str">
        <f t="shared" si="736"/>
        <v>N</v>
      </c>
    </row>
    <row r="959" spans="1:71" ht="18" customHeight="1">
      <c r="A959" s="115"/>
      <c r="B959" s="117"/>
      <c r="C959" s="117"/>
      <c r="D959" s="118"/>
      <c r="E959" s="118"/>
      <c r="F959" s="115"/>
      <c r="G959" s="115"/>
      <c r="H959" s="119"/>
      <c r="I959" s="109" t="str">
        <f t="shared" si="706"/>
        <v xml:space="preserve"> </v>
      </c>
      <c r="J959" s="109" t="str">
        <f t="shared" si="707"/>
        <v xml:space="preserve"> </v>
      </c>
      <c r="K959" s="109" t="str">
        <f t="shared" si="708"/>
        <v xml:space="preserve"> </v>
      </c>
      <c r="W959" s="141" t="str">
        <f t="shared" si="709"/>
        <v xml:space="preserve"> </v>
      </c>
      <c r="X959" s="137" t="str">
        <f t="shared" si="710"/>
        <v xml:space="preserve"> </v>
      </c>
      <c r="Y959" s="137" t="str">
        <f t="shared" si="711"/>
        <v xml:space="preserve"> </v>
      </c>
      <c r="Z959" s="137" t="str">
        <f t="shared" si="737"/>
        <v xml:space="preserve"> </v>
      </c>
      <c r="AA959" s="138" t="str">
        <f t="shared" si="738"/>
        <v xml:space="preserve"> </v>
      </c>
      <c r="AB959" s="144" t="str">
        <f t="shared" si="739"/>
        <v xml:space="preserve"> </v>
      </c>
      <c r="AC959" s="139" t="e">
        <f t="shared" si="740"/>
        <v>#N/A</v>
      </c>
      <c r="AD959" s="139" t="e">
        <f t="shared" si="741"/>
        <v>#N/A</v>
      </c>
      <c r="AE959" s="140" t="str">
        <f>IF(ISBLANK($G959)," ",IF($D959="Z",#REF!,IF($G959=2,0,IF($G959=1,IF($AB959&gt;$AD959,#REF!,0),IF($AB959&lt;$AC959,#REF!,#REF!)))))</f>
        <v xml:space="preserve"> </v>
      </c>
      <c r="AF959" s="140" t="str">
        <f>IF(ISBLANK($G959)," ",IF($D959="Z",#REF!+#REF!,IF($G959=2,#REF!+#REF!,IF($G959=1,IF($AB959&gt;$AD959,#REF!+#REF!,#REF!+#REF!),IF($AB959&lt;$AC959,#REF!+#REF!,#REF!+#REF!)))))</f>
        <v xml:space="preserve"> </v>
      </c>
      <c r="AG959" s="125">
        <f t="shared" si="712"/>
        <v>0</v>
      </c>
      <c r="AH959" s="126">
        <f t="shared" si="713"/>
        <v>0</v>
      </c>
      <c r="AI959" s="126">
        <f t="shared" si="714"/>
        <v>0</v>
      </c>
      <c r="AJ959" s="126">
        <f t="shared" si="715"/>
        <v>0</v>
      </c>
      <c r="AK959" s="126">
        <f t="shared" si="716"/>
        <v>0</v>
      </c>
      <c r="AL959" s="126">
        <f t="shared" si="717"/>
        <v>4</v>
      </c>
      <c r="AM959" s="125">
        <f t="shared" si="746"/>
        <v>23</v>
      </c>
      <c r="AN959" s="125">
        <f t="shared" si="742"/>
        <v>0</v>
      </c>
      <c r="AO959" s="125">
        <f t="shared" si="743"/>
        <v>0</v>
      </c>
      <c r="AP959" s="125">
        <f t="shared" si="718"/>
        <v>1</v>
      </c>
      <c r="AQ959" s="127">
        <f t="shared" si="719"/>
        <v>810</v>
      </c>
      <c r="AR959" s="127">
        <f t="shared" si="720"/>
        <v>0</v>
      </c>
      <c r="AS959" s="125">
        <f t="shared" si="721"/>
        <v>0</v>
      </c>
      <c r="AT959" s="128">
        <f t="shared" si="722"/>
        <v>0</v>
      </c>
      <c r="AU959" s="128">
        <f t="shared" si="723"/>
        <v>0</v>
      </c>
      <c r="AV959" s="128">
        <f t="shared" si="724"/>
        <v>0</v>
      </c>
      <c r="AW959" s="128">
        <f t="shared" si="725"/>
        <v>0</v>
      </c>
      <c r="AX959" s="146">
        <f t="shared" si="744"/>
        <v>0</v>
      </c>
      <c r="AY959" s="147">
        <f t="shared" si="726"/>
        <v>0</v>
      </c>
      <c r="AZ959" s="146">
        <f t="shared" si="745"/>
        <v>0</v>
      </c>
      <c r="BA959" s="129">
        <f t="shared" si="727"/>
        <v>0</v>
      </c>
      <c r="BB959" s="129">
        <f t="shared" si="728"/>
        <v>0</v>
      </c>
      <c r="BC959" s="129">
        <f t="shared" si="729"/>
        <v>0</v>
      </c>
      <c r="BD959" s="130">
        <f t="shared" si="730"/>
        <v>0</v>
      </c>
      <c r="BE959" s="130">
        <f t="shared" si="731"/>
        <v>0</v>
      </c>
      <c r="BF959" s="130">
        <f t="shared" si="732"/>
        <v>0</v>
      </c>
      <c r="BG959" s="149" t="b">
        <f t="shared" si="733"/>
        <v>0</v>
      </c>
      <c r="BH959" s="130" t="b">
        <f t="shared" si="734"/>
        <v>0</v>
      </c>
      <c r="BI959" s="130" t="str">
        <f t="shared" si="747"/>
        <v/>
      </c>
      <c r="BJ959" s="130" t="str">
        <f t="shared" si="748"/>
        <v/>
      </c>
      <c r="BK959" s="130">
        <f t="shared" si="749"/>
        <v>0</v>
      </c>
      <c r="BL959" s="130" t="str">
        <f t="shared" si="735"/>
        <v/>
      </c>
      <c r="BM959" s="130" t="str">
        <f t="shared" si="754"/>
        <v/>
      </c>
      <c r="BN959" s="130" t="str">
        <f t="shared" si="755"/>
        <v/>
      </c>
      <c r="BO959" s="130">
        <f t="shared" si="751"/>
        <v>0</v>
      </c>
      <c r="BP959" s="130">
        <f t="shared" si="752"/>
        <v>0</v>
      </c>
      <c r="BQ959" s="130">
        <f t="shared" si="753"/>
        <v>0</v>
      </c>
      <c r="BR959" s="130">
        <f t="shared" si="750"/>
        <v>0</v>
      </c>
      <c r="BS959" s="130" t="str">
        <f t="shared" si="736"/>
        <v>N</v>
      </c>
    </row>
    <row r="960" spans="1:71" ht="18" customHeight="1">
      <c r="A960" s="115"/>
      <c r="B960" s="117"/>
      <c r="C960" s="117"/>
      <c r="D960" s="118"/>
      <c r="E960" s="118"/>
      <c r="F960" s="115"/>
      <c r="G960" s="115"/>
      <c r="H960" s="119"/>
      <c r="I960" s="109" t="str">
        <f t="shared" si="706"/>
        <v xml:space="preserve"> </v>
      </c>
      <c r="J960" s="109" t="str">
        <f t="shared" si="707"/>
        <v xml:space="preserve"> </v>
      </c>
      <c r="K960" s="109" t="str">
        <f t="shared" si="708"/>
        <v xml:space="preserve"> </v>
      </c>
      <c r="W960" s="141" t="str">
        <f t="shared" si="709"/>
        <v xml:space="preserve"> </v>
      </c>
      <c r="X960" s="137" t="str">
        <f t="shared" si="710"/>
        <v xml:space="preserve"> </v>
      </c>
      <c r="Y960" s="137" t="str">
        <f t="shared" si="711"/>
        <v xml:space="preserve"> </v>
      </c>
      <c r="Z960" s="137" t="str">
        <f t="shared" si="737"/>
        <v xml:space="preserve"> </v>
      </c>
      <c r="AA960" s="138" t="str">
        <f t="shared" si="738"/>
        <v xml:space="preserve"> </v>
      </c>
      <c r="AB960" s="144" t="str">
        <f t="shared" si="739"/>
        <v xml:space="preserve"> </v>
      </c>
      <c r="AC960" s="139" t="e">
        <f t="shared" si="740"/>
        <v>#N/A</v>
      </c>
      <c r="AD960" s="139" t="e">
        <f t="shared" si="741"/>
        <v>#N/A</v>
      </c>
      <c r="AE960" s="140" t="str">
        <f>IF(ISBLANK($G960)," ",IF($D960="Z",#REF!,IF($G960=2,0,IF($G960=1,IF($AB960&gt;$AD960,#REF!,0),IF($AB960&lt;$AC960,#REF!,#REF!)))))</f>
        <v xml:space="preserve"> </v>
      </c>
      <c r="AF960" s="140" t="str">
        <f>IF(ISBLANK($G960)," ",IF($D960="Z",#REF!+#REF!,IF($G960=2,#REF!+#REF!,IF($G960=1,IF($AB960&gt;$AD960,#REF!+#REF!,#REF!+#REF!),IF($AB960&lt;$AC960,#REF!+#REF!,#REF!+#REF!)))))</f>
        <v xml:space="preserve"> </v>
      </c>
      <c r="AG960" s="125">
        <f t="shared" si="712"/>
        <v>0</v>
      </c>
      <c r="AH960" s="126">
        <f t="shared" si="713"/>
        <v>0</v>
      </c>
      <c r="AI960" s="126">
        <f t="shared" si="714"/>
        <v>0</v>
      </c>
      <c r="AJ960" s="126">
        <f t="shared" si="715"/>
        <v>0</v>
      </c>
      <c r="AK960" s="126">
        <f t="shared" si="716"/>
        <v>0</v>
      </c>
      <c r="AL960" s="126">
        <f t="shared" si="717"/>
        <v>4</v>
      </c>
      <c r="AM960" s="125">
        <f t="shared" si="746"/>
        <v>23</v>
      </c>
      <c r="AN960" s="125">
        <f t="shared" si="742"/>
        <v>0</v>
      </c>
      <c r="AO960" s="125">
        <f t="shared" si="743"/>
        <v>0</v>
      </c>
      <c r="AP960" s="125">
        <f t="shared" si="718"/>
        <v>1</v>
      </c>
      <c r="AQ960" s="127">
        <f t="shared" si="719"/>
        <v>810</v>
      </c>
      <c r="AR960" s="127">
        <f t="shared" si="720"/>
        <v>0</v>
      </c>
      <c r="AS960" s="125">
        <f t="shared" si="721"/>
        <v>0</v>
      </c>
      <c r="AT960" s="128">
        <f t="shared" si="722"/>
        <v>0</v>
      </c>
      <c r="AU960" s="128">
        <f t="shared" si="723"/>
        <v>0</v>
      </c>
      <c r="AV960" s="128">
        <f t="shared" si="724"/>
        <v>0</v>
      </c>
      <c r="AW960" s="128">
        <f t="shared" si="725"/>
        <v>0</v>
      </c>
      <c r="AX960" s="146">
        <f t="shared" si="744"/>
        <v>0</v>
      </c>
      <c r="AY960" s="147">
        <f t="shared" si="726"/>
        <v>0</v>
      </c>
      <c r="AZ960" s="146">
        <f t="shared" si="745"/>
        <v>0</v>
      </c>
      <c r="BA960" s="129">
        <f t="shared" si="727"/>
        <v>0</v>
      </c>
      <c r="BB960" s="129">
        <f t="shared" si="728"/>
        <v>0</v>
      </c>
      <c r="BC960" s="129">
        <f t="shared" si="729"/>
        <v>0</v>
      </c>
      <c r="BD960" s="130">
        <f t="shared" si="730"/>
        <v>0</v>
      </c>
      <c r="BE960" s="130">
        <f t="shared" si="731"/>
        <v>0</v>
      </c>
      <c r="BF960" s="130">
        <f t="shared" si="732"/>
        <v>0</v>
      </c>
      <c r="BG960" s="149" t="b">
        <f t="shared" si="733"/>
        <v>0</v>
      </c>
      <c r="BH960" s="130" t="b">
        <f t="shared" si="734"/>
        <v>0</v>
      </c>
      <c r="BI960" s="130" t="str">
        <f t="shared" si="747"/>
        <v/>
      </c>
      <c r="BJ960" s="130" t="str">
        <f t="shared" si="748"/>
        <v/>
      </c>
      <c r="BK960" s="130">
        <f t="shared" si="749"/>
        <v>0</v>
      </c>
      <c r="BL960" s="130" t="str">
        <f t="shared" si="735"/>
        <v/>
      </c>
      <c r="BM960" s="130" t="str">
        <f t="shared" si="754"/>
        <v/>
      </c>
      <c r="BN960" s="130" t="str">
        <f t="shared" si="755"/>
        <v/>
      </c>
      <c r="BO960" s="130">
        <f t="shared" si="751"/>
        <v>0</v>
      </c>
      <c r="BP960" s="130">
        <f t="shared" si="752"/>
        <v>0</v>
      </c>
      <c r="BQ960" s="130">
        <f t="shared" si="753"/>
        <v>0</v>
      </c>
      <c r="BR960" s="130">
        <f t="shared" si="750"/>
        <v>0</v>
      </c>
      <c r="BS960" s="130" t="str">
        <f t="shared" si="736"/>
        <v>N</v>
      </c>
    </row>
    <row r="961" spans="1:71" ht="18" customHeight="1">
      <c r="A961" s="115"/>
      <c r="B961" s="117"/>
      <c r="C961" s="117"/>
      <c r="D961" s="118"/>
      <c r="E961" s="118"/>
      <c r="F961" s="115"/>
      <c r="G961" s="115"/>
      <c r="H961" s="119"/>
      <c r="I961" s="109" t="str">
        <f t="shared" si="706"/>
        <v xml:space="preserve"> </v>
      </c>
      <c r="J961" s="109" t="str">
        <f t="shared" si="707"/>
        <v xml:space="preserve"> </v>
      </c>
      <c r="K961" s="109" t="str">
        <f t="shared" si="708"/>
        <v xml:space="preserve"> </v>
      </c>
      <c r="W961" s="141" t="str">
        <f t="shared" si="709"/>
        <v xml:space="preserve"> </v>
      </c>
      <c r="X961" s="137" t="str">
        <f t="shared" si="710"/>
        <v xml:space="preserve"> </v>
      </c>
      <c r="Y961" s="137" t="str">
        <f t="shared" si="711"/>
        <v xml:space="preserve"> </v>
      </c>
      <c r="Z961" s="137" t="str">
        <f t="shared" si="737"/>
        <v xml:space="preserve"> </v>
      </c>
      <c r="AA961" s="138" t="str">
        <f t="shared" si="738"/>
        <v xml:space="preserve"> </v>
      </c>
      <c r="AB961" s="144" t="str">
        <f t="shared" si="739"/>
        <v xml:space="preserve"> </v>
      </c>
      <c r="AC961" s="139" t="e">
        <f t="shared" si="740"/>
        <v>#N/A</v>
      </c>
      <c r="AD961" s="139" t="e">
        <f t="shared" si="741"/>
        <v>#N/A</v>
      </c>
      <c r="AE961" s="140" t="str">
        <f>IF(ISBLANK($G961)," ",IF($D961="Z",#REF!,IF($G961=2,0,IF($G961=1,IF($AB961&gt;$AD961,#REF!,0),IF($AB961&lt;$AC961,#REF!,#REF!)))))</f>
        <v xml:space="preserve"> </v>
      </c>
      <c r="AF961" s="140" t="str">
        <f>IF(ISBLANK($G961)," ",IF($D961="Z",#REF!+#REF!,IF($G961=2,#REF!+#REF!,IF($G961=1,IF($AB961&gt;$AD961,#REF!+#REF!,#REF!+#REF!),IF($AB961&lt;$AC961,#REF!+#REF!,#REF!+#REF!)))))</f>
        <v xml:space="preserve"> </v>
      </c>
      <c r="AG961" s="125">
        <f t="shared" si="712"/>
        <v>0</v>
      </c>
      <c r="AH961" s="126">
        <f t="shared" si="713"/>
        <v>0</v>
      </c>
      <c r="AI961" s="126">
        <f t="shared" si="714"/>
        <v>0</v>
      </c>
      <c r="AJ961" s="126">
        <f t="shared" si="715"/>
        <v>0</v>
      </c>
      <c r="AK961" s="126">
        <f t="shared" si="716"/>
        <v>0</v>
      </c>
      <c r="AL961" s="126">
        <f t="shared" si="717"/>
        <v>4</v>
      </c>
      <c r="AM961" s="125">
        <f t="shared" si="746"/>
        <v>23</v>
      </c>
      <c r="AN961" s="125">
        <f t="shared" si="742"/>
        <v>0</v>
      </c>
      <c r="AO961" s="125">
        <f t="shared" si="743"/>
        <v>0</v>
      </c>
      <c r="AP961" s="125">
        <f t="shared" si="718"/>
        <v>1</v>
      </c>
      <c r="AQ961" s="127">
        <f t="shared" si="719"/>
        <v>810</v>
      </c>
      <c r="AR961" s="127">
        <f t="shared" si="720"/>
        <v>0</v>
      </c>
      <c r="AS961" s="125">
        <f t="shared" si="721"/>
        <v>0</v>
      </c>
      <c r="AT961" s="128">
        <f t="shared" si="722"/>
        <v>0</v>
      </c>
      <c r="AU961" s="128">
        <f t="shared" si="723"/>
        <v>0</v>
      </c>
      <c r="AV961" s="128">
        <f t="shared" si="724"/>
        <v>0</v>
      </c>
      <c r="AW961" s="128">
        <f t="shared" si="725"/>
        <v>0</v>
      </c>
      <c r="AX961" s="146">
        <f t="shared" si="744"/>
        <v>0</v>
      </c>
      <c r="AY961" s="147">
        <f t="shared" si="726"/>
        <v>0</v>
      </c>
      <c r="AZ961" s="146">
        <f t="shared" si="745"/>
        <v>0</v>
      </c>
      <c r="BA961" s="129">
        <f t="shared" si="727"/>
        <v>0</v>
      </c>
      <c r="BB961" s="129">
        <f t="shared" si="728"/>
        <v>0</v>
      </c>
      <c r="BC961" s="129">
        <f t="shared" si="729"/>
        <v>0</v>
      </c>
      <c r="BD961" s="130">
        <f t="shared" si="730"/>
        <v>0</v>
      </c>
      <c r="BE961" s="130">
        <f t="shared" si="731"/>
        <v>0</v>
      </c>
      <c r="BF961" s="130">
        <f t="shared" si="732"/>
        <v>0</v>
      </c>
      <c r="BG961" s="149" t="b">
        <f t="shared" si="733"/>
        <v>0</v>
      </c>
      <c r="BH961" s="130" t="b">
        <f t="shared" si="734"/>
        <v>0</v>
      </c>
      <c r="BI961" s="130" t="str">
        <f t="shared" si="747"/>
        <v/>
      </c>
      <c r="BJ961" s="130" t="str">
        <f t="shared" si="748"/>
        <v/>
      </c>
      <c r="BK961" s="130">
        <f t="shared" si="749"/>
        <v>0</v>
      </c>
      <c r="BL961" s="130" t="str">
        <f t="shared" si="735"/>
        <v/>
      </c>
      <c r="BM961" s="130" t="str">
        <f t="shared" si="754"/>
        <v/>
      </c>
      <c r="BN961" s="130" t="str">
        <f t="shared" si="755"/>
        <v/>
      </c>
      <c r="BO961" s="130">
        <f t="shared" si="751"/>
        <v>0</v>
      </c>
      <c r="BP961" s="130">
        <f t="shared" si="752"/>
        <v>0</v>
      </c>
      <c r="BQ961" s="130">
        <f t="shared" si="753"/>
        <v>0</v>
      </c>
      <c r="BR961" s="130">
        <f t="shared" si="750"/>
        <v>0</v>
      </c>
      <c r="BS961" s="130" t="str">
        <f t="shared" si="736"/>
        <v>N</v>
      </c>
    </row>
    <row r="962" spans="1:71" ht="18" customHeight="1">
      <c r="A962" s="115"/>
      <c r="B962" s="117"/>
      <c r="C962" s="117"/>
      <c r="D962" s="118"/>
      <c r="E962" s="118"/>
      <c r="F962" s="115"/>
      <c r="G962" s="115"/>
      <c r="H962" s="119"/>
      <c r="I962" s="109" t="str">
        <f t="shared" si="706"/>
        <v xml:space="preserve"> </v>
      </c>
      <c r="J962" s="109" t="str">
        <f t="shared" si="707"/>
        <v xml:space="preserve"> </v>
      </c>
      <c r="K962" s="109" t="str">
        <f t="shared" si="708"/>
        <v xml:space="preserve"> </v>
      </c>
      <c r="W962" s="141" t="str">
        <f t="shared" si="709"/>
        <v xml:space="preserve"> </v>
      </c>
      <c r="X962" s="137" t="str">
        <f t="shared" si="710"/>
        <v xml:space="preserve"> </v>
      </c>
      <c r="Y962" s="137" t="str">
        <f t="shared" si="711"/>
        <v xml:space="preserve"> </v>
      </c>
      <c r="Z962" s="137" t="str">
        <f t="shared" si="737"/>
        <v xml:space="preserve"> </v>
      </c>
      <c r="AA962" s="138" t="str">
        <f t="shared" si="738"/>
        <v xml:space="preserve"> </v>
      </c>
      <c r="AB962" s="144" t="str">
        <f t="shared" si="739"/>
        <v xml:space="preserve"> </v>
      </c>
      <c r="AC962" s="139" t="e">
        <f t="shared" si="740"/>
        <v>#N/A</v>
      </c>
      <c r="AD962" s="139" t="e">
        <f t="shared" si="741"/>
        <v>#N/A</v>
      </c>
      <c r="AE962" s="140" t="str">
        <f>IF(ISBLANK($G962)," ",IF($D962="Z",#REF!,IF($G962=2,0,IF($G962=1,IF($AB962&gt;$AD962,#REF!,0),IF($AB962&lt;$AC962,#REF!,#REF!)))))</f>
        <v xml:space="preserve"> </v>
      </c>
      <c r="AF962" s="140" t="str">
        <f>IF(ISBLANK($G962)," ",IF($D962="Z",#REF!+#REF!,IF($G962=2,#REF!+#REF!,IF($G962=1,IF($AB962&gt;$AD962,#REF!+#REF!,#REF!+#REF!),IF($AB962&lt;$AC962,#REF!+#REF!,#REF!+#REF!)))))</f>
        <v xml:space="preserve"> </v>
      </c>
      <c r="AG962" s="125">
        <f t="shared" si="712"/>
        <v>0</v>
      </c>
      <c r="AH962" s="126">
        <f t="shared" si="713"/>
        <v>0</v>
      </c>
      <c r="AI962" s="126">
        <f t="shared" si="714"/>
        <v>0</v>
      </c>
      <c r="AJ962" s="126">
        <f t="shared" si="715"/>
        <v>0</v>
      </c>
      <c r="AK962" s="126">
        <f t="shared" si="716"/>
        <v>0</v>
      </c>
      <c r="AL962" s="126">
        <f t="shared" si="717"/>
        <v>4</v>
      </c>
      <c r="AM962" s="125">
        <f t="shared" si="746"/>
        <v>23</v>
      </c>
      <c r="AN962" s="125">
        <f t="shared" si="742"/>
        <v>0</v>
      </c>
      <c r="AO962" s="125">
        <f t="shared" si="743"/>
        <v>0</v>
      </c>
      <c r="AP962" s="125">
        <f t="shared" si="718"/>
        <v>1</v>
      </c>
      <c r="AQ962" s="127">
        <f t="shared" si="719"/>
        <v>810</v>
      </c>
      <c r="AR962" s="127">
        <f t="shared" si="720"/>
        <v>0</v>
      </c>
      <c r="AS962" s="125">
        <f t="shared" si="721"/>
        <v>0</v>
      </c>
      <c r="AT962" s="128">
        <f t="shared" si="722"/>
        <v>0</v>
      </c>
      <c r="AU962" s="128">
        <f t="shared" si="723"/>
        <v>0</v>
      </c>
      <c r="AV962" s="128">
        <f t="shared" si="724"/>
        <v>0</v>
      </c>
      <c r="AW962" s="128">
        <f t="shared" si="725"/>
        <v>0</v>
      </c>
      <c r="AX962" s="146">
        <f t="shared" si="744"/>
        <v>0</v>
      </c>
      <c r="AY962" s="147">
        <f t="shared" si="726"/>
        <v>0</v>
      </c>
      <c r="AZ962" s="146">
        <f t="shared" si="745"/>
        <v>0</v>
      </c>
      <c r="BA962" s="129">
        <f t="shared" si="727"/>
        <v>0</v>
      </c>
      <c r="BB962" s="129">
        <f t="shared" si="728"/>
        <v>0</v>
      </c>
      <c r="BC962" s="129">
        <f t="shared" si="729"/>
        <v>0</v>
      </c>
      <c r="BD962" s="130">
        <f t="shared" si="730"/>
        <v>0</v>
      </c>
      <c r="BE962" s="130">
        <f t="shared" si="731"/>
        <v>0</v>
      </c>
      <c r="BF962" s="130">
        <f t="shared" si="732"/>
        <v>0</v>
      </c>
      <c r="BG962" s="149" t="b">
        <f t="shared" si="733"/>
        <v>0</v>
      </c>
      <c r="BH962" s="130" t="b">
        <f t="shared" si="734"/>
        <v>0</v>
      </c>
      <c r="BI962" s="130" t="str">
        <f t="shared" si="747"/>
        <v/>
      </c>
      <c r="BJ962" s="130" t="str">
        <f t="shared" si="748"/>
        <v/>
      </c>
      <c r="BK962" s="130">
        <f t="shared" si="749"/>
        <v>0</v>
      </c>
      <c r="BL962" s="130" t="str">
        <f t="shared" si="735"/>
        <v/>
      </c>
      <c r="BM962" s="130" t="str">
        <f t="shared" si="754"/>
        <v/>
      </c>
      <c r="BN962" s="130" t="str">
        <f t="shared" si="755"/>
        <v/>
      </c>
      <c r="BO962" s="130">
        <f t="shared" si="751"/>
        <v>0</v>
      </c>
      <c r="BP962" s="130">
        <f t="shared" si="752"/>
        <v>0</v>
      </c>
      <c r="BQ962" s="130">
        <f t="shared" si="753"/>
        <v>0</v>
      </c>
      <c r="BR962" s="130">
        <f t="shared" si="750"/>
        <v>0</v>
      </c>
      <c r="BS962" s="130" t="str">
        <f t="shared" si="736"/>
        <v>N</v>
      </c>
    </row>
    <row r="963" spans="1:71" ht="18" customHeight="1">
      <c r="A963" s="115"/>
      <c r="B963" s="117"/>
      <c r="C963" s="117"/>
      <c r="D963" s="118"/>
      <c r="E963" s="118"/>
      <c r="F963" s="115"/>
      <c r="G963" s="115"/>
      <c r="H963" s="119"/>
      <c r="I963" s="109" t="str">
        <f t="shared" si="706"/>
        <v xml:space="preserve"> </v>
      </c>
      <c r="J963" s="109" t="str">
        <f t="shared" si="707"/>
        <v xml:space="preserve"> </v>
      </c>
      <c r="K963" s="109" t="str">
        <f t="shared" si="708"/>
        <v xml:space="preserve"> </v>
      </c>
      <c r="W963" s="141" t="str">
        <f t="shared" si="709"/>
        <v xml:space="preserve"> </v>
      </c>
      <c r="X963" s="137" t="str">
        <f t="shared" si="710"/>
        <v xml:space="preserve"> </v>
      </c>
      <c r="Y963" s="137" t="str">
        <f t="shared" si="711"/>
        <v xml:space="preserve"> </v>
      </c>
      <c r="Z963" s="137" t="str">
        <f t="shared" si="737"/>
        <v xml:space="preserve"> </v>
      </c>
      <c r="AA963" s="138" t="str">
        <f t="shared" si="738"/>
        <v xml:space="preserve"> </v>
      </c>
      <c r="AB963" s="144" t="str">
        <f t="shared" si="739"/>
        <v xml:space="preserve"> </v>
      </c>
      <c r="AC963" s="139" t="e">
        <f t="shared" si="740"/>
        <v>#N/A</v>
      </c>
      <c r="AD963" s="139" t="e">
        <f t="shared" si="741"/>
        <v>#N/A</v>
      </c>
      <c r="AE963" s="140" t="str">
        <f>IF(ISBLANK($G963)," ",IF($D963="Z",#REF!,IF($G963=2,0,IF($G963=1,IF($AB963&gt;$AD963,#REF!,0),IF($AB963&lt;$AC963,#REF!,#REF!)))))</f>
        <v xml:space="preserve"> </v>
      </c>
      <c r="AF963" s="140" t="str">
        <f>IF(ISBLANK($G963)," ",IF($D963="Z",#REF!+#REF!,IF($G963=2,#REF!+#REF!,IF($G963=1,IF($AB963&gt;$AD963,#REF!+#REF!,#REF!+#REF!),IF($AB963&lt;$AC963,#REF!+#REF!,#REF!+#REF!)))))</f>
        <v xml:space="preserve"> </v>
      </c>
      <c r="AG963" s="125">
        <f t="shared" si="712"/>
        <v>0</v>
      </c>
      <c r="AH963" s="126">
        <f t="shared" si="713"/>
        <v>0</v>
      </c>
      <c r="AI963" s="126">
        <f t="shared" si="714"/>
        <v>0</v>
      </c>
      <c r="AJ963" s="126">
        <f t="shared" si="715"/>
        <v>0</v>
      </c>
      <c r="AK963" s="126">
        <f t="shared" si="716"/>
        <v>0</v>
      </c>
      <c r="AL963" s="126">
        <f t="shared" si="717"/>
        <v>4</v>
      </c>
      <c r="AM963" s="125">
        <f t="shared" si="746"/>
        <v>23</v>
      </c>
      <c r="AN963" s="125">
        <f t="shared" si="742"/>
        <v>0</v>
      </c>
      <c r="AO963" s="125">
        <f t="shared" si="743"/>
        <v>0</v>
      </c>
      <c r="AP963" s="125">
        <f t="shared" si="718"/>
        <v>1</v>
      </c>
      <c r="AQ963" s="127">
        <f t="shared" si="719"/>
        <v>810</v>
      </c>
      <c r="AR963" s="127">
        <f t="shared" si="720"/>
        <v>0</v>
      </c>
      <c r="AS963" s="125">
        <f t="shared" si="721"/>
        <v>0</v>
      </c>
      <c r="AT963" s="128">
        <f t="shared" si="722"/>
        <v>0</v>
      </c>
      <c r="AU963" s="128">
        <f t="shared" si="723"/>
        <v>0</v>
      </c>
      <c r="AV963" s="128">
        <f t="shared" si="724"/>
        <v>0</v>
      </c>
      <c r="AW963" s="128">
        <f t="shared" si="725"/>
        <v>0</v>
      </c>
      <c r="AX963" s="146">
        <f t="shared" si="744"/>
        <v>0</v>
      </c>
      <c r="AY963" s="147">
        <f t="shared" si="726"/>
        <v>0</v>
      </c>
      <c r="AZ963" s="146">
        <f t="shared" si="745"/>
        <v>0</v>
      </c>
      <c r="BA963" s="129">
        <f t="shared" si="727"/>
        <v>0</v>
      </c>
      <c r="BB963" s="129">
        <f t="shared" si="728"/>
        <v>0</v>
      </c>
      <c r="BC963" s="129">
        <f t="shared" si="729"/>
        <v>0</v>
      </c>
      <c r="BD963" s="130">
        <f t="shared" si="730"/>
        <v>0</v>
      </c>
      <c r="BE963" s="130">
        <f t="shared" si="731"/>
        <v>0</v>
      </c>
      <c r="BF963" s="130">
        <f t="shared" si="732"/>
        <v>0</v>
      </c>
      <c r="BG963" s="149" t="b">
        <f t="shared" si="733"/>
        <v>0</v>
      </c>
      <c r="BH963" s="130" t="b">
        <f t="shared" si="734"/>
        <v>0</v>
      </c>
      <c r="BI963" s="130" t="str">
        <f t="shared" si="747"/>
        <v/>
      </c>
      <c r="BJ963" s="130" t="str">
        <f t="shared" si="748"/>
        <v/>
      </c>
      <c r="BK963" s="130">
        <f t="shared" si="749"/>
        <v>0</v>
      </c>
      <c r="BL963" s="130" t="str">
        <f t="shared" si="735"/>
        <v/>
      </c>
      <c r="BM963" s="130" t="str">
        <f t="shared" si="754"/>
        <v/>
      </c>
      <c r="BN963" s="130" t="str">
        <f t="shared" si="755"/>
        <v/>
      </c>
      <c r="BO963" s="130">
        <f t="shared" si="751"/>
        <v>0</v>
      </c>
      <c r="BP963" s="130">
        <f t="shared" si="752"/>
        <v>0</v>
      </c>
      <c r="BQ963" s="130">
        <f t="shared" si="753"/>
        <v>0</v>
      </c>
      <c r="BR963" s="130">
        <f t="shared" si="750"/>
        <v>0</v>
      </c>
      <c r="BS963" s="130" t="str">
        <f t="shared" si="736"/>
        <v>N</v>
      </c>
    </row>
    <row r="964" spans="1:71" ht="18" customHeight="1">
      <c r="A964" s="115"/>
      <c r="B964" s="117"/>
      <c r="C964" s="117"/>
      <c r="D964" s="118"/>
      <c r="E964" s="118"/>
      <c r="F964" s="115"/>
      <c r="G964" s="115"/>
      <c r="H964" s="119"/>
      <c r="I964" s="109" t="str">
        <f t="shared" ref="I964:I1015" si="756">IF(ISBLANK($H964)," ",BO964)</f>
        <v xml:space="preserve"> </v>
      </c>
      <c r="J964" s="109" t="str">
        <f t="shared" ref="J964:J1015" si="757">IF(ISBLANK($H964)," ",BP964)</f>
        <v xml:space="preserve"> </v>
      </c>
      <c r="K964" s="109" t="str">
        <f t="shared" ref="K964:K1015" si="758">IF((ISBLANK($H964))," ",BQ964)</f>
        <v xml:space="preserve"> </v>
      </c>
      <c r="W964" s="141" t="str">
        <f t="shared" ref="W964:W1015" si="759">IF(ISBLANK($A964)," ",A964)</f>
        <v xml:space="preserve"> </v>
      </c>
      <c r="X964" s="137" t="str">
        <f t="shared" ref="X964:X1015" si="760">IF(ISBLANK(A964)," ",MOD(SUM((LEFT(A964,1)*8)+(MID(A964,2,1)*7)+(MID(A964,3,1)*6)+(MID(A964,4,1)*5)+(MID(A964,5,1)*4)+(MID(A964,6,1)*3)+(MID(A964,7,1)*2)),11))</f>
        <v xml:space="preserve"> </v>
      </c>
      <c r="Y964" s="137" t="str">
        <f t="shared" ref="Y964:Y1015" si="761">IF(ISBLANK(A964)," ",IF(A964&lt;10000000+OR(A964&gt;99999999),"X",IF(X964=0,0,IF(X964=1,"X",11-X964))))</f>
        <v xml:space="preserve"> </v>
      </c>
      <c r="Z964" s="137" t="str">
        <f t="shared" si="737"/>
        <v xml:space="preserve"> </v>
      </c>
      <c r="AA964" s="138" t="str">
        <f t="shared" si="738"/>
        <v xml:space="preserve"> </v>
      </c>
      <c r="AB964" s="144" t="str">
        <f t="shared" si="739"/>
        <v xml:space="preserve"> </v>
      </c>
      <c r="AC964" s="139" t="e">
        <f t="shared" si="740"/>
        <v>#N/A</v>
      </c>
      <c r="AD964" s="139" t="e">
        <f t="shared" si="741"/>
        <v>#N/A</v>
      </c>
      <c r="AE964" s="140" t="str">
        <f>IF(ISBLANK($G964)," ",IF($D964="Z",#REF!,IF($G964=2,0,IF($G964=1,IF($AB964&gt;$AD964,#REF!,0),IF($AB964&lt;$AC964,#REF!,#REF!)))))</f>
        <v xml:space="preserve"> </v>
      </c>
      <c r="AF964" s="140" t="str">
        <f>IF(ISBLANK($G964)," ",IF($D964="Z",#REF!+#REF!,IF($G964=2,#REF!+#REF!,IF($G964=1,IF($AB964&gt;$AD964,#REF!+#REF!,#REF!+#REF!),IF($AB964&lt;$AC964,#REF!+#REF!,#REF!+#REF!)))))</f>
        <v xml:space="preserve"> </v>
      </c>
      <c r="AG964" s="125">
        <f t="shared" ref="AG964:AG1015" si="762">INT(A964/10)</f>
        <v>0</v>
      </c>
      <c r="AH964" s="126">
        <f t="shared" ref="AH964:AH1015" si="763">INT(A964/1000)</f>
        <v>0</v>
      </c>
      <c r="AI964" s="126">
        <f t="shared" ref="AI964:AI1015" si="764">AG964-AH964*100</f>
        <v>0</v>
      </c>
      <c r="AJ964" s="126">
        <f t="shared" ref="AJ964:AJ1015" si="765">INT(AH964/10)</f>
        <v>0</v>
      </c>
      <c r="AK964" s="126">
        <f t="shared" ref="AK964:AK1015" si="766">AH964-10*AJ964</f>
        <v>0</v>
      </c>
      <c r="AL964" s="126">
        <f t="shared" ref="AL964:AL1015" si="767">IF(MOD(AH964-AJ964*10,4)=0,4,MOD(AH964-AJ964*10,4))</f>
        <v>4</v>
      </c>
      <c r="AM964" s="125">
        <f t="shared" si="746"/>
        <v>23</v>
      </c>
      <c r="AN964" s="125">
        <f t="shared" si="742"/>
        <v>0</v>
      </c>
      <c r="AO964" s="125">
        <f t="shared" si="743"/>
        <v>0</v>
      </c>
      <c r="AP964" s="125">
        <f t="shared" ref="AP964:AP1015" si="768">IF(AND($D964="Z",$AL$10&lt;=$AH$10,$AH$10&lt;$AL$11,$AL$12&lt;AM964,AM964&lt;=$AL$13),7,IF(AM964&gt;=70,IF($G964="R",6,5),IF($G964="R",IF(AM964&gt;=65,4,2),IF($AM964&gt;=65,3,1))))</f>
        <v>1</v>
      </c>
      <c r="AQ964" s="127">
        <f t="shared" ref="AQ964:AQ1015" si="769">+HLOOKUP($AH$10,WeeklyIWCeiling,AP964+1)</f>
        <v>810</v>
      </c>
      <c r="AR964" s="127">
        <f t="shared" ref="AR964:AR1015" si="770">IF(AA964="M",HLOOKUP($AH$10,MonthlyIWCeiling,AP964+1),HLOOKUP($AH$10,WeeklyIWCeiling,AP964+1)*F964)</f>
        <v>0</v>
      </c>
      <c r="AS964" s="125">
        <f t="shared" ref="AS964:AS1015" si="771">IF(AND(F964&gt;0,H964&gt;0),H964/F964,0)</f>
        <v>0</v>
      </c>
      <c r="AT964" s="128">
        <f t="shared" ref="AT964:AT1015" si="772">IF(E964="M",IF(H964&lt;=AR964,0,1),IF(AS964&lt;=AQ964,0,1))</f>
        <v>0</v>
      </c>
      <c r="AU964" s="128">
        <f t="shared" ref="AU964:AU1015" si="773">IF(F964&gt;$C$10,1,0)</f>
        <v>0</v>
      </c>
      <c r="AV964" s="128">
        <f t="shared" ref="AV964:AV1015" si="774">+AR964*12/52</f>
        <v>0</v>
      </c>
      <c r="AW964" s="128">
        <f t="shared" ref="AW964:AW1015" si="775">+IF(OR(AND(E964="M",AV964&lt;60),AND(E964="W",AS964&lt;60)),1,0)</f>
        <v>0</v>
      </c>
      <c r="AX964" s="146">
        <f t="shared" si="744"/>
        <v>0</v>
      </c>
      <c r="AY964" s="147">
        <f t="shared" ref="AY964:AY1015" si="776">+AZ964-AX964</f>
        <v>0</v>
      </c>
      <c r="AZ964" s="146">
        <f t="shared" si="745"/>
        <v>0</v>
      </c>
      <c r="BA964" s="129">
        <f t="shared" ref="BA964:BA1015" si="777">IF(OR(ISBLANK(A964),ISBLANK(B964),ISBLANK(C964),ISBLANK(D964),ISBLANK(E964)),0,IF(AND(F964&gt;0,F964&lt;6,H964&gt;0),ROUND(H964*AX964,2)))</f>
        <v>0</v>
      </c>
      <c r="BB964" s="129">
        <f t="shared" ref="BB964:BB1015" si="778">IF(OR(ISBLANK(A964),ISBLANK(B964),ISBLANK(C964),ISBLANK(D964),ISBLANK(E964)),0,IF(AND(F964&gt;0,F964&lt;6,H964&gt;0),ROUND(H964*AY964,2)))</f>
        <v>0</v>
      </c>
      <c r="BC964" s="129">
        <f t="shared" ref="BC964:BC1015" si="779">+BA964+BB964</f>
        <v>0</v>
      </c>
      <c r="BD964" s="130">
        <f t="shared" ref="BD964:BD1015" si="780">IF(AND(AND(F964&gt;0,H964&gt;0,ISTEXT(D964),ISTEXT(E964)),ISBLANK(A964)),"Input NI#",IF(AND(F964&gt;0,H964&gt;0,ISTEXT(D964),ISTEXT(E964),OR(ISBLANK(B964),ISBLANK(C964))),"Input name",IF(AND(A964&gt;0,OR(AK964=0,AK964=9)),"Check NI#",IF(AT964=0,BA964,"Check wages"))))</f>
        <v>0</v>
      </c>
      <c r="BE964" s="130">
        <f t="shared" ref="BE964:BE1015" si="781">IF(ISTEXT(BD964),BD964,BB964)</f>
        <v>0</v>
      </c>
      <c r="BF964" s="130">
        <f t="shared" ref="BF964:BF1015" si="782">IF(ISTEXT(BD964),BD964,BC964)</f>
        <v>0</v>
      </c>
      <c r="BG964" s="149" t="b">
        <f t="shared" ref="BG964:BG1015" si="783">IF(AND(OR(ISTEXT(B964),ISTEXT(C964),ISTEXT(D964),ISTEXT(E964),F964&gt;0,H964&gt;0),ISBLANK(A964)),1,IF(A964&gt;0,IF(ISBLANK(B964),1,IF(ISBLANK(C964),1,IF(ISBLANK(D964),1,IF(ISBLANK(E964),1,IF(F964=0,1,IF(H964=0,1," "))))))))</f>
        <v>0</v>
      </c>
      <c r="BH964" s="130" t="b">
        <f t="shared" ref="BH964:BH1015" si="784">IF(AND(OR(ISTEXT(B964),ISTEXT(C964),ISTEXT(D964),ISTEXT(E964),F964&gt;0,H964&gt;0),ISBLANK(A964)),"Input "&amp;A$15,IF(A964&gt;0,IF(ISBLANK(B964),"Input "&amp;B$15,IF(ISBLANK(C964),"Input "&amp;C$15,IF(ISBLANK(D964),"Enter "&amp;D$15,IF(ISBLANK(E964),"Select "&amp;E$15,IF(F964=0,"Input "&amp;F$15,IF(H964=0,"Input "&amp;H$15," "))))))))</f>
        <v>0</v>
      </c>
      <c r="BI964" s="130" t="str">
        <f t="shared" si="747"/>
        <v/>
      </c>
      <c r="BJ964" s="130" t="str">
        <f t="shared" si="748"/>
        <v/>
      </c>
      <c r="BK964" s="130">
        <f t="shared" si="749"/>
        <v>0</v>
      </c>
      <c r="BL964" s="130" t="str">
        <f t="shared" ref="BL964:BL1015" si="785">IF(BK964=1,"Change Cont. type to 'P'","")</f>
        <v/>
      </c>
      <c r="BM964" s="130" t="str">
        <f t="shared" si="754"/>
        <v/>
      </c>
      <c r="BN964" s="130" t="str">
        <f t="shared" si="755"/>
        <v/>
      </c>
      <c r="BO964" s="130">
        <f t="shared" si="751"/>
        <v>0</v>
      </c>
      <c r="BP964" s="130">
        <f t="shared" si="752"/>
        <v>0</v>
      </c>
      <c r="BQ964" s="130">
        <f t="shared" si="753"/>
        <v>0</v>
      </c>
      <c r="BR964" s="130">
        <f t="shared" si="750"/>
        <v>0</v>
      </c>
      <c r="BS964" s="130" t="str">
        <f t="shared" ref="BS964:BS1015" si="786">IF(OR(ISBLANK(A964),BR964=1),"N","Y")</f>
        <v>N</v>
      </c>
    </row>
    <row r="965" spans="1:71" ht="18" customHeight="1">
      <c r="A965" s="115"/>
      <c r="B965" s="117"/>
      <c r="C965" s="117"/>
      <c r="D965" s="118"/>
      <c r="E965" s="118"/>
      <c r="F965" s="115"/>
      <c r="G965" s="115"/>
      <c r="H965" s="119"/>
      <c r="I965" s="109" t="str">
        <f t="shared" si="756"/>
        <v xml:space="preserve"> </v>
      </c>
      <c r="J965" s="109" t="str">
        <f t="shared" si="757"/>
        <v xml:space="preserve"> </v>
      </c>
      <c r="K965" s="109" t="str">
        <f t="shared" si="758"/>
        <v xml:space="preserve"> </v>
      </c>
      <c r="W965" s="141" t="str">
        <f t="shared" si="759"/>
        <v xml:space="preserve"> </v>
      </c>
      <c r="X965" s="137" t="str">
        <f t="shared" si="760"/>
        <v xml:space="preserve"> </v>
      </c>
      <c r="Y965" s="137" t="str">
        <f t="shared" si="761"/>
        <v xml:space="preserve"> </v>
      </c>
      <c r="Z965" s="137" t="str">
        <f t="shared" si="737"/>
        <v xml:space="preserve"> </v>
      </c>
      <c r="AA965" s="138" t="str">
        <f t="shared" si="738"/>
        <v xml:space="preserve"> </v>
      </c>
      <c r="AB965" s="144" t="str">
        <f t="shared" si="739"/>
        <v xml:space="preserve"> </v>
      </c>
      <c r="AC965" s="139" t="e">
        <f t="shared" si="740"/>
        <v>#N/A</v>
      </c>
      <c r="AD965" s="139" t="e">
        <f t="shared" si="741"/>
        <v>#N/A</v>
      </c>
      <c r="AE965" s="140" t="str">
        <f>IF(ISBLANK($G965)," ",IF($D965="Z",#REF!,IF($G965=2,0,IF($G965=1,IF($AB965&gt;$AD965,#REF!,0),IF($AB965&lt;$AC965,#REF!,#REF!)))))</f>
        <v xml:space="preserve"> </v>
      </c>
      <c r="AF965" s="140" t="str">
        <f>IF(ISBLANK($G965)," ",IF($D965="Z",#REF!+#REF!,IF($G965=2,#REF!+#REF!,IF($G965=1,IF($AB965&gt;$AD965,#REF!+#REF!,#REF!+#REF!),IF($AB965&lt;$AC965,#REF!+#REF!,#REF!+#REF!)))))</f>
        <v xml:space="preserve"> </v>
      </c>
      <c r="AG965" s="125">
        <f t="shared" si="762"/>
        <v>0</v>
      </c>
      <c r="AH965" s="126">
        <f t="shared" si="763"/>
        <v>0</v>
      </c>
      <c r="AI965" s="126">
        <f t="shared" si="764"/>
        <v>0</v>
      </c>
      <c r="AJ965" s="126">
        <f t="shared" si="765"/>
        <v>0</v>
      </c>
      <c r="AK965" s="126">
        <f t="shared" si="766"/>
        <v>0</v>
      </c>
      <c r="AL965" s="126">
        <f t="shared" si="767"/>
        <v>4</v>
      </c>
      <c r="AM965" s="125">
        <f t="shared" si="746"/>
        <v>23</v>
      </c>
      <c r="AN965" s="125">
        <f t="shared" si="742"/>
        <v>0</v>
      </c>
      <c r="AO965" s="125">
        <f t="shared" si="743"/>
        <v>0</v>
      </c>
      <c r="AP965" s="125">
        <f t="shared" si="768"/>
        <v>1</v>
      </c>
      <c r="AQ965" s="127">
        <f t="shared" si="769"/>
        <v>810</v>
      </c>
      <c r="AR965" s="127">
        <f t="shared" si="770"/>
        <v>0</v>
      </c>
      <c r="AS965" s="125">
        <f t="shared" si="771"/>
        <v>0</v>
      </c>
      <c r="AT965" s="128">
        <f t="shared" si="772"/>
        <v>0</v>
      </c>
      <c r="AU965" s="128">
        <f t="shared" si="773"/>
        <v>0</v>
      </c>
      <c r="AV965" s="128">
        <f t="shared" si="774"/>
        <v>0</v>
      </c>
      <c r="AW965" s="128">
        <f t="shared" si="775"/>
        <v>0</v>
      </c>
      <c r="AX965" s="146">
        <f t="shared" si="744"/>
        <v>0</v>
      </c>
      <c r="AY965" s="147">
        <f t="shared" si="776"/>
        <v>0</v>
      </c>
      <c r="AZ965" s="146">
        <f t="shared" si="745"/>
        <v>0</v>
      </c>
      <c r="BA965" s="129">
        <f t="shared" si="777"/>
        <v>0</v>
      </c>
      <c r="BB965" s="129">
        <f t="shared" si="778"/>
        <v>0</v>
      </c>
      <c r="BC965" s="129">
        <f t="shared" si="779"/>
        <v>0</v>
      </c>
      <c r="BD965" s="130">
        <f t="shared" si="780"/>
        <v>0</v>
      </c>
      <c r="BE965" s="130">
        <f t="shared" si="781"/>
        <v>0</v>
      </c>
      <c r="BF965" s="130">
        <f t="shared" si="782"/>
        <v>0</v>
      </c>
      <c r="BG965" s="149" t="b">
        <f t="shared" si="783"/>
        <v>0</v>
      </c>
      <c r="BH965" s="130" t="b">
        <f t="shared" si="784"/>
        <v>0</v>
      </c>
      <c r="BI965" s="130" t="str">
        <f t="shared" si="747"/>
        <v/>
      </c>
      <c r="BJ965" s="130" t="str">
        <f t="shared" si="748"/>
        <v/>
      </c>
      <c r="BK965" s="130">
        <f t="shared" si="749"/>
        <v>0</v>
      </c>
      <c r="BL965" s="130" t="str">
        <f t="shared" si="785"/>
        <v/>
      </c>
      <c r="BM965" s="130" t="str">
        <f t="shared" si="754"/>
        <v/>
      </c>
      <c r="BN965" s="130" t="str">
        <f t="shared" si="755"/>
        <v/>
      </c>
      <c r="BO965" s="130">
        <f t="shared" si="751"/>
        <v>0</v>
      </c>
      <c r="BP965" s="130">
        <f t="shared" si="752"/>
        <v>0</v>
      </c>
      <c r="BQ965" s="130">
        <f t="shared" si="753"/>
        <v>0</v>
      </c>
      <c r="BR965" s="130">
        <f t="shared" si="750"/>
        <v>0</v>
      </c>
      <c r="BS965" s="130" t="str">
        <f t="shared" si="786"/>
        <v>N</v>
      </c>
    </row>
    <row r="966" spans="1:71" ht="18" customHeight="1">
      <c r="A966" s="115"/>
      <c r="B966" s="117"/>
      <c r="C966" s="117"/>
      <c r="D966" s="118"/>
      <c r="E966" s="118"/>
      <c r="F966" s="115"/>
      <c r="G966" s="115"/>
      <c r="H966" s="119"/>
      <c r="I966" s="109" t="str">
        <f t="shared" si="756"/>
        <v xml:space="preserve"> </v>
      </c>
      <c r="J966" s="109" t="str">
        <f t="shared" si="757"/>
        <v xml:space="preserve"> </v>
      </c>
      <c r="K966" s="109" t="str">
        <f t="shared" si="758"/>
        <v xml:space="preserve"> </v>
      </c>
      <c r="W966" s="141" t="str">
        <f t="shared" si="759"/>
        <v xml:space="preserve"> </v>
      </c>
      <c r="X966" s="137" t="str">
        <f t="shared" si="760"/>
        <v xml:space="preserve"> </v>
      </c>
      <c r="Y966" s="137" t="str">
        <f t="shared" si="761"/>
        <v xml:space="preserve"> </v>
      </c>
      <c r="Z966" s="137" t="str">
        <f t="shared" si="737"/>
        <v xml:space="preserve"> </v>
      </c>
      <c r="AA966" s="138" t="str">
        <f t="shared" si="738"/>
        <v xml:space="preserve"> </v>
      </c>
      <c r="AB966" s="144" t="str">
        <f t="shared" si="739"/>
        <v xml:space="preserve"> </v>
      </c>
      <c r="AC966" s="139" t="e">
        <f t="shared" si="740"/>
        <v>#N/A</v>
      </c>
      <c r="AD966" s="139" t="e">
        <f t="shared" si="741"/>
        <v>#N/A</v>
      </c>
      <c r="AE966" s="140" t="str">
        <f>IF(ISBLANK($G966)," ",IF($D966="Z",#REF!,IF($G966=2,0,IF($G966=1,IF($AB966&gt;$AD966,#REF!,0),IF($AB966&lt;$AC966,#REF!,#REF!)))))</f>
        <v xml:space="preserve"> </v>
      </c>
      <c r="AF966" s="140" t="str">
        <f>IF(ISBLANK($G966)," ",IF($D966="Z",#REF!+#REF!,IF($G966=2,#REF!+#REF!,IF($G966=1,IF($AB966&gt;$AD966,#REF!+#REF!,#REF!+#REF!),IF($AB966&lt;$AC966,#REF!+#REF!,#REF!+#REF!)))))</f>
        <v xml:space="preserve"> </v>
      </c>
      <c r="AG966" s="125">
        <f t="shared" si="762"/>
        <v>0</v>
      </c>
      <c r="AH966" s="126">
        <f t="shared" si="763"/>
        <v>0</v>
      </c>
      <c r="AI966" s="126">
        <f t="shared" si="764"/>
        <v>0</v>
      </c>
      <c r="AJ966" s="126">
        <f t="shared" si="765"/>
        <v>0</v>
      </c>
      <c r="AK966" s="126">
        <f t="shared" si="766"/>
        <v>0</v>
      </c>
      <c r="AL966" s="126">
        <f t="shared" si="767"/>
        <v>4</v>
      </c>
      <c r="AM966" s="125">
        <f t="shared" si="746"/>
        <v>23</v>
      </c>
      <c r="AN966" s="125">
        <f t="shared" si="742"/>
        <v>0</v>
      </c>
      <c r="AO966" s="125">
        <f t="shared" si="743"/>
        <v>0</v>
      </c>
      <c r="AP966" s="125">
        <f t="shared" si="768"/>
        <v>1</v>
      </c>
      <c r="AQ966" s="127">
        <f t="shared" si="769"/>
        <v>810</v>
      </c>
      <c r="AR966" s="127">
        <f t="shared" si="770"/>
        <v>0</v>
      </c>
      <c r="AS966" s="125">
        <f t="shared" si="771"/>
        <v>0</v>
      </c>
      <c r="AT966" s="128">
        <f t="shared" si="772"/>
        <v>0</v>
      </c>
      <c r="AU966" s="128">
        <f t="shared" si="773"/>
        <v>0</v>
      </c>
      <c r="AV966" s="128">
        <f t="shared" si="774"/>
        <v>0</v>
      </c>
      <c r="AW966" s="128">
        <f t="shared" si="775"/>
        <v>0</v>
      </c>
      <c r="AX966" s="146">
        <f t="shared" si="744"/>
        <v>0</v>
      </c>
      <c r="AY966" s="147">
        <f t="shared" si="776"/>
        <v>0</v>
      </c>
      <c r="AZ966" s="146">
        <f t="shared" si="745"/>
        <v>0</v>
      </c>
      <c r="BA966" s="129">
        <f t="shared" si="777"/>
        <v>0</v>
      </c>
      <c r="BB966" s="129">
        <f t="shared" si="778"/>
        <v>0</v>
      </c>
      <c r="BC966" s="129">
        <f t="shared" si="779"/>
        <v>0</v>
      </c>
      <c r="BD966" s="130">
        <f t="shared" si="780"/>
        <v>0</v>
      </c>
      <c r="BE966" s="130">
        <f t="shared" si="781"/>
        <v>0</v>
      </c>
      <c r="BF966" s="130">
        <f t="shared" si="782"/>
        <v>0</v>
      </c>
      <c r="BG966" s="149" t="b">
        <f t="shared" si="783"/>
        <v>0</v>
      </c>
      <c r="BH966" s="130" t="b">
        <f t="shared" si="784"/>
        <v>0</v>
      </c>
      <c r="BI966" s="130" t="str">
        <f t="shared" si="747"/>
        <v/>
      </c>
      <c r="BJ966" s="130" t="str">
        <f t="shared" si="748"/>
        <v/>
      </c>
      <c r="BK966" s="130">
        <f t="shared" si="749"/>
        <v>0</v>
      </c>
      <c r="BL966" s="130" t="str">
        <f t="shared" si="785"/>
        <v/>
      </c>
      <c r="BM966" s="130" t="str">
        <f t="shared" si="754"/>
        <v/>
      </c>
      <c r="BN966" s="130" t="str">
        <f t="shared" si="755"/>
        <v/>
      </c>
      <c r="BO966" s="130">
        <f t="shared" si="751"/>
        <v>0</v>
      </c>
      <c r="BP966" s="130">
        <f t="shared" si="752"/>
        <v>0</v>
      </c>
      <c r="BQ966" s="130">
        <f t="shared" si="753"/>
        <v>0</v>
      </c>
      <c r="BR966" s="130">
        <f t="shared" si="750"/>
        <v>0</v>
      </c>
      <c r="BS966" s="130" t="str">
        <f t="shared" si="786"/>
        <v>N</v>
      </c>
    </row>
    <row r="967" spans="1:71" ht="18" customHeight="1">
      <c r="A967" s="115"/>
      <c r="B967" s="117"/>
      <c r="C967" s="117"/>
      <c r="D967" s="118"/>
      <c r="E967" s="118"/>
      <c r="F967" s="115"/>
      <c r="G967" s="115"/>
      <c r="H967" s="119"/>
      <c r="I967" s="109" t="str">
        <f t="shared" si="756"/>
        <v xml:space="preserve"> </v>
      </c>
      <c r="J967" s="109" t="str">
        <f t="shared" si="757"/>
        <v xml:space="preserve"> </v>
      </c>
      <c r="K967" s="109" t="str">
        <f t="shared" si="758"/>
        <v xml:space="preserve"> </v>
      </c>
      <c r="W967" s="141" t="str">
        <f t="shared" si="759"/>
        <v xml:space="preserve"> </v>
      </c>
      <c r="X967" s="137" t="str">
        <f t="shared" si="760"/>
        <v xml:space="preserve"> </v>
      </c>
      <c r="Y967" s="137" t="str">
        <f t="shared" si="761"/>
        <v xml:space="preserve"> </v>
      </c>
      <c r="Z967" s="137" t="str">
        <f t="shared" si="737"/>
        <v xml:space="preserve"> </v>
      </c>
      <c r="AA967" s="138" t="str">
        <f t="shared" si="738"/>
        <v xml:space="preserve"> </v>
      </c>
      <c r="AB967" s="144" t="str">
        <f t="shared" si="739"/>
        <v xml:space="preserve"> </v>
      </c>
      <c r="AC967" s="139" t="e">
        <f t="shared" si="740"/>
        <v>#N/A</v>
      </c>
      <c r="AD967" s="139" t="e">
        <f t="shared" si="741"/>
        <v>#N/A</v>
      </c>
      <c r="AE967" s="140" t="str">
        <f>IF(ISBLANK($G967)," ",IF($D967="Z",#REF!,IF($G967=2,0,IF($G967=1,IF($AB967&gt;$AD967,#REF!,0),IF($AB967&lt;$AC967,#REF!,#REF!)))))</f>
        <v xml:space="preserve"> </v>
      </c>
      <c r="AF967" s="140" t="str">
        <f>IF(ISBLANK($G967)," ",IF($D967="Z",#REF!+#REF!,IF($G967=2,#REF!+#REF!,IF($G967=1,IF($AB967&gt;$AD967,#REF!+#REF!,#REF!+#REF!),IF($AB967&lt;$AC967,#REF!+#REF!,#REF!+#REF!)))))</f>
        <v xml:space="preserve"> </v>
      </c>
      <c r="AG967" s="125">
        <f t="shared" si="762"/>
        <v>0</v>
      </c>
      <c r="AH967" s="126">
        <f t="shared" si="763"/>
        <v>0</v>
      </c>
      <c r="AI967" s="126">
        <f t="shared" si="764"/>
        <v>0</v>
      </c>
      <c r="AJ967" s="126">
        <f t="shared" si="765"/>
        <v>0</v>
      </c>
      <c r="AK967" s="126">
        <f t="shared" si="766"/>
        <v>0</v>
      </c>
      <c r="AL967" s="126">
        <f t="shared" si="767"/>
        <v>4</v>
      </c>
      <c r="AM967" s="125">
        <f t="shared" si="746"/>
        <v>23</v>
      </c>
      <c r="AN967" s="125">
        <f t="shared" si="742"/>
        <v>0</v>
      </c>
      <c r="AO967" s="125">
        <f t="shared" si="743"/>
        <v>0</v>
      </c>
      <c r="AP967" s="125">
        <f t="shared" si="768"/>
        <v>1</v>
      </c>
      <c r="AQ967" s="127">
        <f t="shared" si="769"/>
        <v>810</v>
      </c>
      <c r="AR967" s="127">
        <f t="shared" si="770"/>
        <v>0</v>
      </c>
      <c r="AS967" s="125">
        <f t="shared" si="771"/>
        <v>0</v>
      </c>
      <c r="AT967" s="128">
        <f t="shared" si="772"/>
        <v>0</v>
      </c>
      <c r="AU967" s="128">
        <f t="shared" si="773"/>
        <v>0</v>
      </c>
      <c r="AV967" s="128">
        <f t="shared" si="774"/>
        <v>0</v>
      </c>
      <c r="AW967" s="128">
        <f t="shared" si="775"/>
        <v>0</v>
      </c>
      <c r="AX967" s="146">
        <f t="shared" si="744"/>
        <v>0</v>
      </c>
      <c r="AY967" s="147">
        <f t="shared" si="776"/>
        <v>0</v>
      </c>
      <c r="AZ967" s="146">
        <f t="shared" si="745"/>
        <v>0</v>
      </c>
      <c r="BA967" s="129">
        <f t="shared" si="777"/>
        <v>0</v>
      </c>
      <c r="BB967" s="129">
        <f t="shared" si="778"/>
        <v>0</v>
      </c>
      <c r="BC967" s="129">
        <f t="shared" si="779"/>
        <v>0</v>
      </c>
      <c r="BD967" s="130">
        <f t="shared" si="780"/>
        <v>0</v>
      </c>
      <c r="BE967" s="130">
        <f t="shared" si="781"/>
        <v>0</v>
      </c>
      <c r="BF967" s="130">
        <f t="shared" si="782"/>
        <v>0</v>
      </c>
      <c r="BG967" s="149" t="b">
        <f t="shared" si="783"/>
        <v>0</v>
      </c>
      <c r="BH967" s="130" t="b">
        <f t="shared" si="784"/>
        <v>0</v>
      </c>
      <c r="BI967" s="130" t="str">
        <f t="shared" si="747"/>
        <v/>
      </c>
      <c r="BJ967" s="130" t="str">
        <f t="shared" si="748"/>
        <v/>
      </c>
      <c r="BK967" s="130">
        <f t="shared" si="749"/>
        <v>0</v>
      </c>
      <c r="BL967" s="130" t="str">
        <f t="shared" si="785"/>
        <v/>
      </c>
      <c r="BM967" s="130" t="str">
        <f t="shared" si="754"/>
        <v/>
      </c>
      <c r="BN967" s="130" t="str">
        <f t="shared" si="755"/>
        <v/>
      </c>
      <c r="BO967" s="130">
        <f t="shared" si="751"/>
        <v>0</v>
      </c>
      <c r="BP967" s="130">
        <f t="shared" si="752"/>
        <v>0</v>
      </c>
      <c r="BQ967" s="130">
        <f t="shared" si="753"/>
        <v>0</v>
      </c>
      <c r="BR967" s="130">
        <f t="shared" si="750"/>
        <v>0</v>
      </c>
      <c r="BS967" s="130" t="str">
        <f t="shared" si="786"/>
        <v>N</v>
      </c>
    </row>
    <row r="968" spans="1:71" ht="18" customHeight="1">
      <c r="A968" s="115"/>
      <c r="B968" s="117"/>
      <c r="C968" s="117"/>
      <c r="D968" s="118"/>
      <c r="E968" s="118"/>
      <c r="F968" s="115"/>
      <c r="G968" s="115"/>
      <c r="H968" s="119"/>
      <c r="I968" s="109" t="str">
        <f t="shared" si="756"/>
        <v xml:space="preserve"> </v>
      </c>
      <c r="J968" s="109" t="str">
        <f t="shared" si="757"/>
        <v xml:space="preserve"> </v>
      </c>
      <c r="K968" s="109" t="str">
        <f t="shared" si="758"/>
        <v xml:space="preserve"> </v>
      </c>
      <c r="W968" s="141" t="str">
        <f t="shared" si="759"/>
        <v xml:space="preserve"> </v>
      </c>
      <c r="X968" s="137" t="str">
        <f t="shared" si="760"/>
        <v xml:space="preserve"> </v>
      </c>
      <c r="Y968" s="137" t="str">
        <f t="shared" si="761"/>
        <v xml:space="preserve"> </v>
      </c>
      <c r="Z968" s="137" t="str">
        <f t="shared" si="737"/>
        <v xml:space="preserve"> </v>
      </c>
      <c r="AA968" s="138" t="str">
        <f t="shared" si="738"/>
        <v xml:space="preserve"> </v>
      </c>
      <c r="AB968" s="144" t="str">
        <f t="shared" si="739"/>
        <v xml:space="preserve"> </v>
      </c>
      <c r="AC968" s="139" t="e">
        <f t="shared" si="740"/>
        <v>#N/A</v>
      </c>
      <c r="AD968" s="139" t="e">
        <f t="shared" si="741"/>
        <v>#N/A</v>
      </c>
      <c r="AE968" s="140" t="str">
        <f>IF(ISBLANK($G968)," ",IF($D968="Z",#REF!,IF($G968=2,0,IF($G968=1,IF($AB968&gt;$AD968,#REF!,0),IF($AB968&lt;$AC968,#REF!,#REF!)))))</f>
        <v xml:space="preserve"> </v>
      </c>
      <c r="AF968" s="140" t="str">
        <f>IF(ISBLANK($G968)," ",IF($D968="Z",#REF!+#REF!,IF($G968=2,#REF!+#REF!,IF($G968=1,IF($AB968&gt;$AD968,#REF!+#REF!,#REF!+#REF!),IF($AB968&lt;$AC968,#REF!+#REF!,#REF!+#REF!)))))</f>
        <v xml:space="preserve"> </v>
      </c>
      <c r="AG968" s="125">
        <f t="shared" si="762"/>
        <v>0</v>
      </c>
      <c r="AH968" s="126">
        <f t="shared" si="763"/>
        <v>0</v>
      </c>
      <c r="AI968" s="126">
        <f t="shared" si="764"/>
        <v>0</v>
      </c>
      <c r="AJ968" s="126">
        <f t="shared" si="765"/>
        <v>0</v>
      </c>
      <c r="AK968" s="126">
        <f t="shared" si="766"/>
        <v>0</v>
      </c>
      <c r="AL968" s="126">
        <f t="shared" si="767"/>
        <v>4</v>
      </c>
      <c r="AM968" s="125">
        <f t="shared" si="746"/>
        <v>23</v>
      </c>
      <c r="AN968" s="125">
        <f t="shared" si="742"/>
        <v>0</v>
      </c>
      <c r="AO968" s="125">
        <f t="shared" si="743"/>
        <v>0</v>
      </c>
      <c r="AP968" s="125">
        <f t="shared" si="768"/>
        <v>1</v>
      </c>
      <c r="AQ968" s="127">
        <f t="shared" si="769"/>
        <v>810</v>
      </c>
      <c r="AR968" s="127">
        <f t="shared" si="770"/>
        <v>0</v>
      </c>
      <c r="AS968" s="125">
        <f t="shared" si="771"/>
        <v>0</v>
      </c>
      <c r="AT968" s="128">
        <f t="shared" si="772"/>
        <v>0</v>
      </c>
      <c r="AU968" s="128">
        <f t="shared" si="773"/>
        <v>0</v>
      </c>
      <c r="AV968" s="128">
        <f t="shared" si="774"/>
        <v>0</v>
      </c>
      <c r="AW968" s="128">
        <f t="shared" si="775"/>
        <v>0</v>
      </c>
      <c r="AX968" s="146">
        <f t="shared" si="744"/>
        <v>0</v>
      </c>
      <c r="AY968" s="147">
        <f t="shared" si="776"/>
        <v>0</v>
      </c>
      <c r="AZ968" s="146">
        <f t="shared" si="745"/>
        <v>0</v>
      </c>
      <c r="BA968" s="129">
        <f t="shared" si="777"/>
        <v>0</v>
      </c>
      <c r="BB968" s="129">
        <f t="shared" si="778"/>
        <v>0</v>
      </c>
      <c r="BC968" s="129">
        <f t="shared" si="779"/>
        <v>0</v>
      </c>
      <c r="BD968" s="130">
        <f t="shared" si="780"/>
        <v>0</v>
      </c>
      <c r="BE968" s="130">
        <f t="shared" si="781"/>
        <v>0</v>
      </c>
      <c r="BF968" s="130">
        <f t="shared" si="782"/>
        <v>0</v>
      </c>
      <c r="BG968" s="149" t="b">
        <f t="shared" si="783"/>
        <v>0</v>
      </c>
      <c r="BH968" s="130" t="b">
        <f t="shared" si="784"/>
        <v>0</v>
      </c>
      <c r="BI968" s="130" t="str">
        <f t="shared" si="747"/>
        <v/>
      </c>
      <c r="BJ968" s="130" t="str">
        <f t="shared" si="748"/>
        <v/>
      </c>
      <c r="BK968" s="130">
        <f t="shared" si="749"/>
        <v>0</v>
      </c>
      <c r="BL968" s="130" t="str">
        <f t="shared" si="785"/>
        <v/>
      </c>
      <c r="BM968" s="130" t="str">
        <f t="shared" si="754"/>
        <v/>
      </c>
      <c r="BN968" s="130" t="str">
        <f t="shared" si="755"/>
        <v/>
      </c>
      <c r="BO968" s="130">
        <f t="shared" si="751"/>
        <v>0</v>
      </c>
      <c r="BP968" s="130">
        <f t="shared" si="752"/>
        <v>0</v>
      </c>
      <c r="BQ968" s="130">
        <f t="shared" si="753"/>
        <v>0</v>
      </c>
      <c r="BR968" s="130">
        <f t="shared" si="750"/>
        <v>0</v>
      </c>
      <c r="BS968" s="130" t="str">
        <f t="shared" si="786"/>
        <v>N</v>
      </c>
    </row>
    <row r="969" spans="1:71" ht="18" customHeight="1">
      <c r="A969" s="115"/>
      <c r="B969" s="117"/>
      <c r="C969" s="117"/>
      <c r="D969" s="118"/>
      <c r="E969" s="118"/>
      <c r="F969" s="115"/>
      <c r="G969" s="115"/>
      <c r="H969" s="119"/>
      <c r="I969" s="109" t="str">
        <f t="shared" si="756"/>
        <v xml:space="preserve"> </v>
      </c>
      <c r="J969" s="109" t="str">
        <f t="shared" si="757"/>
        <v xml:space="preserve"> </v>
      </c>
      <c r="K969" s="109" t="str">
        <f t="shared" si="758"/>
        <v xml:space="preserve"> </v>
      </c>
      <c r="W969" s="141" t="str">
        <f t="shared" si="759"/>
        <v xml:space="preserve"> </v>
      </c>
      <c r="X969" s="137" t="str">
        <f t="shared" si="760"/>
        <v xml:space="preserve"> </v>
      </c>
      <c r="Y969" s="137" t="str">
        <f t="shared" si="761"/>
        <v xml:space="preserve"> </v>
      </c>
      <c r="Z969" s="137" t="str">
        <f t="shared" si="737"/>
        <v xml:space="preserve"> </v>
      </c>
      <c r="AA969" s="138" t="str">
        <f t="shared" si="738"/>
        <v xml:space="preserve"> </v>
      </c>
      <c r="AB969" s="144" t="str">
        <f t="shared" si="739"/>
        <v xml:space="preserve"> </v>
      </c>
      <c r="AC969" s="139" t="e">
        <f t="shared" si="740"/>
        <v>#N/A</v>
      </c>
      <c r="AD969" s="139" t="e">
        <f t="shared" si="741"/>
        <v>#N/A</v>
      </c>
      <c r="AE969" s="140" t="str">
        <f>IF(ISBLANK($G969)," ",IF($D969="Z",#REF!,IF($G969=2,0,IF($G969=1,IF($AB969&gt;$AD969,#REF!,0),IF($AB969&lt;$AC969,#REF!,#REF!)))))</f>
        <v xml:space="preserve"> </v>
      </c>
      <c r="AF969" s="140" t="str">
        <f>IF(ISBLANK($G969)," ",IF($D969="Z",#REF!+#REF!,IF($G969=2,#REF!+#REF!,IF($G969=1,IF($AB969&gt;$AD969,#REF!+#REF!,#REF!+#REF!),IF($AB969&lt;$AC969,#REF!+#REF!,#REF!+#REF!)))))</f>
        <v xml:space="preserve"> </v>
      </c>
      <c r="AG969" s="125">
        <f t="shared" si="762"/>
        <v>0</v>
      </c>
      <c r="AH969" s="126">
        <f t="shared" si="763"/>
        <v>0</v>
      </c>
      <c r="AI969" s="126">
        <f t="shared" si="764"/>
        <v>0</v>
      </c>
      <c r="AJ969" s="126">
        <f t="shared" si="765"/>
        <v>0</v>
      </c>
      <c r="AK969" s="126">
        <f t="shared" si="766"/>
        <v>0</v>
      </c>
      <c r="AL969" s="126">
        <f t="shared" si="767"/>
        <v>4</v>
      </c>
      <c r="AM969" s="125">
        <f t="shared" si="746"/>
        <v>23</v>
      </c>
      <c r="AN969" s="125">
        <f t="shared" si="742"/>
        <v>0</v>
      </c>
      <c r="AO969" s="125">
        <f t="shared" si="743"/>
        <v>0</v>
      </c>
      <c r="AP969" s="125">
        <f t="shared" si="768"/>
        <v>1</v>
      </c>
      <c r="AQ969" s="127">
        <f t="shared" si="769"/>
        <v>810</v>
      </c>
      <c r="AR969" s="127">
        <f t="shared" si="770"/>
        <v>0</v>
      </c>
      <c r="AS969" s="125">
        <f t="shared" si="771"/>
        <v>0</v>
      </c>
      <c r="AT969" s="128">
        <f t="shared" si="772"/>
        <v>0</v>
      </c>
      <c r="AU969" s="128">
        <f t="shared" si="773"/>
        <v>0</v>
      </c>
      <c r="AV969" s="128">
        <f t="shared" si="774"/>
        <v>0</v>
      </c>
      <c r="AW969" s="128">
        <f t="shared" si="775"/>
        <v>0</v>
      </c>
      <c r="AX969" s="146">
        <f t="shared" si="744"/>
        <v>0</v>
      </c>
      <c r="AY969" s="147">
        <f t="shared" si="776"/>
        <v>0</v>
      </c>
      <c r="AZ969" s="146">
        <f t="shared" si="745"/>
        <v>0</v>
      </c>
      <c r="BA969" s="129">
        <f t="shared" si="777"/>
        <v>0</v>
      </c>
      <c r="BB969" s="129">
        <f t="shared" si="778"/>
        <v>0</v>
      </c>
      <c r="BC969" s="129">
        <f t="shared" si="779"/>
        <v>0</v>
      </c>
      <c r="BD969" s="130">
        <f t="shared" si="780"/>
        <v>0</v>
      </c>
      <c r="BE969" s="130">
        <f t="shared" si="781"/>
        <v>0</v>
      </c>
      <c r="BF969" s="130">
        <f t="shared" si="782"/>
        <v>0</v>
      </c>
      <c r="BG969" s="149" t="b">
        <f t="shared" si="783"/>
        <v>0</v>
      </c>
      <c r="BH969" s="130" t="b">
        <f t="shared" si="784"/>
        <v>0</v>
      </c>
      <c r="BI969" s="130" t="str">
        <f t="shared" si="747"/>
        <v/>
      </c>
      <c r="BJ969" s="130" t="str">
        <f t="shared" si="748"/>
        <v/>
      </c>
      <c r="BK969" s="130">
        <f t="shared" si="749"/>
        <v>0</v>
      </c>
      <c r="BL969" s="130" t="str">
        <f t="shared" si="785"/>
        <v/>
      </c>
      <c r="BM969" s="130" t="str">
        <f t="shared" si="754"/>
        <v/>
      </c>
      <c r="BN969" s="130" t="str">
        <f t="shared" si="755"/>
        <v/>
      </c>
      <c r="BO969" s="130">
        <f t="shared" si="751"/>
        <v>0</v>
      </c>
      <c r="BP969" s="130">
        <f t="shared" si="752"/>
        <v>0</v>
      </c>
      <c r="BQ969" s="130">
        <f t="shared" si="753"/>
        <v>0</v>
      </c>
      <c r="BR969" s="130">
        <f t="shared" si="750"/>
        <v>0</v>
      </c>
      <c r="BS969" s="130" t="str">
        <f t="shared" si="786"/>
        <v>N</v>
      </c>
    </row>
    <row r="970" spans="1:71" ht="18" customHeight="1">
      <c r="A970" s="115"/>
      <c r="B970" s="117"/>
      <c r="C970" s="117"/>
      <c r="D970" s="118"/>
      <c r="E970" s="118"/>
      <c r="F970" s="115"/>
      <c r="G970" s="115"/>
      <c r="H970" s="119"/>
      <c r="I970" s="109" t="str">
        <f t="shared" si="756"/>
        <v xml:space="preserve"> </v>
      </c>
      <c r="J970" s="109" t="str">
        <f t="shared" si="757"/>
        <v xml:space="preserve"> </v>
      </c>
      <c r="K970" s="109" t="str">
        <f t="shared" si="758"/>
        <v xml:space="preserve"> </v>
      </c>
      <c r="W970" s="141" t="str">
        <f t="shared" si="759"/>
        <v xml:space="preserve"> </v>
      </c>
      <c r="X970" s="137" t="str">
        <f t="shared" si="760"/>
        <v xml:space="preserve"> </v>
      </c>
      <c r="Y970" s="137" t="str">
        <f t="shared" si="761"/>
        <v xml:space="preserve"> </v>
      </c>
      <c r="Z970" s="137" t="str">
        <f t="shared" si="737"/>
        <v xml:space="preserve"> </v>
      </c>
      <c r="AA970" s="138" t="str">
        <f t="shared" si="738"/>
        <v xml:space="preserve"> </v>
      </c>
      <c r="AB970" s="144" t="str">
        <f t="shared" si="739"/>
        <v xml:space="preserve"> </v>
      </c>
      <c r="AC970" s="139" t="e">
        <f t="shared" si="740"/>
        <v>#N/A</v>
      </c>
      <c r="AD970" s="139" t="e">
        <f t="shared" si="741"/>
        <v>#N/A</v>
      </c>
      <c r="AE970" s="140" t="str">
        <f>IF(ISBLANK($G970)," ",IF($D970="Z",#REF!,IF($G970=2,0,IF($G970=1,IF($AB970&gt;$AD970,#REF!,0),IF($AB970&lt;$AC970,#REF!,#REF!)))))</f>
        <v xml:space="preserve"> </v>
      </c>
      <c r="AF970" s="140" t="str">
        <f>IF(ISBLANK($G970)," ",IF($D970="Z",#REF!+#REF!,IF($G970=2,#REF!+#REF!,IF($G970=1,IF($AB970&gt;$AD970,#REF!+#REF!,#REF!+#REF!),IF($AB970&lt;$AC970,#REF!+#REF!,#REF!+#REF!)))))</f>
        <v xml:space="preserve"> </v>
      </c>
      <c r="AG970" s="125">
        <f t="shared" si="762"/>
        <v>0</v>
      </c>
      <c r="AH970" s="126">
        <f t="shared" si="763"/>
        <v>0</v>
      </c>
      <c r="AI970" s="126">
        <f t="shared" si="764"/>
        <v>0</v>
      </c>
      <c r="AJ970" s="126">
        <f t="shared" si="765"/>
        <v>0</v>
      </c>
      <c r="AK970" s="126">
        <f t="shared" si="766"/>
        <v>0</v>
      </c>
      <c r="AL970" s="126">
        <f t="shared" si="767"/>
        <v>4</v>
      </c>
      <c r="AM970" s="125">
        <f t="shared" si="746"/>
        <v>23</v>
      </c>
      <c r="AN970" s="125">
        <f t="shared" si="742"/>
        <v>0</v>
      </c>
      <c r="AO970" s="125">
        <f t="shared" si="743"/>
        <v>0</v>
      </c>
      <c r="AP970" s="125">
        <f t="shared" si="768"/>
        <v>1</v>
      </c>
      <c r="AQ970" s="127">
        <f t="shared" si="769"/>
        <v>810</v>
      </c>
      <c r="AR970" s="127">
        <f t="shared" si="770"/>
        <v>0</v>
      </c>
      <c r="AS970" s="125">
        <f t="shared" si="771"/>
        <v>0</v>
      </c>
      <c r="AT970" s="128">
        <f t="shared" si="772"/>
        <v>0</v>
      </c>
      <c r="AU970" s="128">
        <f t="shared" si="773"/>
        <v>0</v>
      </c>
      <c r="AV970" s="128">
        <f t="shared" si="774"/>
        <v>0</v>
      </c>
      <c r="AW970" s="128">
        <f t="shared" si="775"/>
        <v>0</v>
      </c>
      <c r="AX970" s="146">
        <f t="shared" si="744"/>
        <v>0</v>
      </c>
      <c r="AY970" s="147">
        <f t="shared" si="776"/>
        <v>0</v>
      </c>
      <c r="AZ970" s="146">
        <f t="shared" si="745"/>
        <v>0</v>
      </c>
      <c r="BA970" s="129">
        <f t="shared" si="777"/>
        <v>0</v>
      </c>
      <c r="BB970" s="129">
        <f t="shared" si="778"/>
        <v>0</v>
      </c>
      <c r="BC970" s="129">
        <f t="shared" si="779"/>
        <v>0</v>
      </c>
      <c r="BD970" s="130">
        <f t="shared" si="780"/>
        <v>0</v>
      </c>
      <c r="BE970" s="130">
        <f t="shared" si="781"/>
        <v>0</v>
      </c>
      <c r="BF970" s="130">
        <f t="shared" si="782"/>
        <v>0</v>
      </c>
      <c r="BG970" s="149" t="b">
        <f t="shared" si="783"/>
        <v>0</v>
      </c>
      <c r="BH970" s="130" t="b">
        <f t="shared" si="784"/>
        <v>0</v>
      </c>
      <c r="BI970" s="130" t="str">
        <f t="shared" si="747"/>
        <v/>
      </c>
      <c r="BJ970" s="130" t="str">
        <f t="shared" si="748"/>
        <v/>
      </c>
      <c r="BK970" s="130">
        <f t="shared" si="749"/>
        <v>0</v>
      </c>
      <c r="BL970" s="130" t="str">
        <f t="shared" si="785"/>
        <v/>
      </c>
      <c r="BM970" s="130" t="str">
        <f t="shared" si="754"/>
        <v/>
      </c>
      <c r="BN970" s="130" t="str">
        <f t="shared" si="755"/>
        <v/>
      </c>
      <c r="BO970" s="130">
        <f t="shared" si="751"/>
        <v>0</v>
      </c>
      <c r="BP970" s="130">
        <f t="shared" si="752"/>
        <v>0</v>
      </c>
      <c r="BQ970" s="130">
        <f t="shared" si="753"/>
        <v>0</v>
      </c>
      <c r="BR970" s="130">
        <f t="shared" si="750"/>
        <v>0</v>
      </c>
      <c r="BS970" s="130" t="str">
        <f t="shared" si="786"/>
        <v>N</v>
      </c>
    </row>
    <row r="971" spans="1:71" ht="18" customHeight="1">
      <c r="A971" s="115"/>
      <c r="B971" s="117"/>
      <c r="C971" s="117"/>
      <c r="D971" s="118"/>
      <c r="E971" s="118"/>
      <c r="F971" s="115"/>
      <c r="G971" s="115"/>
      <c r="H971" s="119"/>
      <c r="I971" s="109" t="str">
        <f t="shared" si="756"/>
        <v xml:space="preserve"> </v>
      </c>
      <c r="J971" s="109" t="str">
        <f t="shared" si="757"/>
        <v xml:space="preserve"> </v>
      </c>
      <c r="K971" s="109" t="str">
        <f t="shared" si="758"/>
        <v xml:space="preserve"> </v>
      </c>
      <c r="W971" s="141" t="str">
        <f t="shared" si="759"/>
        <v xml:space="preserve"> </v>
      </c>
      <c r="X971" s="137" t="str">
        <f t="shared" si="760"/>
        <v xml:space="preserve"> </v>
      </c>
      <c r="Y971" s="137" t="str">
        <f t="shared" si="761"/>
        <v xml:space="preserve"> </v>
      </c>
      <c r="Z971" s="137" t="str">
        <f t="shared" si="737"/>
        <v xml:space="preserve"> </v>
      </c>
      <c r="AA971" s="138" t="str">
        <f t="shared" si="738"/>
        <v xml:space="preserve"> </v>
      </c>
      <c r="AB971" s="144" t="str">
        <f t="shared" si="739"/>
        <v xml:space="preserve"> </v>
      </c>
      <c r="AC971" s="139" t="e">
        <f t="shared" si="740"/>
        <v>#N/A</v>
      </c>
      <c r="AD971" s="139" t="e">
        <f t="shared" si="741"/>
        <v>#N/A</v>
      </c>
      <c r="AE971" s="140" t="str">
        <f>IF(ISBLANK($G971)," ",IF($D971="Z",#REF!,IF($G971=2,0,IF($G971=1,IF($AB971&gt;$AD971,#REF!,0),IF($AB971&lt;$AC971,#REF!,#REF!)))))</f>
        <v xml:space="preserve"> </v>
      </c>
      <c r="AF971" s="140" t="str">
        <f>IF(ISBLANK($G971)," ",IF($D971="Z",#REF!+#REF!,IF($G971=2,#REF!+#REF!,IF($G971=1,IF($AB971&gt;$AD971,#REF!+#REF!,#REF!+#REF!),IF($AB971&lt;$AC971,#REF!+#REF!,#REF!+#REF!)))))</f>
        <v xml:space="preserve"> </v>
      </c>
      <c r="AG971" s="125">
        <f t="shared" si="762"/>
        <v>0</v>
      </c>
      <c r="AH971" s="126">
        <f t="shared" si="763"/>
        <v>0</v>
      </c>
      <c r="AI971" s="126">
        <f t="shared" si="764"/>
        <v>0</v>
      </c>
      <c r="AJ971" s="126">
        <f t="shared" si="765"/>
        <v>0</v>
      </c>
      <c r="AK971" s="126">
        <f t="shared" si="766"/>
        <v>0</v>
      </c>
      <c r="AL971" s="126">
        <f t="shared" si="767"/>
        <v>4</v>
      </c>
      <c r="AM971" s="125">
        <f t="shared" si="746"/>
        <v>23</v>
      </c>
      <c r="AN971" s="125">
        <f t="shared" si="742"/>
        <v>0</v>
      </c>
      <c r="AO971" s="125">
        <f t="shared" si="743"/>
        <v>0</v>
      </c>
      <c r="AP971" s="125">
        <f t="shared" si="768"/>
        <v>1</v>
      </c>
      <c r="AQ971" s="127">
        <f t="shared" si="769"/>
        <v>810</v>
      </c>
      <c r="AR971" s="127">
        <f t="shared" si="770"/>
        <v>0</v>
      </c>
      <c r="AS971" s="125">
        <f t="shared" si="771"/>
        <v>0</v>
      </c>
      <c r="AT971" s="128">
        <f t="shared" si="772"/>
        <v>0</v>
      </c>
      <c r="AU971" s="128">
        <f t="shared" si="773"/>
        <v>0</v>
      </c>
      <c r="AV971" s="128">
        <f t="shared" si="774"/>
        <v>0</v>
      </c>
      <c r="AW971" s="128">
        <f t="shared" si="775"/>
        <v>0</v>
      </c>
      <c r="AX971" s="146">
        <f t="shared" si="744"/>
        <v>0</v>
      </c>
      <c r="AY971" s="147">
        <f t="shared" si="776"/>
        <v>0</v>
      </c>
      <c r="AZ971" s="146">
        <f t="shared" si="745"/>
        <v>0</v>
      </c>
      <c r="BA971" s="129">
        <f t="shared" si="777"/>
        <v>0</v>
      </c>
      <c r="BB971" s="129">
        <f t="shared" si="778"/>
        <v>0</v>
      </c>
      <c r="BC971" s="129">
        <f t="shared" si="779"/>
        <v>0</v>
      </c>
      <c r="BD971" s="130">
        <f t="shared" si="780"/>
        <v>0</v>
      </c>
      <c r="BE971" s="130">
        <f t="shared" si="781"/>
        <v>0</v>
      </c>
      <c r="BF971" s="130">
        <f t="shared" si="782"/>
        <v>0</v>
      </c>
      <c r="BG971" s="149" t="b">
        <f t="shared" si="783"/>
        <v>0</v>
      </c>
      <c r="BH971" s="130" t="b">
        <f t="shared" si="784"/>
        <v>0</v>
      </c>
      <c r="BI971" s="130" t="str">
        <f t="shared" si="747"/>
        <v/>
      </c>
      <c r="BJ971" s="130" t="str">
        <f t="shared" si="748"/>
        <v/>
      </c>
      <c r="BK971" s="130">
        <f t="shared" si="749"/>
        <v>0</v>
      </c>
      <c r="BL971" s="130" t="str">
        <f t="shared" si="785"/>
        <v/>
      </c>
      <c r="BM971" s="130" t="str">
        <f t="shared" si="754"/>
        <v/>
      </c>
      <c r="BN971" s="130" t="str">
        <f t="shared" si="755"/>
        <v/>
      </c>
      <c r="BO971" s="130">
        <f t="shared" si="751"/>
        <v>0</v>
      </c>
      <c r="BP971" s="130">
        <f t="shared" si="752"/>
        <v>0</v>
      </c>
      <c r="BQ971" s="130">
        <f t="shared" si="753"/>
        <v>0</v>
      </c>
      <c r="BR971" s="130">
        <f t="shared" si="750"/>
        <v>0</v>
      </c>
      <c r="BS971" s="130" t="str">
        <f t="shared" si="786"/>
        <v>N</v>
      </c>
    </row>
    <row r="972" spans="1:71" ht="18" customHeight="1">
      <c r="A972" s="115"/>
      <c r="B972" s="117"/>
      <c r="C972" s="117"/>
      <c r="D972" s="118"/>
      <c r="E972" s="118"/>
      <c r="F972" s="115"/>
      <c r="G972" s="115"/>
      <c r="H972" s="119"/>
      <c r="I972" s="109" t="str">
        <f t="shared" si="756"/>
        <v xml:space="preserve"> </v>
      </c>
      <c r="J972" s="109" t="str">
        <f t="shared" si="757"/>
        <v xml:space="preserve"> </v>
      </c>
      <c r="K972" s="109" t="str">
        <f t="shared" si="758"/>
        <v xml:space="preserve"> </v>
      </c>
      <c r="W972" s="141" t="str">
        <f t="shared" si="759"/>
        <v xml:space="preserve"> </v>
      </c>
      <c r="X972" s="137" t="str">
        <f t="shared" si="760"/>
        <v xml:space="preserve"> </v>
      </c>
      <c r="Y972" s="137" t="str">
        <f t="shared" si="761"/>
        <v xml:space="preserve"> </v>
      </c>
      <c r="Z972" s="137" t="str">
        <f t="shared" si="737"/>
        <v xml:space="preserve"> </v>
      </c>
      <c r="AA972" s="138" t="str">
        <f t="shared" si="738"/>
        <v xml:space="preserve"> </v>
      </c>
      <c r="AB972" s="144" t="str">
        <f t="shared" si="739"/>
        <v xml:space="preserve"> </v>
      </c>
      <c r="AC972" s="139" t="e">
        <f t="shared" si="740"/>
        <v>#N/A</v>
      </c>
      <c r="AD972" s="139" t="e">
        <f t="shared" si="741"/>
        <v>#N/A</v>
      </c>
      <c r="AE972" s="140" t="str">
        <f>IF(ISBLANK($G972)," ",IF($D972="Z",#REF!,IF($G972=2,0,IF($G972=1,IF($AB972&gt;$AD972,#REF!,0),IF($AB972&lt;$AC972,#REF!,#REF!)))))</f>
        <v xml:space="preserve"> </v>
      </c>
      <c r="AF972" s="140" t="str">
        <f>IF(ISBLANK($G972)," ",IF($D972="Z",#REF!+#REF!,IF($G972=2,#REF!+#REF!,IF($G972=1,IF($AB972&gt;$AD972,#REF!+#REF!,#REF!+#REF!),IF($AB972&lt;$AC972,#REF!+#REF!,#REF!+#REF!)))))</f>
        <v xml:space="preserve"> </v>
      </c>
      <c r="AG972" s="125">
        <f t="shared" si="762"/>
        <v>0</v>
      </c>
      <c r="AH972" s="126">
        <f t="shared" si="763"/>
        <v>0</v>
      </c>
      <c r="AI972" s="126">
        <f t="shared" si="764"/>
        <v>0</v>
      </c>
      <c r="AJ972" s="126">
        <f t="shared" si="765"/>
        <v>0</v>
      </c>
      <c r="AK972" s="126">
        <f t="shared" si="766"/>
        <v>0</v>
      </c>
      <c r="AL972" s="126">
        <f t="shared" si="767"/>
        <v>4</v>
      </c>
      <c r="AM972" s="125">
        <f t="shared" si="746"/>
        <v>23</v>
      </c>
      <c r="AN972" s="125">
        <f t="shared" si="742"/>
        <v>0</v>
      </c>
      <c r="AO972" s="125">
        <f t="shared" si="743"/>
        <v>0</v>
      </c>
      <c r="AP972" s="125">
        <f t="shared" si="768"/>
        <v>1</v>
      </c>
      <c r="AQ972" s="127">
        <f t="shared" si="769"/>
        <v>810</v>
      </c>
      <c r="AR972" s="127">
        <f t="shared" si="770"/>
        <v>0</v>
      </c>
      <c r="AS972" s="125">
        <f t="shared" si="771"/>
        <v>0</v>
      </c>
      <c r="AT972" s="128">
        <f t="shared" si="772"/>
        <v>0</v>
      </c>
      <c r="AU972" s="128">
        <f t="shared" si="773"/>
        <v>0</v>
      </c>
      <c r="AV972" s="128">
        <f t="shared" si="774"/>
        <v>0</v>
      </c>
      <c r="AW972" s="128">
        <f t="shared" si="775"/>
        <v>0</v>
      </c>
      <c r="AX972" s="146">
        <f t="shared" si="744"/>
        <v>0</v>
      </c>
      <c r="AY972" s="147">
        <f t="shared" si="776"/>
        <v>0</v>
      </c>
      <c r="AZ972" s="146">
        <f t="shared" si="745"/>
        <v>0</v>
      </c>
      <c r="BA972" s="129">
        <f t="shared" si="777"/>
        <v>0</v>
      </c>
      <c r="BB972" s="129">
        <f t="shared" si="778"/>
        <v>0</v>
      </c>
      <c r="BC972" s="129">
        <f t="shared" si="779"/>
        <v>0</v>
      </c>
      <c r="BD972" s="130">
        <f t="shared" si="780"/>
        <v>0</v>
      </c>
      <c r="BE972" s="130">
        <f t="shared" si="781"/>
        <v>0</v>
      </c>
      <c r="BF972" s="130">
        <f t="shared" si="782"/>
        <v>0</v>
      </c>
      <c r="BG972" s="149" t="b">
        <f t="shared" si="783"/>
        <v>0</v>
      </c>
      <c r="BH972" s="130" t="b">
        <f t="shared" si="784"/>
        <v>0</v>
      </c>
      <c r="BI972" s="130" t="str">
        <f t="shared" si="747"/>
        <v/>
      </c>
      <c r="BJ972" s="130" t="str">
        <f t="shared" si="748"/>
        <v/>
      </c>
      <c r="BK972" s="130">
        <f t="shared" si="749"/>
        <v>0</v>
      </c>
      <c r="BL972" s="130" t="str">
        <f t="shared" si="785"/>
        <v/>
      </c>
      <c r="BM972" s="130" t="str">
        <f t="shared" si="754"/>
        <v/>
      </c>
      <c r="BN972" s="130" t="str">
        <f t="shared" si="755"/>
        <v/>
      </c>
      <c r="BO972" s="130">
        <f t="shared" si="751"/>
        <v>0</v>
      </c>
      <c r="BP972" s="130">
        <f t="shared" si="752"/>
        <v>0</v>
      </c>
      <c r="BQ972" s="130">
        <f t="shared" si="753"/>
        <v>0</v>
      </c>
      <c r="BR972" s="130">
        <f t="shared" si="750"/>
        <v>0</v>
      </c>
      <c r="BS972" s="130" t="str">
        <f t="shared" si="786"/>
        <v>N</v>
      </c>
    </row>
    <row r="973" spans="1:71" ht="18" customHeight="1">
      <c r="A973" s="115"/>
      <c r="B973" s="117"/>
      <c r="C973" s="117"/>
      <c r="D973" s="118"/>
      <c r="E973" s="118"/>
      <c r="F973" s="115"/>
      <c r="G973" s="115"/>
      <c r="H973" s="119"/>
      <c r="I973" s="109" t="str">
        <f t="shared" si="756"/>
        <v xml:space="preserve"> </v>
      </c>
      <c r="J973" s="109" t="str">
        <f t="shared" si="757"/>
        <v xml:space="preserve"> </v>
      </c>
      <c r="K973" s="109" t="str">
        <f t="shared" si="758"/>
        <v xml:space="preserve"> </v>
      </c>
      <c r="W973" s="141" t="str">
        <f t="shared" si="759"/>
        <v xml:space="preserve"> </v>
      </c>
      <c r="X973" s="137" t="str">
        <f t="shared" si="760"/>
        <v xml:space="preserve"> </v>
      </c>
      <c r="Y973" s="137" t="str">
        <f t="shared" si="761"/>
        <v xml:space="preserve"> </v>
      </c>
      <c r="Z973" s="137" t="str">
        <f t="shared" si="737"/>
        <v xml:space="preserve"> </v>
      </c>
      <c r="AA973" s="138" t="str">
        <f t="shared" si="738"/>
        <v xml:space="preserve"> </v>
      </c>
      <c r="AB973" s="144" t="str">
        <f t="shared" si="739"/>
        <v xml:space="preserve"> </v>
      </c>
      <c r="AC973" s="139" t="e">
        <f t="shared" si="740"/>
        <v>#N/A</v>
      </c>
      <c r="AD973" s="139" t="e">
        <f t="shared" si="741"/>
        <v>#N/A</v>
      </c>
      <c r="AE973" s="140" t="str">
        <f>IF(ISBLANK($G973)," ",IF($D973="Z",#REF!,IF($G973=2,0,IF($G973=1,IF($AB973&gt;$AD973,#REF!,0),IF($AB973&lt;$AC973,#REF!,#REF!)))))</f>
        <v xml:space="preserve"> </v>
      </c>
      <c r="AF973" s="140" t="str">
        <f>IF(ISBLANK($G973)," ",IF($D973="Z",#REF!+#REF!,IF($G973=2,#REF!+#REF!,IF($G973=1,IF($AB973&gt;$AD973,#REF!+#REF!,#REF!+#REF!),IF($AB973&lt;$AC973,#REF!+#REF!,#REF!+#REF!)))))</f>
        <v xml:space="preserve"> </v>
      </c>
      <c r="AG973" s="125">
        <f t="shared" si="762"/>
        <v>0</v>
      </c>
      <c r="AH973" s="126">
        <f t="shared" si="763"/>
        <v>0</v>
      </c>
      <c r="AI973" s="126">
        <f t="shared" si="764"/>
        <v>0</v>
      </c>
      <c r="AJ973" s="126">
        <f t="shared" si="765"/>
        <v>0</v>
      </c>
      <c r="AK973" s="126">
        <f t="shared" si="766"/>
        <v>0</v>
      </c>
      <c r="AL973" s="126">
        <f t="shared" si="767"/>
        <v>4</v>
      </c>
      <c r="AM973" s="125">
        <f t="shared" si="746"/>
        <v>23</v>
      </c>
      <c r="AN973" s="125">
        <f t="shared" si="742"/>
        <v>0</v>
      </c>
      <c r="AO973" s="125">
        <f t="shared" si="743"/>
        <v>0</v>
      </c>
      <c r="AP973" s="125">
        <f t="shared" si="768"/>
        <v>1</v>
      </c>
      <c r="AQ973" s="127">
        <f t="shared" si="769"/>
        <v>810</v>
      </c>
      <c r="AR973" s="127">
        <f t="shared" si="770"/>
        <v>0</v>
      </c>
      <c r="AS973" s="125">
        <f t="shared" si="771"/>
        <v>0</v>
      </c>
      <c r="AT973" s="128">
        <f t="shared" si="772"/>
        <v>0</v>
      </c>
      <c r="AU973" s="128">
        <f t="shared" si="773"/>
        <v>0</v>
      </c>
      <c r="AV973" s="128">
        <f t="shared" si="774"/>
        <v>0</v>
      </c>
      <c r="AW973" s="128">
        <f t="shared" si="775"/>
        <v>0</v>
      </c>
      <c r="AX973" s="146">
        <f t="shared" si="744"/>
        <v>0</v>
      </c>
      <c r="AY973" s="147">
        <f t="shared" si="776"/>
        <v>0</v>
      </c>
      <c r="AZ973" s="146">
        <f t="shared" si="745"/>
        <v>0</v>
      </c>
      <c r="BA973" s="129">
        <f t="shared" si="777"/>
        <v>0</v>
      </c>
      <c r="BB973" s="129">
        <f t="shared" si="778"/>
        <v>0</v>
      </c>
      <c r="BC973" s="129">
        <f t="shared" si="779"/>
        <v>0</v>
      </c>
      <c r="BD973" s="130">
        <f t="shared" si="780"/>
        <v>0</v>
      </c>
      <c r="BE973" s="130">
        <f t="shared" si="781"/>
        <v>0</v>
      </c>
      <c r="BF973" s="130">
        <f t="shared" si="782"/>
        <v>0</v>
      </c>
      <c r="BG973" s="149" t="b">
        <f t="shared" si="783"/>
        <v>0</v>
      </c>
      <c r="BH973" s="130" t="b">
        <f t="shared" si="784"/>
        <v>0</v>
      </c>
      <c r="BI973" s="130" t="str">
        <f t="shared" si="747"/>
        <v/>
      </c>
      <c r="BJ973" s="130" t="str">
        <f t="shared" si="748"/>
        <v/>
      </c>
      <c r="BK973" s="130">
        <f t="shared" si="749"/>
        <v>0</v>
      </c>
      <c r="BL973" s="130" t="str">
        <f t="shared" si="785"/>
        <v/>
      </c>
      <c r="BM973" s="130" t="str">
        <f t="shared" si="754"/>
        <v/>
      </c>
      <c r="BN973" s="130" t="str">
        <f t="shared" si="755"/>
        <v/>
      </c>
      <c r="BO973" s="130">
        <f t="shared" si="751"/>
        <v>0</v>
      </c>
      <c r="BP973" s="130">
        <f t="shared" si="752"/>
        <v>0</v>
      </c>
      <c r="BQ973" s="130">
        <f t="shared" si="753"/>
        <v>0</v>
      </c>
      <c r="BR973" s="130">
        <f t="shared" si="750"/>
        <v>0</v>
      </c>
      <c r="BS973" s="130" t="str">
        <f t="shared" si="786"/>
        <v>N</v>
      </c>
    </row>
    <row r="974" spans="1:71" ht="18" customHeight="1">
      <c r="A974" s="115"/>
      <c r="B974" s="117"/>
      <c r="C974" s="117"/>
      <c r="D974" s="118"/>
      <c r="E974" s="118"/>
      <c r="F974" s="115"/>
      <c r="G974" s="115"/>
      <c r="H974" s="119"/>
      <c r="I974" s="109" t="str">
        <f t="shared" si="756"/>
        <v xml:space="preserve"> </v>
      </c>
      <c r="J974" s="109" t="str">
        <f t="shared" si="757"/>
        <v xml:space="preserve"> </v>
      </c>
      <c r="K974" s="109" t="str">
        <f t="shared" si="758"/>
        <v xml:space="preserve"> </v>
      </c>
      <c r="W974" s="141" t="str">
        <f t="shared" si="759"/>
        <v xml:space="preserve"> </v>
      </c>
      <c r="X974" s="137" t="str">
        <f t="shared" si="760"/>
        <v xml:space="preserve"> </v>
      </c>
      <c r="Y974" s="137" t="str">
        <f t="shared" si="761"/>
        <v xml:space="preserve"> </v>
      </c>
      <c r="Z974" s="137" t="str">
        <f t="shared" si="737"/>
        <v xml:space="preserve"> </v>
      </c>
      <c r="AA974" s="138" t="str">
        <f t="shared" si="738"/>
        <v xml:space="preserve"> </v>
      </c>
      <c r="AB974" s="144" t="str">
        <f t="shared" si="739"/>
        <v xml:space="preserve"> </v>
      </c>
      <c r="AC974" s="139" t="e">
        <f t="shared" si="740"/>
        <v>#N/A</v>
      </c>
      <c r="AD974" s="139" t="e">
        <f t="shared" si="741"/>
        <v>#N/A</v>
      </c>
      <c r="AE974" s="140" t="str">
        <f>IF(ISBLANK($G974)," ",IF($D974="Z",#REF!,IF($G974=2,0,IF($G974=1,IF($AB974&gt;$AD974,#REF!,0),IF($AB974&lt;$AC974,#REF!,#REF!)))))</f>
        <v xml:space="preserve"> </v>
      </c>
      <c r="AF974" s="140" t="str">
        <f>IF(ISBLANK($G974)," ",IF($D974="Z",#REF!+#REF!,IF($G974=2,#REF!+#REF!,IF($G974=1,IF($AB974&gt;$AD974,#REF!+#REF!,#REF!+#REF!),IF($AB974&lt;$AC974,#REF!+#REF!,#REF!+#REF!)))))</f>
        <v xml:space="preserve"> </v>
      </c>
      <c r="AG974" s="125">
        <f t="shared" si="762"/>
        <v>0</v>
      </c>
      <c r="AH974" s="126">
        <f t="shared" si="763"/>
        <v>0</v>
      </c>
      <c r="AI974" s="126">
        <f t="shared" si="764"/>
        <v>0</v>
      </c>
      <c r="AJ974" s="126">
        <f t="shared" si="765"/>
        <v>0</v>
      </c>
      <c r="AK974" s="126">
        <f t="shared" si="766"/>
        <v>0</v>
      </c>
      <c r="AL974" s="126">
        <f t="shared" si="767"/>
        <v>4</v>
      </c>
      <c r="AM974" s="125">
        <f t="shared" si="746"/>
        <v>23</v>
      </c>
      <c r="AN974" s="125">
        <f t="shared" si="742"/>
        <v>0</v>
      </c>
      <c r="AO974" s="125">
        <f t="shared" si="743"/>
        <v>0</v>
      </c>
      <c r="AP974" s="125">
        <f t="shared" si="768"/>
        <v>1</v>
      </c>
      <c r="AQ974" s="127">
        <f t="shared" si="769"/>
        <v>810</v>
      </c>
      <c r="AR974" s="127">
        <f t="shared" si="770"/>
        <v>0</v>
      </c>
      <c r="AS974" s="125">
        <f t="shared" si="771"/>
        <v>0</v>
      </c>
      <c r="AT974" s="128">
        <f t="shared" si="772"/>
        <v>0</v>
      </c>
      <c r="AU974" s="128">
        <f t="shared" si="773"/>
        <v>0</v>
      </c>
      <c r="AV974" s="128">
        <f t="shared" si="774"/>
        <v>0</v>
      </c>
      <c r="AW974" s="128">
        <f t="shared" si="775"/>
        <v>0</v>
      </c>
      <c r="AX974" s="146">
        <f t="shared" si="744"/>
        <v>0</v>
      </c>
      <c r="AY974" s="147">
        <f t="shared" si="776"/>
        <v>0</v>
      </c>
      <c r="AZ974" s="146">
        <f t="shared" si="745"/>
        <v>0</v>
      </c>
      <c r="BA974" s="129">
        <f t="shared" si="777"/>
        <v>0</v>
      </c>
      <c r="BB974" s="129">
        <f t="shared" si="778"/>
        <v>0</v>
      </c>
      <c r="BC974" s="129">
        <f t="shared" si="779"/>
        <v>0</v>
      </c>
      <c r="BD974" s="130">
        <f t="shared" si="780"/>
        <v>0</v>
      </c>
      <c r="BE974" s="130">
        <f t="shared" si="781"/>
        <v>0</v>
      </c>
      <c r="BF974" s="130">
        <f t="shared" si="782"/>
        <v>0</v>
      </c>
      <c r="BG974" s="149" t="b">
        <f t="shared" si="783"/>
        <v>0</v>
      </c>
      <c r="BH974" s="130" t="b">
        <f t="shared" si="784"/>
        <v>0</v>
      </c>
      <c r="BI974" s="130" t="str">
        <f t="shared" si="747"/>
        <v/>
      </c>
      <c r="BJ974" s="130" t="str">
        <f t="shared" si="748"/>
        <v/>
      </c>
      <c r="BK974" s="130">
        <f t="shared" si="749"/>
        <v>0</v>
      </c>
      <c r="BL974" s="130" t="str">
        <f t="shared" si="785"/>
        <v/>
      </c>
      <c r="BM974" s="130" t="str">
        <f t="shared" si="754"/>
        <v/>
      </c>
      <c r="BN974" s="130" t="str">
        <f t="shared" si="755"/>
        <v/>
      </c>
      <c r="BO974" s="130">
        <f t="shared" si="751"/>
        <v>0</v>
      </c>
      <c r="BP974" s="130">
        <f t="shared" si="752"/>
        <v>0</v>
      </c>
      <c r="BQ974" s="130">
        <f t="shared" si="753"/>
        <v>0</v>
      </c>
      <c r="BR974" s="130">
        <f t="shared" si="750"/>
        <v>0</v>
      </c>
      <c r="BS974" s="130" t="str">
        <f t="shared" si="786"/>
        <v>N</v>
      </c>
    </row>
    <row r="975" spans="1:71" ht="18" customHeight="1">
      <c r="A975" s="115"/>
      <c r="B975" s="117"/>
      <c r="C975" s="117"/>
      <c r="D975" s="118"/>
      <c r="E975" s="118"/>
      <c r="F975" s="115"/>
      <c r="G975" s="115"/>
      <c r="H975" s="119"/>
      <c r="I975" s="109" t="str">
        <f t="shared" si="756"/>
        <v xml:space="preserve"> </v>
      </c>
      <c r="J975" s="109" t="str">
        <f t="shared" si="757"/>
        <v xml:space="preserve"> </v>
      </c>
      <c r="K975" s="109" t="str">
        <f t="shared" si="758"/>
        <v xml:space="preserve"> </v>
      </c>
      <c r="W975" s="141" t="str">
        <f t="shared" si="759"/>
        <v xml:space="preserve"> </v>
      </c>
      <c r="X975" s="137" t="str">
        <f t="shared" si="760"/>
        <v xml:space="preserve"> </v>
      </c>
      <c r="Y975" s="137" t="str">
        <f t="shared" si="761"/>
        <v xml:space="preserve"> </v>
      </c>
      <c r="Z975" s="137" t="str">
        <f t="shared" si="737"/>
        <v xml:space="preserve"> </v>
      </c>
      <c r="AA975" s="138" t="str">
        <f t="shared" si="738"/>
        <v xml:space="preserve"> </v>
      </c>
      <c r="AB975" s="144" t="str">
        <f t="shared" si="739"/>
        <v xml:space="preserve"> </v>
      </c>
      <c r="AC975" s="139" t="e">
        <f t="shared" si="740"/>
        <v>#N/A</v>
      </c>
      <c r="AD975" s="139" t="e">
        <f t="shared" si="741"/>
        <v>#N/A</v>
      </c>
      <c r="AE975" s="140" t="str">
        <f>IF(ISBLANK($G975)," ",IF($D975="Z",#REF!,IF($G975=2,0,IF($G975=1,IF($AB975&gt;$AD975,#REF!,0),IF($AB975&lt;$AC975,#REF!,#REF!)))))</f>
        <v xml:space="preserve"> </v>
      </c>
      <c r="AF975" s="140" t="str">
        <f>IF(ISBLANK($G975)," ",IF($D975="Z",#REF!+#REF!,IF($G975=2,#REF!+#REF!,IF($G975=1,IF($AB975&gt;$AD975,#REF!+#REF!,#REF!+#REF!),IF($AB975&lt;$AC975,#REF!+#REF!,#REF!+#REF!)))))</f>
        <v xml:space="preserve"> </v>
      </c>
      <c r="AG975" s="125">
        <f t="shared" si="762"/>
        <v>0</v>
      </c>
      <c r="AH975" s="126">
        <f t="shared" si="763"/>
        <v>0</v>
      </c>
      <c r="AI975" s="126">
        <f t="shared" si="764"/>
        <v>0</v>
      </c>
      <c r="AJ975" s="126">
        <f t="shared" si="765"/>
        <v>0</v>
      </c>
      <c r="AK975" s="126">
        <f t="shared" si="766"/>
        <v>0</v>
      </c>
      <c r="AL975" s="126">
        <f t="shared" si="767"/>
        <v>4</v>
      </c>
      <c r="AM975" s="125">
        <f t="shared" si="746"/>
        <v>23</v>
      </c>
      <c r="AN975" s="125">
        <f t="shared" si="742"/>
        <v>0</v>
      </c>
      <c r="AO975" s="125">
        <f t="shared" si="743"/>
        <v>0</v>
      </c>
      <c r="AP975" s="125">
        <f t="shared" si="768"/>
        <v>1</v>
      </c>
      <c r="AQ975" s="127">
        <f t="shared" si="769"/>
        <v>810</v>
      </c>
      <c r="AR975" s="127">
        <f t="shared" si="770"/>
        <v>0</v>
      </c>
      <c r="AS975" s="125">
        <f t="shared" si="771"/>
        <v>0</v>
      </c>
      <c r="AT975" s="128">
        <f t="shared" si="772"/>
        <v>0</v>
      </c>
      <c r="AU975" s="128">
        <f t="shared" si="773"/>
        <v>0</v>
      </c>
      <c r="AV975" s="128">
        <f t="shared" si="774"/>
        <v>0</v>
      </c>
      <c r="AW975" s="128">
        <f t="shared" si="775"/>
        <v>0</v>
      </c>
      <c r="AX975" s="146">
        <f t="shared" si="744"/>
        <v>0</v>
      </c>
      <c r="AY975" s="147">
        <f t="shared" si="776"/>
        <v>0</v>
      </c>
      <c r="AZ975" s="146">
        <f t="shared" si="745"/>
        <v>0</v>
      </c>
      <c r="BA975" s="129">
        <f t="shared" si="777"/>
        <v>0</v>
      </c>
      <c r="BB975" s="129">
        <f t="shared" si="778"/>
        <v>0</v>
      </c>
      <c r="BC975" s="129">
        <f t="shared" si="779"/>
        <v>0</v>
      </c>
      <c r="BD975" s="130">
        <f t="shared" si="780"/>
        <v>0</v>
      </c>
      <c r="BE975" s="130">
        <f t="shared" si="781"/>
        <v>0</v>
      </c>
      <c r="BF975" s="130">
        <f t="shared" si="782"/>
        <v>0</v>
      </c>
      <c r="BG975" s="149" t="b">
        <f t="shared" si="783"/>
        <v>0</v>
      </c>
      <c r="BH975" s="130" t="b">
        <f t="shared" si="784"/>
        <v>0</v>
      </c>
      <c r="BI975" s="130" t="str">
        <f t="shared" si="747"/>
        <v/>
      </c>
      <c r="BJ975" s="130" t="str">
        <f t="shared" si="748"/>
        <v/>
      </c>
      <c r="BK975" s="130">
        <f t="shared" si="749"/>
        <v>0</v>
      </c>
      <c r="BL975" s="130" t="str">
        <f t="shared" si="785"/>
        <v/>
      </c>
      <c r="BM975" s="130" t="str">
        <f t="shared" si="754"/>
        <v/>
      </c>
      <c r="BN975" s="130" t="str">
        <f t="shared" si="755"/>
        <v/>
      </c>
      <c r="BO975" s="130">
        <f t="shared" si="751"/>
        <v>0</v>
      </c>
      <c r="BP975" s="130">
        <f t="shared" si="752"/>
        <v>0</v>
      </c>
      <c r="BQ975" s="130">
        <f t="shared" si="753"/>
        <v>0</v>
      </c>
      <c r="BR975" s="130">
        <f t="shared" si="750"/>
        <v>0</v>
      </c>
      <c r="BS975" s="130" t="str">
        <f t="shared" si="786"/>
        <v>N</v>
      </c>
    </row>
    <row r="976" spans="1:71" ht="18" customHeight="1">
      <c r="A976" s="115"/>
      <c r="B976" s="117"/>
      <c r="C976" s="117"/>
      <c r="D976" s="118"/>
      <c r="E976" s="118"/>
      <c r="F976" s="115"/>
      <c r="G976" s="115"/>
      <c r="H976" s="119"/>
      <c r="I976" s="109" t="str">
        <f t="shared" si="756"/>
        <v xml:space="preserve"> </v>
      </c>
      <c r="J976" s="109" t="str">
        <f t="shared" si="757"/>
        <v xml:space="preserve"> </v>
      </c>
      <c r="K976" s="109" t="str">
        <f t="shared" si="758"/>
        <v xml:space="preserve"> </v>
      </c>
      <c r="W976" s="141" t="str">
        <f t="shared" si="759"/>
        <v xml:space="preserve"> </v>
      </c>
      <c r="X976" s="137" t="str">
        <f t="shared" si="760"/>
        <v xml:space="preserve"> </v>
      </c>
      <c r="Y976" s="137" t="str">
        <f t="shared" si="761"/>
        <v xml:space="preserve"> </v>
      </c>
      <c r="Z976" s="137" t="str">
        <f t="shared" ref="Z976:Z1015" si="787">IF(ISBLANK(A976)," ",IF(ISERROR(VLOOKUP(A976,InvalidNINum,1,FALSE)),SUM(CONCATENATE(LEFT(A976,7),Y976)),VLOOKUP(A976,InvalidNINum,1,FALSE)))</f>
        <v xml:space="preserve"> </v>
      </c>
      <c r="AA976" s="138" t="str">
        <f t="shared" ref="AA976:AA1015" si="788">IF(ISBLANK($F976)," ",IF(AND($E976="M",$F976=$C$10),"M","W"))</f>
        <v xml:space="preserve"> </v>
      </c>
      <c r="AB976" s="144" t="str">
        <f t="shared" ref="AB976:AB1015" si="789">IF(ISBLANK($H976)," ",IF($E976="M",IF($F976=$C$10,IF($H976&gt;$C$12,$C$12,ROUNDDOWN($H976,0)),IF($H976&gt;($F976*$C$11),$F976*$C$11,ROUNDDOWN($H976,0))),IF($H976&gt;($F976*$C$11),$F976*$C$11,ROUNDDOWN($H976,0))))</f>
        <v xml:space="preserve"> </v>
      </c>
      <c r="AC976" s="139" t="e">
        <f t="shared" ref="AC976:AC1015" si="790">IF($AA976="M",(VLOOKUP($C$6,$V$16:$AF$20,14)*52)/12,VLOOKUP($C$6,$V$16:$AF$20,14)*$F976)</f>
        <v>#N/A</v>
      </c>
      <c r="AD976" s="139" t="e">
        <f t="shared" ref="AD976:AD1015" si="791">IF($AA976="M",(VLOOKUP($C$6,$V$16:$AF$20,15)*52)/12,VLOOKUP($C$6,$V$16:$AF$20,15)*$F976)</f>
        <v>#N/A</v>
      </c>
      <c r="AE976" s="140" t="str">
        <f>IF(ISBLANK($G976)," ",IF($D976="Z",#REF!,IF($G976=2,0,IF($G976=1,IF($AB976&gt;$AD976,#REF!,0),IF($AB976&lt;$AC976,#REF!,#REF!)))))</f>
        <v xml:space="preserve"> </v>
      </c>
      <c r="AF976" s="140" t="str">
        <f>IF(ISBLANK($G976)," ",IF($D976="Z",#REF!+#REF!,IF($G976=2,#REF!+#REF!,IF($G976=1,IF($AB976&gt;$AD976,#REF!+#REF!,#REF!+#REF!),IF($AB976&lt;$AC976,#REF!+#REF!,#REF!+#REF!)))))</f>
        <v xml:space="preserve"> </v>
      </c>
      <c r="AG976" s="125">
        <f t="shared" si="762"/>
        <v>0</v>
      </c>
      <c r="AH976" s="126">
        <f t="shared" si="763"/>
        <v>0</v>
      </c>
      <c r="AI976" s="126">
        <f t="shared" si="764"/>
        <v>0</v>
      </c>
      <c r="AJ976" s="126">
        <f t="shared" si="765"/>
        <v>0</v>
      </c>
      <c r="AK976" s="126">
        <f t="shared" si="766"/>
        <v>0</v>
      </c>
      <c r="AL976" s="126">
        <f t="shared" si="767"/>
        <v>4</v>
      </c>
      <c r="AM976" s="125">
        <f t="shared" si="746"/>
        <v>23</v>
      </c>
      <c r="AN976" s="125">
        <f t="shared" ref="AN976:AN1015" si="792">IF(AM976&gt;Lower_Age_Limit,0,1)</f>
        <v>0</v>
      </c>
      <c r="AO976" s="125">
        <f t="shared" ref="AO976:AO1015" si="793">IF(NOT(G976="R"),0,IF(AM976&gt;=RetirementAge,0,1))</f>
        <v>0</v>
      </c>
      <c r="AP976" s="125">
        <f t="shared" si="768"/>
        <v>1</v>
      </c>
      <c r="AQ976" s="127">
        <f t="shared" si="769"/>
        <v>810</v>
      </c>
      <c r="AR976" s="127">
        <f t="shared" si="770"/>
        <v>0</v>
      </c>
      <c r="AS976" s="125">
        <f t="shared" si="771"/>
        <v>0</v>
      </c>
      <c r="AT976" s="128">
        <f t="shared" si="772"/>
        <v>0</v>
      </c>
      <c r="AU976" s="128">
        <f t="shared" si="773"/>
        <v>0</v>
      </c>
      <c r="AV976" s="128">
        <f t="shared" si="774"/>
        <v>0</v>
      </c>
      <c r="AW976" s="128">
        <f t="shared" si="775"/>
        <v>0</v>
      </c>
      <c r="AX976" s="146">
        <f t="shared" ref="AX976:AX1015" si="794">IF(OR(ISBLANK(A976),ISBLANK(B976),ISBLANK(C976),ISBLANK(D976),ISBLANK(E976)),0,IF(AND(F976&gt;0,F976&lt;6,H976&gt;0),IF(AW976=1,HLOOKUP($AH$10,EeContRatesU60,AP976+1,TRUE),HLOOKUP($AH$10,EeContRatesO60,AP976+1,TRUE))))</f>
        <v>0</v>
      </c>
      <c r="AY976" s="147">
        <f t="shared" si="776"/>
        <v>0</v>
      </c>
      <c r="AZ976" s="146">
        <f t="shared" ref="AZ976:AZ1015" si="795">IF(OR(ISBLANK(A976),ISBLANK(B976),ISBLANK(C976),ISBLANK(D976),ISBLANK(E976)),0,IF(AND(F976&gt;0,F976&lt;6,H976&gt;0),IF(AW976=1,HLOOKUP($AH$10,TotalContRatesU60,AP976+1,TRUE),HLOOKUP($AH$10,TotalContRatesO60,AP976+1,TRUE))))</f>
        <v>0</v>
      </c>
      <c r="BA976" s="129">
        <f t="shared" si="777"/>
        <v>0</v>
      </c>
      <c r="BB976" s="129">
        <f t="shared" si="778"/>
        <v>0</v>
      </c>
      <c r="BC976" s="129">
        <f t="shared" si="779"/>
        <v>0</v>
      </c>
      <c r="BD976" s="130">
        <f t="shared" si="780"/>
        <v>0</v>
      </c>
      <c r="BE976" s="130">
        <f t="shared" si="781"/>
        <v>0</v>
      </c>
      <c r="BF976" s="130">
        <f t="shared" si="782"/>
        <v>0</v>
      </c>
      <c r="BG976" s="149" t="b">
        <f t="shared" si="783"/>
        <v>0</v>
      </c>
      <c r="BH976" s="130" t="b">
        <f t="shared" si="784"/>
        <v>0</v>
      </c>
      <c r="BI976" s="130" t="str">
        <f t="shared" si="747"/>
        <v/>
      </c>
      <c r="BJ976" s="130" t="str">
        <f t="shared" si="748"/>
        <v/>
      </c>
      <c r="BK976" s="130">
        <f t="shared" si="749"/>
        <v>0</v>
      </c>
      <c r="BL976" s="130" t="str">
        <f t="shared" si="785"/>
        <v/>
      </c>
      <c r="BM976" s="130" t="str">
        <f t="shared" si="754"/>
        <v/>
      </c>
      <c r="BN976" s="130" t="str">
        <f t="shared" si="755"/>
        <v/>
      </c>
      <c r="BO976" s="130">
        <f t="shared" si="751"/>
        <v>0</v>
      </c>
      <c r="BP976" s="130">
        <f t="shared" si="752"/>
        <v>0</v>
      </c>
      <c r="BQ976" s="130">
        <f t="shared" si="753"/>
        <v>0</v>
      </c>
      <c r="BR976" s="130">
        <f t="shared" si="750"/>
        <v>0</v>
      </c>
      <c r="BS976" s="130" t="str">
        <f t="shared" si="786"/>
        <v>N</v>
      </c>
    </row>
    <row r="977" spans="1:71" ht="18" customHeight="1">
      <c r="A977" s="115"/>
      <c r="B977" s="117"/>
      <c r="C977" s="117"/>
      <c r="D977" s="118"/>
      <c r="E977" s="118"/>
      <c r="F977" s="115"/>
      <c r="G977" s="115"/>
      <c r="H977" s="119"/>
      <c r="I977" s="109" t="str">
        <f t="shared" si="756"/>
        <v xml:space="preserve"> </v>
      </c>
      <c r="J977" s="109" t="str">
        <f t="shared" si="757"/>
        <v xml:space="preserve"> </v>
      </c>
      <c r="K977" s="109" t="str">
        <f t="shared" si="758"/>
        <v xml:space="preserve"> </v>
      </c>
      <c r="W977" s="141" t="str">
        <f t="shared" si="759"/>
        <v xml:space="preserve"> </v>
      </c>
      <c r="X977" s="137" t="str">
        <f t="shared" si="760"/>
        <v xml:space="preserve"> </v>
      </c>
      <c r="Y977" s="137" t="str">
        <f t="shared" si="761"/>
        <v xml:space="preserve"> </v>
      </c>
      <c r="Z977" s="137" t="str">
        <f t="shared" si="787"/>
        <v xml:space="preserve"> </v>
      </c>
      <c r="AA977" s="138" t="str">
        <f t="shared" si="788"/>
        <v xml:space="preserve"> </v>
      </c>
      <c r="AB977" s="144" t="str">
        <f t="shared" si="789"/>
        <v xml:space="preserve"> </v>
      </c>
      <c r="AC977" s="139" t="e">
        <f t="shared" si="790"/>
        <v>#N/A</v>
      </c>
      <c r="AD977" s="139" t="e">
        <f t="shared" si="791"/>
        <v>#N/A</v>
      </c>
      <c r="AE977" s="140" t="str">
        <f>IF(ISBLANK($G977)," ",IF($D977="Z",#REF!,IF($G977=2,0,IF($G977=1,IF($AB977&gt;$AD977,#REF!,0),IF($AB977&lt;$AC977,#REF!,#REF!)))))</f>
        <v xml:space="preserve"> </v>
      </c>
      <c r="AF977" s="140" t="str">
        <f>IF(ISBLANK($G977)," ",IF($D977="Z",#REF!+#REF!,IF($G977=2,#REF!+#REF!,IF($G977=1,IF($AB977&gt;$AD977,#REF!+#REF!,#REF!+#REF!),IF($AB977&lt;$AC977,#REF!+#REF!,#REF!+#REF!)))))</f>
        <v xml:space="preserve"> </v>
      </c>
      <c r="AG977" s="125">
        <f t="shared" si="762"/>
        <v>0</v>
      </c>
      <c r="AH977" s="126">
        <f t="shared" si="763"/>
        <v>0</v>
      </c>
      <c r="AI977" s="126">
        <f t="shared" si="764"/>
        <v>0</v>
      </c>
      <c r="AJ977" s="126">
        <f t="shared" si="765"/>
        <v>0</v>
      </c>
      <c r="AK977" s="126">
        <f t="shared" si="766"/>
        <v>0</v>
      </c>
      <c r="AL977" s="126">
        <f t="shared" si="767"/>
        <v>4</v>
      </c>
      <c r="AM977" s="125">
        <f t="shared" ref="AM977:AM1015" si="796">IF(INT((($AH$11-(1900+AI977))*48 +($AH$12-AL977))/48)&gt;90,INT((($AH$11-(2000+AI977))*48 +($AH$12-AL977))/48),INT((($AH$11-(1900+AI977))*48 +($AH$12-AL977))/48))</f>
        <v>23</v>
      </c>
      <c r="AN977" s="125">
        <f t="shared" si="792"/>
        <v>0</v>
      </c>
      <c r="AO977" s="125">
        <f t="shared" si="793"/>
        <v>0</v>
      </c>
      <c r="AP977" s="125">
        <f t="shared" si="768"/>
        <v>1</v>
      </c>
      <c r="AQ977" s="127">
        <f t="shared" si="769"/>
        <v>810</v>
      </c>
      <c r="AR977" s="127">
        <f t="shared" si="770"/>
        <v>0</v>
      </c>
      <c r="AS977" s="125">
        <f t="shared" si="771"/>
        <v>0</v>
      </c>
      <c r="AT977" s="128">
        <f t="shared" si="772"/>
        <v>0</v>
      </c>
      <c r="AU977" s="128">
        <f t="shared" si="773"/>
        <v>0</v>
      </c>
      <c r="AV977" s="128">
        <f t="shared" si="774"/>
        <v>0</v>
      </c>
      <c r="AW977" s="128">
        <f t="shared" si="775"/>
        <v>0</v>
      </c>
      <c r="AX977" s="146">
        <f t="shared" si="794"/>
        <v>0</v>
      </c>
      <c r="AY977" s="147">
        <f t="shared" si="776"/>
        <v>0</v>
      </c>
      <c r="AZ977" s="146">
        <f t="shared" si="795"/>
        <v>0</v>
      </c>
      <c r="BA977" s="129">
        <f t="shared" si="777"/>
        <v>0</v>
      </c>
      <c r="BB977" s="129">
        <f t="shared" si="778"/>
        <v>0</v>
      </c>
      <c r="BC977" s="129">
        <f t="shared" si="779"/>
        <v>0</v>
      </c>
      <c r="BD977" s="130">
        <f t="shared" si="780"/>
        <v>0</v>
      </c>
      <c r="BE977" s="130">
        <f t="shared" si="781"/>
        <v>0</v>
      </c>
      <c r="BF977" s="130">
        <f t="shared" si="782"/>
        <v>0</v>
      </c>
      <c r="BG977" s="149" t="b">
        <f t="shared" si="783"/>
        <v>0</v>
      </c>
      <c r="BH977" s="130" t="b">
        <f t="shared" si="784"/>
        <v>0</v>
      </c>
      <c r="BI977" s="130" t="str">
        <f t="shared" ref="BI977:BI1015" si="797">IF(OR(AT977=1,AU977=1,AN977=1,AO977=1),1,"")</f>
        <v/>
      </c>
      <c r="BJ977" s="130" t="str">
        <f t="shared" ref="BJ977:BJ1015" si="798">IF(AT977=1,"Check wages",IF(AU977=1,"Check number of weeks",IF(AN977=1,"Registrant under age 16",IF(AO977=1,"Ineligible for Retirement",""))))</f>
        <v/>
      </c>
      <c r="BK977" s="130">
        <f t="shared" ref="BK977:BK1015" si="799">IF(AND($D977="Z",OR($AL$10&gt;$AH$10,$AH$10&gt;$AL$11,$AL$12&gt;AM977,AM977&gt;$AL$13)),1,0)</f>
        <v>0</v>
      </c>
      <c r="BL977" s="130" t="str">
        <f t="shared" si="785"/>
        <v/>
      </c>
      <c r="BM977" s="130" t="str">
        <f t="shared" si="754"/>
        <v/>
      </c>
      <c r="BN977" s="130" t="str">
        <f t="shared" si="755"/>
        <v/>
      </c>
      <c r="BO977" s="130">
        <f t="shared" si="751"/>
        <v>0</v>
      </c>
      <c r="BP977" s="130">
        <f t="shared" si="752"/>
        <v>0</v>
      </c>
      <c r="BQ977" s="130">
        <f t="shared" si="753"/>
        <v>0</v>
      </c>
      <c r="BR977" s="130">
        <f t="shared" ref="BR977:BR1015" si="800">IF(OR(BG977=1,BI977=1,BK977=1,BM977=1),1,0)</f>
        <v>0</v>
      </c>
      <c r="BS977" s="130" t="str">
        <f t="shared" si="786"/>
        <v>N</v>
      </c>
    </row>
    <row r="978" spans="1:71" ht="18" customHeight="1">
      <c r="A978" s="115"/>
      <c r="B978" s="117"/>
      <c r="C978" s="117"/>
      <c r="D978" s="118"/>
      <c r="E978" s="118"/>
      <c r="F978" s="115"/>
      <c r="G978" s="115"/>
      <c r="H978" s="119"/>
      <c r="I978" s="109" t="str">
        <f t="shared" si="756"/>
        <v xml:space="preserve"> </v>
      </c>
      <c r="J978" s="109" t="str">
        <f t="shared" si="757"/>
        <v xml:space="preserve"> </v>
      </c>
      <c r="K978" s="109" t="str">
        <f t="shared" si="758"/>
        <v xml:space="preserve"> </v>
      </c>
      <c r="W978" s="141" t="str">
        <f t="shared" si="759"/>
        <v xml:space="preserve"> </v>
      </c>
      <c r="X978" s="137" t="str">
        <f t="shared" si="760"/>
        <v xml:space="preserve"> </v>
      </c>
      <c r="Y978" s="137" t="str">
        <f t="shared" si="761"/>
        <v xml:space="preserve"> </v>
      </c>
      <c r="Z978" s="137" t="str">
        <f t="shared" si="787"/>
        <v xml:space="preserve"> </v>
      </c>
      <c r="AA978" s="138" t="str">
        <f t="shared" si="788"/>
        <v xml:space="preserve"> </v>
      </c>
      <c r="AB978" s="144" t="str">
        <f t="shared" si="789"/>
        <v xml:space="preserve"> </v>
      </c>
      <c r="AC978" s="139" t="e">
        <f t="shared" si="790"/>
        <v>#N/A</v>
      </c>
      <c r="AD978" s="139" t="e">
        <f t="shared" si="791"/>
        <v>#N/A</v>
      </c>
      <c r="AE978" s="140" t="str">
        <f>IF(ISBLANK($G978)," ",IF($D978="Z",#REF!,IF($G978=2,0,IF($G978=1,IF($AB978&gt;$AD978,#REF!,0),IF($AB978&lt;$AC978,#REF!,#REF!)))))</f>
        <v xml:space="preserve"> </v>
      </c>
      <c r="AF978" s="140" t="str">
        <f>IF(ISBLANK($G978)," ",IF($D978="Z",#REF!+#REF!,IF($G978=2,#REF!+#REF!,IF($G978=1,IF($AB978&gt;$AD978,#REF!+#REF!,#REF!+#REF!),IF($AB978&lt;$AC978,#REF!+#REF!,#REF!+#REF!)))))</f>
        <v xml:space="preserve"> </v>
      </c>
      <c r="AG978" s="125">
        <f t="shared" si="762"/>
        <v>0</v>
      </c>
      <c r="AH978" s="126">
        <f t="shared" si="763"/>
        <v>0</v>
      </c>
      <c r="AI978" s="126">
        <f t="shared" si="764"/>
        <v>0</v>
      </c>
      <c r="AJ978" s="126">
        <f t="shared" si="765"/>
        <v>0</v>
      </c>
      <c r="AK978" s="126">
        <f t="shared" si="766"/>
        <v>0</v>
      </c>
      <c r="AL978" s="126">
        <f t="shared" si="767"/>
        <v>4</v>
      </c>
      <c r="AM978" s="125">
        <f t="shared" si="796"/>
        <v>23</v>
      </c>
      <c r="AN978" s="125">
        <f t="shared" si="792"/>
        <v>0</v>
      </c>
      <c r="AO978" s="125">
        <f t="shared" si="793"/>
        <v>0</v>
      </c>
      <c r="AP978" s="125">
        <f t="shared" si="768"/>
        <v>1</v>
      </c>
      <c r="AQ978" s="127">
        <f t="shared" si="769"/>
        <v>810</v>
      </c>
      <c r="AR978" s="127">
        <f t="shared" si="770"/>
        <v>0</v>
      </c>
      <c r="AS978" s="125">
        <f t="shared" si="771"/>
        <v>0</v>
      </c>
      <c r="AT978" s="128">
        <f t="shared" si="772"/>
        <v>0</v>
      </c>
      <c r="AU978" s="128">
        <f t="shared" si="773"/>
        <v>0</v>
      </c>
      <c r="AV978" s="128">
        <f t="shared" si="774"/>
        <v>0</v>
      </c>
      <c r="AW978" s="128">
        <f t="shared" si="775"/>
        <v>0</v>
      </c>
      <c r="AX978" s="146">
        <f t="shared" si="794"/>
        <v>0</v>
      </c>
      <c r="AY978" s="147">
        <f t="shared" si="776"/>
        <v>0</v>
      </c>
      <c r="AZ978" s="146">
        <f t="shared" si="795"/>
        <v>0</v>
      </c>
      <c r="BA978" s="129">
        <f t="shared" si="777"/>
        <v>0</v>
      </c>
      <c r="BB978" s="129">
        <f t="shared" si="778"/>
        <v>0</v>
      </c>
      <c r="BC978" s="129">
        <f t="shared" si="779"/>
        <v>0</v>
      </c>
      <c r="BD978" s="130">
        <f t="shared" si="780"/>
        <v>0</v>
      </c>
      <c r="BE978" s="130">
        <f t="shared" si="781"/>
        <v>0</v>
      </c>
      <c r="BF978" s="130">
        <f t="shared" si="782"/>
        <v>0</v>
      </c>
      <c r="BG978" s="149" t="b">
        <f t="shared" si="783"/>
        <v>0</v>
      </c>
      <c r="BH978" s="130" t="b">
        <f t="shared" si="784"/>
        <v>0</v>
      </c>
      <c r="BI978" s="130" t="str">
        <f t="shared" si="797"/>
        <v/>
      </c>
      <c r="BJ978" s="130" t="str">
        <f t="shared" si="798"/>
        <v/>
      </c>
      <c r="BK978" s="130">
        <f t="shared" si="799"/>
        <v>0</v>
      </c>
      <c r="BL978" s="130" t="str">
        <f t="shared" si="785"/>
        <v/>
      </c>
      <c r="BM978" s="130" t="str">
        <f t="shared" si="754"/>
        <v/>
      </c>
      <c r="BN978" s="130" t="str">
        <f t="shared" si="755"/>
        <v/>
      </c>
      <c r="BO978" s="130">
        <f t="shared" ref="BO978:BO1015" si="801">IF($BG978=1,$BH978,IF($BI978=1,$BJ978,IF($BK978=1,$BL978,IF($BM978=1,$BN978,BA978))))</f>
        <v>0</v>
      </c>
      <c r="BP978" s="130">
        <f t="shared" ref="BP978:BP1015" si="802">IF($BG978=1,$BH978,IF($BI978=1,$BJ978,IF($BK978=1,$BL978,IF($BM978=1,$BN978,BB978))))</f>
        <v>0</v>
      </c>
      <c r="BQ978" s="130">
        <f t="shared" ref="BQ978:BQ1015" si="803">IF($BG978=1,$BH978,IF($BI978=1,$BJ978,IF($BK978=1,$BL978,IF($BM978=1,$BN978,BC978))))</f>
        <v>0</v>
      </c>
      <c r="BR978" s="130">
        <f t="shared" si="800"/>
        <v>0</v>
      </c>
      <c r="BS978" s="130" t="str">
        <f t="shared" si="786"/>
        <v>N</v>
      </c>
    </row>
    <row r="979" spans="1:71" ht="18" customHeight="1">
      <c r="A979" s="115"/>
      <c r="B979" s="117"/>
      <c r="C979" s="117"/>
      <c r="D979" s="118"/>
      <c r="E979" s="118"/>
      <c r="F979" s="115"/>
      <c r="G979" s="115"/>
      <c r="H979" s="119"/>
      <c r="I979" s="109" t="str">
        <f t="shared" si="756"/>
        <v xml:space="preserve"> </v>
      </c>
      <c r="J979" s="109" t="str">
        <f t="shared" si="757"/>
        <v xml:space="preserve"> </v>
      </c>
      <c r="K979" s="109" t="str">
        <f t="shared" si="758"/>
        <v xml:space="preserve"> </v>
      </c>
      <c r="W979" s="141" t="str">
        <f t="shared" si="759"/>
        <v xml:space="preserve"> </v>
      </c>
      <c r="X979" s="137" t="str">
        <f t="shared" si="760"/>
        <v xml:space="preserve"> </v>
      </c>
      <c r="Y979" s="137" t="str">
        <f t="shared" si="761"/>
        <v xml:space="preserve"> </v>
      </c>
      <c r="Z979" s="137" t="str">
        <f t="shared" si="787"/>
        <v xml:space="preserve"> </v>
      </c>
      <c r="AA979" s="138" t="str">
        <f t="shared" si="788"/>
        <v xml:space="preserve"> </v>
      </c>
      <c r="AB979" s="144" t="str">
        <f t="shared" si="789"/>
        <v xml:space="preserve"> </v>
      </c>
      <c r="AC979" s="139" t="e">
        <f t="shared" si="790"/>
        <v>#N/A</v>
      </c>
      <c r="AD979" s="139" t="e">
        <f t="shared" si="791"/>
        <v>#N/A</v>
      </c>
      <c r="AE979" s="140" t="str">
        <f>IF(ISBLANK($G979)," ",IF($D979="Z",#REF!,IF($G979=2,0,IF($G979=1,IF($AB979&gt;$AD979,#REF!,0),IF($AB979&lt;$AC979,#REF!,#REF!)))))</f>
        <v xml:space="preserve"> </v>
      </c>
      <c r="AF979" s="140" t="str">
        <f>IF(ISBLANK($G979)," ",IF($D979="Z",#REF!+#REF!,IF($G979=2,#REF!+#REF!,IF($G979=1,IF($AB979&gt;$AD979,#REF!+#REF!,#REF!+#REF!),IF($AB979&lt;$AC979,#REF!+#REF!,#REF!+#REF!)))))</f>
        <v xml:space="preserve"> </v>
      </c>
      <c r="AG979" s="125">
        <f t="shared" si="762"/>
        <v>0</v>
      </c>
      <c r="AH979" s="126">
        <f t="shared" si="763"/>
        <v>0</v>
      </c>
      <c r="AI979" s="126">
        <f t="shared" si="764"/>
        <v>0</v>
      </c>
      <c r="AJ979" s="126">
        <f t="shared" si="765"/>
        <v>0</v>
      </c>
      <c r="AK979" s="126">
        <f t="shared" si="766"/>
        <v>0</v>
      </c>
      <c r="AL979" s="126">
        <f t="shared" si="767"/>
        <v>4</v>
      </c>
      <c r="AM979" s="125">
        <f t="shared" si="796"/>
        <v>23</v>
      </c>
      <c r="AN979" s="125">
        <f t="shared" si="792"/>
        <v>0</v>
      </c>
      <c r="AO979" s="125">
        <f t="shared" si="793"/>
        <v>0</v>
      </c>
      <c r="AP979" s="125">
        <f t="shared" si="768"/>
        <v>1</v>
      </c>
      <c r="AQ979" s="127">
        <f t="shared" si="769"/>
        <v>810</v>
      </c>
      <c r="AR979" s="127">
        <f t="shared" si="770"/>
        <v>0</v>
      </c>
      <c r="AS979" s="125">
        <f t="shared" si="771"/>
        <v>0</v>
      </c>
      <c r="AT979" s="128">
        <f t="shared" si="772"/>
        <v>0</v>
      </c>
      <c r="AU979" s="128">
        <f t="shared" si="773"/>
        <v>0</v>
      </c>
      <c r="AV979" s="128">
        <f t="shared" si="774"/>
        <v>0</v>
      </c>
      <c r="AW979" s="128">
        <f t="shared" si="775"/>
        <v>0</v>
      </c>
      <c r="AX979" s="146">
        <f t="shared" si="794"/>
        <v>0</v>
      </c>
      <c r="AY979" s="147">
        <f t="shared" si="776"/>
        <v>0</v>
      </c>
      <c r="AZ979" s="146">
        <f t="shared" si="795"/>
        <v>0</v>
      </c>
      <c r="BA979" s="129">
        <f t="shared" si="777"/>
        <v>0</v>
      </c>
      <c r="BB979" s="129">
        <f t="shared" si="778"/>
        <v>0</v>
      </c>
      <c r="BC979" s="129">
        <f t="shared" si="779"/>
        <v>0</v>
      </c>
      <c r="BD979" s="130">
        <f t="shared" si="780"/>
        <v>0</v>
      </c>
      <c r="BE979" s="130">
        <f t="shared" si="781"/>
        <v>0</v>
      </c>
      <c r="BF979" s="130">
        <f t="shared" si="782"/>
        <v>0</v>
      </c>
      <c r="BG979" s="149" t="b">
        <f t="shared" si="783"/>
        <v>0</v>
      </c>
      <c r="BH979" s="130" t="b">
        <f t="shared" si="784"/>
        <v>0</v>
      </c>
      <c r="BI979" s="130" t="str">
        <f t="shared" si="797"/>
        <v/>
      </c>
      <c r="BJ979" s="130" t="str">
        <f t="shared" si="798"/>
        <v/>
      </c>
      <c r="BK979" s="130">
        <f t="shared" si="799"/>
        <v>0</v>
      </c>
      <c r="BL979" s="130" t="str">
        <f t="shared" si="785"/>
        <v/>
      </c>
      <c r="BM979" s="130" t="str">
        <f t="shared" ref="BM979:BM1015" si="804">IF(ISERROR(Z979),1,IF(NOT(W979=Z979),1,""))</f>
        <v/>
      </c>
      <c r="BN979" s="130" t="str">
        <f t="shared" ref="BN979:BN1015" si="805">IF(BM979=1,"Check Employee NI#","")</f>
        <v/>
      </c>
      <c r="BO979" s="130">
        <f t="shared" si="801"/>
        <v>0</v>
      </c>
      <c r="BP979" s="130">
        <f t="shared" si="802"/>
        <v>0</v>
      </c>
      <c r="BQ979" s="130">
        <f t="shared" si="803"/>
        <v>0</v>
      </c>
      <c r="BR979" s="130">
        <f t="shared" si="800"/>
        <v>0</v>
      </c>
      <c r="BS979" s="130" t="str">
        <f t="shared" si="786"/>
        <v>N</v>
      </c>
    </row>
    <row r="980" spans="1:71" ht="18" customHeight="1">
      <c r="A980" s="115"/>
      <c r="B980" s="117"/>
      <c r="C980" s="117"/>
      <c r="D980" s="118"/>
      <c r="E980" s="118"/>
      <c r="F980" s="115"/>
      <c r="G980" s="115"/>
      <c r="H980" s="119"/>
      <c r="I980" s="109" t="str">
        <f t="shared" si="756"/>
        <v xml:space="preserve"> </v>
      </c>
      <c r="J980" s="109" t="str">
        <f t="shared" si="757"/>
        <v xml:space="preserve"> </v>
      </c>
      <c r="K980" s="109" t="str">
        <f t="shared" si="758"/>
        <v xml:space="preserve"> </v>
      </c>
      <c r="W980" s="141" t="str">
        <f t="shared" si="759"/>
        <v xml:space="preserve"> </v>
      </c>
      <c r="X980" s="137" t="str">
        <f t="shared" si="760"/>
        <v xml:space="preserve"> </v>
      </c>
      <c r="Y980" s="137" t="str">
        <f t="shared" si="761"/>
        <v xml:space="preserve"> </v>
      </c>
      <c r="Z980" s="137" t="str">
        <f t="shared" si="787"/>
        <v xml:space="preserve"> </v>
      </c>
      <c r="AA980" s="138" t="str">
        <f t="shared" si="788"/>
        <v xml:space="preserve"> </v>
      </c>
      <c r="AB980" s="144" t="str">
        <f t="shared" si="789"/>
        <v xml:space="preserve"> </v>
      </c>
      <c r="AC980" s="139" t="e">
        <f t="shared" si="790"/>
        <v>#N/A</v>
      </c>
      <c r="AD980" s="139" t="e">
        <f t="shared" si="791"/>
        <v>#N/A</v>
      </c>
      <c r="AE980" s="140" t="str">
        <f>IF(ISBLANK($G980)," ",IF($D980="Z",#REF!,IF($G980=2,0,IF($G980=1,IF($AB980&gt;$AD980,#REF!,0),IF($AB980&lt;$AC980,#REF!,#REF!)))))</f>
        <v xml:space="preserve"> </v>
      </c>
      <c r="AF980" s="140" t="str">
        <f>IF(ISBLANK($G980)," ",IF($D980="Z",#REF!+#REF!,IF($G980=2,#REF!+#REF!,IF($G980=1,IF($AB980&gt;$AD980,#REF!+#REF!,#REF!+#REF!),IF($AB980&lt;$AC980,#REF!+#REF!,#REF!+#REF!)))))</f>
        <v xml:space="preserve"> </v>
      </c>
      <c r="AG980" s="125">
        <f t="shared" si="762"/>
        <v>0</v>
      </c>
      <c r="AH980" s="126">
        <f t="shared" si="763"/>
        <v>0</v>
      </c>
      <c r="AI980" s="126">
        <f t="shared" si="764"/>
        <v>0</v>
      </c>
      <c r="AJ980" s="126">
        <f t="shared" si="765"/>
        <v>0</v>
      </c>
      <c r="AK980" s="126">
        <f t="shared" si="766"/>
        <v>0</v>
      </c>
      <c r="AL980" s="126">
        <f t="shared" si="767"/>
        <v>4</v>
      </c>
      <c r="AM980" s="125">
        <f t="shared" si="796"/>
        <v>23</v>
      </c>
      <c r="AN980" s="125">
        <f t="shared" si="792"/>
        <v>0</v>
      </c>
      <c r="AO980" s="125">
        <f t="shared" si="793"/>
        <v>0</v>
      </c>
      <c r="AP980" s="125">
        <f t="shared" si="768"/>
        <v>1</v>
      </c>
      <c r="AQ980" s="127">
        <f t="shared" si="769"/>
        <v>810</v>
      </c>
      <c r="AR980" s="127">
        <f t="shared" si="770"/>
        <v>0</v>
      </c>
      <c r="AS980" s="125">
        <f t="shared" si="771"/>
        <v>0</v>
      </c>
      <c r="AT980" s="128">
        <f t="shared" si="772"/>
        <v>0</v>
      </c>
      <c r="AU980" s="128">
        <f t="shared" si="773"/>
        <v>0</v>
      </c>
      <c r="AV980" s="128">
        <f t="shared" si="774"/>
        <v>0</v>
      </c>
      <c r="AW980" s="128">
        <f t="shared" si="775"/>
        <v>0</v>
      </c>
      <c r="AX980" s="146">
        <f t="shared" si="794"/>
        <v>0</v>
      </c>
      <c r="AY980" s="147">
        <f t="shared" si="776"/>
        <v>0</v>
      </c>
      <c r="AZ980" s="146">
        <f t="shared" si="795"/>
        <v>0</v>
      </c>
      <c r="BA980" s="129">
        <f t="shared" si="777"/>
        <v>0</v>
      </c>
      <c r="BB980" s="129">
        <f t="shared" si="778"/>
        <v>0</v>
      </c>
      <c r="BC980" s="129">
        <f t="shared" si="779"/>
        <v>0</v>
      </c>
      <c r="BD980" s="130">
        <f t="shared" si="780"/>
        <v>0</v>
      </c>
      <c r="BE980" s="130">
        <f t="shared" si="781"/>
        <v>0</v>
      </c>
      <c r="BF980" s="130">
        <f t="shared" si="782"/>
        <v>0</v>
      </c>
      <c r="BG980" s="149" t="b">
        <f t="shared" si="783"/>
        <v>0</v>
      </c>
      <c r="BH980" s="130" t="b">
        <f t="shared" si="784"/>
        <v>0</v>
      </c>
      <c r="BI980" s="130" t="str">
        <f t="shared" si="797"/>
        <v/>
      </c>
      <c r="BJ980" s="130" t="str">
        <f t="shared" si="798"/>
        <v/>
      </c>
      <c r="BK980" s="130">
        <f t="shared" si="799"/>
        <v>0</v>
      </c>
      <c r="BL980" s="130" t="str">
        <f t="shared" si="785"/>
        <v/>
      </c>
      <c r="BM980" s="130" t="str">
        <f t="shared" si="804"/>
        <v/>
      </c>
      <c r="BN980" s="130" t="str">
        <f t="shared" si="805"/>
        <v/>
      </c>
      <c r="BO980" s="130">
        <f t="shared" si="801"/>
        <v>0</v>
      </c>
      <c r="BP980" s="130">
        <f t="shared" si="802"/>
        <v>0</v>
      </c>
      <c r="BQ980" s="130">
        <f t="shared" si="803"/>
        <v>0</v>
      </c>
      <c r="BR980" s="130">
        <f t="shared" si="800"/>
        <v>0</v>
      </c>
      <c r="BS980" s="130" t="str">
        <f t="shared" si="786"/>
        <v>N</v>
      </c>
    </row>
    <row r="981" spans="1:71" ht="18" customHeight="1">
      <c r="A981" s="115"/>
      <c r="B981" s="117"/>
      <c r="C981" s="117"/>
      <c r="D981" s="118"/>
      <c r="E981" s="118"/>
      <c r="F981" s="115"/>
      <c r="G981" s="115"/>
      <c r="H981" s="119"/>
      <c r="I981" s="109" t="str">
        <f t="shared" si="756"/>
        <v xml:space="preserve"> </v>
      </c>
      <c r="J981" s="109" t="str">
        <f t="shared" si="757"/>
        <v xml:space="preserve"> </v>
      </c>
      <c r="K981" s="109" t="str">
        <f t="shared" si="758"/>
        <v xml:space="preserve"> </v>
      </c>
      <c r="W981" s="141" t="str">
        <f t="shared" si="759"/>
        <v xml:space="preserve"> </v>
      </c>
      <c r="X981" s="137" t="str">
        <f t="shared" si="760"/>
        <v xml:space="preserve"> </v>
      </c>
      <c r="Y981" s="137" t="str">
        <f t="shared" si="761"/>
        <v xml:space="preserve"> </v>
      </c>
      <c r="Z981" s="137" t="str">
        <f t="shared" si="787"/>
        <v xml:space="preserve"> </v>
      </c>
      <c r="AA981" s="138" t="str">
        <f t="shared" si="788"/>
        <v xml:space="preserve"> </v>
      </c>
      <c r="AB981" s="144" t="str">
        <f t="shared" si="789"/>
        <v xml:space="preserve"> </v>
      </c>
      <c r="AC981" s="139" t="e">
        <f t="shared" si="790"/>
        <v>#N/A</v>
      </c>
      <c r="AD981" s="139" t="e">
        <f t="shared" si="791"/>
        <v>#N/A</v>
      </c>
      <c r="AE981" s="140" t="str">
        <f>IF(ISBLANK($G981)," ",IF($D981="Z",#REF!,IF($G981=2,0,IF($G981=1,IF($AB981&gt;$AD981,#REF!,0),IF($AB981&lt;$AC981,#REF!,#REF!)))))</f>
        <v xml:space="preserve"> </v>
      </c>
      <c r="AF981" s="140" t="str">
        <f>IF(ISBLANK($G981)," ",IF($D981="Z",#REF!+#REF!,IF($G981=2,#REF!+#REF!,IF($G981=1,IF($AB981&gt;$AD981,#REF!+#REF!,#REF!+#REF!),IF($AB981&lt;$AC981,#REF!+#REF!,#REF!+#REF!)))))</f>
        <v xml:space="preserve"> </v>
      </c>
      <c r="AG981" s="125">
        <f t="shared" si="762"/>
        <v>0</v>
      </c>
      <c r="AH981" s="126">
        <f t="shared" si="763"/>
        <v>0</v>
      </c>
      <c r="AI981" s="126">
        <f t="shared" si="764"/>
        <v>0</v>
      </c>
      <c r="AJ981" s="126">
        <f t="shared" si="765"/>
        <v>0</v>
      </c>
      <c r="AK981" s="126">
        <f t="shared" si="766"/>
        <v>0</v>
      </c>
      <c r="AL981" s="126">
        <f t="shared" si="767"/>
        <v>4</v>
      </c>
      <c r="AM981" s="125">
        <f t="shared" si="796"/>
        <v>23</v>
      </c>
      <c r="AN981" s="125">
        <f t="shared" si="792"/>
        <v>0</v>
      </c>
      <c r="AO981" s="125">
        <f t="shared" si="793"/>
        <v>0</v>
      </c>
      <c r="AP981" s="125">
        <f t="shared" si="768"/>
        <v>1</v>
      </c>
      <c r="AQ981" s="127">
        <f t="shared" si="769"/>
        <v>810</v>
      </c>
      <c r="AR981" s="127">
        <f t="shared" si="770"/>
        <v>0</v>
      </c>
      <c r="AS981" s="125">
        <f t="shared" si="771"/>
        <v>0</v>
      </c>
      <c r="AT981" s="128">
        <f t="shared" si="772"/>
        <v>0</v>
      </c>
      <c r="AU981" s="128">
        <f t="shared" si="773"/>
        <v>0</v>
      </c>
      <c r="AV981" s="128">
        <f t="shared" si="774"/>
        <v>0</v>
      </c>
      <c r="AW981" s="128">
        <f t="shared" si="775"/>
        <v>0</v>
      </c>
      <c r="AX981" s="146">
        <f t="shared" si="794"/>
        <v>0</v>
      </c>
      <c r="AY981" s="147">
        <f t="shared" si="776"/>
        <v>0</v>
      </c>
      <c r="AZ981" s="146">
        <f t="shared" si="795"/>
        <v>0</v>
      </c>
      <c r="BA981" s="129">
        <f t="shared" si="777"/>
        <v>0</v>
      </c>
      <c r="BB981" s="129">
        <f t="shared" si="778"/>
        <v>0</v>
      </c>
      <c r="BC981" s="129">
        <f t="shared" si="779"/>
        <v>0</v>
      </c>
      <c r="BD981" s="130">
        <f t="shared" si="780"/>
        <v>0</v>
      </c>
      <c r="BE981" s="130">
        <f t="shared" si="781"/>
        <v>0</v>
      </c>
      <c r="BF981" s="130">
        <f t="shared" si="782"/>
        <v>0</v>
      </c>
      <c r="BG981" s="149" t="b">
        <f t="shared" si="783"/>
        <v>0</v>
      </c>
      <c r="BH981" s="130" t="b">
        <f t="shared" si="784"/>
        <v>0</v>
      </c>
      <c r="BI981" s="130" t="str">
        <f t="shared" si="797"/>
        <v/>
      </c>
      <c r="BJ981" s="130" t="str">
        <f t="shared" si="798"/>
        <v/>
      </c>
      <c r="BK981" s="130">
        <f t="shared" si="799"/>
        <v>0</v>
      </c>
      <c r="BL981" s="130" t="str">
        <f t="shared" si="785"/>
        <v/>
      </c>
      <c r="BM981" s="130" t="str">
        <f t="shared" si="804"/>
        <v/>
      </c>
      <c r="BN981" s="130" t="str">
        <f t="shared" si="805"/>
        <v/>
      </c>
      <c r="BO981" s="130">
        <f t="shared" si="801"/>
        <v>0</v>
      </c>
      <c r="BP981" s="130">
        <f t="shared" si="802"/>
        <v>0</v>
      </c>
      <c r="BQ981" s="130">
        <f t="shared" si="803"/>
        <v>0</v>
      </c>
      <c r="BR981" s="130">
        <f t="shared" si="800"/>
        <v>0</v>
      </c>
      <c r="BS981" s="130" t="str">
        <f t="shared" si="786"/>
        <v>N</v>
      </c>
    </row>
    <row r="982" spans="1:71" ht="18" customHeight="1">
      <c r="A982" s="115"/>
      <c r="B982" s="117"/>
      <c r="C982" s="117"/>
      <c r="D982" s="118"/>
      <c r="E982" s="118"/>
      <c r="F982" s="115"/>
      <c r="G982" s="115"/>
      <c r="H982" s="119"/>
      <c r="I982" s="109" t="str">
        <f t="shared" si="756"/>
        <v xml:space="preserve"> </v>
      </c>
      <c r="J982" s="109" t="str">
        <f t="shared" si="757"/>
        <v xml:space="preserve"> </v>
      </c>
      <c r="K982" s="109" t="str">
        <f t="shared" si="758"/>
        <v xml:space="preserve"> </v>
      </c>
      <c r="W982" s="141" t="str">
        <f t="shared" si="759"/>
        <v xml:space="preserve"> </v>
      </c>
      <c r="X982" s="137" t="str">
        <f t="shared" si="760"/>
        <v xml:space="preserve"> </v>
      </c>
      <c r="Y982" s="137" t="str">
        <f t="shared" si="761"/>
        <v xml:space="preserve"> </v>
      </c>
      <c r="Z982" s="137" t="str">
        <f t="shared" si="787"/>
        <v xml:space="preserve"> </v>
      </c>
      <c r="AA982" s="138" t="str">
        <f t="shared" si="788"/>
        <v xml:space="preserve"> </v>
      </c>
      <c r="AB982" s="144" t="str">
        <f t="shared" si="789"/>
        <v xml:space="preserve"> </v>
      </c>
      <c r="AC982" s="139" t="e">
        <f t="shared" si="790"/>
        <v>#N/A</v>
      </c>
      <c r="AD982" s="139" t="e">
        <f t="shared" si="791"/>
        <v>#N/A</v>
      </c>
      <c r="AE982" s="140" t="str">
        <f>IF(ISBLANK($G982)," ",IF($D982="Z",#REF!,IF($G982=2,0,IF($G982=1,IF($AB982&gt;$AD982,#REF!,0),IF($AB982&lt;$AC982,#REF!,#REF!)))))</f>
        <v xml:space="preserve"> </v>
      </c>
      <c r="AF982" s="140" t="str">
        <f>IF(ISBLANK($G982)," ",IF($D982="Z",#REF!+#REF!,IF($G982=2,#REF!+#REF!,IF($G982=1,IF($AB982&gt;$AD982,#REF!+#REF!,#REF!+#REF!),IF($AB982&lt;$AC982,#REF!+#REF!,#REF!+#REF!)))))</f>
        <v xml:space="preserve"> </v>
      </c>
      <c r="AG982" s="125">
        <f t="shared" si="762"/>
        <v>0</v>
      </c>
      <c r="AH982" s="126">
        <f t="shared" si="763"/>
        <v>0</v>
      </c>
      <c r="AI982" s="126">
        <f t="shared" si="764"/>
        <v>0</v>
      </c>
      <c r="AJ982" s="126">
        <f t="shared" si="765"/>
        <v>0</v>
      </c>
      <c r="AK982" s="126">
        <f t="shared" si="766"/>
        <v>0</v>
      </c>
      <c r="AL982" s="126">
        <f t="shared" si="767"/>
        <v>4</v>
      </c>
      <c r="AM982" s="125">
        <f t="shared" si="796"/>
        <v>23</v>
      </c>
      <c r="AN982" s="125">
        <f t="shared" si="792"/>
        <v>0</v>
      </c>
      <c r="AO982" s="125">
        <f t="shared" si="793"/>
        <v>0</v>
      </c>
      <c r="AP982" s="125">
        <f t="shared" si="768"/>
        <v>1</v>
      </c>
      <c r="AQ982" s="127">
        <f t="shared" si="769"/>
        <v>810</v>
      </c>
      <c r="AR982" s="127">
        <f t="shared" si="770"/>
        <v>0</v>
      </c>
      <c r="AS982" s="125">
        <f t="shared" si="771"/>
        <v>0</v>
      </c>
      <c r="AT982" s="128">
        <f t="shared" si="772"/>
        <v>0</v>
      </c>
      <c r="AU982" s="128">
        <f t="shared" si="773"/>
        <v>0</v>
      </c>
      <c r="AV982" s="128">
        <f t="shared" si="774"/>
        <v>0</v>
      </c>
      <c r="AW982" s="128">
        <f t="shared" si="775"/>
        <v>0</v>
      </c>
      <c r="AX982" s="146">
        <f t="shared" si="794"/>
        <v>0</v>
      </c>
      <c r="AY982" s="147">
        <f t="shared" si="776"/>
        <v>0</v>
      </c>
      <c r="AZ982" s="146">
        <f t="shared" si="795"/>
        <v>0</v>
      </c>
      <c r="BA982" s="129">
        <f t="shared" si="777"/>
        <v>0</v>
      </c>
      <c r="BB982" s="129">
        <f t="shared" si="778"/>
        <v>0</v>
      </c>
      <c r="BC982" s="129">
        <f t="shared" si="779"/>
        <v>0</v>
      </c>
      <c r="BD982" s="130">
        <f t="shared" si="780"/>
        <v>0</v>
      </c>
      <c r="BE982" s="130">
        <f t="shared" si="781"/>
        <v>0</v>
      </c>
      <c r="BF982" s="130">
        <f t="shared" si="782"/>
        <v>0</v>
      </c>
      <c r="BG982" s="149" t="b">
        <f t="shared" si="783"/>
        <v>0</v>
      </c>
      <c r="BH982" s="130" t="b">
        <f t="shared" si="784"/>
        <v>0</v>
      </c>
      <c r="BI982" s="130" t="str">
        <f t="shared" si="797"/>
        <v/>
      </c>
      <c r="BJ982" s="130" t="str">
        <f t="shared" si="798"/>
        <v/>
      </c>
      <c r="BK982" s="130">
        <f t="shared" si="799"/>
        <v>0</v>
      </c>
      <c r="BL982" s="130" t="str">
        <f t="shared" si="785"/>
        <v/>
      </c>
      <c r="BM982" s="130" t="str">
        <f t="shared" si="804"/>
        <v/>
      </c>
      <c r="BN982" s="130" t="str">
        <f t="shared" si="805"/>
        <v/>
      </c>
      <c r="BO982" s="130">
        <f t="shared" si="801"/>
        <v>0</v>
      </c>
      <c r="BP982" s="130">
        <f t="shared" si="802"/>
        <v>0</v>
      </c>
      <c r="BQ982" s="130">
        <f t="shared" si="803"/>
        <v>0</v>
      </c>
      <c r="BR982" s="130">
        <f t="shared" si="800"/>
        <v>0</v>
      </c>
      <c r="BS982" s="130" t="str">
        <f t="shared" si="786"/>
        <v>N</v>
      </c>
    </row>
    <row r="983" spans="1:71" ht="18" customHeight="1">
      <c r="A983" s="115"/>
      <c r="B983" s="117"/>
      <c r="C983" s="117"/>
      <c r="D983" s="118"/>
      <c r="E983" s="118"/>
      <c r="F983" s="115"/>
      <c r="G983" s="115"/>
      <c r="H983" s="119"/>
      <c r="I983" s="109" t="str">
        <f t="shared" si="756"/>
        <v xml:space="preserve"> </v>
      </c>
      <c r="J983" s="109" t="str">
        <f t="shared" si="757"/>
        <v xml:space="preserve"> </v>
      </c>
      <c r="K983" s="109" t="str">
        <f t="shared" si="758"/>
        <v xml:space="preserve"> </v>
      </c>
      <c r="W983" s="141" t="str">
        <f t="shared" si="759"/>
        <v xml:space="preserve"> </v>
      </c>
      <c r="X983" s="137" t="str">
        <f t="shared" si="760"/>
        <v xml:space="preserve"> </v>
      </c>
      <c r="Y983" s="137" t="str">
        <f t="shared" si="761"/>
        <v xml:space="preserve"> </v>
      </c>
      <c r="Z983" s="137" t="str">
        <f t="shared" si="787"/>
        <v xml:space="preserve"> </v>
      </c>
      <c r="AA983" s="138" t="str">
        <f t="shared" si="788"/>
        <v xml:space="preserve"> </v>
      </c>
      <c r="AB983" s="144" t="str">
        <f t="shared" si="789"/>
        <v xml:space="preserve"> </v>
      </c>
      <c r="AC983" s="139" t="e">
        <f t="shared" si="790"/>
        <v>#N/A</v>
      </c>
      <c r="AD983" s="139" t="e">
        <f t="shared" si="791"/>
        <v>#N/A</v>
      </c>
      <c r="AE983" s="140" t="str">
        <f>IF(ISBLANK($G983)," ",IF($D983="Z",#REF!,IF($G983=2,0,IF($G983=1,IF($AB983&gt;$AD983,#REF!,0),IF($AB983&lt;$AC983,#REF!,#REF!)))))</f>
        <v xml:space="preserve"> </v>
      </c>
      <c r="AF983" s="140" t="str">
        <f>IF(ISBLANK($G983)," ",IF($D983="Z",#REF!+#REF!,IF($G983=2,#REF!+#REF!,IF($G983=1,IF($AB983&gt;$AD983,#REF!+#REF!,#REF!+#REF!),IF($AB983&lt;$AC983,#REF!+#REF!,#REF!+#REF!)))))</f>
        <v xml:space="preserve"> </v>
      </c>
      <c r="AG983" s="125">
        <f t="shared" si="762"/>
        <v>0</v>
      </c>
      <c r="AH983" s="126">
        <f t="shared" si="763"/>
        <v>0</v>
      </c>
      <c r="AI983" s="126">
        <f t="shared" si="764"/>
        <v>0</v>
      </c>
      <c r="AJ983" s="126">
        <f t="shared" si="765"/>
        <v>0</v>
      </c>
      <c r="AK983" s="126">
        <f t="shared" si="766"/>
        <v>0</v>
      </c>
      <c r="AL983" s="126">
        <f t="shared" si="767"/>
        <v>4</v>
      </c>
      <c r="AM983" s="125">
        <f t="shared" si="796"/>
        <v>23</v>
      </c>
      <c r="AN983" s="125">
        <f t="shared" si="792"/>
        <v>0</v>
      </c>
      <c r="AO983" s="125">
        <f t="shared" si="793"/>
        <v>0</v>
      </c>
      <c r="AP983" s="125">
        <f t="shared" si="768"/>
        <v>1</v>
      </c>
      <c r="AQ983" s="127">
        <f t="shared" si="769"/>
        <v>810</v>
      </c>
      <c r="AR983" s="127">
        <f t="shared" si="770"/>
        <v>0</v>
      </c>
      <c r="AS983" s="125">
        <f t="shared" si="771"/>
        <v>0</v>
      </c>
      <c r="AT983" s="128">
        <f t="shared" si="772"/>
        <v>0</v>
      </c>
      <c r="AU983" s="128">
        <f t="shared" si="773"/>
        <v>0</v>
      </c>
      <c r="AV983" s="128">
        <f t="shared" si="774"/>
        <v>0</v>
      </c>
      <c r="AW983" s="128">
        <f t="shared" si="775"/>
        <v>0</v>
      </c>
      <c r="AX983" s="146">
        <f t="shared" si="794"/>
        <v>0</v>
      </c>
      <c r="AY983" s="147">
        <f t="shared" si="776"/>
        <v>0</v>
      </c>
      <c r="AZ983" s="146">
        <f t="shared" si="795"/>
        <v>0</v>
      </c>
      <c r="BA983" s="129">
        <f t="shared" si="777"/>
        <v>0</v>
      </c>
      <c r="BB983" s="129">
        <f t="shared" si="778"/>
        <v>0</v>
      </c>
      <c r="BC983" s="129">
        <f t="shared" si="779"/>
        <v>0</v>
      </c>
      <c r="BD983" s="130">
        <f t="shared" si="780"/>
        <v>0</v>
      </c>
      <c r="BE983" s="130">
        <f t="shared" si="781"/>
        <v>0</v>
      </c>
      <c r="BF983" s="130">
        <f t="shared" si="782"/>
        <v>0</v>
      </c>
      <c r="BG983" s="149" t="b">
        <f t="shared" si="783"/>
        <v>0</v>
      </c>
      <c r="BH983" s="130" t="b">
        <f t="shared" si="784"/>
        <v>0</v>
      </c>
      <c r="BI983" s="130" t="str">
        <f t="shared" si="797"/>
        <v/>
      </c>
      <c r="BJ983" s="130" t="str">
        <f t="shared" si="798"/>
        <v/>
      </c>
      <c r="BK983" s="130">
        <f t="shared" si="799"/>
        <v>0</v>
      </c>
      <c r="BL983" s="130" t="str">
        <f t="shared" si="785"/>
        <v/>
      </c>
      <c r="BM983" s="130" t="str">
        <f t="shared" si="804"/>
        <v/>
      </c>
      <c r="BN983" s="130" t="str">
        <f t="shared" si="805"/>
        <v/>
      </c>
      <c r="BO983" s="130">
        <f t="shared" si="801"/>
        <v>0</v>
      </c>
      <c r="BP983" s="130">
        <f t="shared" si="802"/>
        <v>0</v>
      </c>
      <c r="BQ983" s="130">
        <f t="shared" si="803"/>
        <v>0</v>
      </c>
      <c r="BR983" s="130">
        <f t="shared" si="800"/>
        <v>0</v>
      </c>
      <c r="BS983" s="130" t="str">
        <f t="shared" si="786"/>
        <v>N</v>
      </c>
    </row>
    <row r="984" spans="1:71" ht="18" customHeight="1">
      <c r="A984" s="115"/>
      <c r="B984" s="117"/>
      <c r="C984" s="117"/>
      <c r="D984" s="118"/>
      <c r="E984" s="118"/>
      <c r="F984" s="115"/>
      <c r="G984" s="115"/>
      <c r="H984" s="119"/>
      <c r="I984" s="109" t="str">
        <f t="shared" si="756"/>
        <v xml:space="preserve"> </v>
      </c>
      <c r="J984" s="109" t="str">
        <f t="shared" si="757"/>
        <v xml:space="preserve"> </v>
      </c>
      <c r="K984" s="109" t="str">
        <f t="shared" si="758"/>
        <v xml:space="preserve"> </v>
      </c>
      <c r="W984" s="141" t="str">
        <f t="shared" si="759"/>
        <v xml:space="preserve"> </v>
      </c>
      <c r="X984" s="137" t="str">
        <f t="shared" si="760"/>
        <v xml:space="preserve"> </v>
      </c>
      <c r="Y984" s="137" t="str">
        <f t="shared" si="761"/>
        <v xml:space="preserve"> </v>
      </c>
      <c r="Z984" s="137" t="str">
        <f t="shared" si="787"/>
        <v xml:space="preserve"> </v>
      </c>
      <c r="AA984" s="138" t="str">
        <f t="shared" si="788"/>
        <v xml:space="preserve"> </v>
      </c>
      <c r="AB984" s="144" t="str">
        <f t="shared" si="789"/>
        <v xml:space="preserve"> </v>
      </c>
      <c r="AC984" s="139" t="e">
        <f t="shared" si="790"/>
        <v>#N/A</v>
      </c>
      <c r="AD984" s="139" t="e">
        <f t="shared" si="791"/>
        <v>#N/A</v>
      </c>
      <c r="AE984" s="140" t="str">
        <f>IF(ISBLANK($G984)," ",IF($D984="Z",#REF!,IF($G984=2,0,IF($G984=1,IF($AB984&gt;$AD984,#REF!,0),IF($AB984&lt;$AC984,#REF!,#REF!)))))</f>
        <v xml:space="preserve"> </v>
      </c>
      <c r="AF984" s="140" t="str">
        <f>IF(ISBLANK($G984)," ",IF($D984="Z",#REF!+#REF!,IF($G984=2,#REF!+#REF!,IF($G984=1,IF($AB984&gt;$AD984,#REF!+#REF!,#REF!+#REF!),IF($AB984&lt;$AC984,#REF!+#REF!,#REF!+#REF!)))))</f>
        <v xml:space="preserve"> </v>
      </c>
      <c r="AG984" s="125">
        <f t="shared" si="762"/>
        <v>0</v>
      </c>
      <c r="AH984" s="126">
        <f t="shared" si="763"/>
        <v>0</v>
      </c>
      <c r="AI984" s="126">
        <f t="shared" si="764"/>
        <v>0</v>
      </c>
      <c r="AJ984" s="126">
        <f t="shared" si="765"/>
        <v>0</v>
      </c>
      <c r="AK984" s="126">
        <f t="shared" si="766"/>
        <v>0</v>
      </c>
      <c r="AL984" s="126">
        <f t="shared" si="767"/>
        <v>4</v>
      </c>
      <c r="AM984" s="125">
        <f t="shared" si="796"/>
        <v>23</v>
      </c>
      <c r="AN984" s="125">
        <f t="shared" si="792"/>
        <v>0</v>
      </c>
      <c r="AO984" s="125">
        <f t="shared" si="793"/>
        <v>0</v>
      </c>
      <c r="AP984" s="125">
        <f t="shared" si="768"/>
        <v>1</v>
      </c>
      <c r="AQ984" s="127">
        <f t="shared" si="769"/>
        <v>810</v>
      </c>
      <c r="AR984" s="127">
        <f t="shared" si="770"/>
        <v>0</v>
      </c>
      <c r="AS984" s="125">
        <f t="shared" si="771"/>
        <v>0</v>
      </c>
      <c r="AT984" s="128">
        <f t="shared" si="772"/>
        <v>0</v>
      </c>
      <c r="AU984" s="128">
        <f t="shared" si="773"/>
        <v>0</v>
      </c>
      <c r="AV984" s="128">
        <f t="shared" si="774"/>
        <v>0</v>
      </c>
      <c r="AW984" s="128">
        <f t="shared" si="775"/>
        <v>0</v>
      </c>
      <c r="AX984" s="146">
        <f t="shared" si="794"/>
        <v>0</v>
      </c>
      <c r="AY984" s="147">
        <f t="shared" si="776"/>
        <v>0</v>
      </c>
      <c r="AZ984" s="146">
        <f t="shared" si="795"/>
        <v>0</v>
      </c>
      <c r="BA984" s="129">
        <f t="shared" si="777"/>
        <v>0</v>
      </c>
      <c r="BB984" s="129">
        <f t="shared" si="778"/>
        <v>0</v>
      </c>
      <c r="BC984" s="129">
        <f t="shared" si="779"/>
        <v>0</v>
      </c>
      <c r="BD984" s="130">
        <f t="shared" si="780"/>
        <v>0</v>
      </c>
      <c r="BE984" s="130">
        <f t="shared" si="781"/>
        <v>0</v>
      </c>
      <c r="BF984" s="130">
        <f t="shared" si="782"/>
        <v>0</v>
      </c>
      <c r="BG984" s="149" t="b">
        <f t="shared" si="783"/>
        <v>0</v>
      </c>
      <c r="BH984" s="130" t="b">
        <f t="shared" si="784"/>
        <v>0</v>
      </c>
      <c r="BI984" s="130" t="str">
        <f t="shared" si="797"/>
        <v/>
      </c>
      <c r="BJ984" s="130" t="str">
        <f t="shared" si="798"/>
        <v/>
      </c>
      <c r="BK984" s="130">
        <f t="shared" si="799"/>
        <v>0</v>
      </c>
      <c r="BL984" s="130" t="str">
        <f t="shared" si="785"/>
        <v/>
      </c>
      <c r="BM984" s="130" t="str">
        <f t="shared" si="804"/>
        <v/>
      </c>
      <c r="BN984" s="130" t="str">
        <f t="shared" si="805"/>
        <v/>
      </c>
      <c r="BO984" s="130">
        <f t="shared" si="801"/>
        <v>0</v>
      </c>
      <c r="BP984" s="130">
        <f t="shared" si="802"/>
        <v>0</v>
      </c>
      <c r="BQ984" s="130">
        <f t="shared" si="803"/>
        <v>0</v>
      </c>
      <c r="BR984" s="130">
        <f t="shared" si="800"/>
        <v>0</v>
      </c>
      <c r="BS984" s="130" t="str">
        <f t="shared" si="786"/>
        <v>N</v>
      </c>
    </row>
    <row r="985" spans="1:71" ht="18" customHeight="1">
      <c r="A985" s="115"/>
      <c r="B985" s="117"/>
      <c r="C985" s="117"/>
      <c r="D985" s="118"/>
      <c r="E985" s="118"/>
      <c r="F985" s="115"/>
      <c r="G985" s="115"/>
      <c r="H985" s="119"/>
      <c r="I985" s="109" t="str">
        <f t="shared" si="756"/>
        <v xml:space="preserve"> </v>
      </c>
      <c r="J985" s="109" t="str">
        <f t="shared" si="757"/>
        <v xml:space="preserve"> </v>
      </c>
      <c r="K985" s="109" t="str">
        <f t="shared" si="758"/>
        <v xml:space="preserve"> </v>
      </c>
      <c r="W985" s="141" t="str">
        <f t="shared" si="759"/>
        <v xml:space="preserve"> </v>
      </c>
      <c r="X985" s="137" t="str">
        <f t="shared" si="760"/>
        <v xml:space="preserve"> </v>
      </c>
      <c r="Y985" s="137" t="str">
        <f t="shared" si="761"/>
        <v xml:space="preserve"> </v>
      </c>
      <c r="Z985" s="137" t="str">
        <f t="shared" si="787"/>
        <v xml:space="preserve"> </v>
      </c>
      <c r="AA985" s="138" t="str">
        <f t="shared" si="788"/>
        <v xml:space="preserve"> </v>
      </c>
      <c r="AB985" s="144" t="str">
        <f t="shared" si="789"/>
        <v xml:space="preserve"> </v>
      </c>
      <c r="AC985" s="139" t="e">
        <f t="shared" si="790"/>
        <v>#N/A</v>
      </c>
      <c r="AD985" s="139" t="e">
        <f t="shared" si="791"/>
        <v>#N/A</v>
      </c>
      <c r="AE985" s="140" t="str">
        <f>IF(ISBLANK($G985)," ",IF($D985="Z",#REF!,IF($G985=2,0,IF($G985=1,IF($AB985&gt;$AD985,#REF!,0),IF($AB985&lt;$AC985,#REF!,#REF!)))))</f>
        <v xml:space="preserve"> </v>
      </c>
      <c r="AF985" s="140" t="str">
        <f>IF(ISBLANK($G985)," ",IF($D985="Z",#REF!+#REF!,IF($G985=2,#REF!+#REF!,IF($G985=1,IF($AB985&gt;$AD985,#REF!+#REF!,#REF!+#REF!),IF($AB985&lt;$AC985,#REF!+#REF!,#REF!+#REF!)))))</f>
        <v xml:space="preserve"> </v>
      </c>
      <c r="AG985" s="125">
        <f t="shared" si="762"/>
        <v>0</v>
      </c>
      <c r="AH985" s="126">
        <f t="shared" si="763"/>
        <v>0</v>
      </c>
      <c r="AI985" s="126">
        <f t="shared" si="764"/>
        <v>0</v>
      </c>
      <c r="AJ985" s="126">
        <f t="shared" si="765"/>
        <v>0</v>
      </c>
      <c r="AK985" s="126">
        <f t="shared" si="766"/>
        <v>0</v>
      </c>
      <c r="AL985" s="126">
        <f t="shared" si="767"/>
        <v>4</v>
      </c>
      <c r="AM985" s="125">
        <f t="shared" si="796"/>
        <v>23</v>
      </c>
      <c r="AN985" s="125">
        <f t="shared" si="792"/>
        <v>0</v>
      </c>
      <c r="AO985" s="125">
        <f t="shared" si="793"/>
        <v>0</v>
      </c>
      <c r="AP985" s="125">
        <f t="shared" si="768"/>
        <v>1</v>
      </c>
      <c r="AQ985" s="127">
        <f t="shared" si="769"/>
        <v>810</v>
      </c>
      <c r="AR985" s="127">
        <f t="shared" si="770"/>
        <v>0</v>
      </c>
      <c r="AS985" s="125">
        <f t="shared" si="771"/>
        <v>0</v>
      </c>
      <c r="AT985" s="128">
        <f t="shared" si="772"/>
        <v>0</v>
      </c>
      <c r="AU985" s="128">
        <f t="shared" si="773"/>
        <v>0</v>
      </c>
      <c r="AV985" s="128">
        <f t="shared" si="774"/>
        <v>0</v>
      </c>
      <c r="AW985" s="128">
        <f t="shared" si="775"/>
        <v>0</v>
      </c>
      <c r="AX985" s="146">
        <f t="shared" si="794"/>
        <v>0</v>
      </c>
      <c r="AY985" s="147">
        <f t="shared" si="776"/>
        <v>0</v>
      </c>
      <c r="AZ985" s="146">
        <f t="shared" si="795"/>
        <v>0</v>
      </c>
      <c r="BA985" s="129">
        <f t="shared" si="777"/>
        <v>0</v>
      </c>
      <c r="BB985" s="129">
        <f t="shared" si="778"/>
        <v>0</v>
      </c>
      <c r="BC985" s="129">
        <f t="shared" si="779"/>
        <v>0</v>
      </c>
      <c r="BD985" s="130">
        <f t="shared" si="780"/>
        <v>0</v>
      </c>
      <c r="BE985" s="130">
        <f t="shared" si="781"/>
        <v>0</v>
      </c>
      <c r="BF985" s="130">
        <f t="shared" si="782"/>
        <v>0</v>
      </c>
      <c r="BG985" s="149" t="b">
        <f t="shared" si="783"/>
        <v>0</v>
      </c>
      <c r="BH985" s="130" t="b">
        <f t="shared" si="784"/>
        <v>0</v>
      </c>
      <c r="BI985" s="130" t="str">
        <f t="shared" si="797"/>
        <v/>
      </c>
      <c r="BJ985" s="130" t="str">
        <f t="shared" si="798"/>
        <v/>
      </c>
      <c r="BK985" s="130">
        <f t="shared" si="799"/>
        <v>0</v>
      </c>
      <c r="BL985" s="130" t="str">
        <f t="shared" si="785"/>
        <v/>
      </c>
      <c r="BM985" s="130" t="str">
        <f t="shared" si="804"/>
        <v/>
      </c>
      <c r="BN985" s="130" t="str">
        <f t="shared" si="805"/>
        <v/>
      </c>
      <c r="BO985" s="130">
        <f t="shared" si="801"/>
        <v>0</v>
      </c>
      <c r="BP985" s="130">
        <f t="shared" si="802"/>
        <v>0</v>
      </c>
      <c r="BQ985" s="130">
        <f t="shared" si="803"/>
        <v>0</v>
      </c>
      <c r="BR985" s="130">
        <f t="shared" si="800"/>
        <v>0</v>
      </c>
      <c r="BS985" s="130" t="str">
        <f t="shared" si="786"/>
        <v>N</v>
      </c>
    </row>
    <row r="986" spans="1:71" ht="18" customHeight="1">
      <c r="A986" s="115"/>
      <c r="B986" s="117"/>
      <c r="C986" s="117"/>
      <c r="D986" s="118"/>
      <c r="E986" s="118"/>
      <c r="F986" s="115"/>
      <c r="G986" s="115"/>
      <c r="H986" s="119"/>
      <c r="I986" s="109" t="str">
        <f t="shared" si="756"/>
        <v xml:space="preserve"> </v>
      </c>
      <c r="J986" s="109" t="str">
        <f t="shared" si="757"/>
        <v xml:space="preserve"> </v>
      </c>
      <c r="K986" s="109" t="str">
        <f t="shared" si="758"/>
        <v xml:space="preserve"> </v>
      </c>
      <c r="W986" s="141" t="str">
        <f t="shared" si="759"/>
        <v xml:space="preserve"> </v>
      </c>
      <c r="X986" s="137" t="str">
        <f t="shared" si="760"/>
        <v xml:space="preserve"> </v>
      </c>
      <c r="Y986" s="137" t="str">
        <f t="shared" si="761"/>
        <v xml:space="preserve"> </v>
      </c>
      <c r="Z986" s="137" t="str">
        <f t="shared" si="787"/>
        <v xml:space="preserve"> </v>
      </c>
      <c r="AA986" s="138" t="str">
        <f t="shared" si="788"/>
        <v xml:space="preserve"> </v>
      </c>
      <c r="AB986" s="144" t="str">
        <f t="shared" si="789"/>
        <v xml:space="preserve"> </v>
      </c>
      <c r="AC986" s="139" t="e">
        <f t="shared" si="790"/>
        <v>#N/A</v>
      </c>
      <c r="AD986" s="139" t="e">
        <f t="shared" si="791"/>
        <v>#N/A</v>
      </c>
      <c r="AE986" s="140" t="str">
        <f>IF(ISBLANK($G986)," ",IF($D986="Z",#REF!,IF($G986=2,0,IF($G986=1,IF($AB986&gt;$AD986,#REF!,0),IF($AB986&lt;$AC986,#REF!,#REF!)))))</f>
        <v xml:space="preserve"> </v>
      </c>
      <c r="AF986" s="140" t="str">
        <f>IF(ISBLANK($G986)," ",IF($D986="Z",#REF!+#REF!,IF($G986=2,#REF!+#REF!,IF($G986=1,IF($AB986&gt;$AD986,#REF!+#REF!,#REF!+#REF!),IF($AB986&lt;$AC986,#REF!+#REF!,#REF!+#REF!)))))</f>
        <v xml:space="preserve"> </v>
      </c>
      <c r="AG986" s="125">
        <f t="shared" si="762"/>
        <v>0</v>
      </c>
      <c r="AH986" s="126">
        <f t="shared" si="763"/>
        <v>0</v>
      </c>
      <c r="AI986" s="126">
        <f t="shared" si="764"/>
        <v>0</v>
      </c>
      <c r="AJ986" s="126">
        <f t="shared" si="765"/>
        <v>0</v>
      </c>
      <c r="AK986" s="126">
        <f t="shared" si="766"/>
        <v>0</v>
      </c>
      <c r="AL986" s="126">
        <f t="shared" si="767"/>
        <v>4</v>
      </c>
      <c r="AM986" s="125">
        <f t="shared" si="796"/>
        <v>23</v>
      </c>
      <c r="AN986" s="125">
        <f t="shared" si="792"/>
        <v>0</v>
      </c>
      <c r="AO986" s="125">
        <f t="shared" si="793"/>
        <v>0</v>
      </c>
      <c r="AP986" s="125">
        <f t="shared" si="768"/>
        <v>1</v>
      </c>
      <c r="AQ986" s="127">
        <f t="shared" si="769"/>
        <v>810</v>
      </c>
      <c r="AR986" s="127">
        <f t="shared" si="770"/>
        <v>0</v>
      </c>
      <c r="AS986" s="125">
        <f t="shared" si="771"/>
        <v>0</v>
      </c>
      <c r="AT986" s="128">
        <f t="shared" si="772"/>
        <v>0</v>
      </c>
      <c r="AU986" s="128">
        <f t="shared" si="773"/>
        <v>0</v>
      </c>
      <c r="AV986" s="128">
        <f t="shared" si="774"/>
        <v>0</v>
      </c>
      <c r="AW986" s="128">
        <f t="shared" si="775"/>
        <v>0</v>
      </c>
      <c r="AX986" s="146">
        <f t="shared" si="794"/>
        <v>0</v>
      </c>
      <c r="AY986" s="147">
        <f t="shared" si="776"/>
        <v>0</v>
      </c>
      <c r="AZ986" s="146">
        <f t="shared" si="795"/>
        <v>0</v>
      </c>
      <c r="BA986" s="129">
        <f t="shared" si="777"/>
        <v>0</v>
      </c>
      <c r="BB986" s="129">
        <f t="shared" si="778"/>
        <v>0</v>
      </c>
      <c r="BC986" s="129">
        <f t="shared" si="779"/>
        <v>0</v>
      </c>
      <c r="BD986" s="130">
        <f t="shared" si="780"/>
        <v>0</v>
      </c>
      <c r="BE986" s="130">
        <f t="shared" si="781"/>
        <v>0</v>
      </c>
      <c r="BF986" s="130">
        <f t="shared" si="782"/>
        <v>0</v>
      </c>
      <c r="BG986" s="149" t="b">
        <f t="shared" si="783"/>
        <v>0</v>
      </c>
      <c r="BH986" s="130" t="b">
        <f t="shared" si="784"/>
        <v>0</v>
      </c>
      <c r="BI986" s="130" t="str">
        <f t="shared" si="797"/>
        <v/>
      </c>
      <c r="BJ986" s="130" t="str">
        <f t="shared" si="798"/>
        <v/>
      </c>
      <c r="BK986" s="130">
        <f t="shared" si="799"/>
        <v>0</v>
      </c>
      <c r="BL986" s="130" t="str">
        <f t="shared" si="785"/>
        <v/>
      </c>
      <c r="BM986" s="130" t="str">
        <f t="shared" si="804"/>
        <v/>
      </c>
      <c r="BN986" s="130" t="str">
        <f t="shared" si="805"/>
        <v/>
      </c>
      <c r="BO986" s="130">
        <f t="shared" si="801"/>
        <v>0</v>
      </c>
      <c r="BP986" s="130">
        <f t="shared" si="802"/>
        <v>0</v>
      </c>
      <c r="BQ986" s="130">
        <f t="shared" si="803"/>
        <v>0</v>
      </c>
      <c r="BR986" s="130">
        <f t="shared" si="800"/>
        <v>0</v>
      </c>
      <c r="BS986" s="130" t="str">
        <f t="shared" si="786"/>
        <v>N</v>
      </c>
    </row>
    <row r="987" spans="1:71" ht="18" customHeight="1">
      <c r="A987" s="115"/>
      <c r="B987" s="117"/>
      <c r="C987" s="117"/>
      <c r="D987" s="118"/>
      <c r="E987" s="118"/>
      <c r="F987" s="115"/>
      <c r="G987" s="115"/>
      <c r="H987" s="119"/>
      <c r="I987" s="109" t="str">
        <f t="shared" si="756"/>
        <v xml:space="preserve"> </v>
      </c>
      <c r="J987" s="109" t="str">
        <f t="shared" si="757"/>
        <v xml:space="preserve"> </v>
      </c>
      <c r="K987" s="109" t="str">
        <f t="shared" si="758"/>
        <v xml:space="preserve"> </v>
      </c>
      <c r="W987" s="141" t="str">
        <f t="shared" si="759"/>
        <v xml:space="preserve"> </v>
      </c>
      <c r="X987" s="137" t="str">
        <f t="shared" si="760"/>
        <v xml:space="preserve"> </v>
      </c>
      <c r="Y987" s="137" t="str">
        <f t="shared" si="761"/>
        <v xml:space="preserve"> </v>
      </c>
      <c r="Z987" s="137" t="str">
        <f t="shared" si="787"/>
        <v xml:space="preserve"> </v>
      </c>
      <c r="AA987" s="138" t="str">
        <f t="shared" si="788"/>
        <v xml:space="preserve"> </v>
      </c>
      <c r="AB987" s="144" t="str">
        <f t="shared" si="789"/>
        <v xml:space="preserve"> </v>
      </c>
      <c r="AC987" s="139" t="e">
        <f t="shared" si="790"/>
        <v>#N/A</v>
      </c>
      <c r="AD987" s="139" t="e">
        <f t="shared" si="791"/>
        <v>#N/A</v>
      </c>
      <c r="AE987" s="140" t="str">
        <f>IF(ISBLANK($G987)," ",IF($D987="Z",#REF!,IF($G987=2,0,IF($G987=1,IF($AB987&gt;$AD987,#REF!,0),IF($AB987&lt;$AC987,#REF!,#REF!)))))</f>
        <v xml:space="preserve"> </v>
      </c>
      <c r="AF987" s="140" t="str">
        <f>IF(ISBLANK($G987)," ",IF($D987="Z",#REF!+#REF!,IF($G987=2,#REF!+#REF!,IF($G987=1,IF($AB987&gt;$AD987,#REF!+#REF!,#REF!+#REF!),IF($AB987&lt;$AC987,#REF!+#REF!,#REF!+#REF!)))))</f>
        <v xml:space="preserve"> </v>
      </c>
      <c r="AG987" s="125">
        <f t="shared" si="762"/>
        <v>0</v>
      </c>
      <c r="AH987" s="126">
        <f t="shared" si="763"/>
        <v>0</v>
      </c>
      <c r="AI987" s="126">
        <f t="shared" si="764"/>
        <v>0</v>
      </c>
      <c r="AJ987" s="126">
        <f t="shared" si="765"/>
        <v>0</v>
      </c>
      <c r="AK987" s="126">
        <f t="shared" si="766"/>
        <v>0</v>
      </c>
      <c r="AL987" s="126">
        <f t="shared" si="767"/>
        <v>4</v>
      </c>
      <c r="AM987" s="125">
        <f t="shared" si="796"/>
        <v>23</v>
      </c>
      <c r="AN987" s="125">
        <f t="shared" si="792"/>
        <v>0</v>
      </c>
      <c r="AO987" s="125">
        <f t="shared" si="793"/>
        <v>0</v>
      </c>
      <c r="AP987" s="125">
        <f t="shared" si="768"/>
        <v>1</v>
      </c>
      <c r="AQ987" s="127">
        <f t="shared" si="769"/>
        <v>810</v>
      </c>
      <c r="AR987" s="127">
        <f t="shared" si="770"/>
        <v>0</v>
      </c>
      <c r="AS987" s="125">
        <f t="shared" si="771"/>
        <v>0</v>
      </c>
      <c r="AT987" s="128">
        <f t="shared" si="772"/>
        <v>0</v>
      </c>
      <c r="AU987" s="128">
        <f t="shared" si="773"/>
        <v>0</v>
      </c>
      <c r="AV987" s="128">
        <f t="shared" si="774"/>
        <v>0</v>
      </c>
      <c r="AW987" s="128">
        <f t="shared" si="775"/>
        <v>0</v>
      </c>
      <c r="AX987" s="146">
        <f t="shared" si="794"/>
        <v>0</v>
      </c>
      <c r="AY987" s="147">
        <f t="shared" si="776"/>
        <v>0</v>
      </c>
      <c r="AZ987" s="146">
        <f t="shared" si="795"/>
        <v>0</v>
      </c>
      <c r="BA987" s="129">
        <f t="shared" si="777"/>
        <v>0</v>
      </c>
      <c r="BB987" s="129">
        <f t="shared" si="778"/>
        <v>0</v>
      </c>
      <c r="BC987" s="129">
        <f t="shared" si="779"/>
        <v>0</v>
      </c>
      <c r="BD987" s="130">
        <f t="shared" si="780"/>
        <v>0</v>
      </c>
      <c r="BE987" s="130">
        <f t="shared" si="781"/>
        <v>0</v>
      </c>
      <c r="BF987" s="130">
        <f t="shared" si="782"/>
        <v>0</v>
      </c>
      <c r="BG987" s="149" t="b">
        <f t="shared" si="783"/>
        <v>0</v>
      </c>
      <c r="BH987" s="130" t="b">
        <f t="shared" si="784"/>
        <v>0</v>
      </c>
      <c r="BI987" s="130" t="str">
        <f t="shared" si="797"/>
        <v/>
      </c>
      <c r="BJ987" s="130" t="str">
        <f t="shared" si="798"/>
        <v/>
      </c>
      <c r="BK987" s="130">
        <f t="shared" si="799"/>
        <v>0</v>
      </c>
      <c r="BL987" s="130" t="str">
        <f t="shared" si="785"/>
        <v/>
      </c>
      <c r="BM987" s="130" t="str">
        <f t="shared" si="804"/>
        <v/>
      </c>
      <c r="BN987" s="130" t="str">
        <f t="shared" si="805"/>
        <v/>
      </c>
      <c r="BO987" s="130">
        <f t="shared" si="801"/>
        <v>0</v>
      </c>
      <c r="BP987" s="130">
        <f t="shared" si="802"/>
        <v>0</v>
      </c>
      <c r="BQ987" s="130">
        <f t="shared" si="803"/>
        <v>0</v>
      </c>
      <c r="BR987" s="130">
        <f t="shared" si="800"/>
        <v>0</v>
      </c>
      <c r="BS987" s="130" t="str">
        <f t="shared" si="786"/>
        <v>N</v>
      </c>
    </row>
    <row r="988" spans="1:71" ht="18" customHeight="1">
      <c r="A988" s="115"/>
      <c r="B988" s="117"/>
      <c r="C988" s="117"/>
      <c r="D988" s="118"/>
      <c r="E988" s="118"/>
      <c r="F988" s="115"/>
      <c r="G988" s="115"/>
      <c r="H988" s="119"/>
      <c r="I988" s="109" t="str">
        <f t="shared" si="756"/>
        <v xml:space="preserve"> </v>
      </c>
      <c r="J988" s="109" t="str">
        <f t="shared" si="757"/>
        <v xml:space="preserve"> </v>
      </c>
      <c r="K988" s="109" t="str">
        <f t="shared" si="758"/>
        <v xml:space="preserve"> </v>
      </c>
      <c r="W988" s="141" t="str">
        <f t="shared" si="759"/>
        <v xml:space="preserve"> </v>
      </c>
      <c r="X988" s="137" t="str">
        <f t="shared" si="760"/>
        <v xml:space="preserve"> </v>
      </c>
      <c r="Y988" s="137" t="str">
        <f t="shared" si="761"/>
        <v xml:space="preserve"> </v>
      </c>
      <c r="Z988" s="137" t="str">
        <f t="shared" si="787"/>
        <v xml:space="preserve"> </v>
      </c>
      <c r="AA988" s="138" t="str">
        <f t="shared" si="788"/>
        <v xml:space="preserve"> </v>
      </c>
      <c r="AB988" s="144" t="str">
        <f t="shared" si="789"/>
        <v xml:space="preserve"> </v>
      </c>
      <c r="AC988" s="139" t="e">
        <f t="shared" si="790"/>
        <v>#N/A</v>
      </c>
      <c r="AD988" s="139" t="e">
        <f t="shared" si="791"/>
        <v>#N/A</v>
      </c>
      <c r="AE988" s="140" t="str">
        <f>IF(ISBLANK($G988)," ",IF($D988="Z",#REF!,IF($G988=2,0,IF($G988=1,IF($AB988&gt;$AD988,#REF!,0),IF($AB988&lt;$AC988,#REF!,#REF!)))))</f>
        <v xml:space="preserve"> </v>
      </c>
      <c r="AF988" s="140" t="str">
        <f>IF(ISBLANK($G988)," ",IF($D988="Z",#REF!+#REF!,IF($G988=2,#REF!+#REF!,IF($G988=1,IF($AB988&gt;$AD988,#REF!+#REF!,#REF!+#REF!),IF($AB988&lt;$AC988,#REF!+#REF!,#REF!+#REF!)))))</f>
        <v xml:space="preserve"> </v>
      </c>
      <c r="AG988" s="125">
        <f t="shared" si="762"/>
        <v>0</v>
      </c>
      <c r="AH988" s="126">
        <f t="shared" si="763"/>
        <v>0</v>
      </c>
      <c r="AI988" s="126">
        <f t="shared" si="764"/>
        <v>0</v>
      </c>
      <c r="AJ988" s="126">
        <f t="shared" si="765"/>
        <v>0</v>
      </c>
      <c r="AK988" s="126">
        <f t="shared" si="766"/>
        <v>0</v>
      </c>
      <c r="AL988" s="126">
        <f t="shared" si="767"/>
        <v>4</v>
      </c>
      <c r="AM988" s="125">
        <f t="shared" si="796"/>
        <v>23</v>
      </c>
      <c r="AN988" s="125">
        <f t="shared" si="792"/>
        <v>0</v>
      </c>
      <c r="AO988" s="125">
        <f t="shared" si="793"/>
        <v>0</v>
      </c>
      <c r="AP988" s="125">
        <f t="shared" si="768"/>
        <v>1</v>
      </c>
      <c r="AQ988" s="127">
        <f t="shared" si="769"/>
        <v>810</v>
      </c>
      <c r="AR988" s="127">
        <f t="shared" si="770"/>
        <v>0</v>
      </c>
      <c r="AS988" s="125">
        <f t="shared" si="771"/>
        <v>0</v>
      </c>
      <c r="AT988" s="128">
        <f t="shared" si="772"/>
        <v>0</v>
      </c>
      <c r="AU988" s="128">
        <f t="shared" si="773"/>
        <v>0</v>
      </c>
      <c r="AV988" s="128">
        <f t="shared" si="774"/>
        <v>0</v>
      </c>
      <c r="AW988" s="128">
        <f t="shared" si="775"/>
        <v>0</v>
      </c>
      <c r="AX988" s="146">
        <f t="shared" si="794"/>
        <v>0</v>
      </c>
      <c r="AY988" s="147">
        <f t="shared" si="776"/>
        <v>0</v>
      </c>
      <c r="AZ988" s="146">
        <f t="shared" si="795"/>
        <v>0</v>
      </c>
      <c r="BA988" s="129">
        <f t="shared" si="777"/>
        <v>0</v>
      </c>
      <c r="BB988" s="129">
        <f t="shared" si="778"/>
        <v>0</v>
      </c>
      <c r="BC988" s="129">
        <f t="shared" si="779"/>
        <v>0</v>
      </c>
      <c r="BD988" s="130">
        <f t="shared" si="780"/>
        <v>0</v>
      </c>
      <c r="BE988" s="130">
        <f t="shared" si="781"/>
        <v>0</v>
      </c>
      <c r="BF988" s="130">
        <f t="shared" si="782"/>
        <v>0</v>
      </c>
      <c r="BG988" s="149" t="b">
        <f t="shared" si="783"/>
        <v>0</v>
      </c>
      <c r="BH988" s="130" t="b">
        <f t="shared" si="784"/>
        <v>0</v>
      </c>
      <c r="BI988" s="130" t="str">
        <f t="shared" si="797"/>
        <v/>
      </c>
      <c r="BJ988" s="130" t="str">
        <f t="shared" si="798"/>
        <v/>
      </c>
      <c r="BK988" s="130">
        <f t="shared" si="799"/>
        <v>0</v>
      </c>
      <c r="BL988" s="130" t="str">
        <f t="shared" si="785"/>
        <v/>
      </c>
      <c r="BM988" s="130" t="str">
        <f t="shared" si="804"/>
        <v/>
      </c>
      <c r="BN988" s="130" t="str">
        <f t="shared" si="805"/>
        <v/>
      </c>
      <c r="BO988" s="130">
        <f t="shared" si="801"/>
        <v>0</v>
      </c>
      <c r="BP988" s="130">
        <f t="shared" si="802"/>
        <v>0</v>
      </c>
      <c r="BQ988" s="130">
        <f t="shared" si="803"/>
        <v>0</v>
      </c>
      <c r="BR988" s="130">
        <f t="shared" si="800"/>
        <v>0</v>
      </c>
      <c r="BS988" s="130" t="str">
        <f t="shared" si="786"/>
        <v>N</v>
      </c>
    </row>
    <row r="989" spans="1:71" ht="18" customHeight="1">
      <c r="A989" s="115"/>
      <c r="B989" s="117"/>
      <c r="C989" s="117"/>
      <c r="D989" s="118"/>
      <c r="E989" s="118"/>
      <c r="F989" s="115"/>
      <c r="G989" s="115"/>
      <c r="H989" s="119"/>
      <c r="I989" s="109" t="str">
        <f t="shared" si="756"/>
        <v xml:space="preserve"> </v>
      </c>
      <c r="J989" s="109" t="str">
        <f t="shared" si="757"/>
        <v xml:space="preserve"> </v>
      </c>
      <c r="K989" s="109" t="str">
        <f t="shared" si="758"/>
        <v xml:space="preserve"> </v>
      </c>
      <c r="W989" s="141" t="str">
        <f t="shared" si="759"/>
        <v xml:space="preserve"> </v>
      </c>
      <c r="X989" s="137" t="str">
        <f t="shared" si="760"/>
        <v xml:space="preserve"> </v>
      </c>
      <c r="Y989" s="137" t="str">
        <f t="shared" si="761"/>
        <v xml:space="preserve"> </v>
      </c>
      <c r="Z989" s="137" t="str">
        <f t="shared" si="787"/>
        <v xml:space="preserve"> </v>
      </c>
      <c r="AA989" s="138" t="str">
        <f t="shared" si="788"/>
        <v xml:space="preserve"> </v>
      </c>
      <c r="AB989" s="144" t="str">
        <f t="shared" si="789"/>
        <v xml:space="preserve"> </v>
      </c>
      <c r="AC989" s="139" t="e">
        <f t="shared" si="790"/>
        <v>#N/A</v>
      </c>
      <c r="AD989" s="139" t="e">
        <f t="shared" si="791"/>
        <v>#N/A</v>
      </c>
      <c r="AE989" s="140" t="str">
        <f>IF(ISBLANK($G989)," ",IF($D989="Z",#REF!,IF($G989=2,0,IF($G989=1,IF($AB989&gt;$AD989,#REF!,0),IF($AB989&lt;$AC989,#REF!,#REF!)))))</f>
        <v xml:space="preserve"> </v>
      </c>
      <c r="AF989" s="140" t="str">
        <f>IF(ISBLANK($G989)," ",IF($D989="Z",#REF!+#REF!,IF($G989=2,#REF!+#REF!,IF($G989=1,IF($AB989&gt;$AD989,#REF!+#REF!,#REF!+#REF!),IF($AB989&lt;$AC989,#REF!+#REF!,#REF!+#REF!)))))</f>
        <v xml:space="preserve"> </v>
      </c>
      <c r="AG989" s="125">
        <f t="shared" si="762"/>
        <v>0</v>
      </c>
      <c r="AH989" s="126">
        <f t="shared" si="763"/>
        <v>0</v>
      </c>
      <c r="AI989" s="126">
        <f t="shared" si="764"/>
        <v>0</v>
      </c>
      <c r="AJ989" s="126">
        <f t="shared" si="765"/>
        <v>0</v>
      </c>
      <c r="AK989" s="126">
        <f t="shared" si="766"/>
        <v>0</v>
      </c>
      <c r="AL989" s="126">
        <f t="shared" si="767"/>
        <v>4</v>
      </c>
      <c r="AM989" s="125">
        <f t="shared" si="796"/>
        <v>23</v>
      </c>
      <c r="AN989" s="125">
        <f t="shared" si="792"/>
        <v>0</v>
      </c>
      <c r="AO989" s="125">
        <f t="shared" si="793"/>
        <v>0</v>
      </c>
      <c r="AP989" s="125">
        <f t="shared" si="768"/>
        <v>1</v>
      </c>
      <c r="AQ989" s="127">
        <f t="shared" si="769"/>
        <v>810</v>
      </c>
      <c r="AR989" s="127">
        <f t="shared" si="770"/>
        <v>0</v>
      </c>
      <c r="AS989" s="125">
        <f t="shared" si="771"/>
        <v>0</v>
      </c>
      <c r="AT989" s="128">
        <f t="shared" si="772"/>
        <v>0</v>
      </c>
      <c r="AU989" s="128">
        <f t="shared" si="773"/>
        <v>0</v>
      </c>
      <c r="AV989" s="128">
        <f t="shared" si="774"/>
        <v>0</v>
      </c>
      <c r="AW989" s="128">
        <f t="shared" si="775"/>
        <v>0</v>
      </c>
      <c r="AX989" s="146">
        <f t="shared" si="794"/>
        <v>0</v>
      </c>
      <c r="AY989" s="147">
        <f t="shared" si="776"/>
        <v>0</v>
      </c>
      <c r="AZ989" s="146">
        <f t="shared" si="795"/>
        <v>0</v>
      </c>
      <c r="BA989" s="129">
        <f t="shared" si="777"/>
        <v>0</v>
      </c>
      <c r="BB989" s="129">
        <f t="shared" si="778"/>
        <v>0</v>
      </c>
      <c r="BC989" s="129">
        <f t="shared" si="779"/>
        <v>0</v>
      </c>
      <c r="BD989" s="130">
        <f t="shared" si="780"/>
        <v>0</v>
      </c>
      <c r="BE989" s="130">
        <f t="shared" si="781"/>
        <v>0</v>
      </c>
      <c r="BF989" s="130">
        <f t="shared" si="782"/>
        <v>0</v>
      </c>
      <c r="BG989" s="149" t="b">
        <f t="shared" si="783"/>
        <v>0</v>
      </c>
      <c r="BH989" s="130" t="b">
        <f t="shared" si="784"/>
        <v>0</v>
      </c>
      <c r="BI989" s="130" t="str">
        <f t="shared" si="797"/>
        <v/>
      </c>
      <c r="BJ989" s="130" t="str">
        <f t="shared" si="798"/>
        <v/>
      </c>
      <c r="BK989" s="130">
        <f t="shared" si="799"/>
        <v>0</v>
      </c>
      <c r="BL989" s="130" t="str">
        <f t="shared" si="785"/>
        <v/>
      </c>
      <c r="BM989" s="130" t="str">
        <f t="shared" si="804"/>
        <v/>
      </c>
      <c r="BN989" s="130" t="str">
        <f t="shared" si="805"/>
        <v/>
      </c>
      <c r="BO989" s="130">
        <f t="shared" si="801"/>
        <v>0</v>
      </c>
      <c r="BP989" s="130">
        <f t="shared" si="802"/>
        <v>0</v>
      </c>
      <c r="BQ989" s="130">
        <f t="shared" si="803"/>
        <v>0</v>
      </c>
      <c r="BR989" s="130">
        <f t="shared" si="800"/>
        <v>0</v>
      </c>
      <c r="BS989" s="130" t="str">
        <f t="shared" si="786"/>
        <v>N</v>
      </c>
    </row>
    <row r="990" spans="1:71" ht="18" customHeight="1">
      <c r="A990" s="115"/>
      <c r="B990" s="117"/>
      <c r="C990" s="117"/>
      <c r="D990" s="118"/>
      <c r="E990" s="118"/>
      <c r="F990" s="115"/>
      <c r="G990" s="115"/>
      <c r="H990" s="119"/>
      <c r="I990" s="109" t="str">
        <f t="shared" si="756"/>
        <v xml:space="preserve"> </v>
      </c>
      <c r="J990" s="109" t="str">
        <f t="shared" si="757"/>
        <v xml:space="preserve"> </v>
      </c>
      <c r="K990" s="109" t="str">
        <f t="shared" si="758"/>
        <v xml:space="preserve"> </v>
      </c>
      <c r="W990" s="141" t="str">
        <f t="shared" si="759"/>
        <v xml:space="preserve"> </v>
      </c>
      <c r="X990" s="137" t="str">
        <f t="shared" si="760"/>
        <v xml:space="preserve"> </v>
      </c>
      <c r="Y990" s="137" t="str">
        <f t="shared" si="761"/>
        <v xml:space="preserve"> </v>
      </c>
      <c r="Z990" s="137" t="str">
        <f t="shared" si="787"/>
        <v xml:space="preserve"> </v>
      </c>
      <c r="AA990" s="138" t="str">
        <f t="shared" si="788"/>
        <v xml:space="preserve"> </v>
      </c>
      <c r="AB990" s="144" t="str">
        <f t="shared" si="789"/>
        <v xml:space="preserve"> </v>
      </c>
      <c r="AC990" s="139" t="e">
        <f t="shared" si="790"/>
        <v>#N/A</v>
      </c>
      <c r="AD990" s="139" t="e">
        <f t="shared" si="791"/>
        <v>#N/A</v>
      </c>
      <c r="AE990" s="140" t="str">
        <f>IF(ISBLANK($G990)," ",IF($D990="Z",#REF!,IF($G990=2,0,IF($G990=1,IF($AB990&gt;$AD990,#REF!,0),IF($AB990&lt;$AC990,#REF!,#REF!)))))</f>
        <v xml:space="preserve"> </v>
      </c>
      <c r="AF990" s="140" t="str">
        <f>IF(ISBLANK($G990)," ",IF($D990="Z",#REF!+#REF!,IF($G990=2,#REF!+#REF!,IF($G990=1,IF($AB990&gt;$AD990,#REF!+#REF!,#REF!+#REF!),IF($AB990&lt;$AC990,#REF!+#REF!,#REF!+#REF!)))))</f>
        <v xml:space="preserve"> </v>
      </c>
      <c r="AG990" s="125">
        <f t="shared" si="762"/>
        <v>0</v>
      </c>
      <c r="AH990" s="126">
        <f t="shared" si="763"/>
        <v>0</v>
      </c>
      <c r="AI990" s="126">
        <f t="shared" si="764"/>
        <v>0</v>
      </c>
      <c r="AJ990" s="126">
        <f t="shared" si="765"/>
        <v>0</v>
      </c>
      <c r="AK990" s="126">
        <f t="shared" si="766"/>
        <v>0</v>
      </c>
      <c r="AL990" s="126">
        <f t="shared" si="767"/>
        <v>4</v>
      </c>
      <c r="AM990" s="125">
        <f t="shared" si="796"/>
        <v>23</v>
      </c>
      <c r="AN990" s="125">
        <f t="shared" si="792"/>
        <v>0</v>
      </c>
      <c r="AO990" s="125">
        <f t="shared" si="793"/>
        <v>0</v>
      </c>
      <c r="AP990" s="125">
        <f t="shared" si="768"/>
        <v>1</v>
      </c>
      <c r="AQ990" s="127">
        <f t="shared" si="769"/>
        <v>810</v>
      </c>
      <c r="AR990" s="127">
        <f t="shared" si="770"/>
        <v>0</v>
      </c>
      <c r="AS990" s="125">
        <f t="shared" si="771"/>
        <v>0</v>
      </c>
      <c r="AT990" s="128">
        <f t="shared" si="772"/>
        <v>0</v>
      </c>
      <c r="AU990" s="128">
        <f t="shared" si="773"/>
        <v>0</v>
      </c>
      <c r="AV990" s="128">
        <f t="shared" si="774"/>
        <v>0</v>
      </c>
      <c r="AW990" s="128">
        <f t="shared" si="775"/>
        <v>0</v>
      </c>
      <c r="AX990" s="146">
        <f t="shared" si="794"/>
        <v>0</v>
      </c>
      <c r="AY990" s="147">
        <f t="shared" si="776"/>
        <v>0</v>
      </c>
      <c r="AZ990" s="146">
        <f t="shared" si="795"/>
        <v>0</v>
      </c>
      <c r="BA990" s="129">
        <f t="shared" si="777"/>
        <v>0</v>
      </c>
      <c r="BB990" s="129">
        <f t="shared" si="778"/>
        <v>0</v>
      </c>
      <c r="BC990" s="129">
        <f t="shared" si="779"/>
        <v>0</v>
      </c>
      <c r="BD990" s="130">
        <f t="shared" si="780"/>
        <v>0</v>
      </c>
      <c r="BE990" s="130">
        <f t="shared" si="781"/>
        <v>0</v>
      </c>
      <c r="BF990" s="130">
        <f t="shared" si="782"/>
        <v>0</v>
      </c>
      <c r="BG990" s="149" t="b">
        <f t="shared" si="783"/>
        <v>0</v>
      </c>
      <c r="BH990" s="130" t="b">
        <f t="shared" si="784"/>
        <v>0</v>
      </c>
      <c r="BI990" s="130" t="str">
        <f t="shared" si="797"/>
        <v/>
      </c>
      <c r="BJ990" s="130" t="str">
        <f t="shared" si="798"/>
        <v/>
      </c>
      <c r="BK990" s="130">
        <f t="shared" si="799"/>
        <v>0</v>
      </c>
      <c r="BL990" s="130" t="str">
        <f t="shared" si="785"/>
        <v/>
      </c>
      <c r="BM990" s="130" t="str">
        <f t="shared" si="804"/>
        <v/>
      </c>
      <c r="BN990" s="130" t="str">
        <f t="shared" si="805"/>
        <v/>
      </c>
      <c r="BO990" s="130">
        <f t="shared" si="801"/>
        <v>0</v>
      </c>
      <c r="BP990" s="130">
        <f t="shared" si="802"/>
        <v>0</v>
      </c>
      <c r="BQ990" s="130">
        <f t="shared" si="803"/>
        <v>0</v>
      </c>
      <c r="BR990" s="130">
        <f t="shared" si="800"/>
        <v>0</v>
      </c>
      <c r="BS990" s="130" t="str">
        <f t="shared" si="786"/>
        <v>N</v>
      </c>
    </row>
    <row r="991" spans="1:71" ht="18" customHeight="1">
      <c r="A991" s="115"/>
      <c r="B991" s="117"/>
      <c r="C991" s="117"/>
      <c r="D991" s="118"/>
      <c r="E991" s="118"/>
      <c r="F991" s="115"/>
      <c r="G991" s="115"/>
      <c r="H991" s="119"/>
      <c r="I991" s="109" t="str">
        <f t="shared" si="756"/>
        <v xml:space="preserve"> </v>
      </c>
      <c r="J991" s="109" t="str">
        <f t="shared" si="757"/>
        <v xml:space="preserve"> </v>
      </c>
      <c r="K991" s="109" t="str">
        <f t="shared" si="758"/>
        <v xml:space="preserve"> </v>
      </c>
      <c r="W991" s="141" t="str">
        <f t="shared" si="759"/>
        <v xml:space="preserve"> </v>
      </c>
      <c r="X991" s="137" t="str">
        <f t="shared" si="760"/>
        <v xml:space="preserve"> </v>
      </c>
      <c r="Y991" s="137" t="str">
        <f t="shared" si="761"/>
        <v xml:space="preserve"> </v>
      </c>
      <c r="Z991" s="137" t="str">
        <f t="shared" si="787"/>
        <v xml:space="preserve"> </v>
      </c>
      <c r="AA991" s="138" t="str">
        <f t="shared" si="788"/>
        <v xml:space="preserve"> </v>
      </c>
      <c r="AB991" s="144" t="str">
        <f t="shared" si="789"/>
        <v xml:space="preserve"> </v>
      </c>
      <c r="AC991" s="139" t="e">
        <f t="shared" si="790"/>
        <v>#N/A</v>
      </c>
      <c r="AD991" s="139" t="e">
        <f t="shared" si="791"/>
        <v>#N/A</v>
      </c>
      <c r="AE991" s="140" t="str">
        <f>IF(ISBLANK($G991)," ",IF($D991="Z",#REF!,IF($G991=2,0,IF($G991=1,IF($AB991&gt;$AD991,#REF!,0),IF($AB991&lt;$AC991,#REF!,#REF!)))))</f>
        <v xml:space="preserve"> </v>
      </c>
      <c r="AF991" s="140" t="str">
        <f>IF(ISBLANK($G991)," ",IF($D991="Z",#REF!+#REF!,IF($G991=2,#REF!+#REF!,IF($G991=1,IF($AB991&gt;$AD991,#REF!+#REF!,#REF!+#REF!),IF($AB991&lt;$AC991,#REF!+#REF!,#REF!+#REF!)))))</f>
        <v xml:space="preserve"> </v>
      </c>
      <c r="AG991" s="125">
        <f t="shared" si="762"/>
        <v>0</v>
      </c>
      <c r="AH991" s="126">
        <f t="shared" si="763"/>
        <v>0</v>
      </c>
      <c r="AI991" s="126">
        <f t="shared" si="764"/>
        <v>0</v>
      </c>
      <c r="AJ991" s="126">
        <f t="shared" si="765"/>
        <v>0</v>
      </c>
      <c r="AK991" s="126">
        <f t="shared" si="766"/>
        <v>0</v>
      </c>
      <c r="AL991" s="126">
        <f t="shared" si="767"/>
        <v>4</v>
      </c>
      <c r="AM991" s="125">
        <f t="shared" si="796"/>
        <v>23</v>
      </c>
      <c r="AN991" s="125">
        <f t="shared" si="792"/>
        <v>0</v>
      </c>
      <c r="AO991" s="125">
        <f t="shared" si="793"/>
        <v>0</v>
      </c>
      <c r="AP991" s="125">
        <f t="shared" si="768"/>
        <v>1</v>
      </c>
      <c r="AQ991" s="127">
        <f t="shared" si="769"/>
        <v>810</v>
      </c>
      <c r="AR991" s="127">
        <f t="shared" si="770"/>
        <v>0</v>
      </c>
      <c r="AS991" s="125">
        <f t="shared" si="771"/>
        <v>0</v>
      </c>
      <c r="AT991" s="128">
        <f t="shared" si="772"/>
        <v>0</v>
      </c>
      <c r="AU991" s="128">
        <f t="shared" si="773"/>
        <v>0</v>
      </c>
      <c r="AV991" s="128">
        <f t="shared" si="774"/>
        <v>0</v>
      </c>
      <c r="AW991" s="128">
        <f t="shared" si="775"/>
        <v>0</v>
      </c>
      <c r="AX991" s="146">
        <f t="shared" si="794"/>
        <v>0</v>
      </c>
      <c r="AY991" s="147">
        <f t="shared" si="776"/>
        <v>0</v>
      </c>
      <c r="AZ991" s="146">
        <f t="shared" si="795"/>
        <v>0</v>
      </c>
      <c r="BA991" s="129">
        <f t="shared" si="777"/>
        <v>0</v>
      </c>
      <c r="BB991" s="129">
        <f t="shared" si="778"/>
        <v>0</v>
      </c>
      <c r="BC991" s="129">
        <f t="shared" si="779"/>
        <v>0</v>
      </c>
      <c r="BD991" s="130">
        <f t="shared" si="780"/>
        <v>0</v>
      </c>
      <c r="BE991" s="130">
        <f t="shared" si="781"/>
        <v>0</v>
      </c>
      <c r="BF991" s="130">
        <f t="shared" si="782"/>
        <v>0</v>
      </c>
      <c r="BG991" s="149" t="b">
        <f t="shared" si="783"/>
        <v>0</v>
      </c>
      <c r="BH991" s="130" t="b">
        <f t="shared" si="784"/>
        <v>0</v>
      </c>
      <c r="BI991" s="130" t="str">
        <f t="shared" si="797"/>
        <v/>
      </c>
      <c r="BJ991" s="130" t="str">
        <f t="shared" si="798"/>
        <v/>
      </c>
      <c r="BK991" s="130">
        <f t="shared" si="799"/>
        <v>0</v>
      </c>
      <c r="BL991" s="130" t="str">
        <f t="shared" si="785"/>
        <v/>
      </c>
      <c r="BM991" s="130" t="str">
        <f t="shared" si="804"/>
        <v/>
      </c>
      <c r="BN991" s="130" t="str">
        <f t="shared" si="805"/>
        <v/>
      </c>
      <c r="BO991" s="130">
        <f t="shared" si="801"/>
        <v>0</v>
      </c>
      <c r="BP991" s="130">
        <f t="shared" si="802"/>
        <v>0</v>
      </c>
      <c r="BQ991" s="130">
        <f t="shared" si="803"/>
        <v>0</v>
      </c>
      <c r="BR991" s="130">
        <f t="shared" si="800"/>
        <v>0</v>
      </c>
      <c r="BS991" s="130" t="str">
        <f t="shared" si="786"/>
        <v>N</v>
      </c>
    </row>
    <row r="992" spans="1:71" ht="18" customHeight="1">
      <c r="A992" s="115"/>
      <c r="B992" s="117"/>
      <c r="C992" s="117"/>
      <c r="D992" s="118"/>
      <c r="E992" s="118"/>
      <c r="F992" s="115"/>
      <c r="G992" s="115"/>
      <c r="H992" s="119"/>
      <c r="I992" s="109" t="str">
        <f t="shared" si="756"/>
        <v xml:space="preserve"> </v>
      </c>
      <c r="J992" s="109" t="str">
        <f t="shared" si="757"/>
        <v xml:space="preserve"> </v>
      </c>
      <c r="K992" s="109" t="str">
        <f t="shared" si="758"/>
        <v xml:space="preserve"> </v>
      </c>
      <c r="W992" s="141" t="str">
        <f t="shared" si="759"/>
        <v xml:space="preserve"> </v>
      </c>
      <c r="X992" s="137" t="str">
        <f t="shared" si="760"/>
        <v xml:space="preserve"> </v>
      </c>
      <c r="Y992" s="137" t="str">
        <f t="shared" si="761"/>
        <v xml:space="preserve"> </v>
      </c>
      <c r="Z992" s="137" t="str">
        <f t="shared" si="787"/>
        <v xml:space="preserve"> </v>
      </c>
      <c r="AA992" s="138" t="str">
        <f t="shared" si="788"/>
        <v xml:space="preserve"> </v>
      </c>
      <c r="AB992" s="144" t="str">
        <f t="shared" si="789"/>
        <v xml:space="preserve"> </v>
      </c>
      <c r="AC992" s="139" t="e">
        <f t="shared" si="790"/>
        <v>#N/A</v>
      </c>
      <c r="AD992" s="139" t="e">
        <f t="shared" si="791"/>
        <v>#N/A</v>
      </c>
      <c r="AE992" s="140" t="str">
        <f>IF(ISBLANK($G992)," ",IF($D992="Z",#REF!,IF($G992=2,0,IF($G992=1,IF($AB992&gt;$AD992,#REF!,0),IF($AB992&lt;$AC992,#REF!,#REF!)))))</f>
        <v xml:space="preserve"> </v>
      </c>
      <c r="AF992" s="140" t="str">
        <f>IF(ISBLANK($G992)," ",IF($D992="Z",#REF!+#REF!,IF($G992=2,#REF!+#REF!,IF($G992=1,IF($AB992&gt;$AD992,#REF!+#REF!,#REF!+#REF!),IF($AB992&lt;$AC992,#REF!+#REF!,#REF!+#REF!)))))</f>
        <v xml:space="preserve"> </v>
      </c>
      <c r="AG992" s="125">
        <f t="shared" si="762"/>
        <v>0</v>
      </c>
      <c r="AH992" s="126">
        <f t="shared" si="763"/>
        <v>0</v>
      </c>
      <c r="AI992" s="126">
        <f t="shared" si="764"/>
        <v>0</v>
      </c>
      <c r="AJ992" s="126">
        <f t="shared" si="765"/>
        <v>0</v>
      </c>
      <c r="AK992" s="126">
        <f t="shared" si="766"/>
        <v>0</v>
      </c>
      <c r="AL992" s="126">
        <f t="shared" si="767"/>
        <v>4</v>
      </c>
      <c r="AM992" s="125">
        <f t="shared" si="796"/>
        <v>23</v>
      </c>
      <c r="AN992" s="125">
        <f t="shared" si="792"/>
        <v>0</v>
      </c>
      <c r="AO992" s="125">
        <f t="shared" si="793"/>
        <v>0</v>
      </c>
      <c r="AP992" s="125">
        <f t="shared" si="768"/>
        <v>1</v>
      </c>
      <c r="AQ992" s="127">
        <f t="shared" si="769"/>
        <v>810</v>
      </c>
      <c r="AR992" s="127">
        <f t="shared" si="770"/>
        <v>0</v>
      </c>
      <c r="AS992" s="125">
        <f t="shared" si="771"/>
        <v>0</v>
      </c>
      <c r="AT992" s="128">
        <f t="shared" si="772"/>
        <v>0</v>
      </c>
      <c r="AU992" s="128">
        <f t="shared" si="773"/>
        <v>0</v>
      </c>
      <c r="AV992" s="128">
        <f t="shared" si="774"/>
        <v>0</v>
      </c>
      <c r="AW992" s="128">
        <f t="shared" si="775"/>
        <v>0</v>
      </c>
      <c r="AX992" s="146">
        <f t="shared" si="794"/>
        <v>0</v>
      </c>
      <c r="AY992" s="147">
        <f t="shared" si="776"/>
        <v>0</v>
      </c>
      <c r="AZ992" s="146">
        <f t="shared" si="795"/>
        <v>0</v>
      </c>
      <c r="BA992" s="129">
        <f t="shared" si="777"/>
        <v>0</v>
      </c>
      <c r="BB992" s="129">
        <f t="shared" si="778"/>
        <v>0</v>
      </c>
      <c r="BC992" s="129">
        <f t="shared" si="779"/>
        <v>0</v>
      </c>
      <c r="BD992" s="130">
        <f t="shared" si="780"/>
        <v>0</v>
      </c>
      <c r="BE992" s="130">
        <f t="shared" si="781"/>
        <v>0</v>
      </c>
      <c r="BF992" s="130">
        <f t="shared" si="782"/>
        <v>0</v>
      </c>
      <c r="BG992" s="149" t="b">
        <f t="shared" si="783"/>
        <v>0</v>
      </c>
      <c r="BH992" s="130" t="b">
        <f t="shared" si="784"/>
        <v>0</v>
      </c>
      <c r="BI992" s="130" t="str">
        <f t="shared" si="797"/>
        <v/>
      </c>
      <c r="BJ992" s="130" t="str">
        <f t="shared" si="798"/>
        <v/>
      </c>
      <c r="BK992" s="130">
        <f t="shared" si="799"/>
        <v>0</v>
      </c>
      <c r="BL992" s="130" t="str">
        <f t="shared" si="785"/>
        <v/>
      </c>
      <c r="BM992" s="130" t="str">
        <f t="shared" si="804"/>
        <v/>
      </c>
      <c r="BN992" s="130" t="str">
        <f t="shared" si="805"/>
        <v/>
      </c>
      <c r="BO992" s="130">
        <f t="shared" si="801"/>
        <v>0</v>
      </c>
      <c r="BP992" s="130">
        <f t="shared" si="802"/>
        <v>0</v>
      </c>
      <c r="BQ992" s="130">
        <f t="shared" si="803"/>
        <v>0</v>
      </c>
      <c r="BR992" s="130">
        <f t="shared" si="800"/>
        <v>0</v>
      </c>
      <c r="BS992" s="130" t="str">
        <f t="shared" si="786"/>
        <v>N</v>
      </c>
    </row>
    <row r="993" spans="1:71" ht="18" customHeight="1">
      <c r="A993" s="115"/>
      <c r="B993" s="117"/>
      <c r="C993" s="117"/>
      <c r="D993" s="118"/>
      <c r="E993" s="118"/>
      <c r="F993" s="115"/>
      <c r="G993" s="115"/>
      <c r="H993" s="119"/>
      <c r="I993" s="109" t="str">
        <f t="shared" si="756"/>
        <v xml:space="preserve"> </v>
      </c>
      <c r="J993" s="109" t="str">
        <f t="shared" si="757"/>
        <v xml:space="preserve"> </v>
      </c>
      <c r="K993" s="109" t="str">
        <f t="shared" si="758"/>
        <v xml:space="preserve"> </v>
      </c>
      <c r="W993" s="141" t="str">
        <f t="shared" si="759"/>
        <v xml:space="preserve"> </v>
      </c>
      <c r="X993" s="137" t="str">
        <f t="shared" si="760"/>
        <v xml:space="preserve"> </v>
      </c>
      <c r="Y993" s="137" t="str">
        <f t="shared" si="761"/>
        <v xml:space="preserve"> </v>
      </c>
      <c r="Z993" s="137" t="str">
        <f t="shared" si="787"/>
        <v xml:space="preserve"> </v>
      </c>
      <c r="AA993" s="138" t="str">
        <f t="shared" si="788"/>
        <v xml:space="preserve"> </v>
      </c>
      <c r="AB993" s="144" t="str">
        <f t="shared" si="789"/>
        <v xml:space="preserve"> </v>
      </c>
      <c r="AC993" s="139" t="e">
        <f t="shared" si="790"/>
        <v>#N/A</v>
      </c>
      <c r="AD993" s="139" t="e">
        <f t="shared" si="791"/>
        <v>#N/A</v>
      </c>
      <c r="AE993" s="140" t="str">
        <f>IF(ISBLANK($G993)," ",IF($D993="Z",#REF!,IF($G993=2,0,IF($G993=1,IF($AB993&gt;$AD993,#REF!,0),IF($AB993&lt;$AC993,#REF!,#REF!)))))</f>
        <v xml:space="preserve"> </v>
      </c>
      <c r="AF993" s="140" t="str">
        <f>IF(ISBLANK($G993)," ",IF($D993="Z",#REF!+#REF!,IF($G993=2,#REF!+#REF!,IF($G993=1,IF($AB993&gt;$AD993,#REF!+#REF!,#REF!+#REF!),IF($AB993&lt;$AC993,#REF!+#REF!,#REF!+#REF!)))))</f>
        <v xml:space="preserve"> </v>
      </c>
      <c r="AG993" s="125">
        <f t="shared" si="762"/>
        <v>0</v>
      </c>
      <c r="AH993" s="126">
        <f t="shared" si="763"/>
        <v>0</v>
      </c>
      <c r="AI993" s="126">
        <f t="shared" si="764"/>
        <v>0</v>
      </c>
      <c r="AJ993" s="126">
        <f t="shared" si="765"/>
        <v>0</v>
      </c>
      <c r="AK993" s="126">
        <f t="shared" si="766"/>
        <v>0</v>
      </c>
      <c r="AL993" s="126">
        <f t="shared" si="767"/>
        <v>4</v>
      </c>
      <c r="AM993" s="125">
        <f t="shared" si="796"/>
        <v>23</v>
      </c>
      <c r="AN993" s="125">
        <f t="shared" si="792"/>
        <v>0</v>
      </c>
      <c r="AO993" s="125">
        <f t="shared" si="793"/>
        <v>0</v>
      </c>
      <c r="AP993" s="125">
        <f t="shared" si="768"/>
        <v>1</v>
      </c>
      <c r="AQ993" s="127">
        <f t="shared" si="769"/>
        <v>810</v>
      </c>
      <c r="AR993" s="127">
        <f t="shared" si="770"/>
        <v>0</v>
      </c>
      <c r="AS993" s="125">
        <f t="shared" si="771"/>
        <v>0</v>
      </c>
      <c r="AT993" s="128">
        <f t="shared" si="772"/>
        <v>0</v>
      </c>
      <c r="AU993" s="128">
        <f t="shared" si="773"/>
        <v>0</v>
      </c>
      <c r="AV993" s="128">
        <f t="shared" si="774"/>
        <v>0</v>
      </c>
      <c r="AW993" s="128">
        <f t="shared" si="775"/>
        <v>0</v>
      </c>
      <c r="AX993" s="146">
        <f t="shared" si="794"/>
        <v>0</v>
      </c>
      <c r="AY993" s="147">
        <f t="shared" si="776"/>
        <v>0</v>
      </c>
      <c r="AZ993" s="146">
        <f t="shared" si="795"/>
        <v>0</v>
      </c>
      <c r="BA993" s="129">
        <f t="shared" si="777"/>
        <v>0</v>
      </c>
      <c r="BB993" s="129">
        <f t="shared" si="778"/>
        <v>0</v>
      </c>
      <c r="BC993" s="129">
        <f t="shared" si="779"/>
        <v>0</v>
      </c>
      <c r="BD993" s="130">
        <f t="shared" si="780"/>
        <v>0</v>
      </c>
      <c r="BE993" s="130">
        <f t="shared" si="781"/>
        <v>0</v>
      </c>
      <c r="BF993" s="130">
        <f t="shared" si="782"/>
        <v>0</v>
      </c>
      <c r="BG993" s="149" t="b">
        <f t="shared" si="783"/>
        <v>0</v>
      </c>
      <c r="BH993" s="130" t="b">
        <f t="shared" si="784"/>
        <v>0</v>
      </c>
      <c r="BI993" s="130" t="str">
        <f t="shared" si="797"/>
        <v/>
      </c>
      <c r="BJ993" s="130" t="str">
        <f t="shared" si="798"/>
        <v/>
      </c>
      <c r="BK993" s="130">
        <f t="shared" si="799"/>
        <v>0</v>
      </c>
      <c r="BL993" s="130" t="str">
        <f t="shared" si="785"/>
        <v/>
      </c>
      <c r="BM993" s="130" t="str">
        <f t="shared" si="804"/>
        <v/>
      </c>
      <c r="BN993" s="130" t="str">
        <f t="shared" si="805"/>
        <v/>
      </c>
      <c r="BO993" s="130">
        <f t="shared" si="801"/>
        <v>0</v>
      </c>
      <c r="BP993" s="130">
        <f t="shared" si="802"/>
        <v>0</v>
      </c>
      <c r="BQ993" s="130">
        <f t="shared" si="803"/>
        <v>0</v>
      </c>
      <c r="BR993" s="130">
        <f t="shared" si="800"/>
        <v>0</v>
      </c>
      <c r="BS993" s="130" t="str">
        <f t="shared" si="786"/>
        <v>N</v>
      </c>
    </row>
    <row r="994" spans="1:71" ht="18" customHeight="1">
      <c r="A994" s="115"/>
      <c r="B994" s="117"/>
      <c r="C994" s="117"/>
      <c r="D994" s="118"/>
      <c r="E994" s="118"/>
      <c r="F994" s="115"/>
      <c r="G994" s="115"/>
      <c r="H994" s="119"/>
      <c r="I994" s="109" t="str">
        <f t="shared" si="756"/>
        <v xml:space="preserve"> </v>
      </c>
      <c r="J994" s="109" t="str">
        <f t="shared" si="757"/>
        <v xml:space="preserve"> </v>
      </c>
      <c r="K994" s="109" t="str">
        <f t="shared" si="758"/>
        <v xml:space="preserve"> </v>
      </c>
      <c r="W994" s="141" t="str">
        <f t="shared" si="759"/>
        <v xml:space="preserve"> </v>
      </c>
      <c r="X994" s="137" t="str">
        <f t="shared" si="760"/>
        <v xml:space="preserve"> </v>
      </c>
      <c r="Y994" s="137" t="str">
        <f t="shared" si="761"/>
        <v xml:space="preserve"> </v>
      </c>
      <c r="Z994" s="137" t="str">
        <f t="shared" si="787"/>
        <v xml:space="preserve"> </v>
      </c>
      <c r="AA994" s="138" t="str">
        <f t="shared" si="788"/>
        <v xml:space="preserve"> </v>
      </c>
      <c r="AB994" s="144" t="str">
        <f t="shared" si="789"/>
        <v xml:space="preserve"> </v>
      </c>
      <c r="AC994" s="139" t="e">
        <f t="shared" si="790"/>
        <v>#N/A</v>
      </c>
      <c r="AD994" s="139" t="e">
        <f t="shared" si="791"/>
        <v>#N/A</v>
      </c>
      <c r="AE994" s="140" t="str">
        <f>IF(ISBLANK($G994)," ",IF($D994="Z",#REF!,IF($G994=2,0,IF($G994=1,IF($AB994&gt;$AD994,#REF!,0),IF($AB994&lt;$AC994,#REF!,#REF!)))))</f>
        <v xml:space="preserve"> </v>
      </c>
      <c r="AF994" s="140" t="str">
        <f>IF(ISBLANK($G994)," ",IF($D994="Z",#REF!+#REF!,IF($G994=2,#REF!+#REF!,IF($G994=1,IF($AB994&gt;$AD994,#REF!+#REF!,#REF!+#REF!),IF($AB994&lt;$AC994,#REF!+#REF!,#REF!+#REF!)))))</f>
        <v xml:space="preserve"> </v>
      </c>
      <c r="AG994" s="125">
        <f t="shared" si="762"/>
        <v>0</v>
      </c>
      <c r="AH994" s="126">
        <f t="shared" si="763"/>
        <v>0</v>
      </c>
      <c r="AI994" s="126">
        <f t="shared" si="764"/>
        <v>0</v>
      </c>
      <c r="AJ994" s="126">
        <f t="shared" si="765"/>
        <v>0</v>
      </c>
      <c r="AK994" s="126">
        <f t="shared" si="766"/>
        <v>0</v>
      </c>
      <c r="AL994" s="126">
        <f t="shared" si="767"/>
        <v>4</v>
      </c>
      <c r="AM994" s="125">
        <f t="shared" si="796"/>
        <v>23</v>
      </c>
      <c r="AN994" s="125">
        <f t="shared" si="792"/>
        <v>0</v>
      </c>
      <c r="AO994" s="125">
        <f t="shared" si="793"/>
        <v>0</v>
      </c>
      <c r="AP994" s="125">
        <f t="shared" si="768"/>
        <v>1</v>
      </c>
      <c r="AQ994" s="127">
        <f t="shared" si="769"/>
        <v>810</v>
      </c>
      <c r="AR994" s="127">
        <f t="shared" si="770"/>
        <v>0</v>
      </c>
      <c r="AS994" s="125">
        <f t="shared" si="771"/>
        <v>0</v>
      </c>
      <c r="AT994" s="128">
        <f t="shared" si="772"/>
        <v>0</v>
      </c>
      <c r="AU994" s="128">
        <f t="shared" si="773"/>
        <v>0</v>
      </c>
      <c r="AV994" s="128">
        <f t="shared" si="774"/>
        <v>0</v>
      </c>
      <c r="AW994" s="128">
        <f t="shared" si="775"/>
        <v>0</v>
      </c>
      <c r="AX994" s="146">
        <f t="shared" si="794"/>
        <v>0</v>
      </c>
      <c r="AY994" s="147">
        <f t="shared" si="776"/>
        <v>0</v>
      </c>
      <c r="AZ994" s="146">
        <f t="shared" si="795"/>
        <v>0</v>
      </c>
      <c r="BA994" s="129">
        <f t="shared" si="777"/>
        <v>0</v>
      </c>
      <c r="BB994" s="129">
        <f t="shared" si="778"/>
        <v>0</v>
      </c>
      <c r="BC994" s="129">
        <f t="shared" si="779"/>
        <v>0</v>
      </c>
      <c r="BD994" s="130">
        <f t="shared" si="780"/>
        <v>0</v>
      </c>
      <c r="BE994" s="130">
        <f t="shared" si="781"/>
        <v>0</v>
      </c>
      <c r="BF994" s="130">
        <f t="shared" si="782"/>
        <v>0</v>
      </c>
      <c r="BG994" s="149" t="b">
        <f t="shared" si="783"/>
        <v>0</v>
      </c>
      <c r="BH994" s="130" t="b">
        <f t="shared" si="784"/>
        <v>0</v>
      </c>
      <c r="BI994" s="130" t="str">
        <f t="shared" si="797"/>
        <v/>
      </c>
      <c r="BJ994" s="130" t="str">
        <f t="shared" si="798"/>
        <v/>
      </c>
      <c r="BK994" s="130">
        <f t="shared" si="799"/>
        <v>0</v>
      </c>
      <c r="BL994" s="130" t="str">
        <f t="shared" si="785"/>
        <v/>
      </c>
      <c r="BM994" s="130" t="str">
        <f t="shared" si="804"/>
        <v/>
      </c>
      <c r="BN994" s="130" t="str">
        <f t="shared" si="805"/>
        <v/>
      </c>
      <c r="BO994" s="130">
        <f t="shared" si="801"/>
        <v>0</v>
      </c>
      <c r="BP994" s="130">
        <f t="shared" si="802"/>
        <v>0</v>
      </c>
      <c r="BQ994" s="130">
        <f t="shared" si="803"/>
        <v>0</v>
      </c>
      <c r="BR994" s="130">
        <f t="shared" si="800"/>
        <v>0</v>
      </c>
      <c r="BS994" s="130" t="str">
        <f t="shared" si="786"/>
        <v>N</v>
      </c>
    </row>
    <row r="995" spans="1:71" ht="18" customHeight="1">
      <c r="A995" s="115"/>
      <c r="B995" s="117"/>
      <c r="C995" s="117"/>
      <c r="D995" s="118"/>
      <c r="E995" s="118"/>
      <c r="F995" s="115"/>
      <c r="G995" s="115"/>
      <c r="H995" s="119"/>
      <c r="I995" s="109" t="str">
        <f t="shared" si="756"/>
        <v xml:space="preserve"> </v>
      </c>
      <c r="J995" s="109" t="str">
        <f t="shared" si="757"/>
        <v xml:space="preserve"> </v>
      </c>
      <c r="K995" s="109" t="str">
        <f t="shared" si="758"/>
        <v xml:space="preserve"> </v>
      </c>
      <c r="W995" s="141" t="str">
        <f t="shared" si="759"/>
        <v xml:space="preserve"> </v>
      </c>
      <c r="X995" s="137" t="str">
        <f t="shared" si="760"/>
        <v xml:space="preserve"> </v>
      </c>
      <c r="Y995" s="137" t="str">
        <f t="shared" si="761"/>
        <v xml:space="preserve"> </v>
      </c>
      <c r="Z995" s="137" t="str">
        <f t="shared" si="787"/>
        <v xml:space="preserve"> </v>
      </c>
      <c r="AA995" s="138" t="str">
        <f t="shared" si="788"/>
        <v xml:space="preserve"> </v>
      </c>
      <c r="AB995" s="144" t="str">
        <f t="shared" si="789"/>
        <v xml:space="preserve"> </v>
      </c>
      <c r="AC995" s="139" t="e">
        <f t="shared" si="790"/>
        <v>#N/A</v>
      </c>
      <c r="AD995" s="139" t="e">
        <f t="shared" si="791"/>
        <v>#N/A</v>
      </c>
      <c r="AE995" s="140" t="str">
        <f>IF(ISBLANK($G995)," ",IF($D995="Z",#REF!,IF($G995=2,0,IF($G995=1,IF($AB995&gt;$AD995,#REF!,0),IF($AB995&lt;$AC995,#REF!,#REF!)))))</f>
        <v xml:space="preserve"> </v>
      </c>
      <c r="AF995" s="140" t="str">
        <f>IF(ISBLANK($G995)," ",IF($D995="Z",#REF!+#REF!,IF($G995=2,#REF!+#REF!,IF($G995=1,IF($AB995&gt;$AD995,#REF!+#REF!,#REF!+#REF!),IF($AB995&lt;$AC995,#REF!+#REF!,#REF!+#REF!)))))</f>
        <v xml:space="preserve"> </v>
      </c>
      <c r="AG995" s="125">
        <f t="shared" si="762"/>
        <v>0</v>
      </c>
      <c r="AH995" s="126">
        <f t="shared" si="763"/>
        <v>0</v>
      </c>
      <c r="AI995" s="126">
        <f t="shared" si="764"/>
        <v>0</v>
      </c>
      <c r="AJ995" s="126">
        <f t="shared" si="765"/>
        <v>0</v>
      </c>
      <c r="AK995" s="126">
        <f t="shared" si="766"/>
        <v>0</v>
      </c>
      <c r="AL995" s="126">
        <f t="shared" si="767"/>
        <v>4</v>
      </c>
      <c r="AM995" s="125">
        <f t="shared" si="796"/>
        <v>23</v>
      </c>
      <c r="AN995" s="125">
        <f t="shared" si="792"/>
        <v>0</v>
      </c>
      <c r="AO995" s="125">
        <f t="shared" si="793"/>
        <v>0</v>
      </c>
      <c r="AP995" s="125">
        <f t="shared" si="768"/>
        <v>1</v>
      </c>
      <c r="AQ995" s="127">
        <f t="shared" si="769"/>
        <v>810</v>
      </c>
      <c r="AR995" s="127">
        <f t="shared" si="770"/>
        <v>0</v>
      </c>
      <c r="AS995" s="125">
        <f t="shared" si="771"/>
        <v>0</v>
      </c>
      <c r="AT995" s="128">
        <f t="shared" si="772"/>
        <v>0</v>
      </c>
      <c r="AU995" s="128">
        <f t="shared" si="773"/>
        <v>0</v>
      </c>
      <c r="AV995" s="128">
        <f t="shared" si="774"/>
        <v>0</v>
      </c>
      <c r="AW995" s="128">
        <f t="shared" si="775"/>
        <v>0</v>
      </c>
      <c r="AX995" s="146">
        <f t="shared" si="794"/>
        <v>0</v>
      </c>
      <c r="AY995" s="147">
        <f t="shared" si="776"/>
        <v>0</v>
      </c>
      <c r="AZ995" s="146">
        <f t="shared" si="795"/>
        <v>0</v>
      </c>
      <c r="BA995" s="129">
        <f t="shared" si="777"/>
        <v>0</v>
      </c>
      <c r="BB995" s="129">
        <f t="shared" si="778"/>
        <v>0</v>
      </c>
      <c r="BC995" s="129">
        <f t="shared" si="779"/>
        <v>0</v>
      </c>
      <c r="BD995" s="130">
        <f t="shared" si="780"/>
        <v>0</v>
      </c>
      <c r="BE995" s="130">
        <f t="shared" si="781"/>
        <v>0</v>
      </c>
      <c r="BF995" s="130">
        <f t="shared" si="782"/>
        <v>0</v>
      </c>
      <c r="BG995" s="149" t="b">
        <f t="shared" si="783"/>
        <v>0</v>
      </c>
      <c r="BH995" s="130" t="b">
        <f t="shared" si="784"/>
        <v>0</v>
      </c>
      <c r="BI995" s="130" t="str">
        <f t="shared" si="797"/>
        <v/>
      </c>
      <c r="BJ995" s="130" t="str">
        <f t="shared" si="798"/>
        <v/>
      </c>
      <c r="BK995" s="130">
        <f t="shared" si="799"/>
        <v>0</v>
      </c>
      <c r="BL995" s="130" t="str">
        <f t="shared" si="785"/>
        <v/>
      </c>
      <c r="BM995" s="130" t="str">
        <f t="shared" si="804"/>
        <v/>
      </c>
      <c r="BN995" s="130" t="str">
        <f t="shared" si="805"/>
        <v/>
      </c>
      <c r="BO995" s="130">
        <f t="shared" si="801"/>
        <v>0</v>
      </c>
      <c r="BP995" s="130">
        <f t="shared" si="802"/>
        <v>0</v>
      </c>
      <c r="BQ995" s="130">
        <f t="shared" si="803"/>
        <v>0</v>
      </c>
      <c r="BR995" s="130">
        <f t="shared" si="800"/>
        <v>0</v>
      </c>
      <c r="BS995" s="130" t="str">
        <f t="shared" si="786"/>
        <v>N</v>
      </c>
    </row>
    <row r="996" spans="1:71" ht="18" customHeight="1">
      <c r="A996" s="115"/>
      <c r="B996" s="117"/>
      <c r="C996" s="117"/>
      <c r="D996" s="118"/>
      <c r="E996" s="118"/>
      <c r="F996" s="115"/>
      <c r="G996" s="115"/>
      <c r="H996" s="119"/>
      <c r="I996" s="109" t="str">
        <f t="shared" si="756"/>
        <v xml:space="preserve"> </v>
      </c>
      <c r="J996" s="109" t="str">
        <f t="shared" si="757"/>
        <v xml:space="preserve"> </v>
      </c>
      <c r="K996" s="109" t="str">
        <f t="shared" si="758"/>
        <v xml:space="preserve"> </v>
      </c>
      <c r="W996" s="141" t="str">
        <f t="shared" si="759"/>
        <v xml:space="preserve"> </v>
      </c>
      <c r="X996" s="137" t="str">
        <f t="shared" si="760"/>
        <v xml:space="preserve"> </v>
      </c>
      <c r="Y996" s="137" t="str">
        <f t="shared" si="761"/>
        <v xml:space="preserve"> </v>
      </c>
      <c r="Z996" s="137" t="str">
        <f t="shared" si="787"/>
        <v xml:space="preserve"> </v>
      </c>
      <c r="AA996" s="138" t="str">
        <f t="shared" si="788"/>
        <v xml:space="preserve"> </v>
      </c>
      <c r="AB996" s="144" t="str">
        <f t="shared" si="789"/>
        <v xml:space="preserve"> </v>
      </c>
      <c r="AC996" s="139" t="e">
        <f t="shared" si="790"/>
        <v>#N/A</v>
      </c>
      <c r="AD996" s="139" t="e">
        <f t="shared" si="791"/>
        <v>#N/A</v>
      </c>
      <c r="AE996" s="140" t="str">
        <f>IF(ISBLANK($G996)," ",IF($D996="Z",#REF!,IF($G996=2,0,IF($G996=1,IF($AB996&gt;$AD996,#REF!,0),IF($AB996&lt;$AC996,#REF!,#REF!)))))</f>
        <v xml:space="preserve"> </v>
      </c>
      <c r="AF996" s="140" t="str">
        <f>IF(ISBLANK($G996)," ",IF($D996="Z",#REF!+#REF!,IF($G996=2,#REF!+#REF!,IF($G996=1,IF($AB996&gt;$AD996,#REF!+#REF!,#REF!+#REF!),IF($AB996&lt;$AC996,#REF!+#REF!,#REF!+#REF!)))))</f>
        <v xml:space="preserve"> </v>
      </c>
      <c r="AG996" s="125">
        <f t="shared" si="762"/>
        <v>0</v>
      </c>
      <c r="AH996" s="126">
        <f t="shared" si="763"/>
        <v>0</v>
      </c>
      <c r="AI996" s="126">
        <f t="shared" si="764"/>
        <v>0</v>
      </c>
      <c r="AJ996" s="126">
        <f t="shared" si="765"/>
        <v>0</v>
      </c>
      <c r="AK996" s="126">
        <f t="shared" si="766"/>
        <v>0</v>
      </c>
      <c r="AL996" s="126">
        <f t="shared" si="767"/>
        <v>4</v>
      </c>
      <c r="AM996" s="125">
        <f t="shared" si="796"/>
        <v>23</v>
      </c>
      <c r="AN996" s="125">
        <f t="shared" si="792"/>
        <v>0</v>
      </c>
      <c r="AO996" s="125">
        <f t="shared" si="793"/>
        <v>0</v>
      </c>
      <c r="AP996" s="125">
        <f t="shared" si="768"/>
        <v>1</v>
      </c>
      <c r="AQ996" s="127">
        <f t="shared" si="769"/>
        <v>810</v>
      </c>
      <c r="AR996" s="127">
        <f t="shared" si="770"/>
        <v>0</v>
      </c>
      <c r="AS996" s="125">
        <f t="shared" si="771"/>
        <v>0</v>
      </c>
      <c r="AT996" s="128">
        <f t="shared" si="772"/>
        <v>0</v>
      </c>
      <c r="AU996" s="128">
        <f t="shared" si="773"/>
        <v>0</v>
      </c>
      <c r="AV996" s="128">
        <f t="shared" si="774"/>
        <v>0</v>
      </c>
      <c r="AW996" s="128">
        <f t="shared" si="775"/>
        <v>0</v>
      </c>
      <c r="AX996" s="146">
        <f t="shared" si="794"/>
        <v>0</v>
      </c>
      <c r="AY996" s="147">
        <f t="shared" si="776"/>
        <v>0</v>
      </c>
      <c r="AZ996" s="146">
        <f t="shared" si="795"/>
        <v>0</v>
      </c>
      <c r="BA996" s="129">
        <f t="shared" si="777"/>
        <v>0</v>
      </c>
      <c r="BB996" s="129">
        <f t="shared" si="778"/>
        <v>0</v>
      </c>
      <c r="BC996" s="129">
        <f t="shared" si="779"/>
        <v>0</v>
      </c>
      <c r="BD996" s="130">
        <f t="shared" si="780"/>
        <v>0</v>
      </c>
      <c r="BE996" s="130">
        <f t="shared" si="781"/>
        <v>0</v>
      </c>
      <c r="BF996" s="130">
        <f t="shared" si="782"/>
        <v>0</v>
      </c>
      <c r="BG996" s="149" t="b">
        <f t="shared" si="783"/>
        <v>0</v>
      </c>
      <c r="BH996" s="130" t="b">
        <f t="shared" si="784"/>
        <v>0</v>
      </c>
      <c r="BI996" s="130" t="str">
        <f t="shared" si="797"/>
        <v/>
      </c>
      <c r="BJ996" s="130" t="str">
        <f t="shared" si="798"/>
        <v/>
      </c>
      <c r="BK996" s="130">
        <f t="shared" si="799"/>
        <v>0</v>
      </c>
      <c r="BL996" s="130" t="str">
        <f t="shared" si="785"/>
        <v/>
      </c>
      <c r="BM996" s="130" t="str">
        <f t="shared" si="804"/>
        <v/>
      </c>
      <c r="BN996" s="130" t="str">
        <f t="shared" si="805"/>
        <v/>
      </c>
      <c r="BO996" s="130">
        <f t="shared" si="801"/>
        <v>0</v>
      </c>
      <c r="BP996" s="130">
        <f t="shared" si="802"/>
        <v>0</v>
      </c>
      <c r="BQ996" s="130">
        <f t="shared" si="803"/>
        <v>0</v>
      </c>
      <c r="BR996" s="130">
        <f t="shared" si="800"/>
        <v>0</v>
      </c>
      <c r="BS996" s="130" t="str">
        <f t="shared" si="786"/>
        <v>N</v>
      </c>
    </row>
    <row r="997" spans="1:71" ht="18" customHeight="1">
      <c r="A997" s="115"/>
      <c r="B997" s="117"/>
      <c r="C997" s="117"/>
      <c r="D997" s="118"/>
      <c r="E997" s="118"/>
      <c r="F997" s="115"/>
      <c r="G997" s="115"/>
      <c r="H997" s="119"/>
      <c r="I997" s="109" t="str">
        <f t="shared" si="756"/>
        <v xml:space="preserve"> </v>
      </c>
      <c r="J997" s="109" t="str">
        <f t="shared" si="757"/>
        <v xml:space="preserve"> </v>
      </c>
      <c r="K997" s="109" t="str">
        <f t="shared" si="758"/>
        <v xml:space="preserve"> </v>
      </c>
      <c r="W997" s="141" t="str">
        <f t="shared" si="759"/>
        <v xml:space="preserve"> </v>
      </c>
      <c r="X997" s="137" t="str">
        <f t="shared" si="760"/>
        <v xml:space="preserve"> </v>
      </c>
      <c r="Y997" s="137" t="str">
        <f t="shared" si="761"/>
        <v xml:space="preserve"> </v>
      </c>
      <c r="Z997" s="137" t="str">
        <f t="shared" si="787"/>
        <v xml:space="preserve"> </v>
      </c>
      <c r="AA997" s="138" t="str">
        <f t="shared" si="788"/>
        <v xml:space="preserve"> </v>
      </c>
      <c r="AB997" s="144" t="str">
        <f t="shared" si="789"/>
        <v xml:space="preserve"> </v>
      </c>
      <c r="AC997" s="139" t="e">
        <f t="shared" si="790"/>
        <v>#N/A</v>
      </c>
      <c r="AD997" s="139" t="e">
        <f t="shared" si="791"/>
        <v>#N/A</v>
      </c>
      <c r="AE997" s="140" t="str">
        <f>IF(ISBLANK($G997)," ",IF($D997="Z",#REF!,IF($G997=2,0,IF($G997=1,IF($AB997&gt;$AD997,#REF!,0),IF($AB997&lt;$AC997,#REF!,#REF!)))))</f>
        <v xml:space="preserve"> </v>
      </c>
      <c r="AF997" s="140" t="str">
        <f>IF(ISBLANK($G997)," ",IF($D997="Z",#REF!+#REF!,IF($G997=2,#REF!+#REF!,IF($G997=1,IF($AB997&gt;$AD997,#REF!+#REF!,#REF!+#REF!),IF($AB997&lt;$AC997,#REF!+#REF!,#REF!+#REF!)))))</f>
        <v xml:space="preserve"> </v>
      </c>
      <c r="AG997" s="125">
        <f t="shared" si="762"/>
        <v>0</v>
      </c>
      <c r="AH997" s="126">
        <f t="shared" si="763"/>
        <v>0</v>
      </c>
      <c r="AI997" s="126">
        <f t="shared" si="764"/>
        <v>0</v>
      </c>
      <c r="AJ997" s="126">
        <f t="shared" si="765"/>
        <v>0</v>
      </c>
      <c r="AK997" s="126">
        <f t="shared" si="766"/>
        <v>0</v>
      </c>
      <c r="AL997" s="126">
        <f t="shared" si="767"/>
        <v>4</v>
      </c>
      <c r="AM997" s="125">
        <f t="shared" si="796"/>
        <v>23</v>
      </c>
      <c r="AN997" s="125">
        <f t="shared" si="792"/>
        <v>0</v>
      </c>
      <c r="AO997" s="125">
        <f t="shared" si="793"/>
        <v>0</v>
      </c>
      <c r="AP997" s="125">
        <f t="shared" si="768"/>
        <v>1</v>
      </c>
      <c r="AQ997" s="127">
        <f t="shared" si="769"/>
        <v>810</v>
      </c>
      <c r="AR997" s="127">
        <f t="shared" si="770"/>
        <v>0</v>
      </c>
      <c r="AS997" s="125">
        <f t="shared" si="771"/>
        <v>0</v>
      </c>
      <c r="AT997" s="128">
        <f t="shared" si="772"/>
        <v>0</v>
      </c>
      <c r="AU997" s="128">
        <f t="shared" si="773"/>
        <v>0</v>
      </c>
      <c r="AV997" s="128">
        <f t="shared" si="774"/>
        <v>0</v>
      </c>
      <c r="AW997" s="128">
        <f t="shared" si="775"/>
        <v>0</v>
      </c>
      <c r="AX997" s="146">
        <f t="shared" si="794"/>
        <v>0</v>
      </c>
      <c r="AY997" s="147">
        <f t="shared" si="776"/>
        <v>0</v>
      </c>
      <c r="AZ997" s="146">
        <f t="shared" si="795"/>
        <v>0</v>
      </c>
      <c r="BA997" s="129">
        <f t="shared" si="777"/>
        <v>0</v>
      </c>
      <c r="BB997" s="129">
        <f t="shared" si="778"/>
        <v>0</v>
      </c>
      <c r="BC997" s="129">
        <f t="shared" si="779"/>
        <v>0</v>
      </c>
      <c r="BD997" s="130">
        <f t="shared" si="780"/>
        <v>0</v>
      </c>
      <c r="BE997" s="130">
        <f t="shared" si="781"/>
        <v>0</v>
      </c>
      <c r="BF997" s="130">
        <f t="shared" si="782"/>
        <v>0</v>
      </c>
      <c r="BG997" s="149" t="b">
        <f t="shared" si="783"/>
        <v>0</v>
      </c>
      <c r="BH997" s="130" t="b">
        <f t="shared" si="784"/>
        <v>0</v>
      </c>
      <c r="BI997" s="130" t="str">
        <f t="shared" si="797"/>
        <v/>
      </c>
      <c r="BJ997" s="130" t="str">
        <f t="shared" si="798"/>
        <v/>
      </c>
      <c r="BK997" s="130">
        <f t="shared" si="799"/>
        <v>0</v>
      </c>
      <c r="BL997" s="130" t="str">
        <f t="shared" si="785"/>
        <v/>
      </c>
      <c r="BM997" s="130" t="str">
        <f t="shared" si="804"/>
        <v/>
      </c>
      <c r="BN997" s="130" t="str">
        <f t="shared" si="805"/>
        <v/>
      </c>
      <c r="BO997" s="130">
        <f t="shared" si="801"/>
        <v>0</v>
      </c>
      <c r="BP997" s="130">
        <f t="shared" si="802"/>
        <v>0</v>
      </c>
      <c r="BQ997" s="130">
        <f t="shared" si="803"/>
        <v>0</v>
      </c>
      <c r="BR997" s="130">
        <f t="shared" si="800"/>
        <v>0</v>
      </c>
      <c r="BS997" s="130" t="str">
        <f t="shared" si="786"/>
        <v>N</v>
      </c>
    </row>
    <row r="998" spans="1:71" ht="18" customHeight="1">
      <c r="A998" s="115"/>
      <c r="B998" s="117"/>
      <c r="C998" s="117"/>
      <c r="D998" s="118"/>
      <c r="E998" s="118"/>
      <c r="F998" s="115"/>
      <c r="G998" s="115"/>
      <c r="H998" s="119"/>
      <c r="I998" s="109" t="str">
        <f t="shared" si="756"/>
        <v xml:space="preserve"> </v>
      </c>
      <c r="J998" s="109" t="str">
        <f t="shared" si="757"/>
        <v xml:space="preserve"> </v>
      </c>
      <c r="K998" s="109" t="str">
        <f t="shared" si="758"/>
        <v xml:space="preserve"> </v>
      </c>
      <c r="W998" s="141" t="str">
        <f t="shared" si="759"/>
        <v xml:space="preserve"> </v>
      </c>
      <c r="X998" s="137" t="str">
        <f t="shared" si="760"/>
        <v xml:space="preserve"> </v>
      </c>
      <c r="Y998" s="137" t="str">
        <f t="shared" si="761"/>
        <v xml:space="preserve"> </v>
      </c>
      <c r="Z998" s="137" t="str">
        <f t="shared" si="787"/>
        <v xml:space="preserve"> </v>
      </c>
      <c r="AA998" s="138" t="str">
        <f t="shared" si="788"/>
        <v xml:space="preserve"> </v>
      </c>
      <c r="AB998" s="144" t="str">
        <f t="shared" si="789"/>
        <v xml:space="preserve"> </v>
      </c>
      <c r="AC998" s="139" t="e">
        <f t="shared" si="790"/>
        <v>#N/A</v>
      </c>
      <c r="AD998" s="139" t="e">
        <f t="shared" si="791"/>
        <v>#N/A</v>
      </c>
      <c r="AE998" s="140" t="str">
        <f>IF(ISBLANK($G998)," ",IF($D998="Z",#REF!,IF($G998=2,0,IF($G998=1,IF($AB998&gt;$AD998,#REF!,0),IF($AB998&lt;$AC998,#REF!,#REF!)))))</f>
        <v xml:space="preserve"> </v>
      </c>
      <c r="AF998" s="140" t="str">
        <f>IF(ISBLANK($G998)," ",IF($D998="Z",#REF!+#REF!,IF($G998=2,#REF!+#REF!,IF($G998=1,IF($AB998&gt;$AD998,#REF!+#REF!,#REF!+#REF!),IF($AB998&lt;$AC998,#REF!+#REF!,#REF!+#REF!)))))</f>
        <v xml:space="preserve"> </v>
      </c>
      <c r="AG998" s="125">
        <f t="shared" si="762"/>
        <v>0</v>
      </c>
      <c r="AH998" s="126">
        <f t="shared" si="763"/>
        <v>0</v>
      </c>
      <c r="AI998" s="126">
        <f t="shared" si="764"/>
        <v>0</v>
      </c>
      <c r="AJ998" s="126">
        <f t="shared" si="765"/>
        <v>0</v>
      </c>
      <c r="AK998" s="126">
        <f t="shared" si="766"/>
        <v>0</v>
      </c>
      <c r="AL998" s="126">
        <f t="shared" si="767"/>
        <v>4</v>
      </c>
      <c r="AM998" s="125">
        <f t="shared" si="796"/>
        <v>23</v>
      </c>
      <c r="AN998" s="125">
        <f t="shared" si="792"/>
        <v>0</v>
      </c>
      <c r="AO998" s="125">
        <f t="shared" si="793"/>
        <v>0</v>
      </c>
      <c r="AP998" s="125">
        <f t="shared" si="768"/>
        <v>1</v>
      </c>
      <c r="AQ998" s="127">
        <f t="shared" si="769"/>
        <v>810</v>
      </c>
      <c r="AR998" s="127">
        <f t="shared" si="770"/>
        <v>0</v>
      </c>
      <c r="AS998" s="125">
        <f t="shared" si="771"/>
        <v>0</v>
      </c>
      <c r="AT998" s="128">
        <f t="shared" si="772"/>
        <v>0</v>
      </c>
      <c r="AU998" s="128">
        <f t="shared" si="773"/>
        <v>0</v>
      </c>
      <c r="AV998" s="128">
        <f t="shared" si="774"/>
        <v>0</v>
      </c>
      <c r="AW998" s="128">
        <f t="shared" si="775"/>
        <v>0</v>
      </c>
      <c r="AX998" s="146">
        <f t="shared" si="794"/>
        <v>0</v>
      </c>
      <c r="AY998" s="147">
        <f t="shared" si="776"/>
        <v>0</v>
      </c>
      <c r="AZ998" s="146">
        <f t="shared" si="795"/>
        <v>0</v>
      </c>
      <c r="BA998" s="129">
        <f t="shared" si="777"/>
        <v>0</v>
      </c>
      <c r="BB998" s="129">
        <f t="shared" si="778"/>
        <v>0</v>
      </c>
      <c r="BC998" s="129">
        <f t="shared" si="779"/>
        <v>0</v>
      </c>
      <c r="BD998" s="130">
        <f t="shared" si="780"/>
        <v>0</v>
      </c>
      <c r="BE998" s="130">
        <f t="shared" si="781"/>
        <v>0</v>
      </c>
      <c r="BF998" s="130">
        <f t="shared" si="782"/>
        <v>0</v>
      </c>
      <c r="BG998" s="149" t="b">
        <f t="shared" si="783"/>
        <v>0</v>
      </c>
      <c r="BH998" s="130" t="b">
        <f t="shared" si="784"/>
        <v>0</v>
      </c>
      <c r="BI998" s="130" t="str">
        <f t="shared" si="797"/>
        <v/>
      </c>
      <c r="BJ998" s="130" t="str">
        <f t="shared" si="798"/>
        <v/>
      </c>
      <c r="BK998" s="130">
        <f t="shared" si="799"/>
        <v>0</v>
      </c>
      <c r="BL998" s="130" t="str">
        <f t="shared" si="785"/>
        <v/>
      </c>
      <c r="BM998" s="130" t="str">
        <f t="shared" si="804"/>
        <v/>
      </c>
      <c r="BN998" s="130" t="str">
        <f t="shared" si="805"/>
        <v/>
      </c>
      <c r="BO998" s="130">
        <f t="shared" si="801"/>
        <v>0</v>
      </c>
      <c r="BP998" s="130">
        <f t="shared" si="802"/>
        <v>0</v>
      </c>
      <c r="BQ998" s="130">
        <f t="shared" si="803"/>
        <v>0</v>
      </c>
      <c r="BR998" s="130">
        <f t="shared" si="800"/>
        <v>0</v>
      </c>
      <c r="BS998" s="130" t="str">
        <f t="shared" si="786"/>
        <v>N</v>
      </c>
    </row>
    <row r="999" spans="1:71" ht="18" customHeight="1">
      <c r="A999" s="115"/>
      <c r="B999" s="117"/>
      <c r="C999" s="117"/>
      <c r="D999" s="118"/>
      <c r="E999" s="118"/>
      <c r="F999" s="115"/>
      <c r="G999" s="115"/>
      <c r="H999" s="119"/>
      <c r="I999" s="109" t="str">
        <f t="shared" si="756"/>
        <v xml:space="preserve"> </v>
      </c>
      <c r="J999" s="109" t="str">
        <f t="shared" si="757"/>
        <v xml:space="preserve"> </v>
      </c>
      <c r="K999" s="109" t="str">
        <f t="shared" si="758"/>
        <v xml:space="preserve"> </v>
      </c>
      <c r="W999" s="141" t="str">
        <f t="shared" si="759"/>
        <v xml:space="preserve"> </v>
      </c>
      <c r="X999" s="137" t="str">
        <f t="shared" si="760"/>
        <v xml:space="preserve"> </v>
      </c>
      <c r="Y999" s="137" t="str">
        <f t="shared" si="761"/>
        <v xml:space="preserve"> </v>
      </c>
      <c r="Z999" s="137" t="str">
        <f t="shared" si="787"/>
        <v xml:space="preserve"> </v>
      </c>
      <c r="AA999" s="138" t="str">
        <f t="shared" si="788"/>
        <v xml:space="preserve"> </v>
      </c>
      <c r="AB999" s="144" t="str">
        <f t="shared" si="789"/>
        <v xml:space="preserve"> </v>
      </c>
      <c r="AC999" s="139" t="e">
        <f t="shared" si="790"/>
        <v>#N/A</v>
      </c>
      <c r="AD999" s="139" t="e">
        <f t="shared" si="791"/>
        <v>#N/A</v>
      </c>
      <c r="AE999" s="140" t="str">
        <f>IF(ISBLANK($G999)," ",IF($D999="Z",#REF!,IF($G999=2,0,IF($G999=1,IF($AB999&gt;$AD999,#REF!,0),IF($AB999&lt;$AC999,#REF!,#REF!)))))</f>
        <v xml:space="preserve"> </v>
      </c>
      <c r="AF999" s="140" t="str">
        <f>IF(ISBLANK($G999)," ",IF($D999="Z",#REF!+#REF!,IF($G999=2,#REF!+#REF!,IF($G999=1,IF($AB999&gt;$AD999,#REF!+#REF!,#REF!+#REF!),IF($AB999&lt;$AC999,#REF!+#REF!,#REF!+#REF!)))))</f>
        <v xml:space="preserve"> </v>
      </c>
      <c r="AG999" s="125">
        <f t="shared" si="762"/>
        <v>0</v>
      </c>
      <c r="AH999" s="126">
        <f t="shared" si="763"/>
        <v>0</v>
      </c>
      <c r="AI999" s="126">
        <f t="shared" si="764"/>
        <v>0</v>
      </c>
      <c r="AJ999" s="126">
        <f t="shared" si="765"/>
        <v>0</v>
      </c>
      <c r="AK999" s="126">
        <f t="shared" si="766"/>
        <v>0</v>
      </c>
      <c r="AL999" s="126">
        <f t="shared" si="767"/>
        <v>4</v>
      </c>
      <c r="AM999" s="125">
        <f t="shared" si="796"/>
        <v>23</v>
      </c>
      <c r="AN999" s="125">
        <f t="shared" si="792"/>
        <v>0</v>
      </c>
      <c r="AO999" s="125">
        <f t="shared" si="793"/>
        <v>0</v>
      </c>
      <c r="AP999" s="125">
        <f t="shared" si="768"/>
        <v>1</v>
      </c>
      <c r="AQ999" s="127">
        <f t="shared" si="769"/>
        <v>810</v>
      </c>
      <c r="AR999" s="127">
        <f t="shared" si="770"/>
        <v>0</v>
      </c>
      <c r="AS999" s="125">
        <f t="shared" si="771"/>
        <v>0</v>
      </c>
      <c r="AT999" s="128">
        <f t="shared" si="772"/>
        <v>0</v>
      </c>
      <c r="AU999" s="128">
        <f t="shared" si="773"/>
        <v>0</v>
      </c>
      <c r="AV999" s="128">
        <f t="shared" si="774"/>
        <v>0</v>
      </c>
      <c r="AW999" s="128">
        <f t="shared" si="775"/>
        <v>0</v>
      </c>
      <c r="AX999" s="146">
        <f t="shared" si="794"/>
        <v>0</v>
      </c>
      <c r="AY999" s="147">
        <f t="shared" si="776"/>
        <v>0</v>
      </c>
      <c r="AZ999" s="146">
        <f t="shared" si="795"/>
        <v>0</v>
      </c>
      <c r="BA999" s="129">
        <f t="shared" si="777"/>
        <v>0</v>
      </c>
      <c r="BB999" s="129">
        <f t="shared" si="778"/>
        <v>0</v>
      </c>
      <c r="BC999" s="129">
        <f t="shared" si="779"/>
        <v>0</v>
      </c>
      <c r="BD999" s="130">
        <f t="shared" si="780"/>
        <v>0</v>
      </c>
      <c r="BE999" s="130">
        <f t="shared" si="781"/>
        <v>0</v>
      </c>
      <c r="BF999" s="130">
        <f t="shared" si="782"/>
        <v>0</v>
      </c>
      <c r="BG999" s="149" t="b">
        <f t="shared" si="783"/>
        <v>0</v>
      </c>
      <c r="BH999" s="130" t="b">
        <f t="shared" si="784"/>
        <v>0</v>
      </c>
      <c r="BI999" s="130" t="str">
        <f t="shared" si="797"/>
        <v/>
      </c>
      <c r="BJ999" s="130" t="str">
        <f t="shared" si="798"/>
        <v/>
      </c>
      <c r="BK999" s="130">
        <f t="shared" si="799"/>
        <v>0</v>
      </c>
      <c r="BL999" s="130" t="str">
        <f t="shared" si="785"/>
        <v/>
      </c>
      <c r="BM999" s="130" t="str">
        <f t="shared" si="804"/>
        <v/>
      </c>
      <c r="BN999" s="130" t="str">
        <f t="shared" si="805"/>
        <v/>
      </c>
      <c r="BO999" s="130">
        <f t="shared" si="801"/>
        <v>0</v>
      </c>
      <c r="BP999" s="130">
        <f t="shared" si="802"/>
        <v>0</v>
      </c>
      <c r="BQ999" s="130">
        <f t="shared" si="803"/>
        <v>0</v>
      </c>
      <c r="BR999" s="130">
        <f t="shared" si="800"/>
        <v>0</v>
      </c>
      <c r="BS999" s="130" t="str">
        <f t="shared" si="786"/>
        <v>N</v>
      </c>
    </row>
    <row r="1000" spans="1:71" ht="18" customHeight="1">
      <c r="A1000" s="115"/>
      <c r="B1000" s="117"/>
      <c r="C1000" s="117"/>
      <c r="D1000" s="118"/>
      <c r="E1000" s="118"/>
      <c r="F1000" s="115"/>
      <c r="G1000" s="115"/>
      <c r="H1000" s="119"/>
      <c r="I1000" s="109" t="str">
        <f t="shared" si="756"/>
        <v xml:space="preserve"> </v>
      </c>
      <c r="J1000" s="109" t="str">
        <f t="shared" si="757"/>
        <v xml:space="preserve"> </v>
      </c>
      <c r="K1000" s="109" t="str">
        <f t="shared" si="758"/>
        <v xml:space="preserve"> </v>
      </c>
      <c r="W1000" s="141" t="str">
        <f t="shared" si="759"/>
        <v xml:space="preserve"> </v>
      </c>
      <c r="X1000" s="137" t="str">
        <f t="shared" si="760"/>
        <v xml:space="preserve"> </v>
      </c>
      <c r="Y1000" s="137" t="str">
        <f t="shared" si="761"/>
        <v xml:space="preserve"> </v>
      </c>
      <c r="Z1000" s="137" t="str">
        <f t="shared" si="787"/>
        <v xml:space="preserve"> </v>
      </c>
      <c r="AA1000" s="138" t="str">
        <f t="shared" si="788"/>
        <v xml:space="preserve"> </v>
      </c>
      <c r="AB1000" s="144" t="str">
        <f t="shared" si="789"/>
        <v xml:space="preserve"> </v>
      </c>
      <c r="AC1000" s="139" t="e">
        <f t="shared" si="790"/>
        <v>#N/A</v>
      </c>
      <c r="AD1000" s="139" t="e">
        <f t="shared" si="791"/>
        <v>#N/A</v>
      </c>
      <c r="AE1000" s="140" t="str">
        <f>IF(ISBLANK($G1000)," ",IF($D1000="Z",#REF!,IF($G1000=2,0,IF($G1000=1,IF($AB1000&gt;$AD1000,#REF!,0),IF($AB1000&lt;$AC1000,#REF!,#REF!)))))</f>
        <v xml:space="preserve"> </v>
      </c>
      <c r="AF1000" s="140" t="str">
        <f>IF(ISBLANK($G1000)," ",IF($D1000="Z",#REF!+#REF!,IF($G1000=2,#REF!+#REF!,IF($G1000=1,IF($AB1000&gt;$AD1000,#REF!+#REF!,#REF!+#REF!),IF($AB1000&lt;$AC1000,#REF!+#REF!,#REF!+#REF!)))))</f>
        <v xml:space="preserve"> </v>
      </c>
      <c r="AG1000" s="125">
        <f t="shared" si="762"/>
        <v>0</v>
      </c>
      <c r="AH1000" s="126">
        <f t="shared" si="763"/>
        <v>0</v>
      </c>
      <c r="AI1000" s="126">
        <f t="shared" si="764"/>
        <v>0</v>
      </c>
      <c r="AJ1000" s="126">
        <f t="shared" si="765"/>
        <v>0</v>
      </c>
      <c r="AK1000" s="126">
        <f t="shared" si="766"/>
        <v>0</v>
      </c>
      <c r="AL1000" s="126">
        <f t="shared" si="767"/>
        <v>4</v>
      </c>
      <c r="AM1000" s="125">
        <f t="shared" si="796"/>
        <v>23</v>
      </c>
      <c r="AN1000" s="125">
        <f t="shared" si="792"/>
        <v>0</v>
      </c>
      <c r="AO1000" s="125">
        <f t="shared" si="793"/>
        <v>0</v>
      </c>
      <c r="AP1000" s="125">
        <f t="shared" si="768"/>
        <v>1</v>
      </c>
      <c r="AQ1000" s="127">
        <f t="shared" si="769"/>
        <v>810</v>
      </c>
      <c r="AR1000" s="127">
        <f t="shared" si="770"/>
        <v>0</v>
      </c>
      <c r="AS1000" s="125">
        <f t="shared" si="771"/>
        <v>0</v>
      </c>
      <c r="AT1000" s="128">
        <f t="shared" si="772"/>
        <v>0</v>
      </c>
      <c r="AU1000" s="128">
        <f t="shared" si="773"/>
        <v>0</v>
      </c>
      <c r="AV1000" s="128">
        <f t="shared" si="774"/>
        <v>0</v>
      </c>
      <c r="AW1000" s="128">
        <f t="shared" si="775"/>
        <v>0</v>
      </c>
      <c r="AX1000" s="146">
        <f t="shared" si="794"/>
        <v>0</v>
      </c>
      <c r="AY1000" s="147">
        <f t="shared" si="776"/>
        <v>0</v>
      </c>
      <c r="AZ1000" s="146">
        <f t="shared" si="795"/>
        <v>0</v>
      </c>
      <c r="BA1000" s="129">
        <f t="shared" si="777"/>
        <v>0</v>
      </c>
      <c r="BB1000" s="129">
        <f t="shared" si="778"/>
        <v>0</v>
      </c>
      <c r="BC1000" s="129">
        <f t="shared" si="779"/>
        <v>0</v>
      </c>
      <c r="BD1000" s="130">
        <f t="shared" si="780"/>
        <v>0</v>
      </c>
      <c r="BE1000" s="130">
        <f t="shared" si="781"/>
        <v>0</v>
      </c>
      <c r="BF1000" s="130">
        <f t="shared" si="782"/>
        <v>0</v>
      </c>
      <c r="BG1000" s="149" t="b">
        <f t="shared" si="783"/>
        <v>0</v>
      </c>
      <c r="BH1000" s="130" t="b">
        <f t="shared" si="784"/>
        <v>0</v>
      </c>
      <c r="BI1000" s="130" t="str">
        <f t="shared" si="797"/>
        <v/>
      </c>
      <c r="BJ1000" s="130" t="str">
        <f t="shared" si="798"/>
        <v/>
      </c>
      <c r="BK1000" s="130">
        <f t="shared" si="799"/>
        <v>0</v>
      </c>
      <c r="BL1000" s="130" t="str">
        <f t="shared" si="785"/>
        <v/>
      </c>
      <c r="BM1000" s="130" t="str">
        <f t="shared" si="804"/>
        <v/>
      </c>
      <c r="BN1000" s="130" t="str">
        <f t="shared" si="805"/>
        <v/>
      </c>
      <c r="BO1000" s="130">
        <f t="shared" si="801"/>
        <v>0</v>
      </c>
      <c r="BP1000" s="130">
        <f t="shared" si="802"/>
        <v>0</v>
      </c>
      <c r="BQ1000" s="130">
        <f t="shared" si="803"/>
        <v>0</v>
      </c>
      <c r="BR1000" s="130">
        <f t="shared" si="800"/>
        <v>0</v>
      </c>
      <c r="BS1000" s="130" t="str">
        <f t="shared" si="786"/>
        <v>N</v>
      </c>
    </row>
    <row r="1001" spans="1:71" ht="18" customHeight="1">
      <c r="A1001" s="115"/>
      <c r="B1001" s="117"/>
      <c r="C1001" s="117"/>
      <c r="D1001" s="118"/>
      <c r="E1001" s="118"/>
      <c r="F1001" s="115"/>
      <c r="G1001" s="115"/>
      <c r="H1001" s="119"/>
      <c r="I1001" s="109" t="str">
        <f t="shared" si="756"/>
        <v xml:space="preserve"> </v>
      </c>
      <c r="J1001" s="109" t="str">
        <f t="shared" si="757"/>
        <v xml:space="preserve"> </v>
      </c>
      <c r="K1001" s="109" t="str">
        <f t="shared" si="758"/>
        <v xml:space="preserve"> </v>
      </c>
      <c r="W1001" s="141" t="str">
        <f t="shared" si="759"/>
        <v xml:space="preserve"> </v>
      </c>
      <c r="X1001" s="137" t="str">
        <f t="shared" si="760"/>
        <v xml:space="preserve"> </v>
      </c>
      <c r="Y1001" s="137" t="str">
        <f t="shared" si="761"/>
        <v xml:space="preserve"> </v>
      </c>
      <c r="Z1001" s="137" t="str">
        <f t="shared" si="787"/>
        <v xml:space="preserve"> </v>
      </c>
      <c r="AA1001" s="138" t="str">
        <f t="shared" si="788"/>
        <v xml:space="preserve"> </v>
      </c>
      <c r="AB1001" s="144" t="str">
        <f t="shared" si="789"/>
        <v xml:space="preserve"> </v>
      </c>
      <c r="AC1001" s="139" t="e">
        <f t="shared" si="790"/>
        <v>#N/A</v>
      </c>
      <c r="AD1001" s="139" t="e">
        <f t="shared" si="791"/>
        <v>#N/A</v>
      </c>
      <c r="AE1001" s="140" t="str">
        <f>IF(ISBLANK($G1001)," ",IF($D1001="Z",#REF!,IF($G1001=2,0,IF($G1001=1,IF($AB1001&gt;$AD1001,#REF!,0),IF($AB1001&lt;$AC1001,#REF!,#REF!)))))</f>
        <v xml:space="preserve"> </v>
      </c>
      <c r="AF1001" s="140" t="str">
        <f>IF(ISBLANK($G1001)," ",IF($D1001="Z",#REF!+#REF!,IF($G1001=2,#REF!+#REF!,IF($G1001=1,IF($AB1001&gt;$AD1001,#REF!+#REF!,#REF!+#REF!),IF($AB1001&lt;$AC1001,#REF!+#REF!,#REF!+#REF!)))))</f>
        <v xml:space="preserve"> </v>
      </c>
      <c r="AG1001" s="125">
        <f t="shared" si="762"/>
        <v>0</v>
      </c>
      <c r="AH1001" s="126">
        <f t="shared" si="763"/>
        <v>0</v>
      </c>
      <c r="AI1001" s="126">
        <f t="shared" si="764"/>
        <v>0</v>
      </c>
      <c r="AJ1001" s="126">
        <f t="shared" si="765"/>
        <v>0</v>
      </c>
      <c r="AK1001" s="126">
        <f t="shared" si="766"/>
        <v>0</v>
      </c>
      <c r="AL1001" s="126">
        <f t="shared" si="767"/>
        <v>4</v>
      </c>
      <c r="AM1001" s="125">
        <f t="shared" si="796"/>
        <v>23</v>
      </c>
      <c r="AN1001" s="125">
        <f t="shared" si="792"/>
        <v>0</v>
      </c>
      <c r="AO1001" s="125">
        <f t="shared" si="793"/>
        <v>0</v>
      </c>
      <c r="AP1001" s="125">
        <f t="shared" si="768"/>
        <v>1</v>
      </c>
      <c r="AQ1001" s="127">
        <f t="shared" si="769"/>
        <v>810</v>
      </c>
      <c r="AR1001" s="127">
        <f t="shared" si="770"/>
        <v>0</v>
      </c>
      <c r="AS1001" s="125">
        <f t="shared" si="771"/>
        <v>0</v>
      </c>
      <c r="AT1001" s="128">
        <f t="shared" si="772"/>
        <v>0</v>
      </c>
      <c r="AU1001" s="128">
        <f t="shared" si="773"/>
        <v>0</v>
      </c>
      <c r="AV1001" s="128">
        <f t="shared" si="774"/>
        <v>0</v>
      </c>
      <c r="AW1001" s="128">
        <f t="shared" si="775"/>
        <v>0</v>
      </c>
      <c r="AX1001" s="146">
        <f t="shared" si="794"/>
        <v>0</v>
      </c>
      <c r="AY1001" s="147">
        <f t="shared" si="776"/>
        <v>0</v>
      </c>
      <c r="AZ1001" s="146">
        <f t="shared" si="795"/>
        <v>0</v>
      </c>
      <c r="BA1001" s="129">
        <f t="shared" si="777"/>
        <v>0</v>
      </c>
      <c r="BB1001" s="129">
        <f t="shared" si="778"/>
        <v>0</v>
      </c>
      <c r="BC1001" s="129">
        <f t="shared" si="779"/>
        <v>0</v>
      </c>
      <c r="BD1001" s="130">
        <f t="shared" si="780"/>
        <v>0</v>
      </c>
      <c r="BE1001" s="130">
        <f t="shared" si="781"/>
        <v>0</v>
      </c>
      <c r="BF1001" s="130">
        <f t="shared" si="782"/>
        <v>0</v>
      </c>
      <c r="BG1001" s="149" t="b">
        <f t="shared" si="783"/>
        <v>0</v>
      </c>
      <c r="BH1001" s="130" t="b">
        <f t="shared" si="784"/>
        <v>0</v>
      </c>
      <c r="BI1001" s="130" t="str">
        <f t="shared" si="797"/>
        <v/>
      </c>
      <c r="BJ1001" s="130" t="str">
        <f t="shared" si="798"/>
        <v/>
      </c>
      <c r="BK1001" s="130">
        <f t="shared" si="799"/>
        <v>0</v>
      </c>
      <c r="BL1001" s="130" t="str">
        <f t="shared" si="785"/>
        <v/>
      </c>
      <c r="BM1001" s="130" t="str">
        <f t="shared" si="804"/>
        <v/>
      </c>
      <c r="BN1001" s="130" t="str">
        <f t="shared" si="805"/>
        <v/>
      </c>
      <c r="BO1001" s="130">
        <f t="shared" si="801"/>
        <v>0</v>
      </c>
      <c r="BP1001" s="130">
        <f t="shared" si="802"/>
        <v>0</v>
      </c>
      <c r="BQ1001" s="130">
        <f t="shared" si="803"/>
        <v>0</v>
      </c>
      <c r="BR1001" s="130">
        <f t="shared" si="800"/>
        <v>0</v>
      </c>
      <c r="BS1001" s="130" t="str">
        <f t="shared" si="786"/>
        <v>N</v>
      </c>
    </row>
    <row r="1002" spans="1:71" ht="18" customHeight="1">
      <c r="A1002" s="115"/>
      <c r="B1002" s="117"/>
      <c r="C1002" s="117"/>
      <c r="D1002" s="118"/>
      <c r="E1002" s="118"/>
      <c r="F1002" s="115"/>
      <c r="G1002" s="115"/>
      <c r="H1002" s="119"/>
      <c r="I1002" s="109" t="str">
        <f t="shared" si="756"/>
        <v xml:space="preserve"> </v>
      </c>
      <c r="J1002" s="109" t="str">
        <f t="shared" si="757"/>
        <v xml:space="preserve"> </v>
      </c>
      <c r="K1002" s="109" t="str">
        <f t="shared" si="758"/>
        <v xml:space="preserve"> </v>
      </c>
      <c r="W1002" s="141" t="str">
        <f t="shared" si="759"/>
        <v xml:space="preserve"> </v>
      </c>
      <c r="X1002" s="137" t="str">
        <f t="shared" si="760"/>
        <v xml:space="preserve"> </v>
      </c>
      <c r="Y1002" s="137" t="str">
        <f t="shared" si="761"/>
        <v xml:space="preserve"> </v>
      </c>
      <c r="Z1002" s="137" t="str">
        <f t="shared" si="787"/>
        <v xml:space="preserve"> </v>
      </c>
      <c r="AA1002" s="138" t="str">
        <f t="shared" si="788"/>
        <v xml:space="preserve"> </v>
      </c>
      <c r="AB1002" s="144" t="str">
        <f t="shared" si="789"/>
        <v xml:space="preserve"> </v>
      </c>
      <c r="AC1002" s="139" t="e">
        <f t="shared" si="790"/>
        <v>#N/A</v>
      </c>
      <c r="AD1002" s="139" t="e">
        <f t="shared" si="791"/>
        <v>#N/A</v>
      </c>
      <c r="AE1002" s="140" t="str">
        <f>IF(ISBLANK($G1002)," ",IF($D1002="Z",#REF!,IF($G1002=2,0,IF($G1002=1,IF($AB1002&gt;$AD1002,#REF!,0),IF($AB1002&lt;$AC1002,#REF!,#REF!)))))</f>
        <v xml:space="preserve"> </v>
      </c>
      <c r="AF1002" s="140" t="str">
        <f>IF(ISBLANK($G1002)," ",IF($D1002="Z",#REF!+#REF!,IF($G1002=2,#REF!+#REF!,IF($G1002=1,IF($AB1002&gt;$AD1002,#REF!+#REF!,#REF!+#REF!),IF($AB1002&lt;$AC1002,#REF!+#REF!,#REF!+#REF!)))))</f>
        <v xml:space="preserve"> </v>
      </c>
      <c r="AG1002" s="125">
        <f t="shared" si="762"/>
        <v>0</v>
      </c>
      <c r="AH1002" s="126">
        <f t="shared" si="763"/>
        <v>0</v>
      </c>
      <c r="AI1002" s="126">
        <f t="shared" si="764"/>
        <v>0</v>
      </c>
      <c r="AJ1002" s="126">
        <f t="shared" si="765"/>
        <v>0</v>
      </c>
      <c r="AK1002" s="126">
        <f t="shared" si="766"/>
        <v>0</v>
      </c>
      <c r="AL1002" s="126">
        <f t="shared" si="767"/>
        <v>4</v>
      </c>
      <c r="AM1002" s="125">
        <f t="shared" si="796"/>
        <v>23</v>
      </c>
      <c r="AN1002" s="125">
        <f t="shared" si="792"/>
        <v>0</v>
      </c>
      <c r="AO1002" s="125">
        <f t="shared" si="793"/>
        <v>0</v>
      </c>
      <c r="AP1002" s="125">
        <f t="shared" si="768"/>
        <v>1</v>
      </c>
      <c r="AQ1002" s="127">
        <f t="shared" si="769"/>
        <v>810</v>
      </c>
      <c r="AR1002" s="127">
        <f t="shared" si="770"/>
        <v>0</v>
      </c>
      <c r="AS1002" s="125">
        <f t="shared" si="771"/>
        <v>0</v>
      </c>
      <c r="AT1002" s="128">
        <f t="shared" si="772"/>
        <v>0</v>
      </c>
      <c r="AU1002" s="128">
        <f t="shared" si="773"/>
        <v>0</v>
      </c>
      <c r="AV1002" s="128">
        <f t="shared" si="774"/>
        <v>0</v>
      </c>
      <c r="AW1002" s="128">
        <f t="shared" si="775"/>
        <v>0</v>
      </c>
      <c r="AX1002" s="146">
        <f t="shared" si="794"/>
        <v>0</v>
      </c>
      <c r="AY1002" s="147">
        <f t="shared" si="776"/>
        <v>0</v>
      </c>
      <c r="AZ1002" s="146">
        <f t="shared" si="795"/>
        <v>0</v>
      </c>
      <c r="BA1002" s="129">
        <f t="shared" si="777"/>
        <v>0</v>
      </c>
      <c r="BB1002" s="129">
        <f t="shared" si="778"/>
        <v>0</v>
      </c>
      <c r="BC1002" s="129">
        <f t="shared" si="779"/>
        <v>0</v>
      </c>
      <c r="BD1002" s="130">
        <f t="shared" si="780"/>
        <v>0</v>
      </c>
      <c r="BE1002" s="130">
        <f t="shared" si="781"/>
        <v>0</v>
      </c>
      <c r="BF1002" s="130">
        <f t="shared" si="782"/>
        <v>0</v>
      </c>
      <c r="BG1002" s="149" t="b">
        <f t="shared" si="783"/>
        <v>0</v>
      </c>
      <c r="BH1002" s="130" t="b">
        <f t="shared" si="784"/>
        <v>0</v>
      </c>
      <c r="BI1002" s="130" t="str">
        <f t="shared" si="797"/>
        <v/>
      </c>
      <c r="BJ1002" s="130" t="str">
        <f t="shared" si="798"/>
        <v/>
      </c>
      <c r="BK1002" s="130">
        <f t="shared" si="799"/>
        <v>0</v>
      </c>
      <c r="BL1002" s="130" t="str">
        <f t="shared" si="785"/>
        <v/>
      </c>
      <c r="BM1002" s="130" t="str">
        <f t="shared" si="804"/>
        <v/>
      </c>
      <c r="BN1002" s="130" t="str">
        <f t="shared" si="805"/>
        <v/>
      </c>
      <c r="BO1002" s="130">
        <f t="shared" si="801"/>
        <v>0</v>
      </c>
      <c r="BP1002" s="130">
        <f t="shared" si="802"/>
        <v>0</v>
      </c>
      <c r="BQ1002" s="130">
        <f t="shared" si="803"/>
        <v>0</v>
      </c>
      <c r="BR1002" s="130">
        <f t="shared" si="800"/>
        <v>0</v>
      </c>
      <c r="BS1002" s="130" t="str">
        <f t="shared" si="786"/>
        <v>N</v>
      </c>
    </row>
    <row r="1003" spans="1:71" ht="18" customHeight="1">
      <c r="A1003" s="115"/>
      <c r="B1003" s="117"/>
      <c r="C1003" s="117"/>
      <c r="D1003" s="118"/>
      <c r="E1003" s="118"/>
      <c r="F1003" s="115"/>
      <c r="G1003" s="115"/>
      <c r="H1003" s="119"/>
      <c r="I1003" s="109" t="str">
        <f t="shared" si="756"/>
        <v xml:space="preserve"> </v>
      </c>
      <c r="J1003" s="109" t="str">
        <f t="shared" si="757"/>
        <v xml:space="preserve"> </v>
      </c>
      <c r="K1003" s="109" t="str">
        <f t="shared" si="758"/>
        <v xml:space="preserve"> </v>
      </c>
      <c r="W1003" s="141" t="str">
        <f t="shared" si="759"/>
        <v xml:space="preserve"> </v>
      </c>
      <c r="X1003" s="137" t="str">
        <f t="shared" si="760"/>
        <v xml:space="preserve"> </v>
      </c>
      <c r="Y1003" s="137" t="str">
        <f t="shared" si="761"/>
        <v xml:space="preserve"> </v>
      </c>
      <c r="Z1003" s="137" t="str">
        <f t="shared" si="787"/>
        <v xml:space="preserve"> </v>
      </c>
      <c r="AA1003" s="138" t="str">
        <f t="shared" si="788"/>
        <v xml:space="preserve"> </v>
      </c>
      <c r="AB1003" s="144" t="str">
        <f t="shared" si="789"/>
        <v xml:space="preserve"> </v>
      </c>
      <c r="AC1003" s="139" t="e">
        <f t="shared" si="790"/>
        <v>#N/A</v>
      </c>
      <c r="AD1003" s="139" t="e">
        <f t="shared" si="791"/>
        <v>#N/A</v>
      </c>
      <c r="AE1003" s="140" t="str">
        <f>IF(ISBLANK($G1003)," ",IF($D1003="Z",#REF!,IF($G1003=2,0,IF($G1003=1,IF($AB1003&gt;$AD1003,#REF!,0),IF($AB1003&lt;$AC1003,#REF!,#REF!)))))</f>
        <v xml:space="preserve"> </v>
      </c>
      <c r="AF1003" s="140" t="str">
        <f>IF(ISBLANK($G1003)," ",IF($D1003="Z",#REF!+#REF!,IF($G1003=2,#REF!+#REF!,IF($G1003=1,IF($AB1003&gt;$AD1003,#REF!+#REF!,#REF!+#REF!),IF($AB1003&lt;$AC1003,#REF!+#REF!,#REF!+#REF!)))))</f>
        <v xml:space="preserve"> </v>
      </c>
      <c r="AG1003" s="125">
        <f t="shared" si="762"/>
        <v>0</v>
      </c>
      <c r="AH1003" s="126">
        <f t="shared" si="763"/>
        <v>0</v>
      </c>
      <c r="AI1003" s="126">
        <f t="shared" si="764"/>
        <v>0</v>
      </c>
      <c r="AJ1003" s="126">
        <f t="shared" si="765"/>
        <v>0</v>
      </c>
      <c r="AK1003" s="126">
        <f t="shared" si="766"/>
        <v>0</v>
      </c>
      <c r="AL1003" s="126">
        <f t="shared" si="767"/>
        <v>4</v>
      </c>
      <c r="AM1003" s="125">
        <f t="shared" si="796"/>
        <v>23</v>
      </c>
      <c r="AN1003" s="125">
        <f t="shared" si="792"/>
        <v>0</v>
      </c>
      <c r="AO1003" s="125">
        <f t="shared" si="793"/>
        <v>0</v>
      </c>
      <c r="AP1003" s="125">
        <f t="shared" si="768"/>
        <v>1</v>
      </c>
      <c r="AQ1003" s="127">
        <f t="shared" si="769"/>
        <v>810</v>
      </c>
      <c r="AR1003" s="127">
        <f t="shared" si="770"/>
        <v>0</v>
      </c>
      <c r="AS1003" s="125">
        <f t="shared" si="771"/>
        <v>0</v>
      </c>
      <c r="AT1003" s="128">
        <f t="shared" si="772"/>
        <v>0</v>
      </c>
      <c r="AU1003" s="128">
        <f t="shared" si="773"/>
        <v>0</v>
      </c>
      <c r="AV1003" s="128">
        <f t="shared" si="774"/>
        <v>0</v>
      </c>
      <c r="AW1003" s="128">
        <f t="shared" si="775"/>
        <v>0</v>
      </c>
      <c r="AX1003" s="146">
        <f t="shared" si="794"/>
        <v>0</v>
      </c>
      <c r="AY1003" s="147">
        <f t="shared" si="776"/>
        <v>0</v>
      </c>
      <c r="AZ1003" s="146">
        <f t="shared" si="795"/>
        <v>0</v>
      </c>
      <c r="BA1003" s="129">
        <f t="shared" si="777"/>
        <v>0</v>
      </c>
      <c r="BB1003" s="129">
        <f t="shared" si="778"/>
        <v>0</v>
      </c>
      <c r="BC1003" s="129">
        <f t="shared" si="779"/>
        <v>0</v>
      </c>
      <c r="BD1003" s="130">
        <f t="shared" si="780"/>
        <v>0</v>
      </c>
      <c r="BE1003" s="130">
        <f t="shared" si="781"/>
        <v>0</v>
      </c>
      <c r="BF1003" s="130">
        <f t="shared" si="782"/>
        <v>0</v>
      </c>
      <c r="BG1003" s="149" t="b">
        <f t="shared" si="783"/>
        <v>0</v>
      </c>
      <c r="BH1003" s="130" t="b">
        <f t="shared" si="784"/>
        <v>0</v>
      </c>
      <c r="BI1003" s="130" t="str">
        <f t="shared" si="797"/>
        <v/>
      </c>
      <c r="BJ1003" s="130" t="str">
        <f t="shared" si="798"/>
        <v/>
      </c>
      <c r="BK1003" s="130">
        <f t="shared" si="799"/>
        <v>0</v>
      </c>
      <c r="BL1003" s="130" t="str">
        <f t="shared" si="785"/>
        <v/>
      </c>
      <c r="BM1003" s="130" t="str">
        <f t="shared" si="804"/>
        <v/>
      </c>
      <c r="BN1003" s="130" t="str">
        <f t="shared" si="805"/>
        <v/>
      </c>
      <c r="BO1003" s="130">
        <f t="shared" si="801"/>
        <v>0</v>
      </c>
      <c r="BP1003" s="130">
        <f t="shared" si="802"/>
        <v>0</v>
      </c>
      <c r="BQ1003" s="130">
        <f t="shared" si="803"/>
        <v>0</v>
      </c>
      <c r="BR1003" s="130">
        <f t="shared" si="800"/>
        <v>0</v>
      </c>
      <c r="BS1003" s="130" t="str">
        <f t="shared" si="786"/>
        <v>N</v>
      </c>
    </row>
    <row r="1004" spans="1:71" ht="18" customHeight="1">
      <c r="A1004" s="115"/>
      <c r="B1004" s="117"/>
      <c r="C1004" s="117"/>
      <c r="D1004" s="118"/>
      <c r="E1004" s="118"/>
      <c r="F1004" s="115"/>
      <c r="G1004" s="115"/>
      <c r="H1004" s="119"/>
      <c r="I1004" s="109" t="str">
        <f t="shared" si="756"/>
        <v xml:space="preserve"> </v>
      </c>
      <c r="J1004" s="109" t="str">
        <f t="shared" si="757"/>
        <v xml:space="preserve"> </v>
      </c>
      <c r="K1004" s="109" t="str">
        <f t="shared" si="758"/>
        <v xml:space="preserve"> </v>
      </c>
      <c r="W1004" s="141" t="str">
        <f t="shared" si="759"/>
        <v xml:space="preserve"> </v>
      </c>
      <c r="X1004" s="137" t="str">
        <f t="shared" si="760"/>
        <v xml:space="preserve"> </v>
      </c>
      <c r="Y1004" s="137" t="str">
        <f t="shared" si="761"/>
        <v xml:space="preserve"> </v>
      </c>
      <c r="Z1004" s="137" t="str">
        <f t="shared" si="787"/>
        <v xml:space="preserve"> </v>
      </c>
      <c r="AA1004" s="138" t="str">
        <f t="shared" si="788"/>
        <v xml:space="preserve"> </v>
      </c>
      <c r="AB1004" s="144" t="str">
        <f t="shared" si="789"/>
        <v xml:space="preserve"> </v>
      </c>
      <c r="AC1004" s="139" t="e">
        <f t="shared" si="790"/>
        <v>#N/A</v>
      </c>
      <c r="AD1004" s="139" t="e">
        <f t="shared" si="791"/>
        <v>#N/A</v>
      </c>
      <c r="AE1004" s="140" t="str">
        <f>IF(ISBLANK($G1004)," ",IF($D1004="Z",#REF!,IF($G1004=2,0,IF($G1004=1,IF($AB1004&gt;$AD1004,#REF!,0),IF($AB1004&lt;$AC1004,#REF!,#REF!)))))</f>
        <v xml:space="preserve"> </v>
      </c>
      <c r="AF1004" s="140" t="str">
        <f>IF(ISBLANK($G1004)," ",IF($D1004="Z",#REF!+#REF!,IF($G1004=2,#REF!+#REF!,IF($G1004=1,IF($AB1004&gt;$AD1004,#REF!+#REF!,#REF!+#REF!),IF($AB1004&lt;$AC1004,#REF!+#REF!,#REF!+#REF!)))))</f>
        <v xml:space="preserve"> </v>
      </c>
      <c r="AG1004" s="125">
        <f t="shared" si="762"/>
        <v>0</v>
      </c>
      <c r="AH1004" s="126">
        <f t="shared" si="763"/>
        <v>0</v>
      </c>
      <c r="AI1004" s="126">
        <f t="shared" si="764"/>
        <v>0</v>
      </c>
      <c r="AJ1004" s="126">
        <f t="shared" si="765"/>
        <v>0</v>
      </c>
      <c r="AK1004" s="126">
        <f t="shared" si="766"/>
        <v>0</v>
      </c>
      <c r="AL1004" s="126">
        <f t="shared" si="767"/>
        <v>4</v>
      </c>
      <c r="AM1004" s="125">
        <f t="shared" si="796"/>
        <v>23</v>
      </c>
      <c r="AN1004" s="125">
        <f t="shared" si="792"/>
        <v>0</v>
      </c>
      <c r="AO1004" s="125">
        <f t="shared" si="793"/>
        <v>0</v>
      </c>
      <c r="AP1004" s="125">
        <f t="shared" si="768"/>
        <v>1</v>
      </c>
      <c r="AQ1004" s="127">
        <f t="shared" si="769"/>
        <v>810</v>
      </c>
      <c r="AR1004" s="127">
        <f t="shared" si="770"/>
        <v>0</v>
      </c>
      <c r="AS1004" s="125">
        <f t="shared" si="771"/>
        <v>0</v>
      </c>
      <c r="AT1004" s="128">
        <f t="shared" si="772"/>
        <v>0</v>
      </c>
      <c r="AU1004" s="128">
        <f t="shared" si="773"/>
        <v>0</v>
      </c>
      <c r="AV1004" s="128">
        <f t="shared" si="774"/>
        <v>0</v>
      </c>
      <c r="AW1004" s="128">
        <f t="shared" si="775"/>
        <v>0</v>
      </c>
      <c r="AX1004" s="146">
        <f t="shared" si="794"/>
        <v>0</v>
      </c>
      <c r="AY1004" s="147">
        <f t="shared" si="776"/>
        <v>0</v>
      </c>
      <c r="AZ1004" s="146">
        <f t="shared" si="795"/>
        <v>0</v>
      </c>
      <c r="BA1004" s="129">
        <f t="shared" si="777"/>
        <v>0</v>
      </c>
      <c r="BB1004" s="129">
        <f t="shared" si="778"/>
        <v>0</v>
      </c>
      <c r="BC1004" s="129">
        <f t="shared" si="779"/>
        <v>0</v>
      </c>
      <c r="BD1004" s="130">
        <f t="shared" si="780"/>
        <v>0</v>
      </c>
      <c r="BE1004" s="130">
        <f t="shared" si="781"/>
        <v>0</v>
      </c>
      <c r="BF1004" s="130">
        <f t="shared" si="782"/>
        <v>0</v>
      </c>
      <c r="BG1004" s="149" t="b">
        <f t="shared" si="783"/>
        <v>0</v>
      </c>
      <c r="BH1004" s="130" t="b">
        <f t="shared" si="784"/>
        <v>0</v>
      </c>
      <c r="BI1004" s="130" t="str">
        <f t="shared" si="797"/>
        <v/>
      </c>
      <c r="BJ1004" s="130" t="str">
        <f t="shared" si="798"/>
        <v/>
      </c>
      <c r="BK1004" s="130">
        <f t="shared" si="799"/>
        <v>0</v>
      </c>
      <c r="BL1004" s="130" t="str">
        <f t="shared" si="785"/>
        <v/>
      </c>
      <c r="BM1004" s="130" t="str">
        <f t="shared" si="804"/>
        <v/>
      </c>
      <c r="BN1004" s="130" t="str">
        <f t="shared" si="805"/>
        <v/>
      </c>
      <c r="BO1004" s="130">
        <f t="shared" si="801"/>
        <v>0</v>
      </c>
      <c r="BP1004" s="130">
        <f t="shared" si="802"/>
        <v>0</v>
      </c>
      <c r="BQ1004" s="130">
        <f t="shared" si="803"/>
        <v>0</v>
      </c>
      <c r="BR1004" s="130">
        <f t="shared" si="800"/>
        <v>0</v>
      </c>
      <c r="BS1004" s="130" t="str">
        <f t="shared" si="786"/>
        <v>N</v>
      </c>
    </row>
    <row r="1005" spans="1:71" ht="18" customHeight="1">
      <c r="A1005" s="115"/>
      <c r="B1005" s="117"/>
      <c r="C1005" s="117"/>
      <c r="D1005" s="118"/>
      <c r="E1005" s="118"/>
      <c r="F1005" s="115"/>
      <c r="G1005" s="115"/>
      <c r="H1005" s="119"/>
      <c r="I1005" s="109" t="str">
        <f t="shared" si="756"/>
        <v xml:space="preserve"> </v>
      </c>
      <c r="J1005" s="109" t="str">
        <f t="shared" si="757"/>
        <v xml:space="preserve"> </v>
      </c>
      <c r="K1005" s="109" t="str">
        <f t="shared" si="758"/>
        <v xml:space="preserve"> </v>
      </c>
      <c r="W1005" s="141" t="str">
        <f t="shared" si="759"/>
        <v xml:space="preserve"> </v>
      </c>
      <c r="X1005" s="137" t="str">
        <f t="shared" si="760"/>
        <v xml:space="preserve"> </v>
      </c>
      <c r="Y1005" s="137" t="str">
        <f t="shared" si="761"/>
        <v xml:space="preserve"> </v>
      </c>
      <c r="Z1005" s="137" t="str">
        <f t="shared" si="787"/>
        <v xml:space="preserve"> </v>
      </c>
      <c r="AA1005" s="138" t="str">
        <f t="shared" si="788"/>
        <v xml:space="preserve"> </v>
      </c>
      <c r="AB1005" s="144" t="str">
        <f t="shared" si="789"/>
        <v xml:space="preserve"> </v>
      </c>
      <c r="AC1005" s="139" t="e">
        <f t="shared" si="790"/>
        <v>#N/A</v>
      </c>
      <c r="AD1005" s="139" t="e">
        <f t="shared" si="791"/>
        <v>#N/A</v>
      </c>
      <c r="AE1005" s="140" t="str">
        <f>IF(ISBLANK($G1005)," ",IF($D1005="Z",#REF!,IF($G1005=2,0,IF($G1005=1,IF($AB1005&gt;$AD1005,#REF!,0),IF($AB1005&lt;$AC1005,#REF!,#REF!)))))</f>
        <v xml:space="preserve"> </v>
      </c>
      <c r="AF1005" s="140" t="str">
        <f>IF(ISBLANK($G1005)," ",IF($D1005="Z",#REF!+#REF!,IF($G1005=2,#REF!+#REF!,IF($G1005=1,IF($AB1005&gt;$AD1005,#REF!+#REF!,#REF!+#REF!),IF($AB1005&lt;$AC1005,#REF!+#REF!,#REF!+#REF!)))))</f>
        <v xml:space="preserve"> </v>
      </c>
      <c r="AG1005" s="125">
        <f t="shared" si="762"/>
        <v>0</v>
      </c>
      <c r="AH1005" s="126">
        <f t="shared" si="763"/>
        <v>0</v>
      </c>
      <c r="AI1005" s="126">
        <f t="shared" si="764"/>
        <v>0</v>
      </c>
      <c r="AJ1005" s="126">
        <f t="shared" si="765"/>
        <v>0</v>
      </c>
      <c r="AK1005" s="126">
        <f t="shared" si="766"/>
        <v>0</v>
      </c>
      <c r="AL1005" s="126">
        <f t="shared" si="767"/>
        <v>4</v>
      </c>
      <c r="AM1005" s="125">
        <f t="shared" si="796"/>
        <v>23</v>
      </c>
      <c r="AN1005" s="125">
        <f t="shared" si="792"/>
        <v>0</v>
      </c>
      <c r="AO1005" s="125">
        <f t="shared" si="793"/>
        <v>0</v>
      </c>
      <c r="AP1005" s="125">
        <f t="shared" si="768"/>
        <v>1</v>
      </c>
      <c r="AQ1005" s="127">
        <f t="shared" si="769"/>
        <v>810</v>
      </c>
      <c r="AR1005" s="127">
        <f t="shared" si="770"/>
        <v>0</v>
      </c>
      <c r="AS1005" s="125">
        <f t="shared" si="771"/>
        <v>0</v>
      </c>
      <c r="AT1005" s="128">
        <f t="shared" si="772"/>
        <v>0</v>
      </c>
      <c r="AU1005" s="128">
        <f t="shared" si="773"/>
        <v>0</v>
      </c>
      <c r="AV1005" s="128">
        <f t="shared" si="774"/>
        <v>0</v>
      </c>
      <c r="AW1005" s="128">
        <f t="shared" si="775"/>
        <v>0</v>
      </c>
      <c r="AX1005" s="146">
        <f t="shared" si="794"/>
        <v>0</v>
      </c>
      <c r="AY1005" s="147">
        <f t="shared" si="776"/>
        <v>0</v>
      </c>
      <c r="AZ1005" s="146">
        <f t="shared" si="795"/>
        <v>0</v>
      </c>
      <c r="BA1005" s="129">
        <f t="shared" si="777"/>
        <v>0</v>
      </c>
      <c r="BB1005" s="129">
        <f t="shared" si="778"/>
        <v>0</v>
      </c>
      <c r="BC1005" s="129">
        <f t="shared" si="779"/>
        <v>0</v>
      </c>
      <c r="BD1005" s="130">
        <f t="shared" si="780"/>
        <v>0</v>
      </c>
      <c r="BE1005" s="130">
        <f t="shared" si="781"/>
        <v>0</v>
      </c>
      <c r="BF1005" s="130">
        <f t="shared" si="782"/>
        <v>0</v>
      </c>
      <c r="BG1005" s="149" t="b">
        <f t="shared" si="783"/>
        <v>0</v>
      </c>
      <c r="BH1005" s="130" t="b">
        <f t="shared" si="784"/>
        <v>0</v>
      </c>
      <c r="BI1005" s="130" t="str">
        <f t="shared" si="797"/>
        <v/>
      </c>
      <c r="BJ1005" s="130" t="str">
        <f t="shared" si="798"/>
        <v/>
      </c>
      <c r="BK1005" s="130">
        <f t="shared" si="799"/>
        <v>0</v>
      </c>
      <c r="BL1005" s="130" t="str">
        <f t="shared" si="785"/>
        <v/>
      </c>
      <c r="BM1005" s="130" t="str">
        <f t="shared" si="804"/>
        <v/>
      </c>
      <c r="BN1005" s="130" t="str">
        <f t="shared" si="805"/>
        <v/>
      </c>
      <c r="BO1005" s="130">
        <f t="shared" si="801"/>
        <v>0</v>
      </c>
      <c r="BP1005" s="130">
        <f t="shared" si="802"/>
        <v>0</v>
      </c>
      <c r="BQ1005" s="130">
        <f t="shared" si="803"/>
        <v>0</v>
      </c>
      <c r="BR1005" s="130">
        <f t="shared" si="800"/>
        <v>0</v>
      </c>
      <c r="BS1005" s="130" t="str">
        <f t="shared" si="786"/>
        <v>N</v>
      </c>
    </row>
    <row r="1006" spans="1:71" ht="18" customHeight="1">
      <c r="A1006" s="115"/>
      <c r="B1006" s="117"/>
      <c r="C1006" s="117"/>
      <c r="D1006" s="118"/>
      <c r="E1006" s="118"/>
      <c r="F1006" s="115"/>
      <c r="G1006" s="115"/>
      <c r="H1006" s="119"/>
      <c r="I1006" s="109" t="str">
        <f t="shared" si="756"/>
        <v xml:space="preserve"> </v>
      </c>
      <c r="J1006" s="109" t="str">
        <f t="shared" si="757"/>
        <v xml:space="preserve"> </v>
      </c>
      <c r="K1006" s="109" t="str">
        <f t="shared" si="758"/>
        <v xml:space="preserve"> </v>
      </c>
      <c r="W1006" s="141" t="str">
        <f t="shared" si="759"/>
        <v xml:space="preserve"> </v>
      </c>
      <c r="X1006" s="137" t="str">
        <f t="shared" si="760"/>
        <v xml:space="preserve"> </v>
      </c>
      <c r="Y1006" s="137" t="str">
        <f t="shared" si="761"/>
        <v xml:space="preserve"> </v>
      </c>
      <c r="Z1006" s="137" t="str">
        <f t="shared" si="787"/>
        <v xml:space="preserve"> </v>
      </c>
      <c r="AA1006" s="138" t="str">
        <f t="shared" si="788"/>
        <v xml:space="preserve"> </v>
      </c>
      <c r="AB1006" s="144" t="str">
        <f t="shared" si="789"/>
        <v xml:space="preserve"> </v>
      </c>
      <c r="AC1006" s="139" t="e">
        <f t="shared" si="790"/>
        <v>#N/A</v>
      </c>
      <c r="AD1006" s="139" t="e">
        <f t="shared" si="791"/>
        <v>#N/A</v>
      </c>
      <c r="AE1006" s="140" t="str">
        <f>IF(ISBLANK($G1006)," ",IF($D1006="Z",#REF!,IF($G1006=2,0,IF($G1006=1,IF($AB1006&gt;$AD1006,#REF!,0),IF($AB1006&lt;$AC1006,#REF!,#REF!)))))</f>
        <v xml:space="preserve"> </v>
      </c>
      <c r="AF1006" s="140" t="str">
        <f>IF(ISBLANK($G1006)," ",IF($D1006="Z",#REF!+#REF!,IF($G1006=2,#REF!+#REF!,IF($G1006=1,IF($AB1006&gt;$AD1006,#REF!+#REF!,#REF!+#REF!),IF($AB1006&lt;$AC1006,#REF!+#REF!,#REF!+#REF!)))))</f>
        <v xml:space="preserve"> </v>
      </c>
      <c r="AG1006" s="125">
        <f t="shared" si="762"/>
        <v>0</v>
      </c>
      <c r="AH1006" s="126">
        <f t="shared" si="763"/>
        <v>0</v>
      </c>
      <c r="AI1006" s="126">
        <f t="shared" si="764"/>
        <v>0</v>
      </c>
      <c r="AJ1006" s="126">
        <f t="shared" si="765"/>
        <v>0</v>
      </c>
      <c r="AK1006" s="126">
        <f t="shared" si="766"/>
        <v>0</v>
      </c>
      <c r="AL1006" s="126">
        <f t="shared" si="767"/>
        <v>4</v>
      </c>
      <c r="AM1006" s="125">
        <f t="shared" si="796"/>
        <v>23</v>
      </c>
      <c r="AN1006" s="125">
        <f t="shared" si="792"/>
        <v>0</v>
      </c>
      <c r="AO1006" s="125">
        <f t="shared" si="793"/>
        <v>0</v>
      </c>
      <c r="AP1006" s="125">
        <f t="shared" si="768"/>
        <v>1</v>
      </c>
      <c r="AQ1006" s="127">
        <f t="shared" si="769"/>
        <v>810</v>
      </c>
      <c r="AR1006" s="127">
        <f t="shared" si="770"/>
        <v>0</v>
      </c>
      <c r="AS1006" s="125">
        <f t="shared" si="771"/>
        <v>0</v>
      </c>
      <c r="AT1006" s="128">
        <f t="shared" si="772"/>
        <v>0</v>
      </c>
      <c r="AU1006" s="128">
        <f t="shared" si="773"/>
        <v>0</v>
      </c>
      <c r="AV1006" s="128">
        <f t="shared" si="774"/>
        <v>0</v>
      </c>
      <c r="AW1006" s="128">
        <f t="shared" si="775"/>
        <v>0</v>
      </c>
      <c r="AX1006" s="146">
        <f t="shared" si="794"/>
        <v>0</v>
      </c>
      <c r="AY1006" s="147">
        <f t="shared" si="776"/>
        <v>0</v>
      </c>
      <c r="AZ1006" s="146">
        <f t="shared" si="795"/>
        <v>0</v>
      </c>
      <c r="BA1006" s="129">
        <f t="shared" si="777"/>
        <v>0</v>
      </c>
      <c r="BB1006" s="129">
        <f t="shared" si="778"/>
        <v>0</v>
      </c>
      <c r="BC1006" s="129">
        <f t="shared" si="779"/>
        <v>0</v>
      </c>
      <c r="BD1006" s="130">
        <f t="shared" si="780"/>
        <v>0</v>
      </c>
      <c r="BE1006" s="130">
        <f t="shared" si="781"/>
        <v>0</v>
      </c>
      <c r="BF1006" s="130">
        <f t="shared" si="782"/>
        <v>0</v>
      </c>
      <c r="BG1006" s="149" t="b">
        <f t="shared" si="783"/>
        <v>0</v>
      </c>
      <c r="BH1006" s="130" t="b">
        <f t="shared" si="784"/>
        <v>0</v>
      </c>
      <c r="BI1006" s="130" t="str">
        <f t="shared" si="797"/>
        <v/>
      </c>
      <c r="BJ1006" s="130" t="str">
        <f t="shared" si="798"/>
        <v/>
      </c>
      <c r="BK1006" s="130">
        <f t="shared" si="799"/>
        <v>0</v>
      </c>
      <c r="BL1006" s="130" t="str">
        <f t="shared" si="785"/>
        <v/>
      </c>
      <c r="BM1006" s="130" t="str">
        <f t="shared" si="804"/>
        <v/>
      </c>
      <c r="BN1006" s="130" t="str">
        <f t="shared" si="805"/>
        <v/>
      </c>
      <c r="BO1006" s="130">
        <f t="shared" si="801"/>
        <v>0</v>
      </c>
      <c r="BP1006" s="130">
        <f t="shared" si="802"/>
        <v>0</v>
      </c>
      <c r="BQ1006" s="130">
        <f t="shared" si="803"/>
        <v>0</v>
      </c>
      <c r="BR1006" s="130">
        <f t="shared" si="800"/>
        <v>0</v>
      </c>
      <c r="BS1006" s="130" t="str">
        <f t="shared" si="786"/>
        <v>N</v>
      </c>
    </row>
    <row r="1007" spans="1:71" ht="18" customHeight="1">
      <c r="A1007" s="115"/>
      <c r="B1007" s="117"/>
      <c r="C1007" s="117"/>
      <c r="D1007" s="118"/>
      <c r="E1007" s="118"/>
      <c r="F1007" s="115"/>
      <c r="G1007" s="115"/>
      <c r="H1007" s="119"/>
      <c r="I1007" s="109" t="str">
        <f t="shared" si="756"/>
        <v xml:space="preserve"> </v>
      </c>
      <c r="J1007" s="109" t="str">
        <f t="shared" si="757"/>
        <v xml:space="preserve"> </v>
      </c>
      <c r="K1007" s="109" t="str">
        <f t="shared" si="758"/>
        <v xml:space="preserve"> </v>
      </c>
      <c r="W1007" s="141" t="str">
        <f t="shared" si="759"/>
        <v xml:space="preserve"> </v>
      </c>
      <c r="X1007" s="137" t="str">
        <f t="shared" si="760"/>
        <v xml:space="preserve"> </v>
      </c>
      <c r="Y1007" s="137" t="str">
        <f t="shared" si="761"/>
        <v xml:space="preserve"> </v>
      </c>
      <c r="Z1007" s="137" t="str">
        <f t="shared" si="787"/>
        <v xml:space="preserve"> </v>
      </c>
      <c r="AA1007" s="138" t="str">
        <f t="shared" si="788"/>
        <v xml:space="preserve"> </v>
      </c>
      <c r="AB1007" s="144" t="str">
        <f t="shared" si="789"/>
        <v xml:space="preserve"> </v>
      </c>
      <c r="AC1007" s="139" t="e">
        <f t="shared" si="790"/>
        <v>#N/A</v>
      </c>
      <c r="AD1007" s="139" t="e">
        <f t="shared" si="791"/>
        <v>#N/A</v>
      </c>
      <c r="AE1007" s="140" t="str">
        <f>IF(ISBLANK($G1007)," ",IF($D1007="Z",#REF!,IF($G1007=2,0,IF($G1007=1,IF($AB1007&gt;$AD1007,#REF!,0),IF($AB1007&lt;$AC1007,#REF!,#REF!)))))</f>
        <v xml:space="preserve"> </v>
      </c>
      <c r="AF1007" s="140" t="str">
        <f>IF(ISBLANK($G1007)," ",IF($D1007="Z",#REF!+#REF!,IF($G1007=2,#REF!+#REF!,IF($G1007=1,IF($AB1007&gt;$AD1007,#REF!+#REF!,#REF!+#REF!),IF($AB1007&lt;$AC1007,#REF!+#REF!,#REF!+#REF!)))))</f>
        <v xml:space="preserve"> </v>
      </c>
      <c r="AG1007" s="125">
        <f t="shared" si="762"/>
        <v>0</v>
      </c>
      <c r="AH1007" s="126">
        <f t="shared" si="763"/>
        <v>0</v>
      </c>
      <c r="AI1007" s="126">
        <f t="shared" si="764"/>
        <v>0</v>
      </c>
      <c r="AJ1007" s="126">
        <f t="shared" si="765"/>
        <v>0</v>
      </c>
      <c r="AK1007" s="126">
        <f t="shared" si="766"/>
        <v>0</v>
      </c>
      <c r="AL1007" s="126">
        <f t="shared" si="767"/>
        <v>4</v>
      </c>
      <c r="AM1007" s="125">
        <f t="shared" si="796"/>
        <v>23</v>
      </c>
      <c r="AN1007" s="125">
        <f t="shared" si="792"/>
        <v>0</v>
      </c>
      <c r="AO1007" s="125">
        <f t="shared" si="793"/>
        <v>0</v>
      </c>
      <c r="AP1007" s="125">
        <f t="shared" si="768"/>
        <v>1</v>
      </c>
      <c r="AQ1007" s="127">
        <f t="shared" si="769"/>
        <v>810</v>
      </c>
      <c r="AR1007" s="127">
        <f t="shared" si="770"/>
        <v>0</v>
      </c>
      <c r="AS1007" s="125">
        <f t="shared" si="771"/>
        <v>0</v>
      </c>
      <c r="AT1007" s="128">
        <f t="shared" si="772"/>
        <v>0</v>
      </c>
      <c r="AU1007" s="128">
        <f t="shared" si="773"/>
        <v>0</v>
      </c>
      <c r="AV1007" s="128">
        <f t="shared" si="774"/>
        <v>0</v>
      </c>
      <c r="AW1007" s="128">
        <f t="shared" si="775"/>
        <v>0</v>
      </c>
      <c r="AX1007" s="146">
        <f t="shared" si="794"/>
        <v>0</v>
      </c>
      <c r="AY1007" s="147">
        <f t="shared" si="776"/>
        <v>0</v>
      </c>
      <c r="AZ1007" s="146">
        <f t="shared" si="795"/>
        <v>0</v>
      </c>
      <c r="BA1007" s="129">
        <f t="shared" si="777"/>
        <v>0</v>
      </c>
      <c r="BB1007" s="129">
        <f t="shared" si="778"/>
        <v>0</v>
      </c>
      <c r="BC1007" s="129">
        <f t="shared" si="779"/>
        <v>0</v>
      </c>
      <c r="BD1007" s="130">
        <f t="shared" si="780"/>
        <v>0</v>
      </c>
      <c r="BE1007" s="130">
        <f t="shared" si="781"/>
        <v>0</v>
      </c>
      <c r="BF1007" s="130">
        <f t="shared" si="782"/>
        <v>0</v>
      </c>
      <c r="BG1007" s="149" t="b">
        <f t="shared" si="783"/>
        <v>0</v>
      </c>
      <c r="BH1007" s="130" t="b">
        <f t="shared" si="784"/>
        <v>0</v>
      </c>
      <c r="BI1007" s="130" t="str">
        <f t="shared" si="797"/>
        <v/>
      </c>
      <c r="BJ1007" s="130" t="str">
        <f t="shared" si="798"/>
        <v/>
      </c>
      <c r="BK1007" s="130">
        <f t="shared" si="799"/>
        <v>0</v>
      </c>
      <c r="BL1007" s="130" t="str">
        <f t="shared" si="785"/>
        <v/>
      </c>
      <c r="BM1007" s="130" t="str">
        <f t="shared" si="804"/>
        <v/>
      </c>
      <c r="BN1007" s="130" t="str">
        <f t="shared" si="805"/>
        <v/>
      </c>
      <c r="BO1007" s="130">
        <f t="shared" si="801"/>
        <v>0</v>
      </c>
      <c r="BP1007" s="130">
        <f t="shared" si="802"/>
        <v>0</v>
      </c>
      <c r="BQ1007" s="130">
        <f t="shared" si="803"/>
        <v>0</v>
      </c>
      <c r="BR1007" s="130">
        <f t="shared" si="800"/>
        <v>0</v>
      </c>
      <c r="BS1007" s="130" t="str">
        <f t="shared" si="786"/>
        <v>N</v>
      </c>
    </row>
    <row r="1008" spans="1:71" ht="18" customHeight="1">
      <c r="A1008" s="115"/>
      <c r="B1008" s="117"/>
      <c r="C1008" s="117"/>
      <c r="D1008" s="118"/>
      <c r="E1008" s="118"/>
      <c r="F1008" s="115"/>
      <c r="G1008" s="115"/>
      <c r="H1008" s="119"/>
      <c r="I1008" s="109" t="str">
        <f t="shared" si="756"/>
        <v xml:space="preserve"> </v>
      </c>
      <c r="J1008" s="109" t="str">
        <f t="shared" si="757"/>
        <v xml:space="preserve"> </v>
      </c>
      <c r="K1008" s="109" t="str">
        <f t="shared" si="758"/>
        <v xml:space="preserve"> </v>
      </c>
      <c r="W1008" s="141" t="str">
        <f t="shared" si="759"/>
        <v xml:space="preserve"> </v>
      </c>
      <c r="X1008" s="137" t="str">
        <f t="shared" si="760"/>
        <v xml:space="preserve"> </v>
      </c>
      <c r="Y1008" s="137" t="str">
        <f t="shared" si="761"/>
        <v xml:space="preserve"> </v>
      </c>
      <c r="Z1008" s="137" t="str">
        <f t="shared" si="787"/>
        <v xml:space="preserve"> </v>
      </c>
      <c r="AA1008" s="138" t="str">
        <f t="shared" si="788"/>
        <v xml:space="preserve"> </v>
      </c>
      <c r="AB1008" s="144" t="str">
        <f t="shared" si="789"/>
        <v xml:space="preserve"> </v>
      </c>
      <c r="AC1008" s="139" t="e">
        <f t="shared" si="790"/>
        <v>#N/A</v>
      </c>
      <c r="AD1008" s="139" t="e">
        <f t="shared" si="791"/>
        <v>#N/A</v>
      </c>
      <c r="AE1008" s="140" t="str">
        <f>IF(ISBLANK($G1008)," ",IF($D1008="Z",#REF!,IF($G1008=2,0,IF($G1008=1,IF($AB1008&gt;$AD1008,#REF!,0),IF($AB1008&lt;$AC1008,#REF!,#REF!)))))</f>
        <v xml:space="preserve"> </v>
      </c>
      <c r="AF1008" s="140" t="str">
        <f>IF(ISBLANK($G1008)," ",IF($D1008="Z",#REF!+#REF!,IF($G1008=2,#REF!+#REF!,IF($G1008=1,IF($AB1008&gt;$AD1008,#REF!+#REF!,#REF!+#REF!),IF($AB1008&lt;$AC1008,#REF!+#REF!,#REF!+#REF!)))))</f>
        <v xml:space="preserve"> </v>
      </c>
      <c r="AG1008" s="125">
        <f t="shared" si="762"/>
        <v>0</v>
      </c>
      <c r="AH1008" s="126">
        <f t="shared" si="763"/>
        <v>0</v>
      </c>
      <c r="AI1008" s="126">
        <f t="shared" si="764"/>
        <v>0</v>
      </c>
      <c r="AJ1008" s="126">
        <f t="shared" si="765"/>
        <v>0</v>
      </c>
      <c r="AK1008" s="126">
        <f t="shared" si="766"/>
        <v>0</v>
      </c>
      <c r="AL1008" s="126">
        <f t="shared" si="767"/>
        <v>4</v>
      </c>
      <c r="AM1008" s="125">
        <f t="shared" si="796"/>
        <v>23</v>
      </c>
      <c r="AN1008" s="125">
        <f t="shared" si="792"/>
        <v>0</v>
      </c>
      <c r="AO1008" s="125">
        <f t="shared" si="793"/>
        <v>0</v>
      </c>
      <c r="AP1008" s="125">
        <f t="shared" si="768"/>
        <v>1</v>
      </c>
      <c r="AQ1008" s="127">
        <f t="shared" si="769"/>
        <v>810</v>
      </c>
      <c r="AR1008" s="127">
        <f t="shared" si="770"/>
        <v>0</v>
      </c>
      <c r="AS1008" s="125">
        <f t="shared" si="771"/>
        <v>0</v>
      </c>
      <c r="AT1008" s="128">
        <f t="shared" si="772"/>
        <v>0</v>
      </c>
      <c r="AU1008" s="128">
        <f t="shared" si="773"/>
        <v>0</v>
      </c>
      <c r="AV1008" s="128">
        <f t="shared" si="774"/>
        <v>0</v>
      </c>
      <c r="AW1008" s="128">
        <f t="shared" si="775"/>
        <v>0</v>
      </c>
      <c r="AX1008" s="146">
        <f t="shared" si="794"/>
        <v>0</v>
      </c>
      <c r="AY1008" s="147">
        <f t="shared" si="776"/>
        <v>0</v>
      </c>
      <c r="AZ1008" s="146">
        <f t="shared" si="795"/>
        <v>0</v>
      </c>
      <c r="BA1008" s="129">
        <f t="shared" si="777"/>
        <v>0</v>
      </c>
      <c r="BB1008" s="129">
        <f t="shared" si="778"/>
        <v>0</v>
      </c>
      <c r="BC1008" s="129">
        <f t="shared" si="779"/>
        <v>0</v>
      </c>
      <c r="BD1008" s="130">
        <f t="shared" si="780"/>
        <v>0</v>
      </c>
      <c r="BE1008" s="130">
        <f t="shared" si="781"/>
        <v>0</v>
      </c>
      <c r="BF1008" s="130">
        <f t="shared" si="782"/>
        <v>0</v>
      </c>
      <c r="BG1008" s="149" t="b">
        <f t="shared" si="783"/>
        <v>0</v>
      </c>
      <c r="BH1008" s="130" t="b">
        <f t="shared" si="784"/>
        <v>0</v>
      </c>
      <c r="BI1008" s="130" t="str">
        <f t="shared" si="797"/>
        <v/>
      </c>
      <c r="BJ1008" s="130" t="str">
        <f t="shared" si="798"/>
        <v/>
      </c>
      <c r="BK1008" s="130">
        <f t="shared" si="799"/>
        <v>0</v>
      </c>
      <c r="BL1008" s="130" t="str">
        <f t="shared" si="785"/>
        <v/>
      </c>
      <c r="BM1008" s="130" t="str">
        <f t="shared" si="804"/>
        <v/>
      </c>
      <c r="BN1008" s="130" t="str">
        <f t="shared" si="805"/>
        <v/>
      </c>
      <c r="BO1008" s="130">
        <f t="shared" si="801"/>
        <v>0</v>
      </c>
      <c r="BP1008" s="130">
        <f t="shared" si="802"/>
        <v>0</v>
      </c>
      <c r="BQ1008" s="130">
        <f t="shared" si="803"/>
        <v>0</v>
      </c>
      <c r="BR1008" s="130">
        <f t="shared" si="800"/>
        <v>0</v>
      </c>
      <c r="BS1008" s="130" t="str">
        <f t="shared" si="786"/>
        <v>N</v>
      </c>
    </row>
    <row r="1009" spans="1:71" ht="18" customHeight="1">
      <c r="A1009" s="115"/>
      <c r="B1009" s="117"/>
      <c r="C1009" s="117"/>
      <c r="D1009" s="118"/>
      <c r="E1009" s="118"/>
      <c r="F1009" s="115"/>
      <c r="G1009" s="115"/>
      <c r="H1009" s="119"/>
      <c r="I1009" s="109" t="str">
        <f t="shared" si="756"/>
        <v xml:space="preserve"> </v>
      </c>
      <c r="J1009" s="109" t="str">
        <f t="shared" si="757"/>
        <v xml:space="preserve"> </v>
      </c>
      <c r="K1009" s="109" t="str">
        <f t="shared" si="758"/>
        <v xml:space="preserve"> </v>
      </c>
      <c r="W1009" s="141" t="str">
        <f t="shared" si="759"/>
        <v xml:space="preserve"> </v>
      </c>
      <c r="X1009" s="137" t="str">
        <f t="shared" si="760"/>
        <v xml:space="preserve"> </v>
      </c>
      <c r="Y1009" s="137" t="str">
        <f t="shared" si="761"/>
        <v xml:space="preserve"> </v>
      </c>
      <c r="Z1009" s="137" t="str">
        <f t="shared" si="787"/>
        <v xml:space="preserve"> </v>
      </c>
      <c r="AA1009" s="138" t="str">
        <f t="shared" si="788"/>
        <v xml:space="preserve"> </v>
      </c>
      <c r="AB1009" s="144" t="str">
        <f t="shared" si="789"/>
        <v xml:space="preserve"> </v>
      </c>
      <c r="AC1009" s="139" t="e">
        <f t="shared" si="790"/>
        <v>#N/A</v>
      </c>
      <c r="AD1009" s="139" t="e">
        <f t="shared" si="791"/>
        <v>#N/A</v>
      </c>
      <c r="AE1009" s="140" t="str">
        <f>IF(ISBLANK($G1009)," ",IF($D1009="Z",#REF!,IF($G1009=2,0,IF($G1009=1,IF($AB1009&gt;$AD1009,#REF!,0),IF($AB1009&lt;$AC1009,#REF!,#REF!)))))</f>
        <v xml:space="preserve"> </v>
      </c>
      <c r="AF1009" s="140" t="str">
        <f>IF(ISBLANK($G1009)," ",IF($D1009="Z",#REF!+#REF!,IF($G1009=2,#REF!+#REF!,IF($G1009=1,IF($AB1009&gt;$AD1009,#REF!+#REF!,#REF!+#REF!),IF($AB1009&lt;$AC1009,#REF!+#REF!,#REF!+#REF!)))))</f>
        <v xml:space="preserve"> </v>
      </c>
      <c r="AG1009" s="125">
        <f t="shared" si="762"/>
        <v>0</v>
      </c>
      <c r="AH1009" s="126">
        <f t="shared" si="763"/>
        <v>0</v>
      </c>
      <c r="AI1009" s="126">
        <f t="shared" si="764"/>
        <v>0</v>
      </c>
      <c r="AJ1009" s="126">
        <f t="shared" si="765"/>
        <v>0</v>
      </c>
      <c r="AK1009" s="126">
        <f t="shared" si="766"/>
        <v>0</v>
      </c>
      <c r="AL1009" s="126">
        <f t="shared" si="767"/>
        <v>4</v>
      </c>
      <c r="AM1009" s="125">
        <f t="shared" si="796"/>
        <v>23</v>
      </c>
      <c r="AN1009" s="125">
        <f t="shared" si="792"/>
        <v>0</v>
      </c>
      <c r="AO1009" s="125">
        <f t="shared" si="793"/>
        <v>0</v>
      </c>
      <c r="AP1009" s="125">
        <f t="shared" si="768"/>
        <v>1</v>
      </c>
      <c r="AQ1009" s="127">
        <f t="shared" si="769"/>
        <v>810</v>
      </c>
      <c r="AR1009" s="127">
        <f t="shared" si="770"/>
        <v>0</v>
      </c>
      <c r="AS1009" s="125">
        <f t="shared" si="771"/>
        <v>0</v>
      </c>
      <c r="AT1009" s="128">
        <f t="shared" si="772"/>
        <v>0</v>
      </c>
      <c r="AU1009" s="128">
        <f t="shared" si="773"/>
        <v>0</v>
      </c>
      <c r="AV1009" s="128">
        <f t="shared" si="774"/>
        <v>0</v>
      </c>
      <c r="AW1009" s="128">
        <f t="shared" si="775"/>
        <v>0</v>
      </c>
      <c r="AX1009" s="146">
        <f t="shared" si="794"/>
        <v>0</v>
      </c>
      <c r="AY1009" s="147">
        <f t="shared" si="776"/>
        <v>0</v>
      </c>
      <c r="AZ1009" s="146">
        <f t="shared" si="795"/>
        <v>0</v>
      </c>
      <c r="BA1009" s="129">
        <f t="shared" si="777"/>
        <v>0</v>
      </c>
      <c r="BB1009" s="129">
        <f t="shared" si="778"/>
        <v>0</v>
      </c>
      <c r="BC1009" s="129">
        <f t="shared" si="779"/>
        <v>0</v>
      </c>
      <c r="BD1009" s="130">
        <f t="shared" si="780"/>
        <v>0</v>
      </c>
      <c r="BE1009" s="130">
        <f t="shared" si="781"/>
        <v>0</v>
      </c>
      <c r="BF1009" s="130">
        <f t="shared" si="782"/>
        <v>0</v>
      </c>
      <c r="BG1009" s="149" t="b">
        <f t="shared" si="783"/>
        <v>0</v>
      </c>
      <c r="BH1009" s="130" t="b">
        <f t="shared" si="784"/>
        <v>0</v>
      </c>
      <c r="BI1009" s="130" t="str">
        <f t="shared" si="797"/>
        <v/>
      </c>
      <c r="BJ1009" s="130" t="str">
        <f t="shared" si="798"/>
        <v/>
      </c>
      <c r="BK1009" s="130">
        <f t="shared" si="799"/>
        <v>0</v>
      </c>
      <c r="BL1009" s="130" t="str">
        <f t="shared" si="785"/>
        <v/>
      </c>
      <c r="BM1009" s="130" t="str">
        <f t="shared" si="804"/>
        <v/>
      </c>
      <c r="BN1009" s="130" t="str">
        <f t="shared" si="805"/>
        <v/>
      </c>
      <c r="BO1009" s="130">
        <f t="shared" si="801"/>
        <v>0</v>
      </c>
      <c r="BP1009" s="130">
        <f t="shared" si="802"/>
        <v>0</v>
      </c>
      <c r="BQ1009" s="130">
        <f t="shared" si="803"/>
        <v>0</v>
      </c>
      <c r="BR1009" s="130">
        <f t="shared" si="800"/>
        <v>0</v>
      </c>
      <c r="BS1009" s="130" t="str">
        <f t="shared" si="786"/>
        <v>N</v>
      </c>
    </row>
    <row r="1010" spans="1:71" ht="18" customHeight="1">
      <c r="A1010" s="115"/>
      <c r="B1010" s="117"/>
      <c r="C1010" s="117"/>
      <c r="D1010" s="118"/>
      <c r="E1010" s="118"/>
      <c r="F1010" s="115"/>
      <c r="G1010" s="115"/>
      <c r="H1010" s="119"/>
      <c r="I1010" s="109" t="str">
        <f t="shared" si="756"/>
        <v xml:space="preserve"> </v>
      </c>
      <c r="J1010" s="109" t="str">
        <f t="shared" si="757"/>
        <v xml:space="preserve"> </v>
      </c>
      <c r="K1010" s="109" t="str">
        <f t="shared" si="758"/>
        <v xml:space="preserve"> </v>
      </c>
      <c r="W1010" s="141" t="str">
        <f t="shared" si="759"/>
        <v xml:space="preserve"> </v>
      </c>
      <c r="X1010" s="137" t="str">
        <f t="shared" si="760"/>
        <v xml:space="preserve"> </v>
      </c>
      <c r="Y1010" s="137" t="str">
        <f t="shared" si="761"/>
        <v xml:space="preserve"> </v>
      </c>
      <c r="Z1010" s="137" t="str">
        <f t="shared" si="787"/>
        <v xml:space="preserve"> </v>
      </c>
      <c r="AA1010" s="138" t="str">
        <f t="shared" si="788"/>
        <v xml:space="preserve"> </v>
      </c>
      <c r="AB1010" s="144" t="str">
        <f t="shared" si="789"/>
        <v xml:space="preserve"> </v>
      </c>
      <c r="AC1010" s="139" t="e">
        <f t="shared" si="790"/>
        <v>#N/A</v>
      </c>
      <c r="AD1010" s="139" t="e">
        <f t="shared" si="791"/>
        <v>#N/A</v>
      </c>
      <c r="AE1010" s="140" t="str">
        <f>IF(ISBLANK($G1010)," ",IF($D1010="Z",#REF!,IF($G1010=2,0,IF($G1010=1,IF($AB1010&gt;$AD1010,#REF!,0),IF($AB1010&lt;$AC1010,#REF!,#REF!)))))</f>
        <v xml:space="preserve"> </v>
      </c>
      <c r="AF1010" s="140" t="str">
        <f>IF(ISBLANK($G1010)," ",IF($D1010="Z",#REF!+#REF!,IF($G1010=2,#REF!+#REF!,IF($G1010=1,IF($AB1010&gt;$AD1010,#REF!+#REF!,#REF!+#REF!),IF($AB1010&lt;$AC1010,#REF!+#REF!,#REF!+#REF!)))))</f>
        <v xml:space="preserve"> </v>
      </c>
      <c r="AG1010" s="125">
        <f t="shared" si="762"/>
        <v>0</v>
      </c>
      <c r="AH1010" s="126">
        <f t="shared" si="763"/>
        <v>0</v>
      </c>
      <c r="AI1010" s="126">
        <f t="shared" si="764"/>
        <v>0</v>
      </c>
      <c r="AJ1010" s="126">
        <f t="shared" si="765"/>
        <v>0</v>
      </c>
      <c r="AK1010" s="126">
        <f t="shared" si="766"/>
        <v>0</v>
      </c>
      <c r="AL1010" s="126">
        <f t="shared" si="767"/>
        <v>4</v>
      </c>
      <c r="AM1010" s="125">
        <f t="shared" si="796"/>
        <v>23</v>
      </c>
      <c r="AN1010" s="125">
        <f t="shared" si="792"/>
        <v>0</v>
      </c>
      <c r="AO1010" s="125">
        <f t="shared" si="793"/>
        <v>0</v>
      </c>
      <c r="AP1010" s="125">
        <f t="shared" si="768"/>
        <v>1</v>
      </c>
      <c r="AQ1010" s="127">
        <f t="shared" si="769"/>
        <v>810</v>
      </c>
      <c r="AR1010" s="127">
        <f t="shared" si="770"/>
        <v>0</v>
      </c>
      <c r="AS1010" s="125">
        <f t="shared" si="771"/>
        <v>0</v>
      </c>
      <c r="AT1010" s="128">
        <f t="shared" si="772"/>
        <v>0</v>
      </c>
      <c r="AU1010" s="128">
        <f t="shared" si="773"/>
        <v>0</v>
      </c>
      <c r="AV1010" s="128">
        <f t="shared" si="774"/>
        <v>0</v>
      </c>
      <c r="AW1010" s="128">
        <f t="shared" si="775"/>
        <v>0</v>
      </c>
      <c r="AX1010" s="146">
        <f t="shared" si="794"/>
        <v>0</v>
      </c>
      <c r="AY1010" s="147">
        <f t="shared" si="776"/>
        <v>0</v>
      </c>
      <c r="AZ1010" s="146">
        <f t="shared" si="795"/>
        <v>0</v>
      </c>
      <c r="BA1010" s="129">
        <f t="shared" si="777"/>
        <v>0</v>
      </c>
      <c r="BB1010" s="129">
        <f t="shared" si="778"/>
        <v>0</v>
      </c>
      <c r="BC1010" s="129">
        <f t="shared" si="779"/>
        <v>0</v>
      </c>
      <c r="BD1010" s="130">
        <f t="shared" si="780"/>
        <v>0</v>
      </c>
      <c r="BE1010" s="130">
        <f t="shared" si="781"/>
        <v>0</v>
      </c>
      <c r="BF1010" s="130">
        <f t="shared" si="782"/>
        <v>0</v>
      </c>
      <c r="BG1010" s="149" t="b">
        <f t="shared" si="783"/>
        <v>0</v>
      </c>
      <c r="BH1010" s="130" t="b">
        <f t="shared" si="784"/>
        <v>0</v>
      </c>
      <c r="BI1010" s="130" t="str">
        <f t="shared" si="797"/>
        <v/>
      </c>
      <c r="BJ1010" s="130" t="str">
        <f t="shared" si="798"/>
        <v/>
      </c>
      <c r="BK1010" s="130">
        <f t="shared" si="799"/>
        <v>0</v>
      </c>
      <c r="BL1010" s="130" t="str">
        <f t="shared" si="785"/>
        <v/>
      </c>
      <c r="BM1010" s="130" t="str">
        <f t="shared" si="804"/>
        <v/>
      </c>
      <c r="BN1010" s="130" t="str">
        <f t="shared" si="805"/>
        <v/>
      </c>
      <c r="BO1010" s="130">
        <f t="shared" si="801"/>
        <v>0</v>
      </c>
      <c r="BP1010" s="130">
        <f t="shared" si="802"/>
        <v>0</v>
      </c>
      <c r="BQ1010" s="130">
        <f t="shared" si="803"/>
        <v>0</v>
      </c>
      <c r="BR1010" s="130">
        <f t="shared" si="800"/>
        <v>0</v>
      </c>
      <c r="BS1010" s="130" t="str">
        <f t="shared" si="786"/>
        <v>N</v>
      </c>
    </row>
    <row r="1011" spans="1:71" ht="18" customHeight="1">
      <c r="A1011" s="115"/>
      <c r="B1011" s="117"/>
      <c r="C1011" s="117"/>
      <c r="D1011" s="118"/>
      <c r="E1011" s="118"/>
      <c r="F1011" s="115"/>
      <c r="G1011" s="115"/>
      <c r="H1011" s="119"/>
      <c r="I1011" s="109" t="str">
        <f t="shared" si="756"/>
        <v xml:space="preserve"> </v>
      </c>
      <c r="J1011" s="109" t="str">
        <f t="shared" si="757"/>
        <v xml:space="preserve"> </v>
      </c>
      <c r="K1011" s="109" t="str">
        <f t="shared" si="758"/>
        <v xml:space="preserve"> </v>
      </c>
      <c r="W1011" s="141" t="str">
        <f t="shared" si="759"/>
        <v xml:space="preserve"> </v>
      </c>
      <c r="X1011" s="137" t="str">
        <f t="shared" si="760"/>
        <v xml:space="preserve"> </v>
      </c>
      <c r="Y1011" s="137" t="str">
        <f t="shared" si="761"/>
        <v xml:space="preserve"> </v>
      </c>
      <c r="Z1011" s="137" t="str">
        <f t="shared" si="787"/>
        <v xml:space="preserve"> </v>
      </c>
      <c r="AA1011" s="138" t="str">
        <f t="shared" si="788"/>
        <v xml:space="preserve"> </v>
      </c>
      <c r="AB1011" s="144" t="str">
        <f t="shared" si="789"/>
        <v xml:space="preserve"> </v>
      </c>
      <c r="AC1011" s="139" t="e">
        <f t="shared" si="790"/>
        <v>#N/A</v>
      </c>
      <c r="AD1011" s="139" t="e">
        <f t="shared" si="791"/>
        <v>#N/A</v>
      </c>
      <c r="AE1011" s="140" t="str">
        <f>IF(ISBLANK($G1011)," ",IF($D1011="Z",#REF!,IF($G1011=2,0,IF($G1011=1,IF($AB1011&gt;$AD1011,#REF!,0),IF($AB1011&lt;$AC1011,#REF!,#REF!)))))</f>
        <v xml:space="preserve"> </v>
      </c>
      <c r="AF1011" s="140" t="str">
        <f>IF(ISBLANK($G1011)," ",IF($D1011="Z",#REF!+#REF!,IF($G1011=2,#REF!+#REF!,IF($G1011=1,IF($AB1011&gt;$AD1011,#REF!+#REF!,#REF!+#REF!),IF($AB1011&lt;$AC1011,#REF!+#REF!,#REF!+#REF!)))))</f>
        <v xml:space="preserve"> </v>
      </c>
      <c r="AG1011" s="125">
        <f t="shared" si="762"/>
        <v>0</v>
      </c>
      <c r="AH1011" s="126">
        <f t="shared" si="763"/>
        <v>0</v>
      </c>
      <c r="AI1011" s="126">
        <f t="shared" si="764"/>
        <v>0</v>
      </c>
      <c r="AJ1011" s="126">
        <f t="shared" si="765"/>
        <v>0</v>
      </c>
      <c r="AK1011" s="126">
        <f t="shared" si="766"/>
        <v>0</v>
      </c>
      <c r="AL1011" s="126">
        <f t="shared" si="767"/>
        <v>4</v>
      </c>
      <c r="AM1011" s="125">
        <f t="shared" si="796"/>
        <v>23</v>
      </c>
      <c r="AN1011" s="125">
        <f t="shared" si="792"/>
        <v>0</v>
      </c>
      <c r="AO1011" s="125">
        <f t="shared" si="793"/>
        <v>0</v>
      </c>
      <c r="AP1011" s="125">
        <f t="shared" si="768"/>
        <v>1</v>
      </c>
      <c r="AQ1011" s="127">
        <f t="shared" si="769"/>
        <v>810</v>
      </c>
      <c r="AR1011" s="127">
        <f t="shared" si="770"/>
        <v>0</v>
      </c>
      <c r="AS1011" s="125">
        <f t="shared" si="771"/>
        <v>0</v>
      </c>
      <c r="AT1011" s="128">
        <f t="shared" si="772"/>
        <v>0</v>
      </c>
      <c r="AU1011" s="128">
        <f t="shared" si="773"/>
        <v>0</v>
      </c>
      <c r="AV1011" s="128">
        <f t="shared" si="774"/>
        <v>0</v>
      </c>
      <c r="AW1011" s="128">
        <f t="shared" si="775"/>
        <v>0</v>
      </c>
      <c r="AX1011" s="146">
        <f t="shared" si="794"/>
        <v>0</v>
      </c>
      <c r="AY1011" s="147">
        <f t="shared" si="776"/>
        <v>0</v>
      </c>
      <c r="AZ1011" s="146">
        <f t="shared" si="795"/>
        <v>0</v>
      </c>
      <c r="BA1011" s="129">
        <f t="shared" si="777"/>
        <v>0</v>
      </c>
      <c r="BB1011" s="129">
        <f t="shared" si="778"/>
        <v>0</v>
      </c>
      <c r="BC1011" s="129">
        <f t="shared" si="779"/>
        <v>0</v>
      </c>
      <c r="BD1011" s="130">
        <f t="shared" si="780"/>
        <v>0</v>
      </c>
      <c r="BE1011" s="130">
        <f t="shared" si="781"/>
        <v>0</v>
      </c>
      <c r="BF1011" s="130">
        <f t="shared" si="782"/>
        <v>0</v>
      </c>
      <c r="BG1011" s="149" t="b">
        <f t="shared" si="783"/>
        <v>0</v>
      </c>
      <c r="BH1011" s="130" t="b">
        <f t="shared" si="784"/>
        <v>0</v>
      </c>
      <c r="BI1011" s="130" t="str">
        <f t="shared" si="797"/>
        <v/>
      </c>
      <c r="BJ1011" s="130" t="str">
        <f t="shared" si="798"/>
        <v/>
      </c>
      <c r="BK1011" s="130">
        <f t="shared" si="799"/>
        <v>0</v>
      </c>
      <c r="BL1011" s="130" t="str">
        <f t="shared" si="785"/>
        <v/>
      </c>
      <c r="BM1011" s="130" t="str">
        <f t="shared" si="804"/>
        <v/>
      </c>
      <c r="BN1011" s="130" t="str">
        <f t="shared" si="805"/>
        <v/>
      </c>
      <c r="BO1011" s="130">
        <f t="shared" si="801"/>
        <v>0</v>
      </c>
      <c r="BP1011" s="130">
        <f t="shared" si="802"/>
        <v>0</v>
      </c>
      <c r="BQ1011" s="130">
        <f t="shared" si="803"/>
        <v>0</v>
      </c>
      <c r="BR1011" s="130">
        <f t="shared" si="800"/>
        <v>0</v>
      </c>
      <c r="BS1011" s="130" t="str">
        <f t="shared" si="786"/>
        <v>N</v>
      </c>
    </row>
    <row r="1012" spans="1:71" ht="18" customHeight="1">
      <c r="A1012" s="115"/>
      <c r="B1012" s="117"/>
      <c r="C1012" s="117"/>
      <c r="D1012" s="118"/>
      <c r="E1012" s="118"/>
      <c r="F1012" s="115"/>
      <c r="G1012" s="115"/>
      <c r="H1012" s="119"/>
      <c r="I1012" s="109" t="str">
        <f t="shared" si="756"/>
        <v xml:space="preserve"> </v>
      </c>
      <c r="J1012" s="109" t="str">
        <f t="shared" si="757"/>
        <v xml:space="preserve"> </v>
      </c>
      <c r="K1012" s="109" t="str">
        <f t="shared" si="758"/>
        <v xml:space="preserve"> </v>
      </c>
      <c r="W1012" s="141" t="str">
        <f t="shared" si="759"/>
        <v xml:space="preserve"> </v>
      </c>
      <c r="X1012" s="137" t="str">
        <f t="shared" si="760"/>
        <v xml:space="preserve"> </v>
      </c>
      <c r="Y1012" s="137" t="str">
        <f t="shared" si="761"/>
        <v xml:space="preserve"> </v>
      </c>
      <c r="Z1012" s="137" t="str">
        <f t="shared" si="787"/>
        <v xml:space="preserve"> </v>
      </c>
      <c r="AA1012" s="138" t="str">
        <f t="shared" si="788"/>
        <v xml:space="preserve"> </v>
      </c>
      <c r="AB1012" s="144" t="str">
        <f t="shared" si="789"/>
        <v xml:space="preserve"> </v>
      </c>
      <c r="AC1012" s="139" t="e">
        <f t="shared" si="790"/>
        <v>#N/A</v>
      </c>
      <c r="AD1012" s="139" t="e">
        <f t="shared" si="791"/>
        <v>#N/A</v>
      </c>
      <c r="AE1012" s="140" t="str">
        <f>IF(ISBLANK($G1012)," ",IF($D1012="Z",#REF!,IF($G1012=2,0,IF($G1012=1,IF($AB1012&gt;$AD1012,#REF!,0),IF($AB1012&lt;$AC1012,#REF!,#REF!)))))</f>
        <v xml:space="preserve"> </v>
      </c>
      <c r="AF1012" s="140" t="str">
        <f>IF(ISBLANK($G1012)," ",IF($D1012="Z",#REF!+#REF!,IF($G1012=2,#REF!+#REF!,IF($G1012=1,IF($AB1012&gt;$AD1012,#REF!+#REF!,#REF!+#REF!),IF($AB1012&lt;$AC1012,#REF!+#REF!,#REF!+#REF!)))))</f>
        <v xml:space="preserve"> </v>
      </c>
      <c r="AG1012" s="125">
        <f t="shared" si="762"/>
        <v>0</v>
      </c>
      <c r="AH1012" s="126">
        <f t="shared" si="763"/>
        <v>0</v>
      </c>
      <c r="AI1012" s="126">
        <f t="shared" si="764"/>
        <v>0</v>
      </c>
      <c r="AJ1012" s="126">
        <f t="shared" si="765"/>
        <v>0</v>
      </c>
      <c r="AK1012" s="126">
        <f t="shared" si="766"/>
        <v>0</v>
      </c>
      <c r="AL1012" s="126">
        <f t="shared" si="767"/>
        <v>4</v>
      </c>
      <c r="AM1012" s="125">
        <f t="shared" si="796"/>
        <v>23</v>
      </c>
      <c r="AN1012" s="125">
        <f t="shared" si="792"/>
        <v>0</v>
      </c>
      <c r="AO1012" s="125">
        <f t="shared" si="793"/>
        <v>0</v>
      </c>
      <c r="AP1012" s="125">
        <f t="shared" si="768"/>
        <v>1</v>
      </c>
      <c r="AQ1012" s="127">
        <f t="shared" si="769"/>
        <v>810</v>
      </c>
      <c r="AR1012" s="127">
        <f t="shared" si="770"/>
        <v>0</v>
      </c>
      <c r="AS1012" s="125">
        <f t="shared" si="771"/>
        <v>0</v>
      </c>
      <c r="AT1012" s="128">
        <f t="shared" si="772"/>
        <v>0</v>
      </c>
      <c r="AU1012" s="128">
        <f t="shared" si="773"/>
        <v>0</v>
      </c>
      <c r="AV1012" s="128">
        <f t="shared" si="774"/>
        <v>0</v>
      </c>
      <c r="AW1012" s="128">
        <f t="shared" si="775"/>
        <v>0</v>
      </c>
      <c r="AX1012" s="146">
        <f t="shared" si="794"/>
        <v>0</v>
      </c>
      <c r="AY1012" s="147">
        <f t="shared" si="776"/>
        <v>0</v>
      </c>
      <c r="AZ1012" s="146">
        <f t="shared" si="795"/>
        <v>0</v>
      </c>
      <c r="BA1012" s="129">
        <f t="shared" si="777"/>
        <v>0</v>
      </c>
      <c r="BB1012" s="129">
        <f t="shared" si="778"/>
        <v>0</v>
      </c>
      <c r="BC1012" s="129">
        <f t="shared" si="779"/>
        <v>0</v>
      </c>
      <c r="BD1012" s="130">
        <f t="shared" si="780"/>
        <v>0</v>
      </c>
      <c r="BE1012" s="130">
        <f t="shared" si="781"/>
        <v>0</v>
      </c>
      <c r="BF1012" s="130">
        <f t="shared" si="782"/>
        <v>0</v>
      </c>
      <c r="BG1012" s="149" t="b">
        <f t="shared" si="783"/>
        <v>0</v>
      </c>
      <c r="BH1012" s="130" t="b">
        <f t="shared" si="784"/>
        <v>0</v>
      </c>
      <c r="BI1012" s="130" t="str">
        <f t="shared" si="797"/>
        <v/>
      </c>
      <c r="BJ1012" s="130" t="str">
        <f t="shared" si="798"/>
        <v/>
      </c>
      <c r="BK1012" s="130">
        <f t="shared" si="799"/>
        <v>0</v>
      </c>
      <c r="BL1012" s="130" t="str">
        <f t="shared" si="785"/>
        <v/>
      </c>
      <c r="BM1012" s="130" t="str">
        <f t="shared" si="804"/>
        <v/>
      </c>
      <c r="BN1012" s="130" t="str">
        <f t="shared" si="805"/>
        <v/>
      </c>
      <c r="BO1012" s="130">
        <f t="shared" si="801"/>
        <v>0</v>
      </c>
      <c r="BP1012" s="130">
        <f t="shared" si="802"/>
        <v>0</v>
      </c>
      <c r="BQ1012" s="130">
        <f t="shared" si="803"/>
        <v>0</v>
      </c>
      <c r="BR1012" s="130">
        <f t="shared" si="800"/>
        <v>0</v>
      </c>
      <c r="BS1012" s="130" t="str">
        <f t="shared" si="786"/>
        <v>N</v>
      </c>
    </row>
    <row r="1013" spans="1:71" ht="18" customHeight="1">
      <c r="A1013" s="115"/>
      <c r="B1013" s="117"/>
      <c r="C1013" s="117"/>
      <c r="D1013" s="118"/>
      <c r="E1013" s="118"/>
      <c r="F1013" s="115"/>
      <c r="G1013" s="115"/>
      <c r="H1013" s="119"/>
      <c r="I1013" s="109" t="str">
        <f t="shared" si="756"/>
        <v xml:space="preserve"> </v>
      </c>
      <c r="J1013" s="109" t="str">
        <f t="shared" si="757"/>
        <v xml:space="preserve"> </v>
      </c>
      <c r="K1013" s="109" t="str">
        <f t="shared" si="758"/>
        <v xml:space="preserve"> </v>
      </c>
      <c r="W1013" s="141" t="str">
        <f t="shared" si="759"/>
        <v xml:space="preserve"> </v>
      </c>
      <c r="X1013" s="137" t="str">
        <f t="shared" si="760"/>
        <v xml:space="preserve"> </v>
      </c>
      <c r="Y1013" s="137" t="str">
        <f t="shared" si="761"/>
        <v xml:space="preserve"> </v>
      </c>
      <c r="Z1013" s="137" t="str">
        <f t="shared" si="787"/>
        <v xml:space="preserve"> </v>
      </c>
      <c r="AA1013" s="138" t="str">
        <f t="shared" si="788"/>
        <v xml:space="preserve"> </v>
      </c>
      <c r="AB1013" s="144" t="str">
        <f t="shared" si="789"/>
        <v xml:space="preserve"> </v>
      </c>
      <c r="AC1013" s="139" t="e">
        <f t="shared" si="790"/>
        <v>#N/A</v>
      </c>
      <c r="AD1013" s="139" t="e">
        <f t="shared" si="791"/>
        <v>#N/A</v>
      </c>
      <c r="AE1013" s="140" t="str">
        <f>IF(ISBLANK($G1013)," ",IF($D1013="Z",#REF!,IF($G1013=2,0,IF($G1013=1,IF($AB1013&gt;$AD1013,#REF!,0),IF($AB1013&lt;$AC1013,#REF!,#REF!)))))</f>
        <v xml:space="preserve"> </v>
      </c>
      <c r="AF1013" s="140" t="str">
        <f>IF(ISBLANK($G1013)," ",IF($D1013="Z",#REF!+#REF!,IF($G1013=2,#REF!+#REF!,IF($G1013=1,IF($AB1013&gt;$AD1013,#REF!+#REF!,#REF!+#REF!),IF($AB1013&lt;$AC1013,#REF!+#REF!,#REF!+#REF!)))))</f>
        <v xml:space="preserve"> </v>
      </c>
      <c r="AG1013" s="125">
        <f t="shared" si="762"/>
        <v>0</v>
      </c>
      <c r="AH1013" s="126">
        <f t="shared" si="763"/>
        <v>0</v>
      </c>
      <c r="AI1013" s="126">
        <f t="shared" si="764"/>
        <v>0</v>
      </c>
      <c r="AJ1013" s="126">
        <f t="shared" si="765"/>
        <v>0</v>
      </c>
      <c r="AK1013" s="126">
        <f t="shared" si="766"/>
        <v>0</v>
      </c>
      <c r="AL1013" s="126">
        <f t="shared" si="767"/>
        <v>4</v>
      </c>
      <c r="AM1013" s="125">
        <f t="shared" si="796"/>
        <v>23</v>
      </c>
      <c r="AN1013" s="125">
        <f t="shared" si="792"/>
        <v>0</v>
      </c>
      <c r="AO1013" s="125">
        <f t="shared" si="793"/>
        <v>0</v>
      </c>
      <c r="AP1013" s="125">
        <f t="shared" si="768"/>
        <v>1</v>
      </c>
      <c r="AQ1013" s="127">
        <f t="shared" si="769"/>
        <v>810</v>
      </c>
      <c r="AR1013" s="127">
        <f t="shared" si="770"/>
        <v>0</v>
      </c>
      <c r="AS1013" s="125">
        <f t="shared" si="771"/>
        <v>0</v>
      </c>
      <c r="AT1013" s="128">
        <f t="shared" si="772"/>
        <v>0</v>
      </c>
      <c r="AU1013" s="128">
        <f t="shared" si="773"/>
        <v>0</v>
      </c>
      <c r="AV1013" s="128">
        <f t="shared" si="774"/>
        <v>0</v>
      </c>
      <c r="AW1013" s="128">
        <f t="shared" si="775"/>
        <v>0</v>
      </c>
      <c r="AX1013" s="146">
        <f t="shared" si="794"/>
        <v>0</v>
      </c>
      <c r="AY1013" s="147">
        <f t="shared" si="776"/>
        <v>0</v>
      </c>
      <c r="AZ1013" s="146">
        <f t="shared" si="795"/>
        <v>0</v>
      </c>
      <c r="BA1013" s="129">
        <f t="shared" si="777"/>
        <v>0</v>
      </c>
      <c r="BB1013" s="129">
        <f t="shared" si="778"/>
        <v>0</v>
      </c>
      <c r="BC1013" s="129">
        <f t="shared" si="779"/>
        <v>0</v>
      </c>
      <c r="BD1013" s="130">
        <f t="shared" si="780"/>
        <v>0</v>
      </c>
      <c r="BE1013" s="130">
        <f t="shared" si="781"/>
        <v>0</v>
      </c>
      <c r="BF1013" s="130">
        <f t="shared" si="782"/>
        <v>0</v>
      </c>
      <c r="BG1013" s="149" t="b">
        <f t="shared" si="783"/>
        <v>0</v>
      </c>
      <c r="BH1013" s="130" t="b">
        <f t="shared" si="784"/>
        <v>0</v>
      </c>
      <c r="BI1013" s="130" t="str">
        <f t="shared" si="797"/>
        <v/>
      </c>
      <c r="BJ1013" s="130" t="str">
        <f t="shared" si="798"/>
        <v/>
      </c>
      <c r="BK1013" s="130">
        <f t="shared" si="799"/>
        <v>0</v>
      </c>
      <c r="BL1013" s="130" t="str">
        <f t="shared" si="785"/>
        <v/>
      </c>
      <c r="BM1013" s="130" t="str">
        <f t="shared" si="804"/>
        <v/>
      </c>
      <c r="BN1013" s="130" t="str">
        <f t="shared" si="805"/>
        <v/>
      </c>
      <c r="BO1013" s="130">
        <f t="shared" si="801"/>
        <v>0</v>
      </c>
      <c r="BP1013" s="130">
        <f t="shared" si="802"/>
        <v>0</v>
      </c>
      <c r="BQ1013" s="130">
        <f t="shared" si="803"/>
        <v>0</v>
      </c>
      <c r="BR1013" s="130">
        <f t="shared" si="800"/>
        <v>0</v>
      </c>
      <c r="BS1013" s="130" t="str">
        <f t="shared" si="786"/>
        <v>N</v>
      </c>
    </row>
    <row r="1014" spans="1:71" ht="18" customHeight="1">
      <c r="A1014" s="115"/>
      <c r="B1014" s="117"/>
      <c r="C1014" s="117"/>
      <c r="D1014" s="118"/>
      <c r="E1014" s="118"/>
      <c r="F1014" s="115"/>
      <c r="G1014" s="115"/>
      <c r="H1014" s="119"/>
      <c r="I1014" s="109" t="str">
        <f t="shared" si="756"/>
        <v xml:space="preserve"> </v>
      </c>
      <c r="J1014" s="109" t="str">
        <f t="shared" si="757"/>
        <v xml:space="preserve"> </v>
      </c>
      <c r="K1014" s="109" t="str">
        <f t="shared" si="758"/>
        <v xml:space="preserve"> </v>
      </c>
      <c r="W1014" s="141" t="str">
        <f t="shared" si="759"/>
        <v xml:space="preserve"> </v>
      </c>
      <c r="X1014" s="137" t="str">
        <f t="shared" si="760"/>
        <v xml:space="preserve"> </v>
      </c>
      <c r="Y1014" s="137" t="str">
        <f t="shared" si="761"/>
        <v xml:space="preserve"> </v>
      </c>
      <c r="Z1014" s="137" t="str">
        <f t="shared" si="787"/>
        <v xml:space="preserve"> </v>
      </c>
      <c r="AA1014" s="138" t="str">
        <f t="shared" si="788"/>
        <v xml:space="preserve"> </v>
      </c>
      <c r="AB1014" s="144" t="str">
        <f t="shared" si="789"/>
        <v xml:space="preserve"> </v>
      </c>
      <c r="AC1014" s="139" t="e">
        <f t="shared" si="790"/>
        <v>#N/A</v>
      </c>
      <c r="AD1014" s="139" t="e">
        <f t="shared" si="791"/>
        <v>#N/A</v>
      </c>
      <c r="AE1014" s="140" t="str">
        <f>IF(ISBLANK($G1014)," ",IF($D1014="Z",#REF!,IF($G1014=2,0,IF($G1014=1,IF($AB1014&gt;$AD1014,#REF!,0),IF($AB1014&lt;$AC1014,#REF!,#REF!)))))</f>
        <v xml:space="preserve"> </v>
      </c>
      <c r="AF1014" s="140" t="str">
        <f>IF(ISBLANK($G1014)," ",IF($D1014="Z",#REF!+#REF!,IF($G1014=2,#REF!+#REF!,IF($G1014=1,IF($AB1014&gt;$AD1014,#REF!+#REF!,#REF!+#REF!),IF($AB1014&lt;$AC1014,#REF!+#REF!,#REF!+#REF!)))))</f>
        <v xml:space="preserve"> </v>
      </c>
      <c r="AG1014" s="125">
        <f t="shared" si="762"/>
        <v>0</v>
      </c>
      <c r="AH1014" s="126">
        <f t="shared" si="763"/>
        <v>0</v>
      </c>
      <c r="AI1014" s="126">
        <f t="shared" si="764"/>
        <v>0</v>
      </c>
      <c r="AJ1014" s="126">
        <f t="shared" si="765"/>
        <v>0</v>
      </c>
      <c r="AK1014" s="126">
        <f t="shared" si="766"/>
        <v>0</v>
      </c>
      <c r="AL1014" s="126">
        <f t="shared" si="767"/>
        <v>4</v>
      </c>
      <c r="AM1014" s="125">
        <f t="shared" si="796"/>
        <v>23</v>
      </c>
      <c r="AN1014" s="125">
        <f t="shared" si="792"/>
        <v>0</v>
      </c>
      <c r="AO1014" s="125">
        <f t="shared" si="793"/>
        <v>0</v>
      </c>
      <c r="AP1014" s="125">
        <f t="shared" si="768"/>
        <v>1</v>
      </c>
      <c r="AQ1014" s="127">
        <f t="shared" si="769"/>
        <v>810</v>
      </c>
      <c r="AR1014" s="127">
        <f t="shared" si="770"/>
        <v>0</v>
      </c>
      <c r="AS1014" s="125">
        <f t="shared" si="771"/>
        <v>0</v>
      </c>
      <c r="AT1014" s="128">
        <f t="shared" si="772"/>
        <v>0</v>
      </c>
      <c r="AU1014" s="128">
        <f t="shared" si="773"/>
        <v>0</v>
      </c>
      <c r="AV1014" s="128">
        <f t="shared" si="774"/>
        <v>0</v>
      </c>
      <c r="AW1014" s="128">
        <f t="shared" si="775"/>
        <v>0</v>
      </c>
      <c r="AX1014" s="146">
        <f t="shared" si="794"/>
        <v>0</v>
      </c>
      <c r="AY1014" s="147">
        <f t="shared" si="776"/>
        <v>0</v>
      </c>
      <c r="AZ1014" s="146">
        <f t="shared" si="795"/>
        <v>0</v>
      </c>
      <c r="BA1014" s="129">
        <f t="shared" si="777"/>
        <v>0</v>
      </c>
      <c r="BB1014" s="129">
        <f t="shared" si="778"/>
        <v>0</v>
      </c>
      <c r="BC1014" s="129">
        <f t="shared" si="779"/>
        <v>0</v>
      </c>
      <c r="BD1014" s="130">
        <f t="shared" si="780"/>
        <v>0</v>
      </c>
      <c r="BE1014" s="130">
        <f t="shared" si="781"/>
        <v>0</v>
      </c>
      <c r="BF1014" s="130">
        <f t="shared" si="782"/>
        <v>0</v>
      </c>
      <c r="BG1014" s="149" t="b">
        <f t="shared" si="783"/>
        <v>0</v>
      </c>
      <c r="BH1014" s="130" t="b">
        <f t="shared" si="784"/>
        <v>0</v>
      </c>
      <c r="BI1014" s="130" t="str">
        <f t="shared" si="797"/>
        <v/>
      </c>
      <c r="BJ1014" s="130" t="str">
        <f t="shared" si="798"/>
        <v/>
      </c>
      <c r="BK1014" s="130">
        <f t="shared" si="799"/>
        <v>0</v>
      </c>
      <c r="BL1014" s="130" t="str">
        <f t="shared" si="785"/>
        <v/>
      </c>
      <c r="BM1014" s="130" t="str">
        <f t="shared" si="804"/>
        <v/>
      </c>
      <c r="BN1014" s="130" t="str">
        <f t="shared" si="805"/>
        <v/>
      </c>
      <c r="BO1014" s="130">
        <f t="shared" si="801"/>
        <v>0</v>
      </c>
      <c r="BP1014" s="130">
        <f t="shared" si="802"/>
        <v>0</v>
      </c>
      <c r="BQ1014" s="130">
        <f t="shared" si="803"/>
        <v>0</v>
      </c>
      <c r="BR1014" s="130">
        <f t="shared" si="800"/>
        <v>0</v>
      </c>
      <c r="BS1014" s="130" t="str">
        <f t="shared" si="786"/>
        <v>N</v>
      </c>
    </row>
    <row r="1015" spans="1:71" ht="18" customHeight="1">
      <c r="A1015" s="115"/>
      <c r="B1015" s="117"/>
      <c r="C1015" s="117"/>
      <c r="D1015" s="118"/>
      <c r="E1015" s="118"/>
      <c r="F1015" s="115"/>
      <c r="G1015" s="115"/>
      <c r="H1015" s="119"/>
      <c r="I1015" s="109" t="str">
        <f t="shared" si="756"/>
        <v xml:space="preserve"> </v>
      </c>
      <c r="J1015" s="109" t="str">
        <f t="shared" si="757"/>
        <v xml:space="preserve"> </v>
      </c>
      <c r="K1015" s="109" t="str">
        <f t="shared" si="758"/>
        <v xml:space="preserve"> </v>
      </c>
      <c r="W1015" s="141" t="str">
        <f t="shared" si="759"/>
        <v xml:space="preserve"> </v>
      </c>
      <c r="X1015" s="137" t="str">
        <f t="shared" si="760"/>
        <v xml:space="preserve"> </v>
      </c>
      <c r="Y1015" s="137" t="str">
        <f t="shared" si="761"/>
        <v xml:space="preserve"> </v>
      </c>
      <c r="Z1015" s="137" t="str">
        <f t="shared" si="787"/>
        <v xml:space="preserve"> </v>
      </c>
      <c r="AA1015" s="138" t="str">
        <f t="shared" si="788"/>
        <v xml:space="preserve"> </v>
      </c>
      <c r="AB1015" s="144" t="str">
        <f t="shared" si="789"/>
        <v xml:space="preserve"> </v>
      </c>
      <c r="AC1015" s="139" t="e">
        <f t="shared" si="790"/>
        <v>#N/A</v>
      </c>
      <c r="AD1015" s="139" t="e">
        <f t="shared" si="791"/>
        <v>#N/A</v>
      </c>
      <c r="AE1015" s="140" t="str">
        <f>IF(ISBLANK($G1015)," ",IF($D1015="Z",#REF!,IF($G1015=2,0,IF($G1015=1,IF($AB1015&gt;$AD1015,#REF!,0),IF($AB1015&lt;$AC1015,#REF!,#REF!)))))</f>
        <v xml:space="preserve"> </v>
      </c>
      <c r="AF1015" s="140" t="str">
        <f>IF(ISBLANK($G1015)," ",IF($D1015="Z",#REF!+#REF!,IF($G1015=2,#REF!+#REF!,IF($G1015=1,IF($AB1015&gt;$AD1015,#REF!+#REF!,#REF!+#REF!),IF($AB1015&lt;$AC1015,#REF!+#REF!,#REF!+#REF!)))))</f>
        <v xml:space="preserve"> </v>
      </c>
      <c r="AG1015" s="125">
        <f t="shared" si="762"/>
        <v>0</v>
      </c>
      <c r="AH1015" s="126">
        <f t="shared" si="763"/>
        <v>0</v>
      </c>
      <c r="AI1015" s="126">
        <f t="shared" si="764"/>
        <v>0</v>
      </c>
      <c r="AJ1015" s="126">
        <f t="shared" si="765"/>
        <v>0</v>
      </c>
      <c r="AK1015" s="126">
        <f t="shared" si="766"/>
        <v>0</v>
      </c>
      <c r="AL1015" s="126">
        <f t="shared" si="767"/>
        <v>4</v>
      </c>
      <c r="AM1015" s="125">
        <f t="shared" si="796"/>
        <v>23</v>
      </c>
      <c r="AN1015" s="125">
        <f t="shared" si="792"/>
        <v>0</v>
      </c>
      <c r="AO1015" s="125">
        <f t="shared" si="793"/>
        <v>0</v>
      </c>
      <c r="AP1015" s="125">
        <f t="shared" si="768"/>
        <v>1</v>
      </c>
      <c r="AQ1015" s="127">
        <f t="shared" si="769"/>
        <v>810</v>
      </c>
      <c r="AR1015" s="127">
        <f t="shared" si="770"/>
        <v>0</v>
      </c>
      <c r="AS1015" s="125">
        <f t="shared" si="771"/>
        <v>0</v>
      </c>
      <c r="AT1015" s="128">
        <f t="shared" si="772"/>
        <v>0</v>
      </c>
      <c r="AU1015" s="128">
        <f t="shared" si="773"/>
        <v>0</v>
      </c>
      <c r="AV1015" s="128">
        <f t="shared" si="774"/>
        <v>0</v>
      </c>
      <c r="AW1015" s="128">
        <f t="shared" si="775"/>
        <v>0</v>
      </c>
      <c r="AX1015" s="146">
        <f t="shared" si="794"/>
        <v>0</v>
      </c>
      <c r="AY1015" s="147">
        <f t="shared" si="776"/>
        <v>0</v>
      </c>
      <c r="AZ1015" s="146">
        <f t="shared" si="795"/>
        <v>0</v>
      </c>
      <c r="BA1015" s="129">
        <f t="shared" si="777"/>
        <v>0</v>
      </c>
      <c r="BB1015" s="129">
        <f t="shared" si="778"/>
        <v>0</v>
      </c>
      <c r="BC1015" s="129">
        <f t="shared" si="779"/>
        <v>0</v>
      </c>
      <c r="BD1015" s="130">
        <f t="shared" si="780"/>
        <v>0</v>
      </c>
      <c r="BE1015" s="130">
        <f t="shared" si="781"/>
        <v>0</v>
      </c>
      <c r="BF1015" s="130">
        <f t="shared" si="782"/>
        <v>0</v>
      </c>
      <c r="BG1015" s="149" t="b">
        <f t="shared" si="783"/>
        <v>0</v>
      </c>
      <c r="BH1015" s="130" t="b">
        <f t="shared" si="784"/>
        <v>0</v>
      </c>
      <c r="BI1015" s="130" t="str">
        <f t="shared" si="797"/>
        <v/>
      </c>
      <c r="BJ1015" s="130" t="str">
        <f t="shared" si="798"/>
        <v/>
      </c>
      <c r="BK1015" s="130">
        <f t="shared" si="799"/>
        <v>0</v>
      </c>
      <c r="BL1015" s="130" t="str">
        <f t="shared" si="785"/>
        <v/>
      </c>
      <c r="BM1015" s="130" t="str">
        <f t="shared" si="804"/>
        <v/>
      </c>
      <c r="BN1015" s="130" t="str">
        <f t="shared" si="805"/>
        <v/>
      </c>
      <c r="BO1015" s="130">
        <f t="shared" si="801"/>
        <v>0</v>
      </c>
      <c r="BP1015" s="130">
        <f t="shared" si="802"/>
        <v>0</v>
      </c>
      <c r="BQ1015" s="130">
        <f t="shared" si="803"/>
        <v>0</v>
      </c>
      <c r="BR1015" s="130">
        <f t="shared" si="800"/>
        <v>0</v>
      </c>
      <c r="BS1015" s="130" t="str">
        <f t="shared" si="786"/>
        <v>N</v>
      </c>
    </row>
    <row r="1016" spans="1:71" ht="18" customHeight="1">
      <c r="A1016" s="410" t="s">
        <v>66</v>
      </c>
      <c r="B1016" s="411"/>
      <c r="C1016" s="411"/>
      <c r="D1016" s="411"/>
      <c r="E1016" s="411"/>
      <c r="F1016" s="411"/>
      <c r="G1016" s="411"/>
      <c r="H1016" s="411"/>
      <c r="I1016" s="109">
        <f>SUM(I16:I1015)</f>
        <v>168.08</v>
      </c>
      <c r="J1016" s="109">
        <f>SUM(J16:J1015)</f>
        <v>249.08</v>
      </c>
      <c r="K1016" s="109">
        <f>SUM(K16:K1015)</f>
        <v>417.16</v>
      </c>
    </row>
    <row r="1018" spans="1:71" ht="18">
      <c r="A1018" s="62" t="s">
        <v>23</v>
      </c>
      <c r="J1018" s="110"/>
      <c r="K1018" s="110"/>
      <c r="L1018" s="110"/>
    </row>
    <row r="1019" spans="1:71" ht="18">
      <c r="A1019" s="62" t="s">
        <v>9</v>
      </c>
    </row>
    <row r="1020" spans="1:71" ht="18">
      <c r="A1020" s="62" t="s">
        <v>30</v>
      </c>
    </row>
    <row r="1021" spans="1:71" ht="18">
      <c r="A1021" s="62" t="s">
        <v>60</v>
      </c>
      <c r="F1021" s="357">
        <v>1000</v>
      </c>
    </row>
  </sheetData>
  <sheetProtection password="D234" sheet="1" objects="1" scenarios="1" selectLockedCells="1"/>
  <mergeCells count="2">
    <mergeCell ref="A1016:H1016"/>
    <mergeCell ref="A2:K2"/>
  </mergeCells>
  <phoneticPr fontId="0" type="noConversion"/>
  <conditionalFormatting sqref="A16 A21:A512">
    <cfRule type="cellIs" dxfId="8" priority="15" stopIfTrue="1" operator="notEqual">
      <formula>$Z16</formula>
    </cfRule>
  </conditionalFormatting>
  <conditionalFormatting sqref="I16:K1015">
    <cfRule type="expression" dxfId="7" priority="12">
      <formula>ISTEXT(I16)</formula>
    </cfRule>
  </conditionalFormatting>
  <conditionalFormatting sqref="A16 A21:A512">
    <cfRule type="cellIs" dxfId="6" priority="9" stopIfTrue="1" operator="notEqual">
      <formula>$Z16</formula>
    </cfRule>
  </conditionalFormatting>
  <conditionalFormatting sqref="A513:A1015">
    <cfRule type="cellIs" dxfId="5" priority="8" stopIfTrue="1" operator="notEqual">
      <formula>$Z513</formula>
    </cfRule>
  </conditionalFormatting>
  <conditionalFormatting sqref="A513:A1015">
    <cfRule type="cellIs" dxfId="4" priority="7" stopIfTrue="1" operator="notEqual">
      <formula>$Z513</formula>
    </cfRule>
  </conditionalFormatting>
  <conditionalFormatting sqref="A17:A20">
    <cfRule type="cellIs" dxfId="3" priority="2" stopIfTrue="1" operator="notEqual">
      <formula>$Z17</formula>
    </cfRule>
  </conditionalFormatting>
  <conditionalFormatting sqref="A17:A20">
    <cfRule type="cellIs" dxfId="2" priority="1" stopIfTrue="1" operator="notEqual">
      <formula>$Z17</formula>
    </cfRule>
  </conditionalFormatting>
  <dataValidations xWindow="201" yWindow="402" count="10">
    <dataValidation type="whole" operator="equal" allowBlank="1" showErrorMessage="1" errorTitle="Employee NI# Error" error="The Employee NI# entered is incorrect.  Check your input and re-enter." sqref="A61 A83:A1015 A50:A52 A55:A58 A45:A48 A40:A42 A28:A38 A23:A26 A16:A20">
      <formula1>Z16</formula1>
    </dataValidation>
    <dataValidation type="whole" allowBlank="1" showInputMessage="1" showErrorMessage="1" errorTitle="Invalid Input" error="The number entered MUST be a whole number greater than 1. If the employee made 950.60 for the month then enter 950._x000a__x000a_AND _x000a__x000a_The number entered MUST not exceed the insurable wage ceiling. " sqref="H16:H1015">
      <formula1>1</formula1>
      <formula2>AR16</formula2>
    </dataValidation>
    <dataValidation type="list" showInputMessage="1" showErrorMessage="1" errorTitle="Input Error" error="Only the valid choices should be entered." promptTitle="Retired Indicator" prompt="Select 'R' if the employee is retired." sqref="G16:G1015">
      <formula1>$O$26:$O$27</formula1>
    </dataValidation>
    <dataValidation type="list" showInputMessage="1" showErrorMessage="1" errorTitle="Input Error" error="Only the valid choices should be entered." promptTitle="Weekly/Monthly Paid Indicator" prompt="Select (W)eekly or (M)onthly." sqref="E16:E1015">
      <formula1>$O$16:$O$17</formula1>
    </dataValidation>
    <dataValidation type="list" showInputMessage="1" showErrorMessage="1" errorTitle="Input Error" error="Only the valid choices should be entered." promptTitle="Contribution Type" prompt="Select Private (P) or Summer Student (Z)." sqref="D16:D1015">
      <formula1>$O$21:$O$22</formula1>
    </dataValidation>
    <dataValidation type="whole" allowBlank="1" showInputMessage="1" showErrorMessage="1" errorTitle="Invalid Input" error="The number entered MUST be between 1 and the number of Mondays in this month." promptTitle="# of Mondays Worked for Month" prompt="Enter the number of weeks worked." sqref="F16:F1015">
      <formula1>1</formula1>
      <formula2>$C$10</formula2>
    </dataValidation>
    <dataValidation type="custom" allowBlank="1" showInputMessage="1" showErrorMessage="1" errorTitle="Not Uppercase" error="The text you have entered is not all in uppercase." prompt="Enter upper case only" sqref="B16:C1015">
      <formula1>EXACT(B16,UPPER(B16))</formula1>
    </dataValidation>
    <dataValidation type="list" allowBlank="1" showInputMessage="1" showErrorMessage="1" sqref="C6">
      <formula1>$R$16:$R$27</formula1>
    </dataValidation>
    <dataValidation type="whole" operator="greaterThanOrEqual" allowBlank="1" showInputMessage="1" showErrorMessage="1" sqref="D7:D8">
      <formula1>0</formula1>
    </dataValidation>
    <dataValidation type="list" allowBlank="1" showInputMessage="1" showErrorMessage="1" sqref="D6">
      <formula1>$U$16:$U$62</formula1>
    </dataValidation>
  </dataValidations>
  <hyperlinks>
    <hyperlink ref="G13" r:id="rId1"/>
  </hyperlinks>
  <pageMargins left="0.75" right="0.75" top="1" bottom="1" header="0.5" footer="0.5"/>
  <pageSetup paperSize="5" scale="10" orientation="landscape" r:id="rId2"/>
  <headerFooter alignWithMargins="0">
    <oddHeader>&amp;A</oddHeader>
    <oddFooter>&amp;L&amp;F&amp;CPage &amp;P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Button 4">
              <controlPr defaultSize="0" print="0" autoFill="0" autoPict="0" macro="[0]!Macro1">
                <anchor moveWithCells="1">
                  <from>
                    <xdr:col>9</xdr:col>
                    <xdr:colOff>47625</xdr:colOff>
                    <xdr:row>7</xdr:row>
                    <xdr:rowOff>0</xdr:rowOff>
                  </from>
                  <to>
                    <xdr:col>10</xdr:col>
                    <xdr:colOff>428625</xdr:colOff>
                    <xdr:row>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4478"/>
  <sheetViews>
    <sheetView workbookViewId="0">
      <selection sqref="A1:XFD1048576"/>
    </sheetView>
  </sheetViews>
  <sheetFormatPr defaultRowHeight="12.75"/>
  <cols>
    <col min="1" max="1" width="11.42578125" customWidth="1"/>
    <col min="2" max="2" width="10.28515625" bestFit="1" customWidth="1"/>
  </cols>
  <sheetData>
    <row r="1" spans="1:5" ht="14.25">
      <c r="A1" s="402" t="s">
        <v>313</v>
      </c>
      <c r="B1" s="402"/>
      <c r="C1" s="401"/>
      <c r="D1" s="401"/>
      <c r="E1" s="401"/>
    </row>
    <row r="2" spans="1:5" ht="14.25">
      <c r="A2" s="402" t="s">
        <v>314</v>
      </c>
      <c r="B2" s="403">
        <v>43278</v>
      </c>
      <c r="D2" s="45" t="s">
        <v>316</v>
      </c>
    </row>
    <row r="3" spans="1:5">
      <c r="D3" s="45" t="s">
        <v>315</v>
      </c>
    </row>
    <row r="4" spans="1:5">
      <c r="A4">
        <v>10673131</v>
      </c>
      <c r="D4" s="45" t="s">
        <v>317</v>
      </c>
    </row>
    <row r="5" spans="1:5">
      <c r="A5">
        <v>10748131</v>
      </c>
      <c r="D5" s="45" t="s">
        <v>318</v>
      </c>
    </row>
    <row r="6" spans="1:5">
      <c r="A6">
        <v>10754131</v>
      </c>
    </row>
    <row r="7" spans="1:5">
      <c r="A7">
        <v>10777131</v>
      </c>
    </row>
    <row r="8" spans="1:5">
      <c r="A8">
        <v>10783131</v>
      </c>
    </row>
    <row r="9" spans="1:5">
      <c r="A9">
        <v>10793161</v>
      </c>
    </row>
    <row r="10" spans="1:5">
      <c r="A10">
        <v>10817141</v>
      </c>
    </row>
    <row r="11" spans="1:5">
      <c r="A11">
        <v>10858131</v>
      </c>
    </row>
    <row r="12" spans="1:5">
      <c r="A12">
        <v>10863151</v>
      </c>
    </row>
    <row r="13" spans="1:5">
      <c r="A13">
        <v>10864131</v>
      </c>
    </row>
    <row r="14" spans="1:5">
      <c r="A14">
        <v>10881141</v>
      </c>
    </row>
    <row r="15" spans="1:5">
      <c r="A15">
        <v>10887131</v>
      </c>
    </row>
    <row r="16" spans="1:5">
      <c r="A16">
        <v>10893131</v>
      </c>
    </row>
    <row r="17" spans="1:1">
      <c r="A17">
        <v>10898141</v>
      </c>
    </row>
    <row r="18" spans="1:1">
      <c r="A18">
        <v>10903161</v>
      </c>
    </row>
    <row r="19" spans="1:1">
      <c r="A19">
        <v>10927141</v>
      </c>
    </row>
    <row r="20" spans="1:1">
      <c r="A20">
        <v>10932161</v>
      </c>
    </row>
    <row r="21" spans="1:1">
      <c r="A21">
        <v>10933141</v>
      </c>
    </row>
    <row r="22" spans="1:1">
      <c r="A22">
        <v>10943171</v>
      </c>
    </row>
    <row r="23" spans="1:1">
      <c r="A23">
        <v>10956141</v>
      </c>
    </row>
    <row r="24" spans="1:1">
      <c r="A24">
        <v>10967151</v>
      </c>
    </row>
    <row r="25" spans="1:1">
      <c r="A25">
        <v>10968131</v>
      </c>
    </row>
    <row r="26" spans="1:1">
      <c r="A26">
        <v>10973151</v>
      </c>
    </row>
    <row r="27" spans="1:1">
      <c r="A27">
        <v>10974131</v>
      </c>
    </row>
    <row r="28" spans="1:1">
      <c r="A28">
        <v>10985141</v>
      </c>
    </row>
    <row r="29" spans="1:1">
      <c r="A29">
        <v>10991141</v>
      </c>
    </row>
    <row r="30" spans="1:1">
      <c r="A30">
        <v>10996151</v>
      </c>
    </row>
    <row r="31" spans="1:1">
      <c r="A31">
        <v>10997131</v>
      </c>
    </row>
    <row r="32" spans="1:1">
      <c r="A32">
        <v>11007151</v>
      </c>
    </row>
    <row r="33" spans="1:1">
      <c r="A33">
        <v>11013151</v>
      </c>
    </row>
    <row r="34" spans="1:1">
      <c r="A34">
        <v>11014131</v>
      </c>
    </row>
    <row r="35" spans="1:1">
      <c r="A35">
        <v>11025141</v>
      </c>
    </row>
    <row r="36" spans="1:1">
      <c r="A36">
        <v>11031141</v>
      </c>
    </row>
    <row r="37" spans="1:1">
      <c r="A37">
        <v>11036151</v>
      </c>
    </row>
    <row r="38" spans="1:1">
      <c r="A38">
        <v>11037131</v>
      </c>
    </row>
    <row r="39" spans="1:1">
      <c r="A39">
        <v>11041171</v>
      </c>
    </row>
    <row r="40" spans="1:1">
      <c r="A40">
        <v>11042151</v>
      </c>
    </row>
    <row r="41" spans="1:1">
      <c r="A41">
        <v>11043131</v>
      </c>
    </row>
    <row r="42" spans="1:1">
      <c r="A42">
        <v>11047161</v>
      </c>
    </row>
    <row r="43" spans="1:1">
      <c r="A43">
        <v>11048141</v>
      </c>
    </row>
    <row r="44" spans="1:1">
      <c r="A44">
        <v>11053161</v>
      </c>
    </row>
    <row r="45" spans="1:1">
      <c r="A45">
        <v>11066271</v>
      </c>
    </row>
    <row r="46" spans="1:1">
      <c r="A46">
        <v>11072131</v>
      </c>
    </row>
    <row r="47" spans="1:1">
      <c r="A47">
        <v>11075181</v>
      </c>
    </row>
    <row r="48" spans="1:1">
      <c r="A48">
        <v>11076161</v>
      </c>
    </row>
    <row r="49" spans="1:1">
      <c r="A49">
        <v>11077141</v>
      </c>
    </row>
    <row r="50" spans="1:1">
      <c r="A50">
        <v>11082161</v>
      </c>
    </row>
    <row r="51" spans="1:1">
      <c r="A51">
        <v>11083141</v>
      </c>
    </row>
    <row r="52" spans="1:1">
      <c r="A52">
        <v>11093171</v>
      </c>
    </row>
    <row r="53" spans="1:1">
      <c r="A53">
        <v>11106141</v>
      </c>
    </row>
    <row r="54" spans="1:1">
      <c r="A54">
        <v>11117151</v>
      </c>
    </row>
    <row r="55" spans="1:1">
      <c r="A55">
        <v>11118131</v>
      </c>
    </row>
    <row r="56" spans="1:1">
      <c r="A56">
        <v>11122171</v>
      </c>
    </row>
    <row r="57" spans="1:1">
      <c r="A57">
        <v>11123151</v>
      </c>
    </row>
    <row r="58" spans="1:1">
      <c r="A58">
        <v>11124131</v>
      </c>
    </row>
    <row r="59" spans="1:1">
      <c r="A59">
        <v>11134161</v>
      </c>
    </row>
    <row r="60" spans="1:1">
      <c r="A60">
        <v>11135141</v>
      </c>
    </row>
    <row r="61" spans="1:1">
      <c r="A61">
        <v>11141141</v>
      </c>
    </row>
    <row r="62" spans="1:1">
      <c r="A62">
        <v>11146151</v>
      </c>
    </row>
    <row r="63" spans="1:1">
      <c r="A63">
        <v>11147131</v>
      </c>
    </row>
    <row r="64" spans="1:1">
      <c r="A64">
        <v>11147271</v>
      </c>
    </row>
    <row r="65" spans="1:1">
      <c r="A65">
        <v>11151171</v>
      </c>
    </row>
    <row r="66" spans="1:1">
      <c r="A66">
        <v>11152151</v>
      </c>
    </row>
    <row r="67" spans="1:1">
      <c r="A67">
        <v>11153131</v>
      </c>
    </row>
    <row r="68" spans="1:1">
      <c r="A68">
        <v>11157161</v>
      </c>
    </row>
    <row r="69" spans="1:1">
      <c r="A69">
        <v>11158141</v>
      </c>
    </row>
    <row r="70" spans="1:1">
      <c r="A70">
        <v>11163161</v>
      </c>
    </row>
    <row r="71" spans="1:1">
      <c r="A71">
        <v>11174171</v>
      </c>
    </row>
    <row r="72" spans="1:1">
      <c r="A72">
        <v>11182131</v>
      </c>
    </row>
    <row r="73" spans="1:1">
      <c r="A73">
        <v>11185181</v>
      </c>
    </row>
    <row r="74" spans="1:1">
      <c r="A74">
        <v>11186161</v>
      </c>
    </row>
    <row r="75" spans="1:1">
      <c r="A75">
        <v>11187141</v>
      </c>
    </row>
    <row r="76" spans="1:1">
      <c r="A76">
        <v>11191181</v>
      </c>
    </row>
    <row r="77" spans="1:1">
      <c r="A77">
        <v>11192161</v>
      </c>
    </row>
    <row r="78" spans="1:1">
      <c r="A78">
        <v>11193141</v>
      </c>
    </row>
    <row r="79" spans="1:1">
      <c r="A79">
        <v>11197171</v>
      </c>
    </row>
    <row r="80" spans="1:1">
      <c r="A80">
        <v>11203171</v>
      </c>
    </row>
    <row r="81" spans="1:1">
      <c r="A81">
        <v>11216141</v>
      </c>
    </row>
    <row r="82" spans="1:1">
      <c r="A82">
        <v>11222141</v>
      </c>
    </row>
    <row r="83" spans="1:1">
      <c r="A83">
        <v>11226171</v>
      </c>
    </row>
    <row r="84" spans="1:1">
      <c r="A84">
        <v>11227151</v>
      </c>
    </row>
    <row r="85" spans="1:1">
      <c r="A85">
        <v>11228131</v>
      </c>
    </row>
    <row r="86" spans="1:1">
      <c r="A86">
        <v>11232171</v>
      </c>
    </row>
    <row r="87" spans="1:1">
      <c r="A87">
        <v>11233151</v>
      </c>
    </row>
    <row r="88" spans="1:1">
      <c r="A88">
        <v>11234131</v>
      </c>
    </row>
    <row r="89" spans="1:1">
      <c r="A89">
        <v>11244161</v>
      </c>
    </row>
    <row r="90" spans="1:1">
      <c r="A90">
        <v>11245141</v>
      </c>
    </row>
    <row r="91" spans="1:1">
      <c r="A91">
        <v>11251141</v>
      </c>
    </row>
    <row r="92" spans="1:1">
      <c r="A92">
        <v>11255171</v>
      </c>
    </row>
    <row r="93" spans="1:1">
      <c r="A93">
        <v>11256151</v>
      </c>
    </row>
    <row r="94" spans="1:1">
      <c r="A94">
        <v>11257131</v>
      </c>
    </row>
    <row r="95" spans="1:1">
      <c r="A95">
        <v>11261171</v>
      </c>
    </row>
    <row r="96" spans="1:1">
      <c r="A96">
        <v>11262151</v>
      </c>
    </row>
    <row r="97" spans="1:1">
      <c r="A97">
        <v>11263131</v>
      </c>
    </row>
    <row r="98" spans="1:1">
      <c r="A98">
        <v>11266181</v>
      </c>
    </row>
    <row r="99" spans="1:1">
      <c r="A99">
        <v>11267161</v>
      </c>
    </row>
    <row r="100" spans="1:1">
      <c r="A100">
        <v>11268141</v>
      </c>
    </row>
    <row r="101" spans="1:1">
      <c r="A101">
        <v>11272181</v>
      </c>
    </row>
    <row r="102" spans="1:1">
      <c r="A102">
        <v>11273161</v>
      </c>
    </row>
    <row r="103" spans="1:1">
      <c r="A103">
        <v>11274141</v>
      </c>
    </row>
    <row r="104" spans="1:1">
      <c r="A104">
        <v>11284171</v>
      </c>
    </row>
    <row r="105" spans="1:1">
      <c r="A105">
        <v>11292131</v>
      </c>
    </row>
    <row r="106" spans="1:1">
      <c r="A106">
        <v>11292271</v>
      </c>
    </row>
    <row r="107" spans="1:1">
      <c r="A107">
        <v>11295181</v>
      </c>
    </row>
    <row r="108" spans="1:1">
      <c r="A108">
        <v>11296161</v>
      </c>
    </row>
    <row r="109" spans="1:1">
      <c r="A109">
        <v>11297141</v>
      </c>
    </row>
    <row r="110" spans="1:1">
      <c r="A110">
        <v>11301181</v>
      </c>
    </row>
    <row r="111" spans="1:1">
      <c r="A111">
        <v>11302161</v>
      </c>
    </row>
    <row r="112" spans="1:1">
      <c r="A112">
        <v>11303141</v>
      </c>
    </row>
    <row r="113" spans="1:1">
      <c r="A113">
        <v>11307171</v>
      </c>
    </row>
    <row r="114" spans="1:1">
      <c r="A114">
        <v>11313171</v>
      </c>
    </row>
    <row r="115" spans="1:1">
      <c r="A115">
        <v>11326141</v>
      </c>
    </row>
    <row r="116" spans="1:1">
      <c r="A116">
        <v>11332141</v>
      </c>
    </row>
    <row r="117" spans="1:1">
      <c r="A117">
        <v>11336171</v>
      </c>
    </row>
    <row r="118" spans="1:1">
      <c r="A118">
        <v>11337151</v>
      </c>
    </row>
    <row r="119" spans="1:1">
      <c r="A119">
        <v>11338131</v>
      </c>
    </row>
    <row r="120" spans="1:1">
      <c r="A120">
        <v>11342171</v>
      </c>
    </row>
    <row r="121" spans="1:1">
      <c r="A121">
        <v>11343151</v>
      </c>
    </row>
    <row r="122" spans="1:1">
      <c r="A122">
        <v>11344131</v>
      </c>
    </row>
    <row r="123" spans="1:1">
      <c r="A123">
        <v>11354161</v>
      </c>
    </row>
    <row r="124" spans="1:1">
      <c r="A124">
        <v>11355141</v>
      </c>
    </row>
    <row r="125" spans="1:1">
      <c r="A125">
        <v>11361141</v>
      </c>
    </row>
    <row r="126" spans="1:1">
      <c r="A126">
        <v>11365171</v>
      </c>
    </row>
    <row r="127" spans="1:1">
      <c r="A127">
        <v>11366151</v>
      </c>
    </row>
    <row r="128" spans="1:1">
      <c r="A128">
        <v>11367131</v>
      </c>
    </row>
    <row r="129" spans="1:1">
      <c r="A129">
        <v>11371171</v>
      </c>
    </row>
    <row r="130" spans="1:1">
      <c r="A130">
        <v>11372151</v>
      </c>
    </row>
    <row r="131" spans="1:1">
      <c r="A131">
        <v>11373131</v>
      </c>
    </row>
    <row r="132" spans="1:1">
      <c r="A132">
        <v>11376181</v>
      </c>
    </row>
    <row r="133" spans="1:1">
      <c r="A133">
        <v>11377161</v>
      </c>
    </row>
    <row r="134" spans="1:1">
      <c r="A134">
        <v>11378141</v>
      </c>
    </row>
    <row r="135" spans="1:1">
      <c r="A135">
        <v>11382181</v>
      </c>
    </row>
    <row r="136" spans="1:1">
      <c r="A136">
        <v>11383161</v>
      </c>
    </row>
    <row r="137" spans="1:1">
      <c r="A137">
        <v>11384141</v>
      </c>
    </row>
    <row r="138" spans="1:1">
      <c r="A138">
        <v>11394171</v>
      </c>
    </row>
    <row r="139" spans="1:1">
      <c r="A139">
        <v>11396131</v>
      </c>
    </row>
    <row r="140" spans="1:1">
      <c r="A140">
        <v>11402131</v>
      </c>
    </row>
    <row r="141" spans="1:1">
      <c r="A141">
        <v>11405181</v>
      </c>
    </row>
    <row r="142" spans="1:1">
      <c r="A142">
        <v>11406161</v>
      </c>
    </row>
    <row r="143" spans="1:1">
      <c r="A143">
        <v>11407141</v>
      </c>
    </row>
    <row r="144" spans="1:1">
      <c r="A144">
        <v>11411181</v>
      </c>
    </row>
    <row r="145" spans="1:1">
      <c r="A145">
        <v>11412161</v>
      </c>
    </row>
    <row r="146" spans="1:1">
      <c r="A146">
        <v>11413141</v>
      </c>
    </row>
    <row r="147" spans="1:1">
      <c r="A147">
        <v>11417171</v>
      </c>
    </row>
    <row r="148" spans="1:1">
      <c r="A148">
        <v>11423171</v>
      </c>
    </row>
    <row r="149" spans="1:1">
      <c r="A149">
        <v>11436141</v>
      </c>
    </row>
    <row r="150" spans="1:1">
      <c r="A150">
        <v>11442141</v>
      </c>
    </row>
    <row r="151" spans="1:1">
      <c r="A151">
        <v>11446171</v>
      </c>
    </row>
    <row r="152" spans="1:1">
      <c r="A152">
        <v>11447151</v>
      </c>
    </row>
    <row r="153" spans="1:1">
      <c r="A153">
        <v>11448131</v>
      </c>
    </row>
    <row r="154" spans="1:1">
      <c r="A154">
        <v>11452171</v>
      </c>
    </row>
    <row r="155" spans="1:1">
      <c r="A155">
        <v>11453151</v>
      </c>
    </row>
    <row r="156" spans="1:1">
      <c r="A156">
        <v>11454131</v>
      </c>
    </row>
    <row r="157" spans="1:1">
      <c r="A157">
        <v>11464161</v>
      </c>
    </row>
    <row r="158" spans="1:1">
      <c r="A158">
        <v>11465141</v>
      </c>
    </row>
    <row r="159" spans="1:1">
      <c r="A159">
        <v>11471141</v>
      </c>
    </row>
    <row r="160" spans="1:1">
      <c r="A160">
        <v>11475171</v>
      </c>
    </row>
    <row r="161" spans="1:1">
      <c r="A161">
        <v>11476151</v>
      </c>
    </row>
    <row r="162" spans="1:1">
      <c r="A162">
        <v>11477131</v>
      </c>
    </row>
    <row r="163" spans="1:1">
      <c r="A163">
        <v>11481171</v>
      </c>
    </row>
    <row r="164" spans="1:1">
      <c r="A164">
        <v>11482151</v>
      </c>
    </row>
    <row r="165" spans="1:1">
      <c r="A165">
        <v>11483131</v>
      </c>
    </row>
    <row r="166" spans="1:1">
      <c r="A166">
        <v>11486181</v>
      </c>
    </row>
    <row r="167" spans="1:1">
      <c r="A167">
        <v>11487161</v>
      </c>
    </row>
    <row r="168" spans="1:1">
      <c r="A168">
        <v>11488141</v>
      </c>
    </row>
    <row r="169" spans="1:1">
      <c r="A169">
        <v>11492181</v>
      </c>
    </row>
    <row r="170" spans="1:1">
      <c r="A170">
        <v>11493161</v>
      </c>
    </row>
    <row r="171" spans="1:1">
      <c r="A171">
        <v>11494141</v>
      </c>
    </row>
    <row r="172" spans="1:1">
      <c r="A172">
        <v>11504171</v>
      </c>
    </row>
    <row r="173" spans="1:1">
      <c r="A173">
        <v>11506131</v>
      </c>
    </row>
    <row r="174" spans="1:1">
      <c r="A174">
        <v>11512131</v>
      </c>
    </row>
    <row r="175" spans="1:1">
      <c r="A175">
        <v>11515181</v>
      </c>
    </row>
    <row r="176" spans="1:1">
      <c r="A176">
        <v>11516161</v>
      </c>
    </row>
    <row r="177" spans="1:1">
      <c r="A177">
        <v>11517141</v>
      </c>
    </row>
    <row r="178" spans="1:1">
      <c r="A178">
        <v>11521181</v>
      </c>
    </row>
    <row r="179" spans="1:1">
      <c r="A179">
        <v>11522161</v>
      </c>
    </row>
    <row r="180" spans="1:1">
      <c r="A180">
        <v>11523141</v>
      </c>
    </row>
    <row r="181" spans="1:1">
      <c r="A181">
        <v>11527171</v>
      </c>
    </row>
    <row r="182" spans="1:1">
      <c r="A182">
        <v>11533171</v>
      </c>
    </row>
    <row r="183" spans="1:1">
      <c r="A183">
        <v>11546141</v>
      </c>
    </row>
    <row r="184" spans="1:1">
      <c r="A184">
        <v>11552141</v>
      </c>
    </row>
    <row r="185" spans="1:1">
      <c r="A185">
        <v>11556171</v>
      </c>
    </row>
    <row r="186" spans="1:1">
      <c r="A186">
        <v>11557151</v>
      </c>
    </row>
    <row r="187" spans="1:1">
      <c r="A187">
        <v>11558131</v>
      </c>
    </row>
    <row r="188" spans="1:1">
      <c r="A188">
        <v>11562171</v>
      </c>
    </row>
    <row r="189" spans="1:1">
      <c r="A189">
        <v>11563151</v>
      </c>
    </row>
    <row r="190" spans="1:1">
      <c r="A190">
        <v>11564131</v>
      </c>
    </row>
    <row r="191" spans="1:1">
      <c r="A191">
        <v>11574161</v>
      </c>
    </row>
    <row r="192" spans="1:1">
      <c r="A192">
        <v>11575141</v>
      </c>
    </row>
    <row r="193" spans="1:1">
      <c r="A193">
        <v>11581141</v>
      </c>
    </row>
    <row r="194" spans="1:1">
      <c r="A194">
        <v>11585171</v>
      </c>
    </row>
    <row r="195" spans="1:1">
      <c r="A195">
        <v>11586151</v>
      </c>
    </row>
    <row r="196" spans="1:1">
      <c r="A196">
        <v>11587131</v>
      </c>
    </row>
    <row r="197" spans="1:1">
      <c r="A197">
        <v>11591171</v>
      </c>
    </row>
    <row r="198" spans="1:1">
      <c r="A198">
        <v>11592151</v>
      </c>
    </row>
    <row r="199" spans="1:1">
      <c r="A199">
        <v>11593131</v>
      </c>
    </row>
    <row r="200" spans="1:1">
      <c r="A200">
        <v>11596181</v>
      </c>
    </row>
    <row r="201" spans="1:1">
      <c r="A201">
        <v>11597161</v>
      </c>
    </row>
    <row r="202" spans="1:1">
      <c r="A202">
        <v>11598141</v>
      </c>
    </row>
    <row r="203" spans="1:1">
      <c r="A203">
        <v>11602181</v>
      </c>
    </row>
    <row r="204" spans="1:1">
      <c r="A204">
        <v>11603161</v>
      </c>
    </row>
    <row r="205" spans="1:1">
      <c r="A205">
        <v>11604141</v>
      </c>
    </row>
    <row r="206" spans="1:1">
      <c r="A206">
        <v>11608171</v>
      </c>
    </row>
    <row r="207" spans="1:1">
      <c r="A207">
        <v>11614171</v>
      </c>
    </row>
    <row r="208" spans="1:1">
      <c r="A208">
        <v>11616131</v>
      </c>
    </row>
    <row r="209" spans="1:1">
      <c r="A209">
        <v>11622131</v>
      </c>
    </row>
    <row r="210" spans="1:1">
      <c r="A210">
        <v>11625181</v>
      </c>
    </row>
    <row r="211" spans="1:1">
      <c r="A211">
        <v>11626161</v>
      </c>
    </row>
    <row r="212" spans="1:1">
      <c r="A212">
        <v>11627141</v>
      </c>
    </row>
    <row r="213" spans="1:1">
      <c r="A213">
        <v>11631181</v>
      </c>
    </row>
    <row r="214" spans="1:1">
      <c r="A214">
        <v>11632161</v>
      </c>
    </row>
    <row r="215" spans="1:1">
      <c r="A215">
        <v>11633141</v>
      </c>
    </row>
    <row r="216" spans="1:1">
      <c r="A216">
        <v>11637171</v>
      </c>
    </row>
    <row r="217" spans="1:1">
      <c r="A217">
        <v>11643171</v>
      </c>
    </row>
    <row r="218" spans="1:1">
      <c r="A218">
        <v>11656141</v>
      </c>
    </row>
    <row r="219" spans="1:1">
      <c r="A219">
        <v>11662141</v>
      </c>
    </row>
    <row r="220" spans="1:1">
      <c r="A220">
        <v>11666171</v>
      </c>
    </row>
    <row r="221" spans="1:1">
      <c r="A221">
        <v>11667151</v>
      </c>
    </row>
    <row r="222" spans="1:1">
      <c r="A222">
        <v>11668131</v>
      </c>
    </row>
    <row r="223" spans="1:1">
      <c r="A223">
        <v>11672171</v>
      </c>
    </row>
    <row r="224" spans="1:1">
      <c r="A224">
        <v>11673151</v>
      </c>
    </row>
    <row r="225" spans="1:1">
      <c r="A225">
        <v>11674131</v>
      </c>
    </row>
    <row r="226" spans="1:1">
      <c r="A226">
        <v>11684161</v>
      </c>
    </row>
    <row r="227" spans="1:1">
      <c r="A227">
        <v>11685141</v>
      </c>
    </row>
    <row r="228" spans="1:1">
      <c r="A228">
        <v>11691141</v>
      </c>
    </row>
    <row r="229" spans="1:1">
      <c r="A229">
        <v>11695171</v>
      </c>
    </row>
    <row r="230" spans="1:1">
      <c r="A230">
        <v>11696151</v>
      </c>
    </row>
    <row r="231" spans="1:1">
      <c r="A231">
        <v>11697131</v>
      </c>
    </row>
    <row r="232" spans="1:1">
      <c r="A232">
        <v>11701171</v>
      </c>
    </row>
    <row r="233" spans="1:1">
      <c r="A233">
        <v>11702151</v>
      </c>
    </row>
    <row r="234" spans="1:1">
      <c r="A234">
        <v>11703131</v>
      </c>
    </row>
    <row r="235" spans="1:1">
      <c r="A235">
        <v>11706181</v>
      </c>
    </row>
    <row r="236" spans="1:1">
      <c r="A236">
        <v>11707161</v>
      </c>
    </row>
    <row r="237" spans="1:1">
      <c r="A237">
        <v>11708141</v>
      </c>
    </row>
    <row r="238" spans="1:1">
      <c r="A238">
        <v>11712181</v>
      </c>
    </row>
    <row r="239" spans="1:1">
      <c r="A239">
        <v>11713161</v>
      </c>
    </row>
    <row r="240" spans="1:1">
      <c r="A240">
        <v>11714141</v>
      </c>
    </row>
    <row r="241" spans="1:1">
      <c r="A241">
        <v>11718171</v>
      </c>
    </row>
    <row r="242" spans="1:1">
      <c r="A242">
        <v>11724171</v>
      </c>
    </row>
    <row r="243" spans="1:1">
      <c r="A243">
        <v>11726131</v>
      </c>
    </row>
    <row r="244" spans="1:1">
      <c r="A244">
        <v>11732131</v>
      </c>
    </row>
    <row r="245" spans="1:1">
      <c r="A245">
        <v>11735181</v>
      </c>
    </row>
    <row r="246" spans="1:1">
      <c r="A246">
        <v>11736161</v>
      </c>
    </row>
    <row r="247" spans="1:1">
      <c r="A247">
        <v>11737141</v>
      </c>
    </row>
    <row r="248" spans="1:1">
      <c r="A248">
        <v>11741181</v>
      </c>
    </row>
    <row r="249" spans="1:1">
      <c r="A249">
        <v>11742161</v>
      </c>
    </row>
    <row r="250" spans="1:1">
      <c r="A250">
        <v>11743141</v>
      </c>
    </row>
    <row r="251" spans="1:1">
      <c r="A251">
        <v>11747171</v>
      </c>
    </row>
    <row r="252" spans="1:1">
      <c r="A252">
        <v>11753171</v>
      </c>
    </row>
    <row r="253" spans="1:1">
      <c r="A253">
        <v>11766141</v>
      </c>
    </row>
    <row r="254" spans="1:1">
      <c r="A254">
        <v>11772141</v>
      </c>
    </row>
    <row r="255" spans="1:1">
      <c r="A255">
        <v>11776171</v>
      </c>
    </row>
    <row r="256" spans="1:1">
      <c r="A256">
        <v>11777151</v>
      </c>
    </row>
    <row r="257" spans="1:1">
      <c r="A257">
        <v>11778131</v>
      </c>
    </row>
    <row r="258" spans="1:1">
      <c r="A258">
        <v>11782171</v>
      </c>
    </row>
    <row r="259" spans="1:1">
      <c r="A259">
        <v>11783151</v>
      </c>
    </row>
    <row r="260" spans="1:1">
      <c r="A260">
        <v>11784131</v>
      </c>
    </row>
    <row r="261" spans="1:1">
      <c r="A261">
        <v>11794161</v>
      </c>
    </row>
    <row r="262" spans="1:1">
      <c r="A262">
        <v>11795141</v>
      </c>
    </row>
    <row r="263" spans="1:1">
      <c r="A263">
        <v>11801141</v>
      </c>
    </row>
    <row r="264" spans="1:1">
      <c r="A264">
        <v>11805171</v>
      </c>
    </row>
    <row r="265" spans="1:1">
      <c r="A265">
        <v>11806151</v>
      </c>
    </row>
    <row r="266" spans="1:1">
      <c r="A266">
        <v>11807131</v>
      </c>
    </row>
    <row r="267" spans="1:1">
      <c r="A267">
        <v>11811171</v>
      </c>
    </row>
    <row r="268" spans="1:1">
      <c r="A268">
        <v>11812151</v>
      </c>
    </row>
    <row r="269" spans="1:1">
      <c r="A269">
        <v>11813131</v>
      </c>
    </row>
    <row r="270" spans="1:1">
      <c r="A270">
        <v>11816181</v>
      </c>
    </row>
    <row r="271" spans="1:1">
      <c r="A271">
        <v>11817161</v>
      </c>
    </row>
    <row r="272" spans="1:1">
      <c r="A272">
        <v>11818141</v>
      </c>
    </row>
    <row r="273" spans="1:1">
      <c r="A273">
        <v>11822181</v>
      </c>
    </row>
    <row r="274" spans="1:1">
      <c r="A274">
        <v>11823161</v>
      </c>
    </row>
    <row r="275" spans="1:1">
      <c r="A275">
        <v>11824141</v>
      </c>
    </row>
    <row r="276" spans="1:1">
      <c r="A276">
        <v>11828171</v>
      </c>
    </row>
    <row r="277" spans="1:1">
      <c r="A277">
        <v>11834171</v>
      </c>
    </row>
    <row r="278" spans="1:1">
      <c r="A278">
        <v>11836131</v>
      </c>
    </row>
    <row r="279" spans="1:1">
      <c r="A279">
        <v>11842131</v>
      </c>
    </row>
    <row r="280" spans="1:1">
      <c r="A280">
        <v>11845181</v>
      </c>
    </row>
    <row r="281" spans="1:1">
      <c r="A281">
        <v>11846161</v>
      </c>
    </row>
    <row r="282" spans="1:1">
      <c r="A282">
        <v>11847141</v>
      </c>
    </row>
    <row r="283" spans="1:1">
      <c r="A283">
        <v>11851181</v>
      </c>
    </row>
    <row r="284" spans="1:1">
      <c r="A284">
        <v>11852161</v>
      </c>
    </row>
    <row r="285" spans="1:1">
      <c r="A285">
        <v>11853141</v>
      </c>
    </row>
    <row r="286" spans="1:1">
      <c r="A286">
        <v>11857171</v>
      </c>
    </row>
    <row r="287" spans="1:1">
      <c r="A287">
        <v>11857341</v>
      </c>
    </row>
    <row r="288" spans="1:1">
      <c r="A288">
        <v>11863171</v>
      </c>
    </row>
    <row r="289" spans="1:1">
      <c r="A289">
        <v>11876141</v>
      </c>
    </row>
    <row r="290" spans="1:1">
      <c r="A290">
        <v>11881161</v>
      </c>
    </row>
    <row r="291" spans="1:1">
      <c r="A291">
        <v>11882141</v>
      </c>
    </row>
    <row r="292" spans="1:1">
      <c r="A292">
        <v>11886171</v>
      </c>
    </row>
    <row r="293" spans="1:1">
      <c r="A293">
        <v>11887151</v>
      </c>
    </row>
    <row r="294" spans="1:1">
      <c r="A294">
        <v>11888131</v>
      </c>
    </row>
    <row r="295" spans="1:1">
      <c r="A295">
        <v>11892171</v>
      </c>
    </row>
    <row r="296" spans="1:1">
      <c r="A296">
        <v>11893151</v>
      </c>
    </row>
    <row r="297" spans="1:1">
      <c r="A297">
        <v>11894131</v>
      </c>
    </row>
    <row r="298" spans="1:1">
      <c r="A298">
        <v>11904161</v>
      </c>
    </row>
    <row r="299" spans="1:1">
      <c r="A299">
        <v>11905141</v>
      </c>
    </row>
    <row r="300" spans="1:1">
      <c r="A300">
        <v>11911141</v>
      </c>
    </row>
    <row r="301" spans="1:1">
      <c r="A301">
        <v>11915171</v>
      </c>
    </row>
    <row r="302" spans="1:1">
      <c r="A302">
        <v>11916151</v>
      </c>
    </row>
    <row r="303" spans="1:1">
      <c r="A303">
        <v>11917131</v>
      </c>
    </row>
    <row r="304" spans="1:1">
      <c r="A304">
        <v>11921171</v>
      </c>
    </row>
    <row r="305" spans="1:1">
      <c r="A305">
        <v>11922151</v>
      </c>
    </row>
    <row r="306" spans="1:1">
      <c r="A306">
        <v>11923131</v>
      </c>
    </row>
    <row r="307" spans="1:1">
      <c r="A307">
        <v>11926181</v>
      </c>
    </row>
    <row r="308" spans="1:1">
      <c r="A308">
        <v>11927161</v>
      </c>
    </row>
    <row r="309" spans="1:1">
      <c r="A309">
        <v>11928141</v>
      </c>
    </row>
    <row r="310" spans="1:1">
      <c r="A310">
        <v>11932181</v>
      </c>
    </row>
    <row r="311" spans="1:1">
      <c r="A311">
        <v>11933161</v>
      </c>
    </row>
    <row r="312" spans="1:1">
      <c r="A312">
        <v>11934141</v>
      </c>
    </row>
    <row r="313" spans="1:1">
      <c r="A313">
        <v>11938171</v>
      </c>
    </row>
    <row r="314" spans="1:1">
      <c r="A314">
        <v>11944171</v>
      </c>
    </row>
    <row r="315" spans="1:1">
      <c r="A315">
        <v>11946131</v>
      </c>
    </row>
    <row r="316" spans="1:1">
      <c r="A316">
        <v>11952131</v>
      </c>
    </row>
    <row r="317" spans="1:1">
      <c r="A317">
        <v>11955181</v>
      </c>
    </row>
    <row r="318" spans="1:1">
      <c r="A318">
        <v>11956161</v>
      </c>
    </row>
    <row r="319" spans="1:1">
      <c r="A319">
        <v>11957141</v>
      </c>
    </row>
    <row r="320" spans="1:1">
      <c r="A320">
        <v>11961181</v>
      </c>
    </row>
    <row r="321" spans="1:1">
      <c r="A321">
        <v>11962161</v>
      </c>
    </row>
    <row r="322" spans="1:1">
      <c r="A322">
        <v>11963141</v>
      </c>
    </row>
    <row r="323" spans="1:1">
      <c r="A323">
        <v>11966361</v>
      </c>
    </row>
    <row r="324" spans="1:1">
      <c r="A324">
        <v>11967171</v>
      </c>
    </row>
    <row r="325" spans="1:1">
      <c r="A325">
        <v>11973171</v>
      </c>
    </row>
    <row r="326" spans="1:1">
      <c r="A326">
        <v>11986141</v>
      </c>
    </row>
    <row r="327" spans="1:1">
      <c r="A327">
        <v>11991161</v>
      </c>
    </row>
    <row r="328" spans="1:1">
      <c r="A328">
        <v>11992141</v>
      </c>
    </row>
    <row r="329" spans="1:1">
      <c r="A329">
        <v>11996171</v>
      </c>
    </row>
    <row r="330" spans="1:1">
      <c r="A330">
        <v>11997151</v>
      </c>
    </row>
    <row r="331" spans="1:1">
      <c r="A331">
        <v>11998131</v>
      </c>
    </row>
    <row r="332" spans="1:1">
      <c r="A332">
        <v>12001181</v>
      </c>
    </row>
    <row r="333" spans="1:1">
      <c r="A333">
        <v>12002161</v>
      </c>
    </row>
    <row r="334" spans="1:1">
      <c r="A334">
        <v>12003141</v>
      </c>
    </row>
    <row r="335" spans="1:1">
      <c r="A335">
        <v>12007171</v>
      </c>
    </row>
    <row r="336" spans="1:1">
      <c r="A336">
        <v>12013171</v>
      </c>
    </row>
    <row r="337" spans="1:1">
      <c r="A337">
        <v>12026141</v>
      </c>
    </row>
    <row r="338" spans="1:1">
      <c r="A338">
        <v>12031161</v>
      </c>
    </row>
    <row r="339" spans="1:1">
      <c r="A339">
        <v>12032141</v>
      </c>
    </row>
    <row r="340" spans="1:1">
      <c r="A340">
        <v>12036171</v>
      </c>
    </row>
    <row r="341" spans="1:1">
      <c r="A341">
        <v>12037151</v>
      </c>
    </row>
    <row r="342" spans="1:1">
      <c r="A342">
        <v>12038131</v>
      </c>
    </row>
    <row r="343" spans="1:1">
      <c r="A343">
        <v>12042171</v>
      </c>
    </row>
    <row r="344" spans="1:1">
      <c r="A344">
        <v>12043151</v>
      </c>
    </row>
    <row r="345" spans="1:1">
      <c r="A345">
        <v>12044131</v>
      </c>
    </row>
    <row r="346" spans="1:1">
      <c r="A346">
        <v>12046401</v>
      </c>
    </row>
    <row r="347" spans="1:1">
      <c r="A347">
        <v>12054161</v>
      </c>
    </row>
    <row r="348" spans="1:1">
      <c r="A348">
        <v>12055141</v>
      </c>
    </row>
    <row r="349" spans="1:1">
      <c r="A349">
        <v>12061141</v>
      </c>
    </row>
    <row r="350" spans="1:1">
      <c r="A350">
        <v>12065171</v>
      </c>
    </row>
    <row r="351" spans="1:1">
      <c r="A351">
        <v>12066151</v>
      </c>
    </row>
    <row r="352" spans="1:1">
      <c r="A352">
        <v>12067131</v>
      </c>
    </row>
    <row r="353" spans="1:1">
      <c r="A353">
        <v>12071171</v>
      </c>
    </row>
    <row r="354" spans="1:1">
      <c r="A354">
        <v>12072151</v>
      </c>
    </row>
    <row r="355" spans="1:1">
      <c r="A355">
        <v>12073131</v>
      </c>
    </row>
    <row r="356" spans="1:1">
      <c r="A356">
        <v>12076181</v>
      </c>
    </row>
    <row r="357" spans="1:1">
      <c r="A357">
        <v>12077161</v>
      </c>
    </row>
    <row r="358" spans="1:1">
      <c r="A358">
        <v>12078141</v>
      </c>
    </row>
    <row r="359" spans="1:1">
      <c r="A359">
        <v>12082181</v>
      </c>
    </row>
    <row r="360" spans="1:1">
      <c r="A360">
        <v>12083161</v>
      </c>
    </row>
    <row r="361" spans="1:1">
      <c r="A361">
        <v>12084141</v>
      </c>
    </row>
    <row r="362" spans="1:1">
      <c r="A362">
        <v>12088171</v>
      </c>
    </row>
    <row r="363" spans="1:1">
      <c r="A363">
        <v>12094171</v>
      </c>
    </row>
    <row r="364" spans="1:1">
      <c r="A364">
        <v>12096131</v>
      </c>
    </row>
    <row r="365" spans="1:1">
      <c r="A365">
        <v>12102131</v>
      </c>
    </row>
    <row r="366" spans="1:1">
      <c r="A366">
        <v>12105181</v>
      </c>
    </row>
    <row r="367" spans="1:1">
      <c r="A367">
        <v>12106161</v>
      </c>
    </row>
    <row r="368" spans="1:1">
      <c r="A368">
        <v>12107141</v>
      </c>
    </row>
    <row r="369" spans="1:1">
      <c r="A369">
        <v>12111181</v>
      </c>
    </row>
    <row r="370" spans="1:1">
      <c r="A370">
        <v>12112161</v>
      </c>
    </row>
    <row r="371" spans="1:1">
      <c r="A371">
        <v>12113141</v>
      </c>
    </row>
    <row r="372" spans="1:1">
      <c r="A372">
        <v>12117171</v>
      </c>
    </row>
    <row r="373" spans="1:1">
      <c r="A373">
        <v>12123171</v>
      </c>
    </row>
    <row r="374" spans="1:1">
      <c r="A374">
        <v>12136141</v>
      </c>
    </row>
    <row r="375" spans="1:1">
      <c r="A375">
        <v>12141161</v>
      </c>
    </row>
    <row r="376" spans="1:1">
      <c r="A376">
        <v>12142141</v>
      </c>
    </row>
    <row r="377" spans="1:1">
      <c r="A377">
        <v>12146171</v>
      </c>
    </row>
    <row r="378" spans="1:1">
      <c r="A378">
        <v>12147151</v>
      </c>
    </row>
    <row r="379" spans="1:1">
      <c r="A379">
        <v>12148131</v>
      </c>
    </row>
    <row r="380" spans="1:1">
      <c r="A380">
        <v>12152171</v>
      </c>
    </row>
    <row r="381" spans="1:1">
      <c r="A381">
        <v>12153151</v>
      </c>
    </row>
    <row r="382" spans="1:1">
      <c r="A382">
        <v>12154131</v>
      </c>
    </row>
    <row r="383" spans="1:1">
      <c r="A383">
        <v>12164161</v>
      </c>
    </row>
    <row r="384" spans="1:1">
      <c r="A384">
        <v>12165141</v>
      </c>
    </row>
    <row r="385" spans="1:1">
      <c r="A385">
        <v>12171141</v>
      </c>
    </row>
    <row r="386" spans="1:1">
      <c r="A386">
        <v>12175171</v>
      </c>
    </row>
    <row r="387" spans="1:1">
      <c r="A387">
        <v>12176151</v>
      </c>
    </row>
    <row r="388" spans="1:1">
      <c r="A388">
        <v>12177131</v>
      </c>
    </row>
    <row r="389" spans="1:1">
      <c r="A389">
        <v>12181171</v>
      </c>
    </row>
    <row r="390" spans="1:1">
      <c r="A390">
        <v>12182151</v>
      </c>
    </row>
    <row r="391" spans="1:1">
      <c r="A391">
        <v>12183131</v>
      </c>
    </row>
    <row r="392" spans="1:1">
      <c r="A392">
        <v>12186181</v>
      </c>
    </row>
    <row r="393" spans="1:1">
      <c r="A393">
        <v>12187161</v>
      </c>
    </row>
    <row r="394" spans="1:1">
      <c r="A394">
        <v>12188141</v>
      </c>
    </row>
    <row r="395" spans="1:1">
      <c r="A395">
        <v>12192181</v>
      </c>
    </row>
    <row r="396" spans="1:1">
      <c r="A396">
        <v>12193161</v>
      </c>
    </row>
    <row r="397" spans="1:1">
      <c r="A397">
        <v>12194141</v>
      </c>
    </row>
    <row r="398" spans="1:1">
      <c r="A398">
        <v>12198171</v>
      </c>
    </row>
    <row r="399" spans="1:1">
      <c r="A399">
        <v>12204171</v>
      </c>
    </row>
    <row r="400" spans="1:1">
      <c r="A400">
        <v>12206131</v>
      </c>
    </row>
    <row r="401" spans="1:1">
      <c r="A401">
        <v>12212131</v>
      </c>
    </row>
    <row r="402" spans="1:1">
      <c r="A402">
        <v>12215181</v>
      </c>
    </row>
    <row r="403" spans="1:1">
      <c r="A403">
        <v>12216161</v>
      </c>
    </row>
    <row r="404" spans="1:1">
      <c r="A404">
        <v>12217141</v>
      </c>
    </row>
    <row r="405" spans="1:1">
      <c r="A405">
        <v>12221181</v>
      </c>
    </row>
    <row r="406" spans="1:1">
      <c r="A406">
        <v>12222161</v>
      </c>
    </row>
    <row r="407" spans="1:1">
      <c r="A407">
        <v>12223141</v>
      </c>
    </row>
    <row r="408" spans="1:1">
      <c r="A408">
        <v>12227171</v>
      </c>
    </row>
    <row r="409" spans="1:1">
      <c r="A409">
        <v>12233171</v>
      </c>
    </row>
    <row r="410" spans="1:1">
      <c r="A410">
        <v>12246141</v>
      </c>
    </row>
    <row r="411" spans="1:1">
      <c r="A411">
        <v>12251161</v>
      </c>
    </row>
    <row r="412" spans="1:1">
      <c r="A412">
        <v>12252141</v>
      </c>
    </row>
    <row r="413" spans="1:1">
      <c r="A413">
        <v>12256171</v>
      </c>
    </row>
    <row r="414" spans="1:1">
      <c r="A414">
        <v>12257151</v>
      </c>
    </row>
    <row r="415" spans="1:1">
      <c r="A415">
        <v>12258131</v>
      </c>
    </row>
    <row r="416" spans="1:1">
      <c r="A416">
        <v>12262171</v>
      </c>
    </row>
    <row r="417" spans="1:1">
      <c r="A417">
        <v>12263151</v>
      </c>
    </row>
    <row r="418" spans="1:1">
      <c r="A418">
        <v>12264131</v>
      </c>
    </row>
    <row r="419" spans="1:1">
      <c r="A419">
        <v>12268161</v>
      </c>
    </row>
    <row r="420" spans="1:1">
      <c r="A420">
        <v>12274161</v>
      </c>
    </row>
    <row r="421" spans="1:1">
      <c r="A421">
        <v>12275141</v>
      </c>
    </row>
    <row r="422" spans="1:1">
      <c r="A422">
        <v>12281141</v>
      </c>
    </row>
    <row r="423" spans="1:1">
      <c r="A423">
        <v>12285171</v>
      </c>
    </row>
    <row r="424" spans="1:1">
      <c r="A424">
        <v>12286151</v>
      </c>
    </row>
    <row r="425" spans="1:1">
      <c r="A425">
        <v>12287131</v>
      </c>
    </row>
    <row r="426" spans="1:1">
      <c r="A426">
        <v>12291171</v>
      </c>
    </row>
    <row r="427" spans="1:1">
      <c r="A427">
        <v>12292151</v>
      </c>
    </row>
    <row r="428" spans="1:1">
      <c r="A428">
        <v>12293131</v>
      </c>
    </row>
    <row r="429" spans="1:1">
      <c r="A429">
        <v>12296181</v>
      </c>
    </row>
    <row r="430" spans="1:1">
      <c r="A430">
        <v>12297161</v>
      </c>
    </row>
    <row r="431" spans="1:1">
      <c r="A431">
        <v>12298141</v>
      </c>
    </row>
    <row r="432" spans="1:1">
      <c r="A432">
        <v>12302181</v>
      </c>
    </row>
    <row r="433" spans="1:1">
      <c r="A433">
        <v>12303161</v>
      </c>
    </row>
    <row r="434" spans="1:1">
      <c r="A434">
        <v>12304141</v>
      </c>
    </row>
    <row r="435" spans="1:1">
      <c r="A435">
        <v>12308171</v>
      </c>
    </row>
    <row r="436" spans="1:1">
      <c r="A436">
        <v>12314171</v>
      </c>
    </row>
    <row r="437" spans="1:1">
      <c r="A437">
        <v>12316131</v>
      </c>
    </row>
    <row r="438" spans="1:1">
      <c r="A438">
        <v>12322131</v>
      </c>
    </row>
    <row r="439" spans="1:1">
      <c r="A439">
        <v>12325181</v>
      </c>
    </row>
    <row r="440" spans="1:1">
      <c r="A440">
        <v>12326161</v>
      </c>
    </row>
    <row r="441" spans="1:1">
      <c r="A441">
        <v>12327141</v>
      </c>
    </row>
    <row r="442" spans="1:1">
      <c r="A442">
        <v>12331181</v>
      </c>
    </row>
    <row r="443" spans="1:1">
      <c r="A443">
        <v>12332161</v>
      </c>
    </row>
    <row r="444" spans="1:1">
      <c r="A444">
        <v>12333141</v>
      </c>
    </row>
    <row r="445" spans="1:1">
      <c r="A445">
        <v>12337171</v>
      </c>
    </row>
    <row r="446" spans="1:1">
      <c r="A446">
        <v>12343171</v>
      </c>
    </row>
    <row r="447" spans="1:1">
      <c r="A447">
        <v>12355161</v>
      </c>
    </row>
    <row r="448" spans="1:1">
      <c r="A448">
        <v>12356141</v>
      </c>
    </row>
    <row r="449" spans="1:1">
      <c r="A449">
        <v>12361161</v>
      </c>
    </row>
    <row r="450" spans="1:1">
      <c r="A450">
        <v>12362141</v>
      </c>
    </row>
    <row r="451" spans="1:1">
      <c r="A451">
        <v>12366171</v>
      </c>
    </row>
    <row r="452" spans="1:1">
      <c r="A452">
        <v>12367151</v>
      </c>
    </row>
    <row r="453" spans="1:1">
      <c r="A453">
        <v>12368131</v>
      </c>
    </row>
    <row r="454" spans="1:1">
      <c r="A454">
        <v>12372171</v>
      </c>
    </row>
    <row r="455" spans="1:1">
      <c r="A455">
        <v>12373151</v>
      </c>
    </row>
    <row r="456" spans="1:1">
      <c r="A456">
        <v>12374131</v>
      </c>
    </row>
    <row r="457" spans="1:1">
      <c r="A457">
        <v>12378161</v>
      </c>
    </row>
    <row r="458" spans="1:1">
      <c r="A458">
        <v>12382371</v>
      </c>
    </row>
    <row r="459" spans="1:1">
      <c r="A459">
        <v>12384161</v>
      </c>
    </row>
    <row r="460" spans="1:1">
      <c r="A460">
        <v>12385141</v>
      </c>
    </row>
    <row r="461" spans="1:1">
      <c r="A461">
        <v>12391141</v>
      </c>
    </row>
    <row r="462" spans="1:1">
      <c r="A462">
        <v>12395171</v>
      </c>
    </row>
    <row r="463" spans="1:1">
      <c r="A463">
        <v>12396151</v>
      </c>
    </row>
    <row r="464" spans="1:1">
      <c r="A464">
        <v>12397131</v>
      </c>
    </row>
    <row r="465" spans="1:1">
      <c r="A465">
        <v>12401171</v>
      </c>
    </row>
    <row r="466" spans="1:1">
      <c r="A466">
        <v>12402151</v>
      </c>
    </row>
    <row r="467" spans="1:1">
      <c r="A467">
        <v>12403131</v>
      </c>
    </row>
    <row r="468" spans="1:1">
      <c r="A468">
        <v>12407161</v>
      </c>
    </row>
    <row r="469" spans="1:1">
      <c r="A469">
        <v>12408141</v>
      </c>
    </row>
    <row r="470" spans="1:1">
      <c r="A470">
        <v>12412181</v>
      </c>
    </row>
    <row r="471" spans="1:1">
      <c r="A471">
        <v>12413161</v>
      </c>
    </row>
    <row r="472" spans="1:1">
      <c r="A472">
        <v>12414141</v>
      </c>
    </row>
    <row r="473" spans="1:1">
      <c r="A473">
        <v>12418171</v>
      </c>
    </row>
    <row r="474" spans="1:1">
      <c r="A474">
        <v>12424171</v>
      </c>
    </row>
    <row r="475" spans="1:1">
      <c r="A475">
        <v>12426131</v>
      </c>
    </row>
    <row r="476" spans="1:1">
      <c r="A476">
        <v>12432131</v>
      </c>
    </row>
    <row r="477" spans="1:1">
      <c r="A477">
        <v>12435181</v>
      </c>
    </row>
    <row r="478" spans="1:1">
      <c r="A478">
        <v>12436161</v>
      </c>
    </row>
    <row r="479" spans="1:1">
      <c r="A479">
        <v>12437141</v>
      </c>
    </row>
    <row r="480" spans="1:1">
      <c r="A480">
        <v>12441181</v>
      </c>
    </row>
    <row r="481" spans="1:1">
      <c r="A481">
        <v>12442161</v>
      </c>
    </row>
    <row r="482" spans="1:1">
      <c r="A482">
        <v>12443141</v>
      </c>
    </row>
    <row r="483" spans="1:1">
      <c r="A483">
        <v>12447171</v>
      </c>
    </row>
    <row r="484" spans="1:1">
      <c r="A484">
        <v>12453171</v>
      </c>
    </row>
    <row r="485" spans="1:1">
      <c r="A485">
        <v>12456391</v>
      </c>
    </row>
    <row r="486" spans="1:1">
      <c r="A486">
        <v>12465161</v>
      </c>
    </row>
    <row r="487" spans="1:1">
      <c r="A487">
        <v>12466141</v>
      </c>
    </row>
    <row r="488" spans="1:1">
      <c r="A488">
        <v>12466451</v>
      </c>
    </row>
    <row r="489" spans="1:1">
      <c r="A489">
        <v>12471161</v>
      </c>
    </row>
    <row r="490" spans="1:1">
      <c r="A490">
        <v>12472141</v>
      </c>
    </row>
    <row r="491" spans="1:1">
      <c r="A491">
        <v>12476171</v>
      </c>
    </row>
    <row r="492" spans="1:1">
      <c r="A492">
        <v>12477151</v>
      </c>
    </row>
    <row r="493" spans="1:1">
      <c r="A493">
        <v>12478131</v>
      </c>
    </row>
    <row r="494" spans="1:1">
      <c r="A494">
        <v>12482171</v>
      </c>
    </row>
    <row r="495" spans="1:1">
      <c r="A495">
        <v>12483151</v>
      </c>
    </row>
    <row r="496" spans="1:1">
      <c r="A496">
        <v>12484131</v>
      </c>
    </row>
    <row r="497" spans="1:1">
      <c r="A497">
        <v>12488161</v>
      </c>
    </row>
    <row r="498" spans="1:1">
      <c r="A498">
        <v>12493351</v>
      </c>
    </row>
    <row r="499" spans="1:1">
      <c r="A499">
        <v>12494161</v>
      </c>
    </row>
    <row r="500" spans="1:1">
      <c r="A500">
        <v>12495141</v>
      </c>
    </row>
    <row r="501" spans="1:1">
      <c r="A501">
        <v>12501141</v>
      </c>
    </row>
    <row r="502" spans="1:1">
      <c r="A502">
        <v>12505171</v>
      </c>
    </row>
    <row r="503" spans="1:1">
      <c r="A503">
        <v>12506151</v>
      </c>
    </row>
    <row r="504" spans="1:1">
      <c r="A504">
        <v>12507131</v>
      </c>
    </row>
    <row r="505" spans="1:1">
      <c r="A505">
        <v>12511171</v>
      </c>
    </row>
    <row r="506" spans="1:1">
      <c r="A506">
        <v>12512151</v>
      </c>
    </row>
    <row r="507" spans="1:1">
      <c r="A507">
        <v>12513131</v>
      </c>
    </row>
    <row r="508" spans="1:1">
      <c r="A508">
        <v>12517161</v>
      </c>
    </row>
    <row r="509" spans="1:1">
      <c r="A509">
        <v>12518141</v>
      </c>
    </row>
    <row r="510" spans="1:1">
      <c r="A510">
        <v>12522181</v>
      </c>
    </row>
    <row r="511" spans="1:1">
      <c r="A511">
        <v>12523161</v>
      </c>
    </row>
    <row r="512" spans="1:1">
      <c r="A512">
        <v>12524141</v>
      </c>
    </row>
    <row r="513" spans="1:1">
      <c r="A513">
        <v>12528171</v>
      </c>
    </row>
    <row r="514" spans="1:1">
      <c r="A514">
        <v>12534171</v>
      </c>
    </row>
    <row r="515" spans="1:1">
      <c r="A515">
        <v>12536131</v>
      </c>
    </row>
    <row r="516" spans="1:1">
      <c r="A516">
        <v>12542131</v>
      </c>
    </row>
    <row r="517" spans="1:1">
      <c r="A517">
        <v>12545181</v>
      </c>
    </row>
    <row r="518" spans="1:1">
      <c r="A518">
        <v>12546161</v>
      </c>
    </row>
    <row r="519" spans="1:1">
      <c r="A519">
        <v>12547141</v>
      </c>
    </row>
    <row r="520" spans="1:1">
      <c r="A520">
        <v>12551181</v>
      </c>
    </row>
    <row r="521" spans="1:1">
      <c r="A521">
        <v>12552161</v>
      </c>
    </row>
    <row r="522" spans="1:1">
      <c r="A522">
        <v>12553141</v>
      </c>
    </row>
    <row r="523" spans="1:1">
      <c r="A523">
        <v>12557171</v>
      </c>
    </row>
    <row r="524" spans="1:1">
      <c r="A524">
        <v>12563171</v>
      </c>
    </row>
    <row r="525" spans="1:1">
      <c r="A525">
        <v>12575161</v>
      </c>
    </row>
    <row r="526" spans="1:1">
      <c r="A526">
        <v>12576141</v>
      </c>
    </row>
    <row r="527" spans="1:1">
      <c r="A527">
        <v>12581161</v>
      </c>
    </row>
    <row r="528" spans="1:1">
      <c r="A528">
        <v>12582141</v>
      </c>
    </row>
    <row r="529" spans="1:1">
      <c r="A529">
        <v>12586171</v>
      </c>
    </row>
    <row r="530" spans="1:1">
      <c r="A530">
        <v>12587151</v>
      </c>
    </row>
    <row r="531" spans="1:1">
      <c r="A531">
        <v>12588131</v>
      </c>
    </row>
    <row r="532" spans="1:1">
      <c r="A532">
        <v>12592171</v>
      </c>
    </row>
    <row r="533" spans="1:1">
      <c r="A533">
        <v>12594131</v>
      </c>
    </row>
    <row r="534" spans="1:1">
      <c r="A534">
        <v>12598161</v>
      </c>
    </row>
    <row r="535" spans="1:1">
      <c r="A535">
        <v>12604161</v>
      </c>
    </row>
    <row r="536" spans="1:1">
      <c r="A536">
        <v>12605141</v>
      </c>
    </row>
    <row r="537" spans="1:1">
      <c r="A537">
        <v>12611141</v>
      </c>
    </row>
    <row r="538" spans="1:1">
      <c r="A538">
        <v>12615171</v>
      </c>
    </row>
    <row r="539" spans="1:1">
      <c r="A539">
        <v>12616151</v>
      </c>
    </row>
    <row r="540" spans="1:1">
      <c r="A540">
        <v>12617131</v>
      </c>
    </row>
    <row r="541" spans="1:1">
      <c r="A541">
        <v>12621171</v>
      </c>
    </row>
    <row r="542" spans="1:1">
      <c r="A542">
        <v>12622151</v>
      </c>
    </row>
    <row r="543" spans="1:1">
      <c r="A543">
        <v>12623131</v>
      </c>
    </row>
    <row r="544" spans="1:1">
      <c r="A544">
        <v>12627161</v>
      </c>
    </row>
    <row r="545" spans="1:1">
      <c r="A545">
        <v>12628141</v>
      </c>
    </row>
    <row r="546" spans="1:1">
      <c r="A546">
        <v>12633161</v>
      </c>
    </row>
    <row r="547" spans="1:1">
      <c r="A547">
        <v>12634141</v>
      </c>
    </row>
    <row r="548" spans="1:1">
      <c r="A548">
        <v>12638171</v>
      </c>
    </row>
    <row r="549" spans="1:1">
      <c r="A549">
        <v>12644171</v>
      </c>
    </row>
    <row r="550" spans="1:1">
      <c r="A550">
        <v>12646131</v>
      </c>
    </row>
    <row r="551" spans="1:1">
      <c r="A551">
        <v>12652131</v>
      </c>
    </row>
    <row r="552" spans="1:1">
      <c r="A552">
        <v>12655181</v>
      </c>
    </row>
    <row r="553" spans="1:1">
      <c r="A553">
        <v>12656161</v>
      </c>
    </row>
    <row r="554" spans="1:1">
      <c r="A554">
        <v>12657141</v>
      </c>
    </row>
    <row r="555" spans="1:1">
      <c r="A555">
        <v>12661181</v>
      </c>
    </row>
    <row r="556" spans="1:1">
      <c r="A556">
        <v>12662161</v>
      </c>
    </row>
    <row r="557" spans="1:1">
      <c r="A557">
        <v>12663141</v>
      </c>
    </row>
    <row r="558" spans="1:1">
      <c r="A558">
        <v>12667171</v>
      </c>
    </row>
    <row r="559" spans="1:1">
      <c r="A559">
        <v>12673171</v>
      </c>
    </row>
    <row r="560" spans="1:1">
      <c r="A560">
        <v>12681131</v>
      </c>
    </row>
    <row r="561" spans="1:1">
      <c r="A561">
        <v>12685161</v>
      </c>
    </row>
    <row r="562" spans="1:1">
      <c r="A562">
        <v>12686141</v>
      </c>
    </row>
    <row r="563" spans="1:1">
      <c r="A563">
        <v>12691161</v>
      </c>
    </row>
    <row r="564" spans="1:1">
      <c r="A564">
        <v>12692141</v>
      </c>
    </row>
    <row r="565" spans="1:1">
      <c r="A565">
        <v>12696171</v>
      </c>
    </row>
    <row r="566" spans="1:1">
      <c r="A566">
        <v>12697151</v>
      </c>
    </row>
    <row r="567" spans="1:1">
      <c r="A567">
        <v>12698131</v>
      </c>
    </row>
    <row r="568" spans="1:1">
      <c r="A568">
        <v>12702171</v>
      </c>
    </row>
    <row r="569" spans="1:1">
      <c r="A569">
        <v>12704131</v>
      </c>
    </row>
    <row r="570" spans="1:1">
      <c r="A570">
        <v>12708161</v>
      </c>
    </row>
    <row r="571" spans="1:1">
      <c r="A571">
        <v>12714161</v>
      </c>
    </row>
    <row r="572" spans="1:1">
      <c r="A572">
        <v>12715141</v>
      </c>
    </row>
    <row r="573" spans="1:1">
      <c r="A573">
        <v>12721141</v>
      </c>
    </row>
    <row r="574" spans="1:1">
      <c r="A574">
        <v>12725171</v>
      </c>
    </row>
    <row r="575" spans="1:1">
      <c r="A575">
        <v>12726151</v>
      </c>
    </row>
    <row r="576" spans="1:1">
      <c r="A576">
        <v>12727131</v>
      </c>
    </row>
    <row r="577" spans="1:1">
      <c r="A577">
        <v>12731171</v>
      </c>
    </row>
    <row r="578" spans="1:1">
      <c r="A578">
        <v>12732151</v>
      </c>
    </row>
    <row r="579" spans="1:1">
      <c r="A579">
        <v>12733131</v>
      </c>
    </row>
    <row r="580" spans="1:1">
      <c r="A580">
        <v>12737161</v>
      </c>
    </row>
    <row r="581" spans="1:1">
      <c r="A581">
        <v>12738141</v>
      </c>
    </row>
    <row r="582" spans="1:1">
      <c r="A582">
        <v>12743161</v>
      </c>
    </row>
    <row r="583" spans="1:1">
      <c r="A583">
        <v>12744141</v>
      </c>
    </row>
    <row r="584" spans="1:1">
      <c r="A584">
        <v>12748171</v>
      </c>
    </row>
    <row r="585" spans="1:1">
      <c r="A585">
        <v>12754171</v>
      </c>
    </row>
    <row r="586" spans="1:1">
      <c r="A586">
        <v>12755461</v>
      </c>
    </row>
    <row r="587" spans="1:1">
      <c r="A587">
        <v>12756131</v>
      </c>
    </row>
    <row r="588" spans="1:1">
      <c r="A588">
        <v>12762131</v>
      </c>
    </row>
    <row r="589" spans="1:1">
      <c r="A589">
        <v>12765181</v>
      </c>
    </row>
    <row r="590" spans="1:1">
      <c r="A590">
        <v>12766161</v>
      </c>
    </row>
    <row r="591" spans="1:1">
      <c r="A591">
        <v>12767141</v>
      </c>
    </row>
    <row r="592" spans="1:1">
      <c r="A592">
        <v>12771181</v>
      </c>
    </row>
    <row r="593" spans="1:1">
      <c r="A593">
        <v>12772161</v>
      </c>
    </row>
    <row r="594" spans="1:1">
      <c r="A594">
        <v>12773141</v>
      </c>
    </row>
    <row r="595" spans="1:1">
      <c r="A595">
        <v>12777171</v>
      </c>
    </row>
    <row r="596" spans="1:1">
      <c r="A596">
        <v>12783171</v>
      </c>
    </row>
    <row r="597" spans="1:1">
      <c r="A597">
        <v>12791131</v>
      </c>
    </row>
    <row r="598" spans="1:1">
      <c r="A598">
        <v>12795161</v>
      </c>
    </row>
    <row r="599" spans="1:1">
      <c r="A599">
        <v>12796141</v>
      </c>
    </row>
    <row r="600" spans="1:1">
      <c r="A600">
        <v>12801161</v>
      </c>
    </row>
    <row r="601" spans="1:1">
      <c r="A601">
        <v>12802141</v>
      </c>
    </row>
    <row r="602" spans="1:1">
      <c r="A602">
        <v>12806171</v>
      </c>
    </row>
    <row r="603" spans="1:1">
      <c r="A603">
        <v>12808131</v>
      </c>
    </row>
    <row r="604" spans="1:1">
      <c r="A604">
        <v>12812171</v>
      </c>
    </row>
    <row r="605" spans="1:1">
      <c r="A605">
        <v>12814131</v>
      </c>
    </row>
    <row r="606" spans="1:1">
      <c r="A606">
        <v>12818161</v>
      </c>
    </row>
    <row r="607" spans="1:1">
      <c r="A607">
        <v>12824161</v>
      </c>
    </row>
    <row r="608" spans="1:1">
      <c r="A608">
        <v>12825141</v>
      </c>
    </row>
    <row r="609" spans="1:1">
      <c r="A609">
        <v>12831141</v>
      </c>
    </row>
    <row r="610" spans="1:1">
      <c r="A610">
        <v>12835171</v>
      </c>
    </row>
    <row r="611" spans="1:1">
      <c r="A611">
        <v>12836151</v>
      </c>
    </row>
    <row r="612" spans="1:1">
      <c r="A612">
        <v>12837131</v>
      </c>
    </row>
    <row r="613" spans="1:1">
      <c r="A613">
        <v>12838391</v>
      </c>
    </row>
    <row r="614" spans="1:1">
      <c r="A614">
        <v>12841171</v>
      </c>
    </row>
    <row r="615" spans="1:1">
      <c r="A615">
        <v>12842151</v>
      </c>
    </row>
    <row r="616" spans="1:1">
      <c r="A616">
        <v>12843131</v>
      </c>
    </row>
    <row r="617" spans="1:1">
      <c r="A617">
        <v>12847161</v>
      </c>
    </row>
    <row r="618" spans="1:1">
      <c r="A618">
        <v>12848141</v>
      </c>
    </row>
    <row r="619" spans="1:1">
      <c r="A619">
        <v>12853161</v>
      </c>
    </row>
    <row r="620" spans="1:1">
      <c r="A620">
        <v>12854141</v>
      </c>
    </row>
    <row r="621" spans="1:1">
      <c r="A621">
        <v>12858171</v>
      </c>
    </row>
    <row r="622" spans="1:1">
      <c r="A622">
        <v>12864171</v>
      </c>
    </row>
    <row r="623" spans="1:1">
      <c r="A623">
        <v>12866131</v>
      </c>
    </row>
    <row r="624" spans="1:1">
      <c r="A624">
        <v>12872131</v>
      </c>
    </row>
    <row r="625" spans="1:1">
      <c r="A625">
        <v>12873391</v>
      </c>
    </row>
    <row r="626" spans="1:1">
      <c r="A626">
        <v>12875181</v>
      </c>
    </row>
    <row r="627" spans="1:1">
      <c r="A627">
        <v>12876161</v>
      </c>
    </row>
    <row r="628" spans="1:1">
      <c r="A628">
        <v>12877141</v>
      </c>
    </row>
    <row r="629" spans="1:1">
      <c r="A629">
        <v>12881181</v>
      </c>
    </row>
    <row r="630" spans="1:1">
      <c r="A630">
        <v>12882161</v>
      </c>
    </row>
    <row r="631" spans="1:1">
      <c r="A631">
        <v>12883141</v>
      </c>
    </row>
    <row r="632" spans="1:1">
      <c r="A632">
        <v>12887171</v>
      </c>
    </row>
    <row r="633" spans="1:1">
      <c r="A633">
        <v>12893171</v>
      </c>
    </row>
    <row r="634" spans="1:1">
      <c r="A634">
        <v>12895131</v>
      </c>
    </row>
    <row r="635" spans="1:1">
      <c r="A635">
        <v>12901131</v>
      </c>
    </row>
    <row r="636" spans="1:1">
      <c r="A636">
        <v>12905161</v>
      </c>
    </row>
    <row r="637" spans="1:1">
      <c r="A637">
        <v>12906141</v>
      </c>
    </row>
    <row r="638" spans="1:1">
      <c r="A638">
        <v>12911161</v>
      </c>
    </row>
    <row r="639" spans="1:1">
      <c r="A639">
        <v>12912141</v>
      </c>
    </row>
    <row r="640" spans="1:1">
      <c r="A640">
        <v>12916171</v>
      </c>
    </row>
    <row r="641" spans="1:1">
      <c r="A641">
        <v>12918131</v>
      </c>
    </row>
    <row r="642" spans="1:1">
      <c r="A642">
        <v>12922171</v>
      </c>
    </row>
    <row r="643" spans="1:1">
      <c r="A643">
        <v>12924131</v>
      </c>
    </row>
    <row r="644" spans="1:1">
      <c r="A644">
        <v>12928161</v>
      </c>
    </row>
    <row r="645" spans="1:1">
      <c r="A645">
        <v>12934161</v>
      </c>
    </row>
    <row r="646" spans="1:1">
      <c r="A646">
        <v>12935141</v>
      </c>
    </row>
    <row r="647" spans="1:1">
      <c r="A647">
        <v>12941141</v>
      </c>
    </row>
    <row r="648" spans="1:1">
      <c r="A648">
        <v>12945171</v>
      </c>
    </row>
    <row r="649" spans="1:1">
      <c r="A649">
        <v>12947131</v>
      </c>
    </row>
    <row r="650" spans="1:1">
      <c r="A650">
        <v>12951171</v>
      </c>
    </row>
    <row r="651" spans="1:1">
      <c r="A651">
        <v>12952151</v>
      </c>
    </row>
    <row r="652" spans="1:1">
      <c r="A652">
        <v>12953131</v>
      </c>
    </row>
    <row r="653" spans="1:1">
      <c r="A653">
        <v>12957161</v>
      </c>
    </row>
    <row r="654" spans="1:1">
      <c r="A654">
        <v>12958141</v>
      </c>
    </row>
    <row r="655" spans="1:1">
      <c r="A655">
        <v>12963161</v>
      </c>
    </row>
    <row r="656" spans="1:1">
      <c r="A656">
        <v>12964141</v>
      </c>
    </row>
    <row r="657" spans="1:1">
      <c r="A657">
        <v>12968171</v>
      </c>
    </row>
    <row r="658" spans="1:1">
      <c r="A658">
        <v>12974171</v>
      </c>
    </row>
    <row r="659" spans="1:1">
      <c r="A659">
        <v>12976131</v>
      </c>
    </row>
    <row r="660" spans="1:1">
      <c r="A660">
        <v>12982131</v>
      </c>
    </row>
    <row r="661" spans="1:1">
      <c r="A661">
        <v>12985181</v>
      </c>
    </row>
    <row r="662" spans="1:1">
      <c r="A662">
        <v>12986161</v>
      </c>
    </row>
    <row r="663" spans="1:1">
      <c r="A663">
        <v>12987141</v>
      </c>
    </row>
    <row r="664" spans="1:1">
      <c r="A664">
        <v>12991181</v>
      </c>
    </row>
    <row r="665" spans="1:1">
      <c r="A665">
        <v>12992161</v>
      </c>
    </row>
    <row r="666" spans="1:1">
      <c r="A666">
        <v>12993141</v>
      </c>
    </row>
    <row r="667" spans="1:1">
      <c r="A667">
        <v>12997171</v>
      </c>
    </row>
    <row r="668" spans="1:1">
      <c r="A668">
        <v>13003161</v>
      </c>
    </row>
    <row r="669" spans="1:1">
      <c r="A669">
        <v>13004141</v>
      </c>
    </row>
    <row r="670" spans="1:1">
      <c r="A670">
        <v>13008171</v>
      </c>
    </row>
    <row r="671" spans="1:1">
      <c r="A671">
        <v>13014171</v>
      </c>
    </row>
    <row r="672" spans="1:1">
      <c r="A672">
        <v>13016131</v>
      </c>
    </row>
    <row r="673" spans="1:1">
      <c r="A673">
        <v>13022131</v>
      </c>
    </row>
    <row r="674" spans="1:1">
      <c r="A674">
        <v>13025181</v>
      </c>
    </row>
    <row r="675" spans="1:1">
      <c r="A675">
        <v>13026161</v>
      </c>
    </row>
    <row r="676" spans="1:1">
      <c r="A676">
        <v>13026471</v>
      </c>
    </row>
    <row r="677" spans="1:1">
      <c r="A677">
        <v>13027141</v>
      </c>
    </row>
    <row r="678" spans="1:1">
      <c r="A678">
        <v>13031181</v>
      </c>
    </row>
    <row r="679" spans="1:1">
      <c r="A679">
        <v>13032161</v>
      </c>
    </row>
    <row r="680" spans="1:1">
      <c r="A680">
        <v>13033141</v>
      </c>
    </row>
    <row r="681" spans="1:1">
      <c r="A681">
        <v>13037171</v>
      </c>
    </row>
    <row r="682" spans="1:1">
      <c r="A682">
        <v>13043171</v>
      </c>
    </row>
    <row r="683" spans="1:1">
      <c r="A683">
        <v>13045131</v>
      </c>
    </row>
    <row r="684" spans="1:1">
      <c r="A684">
        <v>13051131</v>
      </c>
    </row>
    <row r="685" spans="1:1">
      <c r="A685">
        <v>13055161</v>
      </c>
    </row>
    <row r="686" spans="1:1">
      <c r="A686">
        <v>13056141</v>
      </c>
    </row>
    <row r="687" spans="1:1">
      <c r="A687">
        <v>13061161</v>
      </c>
    </row>
    <row r="688" spans="1:1">
      <c r="A688">
        <v>13062141</v>
      </c>
    </row>
    <row r="689" spans="1:1">
      <c r="A689">
        <v>13066171</v>
      </c>
    </row>
    <row r="690" spans="1:1">
      <c r="A690">
        <v>13068131</v>
      </c>
    </row>
    <row r="691" spans="1:1">
      <c r="A691">
        <v>13072171</v>
      </c>
    </row>
    <row r="692" spans="1:1">
      <c r="A692">
        <v>13074131</v>
      </c>
    </row>
    <row r="693" spans="1:1">
      <c r="A693">
        <v>13078161</v>
      </c>
    </row>
    <row r="694" spans="1:1">
      <c r="A694">
        <v>13084161</v>
      </c>
    </row>
    <row r="695" spans="1:1">
      <c r="A695">
        <v>13085141</v>
      </c>
    </row>
    <row r="696" spans="1:1">
      <c r="A696">
        <v>13091141</v>
      </c>
    </row>
    <row r="697" spans="1:1">
      <c r="A697">
        <v>13093411</v>
      </c>
    </row>
    <row r="698" spans="1:1">
      <c r="A698">
        <v>13095171</v>
      </c>
    </row>
    <row r="699" spans="1:1">
      <c r="A699">
        <v>13097131</v>
      </c>
    </row>
    <row r="700" spans="1:1">
      <c r="A700">
        <v>13101171</v>
      </c>
    </row>
    <row r="701" spans="1:1">
      <c r="A701">
        <v>13102151</v>
      </c>
    </row>
    <row r="702" spans="1:1">
      <c r="A702">
        <v>13103131</v>
      </c>
    </row>
    <row r="703" spans="1:1">
      <c r="A703">
        <v>13107161</v>
      </c>
    </row>
    <row r="704" spans="1:1">
      <c r="A704">
        <v>13108141</v>
      </c>
    </row>
    <row r="705" spans="1:1">
      <c r="A705">
        <v>13113161</v>
      </c>
    </row>
    <row r="706" spans="1:1">
      <c r="A706">
        <v>13114141</v>
      </c>
    </row>
    <row r="707" spans="1:1">
      <c r="A707">
        <v>13118171</v>
      </c>
    </row>
    <row r="708" spans="1:1">
      <c r="A708">
        <v>13124171</v>
      </c>
    </row>
    <row r="709" spans="1:1">
      <c r="A709">
        <v>13126131</v>
      </c>
    </row>
    <row r="710" spans="1:1">
      <c r="A710">
        <v>13132131</v>
      </c>
    </row>
    <row r="711" spans="1:1">
      <c r="A711">
        <v>13135181</v>
      </c>
    </row>
    <row r="712" spans="1:1">
      <c r="A712">
        <v>13136161</v>
      </c>
    </row>
    <row r="713" spans="1:1">
      <c r="A713">
        <v>13137141</v>
      </c>
    </row>
    <row r="714" spans="1:1">
      <c r="A714">
        <v>13141181</v>
      </c>
    </row>
    <row r="715" spans="1:1">
      <c r="A715">
        <v>13142161</v>
      </c>
    </row>
    <row r="716" spans="1:1">
      <c r="A716">
        <v>13143141</v>
      </c>
    </row>
    <row r="717" spans="1:1">
      <c r="A717">
        <v>13147171</v>
      </c>
    </row>
    <row r="718" spans="1:1">
      <c r="A718">
        <v>13153171</v>
      </c>
    </row>
    <row r="719" spans="1:1">
      <c r="A719">
        <v>13155131</v>
      </c>
    </row>
    <row r="720" spans="1:1">
      <c r="A720">
        <v>13161131</v>
      </c>
    </row>
    <row r="721" spans="1:1">
      <c r="A721">
        <v>13165161</v>
      </c>
    </row>
    <row r="722" spans="1:1">
      <c r="A722">
        <v>13166141</v>
      </c>
    </row>
    <row r="723" spans="1:1">
      <c r="A723">
        <v>13171161</v>
      </c>
    </row>
    <row r="724" spans="1:1">
      <c r="A724">
        <v>13172141</v>
      </c>
    </row>
    <row r="725" spans="1:1">
      <c r="A725">
        <v>13176171</v>
      </c>
    </row>
    <row r="726" spans="1:1">
      <c r="A726">
        <v>13178131</v>
      </c>
    </row>
    <row r="727" spans="1:1">
      <c r="A727">
        <v>13182171</v>
      </c>
    </row>
    <row r="728" spans="1:1">
      <c r="A728">
        <v>13184131</v>
      </c>
    </row>
    <row r="729" spans="1:1">
      <c r="A729">
        <v>13188161</v>
      </c>
    </row>
    <row r="730" spans="1:1">
      <c r="A730">
        <v>13194161</v>
      </c>
    </row>
    <row r="731" spans="1:1">
      <c r="A731">
        <v>13195141</v>
      </c>
    </row>
    <row r="732" spans="1:1">
      <c r="A732">
        <v>13201141</v>
      </c>
    </row>
    <row r="733" spans="1:1">
      <c r="A733">
        <v>13205171</v>
      </c>
    </row>
    <row r="734" spans="1:1">
      <c r="A734">
        <v>13207131</v>
      </c>
    </row>
    <row r="735" spans="1:1">
      <c r="A735">
        <v>13211171</v>
      </c>
    </row>
    <row r="736" spans="1:1">
      <c r="A736">
        <v>13212151</v>
      </c>
    </row>
    <row r="737" spans="1:1">
      <c r="A737">
        <v>13212461</v>
      </c>
    </row>
    <row r="738" spans="1:1">
      <c r="A738">
        <v>13213131</v>
      </c>
    </row>
    <row r="739" spans="1:1">
      <c r="A739">
        <v>13217161</v>
      </c>
    </row>
    <row r="740" spans="1:1">
      <c r="A740">
        <v>13218141</v>
      </c>
    </row>
    <row r="741" spans="1:1">
      <c r="A741">
        <v>13223161</v>
      </c>
    </row>
    <row r="742" spans="1:1">
      <c r="A742">
        <v>13224141</v>
      </c>
    </row>
    <row r="743" spans="1:1">
      <c r="A743">
        <v>13228171</v>
      </c>
    </row>
    <row r="744" spans="1:1">
      <c r="A744">
        <v>13234171</v>
      </c>
    </row>
    <row r="745" spans="1:1">
      <c r="A745">
        <v>13236131</v>
      </c>
    </row>
    <row r="746" spans="1:1">
      <c r="A746">
        <v>13242131</v>
      </c>
    </row>
    <row r="747" spans="1:1">
      <c r="A747">
        <v>13245181</v>
      </c>
    </row>
    <row r="748" spans="1:1">
      <c r="A748">
        <v>13246161</v>
      </c>
    </row>
    <row r="749" spans="1:1">
      <c r="A749">
        <v>13247141</v>
      </c>
    </row>
    <row r="750" spans="1:1">
      <c r="A750">
        <v>13251181</v>
      </c>
    </row>
    <row r="751" spans="1:1">
      <c r="A751">
        <v>13252161</v>
      </c>
    </row>
    <row r="752" spans="1:1">
      <c r="A752">
        <v>13253141</v>
      </c>
    </row>
    <row r="753" spans="1:1">
      <c r="A753">
        <v>13257171</v>
      </c>
    </row>
    <row r="754" spans="1:1">
      <c r="A754">
        <v>13263171</v>
      </c>
    </row>
    <row r="755" spans="1:1">
      <c r="A755">
        <v>13265131</v>
      </c>
    </row>
    <row r="756" spans="1:1">
      <c r="A756">
        <v>13271131</v>
      </c>
    </row>
    <row r="757" spans="1:1">
      <c r="A757">
        <v>13275161</v>
      </c>
    </row>
    <row r="758" spans="1:1">
      <c r="A758">
        <v>13276141</v>
      </c>
    </row>
    <row r="759" spans="1:1">
      <c r="A759">
        <v>13281161</v>
      </c>
    </row>
    <row r="760" spans="1:1">
      <c r="A760">
        <v>13282141</v>
      </c>
    </row>
    <row r="761" spans="1:1">
      <c r="A761">
        <v>13286171</v>
      </c>
    </row>
    <row r="762" spans="1:1">
      <c r="A762">
        <v>13288131</v>
      </c>
    </row>
    <row r="763" spans="1:1">
      <c r="A763">
        <v>13292171</v>
      </c>
    </row>
    <row r="764" spans="1:1">
      <c r="A764">
        <v>13294131</v>
      </c>
    </row>
    <row r="765" spans="1:1">
      <c r="A765">
        <v>13298161</v>
      </c>
    </row>
    <row r="766" spans="1:1">
      <c r="A766">
        <v>13304161</v>
      </c>
    </row>
    <row r="767" spans="1:1">
      <c r="A767">
        <v>13305141</v>
      </c>
    </row>
    <row r="768" spans="1:1">
      <c r="A768">
        <v>13311141</v>
      </c>
    </row>
    <row r="769" spans="1:1">
      <c r="A769">
        <v>13312121</v>
      </c>
    </row>
    <row r="770" spans="1:1">
      <c r="A770">
        <v>13315171</v>
      </c>
    </row>
    <row r="771" spans="1:1">
      <c r="A771">
        <v>13317131</v>
      </c>
    </row>
    <row r="772" spans="1:1">
      <c r="A772">
        <v>13321171</v>
      </c>
    </row>
    <row r="773" spans="1:1">
      <c r="A773">
        <v>13322151</v>
      </c>
    </row>
    <row r="774" spans="1:1">
      <c r="A774">
        <v>13323131</v>
      </c>
    </row>
    <row r="775" spans="1:1">
      <c r="A775">
        <v>13327161</v>
      </c>
    </row>
    <row r="776" spans="1:1">
      <c r="A776">
        <v>13328141</v>
      </c>
    </row>
    <row r="777" spans="1:1">
      <c r="A777">
        <v>13333161</v>
      </c>
    </row>
    <row r="778" spans="1:1">
      <c r="A778">
        <v>13334141</v>
      </c>
    </row>
    <row r="779" spans="1:1">
      <c r="A779">
        <v>13338171</v>
      </c>
    </row>
    <row r="780" spans="1:1">
      <c r="A780">
        <v>13344171</v>
      </c>
    </row>
    <row r="781" spans="1:1">
      <c r="A781">
        <v>13346131</v>
      </c>
    </row>
    <row r="782" spans="1:1">
      <c r="A782">
        <v>13352131</v>
      </c>
    </row>
    <row r="783" spans="1:1">
      <c r="A783">
        <v>13355181</v>
      </c>
    </row>
    <row r="784" spans="1:1">
      <c r="A784">
        <v>13356161</v>
      </c>
    </row>
    <row r="785" spans="1:1">
      <c r="A785">
        <v>13357141</v>
      </c>
    </row>
    <row r="786" spans="1:1">
      <c r="A786">
        <v>13361181</v>
      </c>
    </row>
    <row r="787" spans="1:1">
      <c r="A787">
        <v>13362161</v>
      </c>
    </row>
    <row r="788" spans="1:1">
      <c r="A788">
        <v>13363141</v>
      </c>
    </row>
    <row r="789" spans="1:1">
      <c r="A789">
        <v>13367171</v>
      </c>
    </row>
    <row r="790" spans="1:1">
      <c r="A790">
        <v>13373171</v>
      </c>
    </row>
    <row r="791" spans="1:1">
      <c r="A791">
        <v>13375131</v>
      </c>
    </row>
    <row r="792" spans="1:1">
      <c r="A792">
        <v>13381131</v>
      </c>
    </row>
    <row r="793" spans="1:1">
      <c r="A793">
        <v>13385161</v>
      </c>
    </row>
    <row r="794" spans="1:1">
      <c r="A794">
        <v>13386141</v>
      </c>
    </row>
    <row r="795" spans="1:1">
      <c r="A795">
        <v>13391161</v>
      </c>
    </row>
    <row r="796" spans="1:1">
      <c r="A796">
        <v>13392141</v>
      </c>
    </row>
    <row r="797" spans="1:1">
      <c r="A797">
        <v>13396171</v>
      </c>
    </row>
    <row r="798" spans="1:1">
      <c r="A798">
        <v>13398131</v>
      </c>
    </row>
    <row r="799" spans="1:1">
      <c r="A799">
        <v>13402171</v>
      </c>
    </row>
    <row r="800" spans="1:1">
      <c r="A800">
        <v>13404131</v>
      </c>
    </row>
    <row r="801" spans="1:1">
      <c r="A801">
        <v>13408161</v>
      </c>
    </row>
    <row r="802" spans="1:1">
      <c r="A802">
        <v>13414161</v>
      </c>
    </row>
    <row r="803" spans="1:1">
      <c r="A803">
        <v>13415141</v>
      </c>
    </row>
    <row r="804" spans="1:1">
      <c r="A804">
        <v>13421141</v>
      </c>
    </row>
    <row r="805" spans="1:1">
      <c r="A805">
        <v>13422121</v>
      </c>
    </row>
    <row r="806" spans="1:1">
      <c r="A806">
        <v>13425171</v>
      </c>
    </row>
    <row r="807" spans="1:1">
      <c r="A807">
        <v>13427131</v>
      </c>
    </row>
    <row r="808" spans="1:1">
      <c r="A808">
        <v>13431171</v>
      </c>
    </row>
    <row r="809" spans="1:1">
      <c r="A809">
        <v>13433131</v>
      </c>
    </row>
    <row r="810" spans="1:1">
      <c r="A810">
        <v>13437161</v>
      </c>
    </row>
    <row r="811" spans="1:1">
      <c r="A811">
        <v>13438141</v>
      </c>
    </row>
    <row r="812" spans="1:1">
      <c r="A812">
        <v>13443161</v>
      </c>
    </row>
    <row r="813" spans="1:1">
      <c r="A813">
        <v>13444141</v>
      </c>
    </row>
    <row r="814" spans="1:1">
      <c r="A814">
        <v>13448171</v>
      </c>
    </row>
    <row r="815" spans="1:1">
      <c r="A815">
        <v>13454171</v>
      </c>
    </row>
    <row r="816" spans="1:1">
      <c r="A816">
        <v>13456131</v>
      </c>
    </row>
    <row r="817" spans="1:1">
      <c r="A817">
        <v>13462131</v>
      </c>
    </row>
    <row r="818" spans="1:1">
      <c r="A818">
        <v>13465181</v>
      </c>
    </row>
    <row r="819" spans="1:1">
      <c r="A819">
        <v>13466161</v>
      </c>
    </row>
    <row r="820" spans="1:1">
      <c r="A820">
        <v>13467141</v>
      </c>
    </row>
    <row r="821" spans="1:1">
      <c r="A821">
        <v>13471181</v>
      </c>
    </row>
    <row r="822" spans="1:1">
      <c r="A822">
        <v>13472161</v>
      </c>
    </row>
    <row r="823" spans="1:1">
      <c r="A823">
        <v>13473141</v>
      </c>
    </row>
    <row r="824" spans="1:1">
      <c r="A824">
        <v>13477171</v>
      </c>
    </row>
    <row r="825" spans="1:1">
      <c r="A825">
        <v>13483171</v>
      </c>
    </row>
    <row r="826" spans="1:1">
      <c r="A826">
        <v>13485131</v>
      </c>
    </row>
    <row r="827" spans="1:1">
      <c r="A827">
        <v>13491131</v>
      </c>
    </row>
    <row r="828" spans="1:1">
      <c r="A828">
        <v>13495161</v>
      </c>
    </row>
    <row r="829" spans="1:1">
      <c r="A829">
        <v>13496141</v>
      </c>
    </row>
    <row r="830" spans="1:1">
      <c r="A830">
        <v>13501161</v>
      </c>
    </row>
    <row r="831" spans="1:1">
      <c r="A831">
        <v>13502141</v>
      </c>
    </row>
    <row r="832" spans="1:1">
      <c r="A832">
        <v>13506171</v>
      </c>
    </row>
    <row r="833" spans="1:1">
      <c r="A833">
        <v>13508131</v>
      </c>
    </row>
    <row r="834" spans="1:1">
      <c r="A834">
        <v>13512171</v>
      </c>
    </row>
    <row r="835" spans="1:1">
      <c r="A835">
        <v>13514131</v>
      </c>
    </row>
    <row r="836" spans="1:1">
      <c r="A836">
        <v>13518161</v>
      </c>
    </row>
    <row r="837" spans="1:1">
      <c r="A837">
        <v>13524161</v>
      </c>
    </row>
    <row r="838" spans="1:1">
      <c r="A838">
        <v>13525141</v>
      </c>
    </row>
    <row r="839" spans="1:1">
      <c r="A839">
        <v>13531141</v>
      </c>
    </row>
    <row r="840" spans="1:1">
      <c r="A840">
        <v>13532121</v>
      </c>
    </row>
    <row r="841" spans="1:1">
      <c r="A841">
        <v>13535171</v>
      </c>
    </row>
    <row r="842" spans="1:1">
      <c r="A842">
        <v>13537131</v>
      </c>
    </row>
    <row r="843" spans="1:1">
      <c r="A843">
        <v>13541171</v>
      </c>
    </row>
    <row r="844" spans="1:1">
      <c r="A844">
        <v>13543131</v>
      </c>
    </row>
    <row r="845" spans="1:1">
      <c r="A845">
        <v>13546491</v>
      </c>
    </row>
    <row r="846" spans="1:1">
      <c r="A846">
        <v>13547161</v>
      </c>
    </row>
    <row r="847" spans="1:1">
      <c r="A847">
        <v>13548141</v>
      </c>
    </row>
    <row r="848" spans="1:1">
      <c r="A848">
        <v>13553161</v>
      </c>
    </row>
    <row r="849" spans="1:1">
      <c r="A849">
        <v>13554141</v>
      </c>
    </row>
    <row r="850" spans="1:1">
      <c r="A850">
        <v>13558171</v>
      </c>
    </row>
    <row r="851" spans="1:1">
      <c r="A851">
        <v>13564171</v>
      </c>
    </row>
    <row r="852" spans="1:1">
      <c r="A852">
        <v>13566131</v>
      </c>
    </row>
    <row r="853" spans="1:1">
      <c r="A853">
        <v>13572131</v>
      </c>
    </row>
    <row r="854" spans="1:1">
      <c r="A854">
        <v>13575181</v>
      </c>
    </row>
    <row r="855" spans="1:1">
      <c r="A855">
        <v>13576161</v>
      </c>
    </row>
    <row r="856" spans="1:1">
      <c r="A856">
        <v>13577141</v>
      </c>
    </row>
    <row r="857" spans="1:1">
      <c r="A857">
        <v>13581181</v>
      </c>
    </row>
    <row r="858" spans="1:1">
      <c r="A858">
        <v>13582161</v>
      </c>
    </row>
    <row r="859" spans="1:1">
      <c r="A859">
        <v>13583141</v>
      </c>
    </row>
    <row r="860" spans="1:1">
      <c r="A860">
        <v>13587171</v>
      </c>
    </row>
    <row r="861" spans="1:1">
      <c r="A861">
        <v>13593171</v>
      </c>
    </row>
    <row r="862" spans="1:1">
      <c r="A862">
        <v>13595131</v>
      </c>
    </row>
    <row r="863" spans="1:1">
      <c r="A863">
        <v>13601131</v>
      </c>
    </row>
    <row r="864" spans="1:1">
      <c r="A864">
        <v>13605161</v>
      </c>
    </row>
    <row r="865" spans="1:1">
      <c r="A865">
        <v>13606141</v>
      </c>
    </row>
    <row r="866" spans="1:1">
      <c r="A866">
        <v>13611161</v>
      </c>
    </row>
    <row r="867" spans="1:1">
      <c r="A867">
        <v>13612141</v>
      </c>
    </row>
    <row r="868" spans="1:1">
      <c r="A868">
        <v>13616171</v>
      </c>
    </row>
    <row r="869" spans="1:1">
      <c r="A869">
        <v>13616481</v>
      </c>
    </row>
    <row r="870" spans="1:1">
      <c r="A870">
        <v>13617461</v>
      </c>
    </row>
    <row r="871" spans="1:1">
      <c r="A871">
        <v>13618131</v>
      </c>
    </row>
    <row r="872" spans="1:1">
      <c r="A872">
        <v>13622171</v>
      </c>
    </row>
    <row r="873" spans="1:1">
      <c r="A873">
        <v>13624131</v>
      </c>
    </row>
    <row r="874" spans="1:1">
      <c r="A874">
        <v>13628161</v>
      </c>
    </row>
    <row r="875" spans="1:1">
      <c r="A875">
        <v>13634161</v>
      </c>
    </row>
    <row r="876" spans="1:1">
      <c r="A876">
        <v>13635141</v>
      </c>
    </row>
    <row r="877" spans="1:1">
      <c r="A877">
        <v>13635451</v>
      </c>
    </row>
    <row r="878" spans="1:1">
      <c r="A878">
        <v>13641141</v>
      </c>
    </row>
    <row r="879" spans="1:1">
      <c r="A879">
        <v>13641451</v>
      </c>
    </row>
    <row r="880" spans="1:1">
      <c r="A880">
        <v>13642121</v>
      </c>
    </row>
    <row r="881" spans="1:1">
      <c r="A881">
        <v>13645171</v>
      </c>
    </row>
    <row r="882" spans="1:1">
      <c r="A882">
        <v>13646151</v>
      </c>
    </row>
    <row r="883" spans="1:1">
      <c r="A883">
        <v>13647131</v>
      </c>
    </row>
    <row r="884" spans="1:1">
      <c r="A884">
        <v>13651171</v>
      </c>
    </row>
    <row r="885" spans="1:1">
      <c r="A885">
        <v>13653131</v>
      </c>
    </row>
    <row r="886" spans="1:1">
      <c r="A886">
        <v>13653441</v>
      </c>
    </row>
    <row r="887" spans="1:1">
      <c r="A887">
        <v>13657161</v>
      </c>
    </row>
    <row r="888" spans="1:1">
      <c r="A888">
        <v>13658141</v>
      </c>
    </row>
    <row r="889" spans="1:1">
      <c r="A889">
        <v>13663161</v>
      </c>
    </row>
    <row r="890" spans="1:1">
      <c r="A890">
        <v>13664141</v>
      </c>
    </row>
    <row r="891" spans="1:1">
      <c r="A891">
        <v>13668171</v>
      </c>
    </row>
    <row r="892" spans="1:1">
      <c r="A892">
        <v>13674171</v>
      </c>
    </row>
    <row r="893" spans="1:1">
      <c r="A893">
        <v>13676131</v>
      </c>
    </row>
    <row r="894" spans="1:1">
      <c r="A894">
        <v>13682131</v>
      </c>
    </row>
    <row r="895" spans="1:1">
      <c r="A895">
        <v>13685181</v>
      </c>
    </row>
    <row r="896" spans="1:1">
      <c r="A896">
        <v>13686161</v>
      </c>
    </row>
    <row r="897" spans="1:1">
      <c r="A897">
        <v>13687141</v>
      </c>
    </row>
    <row r="898" spans="1:1">
      <c r="A898">
        <v>13691181</v>
      </c>
    </row>
    <row r="899" spans="1:1">
      <c r="A899">
        <v>13692161</v>
      </c>
    </row>
    <row r="900" spans="1:1">
      <c r="A900">
        <v>13693141</v>
      </c>
    </row>
    <row r="901" spans="1:1">
      <c r="A901">
        <v>13697171</v>
      </c>
    </row>
    <row r="902" spans="1:1">
      <c r="A902">
        <v>13703171</v>
      </c>
    </row>
    <row r="903" spans="1:1">
      <c r="A903">
        <v>13704151</v>
      </c>
    </row>
    <row r="904" spans="1:1">
      <c r="A904">
        <v>13705131</v>
      </c>
    </row>
    <row r="905" spans="1:1">
      <c r="A905">
        <v>13711131</v>
      </c>
    </row>
    <row r="906" spans="1:1">
      <c r="A906">
        <v>13715161</v>
      </c>
    </row>
    <row r="907" spans="1:1">
      <c r="A907">
        <v>13715471</v>
      </c>
    </row>
    <row r="908" spans="1:1">
      <c r="A908">
        <v>13716141</v>
      </c>
    </row>
    <row r="909" spans="1:1">
      <c r="A909">
        <v>13721161</v>
      </c>
    </row>
    <row r="910" spans="1:1">
      <c r="A910">
        <v>13722141</v>
      </c>
    </row>
    <row r="911" spans="1:1">
      <c r="A911">
        <v>13726171</v>
      </c>
    </row>
    <row r="912" spans="1:1">
      <c r="A912">
        <v>13728131</v>
      </c>
    </row>
    <row r="913" spans="1:1">
      <c r="A913">
        <v>13732171</v>
      </c>
    </row>
    <row r="914" spans="1:1">
      <c r="A914">
        <v>13734131</v>
      </c>
    </row>
    <row r="915" spans="1:1">
      <c r="A915">
        <v>13738161</v>
      </c>
    </row>
    <row r="916" spans="1:1">
      <c r="A916">
        <v>13744161</v>
      </c>
    </row>
    <row r="917" spans="1:1">
      <c r="A917">
        <v>13745141</v>
      </c>
    </row>
    <row r="918" spans="1:1">
      <c r="A918">
        <v>13751141</v>
      </c>
    </row>
    <row r="919" spans="1:1">
      <c r="A919">
        <v>13752121</v>
      </c>
    </row>
    <row r="920" spans="1:1">
      <c r="A920">
        <v>13755171</v>
      </c>
    </row>
    <row r="921" spans="1:1">
      <c r="A921">
        <v>13756151</v>
      </c>
    </row>
    <row r="922" spans="1:1">
      <c r="A922">
        <v>13757131</v>
      </c>
    </row>
    <row r="923" spans="1:1">
      <c r="A923">
        <v>13761171</v>
      </c>
    </row>
    <row r="924" spans="1:1">
      <c r="A924">
        <v>13763131</v>
      </c>
    </row>
    <row r="925" spans="1:1">
      <c r="A925">
        <v>13767161</v>
      </c>
    </row>
    <row r="926" spans="1:1">
      <c r="A926">
        <v>13768141</v>
      </c>
    </row>
    <row r="927" spans="1:1">
      <c r="A927">
        <v>13773161</v>
      </c>
    </row>
    <row r="928" spans="1:1">
      <c r="A928">
        <v>13774141</v>
      </c>
    </row>
    <row r="929" spans="1:1">
      <c r="A929">
        <v>13778171</v>
      </c>
    </row>
    <row r="930" spans="1:1">
      <c r="A930">
        <v>13784171</v>
      </c>
    </row>
    <row r="931" spans="1:1">
      <c r="A931">
        <v>13786131</v>
      </c>
    </row>
    <row r="932" spans="1:1">
      <c r="A932">
        <v>13792131</v>
      </c>
    </row>
    <row r="933" spans="1:1">
      <c r="A933">
        <v>13795181</v>
      </c>
    </row>
    <row r="934" spans="1:1">
      <c r="A934">
        <v>13795491</v>
      </c>
    </row>
    <row r="935" spans="1:1">
      <c r="A935">
        <v>13796161</v>
      </c>
    </row>
    <row r="936" spans="1:1">
      <c r="A936">
        <v>13797141</v>
      </c>
    </row>
    <row r="937" spans="1:1">
      <c r="A937">
        <v>13801181</v>
      </c>
    </row>
    <row r="938" spans="1:1">
      <c r="A938">
        <v>13802161</v>
      </c>
    </row>
    <row r="939" spans="1:1">
      <c r="A939">
        <v>13803141</v>
      </c>
    </row>
    <row r="940" spans="1:1">
      <c r="A940">
        <v>13807171</v>
      </c>
    </row>
    <row r="941" spans="1:1">
      <c r="A941">
        <v>13813171</v>
      </c>
    </row>
    <row r="942" spans="1:1">
      <c r="A942">
        <v>13814151</v>
      </c>
    </row>
    <row r="943" spans="1:1">
      <c r="A943">
        <v>13815131</v>
      </c>
    </row>
    <row r="944" spans="1:1">
      <c r="A944">
        <v>13821131</v>
      </c>
    </row>
    <row r="945" spans="1:1">
      <c r="A945">
        <v>13825161</v>
      </c>
    </row>
    <row r="946" spans="1:1">
      <c r="A946">
        <v>13826141</v>
      </c>
    </row>
    <row r="947" spans="1:1">
      <c r="A947">
        <v>13831161</v>
      </c>
    </row>
    <row r="948" spans="1:1">
      <c r="A948">
        <v>13832141</v>
      </c>
    </row>
    <row r="949" spans="1:1">
      <c r="A949">
        <v>13832451</v>
      </c>
    </row>
    <row r="950" spans="1:1">
      <c r="A950">
        <v>13836171</v>
      </c>
    </row>
    <row r="951" spans="1:1">
      <c r="A951">
        <v>13838131</v>
      </c>
    </row>
    <row r="952" spans="1:1">
      <c r="A952">
        <v>13842171</v>
      </c>
    </row>
    <row r="953" spans="1:1">
      <c r="A953">
        <v>13844131</v>
      </c>
    </row>
    <row r="954" spans="1:1">
      <c r="A954">
        <v>13848161</v>
      </c>
    </row>
    <row r="955" spans="1:1">
      <c r="A955">
        <v>13854161</v>
      </c>
    </row>
    <row r="956" spans="1:1">
      <c r="A956">
        <v>13855141</v>
      </c>
    </row>
    <row r="957" spans="1:1">
      <c r="A957">
        <v>13856121</v>
      </c>
    </row>
    <row r="958" spans="1:1">
      <c r="A958">
        <v>13861141</v>
      </c>
    </row>
    <row r="959" spans="1:1">
      <c r="A959">
        <v>13862121</v>
      </c>
    </row>
    <row r="960" spans="1:1">
      <c r="A960">
        <v>13865171</v>
      </c>
    </row>
    <row r="961" spans="1:1">
      <c r="A961">
        <v>13866151</v>
      </c>
    </row>
    <row r="962" spans="1:1">
      <c r="A962">
        <v>13867131</v>
      </c>
    </row>
    <row r="963" spans="1:1">
      <c r="A963">
        <v>13871171</v>
      </c>
    </row>
    <row r="964" spans="1:1">
      <c r="A964">
        <v>13873131</v>
      </c>
    </row>
    <row r="965" spans="1:1">
      <c r="A965">
        <v>13877161</v>
      </c>
    </row>
    <row r="966" spans="1:1">
      <c r="A966">
        <v>13878141</v>
      </c>
    </row>
    <row r="967" spans="1:1">
      <c r="A967">
        <v>13883161</v>
      </c>
    </row>
    <row r="968" spans="1:1">
      <c r="A968">
        <v>13884141</v>
      </c>
    </row>
    <row r="969" spans="1:1">
      <c r="A969">
        <v>13888171</v>
      </c>
    </row>
    <row r="970" spans="1:1">
      <c r="A970">
        <v>13894171</v>
      </c>
    </row>
    <row r="971" spans="1:1">
      <c r="A971">
        <v>13896131</v>
      </c>
    </row>
    <row r="972" spans="1:1">
      <c r="A972">
        <v>13902131</v>
      </c>
    </row>
    <row r="973" spans="1:1">
      <c r="A973">
        <v>13905181</v>
      </c>
    </row>
    <row r="974" spans="1:1">
      <c r="A974">
        <v>13906161</v>
      </c>
    </row>
    <row r="975" spans="1:1">
      <c r="A975">
        <v>13907141</v>
      </c>
    </row>
    <row r="976" spans="1:1">
      <c r="A976">
        <v>13911181</v>
      </c>
    </row>
    <row r="977" spans="1:1">
      <c r="A977">
        <v>13912161</v>
      </c>
    </row>
    <row r="978" spans="1:1">
      <c r="A978">
        <v>13912471</v>
      </c>
    </row>
    <row r="979" spans="1:1">
      <c r="A979">
        <v>13913141</v>
      </c>
    </row>
    <row r="980" spans="1:1">
      <c r="A980">
        <v>13917171</v>
      </c>
    </row>
    <row r="981" spans="1:1">
      <c r="A981">
        <v>13922981</v>
      </c>
    </row>
    <row r="982" spans="1:1">
      <c r="A982">
        <v>13923171</v>
      </c>
    </row>
    <row r="983" spans="1:1">
      <c r="A983">
        <v>13924151</v>
      </c>
    </row>
    <row r="984" spans="1:1">
      <c r="A984">
        <v>13925131</v>
      </c>
    </row>
    <row r="985" spans="1:1">
      <c r="A985">
        <v>13931131</v>
      </c>
    </row>
    <row r="986" spans="1:1">
      <c r="A986">
        <v>13935161</v>
      </c>
    </row>
    <row r="987" spans="1:1">
      <c r="A987">
        <v>13936141</v>
      </c>
    </row>
    <row r="988" spans="1:1">
      <c r="A988">
        <v>13941161</v>
      </c>
    </row>
    <row r="989" spans="1:1">
      <c r="A989">
        <v>13942141</v>
      </c>
    </row>
    <row r="990" spans="1:1">
      <c r="A990">
        <v>13946171</v>
      </c>
    </row>
    <row r="991" spans="1:1">
      <c r="A991">
        <v>13946511</v>
      </c>
    </row>
    <row r="992" spans="1:1">
      <c r="A992">
        <v>13948131</v>
      </c>
    </row>
    <row r="993" spans="1:1">
      <c r="A993">
        <v>13952171</v>
      </c>
    </row>
    <row r="994" spans="1:1">
      <c r="A994">
        <v>13954131</v>
      </c>
    </row>
    <row r="995" spans="1:1">
      <c r="A995">
        <v>13958161</v>
      </c>
    </row>
    <row r="996" spans="1:1">
      <c r="A996">
        <v>13964161</v>
      </c>
    </row>
    <row r="997" spans="1:1">
      <c r="A997">
        <v>13965141</v>
      </c>
    </row>
    <row r="998" spans="1:1">
      <c r="A998">
        <v>13966121</v>
      </c>
    </row>
    <row r="999" spans="1:1">
      <c r="A999">
        <v>13971141</v>
      </c>
    </row>
    <row r="1000" spans="1:1">
      <c r="A1000">
        <v>13972121</v>
      </c>
    </row>
    <row r="1001" spans="1:1">
      <c r="A1001">
        <v>13975171</v>
      </c>
    </row>
    <row r="1002" spans="1:1">
      <c r="A1002">
        <v>13976151</v>
      </c>
    </row>
    <row r="1003" spans="1:1">
      <c r="A1003">
        <v>13977131</v>
      </c>
    </row>
    <row r="1004" spans="1:1">
      <c r="A1004">
        <v>13981171</v>
      </c>
    </row>
    <row r="1005" spans="1:1">
      <c r="A1005">
        <v>13983131</v>
      </c>
    </row>
    <row r="1006" spans="1:1">
      <c r="A1006">
        <v>13984421</v>
      </c>
    </row>
    <row r="1007" spans="1:1">
      <c r="A1007">
        <v>13986521</v>
      </c>
    </row>
    <row r="1008" spans="1:1">
      <c r="A1008">
        <v>13987161</v>
      </c>
    </row>
    <row r="1009" spans="1:1">
      <c r="A1009">
        <v>13988141</v>
      </c>
    </row>
    <row r="1010" spans="1:1">
      <c r="A1010">
        <v>13993161</v>
      </c>
    </row>
    <row r="1011" spans="1:1">
      <c r="A1011">
        <v>13994141</v>
      </c>
    </row>
    <row r="1012" spans="1:1">
      <c r="A1012">
        <v>13998171</v>
      </c>
    </row>
    <row r="1013" spans="1:1">
      <c r="A1013">
        <v>14002991</v>
      </c>
    </row>
    <row r="1014" spans="1:1">
      <c r="A1014">
        <v>14004161</v>
      </c>
    </row>
    <row r="1015" spans="1:1">
      <c r="A1015">
        <v>14005141</v>
      </c>
    </row>
    <row r="1016" spans="1:1">
      <c r="A1016">
        <v>14006121</v>
      </c>
    </row>
    <row r="1017" spans="1:1">
      <c r="A1017">
        <v>14011141</v>
      </c>
    </row>
    <row r="1018" spans="1:1">
      <c r="A1018">
        <v>14012121</v>
      </c>
    </row>
    <row r="1019" spans="1:1">
      <c r="A1019">
        <v>14015171</v>
      </c>
    </row>
    <row r="1020" spans="1:1">
      <c r="A1020">
        <v>14016151</v>
      </c>
    </row>
    <row r="1021" spans="1:1">
      <c r="A1021">
        <v>14017131</v>
      </c>
    </row>
    <row r="1022" spans="1:1">
      <c r="A1022">
        <v>14021171</v>
      </c>
    </row>
    <row r="1023" spans="1:1">
      <c r="A1023">
        <v>14023131</v>
      </c>
    </row>
    <row r="1024" spans="1:1">
      <c r="A1024">
        <v>14024421</v>
      </c>
    </row>
    <row r="1025" spans="1:1">
      <c r="A1025">
        <v>14027161</v>
      </c>
    </row>
    <row r="1026" spans="1:1">
      <c r="A1026">
        <v>14028141</v>
      </c>
    </row>
    <row r="1027" spans="1:1">
      <c r="A1027">
        <v>14033161</v>
      </c>
    </row>
    <row r="1028" spans="1:1">
      <c r="A1028">
        <v>14034141</v>
      </c>
    </row>
    <row r="1029" spans="1:1">
      <c r="A1029">
        <v>14038171</v>
      </c>
    </row>
    <row r="1030" spans="1:1">
      <c r="A1030">
        <v>14044171</v>
      </c>
    </row>
    <row r="1031" spans="1:1">
      <c r="A1031">
        <v>14046131</v>
      </c>
    </row>
    <row r="1032" spans="1:1">
      <c r="A1032">
        <v>14055181</v>
      </c>
    </row>
    <row r="1033" spans="1:1">
      <c r="A1033">
        <v>14056161</v>
      </c>
    </row>
    <row r="1034" spans="1:1">
      <c r="A1034">
        <v>14057141</v>
      </c>
    </row>
    <row r="1035" spans="1:1">
      <c r="A1035">
        <v>14061181</v>
      </c>
    </row>
    <row r="1036" spans="1:1">
      <c r="A1036">
        <v>14062021</v>
      </c>
    </row>
    <row r="1037" spans="1:1">
      <c r="A1037">
        <v>14062161</v>
      </c>
    </row>
    <row r="1038" spans="1:1">
      <c r="A1038">
        <v>14063141</v>
      </c>
    </row>
    <row r="1039" spans="1:1">
      <c r="A1039">
        <v>14064121</v>
      </c>
    </row>
    <row r="1040" spans="1:1">
      <c r="A1040">
        <v>14067171</v>
      </c>
    </row>
    <row r="1041" spans="1:1">
      <c r="A1041">
        <v>14072981</v>
      </c>
    </row>
    <row r="1042" spans="1:1">
      <c r="A1042">
        <v>14073171</v>
      </c>
    </row>
    <row r="1043" spans="1:1">
      <c r="A1043">
        <v>14074151</v>
      </c>
    </row>
    <row r="1044" spans="1:1">
      <c r="A1044">
        <v>14075131</v>
      </c>
    </row>
    <row r="1045" spans="1:1">
      <c r="A1045">
        <v>14081131</v>
      </c>
    </row>
    <row r="1046" spans="1:1">
      <c r="A1046">
        <v>14082111</v>
      </c>
    </row>
    <row r="1047" spans="1:1">
      <c r="A1047">
        <v>14085161</v>
      </c>
    </row>
    <row r="1048" spans="1:1">
      <c r="A1048">
        <v>14086141</v>
      </c>
    </row>
    <row r="1049" spans="1:1">
      <c r="A1049">
        <v>14091161</v>
      </c>
    </row>
    <row r="1050" spans="1:1">
      <c r="A1050">
        <v>14092141</v>
      </c>
    </row>
    <row r="1051" spans="1:1">
      <c r="A1051">
        <v>14096171</v>
      </c>
    </row>
    <row r="1052" spans="1:1">
      <c r="A1052">
        <v>14098131</v>
      </c>
    </row>
    <row r="1053" spans="1:1">
      <c r="A1053">
        <v>14102031</v>
      </c>
    </row>
    <row r="1054" spans="1:1">
      <c r="A1054">
        <v>14102171</v>
      </c>
    </row>
    <row r="1055" spans="1:1">
      <c r="A1055">
        <v>14104131</v>
      </c>
    </row>
    <row r="1056" spans="1:1">
      <c r="A1056">
        <v>14108161</v>
      </c>
    </row>
    <row r="1057" spans="1:1">
      <c r="A1057">
        <v>14112991</v>
      </c>
    </row>
    <row r="1058" spans="1:1">
      <c r="A1058">
        <v>14114161</v>
      </c>
    </row>
    <row r="1059" spans="1:1">
      <c r="A1059">
        <v>14115141</v>
      </c>
    </row>
    <row r="1060" spans="1:1">
      <c r="A1060">
        <v>14116121</v>
      </c>
    </row>
    <row r="1061" spans="1:1">
      <c r="A1061">
        <v>14121141</v>
      </c>
    </row>
    <row r="1062" spans="1:1">
      <c r="A1062">
        <v>14122121</v>
      </c>
    </row>
    <row r="1063" spans="1:1">
      <c r="A1063">
        <v>14125171</v>
      </c>
    </row>
    <row r="1064" spans="1:1">
      <c r="A1064">
        <v>14126151</v>
      </c>
    </row>
    <row r="1065" spans="1:1">
      <c r="A1065">
        <v>14127131</v>
      </c>
    </row>
    <row r="1066" spans="1:1">
      <c r="A1066">
        <v>14131171</v>
      </c>
    </row>
    <row r="1067" spans="1:1">
      <c r="A1067">
        <v>14133131</v>
      </c>
    </row>
    <row r="1068" spans="1:1">
      <c r="A1068">
        <v>14137161</v>
      </c>
    </row>
    <row r="1069" spans="1:1">
      <c r="A1069">
        <v>14138141</v>
      </c>
    </row>
    <row r="1070" spans="1:1">
      <c r="A1070">
        <v>14143161</v>
      </c>
    </row>
    <row r="1071" spans="1:1">
      <c r="A1071">
        <v>14143471</v>
      </c>
    </row>
    <row r="1072" spans="1:1">
      <c r="A1072">
        <v>14144141</v>
      </c>
    </row>
    <row r="1073" spans="1:1">
      <c r="A1073">
        <v>14148171</v>
      </c>
    </row>
    <row r="1074" spans="1:1">
      <c r="A1074">
        <v>14154171</v>
      </c>
    </row>
    <row r="1075" spans="1:1">
      <c r="A1075">
        <v>14156131</v>
      </c>
    </row>
    <row r="1076" spans="1:1">
      <c r="A1076">
        <v>14165181</v>
      </c>
    </row>
    <row r="1077" spans="1:1">
      <c r="A1077">
        <v>14166161</v>
      </c>
    </row>
    <row r="1078" spans="1:1">
      <c r="A1078">
        <v>14167141</v>
      </c>
    </row>
    <row r="1079" spans="1:1">
      <c r="A1079">
        <v>14168121</v>
      </c>
    </row>
    <row r="1080" spans="1:1">
      <c r="A1080">
        <v>14171181</v>
      </c>
    </row>
    <row r="1081" spans="1:1">
      <c r="A1081">
        <v>14172021</v>
      </c>
    </row>
    <row r="1082" spans="1:1">
      <c r="A1082">
        <v>14172161</v>
      </c>
    </row>
    <row r="1083" spans="1:1">
      <c r="A1083">
        <v>14173141</v>
      </c>
    </row>
    <row r="1084" spans="1:1">
      <c r="A1084">
        <v>14174121</v>
      </c>
    </row>
    <row r="1085" spans="1:1">
      <c r="A1085">
        <v>14176981</v>
      </c>
    </row>
    <row r="1086" spans="1:1">
      <c r="A1086">
        <v>14177171</v>
      </c>
    </row>
    <row r="1087" spans="1:1">
      <c r="A1087">
        <v>14178151</v>
      </c>
    </row>
    <row r="1088" spans="1:1">
      <c r="A1088">
        <v>14183171</v>
      </c>
    </row>
    <row r="1089" spans="1:1">
      <c r="A1089">
        <v>14184151</v>
      </c>
    </row>
    <row r="1090" spans="1:1">
      <c r="A1090">
        <v>14185131</v>
      </c>
    </row>
    <row r="1091" spans="1:1">
      <c r="A1091">
        <v>14191131</v>
      </c>
    </row>
    <row r="1092" spans="1:1">
      <c r="A1092">
        <v>14192111</v>
      </c>
    </row>
    <row r="1093" spans="1:1">
      <c r="A1093">
        <v>14195161</v>
      </c>
    </row>
    <row r="1094" spans="1:1">
      <c r="A1094">
        <v>14196141</v>
      </c>
    </row>
    <row r="1095" spans="1:1">
      <c r="A1095">
        <v>14201161</v>
      </c>
    </row>
    <row r="1096" spans="1:1">
      <c r="A1096">
        <v>14202141</v>
      </c>
    </row>
    <row r="1097" spans="1:1">
      <c r="A1097">
        <v>14206171</v>
      </c>
    </row>
    <row r="1098" spans="1:1">
      <c r="A1098">
        <v>14208131</v>
      </c>
    </row>
    <row r="1099" spans="1:1">
      <c r="A1099">
        <v>14212031</v>
      </c>
    </row>
    <row r="1100" spans="1:1">
      <c r="A1100">
        <v>14212171</v>
      </c>
    </row>
    <row r="1101" spans="1:1">
      <c r="A1101">
        <v>14214131</v>
      </c>
    </row>
    <row r="1102" spans="1:1">
      <c r="A1102">
        <v>14218161</v>
      </c>
    </row>
    <row r="1103" spans="1:1">
      <c r="A1103">
        <v>14222991</v>
      </c>
    </row>
    <row r="1104" spans="1:1">
      <c r="A1104">
        <v>14224161</v>
      </c>
    </row>
    <row r="1105" spans="1:1">
      <c r="A1105">
        <v>14225141</v>
      </c>
    </row>
    <row r="1106" spans="1:1">
      <c r="A1106">
        <v>14226121</v>
      </c>
    </row>
    <row r="1107" spans="1:1">
      <c r="A1107">
        <v>14226881</v>
      </c>
    </row>
    <row r="1108" spans="1:1">
      <c r="A1108">
        <v>14231141</v>
      </c>
    </row>
    <row r="1109" spans="1:1">
      <c r="A1109">
        <v>14235171</v>
      </c>
    </row>
    <row r="1110" spans="1:1">
      <c r="A1110">
        <v>14236151</v>
      </c>
    </row>
    <row r="1111" spans="1:1">
      <c r="A1111">
        <v>14237131</v>
      </c>
    </row>
    <row r="1112" spans="1:1">
      <c r="A1112">
        <v>14241171</v>
      </c>
    </row>
    <row r="1113" spans="1:1">
      <c r="A1113">
        <v>14242151</v>
      </c>
    </row>
    <row r="1114" spans="1:1">
      <c r="A1114">
        <v>14243131</v>
      </c>
    </row>
    <row r="1115" spans="1:1">
      <c r="A1115">
        <v>14247161</v>
      </c>
    </row>
    <row r="1116" spans="1:1">
      <c r="A1116">
        <v>14248141</v>
      </c>
    </row>
    <row r="1117" spans="1:1">
      <c r="A1117">
        <v>14253161</v>
      </c>
    </row>
    <row r="1118" spans="1:1">
      <c r="A1118">
        <v>14254141</v>
      </c>
    </row>
    <row r="1119" spans="1:1">
      <c r="A1119">
        <v>14258171</v>
      </c>
    </row>
    <row r="1120" spans="1:1">
      <c r="A1120">
        <v>14264171</v>
      </c>
    </row>
    <row r="1121" spans="1:1">
      <c r="A1121">
        <v>14266131</v>
      </c>
    </row>
    <row r="1122" spans="1:1">
      <c r="A1122">
        <v>14267421</v>
      </c>
    </row>
    <row r="1123" spans="1:1">
      <c r="A1123">
        <v>14272131</v>
      </c>
    </row>
    <row r="1124" spans="1:1">
      <c r="A1124">
        <v>14276021</v>
      </c>
    </row>
    <row r="1125" spans="1:1">
      <c r="A1125">
        <v>14276161</v>
      </c>
    </row>
    <row r="1126" spans="1:1">
      <c r="A1126">
        <v>14277141</v>
      </c>
    </row>
    <row r="1127" spans="1:1">
      <c r="A1127">
        <v>14278121</v>
      </c>
    </row>
    <row r="1128" spans="1:1">
      <c r="A1128">
        <v>14281181</v>
      </c>
    </row>
    <row r="1129" spans="1:1">
      <c r="A1129">
        <v>14282021</v>
      </c>
    </row>
    <row r="1130" spans="1:1">
      <c r="A1130">
        <v>14282161</v>
      </c>
    </row>
    <row r="1131" spans="1:1">
      <c r="A1131">
        <v>14283141</v>
      </c>
    </row>
    <row r="1132" spans="1:1">
      <c r="A1132">
        <v>14284121</v>
      </c>
    </row>
    <row r="1133" spans="1:1">
      <c r="A1133">
        <v>14287171</v>
      </c>
    </row>
    <row r="1134" spans="1:1">
      <c r="A1134">
        <v>14293171</v>
      </c>
    </row>
    <row r="1135" spans="1:1">
      <c r="A1135">
        <v>14294151</v>
      </c>
    </row>
    <row r="1136" spans="1:1">
      <c r="A1136">
        <v>14295131</v>
      </c>
    </row>
    <row r="1137" spans="1:1">
      <c r="A1137">
        <v>14301131</v>
      </c>
    </row>
    <row r="1138" spans="1:1">
      <c r="A1138">
        <v>14302111</v>
      </c>
    </row>
    <row r="1139" spans="1:1">
      <c r="A1139">
        <v>14305161</v>
      </c>
    </row>
    <row r="1140" spans="1:1">
      <c r="A1140">
        <v>14306141</v>
      </c>
    </row>
    <row r="1141" spans="1:1">
      <c r="A1141">
        <v>14311161</v>
      </c>
    </row>
    <row r="1142" spans="1:1">
      <c r="A1142">
        <v>14312001</v>
      </c>
    </row>
    <row r="1143" spans="1:1">
      <c r="A1143">
        <v>14312141</v>
      </c>
    </row>
    <row r="1144" spans="1:1">
      <c r="A1144">
        <v>14316171</v>
      </c>
    </row>
    <row r="1145" spans="1:1">
      <c r="A1145">
        <v>14316961</v>
      </c>
    </row>
    <row r="1146" spans="1:1">
      <c r="A1146">
        <v>14318131</v>
      </c>
    </row>
    <row r="1147" spans="1:1">
      <c r="A1147">
        <v>14322031</v>
      </c>
    </row>
    <row r="1148" spans="1:1">
      <c r="A1148">
        <v>14322171</v>
      </c>
    </row>
    <row r="1149" spans="1:1">
      <c r="A1149">
        <v>14324131</v>
      </c>
    </row>
    <row r="1150" spans="1:1">
      <c r="A1150">
        <v>14328161</v>
      </c>
    </row>
    <row r="1151" spans="1:1">
      <c r="A1151">
        <v>14328471</v>
      </c>
    </row>
    <row r="1152" spans="1:1">
      <c r="A1152">
        <v>14332061</v>
      </c>
    </row>
    <row r="1153" spans="1:1">
      <c r="A1153">
        <v>14334161</v>
      </c>
    </row>
    <row r="1154" spans="1:1">
      <c r="A1154">
        <v>14335141</v>
      </c>
    </row>
    <row r="1155" spans="1:1">
      <c r="A1155">
        <v>14336121</v>
      </c>
    </row>
    <row r="1156" spans="1:1">
      <c r="A1156">
        <v>14341141</v>
      </c>
    </row>
    <row r="1157" spans="1:1">
      <c r="A1157">
        <v>14345171</v>
      </c>
    </row>
    <row r="1158" spans="1:1">
      <c r="A1158">
        <v>14346151</v>
      </c>
    </row>
    <row r="1159" spans="1:1">
      <c r="A1159">
        <v>14347131</v>
      </c>
    </row>
    <row r="1160" spans="1:1">
      <c r="A1160">
        <v>14351171</v>
      </c>
    </row>
    <row r="1161" spans="1:1">
      <c r="A1161">
        <v>14352151</v>
      </c>
    </row>
    <row r="1162" spans="1:1">
      <c r="A1162">
        <v>14353131</v>
      </c>
    </row>
    <row r="1163" spans="1:1">
      <c r="A1163">
        <v>14356041</v>
      </c>
    </row>
    <row r="1164" spans="1:1">
      <c r="A1164">
        <v>14357161</v>
      </c>
    </row>
    <row r="1165" spans="1:1">
      <c r="A1165">
        <v>14363161</v>
      </c>
    </row>
    <row r="1166" spans="1:1">
      <c r="A1166">
        <v>14364141</v>
      </c>
    </row>
    <row r="1167" spans="1:1">
      <c r="A1167">
        <v>14365121</v>
      </c>
    </row>
    <row r="1168" spans="1:1">
      <c r="A1168">
        <v>14368171</v>
      </c>
    </row>
    <row r="1169" spans="1:1">
      <c r="A1169">
        <v>14371121</v>
      </c>
    </row>
    <row r="1170" spans="1:1">
      <c r="A1170">
        <v>14374171</v>
      </c>
    </row>
    <row r="1171" spans="1:1">
      <c r="A1171">
        <v>14376131</v>
      </c>
    </row>
    <row r="1172" spans="1:1">
      <c r="A1172">
        <v>14382131</v>
      </c>
    </row>
    <row r="1173" spans="1:1">
      <c r="A1173">
        <v>14386021</v>
      </c>
    </row>
    <row r="1174" spans="1:1">
      <c r="A1174">
        <v>14386161</v>
      </c>
    </row>
    <row r="1175" spans="1:1">
      <c r="A1175">
        <v>14387141</v>
      </c>
    </row>
    <row r="1176" spans="1:1">
      <c r="A1176">
        <v>14388121</v>
      </c>
    </row>
    <row r="1177" spans="1:1">
      <c r="A1177">
        <v>14392021</v>
      </c>
    </row>
    <row r="1178" spans="1:1">
      <c r="A1178">
        <v>14392161</v>
      </c>
    </row>
    <row r="1179" spans="1:1">
      <c r="A1179">
        <v>14393141</v>
      </c>
    </row>
    <row r="1180" spans="1:1">
      <c r="A1180">
        <v>14394121</v>
      </c>
    </row>
    <row r="1181" spans="1:1">
      <c r="A1181">
        <v>14396981</v>
      </c>
    </row>
    <row r="1182" spans="1:1">
      <c r="A1182">
        <v>14397171</v>
      </c>
    </row>
    <row r="1183" spans="1:1">
      <c r="A1183">
        <v>14403171</v>
      </c>
    </row>
    <row r="1184" spans="1:1">
      <c r="A1184">
        <v>14404151</v>
      </c>
    </row>
    <row r="1185" spans="1:1">
      <c r="A1185">
        <v>14405131</v>
      </c>
    </row>
    <row r="1186" spans="1:1">
      <c r="A1186">
        <v>14411131</v>
      </c>
    </row>
    <row r="1187" spans="1:1">
      <c r="A1187">
        <v>14412111</v>
      </c>
    </row>
    <row r="1188" spans="1:1">
      <c r="A1188">
        <v>14415161</v>
      </c>
    </row>
    <row r="1189" spans="1:1">
      <c r="A1189">
        <v>14421161</v>
      </c>
    </row>
    <row r="1190" spans="1:1">
      <c r="A1190">
        <v>14422001</v>
      </c>
    </row>
    <row r="1191" spans="1:1">
      <c r="A1191">
        <v>14426171</v>
      </c>
    </row>
    <row r="1192" spans="1:1">
      <c r="A1192">
        <v>14426961</v>
      </c>
    </row>
    <row r="1193" spans="1:1">
      <c r="A1193">
        <v>14428131</v>
      </c>
    </row>
    <row r="1194" spans="1:1">
      <c r="A1194">
        <v>14432031</v>
      </c>
    </row>
    <row r="1195" spans="1:1">
      <c r="A1195">
        <v>14432171</v>
      </c>
    </row>
    <row r="1196" spans="1:1">
      <c r="A1196">
        <v>14432511</v>
      </c>
    </row>
    <row r="1197" spans="1:1">
      <c r="A1197">
        <v>14433461</v>
      </c>
    </row>
    <row r="1198" spans="1:1">
      <c r="A1198">
        <v>14434131</v>
      </c>
    </row>
    <row r="1199" spans="1:1">
      <c r="A1199">
        <v>14436061</v>
      </c>
    </row>
    <row r="1200" spans="1:1">
      <c r="A1200">
        <v>14436991</v>
      </c>
    </row>
    <row r="1201" spans="1:1">
      <c r="A1201">
        <v>14438161</v>
      </c>
    </row>
    <row r="1202" spans="1:1">
      <c r="A1202">
        <v>14438501</v>
      </c>
    </row>
    <row r="1203" spans="1:1">
      <c r="A1203">
        <v>14442061</v>
      </c>
    </row>
    <row r="1204" spans="1:1">
      <c r="A1204">
        <v>14444161</v>
      </c>
    </row>
    <row r="1205" spans="1:1">
      <c r="A1205">
        <v>14445141</v>
      </c>
    </row>
    <row r="1206" spans="1:1">
      <c r="A1206">
        <v>14446121</v>
      </c>
    </row>
    <row r="1207" spans="1:1">
      <c r="A1207">
        <v>14446881</v>
      </c>
    </row>
    <row r="1208" spans="1:1">
      <c r="A1208">
        <v>14451141</v>
      </c>
    </row>
    <row r="1209" spans="1:1">
      <c r="A1209">
        <v>14452121</v>
      </c>
    </row>
    <row r="1210" spans="1:1">
      <c r="A1210">
        <v>14455171</v>
      </c>
    </row>
    <row r="1211" spans="1:1">
      <c r="A1211">
        <v>14456011</v>
      </c>
    </row>
    <row r="1212" spans="1:1">
      <c r="A1212">
        <v>14456151</v>
      </c>
    </row>
    <row r="1213" spans="1:1">
      <c r="A1213">
        <v>14457131</v>
      </c>
    </row>
    <row r="1214" spans="1:1">
      <c r="A1214">
        <v>14461171</v>
      </c>
    </row>
    <row r="1215" spans="1:1">
      <c r="A1215">
        <v>14462151</v>
      </c>
    </row>
    <row r="1216" spans="1:1">
      <c r="A1216">
        <v>14463131</v>
      </c>
    </row>
    <row r="1217" spans="1:1">
      <c r="A1217">
        <v>14466041</v>
      </c>
    </row>
    <row r="1218" spans="1:1">
      <c r="A1218">
        <v>14467161</v>
      </c>
    </row>
    <row r="1219" spans="1:1">
      <c r="A1219">
        <v>14467501</v>
      </c>
    </row>
    <row r="1220" spans="1:1">
      <c r="A1220">
        <v>14473161</v>
      </c>
    </row>
    <row r="1221" spans="1:1">
      <c r="A1221">
        <v>14474141</v>
      </c>
    </row>
    <row r="1222" spans="1:1">
      <c r="A1222">
        <v>14475121</v>
      </c>
    </row>
    <row r="1223" spans="1:1">
      <c r="A1223">
        <v>14478171</v>
      </c>
    </row>
    <row r="1224" spans="1:1">
      <c r="A1224">
        <v>14478481</v>
      </c>
    </row>
    <row r="1225" spans="1:1">
      <c r="A1225">
        <v>14481121</v>
      </c>
    </row>
    <row r="1226" spans="1:1">
      <c r="A1226">
        <v>14484171</v>
      </c>
    </row>
    <row r="1227" spans="1:1">
      <c r="A1227">
        <v>14486131</v>
      </c>
    </row>
    <row r="1228" spans="1:1">
      <c r="A1228">
        <v>14491151</v>
      </c>
    </row>
    <row r="1229" spans="1:1">
      <c r="A1229">
        <v>14492131</v>
      </c>
    </row>
    <row r="1230" spans="1:1">
      <c r="A1230">
        <v>14496021</v>
      </c>
    </row>
    <row r="1231" spans="1:1">
      <c r="A1231">
        <v>14496161</v>
      </c>
    </row>
    <row r="1232" spans="1:1">
      <c r="A1232">
        <v>14497141</v>
      </c>
    </row>
    <row r="1233" spans="1:1">
      <c r="A1233">
        <v>14498121</v>
      </c>
    </row>
    <row r="1234" spans="1:1">
      <c r="A1234">
        <v>14502021</v>
      </c>
    </row>
    <row r="1235" spans="1:1">
      <c r="A1235">
        <v>14502161</v>
      </c>
    </row>
    <row r="1236" spans="1:1">
      <c r="A1236">
        <v>14503141</v>
      </c>
    </row>
    <row r="1237" spans="1:1">
      <c r="A1237">
        <v>14504121</v>
      </c>
    </row>
    <row r="1238" spans="1:1">
      <c r="A1238">
        <v>14507171</v>
      </c>
    </row>
    <row r="1239" spans="1:1">
      <c r="A1239">
        <v>14507511</v>
      </c>
    </row>
    <row r="1240" spans="1:1">
      <c r="A1240">
        <v>14513171</v>
      </c>
    </row>
    <row r="1241" spans="1:1">
      <c r="A1241">
        <v>14514151</v>
      </c>
    </row>
    <row r="1242" spans="1:1">
      <c r="A1242">
        <v>14515131</v>
      </c>
    </row>
    <row r="1243" spans="1:1">
      <c r="A1243">
        <v>14516111</v>
      </c>
    </row>
    <row r="1244" spans="1:1">
      <c r="A1244">
        <v>14521131</v>
      </c>
    </row>
    <row r="1245" spans="1:1">
      <c r="A1245">
        <v>14522111</v>
      </c>
    </row>
    <row r="1246" spans="1:1">
      <c r="A1246">
        <v>14525161</v>
      </c>
    </row>
    <row r="1247" spans="1:1">
      <c r="A1247">
        <v>14525501</v>
      </c>
    </row>
    <row r="1248" spans="1:1">
      <c r="A1248">
        <v>14527121</v>
      </c>
    </row>
    <row r="1249" spans="1:1">
      <c r="A1249">
        <v>14531161</v>
      </c>
    </row>
    <row r="1250" spans="1:1">
      <c r="A1250">
        <v>14531471</v>
      </c>
    </row>
    <row r="1251" spans="1:1">
      <c r="A1251">
        <v>14532001</v>
      </c>
    </row>
    <row r="1252" spans="1:1">
      <c r="A1252">
        <v>14536961</v>
      </c>
    </row>
    <row r="1253" spans="1:1">
      <c r="A1253">
        <v>14538131</v>
      </c>
    </row>
    <row r="1254" spans="1:1">
      <c r="A1254">
        <v>14542031</v>
      </c>
    </row>
    <row r="1255" spans="1:1">
      <c r="A1255">
        <v>14542171</v>
      </c>
    </row>
    <row r="1256" spans="1:1">
      <c r="A1256">
        <v>14542961</v>
      </c>
    </row>
    <row r="1257" spans="1:1">
      <c r="A1257">
        <v>14544131</v>
      </c>
    </row>
    <row r="1258" spans="1:1">
      <c r="A1258">
        <v>14546061</v>
      </c>
    </row>
    <row r="1259" spans="1:1">
      <c r="A1259">
        <v>14546991</v>
      </c>
    </row>
    <row r="1260" spans="1:1">
      <c r="A1260">
        <v>14548161</v>
      </c>
    </row>
    <row r="1261" spans="1:1">
      <c r="A1261">
        <v>14552061</v>
      </c>
    </row>
    <row r="1262" spans="1:1">
      <c r="A1262">
        <v>14554161</v>
      </c>
    </row>
    <row r="1263" spans="1:1">
      <c r="A1263">
        <v>14555141</v>
      </c>
    </row>
    <row r="1264" spans="1:1">
      <c r="A1264">
        <v>14556121</v>
      </c>
    </row>
    <row r="1265" spans="1:1">
      <c r="A1265">
        <v>14561141</v>
      </c>
    </row>
    <row r="1266" spans="1:1">
      <c r="A1266">
        <v>14562121</v>
      </c>
    </row>
    <row r="1267" spans="1:1">
      <c r="A1267">
        <v>14565171</v>
      </c>
    </row>
    <row r="1268" spans="1:1">
      <c r="A1268">
        <v>14566011</v>
      </c>
    </row>
    <row r="1269" spans="1:1">
      <c r="A1269">
        <v>14566151</v>
      </c>
    </row>
    <row r="1270" spans="1:1">
      <c r="A1270">
        <v>14567131</v>
      </c>
    </row>
    <row r="1271" spans="1:1">
      <c r="A1271">
        <v>14571171</v>
      </c>
    </row>
    <row r="1272" spans="1:1">
      <c r="A1272">
        <v>14572011</v>
      </c>
    </row>
    <row r="1273" spans="1:1">
      <c r="A1273">
        <v>14572151</v>
      </c>
    </row>
    <row r="1274" spans="1:1">
      <c r="A1274">
        <v>14573131</v>
      </c>
    </row>
    <row r="1275" spans="1:1">
      <c r="A1275">
        <v>14576041</v>
      </c>
    </row>
    <row r="1276" spans="1:1">
      <c r="A1276">
        <v>14577161</v>
      </c>
    </row>
    <row r="1277" spans="1:1">
      <c r="A1277">
        <v>14581991</v>
      </c>
    </row>
    <row r="1278" spans="1:1">
      <c r="A1278">
        <v>14582041</v>
      </c>
    </row>
    <row r="1279" spans="1:1">
      <c r="A1279">
        <v>14583161</v>
      </c>
    </row>
    <row r="1280" spans="1:1">
      <c r="A1280">
        <v>14583501</v>
      </c>
    </row>
    <row r="1281" spans="1:1">
      <c r="A1281">
        <v>14584141</v>
      </c>
    </row>
    <row r="1282" spans="1:1">
      <c r="A1282">
        <v>14585121</v>
      </c>
    </row>
    <row r="1283" spans="1:1">
      <c r="A1283">
        <v>14588171</v>
      </c>
    </row>
    <row r="1284" spans="1:1">
      <c r="A1284">
        <v>14591121</v>
      </c>
    </row>
    <row r="1285" spans="1:1">
      <c r="A1285">
        <v>14594171</v>
      </c>
    </row>
    <row r="1286" spans="1:1">
      <c r="A1286">
        <v>14595151</v>
      </c>
    </row>
    <row r="1287" spans="1:1">
      <c r="A1287">
        <v>14601151</v>
      </c>
    </row>
    <row r="1288" spans="1:1">
      <c r="A1288">
        <v>14602131</v>
      </c>
    </row>
    <row r="1289" spans="1:1">
      <c r="A1289">
        <v>14606021</v>
      </c>
    </row>
    <row r="1290" spans="1:1">
      <c r="A1290">
        <v>14606161</v>
      </c>
    </row>
    <row r="1291" spans="1:1">
      <c r="A1291">
        <v>14607141</v>
      </c>
    </row>
    <row r="1292" spans="1:1">
      <c r="A1292">
        <v>14608121</v>
      </c>
    </row>
    <row r="1293" spans="1:1">
      <c r="A1293">
        <v>14611041</v>
      </c>
    </row>
    <row r="1294" spans="1:1">
      <c r="A1294">
        <v>14612021</v>
      </c>
    </row>
    <row r="1295" spans="1:1">
      <c r="A1295">
        <v>14612161</v>
      </c>
    </row>
    <row r="1296" spans="1:1">
      <c r="A1296">
        <v>14613141</v>
      </c>
    </row>
    <row r="1297" spans="1:1">
      <c r="A1297">
        <v>14614121</v>
      </c>
    </row>
    <row r="1298" spans="1:1">
      <c r="A1298">
        <v>14617171</v>
      </c>
    </row>
    <row r="1299" spans="1:1">
      <c r="A1299">
        <v>14622051</v>
      </c>
    </row>
    <row r="1300" spans="1:1">
      <c r="A1300">
        <v>14623171</v>
      </c>
    </row>
    <row r="1301" spans="1:1">
      <c r="A1301">
        <v>14624151</v>
      </c>
    </row>
    <row r="1302" spans="1:1">
      <c r="A1302">
        <v>14625131</v>
      </c>
    </row>
    <row r="1303" spans="1:1">
      <c r="A1303">
        <v>14626111</v>
      </c>
    </row>
    <row r="1304" spans="1:1">
      <c r="A1304">
        <v>14631131</v>
      </c>
    </row>
    <row r="1305" spans="1:1">
      <c r="A1305">
        <v>14632111</v>
      </c>
    </row>
    <row r="1306" spans="1:1">
      <c r="A1306">
        <v>14635161</v>
      </c>
    </row>
    <row r="1307" spans="1:1">
      <c r="A1307">
        <v>14637121</v>
      </c>
    </row>
    <row r="1308" spans="1:1">
      <c r="A1308">
        <v>14641021</v>
      </c>
    </row>
    <row r="1309" spans="1:1">
      <c r="A1309">
        <v>14641161</v>
      </c>
    </row>
    <row r="1310" spans="1:1">
      <c r="A1310">
        <v>14642001</v>
      </c>
    </row>
    <row r="1311" spans="1:1">
      <c r="A1311">
        <v>14642141</v>
      </c>
    </row>
    <row r="1312" spans="1:1">
      <c r="A1312">
        <v>14643121</v>
      </c>
    </row>
    <row r="1313" spans="1:1">
      <c r="A1313">
        <v>14646031</v>
      </c>
    </row>
    <row r="1314" spans="1:1">
      <c r="A1314">
        <v>14648131</v>
      </c>
    </row>
    <row r="1315" spans="1:1">
      <c r="A1315">
        <v>14653151</v>
      </c>
    </row>
    <row r="1316" spans="1:1">
      <c r="A1316">
        <v>14654131</v>
      </c>
    </row>
    <row r="1317" spans="1:1">
      <c r="A1317">
        <v>14656061</v>
      </c>
    </row>
    <row r="1318" spans="1:1">
      <c r="A1318">
        <v>14658161</v>
      </c>
    </row>
    <row r="1319" spans="1:1">
      <c r="A1319">
        <v>14662061</v>
      </c>
    </row>
    <row r="1320" spans="1:1">
      <c r="A1320">
        <v>14664161</v>
      </c>
    </row>
    <row r="1321" spans="1:1">
      <c r="A1321">
        <v>14665141</v>
      </c>
    </row>
    <row r="1322" spans="1:1">
      <c r="A1322">
        <v>14666121</v>
      </c>
    </row>
    <row r="1323" spans="1:1">
      <c r="A1323">
        <v>14671141</v>
      </c>
    </row>
    <row r="1324" spans="1:1">
      <c r="A1324">
        <v>14672121</v>
      </c>
    </row>
    <row r="1325" spans="1:1">
      <c r="A1325">
        <v>14675171</v>
      </c>
    </row>
    <row r="1326" spans="1:1">
      <c r="A1326">
        <v>14676011</v>
      </c>
    </row>
    <row r="1327" spans="1:1">
      <c r="A1327">
        <v>14676151</v>
      </c>
    </row>
    <row r="1328" spans="1:1">
      <c r="A1328">
        <v>14677131</v>
      </c>
    </row>
    <row r="1329" spans="1:1">
      <c r="A1329">
        <v>14681171</v>
      </c>
    </row>
    <row r="1330" spans="1:1">
      <c r="A1330">
        <v>14681481</v>
      </c>
    </row>
    <row r="1331" spans="1:1">
      <c r="A1331">
        <v>14682011</v>
      </c>
    </row>
    <row r="1332" spans="1:1">
      <c r="A1332">
        <v>14682151</v>
      </c>
    </row>
    <row r="1333" spans="1:1">
      <c r="A1333">
        <v>14683131</v>
      </c>
    </row>
    <row r="1334" spans="1:1">
      <c r="A1334">
        <v>14686041</v>
      </c>
    </row>
    <row r="1335" spans="1:1">
      <c r="A1335">
        <v>14686971</v>
      </c>
    </row>
    <row r="1336" spans="1:1">
      <c r="A1336">
        <v>14687161</v>
      </c>
    </row>
    <row r="1337" spans="1:1">
      <c r="A1337">
        <v>14691991</v>
      </c>
    </row>
    <row r="1338" spans="1:1">
      <c r="A1338">
        <v>14692041</v>
      </c>
    </row>
    <row r="1339" spans="1:1">
      <c r="A1339">
        <v>14693161</v>
      </c>
    </row>
    <row r="1340" spans="1:1">
      <c r="A1340">
        <v>14694141</v>
      </c>
    </row>
    <row r="1341" spans="1:1">
      <c r="A1341">
        <v>14695121</v>
      </c>
    </row>
    <row r="1342" spans="1:1">
      <c r="A1342">
        <v>14698171</v>
      </c>
    </row>
    <row r="1343" spans="1:1">
      <c r="A1343">
        <v>14698511</v>
      </c>
    </row>
    <row r="1344" spans="1:1">
      <c r="A1344">
        <v>14701121</v>
      </c>
    </row>
    <row r="1345" spans="1:1">
      <c r="A1345">
        <v>14704171</v>
      </c>
    </row>
    <row r="1346" spans="1:1">
      <c r="A1346">
        <v>14705151</v>
      </c>
    </row>
    <row r="1347" spans="1:1">
      <c r="A1347">
        <v>14706131</v>
      </c>
    </row>
    <row r="1348" spans="1:1">
      <c r="A1348">
        <v>14711151</v>
      </c>
    </row>
    <row r="1349" spans="1:1">
      <c r="A1349">
        <v>14712131</v>
      </c>
    </row>
    <row r="1350" spans="1:1">
      <c r="A1350">
        <v>14716021</v>
      </c>
    </row>
    <row r="1351" spans="1:1">
      <c r="A1351">
        <v>14716161</v>
      </c>
    </row>
    <row r="1352" spans="1:1">
      <c r="A1352">
        <v>14716951</v>
      </c>
    </row>
    <row r="1353" spans="1:1">
      <c r="A1353">
        <v>14718121</v>
      </c>
    </row>
    <row r="1354" spans="1:1">
      <c r="A1354">
        <v>14721041</v>
      </c>
    </row>
    <row r="1355" spans="1:1">
      <c r="A1355">
        <v>14723141</v>
      </c>
    </row>
    <row r="1356" spans="1:1">
      <c r="A1356">
        <v>14724121</v>
      </c>
    </row>
    <row r="1357" spans="1:1">
      <c r="A1357">
        <v>14726844</v>
      </c>
    </row>
    <row r="1358" spans="1:1">
      <c r="A1358">
        <v>14727171</v>
      </c>
    </row>
    <row r="1359" spans="1:1">
      <c r="A1359">
        <v>14732051</v>
      </c>
    </row>
    <row r="1360" spans="1:1">
      <c r="A1360">
        <v>14733171</v>
      </c>
    </row>
    <row r="1361" spans="1:1">
      <c r="A1361">
        <v>14734151</v>
      </c>
    </row>
    <row r="1362" spans="1:1">
      <c r="A1362">
        <v>14735131</v>
      </c>
    </row>
    <row r="1363" spans="1:1">
      <c r="A1363">
        <v>14736111</v>
      </c>
    </row>
    <row r="1364" spans="1:1">
      <c r="A1364">
        <v>14742111</v>
      </c>
    </row>
    <row r="1365" spans="1:1">
      <c r="A1365">
        <v>14745161</v>
      </c>
    </row>
    <row r="1366" spans="1:1">
      <c r="A1366">
        <v>14746141</v>
      </c>
    </row>
    <row r="1367" spans="1:1">
      <c r="A1367">
        <v>14747121</v>
      </c>
    </row>
    <row r="1368" spans="1:1">
      <c r="A1368">
        <v>14751021</v>
      </c>
    </row>
    <row r="1369" spans="1:1">
      <c r="A1369">
        <v>14751161</v>
      </c>
    </row>
    <row r="1370" spans="1:1">
      <c r="A1370">
        <v>14752141</v>
      </c>
    </row>
    <row r="1371" spans="1:1">
      <c r="A1371">
        <v>14753121</v>
      </c>
    </row>
    <row r="1372" spans="1:1">
      <c r="A1372">
        <v>14756031</v>
      </c>
    </row>
    <row r="1373" spans="1:1">
      <c r="A1373">
        <v>14756791</v>
      </c>
    </row>
    <row r="1374" spans="1:1">
      <c r="A1374">
        <v>14758131</v>
      </c>
    </row>
    <row r="1375" spans="1:1">
      <c r="A1375">
        <v>14762961</v>
      </c>
    </row>
    <row r="1376" spans="1:1">
      <c r="A1376">
        <v>14763151</v>
      </c>
    </row>
    <row r="1377" spans="1:1">
      <c r="A1377">
        <v>14764131</v>
      </c>
    </row>
    <row r="1378" spans="1:1">
      <c r="A1378">
        <v>14768161</v>
      </c>
    </row>
    <row r="1379" spans="1:1">
      <c r="A1379">
        <v>14772061</v>
      </c>
    </row>
    <row r="1380" spans="1:1">
      <c r="A1380">
        <v>14774161</v>
      </c>
    </row>
    <row r="1381" spans="1:1">
      <c r="A1381">
        <v>14775141</v>
      </c>
    </row>
    <row r="1382" spans="1:1">
      <c r="A1382">
        <v>14781141</v>
      </c>
    </row>
    <row r="1383" spans="1:1">
      <c r="A1383">
        <v>14782121</v>
      </c>
    </row>
    <row r="1384" spans="1:1">
      <c r="A1384">
        <v>14785031</v>
      </c>
    </row>
    <row r="1385" spans="1:1">
      <c r="A1385">
        <v>14785171</v>
      </c>
    </row>
    <row r="1386" spans="1:1">
      <c r="A1386">
        <v>14786011</v>
      </c>
    </row>
    <row r="1387" spans="1:1">
      <c r="A1387">
        <v>14787131</v>
      </c>
    </row>
    <row r="1388" spans="1:1">
      <c r="A1388">
        <v>14791171</v>
      </c>
    </row>
    <row r="1389" spans="1:1">
      <c r="A1389">
        <v>14792011</v>
      </c>
    </row>
    <row r="1390" spans="1:1">
      <c r="A1390">
        <v>14792151</v>
      </c>
    </row>
    <row r="1391" spans="1:1">
      <c r="A1391">
        <v>14793131</v>
      </c>
    </row>
    <row r="1392" spans="1:1">
      <c r="A1392">
        <v>14796041</v>
      </c>
    </row>
    <row r="1393" spans="1:1">
      <c r="A1393">
        <v>14797161</v>
      </c>
    </row>
    <row r="1394" spans="1:1">
      <c r="A1394">
        <v>14802041</v>
      </c>
    </row>
    <row r="1395" spans="1:1">
      <c r="A1395">
        <v>14802971</v>
      </c>
    </row>
    <row r="1396" spans="1:1">
      <c r="A1396">
        <v>14803161</v>
      </c>
    </row>
    <row r="1397" spans="1:1">
      <c r="A1397">
        <v>14804141</v>
      </c>
    </row>
    <row r="1398" spans="1:1">
      <c r="A1398">
        <v>14805121</v>
      </c>
    </row>
    <row r="1399" spans="1:1">
      <c r="A1399">
        <v>14808171</v>
      </c>
    </row>
    <row r="1400" spans="1:1">
      <c r="A1400">
        <v>14811121</v>
      </c>
    </row>
    <row r="1401" spans="1:1">
      <c r="A1401">
        <v>14812071</v>
      </c>
    </row>
    <row r="1402" spans="1:1">
      <c r="A1402">
        <v>14814171</v>
      </c>
    </row>
    <row r="1403" spans="1:1">
      <c r="A1403">
        <v>14815151</v>
      </c>
    </row>
    <row r="1404" spans="1:1">
      <c r="A1404">
        <v>14816131</v>
      </c>
    </row>
    <row r="1405" spans="1:1">
      <c r="A1405">
        <v>14821151</v>
      </c>
    </row>
    <row r="1406" spans="1:1">
      <c r="A1406">
        <v>14826021</v>
      </c>
    </row>
    <row r="1407" spans="1:1">
      <c r="A1407">
        <v>14828121</v>
      </c>
    </row>
    <row r="1408" spans="1:1">
      <c r="A1408">
        <v>14831041</v>
      </c>
    </row>
    <row r="1409" spans="1:1">
      <c r="A1409">
        <v>14832501</v>
      </c>
    </row>
    <row r="1410" spans="1:1">
      <c r="A1410">
        <v>14833141</v>
      </c>
    </row>
    <row r="1411" spans="1:1">
      <c r="A1411">
        <v>14834121</v>
      </c>
    </row>
    <row r="1412" spans="1:1">
      <c r="A1412">
        <v>14836841</v>
      </c>
    </row>
    <row r="1413" spans="1:1">
      <c r="A1413">
        <v>14837171</v>
      </c>
    </row>
    <row r="1414" spans="1:1">
      <c r="A1414">
        <v>14842051</v>
      </c>
    </row>
    <row r="1415" spans="1:1">
      <c r="A1415">
        <v>14843171</v>
      </c>
    </row>
    <row r="1416" spans="1:1">
      <c r="A1416">
        <v>14844151</v>
      </c>
    </row>
    <row r="1417" spans="1:1">
      <c r="A1417">
        <v>14845131</v>
      </c>
    </row>
    <row r="1418" spans="1:1">
      <c r="A1418">
        <v>14846111</v>
      </c>
    </row>
    <row r="1419" spans="1:1">
      <c r="A1419">
        <v>14852081</v>
      </c>
    </row>
    <row r="1420" spans="1:1">
      <c r="A1420">
        <v>14852111</v>
      </c>
    </row>
    <row r="1421" spans="1:1">
      <c r="A1421">
        <v>14852871</v>
      </c>
    </row>
    <row r="1422" spans="1:1">
      <c r="A1422">
        <v>14854491</v>
      </c>
    </row>
    <row r="1423" spans="1:1">
      <c r="A1423">
        <v>14855161</v>
      </c>
    </row>
    <row r="1424" spans="1:1">
      <c r="A1424">
        <v>14856141</v>
      </c>
    </row>
    <row r="1425" spans="1:1">
      <c r="A1425">
        <v>14857121</v>
      </c>
    </row>
    <row r="1426" spans="1:1">
      <c r="A1426">
        <v>14861021</v>
      </c>
    </row>
    <row r="1427" spans="1:1">
      <c r="A1427">
        <v>14861161</v>
      </c>
    </row>
    <row r="1428" spans="1:1">
      <c r="A1428">
        <v>14862141</v>
      </c>
    </row>
    <row r="1429" spans="1:1">
      <c r="A1429">
        <v>14862931</v>
      </c>
    </row>
    <row r="1430" spans="1:1">
      <c r="A1430">
        <v>14863121</v>
      </c>
    </row>
    <row r="1431" spans="1:1">
      <c r="A1431">
        <v>14866031</v>
      </c>
    </row>
    <row r="1432" spans="1:1">
      <c r="A1432">
        <v>14866821</v>
      </c>
    </row>
    <row r="1433" spans="1:1">
      <c r="A1433">
        <v>14868131</v>
      </c>
    </row>
    <row r="1434" spans="1:1">
      <c r="A1434">
        <v>14871051</v>
      </c>
    </row>
    <row r="1435" spans="1:1">
      <c r="A1435">
        <v>14873151</v>
      </c>
    </row>
    <row r="1436" spans="1:1">
      <c r="A1436">
        <v>14874131</v>
      </c>
    </row>
    <row r="1437" spans="1:1">
      <c r="A1437">
        <v>14876061</v>
      </c>
    </row>
    <row r="1438" spans="1:1">
      <c r="A1438">
        <v>14878161</v>
      </c>
    </row>
    <row r="1439" spans="1:1">
      <c r="A1439">
        <v>14882061</v>
      </c>
    </row>
    <row r="1440" spans="1:1">
      <c r="A1440">
        <v>14884161</v>
      </c>
    </row>
    <row r="1441" spans="1:1">
      <c r="A1441">
        <v>14885141</v>
      </c>
    </row>
    <row r="1442" spans="1:1">
      <c r="A1442">
        <v>14886121</v>
      </c>
    </row>
    <row r="1443" spans="1:1">
      <c r="A1443">
        <v>14891141</v>
      </c>
    </row>
    <row r="1444" spans="1:1">
      <c r="A1444">
        <v>14892091</v>
      </c>
    </row>
    <row r="1445" spans="1:1">
      <c r="A1445">
        <v>14895031</v>
      </c>
    </row>
    <row r="1446" spans="1:1">
      <c r="A1446">
        <v>14895171</v>
      </c>
    </row>
    <row r="1447" spans="1:1">
      <c r="A1447">
        <v>14896011</v>
      </c>
    </row>
    <row r="1448" spans="1:1">
      <c r="A1448">
        <v>14897131</v>
      </c>
    </row>
    <row r="1449" spans="1:1">
      <c r="A1449">
        <v>14901171</v>
      </c>
    </row>
    <row r="1450" spans="1:1">
      <c r="A1450">
        <v>14902151</v>
      </c>
    </row>
    <row r="1451" spans="1:1">
      <c r="A1451">
        <v>14903131</v>
      </c>
    </row>
    <row r="1452" spans="1:1">
      <c r="A1452">
        <v>14905991</v>
      </c>
    </row>
    <row r="1453" spans="1:1">
      <c r="A1453">
        <v>14907161</v>
      </c>
    </row>
    <row r="1454" spans="1:1">
      <c r="A1454">
        <v>14911061</v>
      </c>
    </row>
    <row r="1455" spans="1:1">
      <c r="A1455">
        <v>14911991</v>
      </c>
    </row>
    <row r="1456" spans="1:1">
      <c r="A1456">
        <v>14912041</v>
      </c>
    </row>
    <row r="1457" spans="1:1">
      <c r="A1457">
        <v>14912971</v>
      </c>
    </row>
    <row r="1458" spans="1:1">
      <c r="A1458">
        <v>14913161</v>
      </c>
    </row>
    <row r="1459" spans="1:1">
      <c r="A1459">
        <v>14914141</v>
      </c>
    </row>
    <row r="1460" spans="1:1">
      <c r="A1460">
        <v>14915121</v>
      </c>
    </row>
    <row r="1461" spans="1:1">
      <c r="A1461">
        <v>14916101</v>
      </c>
    </row>
    <row r="1462" spans="1:1">
      <c r="A1462">
        <v>14916861</v>
      </c>
    </row>
    <row r="1463" spans="1:1">
      <c r="A1463">
        <v>14918171</v>
      </c>
    </row>
    <row r="1464" spans="1:1">
      <c r="A1464">
        <v>14921121</v>
      </c>
    </row>
    <row r="1465" spans="1:1">
      <c r="A1465">
        <v>14922071</v>
      </c>
    </row>
    <row r="1466" spans="1:1">
      <c r="A1466">
        <v>14924171</v>
      </c>
    </row>
    <row r="1467" spans="1:1">
      <c r="A1467">
        <v>14925151</v>
      </c>
    </row>
    <row r="1468" spans="1:1">
      <c r="A1468">
        <v>14926131</v>
      </c>
    </row>
    <row r="1469" spans="1:1">
      <c r="A1469">
        <v>14926891</v>
      </c>
    </row>
    <row r="1470" spans="1:1">
      <c r="A1470">
        <v>14931151</v>
      </c>
    </row>
    <row r="1471" spans="1:1">
      <c r="A1471">
        <v>14936951</v>
      </c>
    </row>
    <row r="1472" spans="1:1">
      <c r="A1472">
        <v>14938121</v>
      </c>
    </row>
    <row r="1473" spans="1:1">
      <c r="A1473">
        <v>14941041</v>
      </c>
    </row>
    <row r="1474" spans="1:1">
      <c r="A1474">
        <v>14943141</v>
      </c>
    </row>
    <row r="1475" spans="1:1">
      <c r="A1475">
        <v>14944121</v>
      </c>
    </row>
    <row r="1476" spans="1:1">
      <c r="A1476">
        <v>14946051</v>
      </c>
    </row>
    <row r="1477" spans="1:1">
      <c r="A1477">
        <v>14947171</v>
      </c>
    </row>
    <row r="1478" spans="1:1">
      <c r="A1478">
        <v>14952051</v>
      </c>
    </row>
    <row r="1479" spans="1:1">
      <c r="A1479">
        <v>14953171</v>
      </c>
    </row>
    <row r="1480" spans="1:1">
      <c r="A1480">
        <v>14953481</v>
      </c>
    </row>
    <row r="1481" spans="1:1">
      <c r="A1481">
        <v>14954151</v>
      </c>
    </row>
    <row r="1482" spans="1:1">
      <c r="A1482">
        <v>14955131</v>
      </c>
    </row>
    <row r="1483" spans="1:1">
      <c r="A1483">
        <v>14956111</v>
      </c>
    </row>
    <row r="1484" spans="1:1">
      <c r="A1484">
        <v>14956901</v>
      </c>
    </row>
    <row r="1485" spans="1:1">
      <c r="A1485">
        <v>14961131</v>
      </c>
    </row>
    <row r="1486" spans="1:1">
      <c r="A1486">
        <v>14962081</v>
      </c>
    </row>
    <row r="1487" spans="1:1">
      <c r="A1487">
        <v>14962111</v>
      </c>
    </row>
    <row r="1488" spans="1:1">
      <c r="A1488">
        <v>14962871</v>
      </c>
    </row>
    <row r="1489" spans="1:1">
      <c r="A1489">
        <v>14962901</v>
      </c>
    </row>
    <row r="1490" spans="1:1">
      <c r="A1490">
        <v>14964491</v>
      </c>
    </row>
    <row r="1491" spans="1:1">
      <c r="A1491">
        <v>14965161</v>
      </c>
    </row>
    <row r="1492" spans="1:1">
      <c r="A1492">
        <v>14966001</v>
      </c>
    </row>
    <row r="1493" spans="1:1">
      <c r="A1493">
        <v>14966141</v>
      </c>
    </row>
    <row r="1494" spans="1:1">
      <c r="A1494">
        <v>14967121</v>
      </c>
    </row>
    <row r="1495" spans="1:1">
      <c r="A1495">
        <v>14971021</v>
      </c>
    </row>
    <row r="1496" spans="1:1">
      <c r="A1496">
        <v>14971161</v>
      </c>
    </row>
    <row r="1497" spans="1:1">
      <c r="A1497">
        <v>14972141</v>
      </c>
    </row>
    <row r="1498" spans="1:1">
      <c r="A1498">
        <v>14972931</v>
      </c>
    </row>
    <row r="1499" spans="1:1">
      <c r="A1499">
        <v>14973121</v>
      </c>
    </row>
    <row r="1500" spans="1:1">
      <c r="A1500">
        <v>14976031</v>
      </c>
    </row>
    <row r="1501" spans="1:1">
      <c r="A1501">
        <v>14976791</v>
      </c>
    </row>
    <row r="1502" spans="1:1">
      <c r="A1502">
        <v>14976821</v>
      </c>
    </row>
    <row r="1503" spans="1:1">
      <c r="A1503">
        <v>14978131</v>
      </c>
    </row>
    <row r="1504" spans="1:1">
      <c r="A1504">
        <v>14981051</v>
      </c>
    </row>
    <row r="1505" spans="1:1">
      <c r="A1505">
        <v>14983151</v>
      </c>
    </row>
    <row r="1506" spans="1:1">
      <c r="A1506">
        <v>14984131</v>
      </c>
    </row>
    <row r="1507" spans="1:1">
      <c r="A1507">
        <v>14985111</v>
      </c>
    </row>
    <row r="1508" spans="1:1">
      <c r="A1508">
        <v>14986061</v>
      </c>
    </row>
    <row r="1509" spans="1:1">
      <c r="A1509">
        <v>14988161</v>
      </c>
    </row>
    <row r="1510" spans="1:1">
      <c r="A1510">
        <v>14991111</v>
      </c>
    </row>
    <row r="1511" spans="1:1">
      <c r="A1511">
        <v>14994161</v>
      </c>
    </row>
    <row r="1512" spans="1:1">
      <c r="A1512">
        <v>14996121</v>
      </c>
    </row>
    <row r="1513" spans="1:1">
      <c r="A1513">
        <v>15001131</v>
      </c>
    </row>
    <row r="1514" spans="1:1">
      <c r="A1514">
        <v>15002081</v>
      </c>
    </row>
    <row r="1515" spans="1:1">
      <c r="A1515">
        <v>15002111</v>
      </c>
    </row>
    <row r="1516" spans="1:1">
      <c r="A1516">
        <v>15002871</v>
      </c>
    </row>
    <row r="1517" spans="1:1">
      <c r="A1517">
        <v>15002901</v>
      </c>
    </row>
    <row r="1518" spans="1:1">
      <c r="A1518">
        <v>15004491</v>
      </c>
    </row>
    <row r="1519" spans="1:1">
      <c r="A1519">
        <v>15005161</v>
      </c>
    </row>
    <row r="1520" spans="1:1">
      <c r="A1520">
        <v>15006001</v>
      </c>
    </row>
    <row r="1521" spans="1:1">
      <c r="A1521">
        <v>15006141</v>
      </c>
    </row>
    <row r="1522" spans="1:1">
      <c r="A1522">
        <v>15007121</v>
      </c>
    </row>
    <row r="1523" spans="1:1">
      <c r="A1523">
        <v>15011021</v>
      </c>
    </row>
    <row r="1524" spans="1:1">
      <c r="A1524">
        <v>15011161</v>
      </c>
    </row>
    <row r="1525" spans="1:1">
      <c r="A1525">
        <v>15012141</v>
      </c>
    </row>
    <row r="1526" spans="1:1">
      <c r="A1526">
        <v>15012931</v>
      </c>
    </row>
    <row r="1527" spans="1:1">
      <c r="A1527">
        <v>15013121</v>
      </c>
    </row>
    <row r="1528" spans="1:1">
      <c r="A1528">
        <v>15016031</v>
      </c>
    </row>
    <row r="1529" spans="1:1">
      <c r="A1529">
        <v>15016791</v>
      </c>
    </row>
    <row r="1530" spans="1:1">
      <c r="A1530">
        <v>15018131</v>
      </c>
    </row>
    <row r="1531" spans="1:1">
      <c r="A1531">
        <v>15021051</v>
      </c>
    </row>
    <row r="1532" spans="1:1">
      <c r="A1532">
        <v>15023151</v>
      </c>
    </row>
    <row r="1533" spans="1:1">
      <c r="A1533">
        <v>15024131</v>
      </c>
    </row>
    <row r="1534" spans="1:1">
      <c r="A1534">
        <v>15025111</v>
      </c>
    </row>
    <row r="1535" spans="1:1">
      <c r="A1535">
        <v>15026061</v>
      </c>
    </row>
    <row r="1536" spans="1:1">
      <c r="A1536">
        <v>15028161</v>
      </c>
    </row>
    <row r="1537" spans="1:1">
      <c r="A1537">
        <v>15031111</v>
      </c>
    </row>
    <row r="1538" spans="1:1">
      <c r="A1538">
        <v>15033491</v>
      </c>
    </row>
    <row r="1539" spans="1:1">
      <c r="A1539">
        <v>15034161</v>
      </c>
    </row>
    <row r="1540" spans="1:1">
      <c r="A1540">
        <v>15036121</v>
      </c>
    </row>
    <row r="1541" spans="1:1">
      <c r="A1541">
        <v>15041141</v>
      </c>
    </row>
    <row r="1542" spans="1:1">
      <c r="A1542">
        <v>15042091</v>
      </c>
    </row>
    <row r="1543" spans="1:1">
      <c r="A1543">
        <v>15045031</v>
      </c>
    </row>
    <row r="1544" spans="1:1">
      <c r="A1544">
        <v>15045171</v>
      </c>
    </row>
    <row r="1545" spans="1:1">
      <c r="A1545">
        <v>15046011</v>
      </c>
    </row>
    <row r="1546" spans="1:1">
      <c r="A1546">
        <v>15046941</v>
      </c>
    </row>
    <row r="1547" spans="1:1">
      <c r="A1547">
        <v>15047131</v>
      </c>
    </row>
    <row r="1548" spans="1:1">
      <c r="A1548">
        <v>15048111</v>
      </c>
    </row>
    <row r="1549" spans="1:1">
      <c r="A1549">
        <v>15051031</v>
      </c>
    </row>
    <row r="1550" spans="1:1">
      <c r="A1550">
        <v>15051171</v>
      </c>
    </row>
    <row r="1551" spans="1:1">
      <c r="A1551">
        <v>15052151</v>
      </c>
    </row>
    <row r="1552" spans="1:1">
      <c r="A1552">
        <v>15052941</v>
      </c>
    </row>
    <row r="1553" spans="1:1">
      <c r="A1553">
        <v>15053131</v>
      </c>
    </row>
    <row r="1554" spans="1:1">
      <c r="A1554">
        <v>15057161</v>
      </c>
    </row>
    <row r="1555" spans="1:1">
      <c r="A1555">
        <v>15058141</v>
      </c>
    </row>
    <row r="1556" spans="1:1">
      <c r="A1556">
        <v>15061061</v>
      </c>
    </row>
    <row r="1557" spans="1:1">
      <c r="A1557">
        <v>15062041</v>
      </c>
    </row>
    <row r="1558" spans="1:1">
      <c r="A1558">
        <v>15063161</v>
      </c>
    </row>
    <row r="1559" spans="1:1">
      <c r="A1559">
        <v>15064141</v>
      </c>
    </row>
    <row r="1560" spans="1:1">
      <c r="A1560">
        <v>15065121</v>
      </c>
    </row>
    <row r="1561" spans="1:1">
      <c r="A1561">
        <v>15066101</v>
      </c>
    </row>
    <row r="1562" spans="1:1">
      <c r="A1562">
        <v>15066861</v>
      </c>
    </row>
    <row r="1563" spans="1:1">
      <c r="A1563">
        <v>15067531</v>
      </c>
    </row>
    <row r="1564" spans="1:1">
      <c r="A1564">
        <v>15068171</v>
      </c>
    </row>
    <row r="1565" spans="1:1">
      <c r="A1565">
        <v>15071121</v>
      </c>
    </row>
    <row r="1566" spans="1:1">
      <c r="A1566">
        <v>15072071</v>
      </c>
    </row>
    <row r="1567" spans="1:1">
      <c r="A1567">
        <v>15075011</v>
      </c>
    </row>
    <row r="1568" spans="1:1">
      <c r="A1568">
        <v>15075151</v>
      </c>
    </row>
    <row r="1569" spans="1:1">
      <c r="A1569">
        <v>15076131</v>
      </c>
    </row>
    <row r="1570" spans="1:1">
      <c r="A1570">
        <v>15076891</v>
      </c>
    </row>
    <row r="1571" spans="1:1">
      <c r="A1571">
        <v>15081151</v>
      </c>
    </row>
    <row r="1572" spans="1:1">
      <c r="A1572">
        <v>15088121</v>
      </c>
    </row>
    <row r="1573" spans="1:1">
      <c r="A1573">
        <v>15091041</v>
      </c>
    </row>
    <row r="1574" spans="1:1">
      <c r="A1574">
        <v>15093141</v>
      </c>
    </row>
    <row r="1575" spans="1:1">
      <c r="A1575">
        <v>15094121</v>
      </c>
    </row>
    <row r="1576" spans="1:1">
      <c r="A1576">
        <v>15096051</v>
      </c>
    </row>
    <row r="1577" spans="1:1">
      <c r="A1577">
        <v>15096841</v>
      </c>
    </row>
    <row r="1578" spans="1:1">
      <c r="A1578">
        <v>15097171</v>
      </c>
    </row>
    <row r="1579" spans="1:1">
      <c r="A1579">
        <v>15102051</v>
      </c>
    </row>
    <row r="1580" spans="1:1">
      <c r="A1580">
        <v>15103171</v>
      </c>
    </row>
    <row r="1581" spans="1:1">
      <c r="A1581">
        <v>15104151</v>
      </c>
    </row>
    <row r="1582" spans="1:1">
      <c r="A1582">
        <v>15106871</v>
      </c>
    </row>
    <row r="1583" spans="1:1">
      <c r="A1583">
        <v>15106901</v>
      </c>
    </row>
    <row r="1584" spans="1:1">
      <c r="A1584">
        <v>15111131</v>
      </c>
    </row>
    <row r="1585" spans="1:1">
      <c r="A1585">
        <v>15112081</v>
      </c>
    </row>
    <row r="1586" spans="1:1">
      <c r="A1586">
        <v>15112871</v>
      </c>
    </row>
    <row r="1587" spans="1:1">
      <c r="A1587">
        <v>15112901</v>
      </c>
    </row>
    <row r="1588" spans="1:1">
      <c r="A1588">
        <v>15115161</v>
      </c>
    </row>
    <row r="1589" spans="1:1">
      <c r="A1589">
        <v>15116001</v>
      </c>
    </row>
    <row r="1590" spans="1:1">
      <c r="A1590">
        <v>15116141</v>
      </c>
    </row>
    <row r="1591" spans="1:1">
      <c r="A1591">
        <v>15117121</v>
      </c>
    </row>
    <row r="1592" spans="1:1">
      <c r="A1592">
        <v>15121021</v>
      </c>
    </row>
    <row r="1593" spans="1:1">
      <c r="A1593">
        <v>15121161</v>
      </c>
    </row>
    <row r="1594" spans="1:1">
      <c r="A1594">
        <v>15122141</v>
      </c>
    </row>
    <row r="1595" spans="1:1">
      <c r="A1595">
        <v>15122931</v>
      </c>
    </row>
    <row r="1596" spans="1:1">
      <c r="A1596">
        <v>15123121</v>
      </c>
    </row>
    <row r="1597" spans="1:1">
      <c r="A1597">
        <v>15125981</v>
      </c>
    </row>
    <row r="1598" spans="1:1">
      <c r="A1598">
        <v>15126791</v>
      </c>
    </row>
    <row r="1599" spans="1:1">
      <c r="A1599">
        <v>15126821</v>
      </c>
    </row>
    <row r="1600" spans="1:1">
      <c r="A1600">
        <v>15127151</v>
      </c>
    </row>
    <row r="1601" spans="1:1">
      <c r="A1601">
        <v>15128131</v>
      </c>
    </row>
    <row r="1602" spans="1:1">
      <c r="A1602">
        <v>15131051</v>
      </c>
    </row>
    <row r="1603" spans="1:1">
      <c r="A1603">
        <v>15131981</v>
      </c>
    </row>
    <row r="1604" spans="1:1">
      <c r="A1604">
        <v>15133151</v>
      </c>
    </row>
    <row r="1605" spans="1:1">
      <c r="A1605">
        <v>15134131</v>
      </c>
    </row>
    <row r="1606" spans="1:1">
      <c r="A1606">
        <v>15135111</v>
      </c>
    </row>
    <row r="1607" spans="1:1">
      <c r="A1607">
        <v>15138161</v>
      </c>
    </row>
    <row r="1608" spans="1:1">
      <c r="A1608">
        <v>15141111</v>
      </c>
    </row>
    <row r="1609" spans="1:1">
      <c r="A1609">
        <v>15143041</v>
      </c>
    </row>
    <row r="1610" spans="1:1">
      <c r="A1610">
        <v>15143491</v>
      </c>
    </row>
    <row r="1611" spans="1:1">
      <c r="A1611">
        <v>15144161</v>
      </c>
    </row>
    <row r="1612" spans="1:1">
      <c r="A1612">
        <v>15146121</v>
      </c>
    </row>
    <row r="1613" spans="1:1">
      <c r="A1613">
        <v>15152091</v>
      </c>
    </row>
    <row r="1614" spans="1:1">
      <c r="A1614">
        <v>15152881</v>
      </c>
    </row>
    <row r="1615" spans="1:1">
      <c r="A1615">
        <v>15156941</v>
      </c>
    </row>
    <row r="1616" spans="1:1">
      <c r="A1616">
        <v>15157131</v>
      </c>
    </row>
    <row r="1617" spans="1:1">
      <c r="A1617">
        <v>15158111</v>
      </c>
    </row>
    <row r="1618" spans="1:1">
      <c r="A1618">
        <v>15161031</v>
      </c>
    </row>
    <row r="1619" spans="1:1">
      <c r="A1619">
        <v>15161171</v>
      </c>
    </row>
    <row r="1620" spans="1:1">
      <c r="A1620">
        <v>15162151</v>
      </c>
    </row>
    <row r="1621" spans="1:1">
      <c r="A1621">
        <v>15162941</v>
      </c>
    </row>
    <row r="1622" spans="1:1">
      <c r="A1622">
        <v>15163131</v>
      </c>
    </row>
    <row r="1623" spans="1:1">
      <c r="A1623">
        <v>15165991</v>
      </c>
    </row>
    <row r="1624" spans="1:1">
      <c r="A1624">
        <v>15167161</v>
      </c>
    </row>
    <row r="1625" spans="1:1">
      <c r="A1625">
        <v>15168141</v>
      </c>
    </row>
    <row r="1626" spans="1:1">
      <c r="A1626">
        <v>15171061</v>
      </c>
    </row>
    <row r="1627" spans="1:1">
      <c r="A1627">
        <v>15173161</v>
      </c>
    </row>
    <row r="1628" spans="1:1">
      <c r="A1628">
        <v>15175091</v>
      </c>
    </row>
    <row r="1629" spans="1:1">
      <c r="A1629">
        <v>15175121</v>
      </c>
    </row>
    <row r="1630" spans="1:1">
      <c r="A1630">
        <v>15176071</v>
      </c>
    </row>
    <row r="1631" spans="1:1">
      <c r="A1631">
        <v>15176101</v>
      </c>
    </row>
    <row r="1632" spans="1:1">
      <c r="A1632">
        <v>15176861</v>
      </c>
    </row>
    <row r="1633" spans="1:1">
      <c r="A1633">
        <v>15178171</v>
      </c>
    </row>
    <row r="1634" spans="1:1">
      <c r="A1634">
        <v>15181121</v>
      </c>
    </row>
    <row r="1635" spans="1:1">
      <c r="A1635">
        <v>15182101</v>
      </c>
    </row>
    <row r="1636" spans="1:1">
      <c r="A1636">
        <v>15184481</v>
      </c>
    </row>
    <row r="1637" spans="1:1">
      <c r="A1637">
        <v>15185011</v>
      </c>
    </row>
    <row r="1638" spans="1:1">
      <c r="A1638">
        <v>15185151</v>
      </c>
    </row>
    <row r="1639" spans="1:1">
      <c r="A1639">
        <v>15186131</v>
      </c>
    </row>
    <row r="1640" spans="1:1">
      <c r="A1640">
        <v>15186891</v>
      </c>
    </row>
    <row r="1641" spans="1:1">
      <c r="A1641">
        <v>15191151</v>
      </c>
    </row>
    <row r="1642" spans="1:1">
      <c r="A1642">
        <v>15196781</v>
      </c>
    </row>
    <row r="1643" spans="1:1">
      <c r="A1643">
        <v>15196811</v>
      </c>
    </row>
    <row r="1644" spans="1:1">
      <c r="A1644">
        <v>15197141</v>
      </c>
    </row>
    <row r="1645" spans="1:1">
      <c r="A1645">
        <v>15198121</v>
      </c>
    </row>
    <row r="1646" spans="1:1">
      <c r="A1646">
        <v>15201041</v>
      </c>
    </row>
    <row r="1647" spans="1:1">
      <c r="A1647">
        <v>15201971</v>
      </c>
    </row>
    <row r="1648" spans="1:1">
      <c r="A1648">
        <v>15203141</v>
      </c>
    </row>
    <row r="1649" spans="1:1">
      <c r="A1649">
        <v>15204121</v>
      </c>
    </row>
    <row r="1650" spans="1:1">
      <c r="A1650">
        <v>15206051</v>
      </c>
    </row>
    <row r="1651" spans="1:1">
      <c r="A1651">
        <v>15206841</v>
      </c>
    </row>
    <row r="1652" spans="1:1">
      <c r="A1652">
        <v>15207171</v>
      </c>
    </row>
    <row r="1653" spans="1:1">
      <c r="A1653">
        <v>15212051</v>
      </c>
    </row>
    <row r="1654" spans="1:1">
      <c r="A1654">
        <v>15212841</v>
      </c>
    </row>
    <row r="1655" spans="1:1">
      <c r="A1655">
        <v>15213171</v>
      </c>
    </row>
    <row r="1656" spans="1:1">
      <c r="A1656">
        <v>15214151</v>
      </c>
    </row>
    <row r="1657" spans="1:1">
      <c r="A1657">
        <v>15216111</v>
      </c>
    </row>
    <row r="1658" spans="1:1">
      <c r="A1658">
        <v>15216871</v>
      </c>
    </row>
    <row r="1659" spans="1:1">
      <c r="A1659">
        <v>15216901</v>
      </c>
    </row>
    <row r="1660" spans="1:1">
      <c r="A1660">
        <v>15221131</v>
      </c>
    </row>
    <row r="1661" spans="1:1">
      <c r="A1661">
        <v>15222081</v>
      </c>
    </row>
    <row r="1662" spans="1:1">
      <c r="A1662">
        <v>15222871</v>
      </c>
    </row>
    <row r="1663" spans="1:1">
      <c r="A1663">
        <v>15225021</v>
      </c>
    </row>
    <row r="1664" spans="1:1">
      <c r="A1664">
        <v>15225161</v>
      </c>
    </row>
    <row r="1665" spans="1:1">
      <c r="A1665">
        <v>15226001</v>
      </c>
    </row>
    <row r="1666" spans="1:1">
      <c r="A1666">
        <v>15226141</v>
      </c>
    </row>
    <row r="1667" spans="1:1">
      <c r="A1667">
        <v>15227121</v>
      </c>
    </row>
    <row r="1668" spans="1:1">
      <c r="A1668">
        <v>15231021</v>
      </c>
    </row>
    <row r="1669" spans="1:1">
      <c r="A1669">
        <v>15231161</v>
      </c>
    </row>
    <row r="1670" spans="1:1">
      <c r="A1670">
        <v>15232141</v>
      </c>
    </row>
    <row r="1671" spans="1:1">
      <c r="A1671">
        <v>15232931</v>
      </c>
    </row>
    <row r="1672" spans="1:1">
      <c r="A1672">
        <v>15233121</v>
      </c>
    </row>
    <row r="1673" spans="1:1">
      <c r="A1673">
        <v>15235981</v>
      </c>
    </row>
    <row r="1674" spans="1:1">
      <c r="A1674">
        <v>15236821</v>
      </c>
    </row>
    <row r="1675" spans="1:1">
      <c r="A1675">
        <v>15237151</v>
      </c>
    </row>
    <row r="1676" spans="1:1">
      <c r="A1676">
        <v>15238131</v>
      </c>
    </row>
    <row r="1677" spans="1:1">
      <c r="A1677">
        <v>15241051</v>
      </c>
    </row>
    <row r="1678" spans="1:1">
      <c r="A1678">
        <v>15243151</v>
      </c>
    </row>
    <row r="1679" spans="1:1">
      <c r="A1679">
        <v>15244131</v>
      </c>
    </row>
    <row r="1680" spans="1:1">
      <c r="A1680">
        <v>15245111</v>
      </c>
    </row>
    <row r="1681" spans="1:1">
      <c r="A1681">
        <v>15248161</v>
      </c>
    </row>
    <row r="1682" spans="1:1">
      <c r="A1682">
        <v>15251111</v>
      </c>
    </row>
    <row r="1683" spans="1:1">
      <c r="A1683">
        <v>15253041</v>
      </c>
    </row>
    <row r="1684" spans="1:1">
      <c r="A1684">
        <v>15254161</v>
      </c>
    </row>
    <row r="1685" spans="1:1">
      <c r="A1685">
        <v>15255141</v>
      </c>
    </row>
    <row r="1686" spans="1:1">
      <c r="A1686">
        <v>15256091</v>
      </c>
    </row>
    <row r="1687" spans="1:1">
      <c r="A1687">
        <v>15262881</v>
      </c>
    </row>
    <row r="1688" spans="1:1">
      <c r="A1688">
        <v>15265031</v>
      </c>
    </row>
    <row r="1689" spans="1:1">
      <c r="A1689">
        <v>15265961</v>
      </c>
    </row>
    <row r="1690" spans="1:1">
      <c r="A1690">
        <v>15267131</v>
      </c>
    </row>
    <row r="1691" spans="1:1">
      <c r="A1691">
        <v>15268111</v>
      </c>
    </row>
    <row r="1692" spans="1:1">
      <c r="A1692">
        <v>15271031</v>
      </c>
    </row>
    <row r="1693" spans="1:1">
      <c r="A1693">
        <v>15272151</v>
      </c>
    </row>
    <row r="1694" spans="1:1">
      <c r="A1694">
        <v>15272941</v>
      </c>
    </row>
    <row r="1695" spans="1:1">
      <c r="A1695">
        <v>15273131</v>
      </c>
    </row>
    <row r="1696" spans="1:1">
      <c r="A1696">
        <v>15275541</v>
      </c>
    </row>
    <row r="1697" spans="1:1">
      <c r="A1697">
        <v>15275991</v>
      </c>
    </row>
    <row r="1698" spans="1:1">
      <c r="A1698">
        <v>15277161</v>
      </c>
    </row>
    <row r="1699" spans="1:1">
      <c r="A1699">
        <v>15278141</v>
      </c>
    </row>
    <row r="1700" spans="1:1">
      <c r="A1700">
        <v>15281061</v>
      </c>
    </row>
    <row r="1701" spans="1:1">
      <c r="A1701">
        <v>15283161</v>
      </c>
    </row>
    <row r="1702" spans="1:1">
      <c r="A1702">
        <v>15285091</v>
      </c>
    </row>
    <row r="1703" spans="1:1">
      <c r="A1703">
        <v>15286071</v>
      </c>
    </row>
    <row r="1704" spans="1:1">
      <c r="A1704">
        <v>15286101</v>
      </c>
    </row>
    <row r="1705" spans="1:1">
      <c r="A1705">
        <v>15286551</v>
      </c>
    </row>
    <row r="1706" spans="1:1">
      <c r="A1706">
        <v>15286861</v>
      </c>
    </row>
    <row r="1707" spans="1:1">
      <c r="A1707">
        <v>15288171</v>
      </c>
    </row>
    <row r="1708" spans="1:1">
      <c r="A1708">
        <v>15291121</v>
      </c>
    </row>
    <row r="1709" spans="1:1">
      <c r="A1709">
        <v>15292071</v>
      </c>
    </row>
    <row r="1710" spans="1:1">
      <c r="A1710">
        <v>15292101</v>
      </c>
    </row>
    <row r="1711" spans="1:1">
      <c r="A1711">
        <v>15294031</v>
      </c>
    </row>
    <row r="1712" spans="1:1">
      <c r="A1712">
        <v>15295011</v>
      </c>
    </row>
    <row r="1713" spans="1:1">
      <c r="A1713">
        <v>15295151</v>
      </c>
    </row>
    <row r="1714" spans="1:1">
      <c r="A1714">
        <v>15296131</v>
      </c>
    </row>
    <row r="1715" spans="1:1">
      <c r="A1715">
        <v>15296891</v>
      </c>
    </row>
    <row r="1716" spans="1:1">
      <c r="A1716">
        <v>15301151</v>
      </c>
    </row>
    <row r="1717" spans="1:1">
      <c r="A1717">
        <v>15302891</v>
      </c>
    </row>
    <row r="1718" spans="1:1">
      <c r="A1718">
        <v>15302921</v>
      </c>
    </row>
    <row r="1719" spans="1:1">
      <c r="A1719">
        <v>15306781</v>
      </c>
    </row>
    <row r="1720" spans="1:1">
      <c r="A1720">
        <v>15306811</v>
      </c>
    </row>
    <row r="1721" spans="1:1">
      <c r="A1721">
        <v>15307141</v>
      </c>
    </row>
    <row r="1722" spans="1:1">
      <c r="A1722">
        <v>15308121</v>
      </c>
    </row>
    <row r="1723" spans="1:1">
      <c r="A1723">
        <v>15311041</v>
      </c>
    </row>
    <row r="1724" spans="1:1">
      <c r="A1724">
        <v>15311521</v>
      </c>
    </row>
    <row r="1725" spans="1:1">
      <c r="A1725">
        <v>15311971</v>
      </c>
    </row>
    <row r="1726" spans="1:1">
      <c r="A1726">
        <v>15314121</v>
      </c>
    </row>
    <row r="1727" spans="1:1">
      <c r="A1727">
        <v>15316051</v>
      </c>
    </row>
    <row r="1728" spans="1:1">
      <c r="A1728">
        <v>15317171</v>
      </c>
    </row>
    <row r="1729" spans="1:1">
      <c r="A1729">
        <v>15322841</v>
      </c>
    </row>
    <row r="1730" spans="1:1">
      <c r="A1730">
        <v>15324151</v>
      </c>
    </row>
    <row r="1731" spans="1:1">
      <c r="A1731">
        <v>15325131</v>
      </c>
    </row>
    <row r="1732" spans="1:1">
      <c r="A1732">
        <v>15326111</v>
      </c>
    </row>
    <row r="1733" spans="1:1">
      <c r="A1733">
        <v>15326871</v>
      </c>
    </row>
    <row r="1734" spans="1:1">
      <c r="A1734">
        <v>15331131</v>
      </c>
    </row>
    <row r="1735" spans="1:1">
      <c r="A1735">
        <v>15332081</v>
      </c>
    </row>
    <row r="1736" spans="1:1">
      <c r="A1736">
        <v>15332871</v>
      </c>
    </row>
    <row r="1737" spans="1:1">
      <c r="A1737">
        <v>15332901</v>
      </c>
    </row>
    <row r="1738" spans="1:1">
      <c r="A1738">
        <v>15335021</v>
      </c>
    </row>
    <row r="1739" spans="1:1">
      <c r="A1739">
        <v>15335161</v>
      </c>
    </row>
    <row r="1740" spans="1:1">
      <c r="A1740">
        <v>15337121</v>
      </c>
    </row>
    <row r="1741" spans="1:1">
      <c r="A1741">
        <v>15341021</v>
      </c>
    </row>
    <row r="1742" spans="1:1">
      <c r="A1742">
        <v>15341161</v>
      </c>
    </row>
    <row r="1743" spans="1:1">
      <c r="A1743">
        <v>15342141</v>
      </c>
    </row>
    <row r="1744" spans="1:1">
      <c r="A1744">
        <v>15343121</v>
      </c>
    </row>
    <row r="1745" spans="1:1">
      <c r="A1745">
        <v>15345981</v>
      </c>
    </row>
    <row r="1746" spans="1:1">
      <c r="A1746">
        <v>15346821</v>
      </c>
    </row>
    <row r="1747" spans="1:1">
      <c r="A1747">
        <v>15347151</v>
      </c>
    </row>
    <row r="1748" spans="1:1">
      <c r="A1748">
        <v>15348131</v>
      </c>
    </row>
    <row r="1749" spans="1:1">
      <c r="A1749">
        <v>15351051</v>
      </c>
    </row>
    <row r="1750" spans="1:1">
      <c r="A1750">
        <v>15351981</v>
      </c>
    </row>
    <row r="1751" spans="1:1">
      <c r="A1751">
        <v>15353151</v>
      </c>
    </row>
    <row r="1752" spans="1:1">
      <c r="A1752">
        <v>15354131</v>
      </c>
    </row>
    <row r="1753" spans="1:1">
      <c r="A1753">
        <v>15355111</v>
      </c>
    </row>
    <row r="1754" spans="1:1">
      <c r="A1754">
        <v>15358161</v>
      </c>
    </row>
    <row r="1755" spans="1:1">
      <c r="A1755">
        <v>15361111</v>
      </c>
    </row>
    <row r="1756" spans="1:1">
      <c r="A1756">
        <v>15363041</v>
      </c>
    </row>
    <row r="1757" spans="1:1">
      <c r="A1757">
        <v>15364161</v>
      </c>
    </row>
    <row r="1758" spans="1:1">
      <c r="A1758">
        <v>15365141</v>
      </c>
    </row>
    <row r="1759" spans="1:1">
      <c r="A1759">
        <v>15366091</v>
      </c>
    </row>
    <row r="1760" spans="1:1">
      <c r="A1760">
        <v>15366911</v>
      </c>
    </row>
    <row r="1761" spans="1:1">
      <c r="A1761">
        <v>15371001</v>
      </c>
    </row>
    <row r="1762" spans="1:1">
      <c r="A1762">
        <v>15372091</v>
      </c>
    </row>
    <row r="1763" spans="1:1">
      <c r="A1763">
        <v>15372881</v>
      </c>
    </row>
    <row r="1764" spans="1:1">
      <c r="A1764">
        <v>15375031</v>
      </c>
    </row>
    <row r="1765" spans="1:1">
      <c r="A1765">
        <v>15375961</v>
      </c>
    </row>
    <row r="1766" spans="1:1">
      <c r="A1766">
        <v>15376801</v>
      </c>
    </row>
    <row r="1767" spans="1:1">
      <c r="A1767">
        <v>15377131</v>
      </c>
    </row>
    <row r="1768" spans="1:1">
      <c r="A1768">
        <v>15378111</v>
      </c>
    </row>
    <row r="1769" spans="1:1">
      <c r="A1769">
        <v>15382151</v>
      </c>
    </row>
    <row r="1770" spans="1:1">
      <c r="A1770">
        <v>15383131</v>
      </c>
    </row>
    <row r="1771" spans="1:1">
      <c r="A1771">
        <v>15387161</v>
      </c>
    </row>
    <row r="1772" spans="1:1">
      <c r="A1772">
        <v>15388141</v>
      </c>
    </row>
    <row r="1773" spans="1:1">
      <c r="A1773">
        <v>15391061</v>
      </c>
    </row>
    <row r="1774" spans="1:1">
      <c r="A1774">
        <v>15393161</v>
      </c>
    </row>
    <row r="1775" spans="1:1">
      <c r="A1775">
        <v>15395091</v>
      </c>
    </row>
    <row r="1776" spans="1:1">
      <c r="A1776">
        <v>15395121</v>
      </c>
    </row>
    <row r="1777" spans="1:1">
      <c r="A1777">
        <v>15395911</v>
      </c>
    </row>
    <row r="1778" spans="1:1">
      <c r="A1778">
        <v>15396101</v>
      </c>
    </row>
    <row r="1779" spans="1:1">
      <c r="A1779">
        <v>15396861</v>
      </c>
    </row>
    <row r="1780" spans="1:1">
      <c r="A1780">
        <v>15402071</v>
      </c>
    </row>
    <row r="1781" spans="1:1">
      <c r="A1781">
        <v>15402101</v>
      </c>
    </row>
    <row r="1782" spans="1:1">
      <c r="A1782">
        <v>15404031</v>
      </c>
    </row>
    <row r="1783" spans="1:1">
      <c r="A1783">
        <v>15405011</v>
      </c>
    </row>
    <row r="1784" spans="1:1">
      <c r="A1784">
        <v>15405151</v>
      </c>
    </row>
    <row r="1785" spans="1:1">
      <c r="A1785">
        <v>15406581</v>
      </c>
    </row>
    <row r="1786" spans="1:1">
      <c r="A1786">
        <v>15411011</v>
      </c>
    </row>
    <row r="1787" spans="1:1">
      <c r="A1787">
        <v>15411151</v>
      </c>
    </row>
    <row r="1788" spans="1:1">
      <c r="A1788">
        <v>15412891</v>
      </c>
    </row>
    <row r="1789" spans="1:1">
      <c r="A1789">
        <v>15412921</v>
      </c>
    </row>
    <row r="1790" spans="1:1">
      <c r="A1790">
        <v>15413871</v>
      </c>
    </row>
    <row r="1791" spans="1:1">
      <c r="A1791">
        <v>15416781</v>
      </c>
    </row>
    <row r="1792" spans="1:1">
      <c r="A1792">
        <v>15416811</v>
      </c>
    </row>
    <row r="1793" spans="1:1">
      <c r="A1793">
        <v>15417141</v>
      </c>
    </row>
    <row r="1794" spans="1:1">
      <c r="A1794">
        <v>15418121</v>
      </c>
    </row>
    <row r="1795" spans="1:1">
      <c r="A1795">
        <v>15421521</v>
      </c>
    </row>
    <row r="1796" spans="1:1">
      <c r="A1796">
        <v>15421971</v>
      </c>
    </row>
    <row r="1797" spans="1:1">
      <c r="A1797">
        <v>15422951</v>
      </c>
    </row>
    <row r="1798" spans="1:1">
      <c r="A1798">
        <v>15424121</v>
      </c>
    </row>
    <row r="1799" spans="1:1">
      <c r="A1799">
        <v>15426051</v>
      </c>
    </row>
    <row r="1800" spans="1:1">
      <c r="A1800">
        <v>15427171</v>
      </c>
    </row>
    <row r="1801" spans="1:1">
      <c r="A1801">
        <v>15432841</v>
      </c>
    </row>
    <row r="1802" spans="1:1">
      <c r="A1802">
        <v>15433031</v>
      </c>
    </row>
    <row r="1803" spans="1:1">
      <c r="A1803">
        <v>15434151</v>
      </c>
    </row>
    <row r="1804" spans="1:1">
      <c r="A1804">
        <v>15435131</v>
      </c>
    </row>
    <row r="1805" spans="1:1">
      <c r="A1805">
        <v>15436111</v>
      </c>
    </row>
    <row r="1806" spans="1:1">
      <c r="A1806">
        <v>15441131</v>
      </c>
    </row>
    <row r="1807" spans="1:1">
      <c r="A1807">
        <v>15442081</v>
      </c>
    </row>
    <row r="1808" spans="1:1">
      <c r="A1808">
        <v>15442871</v>
      </c>
    </row>
    <row r="1809" spans="1:1">
      <c r="A1809">
        <v>15442901</v>
      </c>
    </row>
    <row r="1810" spans="1:1">
      <c r="A1810">
        <v>15445021</v>
      </c>
    </row>
    <row r="1811" spans="1:1">
      <c r="A1811">
        <v>15445161</v>
      </c>
    </row>
    <row r="1812" spans="1:1">
      <c r="A1812">
        <v>15446931</v>
      </c>
    </row>
    <row r="1813" spans="1:1">
      <c r="A1813">
        <v>15447121</v>
      </c>
    </row>
    <row r="1814" spans="1:1">
      <c r="A1814">
        <v>15451021</v>
      </c>
    </row>
    <row r="1815" spans="1:1">
      <c r="A1815">
        <v>15451161</v>
      </c>
    </row>
    <row r="1816" spans="1:1">
      <c r="A1816">
        <v>15451951</v>
      </c>
    </row>
    <row r="1817" spans="1:1">
      <c r="A1817">
        <v>15453121</v>
      </c>
    </row>
    <row r="1818" spans="1:1">
      <c r="A1818">
        <v>15455981</v>
      </c>
    </row>
    <row r="1819" spans="1:1">
      <c r="A1819">
        <v>15457151</v>
      </c>
    </row>
    <row r="1820" spans="1:1">
      <c r="A1820">
        <v>15458131</v>
      </c>
    </row>
    <row r="1821" spans="1:1">
      <c r="A1821">
        <v>15463151</v>
      </c>
    </row>
    <row r="1822" spans="1:1">
      <c r="A1822">
        <v>15464131</v>
      </c>
    </row>
    <row r="1823" spans="1:1">
      <c r="A1823">
        <v>15465111</v>
      </c>
    </row>
    <row r="1824" spans="1:1">
      <c r="A1824">
        <v>15466851</v>
      </c>
    </row>
    <row r="1825" spans="1:1">
      <c r="A1825">
        <v>15467041</v>
      </c>
    </row>
    <row r="1826" spans="1:1">
      <c r="A1826">
        <v>15468161</v>
      </c>
    </row>
    <row r="1827" spans="1:1">
      <c r="A1827">
        <v>15471111</v>
      </c>
    </row>
    <row r="1828" spans="1:1">
      <c r="A1828">
        <v>15473041</v>
      </c>
    </row>
    <row r="1829" spans="1:1">
      <c r="A1829">
        <v>15474161</v>
      </c>
    </row>
    <row r="1830" spans="1:1">
      <c r="A1830">
        <v>15475141</v>
      </c>
    </row>
    <row r="1831" spans="1:1">
      <c r="A1831">
        <v>15476091</v>
      </c>
    </row>
    <row r="1832" spans="1:1">
      <c r="A1832">
        <v>15476911</v>
      </c>
    </row>
    <row r="1833" spans="1:1">
      <c r="A1833">
        <v>15481001</v>
      </c>
    </row>
    <row r="1834" spans="1:1">
      <c r="A1834">
        <v>15481141</v>
      </c>
    </row>
    <row r="1835" spans="1:1">
      <c r="A1835">
        <v>15482091</v>
      </c>
    </row>
    <row r="1836" spans="1:1">
      <c r="A1836">
        <v>15482881</v>
      </c>
    </row>
    <row r="1837" spans="1:1">
      <c r="A1837">
        <v>15485961</v>
      </c>
    </row>
    <row r="1838" spans="1:1">
      <c r="A1838">
        <v>15486801</v>
      </c>
    </row>
    <row r="1839" spans="1:1">
      <c r="A1839">
        <v>15487131</v>
      </c>
    </row>
    <row r="1840" spans="1:1">
      <c r="A1840">
        <v>15488111</v>
      </c>
    </row>
    <row r="1841" spans="1:1">
      <c r="A1841">
        <v>15491031</v>
      </c>
    </row>
    <row r="1842" spans="1:1">
      <c r="A1842">
        <v>15491961</v>
      </c>
    </row>
    <row r="1843" spans="1:1">
      <c r="A1843">
        <v>15494111</v>
      </c>
    </row>
    <row r="1844" spans="1:1">
      <c r="A1844">
        <v>15497161</v>
      </c>
    </row>
    <row r="1845" spans="1:1">
      <c r="A1845">
        <v>15498141</v>
      </c>
    </row>
    <row r="1846" spans="1:1">
      <c r="A1846">
        <v>15501061</v>
      </c>
    </row>
    <row r="1847" spans="1:1">
      <c r="A1847">
        <v>15503161</v>
      </c>
    </row>
    <row r="1848" spans="1:1">
      <c r="A1848">
        <v>15505091</v>
      </c>
    </row>
    <row r="1849" spans="1:1">
      <c r="A1849">
        <v>15505121</v>
      </c>
    </row>
    <row r="1850" spans="1:1">
      <c r="A1850">
        <v>15505911</v>
      </c>
    </row>
    <row r="1851" spans="1:1">
      <c r="A1851">
        <v>15506071</v>
      </c>
    </row>
    <row r="1852" spans="1:1">
      <c r="A1852">
        <v>15506861</v>
      </c>
    </row>
    <row r="1853" spans="1:1">
      <c r="A1853">
        <v>15511091</v>
      </c>
    </row>
    <row r="1854" spans="1:1">
      <c r="A1854">
        <v>15511121</v>
      </c>
    </row>
    <row r="1855" spans="1:1">
      <c r="A1855">
        <v>15512101</v>
      </c>
    </row>
    <row r="1856" spans="1:1">
      <c r="A1856">
        <v>15514031</v>
      </c>
    </row>
    <row r="1857" spans="1:1">
      <c r="A1857">
        <v>15515011</v>
      </c>
    </row>
    <row r="1858" spans="1:1">
      <c r="A1858">
        <v>15515151</v>
      </c>
    </row>
    <row r="1859" spans="1:1">
      <c r="A1859">
        <v>15516921</v>
      </c>
    </row>
    <row r="1860" spans="1:1">
      <c r="A1860">
        <v>15521011</v>
      </c>
    </row>
    <row r="1861" spans="1:1">
      <c r="A1861">
        <v>15521151</v>
      </c>
    </row>
    <row r="1862" spans="1:1">
      <c r="A1862">
        <v>15522891</v>
      </c>
    </row>
    <row r="1863" spans="1:1">
      <c r="A1863">
        <v>15522921</v>
      </c>
    </row>
    <row r="1864" spans="1:1">
      <c r="A1864">
        <v>15523871</v>
      </c>
    </row>
    <row r="1865" spans="1:1">
      <c r="A1865">
        <v>15525831</v>
      </c>
    </row>
    <row r="1866" spans="1:1">
      <c r="A1866">
        <v>15525971</v>
      </c>
    </row>
    <row r="1867" spans="1:1">
      <c r="A1867">
        <v>15526781</v>
      </c>
    </row>
    <row r="1868" spans="1:1">
      <c r="A1868">
        <v>15526811</v>
      </c>
    </row>
    <row r="1869" spans="1:1">
      <c r="A1869">
        <v>15527141</v>
      </c>
    </row>
    <row r="1870" spans="1:1">
      <c r="A1870">
        <v>15528121</v>
      </c>
    </row>
    <row r="1871" spans="1:1">
      <c r="A1871">
        <v>15531971</v>
      </c>
    </row>
    <row r="1872" spans="1:1">
      <c r="A1872">
        <v>15532951</v>
      </c>
    </row>
    <row r="1873" spans="1:1">
      <c r="A1873">
        <v>15534121</v>
      </c>
    </row>
    <row r="1874" spans="1:1">
      <c r="A1874">
        <v>15537031</v>
      </c>
    </row>
    <row r="1875" spans="1:1">
      <c r="A1875">
        <v>15537171</v>
      </c>
    </row>
    <row r="1876" spans="1:1">
      <c r="A1876">
        <v>15541071</v>
      </c>
    </row>
    <row r="1877" spans="1:1">
      <c r="A1877">
        <v>15541101</v>
      </c>
    </row>
    <row r="1878" spans="1:1">
      <c r="A1878">
        <v>15543031</v>
      </c>
    </row>
    <row r="1879" spans="1:1">
      <c r="A1879">
        <v>15544151</v>
      </c>
    </row>
    <row r="1880" spans="1:1">
      <c r="A1880">
        <v>15545131</v>
      </c>
    </row>
    <row r="1881" spans="1:1">
      <c r="A1881">
        <v>15545891</v>
      </c>
    </row>
    <row r="1882" spans="1:1">
      <c r="A1882">
        <v>15546081</v>
      </c>
    </row>
    <row r="1883" spans="1:1">
      <c r="A1883">
        <v>15551131</v>
      </c>
    </row>
    <row r="1884" spans="1:1">
      <c r="A1884">
        <v>15552871</v>
      </c>
    </row>
    <row r="1885" spans="1:1">
      <c r="A1885">
        <v>15552901</v>
      </c>
    </row>
    <row r="1886" spans="1:1">
      <c r="A1886">
        <v>15555021</v>
      </c>
    </row>
    <row r="1887" spans="1:1">
      <c r="A1887">
        <v>15555161</v>
      </c>
    </row>
    <row r="1888" spans="1:1">
      <c r="A1888">
        <v>15557121</v>
      </c>
    </row>
    <row r="1889" spans="1:1">
      <c r="A1889">
        <v>15561501</v>
      </c>
    </row>
    <row r="1890" spans="1:1">
      <c r="A1890">
        <v>15561951</v>
      </c>
    </row>
    <row r="1891" spans="1:1">
      <c r="A1891">
        <v>15563121</v>
      </c>
    </row>
    <row r="1892" spans="1:1">
      <c r="A1892">
        <v>15567151</v>
      </c>
    </row>
    <row r="1893" spans="1:1">
      <c r="A1893">
        <v>15568131</v>
      </c>
    </row>
    <row r="1894" spans="1:1">
      <c r="A1894">
        <v>15573151</v>
      </c>
    </row>
    <row r="1895" spans="1:1">
      <c r="A1895">
        <v>15574131</v>
      </c>
    </row>
    <row r="1896" spans="1:1">
      <c r="A1896">
        <v>15575111</v>
      </c>
    </row>
    <row r="1897" spans="1:1">
      <c r="A1897">
        <v>15576851</v>
      </c>
    </row>
    <row r="1898" spans="1:1">
      <c r="A1898">
        <v>15577041</v>
      </c>
    </row>
    <row r="1899" spans="1:1">
      <c r="A1899">
        <v>15577521</v>
      </c>
    </row>
    <row r="1900" spans="1:1">
      <c r="A1900">
        <v>15578161</v>
      </c>
    </row>
    <row r="1901" spans="1:1">
      <c r="A1901">
        <v>15583041</v>
      </c>
    </row>
    <row r="1902" spans="1:1">
      <c r="A1902">
        <v>15584021</v>
      </c>
    </row>
    <row r="1903" spans="1:1">
      <c r="A1903">
        <v>15584161</v>
      </c>
    </row>
    <row r="1904" spans="1:1">
      <c r="A1904">
        <v>15585141</v>
      </c>
    </row>
    <row r="1905" spans="1:1">
      <c r="A1905">
        <v>15586091</v>
      </c>
    </row>
    <row r="1906" spans="1:1">
      <c r="A1906">
        <v>15586911</v>
      </c>
    </row>
    <row r="1907" spans="1:1">
      <c r="A1907">
        <v>15591141</v>
      </c>
    </row>
    <row r="1908" spans="1:1">
      <c r="A1908">
        <v>15592881</v>
      </c>
    </row>
    <row r="1909" spans="1:1">
      <c r="A1909">
        <v>15594051</v>
      </c>
    </row>
    <row r="1910" spans="1:1">
      <c r="A1910">
        <v>15596771</v>
      </c>
    </row>
    <row r="1911" spans="1:1">
      <c r="A1911">
        <v>15596801</v>
      </c>
    </row>
    <row r="1912" spans="1:1">
      <c r="A1912">
        <v>15598111</v>
      </c>
    </row>
    <row r="1913" spans="1:1">
      <c r="A1913">
        <v>15601511</v>
      </c>
    </row>
    <row r="1914" spans="1:1">
      <c r="A1914">
        <v>15601961</v>
      </c>
    </row>
    <row r="1915" spans="1:1">
      <c r="A1915">
        <v>15603131</v>
      </c>
    </row>
    <row r="1916" spans="1:1">
      <c r="A1916">
        <v>15604111</v>
      </c>
    </row>
    <row r="1917" spans="1:1">
      <c r="A1917">
        <v>15605061</v>
      </c>
    </row>
    <row r="1918" spans="1:1">
      <c r="A1918">
        <v>15605851</v>
      </c>
    </row>
    <row r="1919" spans="1:1">
      <c r="A1919">
        <v>15606831</v>
      </c>
    </row>
    <row r="1920" spans="1:1">
      <c r="A1920">
        <v>15607161</v>
      </c>
    </row>
    <row r="1921" spans="1:1">
      <c r="A1921">
        <v>15608141</v>
      </c>
    </row>
    <row r="1922" spans="1:1">
      <c r="A1922">
        <v>15611061</v>
      </c>
    </row>
    <row r="1923" spans="1:1">
      <c r="A1923">
        <v>15613161</v>
      </c>
    </row>
    <row r="1924" spans="1:1">
      <c r="A1924">
        <v>15615091</v>
      </c>
    </row>
    <row r="1925" spans="1:1">
      <c r="A1925">
        <v>15615121</v>
      </c>
    </row>
    <row r="1926" spans="1:1">
      <c r="A1926">
        <v>15615911</v>
      </c>
    </row>
    <row r="1927" spans="1:1">
      <c r="A1927">
        <v>15616071</v>
      </c>
    </row>
    <row r="1928" spans="1:1">
      <c r="A1928">
        <v>15616101</v>
      </c>
    </row>
    <row r="1929" spans="1:1">
      <c r="A1929">
        <v>15621091</v>
      </c>
    </row>
    <row r="1930" spans="1:1">
      <c r="A1930">
        <v>15621121</v>
      </c>
    </row>
    <row r="1931" spans="1:1">
      <c r="A1931">
        <v>15622101</v>
      </c>
    </row>
    <row r="1932" spans="1:1">
      <c r="A1932">
        <v>15624031</v>
      </c>
    </row>
    <row r="1933" spans="1:1">
      <c r="A1933">
        <v>15625011</v>
      </c>
    </row>
    <row r="1934" spans="1:1">
      <c r="A1934">
        <v>15625151</v>
      </c>
    </row>
    <row r="1935" spans="1:1">
      <c r="A1935">
        <v>15626921</v>
      </c>
    </row>
    <row r="1936" spans="1:1">
      <c r="A1936">
        <v>15631011</v>
      </c>
    </row>
    <row r="1937" spans="1:1">
      <c r="A1937">
        <v>15631151</v>
      </c>
    </row>
    <row r="1938" spans="1:1">
      <c r="A1938">
        <v>15632921</v>
      </c>
    </row>
    <row r="1939" spans="1:1">
      <c r="A1939">
        <v>15633871</v>
      </c>
    </row>
    <row r="1940" spans="1:1">
      <c r="A1940">
        <v>15635041</v>
      </c>
    </row>
    <row r="1941" spans="1:1">
      <c r="A1941">
        <v>15635831</v>
      </c>
    </row>
    <row r="1942" spans="1:1">
      <c r="A1942">
        <v>15635971</v>
      </c>
    </row>
    <row r="1943" spans="1:1">
      <c r="A1943">
        <v>15637141</v>
      </c>
    </row>
    <row r="1944" spans="1:1">
      <c r="A1944">
        <v>15638121</v>
      </c>
    </row>
    <row r="1945" spans="1:1">
      <c r="A1945">
        <v>15642951</v>
      </c>
    </row>
    <row r="1946" spans="1:1">
      <c r="A1946">
        <v>15644121</v>
      </c>
    </row>
    <row r="1947" spans="1:1">
      <c r="A1947">
        <v>15647031</v>
      </c>
    </row>
    <row r="1948" spans="1:1">
      <c r="A1948">
        <v>15651071</v>
      </c>
    </row>
    <row r="1949" spans="1:1">
      <c r="A1949">
        <v>15651101</v>
      </c>
    </row>
    <row r="1950" spans="1:1">
      <c r="A1950">
        <v>15652841</v>
      </c>
    </row>
    <row r="1951" spans="1:1">
      <c r="A1951">
        <v>15653031</v>
      </c>
    </row>
    <row r="1952" spans="1:1">
      <c r="A1952">
        <v>15654011</v>
      </c>
    </row>
    <row r="1953" spans="1:1">
      <c r="A1953">
        <v>15654151</v>
      </c>
    </row>
    <row r="1954" spans="1:1">
      <c r="A1954">
        <v>15655131</v>
      </c>
    </row>
    <row r="1955" spans="1:1">
      <c r="A1955">
        <v>15655891</v>
      </c>
    </row>
    <row r="1956" spans="1:1">
      <c r="A1956">
        <v>15656081</v>
      </c>
    </row>
    <row r="1957" spans="1:1">
      <c r="A1957">
        <v>15661131</v>
      </c>
    </row>
    <row r="1958" spans="1:1">
      <c r="A1958">
        <v>15662871</v>
      </c>
    </row>
    <row r="1959" spans="1:1">
      <c r="A1959">
        <v>15662901</v>
      </c>
    </row>
    <row r="1960" spans="1:1">
      <c r="A1960">
        <v>15665021</v>
      </c>
    </row>
    <row r="1961" spans="1:1">
      <c r="A1961">
        <v>15665161</v>
      </c>
    </row>
    <row r="1962" spans="1:1">
      <c r="A1962">
        <v>15665811</v>
      </c>
    </row>
    <row r="1963" spans="1:1">
      <c r="A1963">
        <v>15665951</v>
      </c>
    </row>
    <row r="1964" spans="1:1">
      <c r="A1964">
        <v>15666931</v>
      </c>
    </row>
    <row r="1965" spans="1:1">
      <c r="A1965">
        <v>15667121</v>
      </c>
    </row>
    <row r="1966" spans="1:1">
      <c r="A1966">
        <v>15671951</v>
      </c>
    </row>
    <row r="1967" spans="1:1">
      <c r="A1967">
        <v>15673121</v>
      </c>
    </row>
    <row r="1968" spans="1:1">
      <c r="A1968">
        <v>15675051</v>
      </c>
    </row>
    <row r="1969" spans="1:1">
      <c r="A1969">
        <v>15677151</v>
      </c>
    </row>
    <row r="1970" spans="1:1">
      <c r="A1970">
        <v>15678131</v>
      </c>
    </row>
    <row r="1971" spans="1:1">
      <c r="A1971">
        <v>15683151</v>
      </c>
    </row>
    <row r="1972" spans="1:1">
      <c r="A1972">
        <v>15685901</v>
      </c>
    </row>
    <row r="1973" spans="1:1">
      <c r="A1973">
        <v>15686851</v>
      </c>
    </row>
    <row r="1974" spans="1:1">
      <c r="A1974">
        <v>15687041</v>
      </c>
    </row>
    <row r="1975" spans="1:1">
      <c r="A1975">
        <v>15688161</v>
      </c>
    </row>
    <row r="1976" spans="1:1">
      <c r="A1976">
        <v>15691081</v>
      </c>
    </row>
    <row r="1977" spans="1:1">
      <c r="A1977">
        <v>15691111</v>
      </c>
    </row>
    <row r="1978" spans="1:1">
      <c r="A1978">
        <v>15694021</v>
      </c>
    </row>
    <row r="1979" spans="1:1">
      <c r="A1979">
        <v>15694161</v>
      </c>
    </row>
    <row r="1980" spans="1:1">
      <c r="A1980">
        <v>15694501</v>
      </c>
    </row>
    <row r="1981" spans="1:1">
      <c r="A1981">
        <v>15695001</v>
      </c>
    </row>
    <row r="1982" spans="1:1">
      <c r="A1982">
        <v>15695141</v>
      </c>
    </row>
    <row r="1983" spans="1:1">
      <c r="A1983">
        <v>15696091</v>
      </c>
    </row>
    <row r="1984" spans="1:1">
      <c r="A1984">
        <v>15696911</v>
      </c>
    </row>
    <row r="1985" spans="1:1">
      <c r="A1985">
        <v>15701001</v>
      </c>
    </row>
    <row r="1986" spans="1:1">
      <c r="A1986">
        <v>15701141</v>
      </c>
    </row>
    <row r="1987" spans="1:1">
      <c r="A1987">
        <v>15702881</v>
      </c>
    </row>
    <row r="1988" spans="1:1">
      <c r="A1988">
        <v>15704051</v>
      </c>
    </row>
    <row r="1989" spans="1:1">
      <c r="A1989">
        <v>15706771</v>
      </c>
    </row>
    <row r="1990" spans="1:1">
      <c r="A1990">
        <v>15706801</v>
      </c>
    </row>
    <row r="1991" spans="1:1">
      <c r="A1991">
        <v>15707131</v>
      </c>
    </row>
    <row r="1992" spans="1:1">
      <c r="A1992">
        <v>15708111</v>
      </c>
    </row>
    <row r="1993" spans="1:1">
      <c r="A1993">
        <v>15711961</v>
      </c>
    </row>
    <row r="1994" spans="1:1">
      <c r="A1994">
        <v>15713131</v>
      </c>
    </row>
    <row r="1995" spans="1:1">
      <c r="A1995">
        <v>15714111</v>
      </c>
    </row>
    <row r="1996" spans="1:1">
      <c r="A1996">
        <v>15715061</v>
      </c>
    </row>
    <row r="1997" spans="1:1">
      <c r="A1997">
        <v>15715851</v>
      </c>
    </row>
    <row r="1998" spans="1:1">
      <c r="A1998">
        <v>15716831</v>
      </c>
    </row>
    <row r="1999" spans="1:1">
      <c r="A1999">
        <v>15718141</v>
      </c>
    </row>
    <row r="2000" spans="1:1">
      <c r="A2000">
        <v>15722831</v>
      </c>
    </row>
    <row r="2001" spans="1:1">
      <c r="A2001">
        <v>15723161</v>
      </c>
    </row>
    <row r="2002" spans="1:1">
      <c r="A2002">
        <v>15724141</v>
      </c>
    </row>
    <row r="2003" spans="1:1">
      <c r="A2003">
        <v>15725091</v>
      </c>
    </row>
    <row r="2004" spans="1:1">
      <c r="A2004">
        <v>15725121</v>
      </c>
    </row>
    <row r="2005" spans="1:1">
      <c r="A2005">
        <v>15725881</v>
      </c>
    </row>
    <row r="2006" spans="1:1">
      <c r="A2006">
        <v>15726101</v>
      </c>
    </row>
    <row r="2007" spans="1:1">
      <c r="A2007">
        <v>15728031</v>
      </c>
    </row>
    <row r="2008" spans="1:1">
      <c r="A2008">
        <v>15731091</v>
      </c>
    </row>
    <row r="2009" spans="1:1">
      <c r="A2009">
        <v>15731121</v>
      </c>
    </row>
    <row r="2010" spans="1:1">
      <c r="A2010">
        <v>15732101</v>
      </c>
    </row>
    <row r="2011" spans="1:1">
      <c r="A2011">
        <v>15733981</v>
      </c>
    </row>
    <row r="2012" spans="1:1">
      <c r="A2012">
        <v>15734031</v>
      </c>
    </row>
    <row r="2013" spans="1:1">
      <c r="A2013">
        <v>15735151</v>
      </c>
    </row>
    <row r="2014" spans="1:1">
      <c r="A2014">
        <v>15736921</v>
      </c>
    </row>
    <row r="2015" spans="1:1">
      <c r="A2015">
        <v>15741011</v>
      </c>
    </row>
    <row r="2016" spans="1:1">
      <c r="A2016">
        <v>15741151</v>
      </c>
    </row>
    <row r="2017" spans="1:1">
      <c r="A2017">
        <v>15742891</v>
      </c>
    </row>
    <row r="2018" spans="1:1">
      <c r="A2018">
        <v>15742921</v>
      </c>
    </row>
    <row r="2019" spans="1:1">
      <c r="A2019">
        <v>15743871</v>
      </c>
    </row>
    <row r="2020" spans="1:1">
      <c r="A2020">
        <v>15745041</v>
      </c>
    </row>
    <row r="2021" spans="1:1">
      <c r="A2021">
        <v>15745831</v>
      </c>
    </row>
    <row r="2022" spans="1:1">
      <c r="A2022">
        <v>15745971</v>
      </c>
    </row>
    <row r="2023" spans="1:1">
      <c r="A2023">
        <v>15747141</v>
      </c>
    </row>
    <row r="2024" spans="1:1">
      <c r="A2024">
        <v>15748121</v>
      </c>
    </row>
    <row r="2025" spans="1:1">
      <c r="A2025">
        <v>15754121</v>
      </c>
    </row>
    <row r="2026" spans="1:1">
      <c r="A2026">
        <v>15755101</v>
      </c>
    </row>
    <row r="2027" spans="1:1">
      <c r="A2027">
        <v>15757031</v>
      </c>
    </row>
    <row r="2028" spans="1:1">
      <c r="A2028">
        <v>15758011</v>
      </c>
    </row>
    <row r="2029" spans="1:1">
      <c r="A2029">
        <v>15761071</v>
      </c>
    </row>
    <row r="2030" spans="1:1">
      <c r="A2030">
        <v>15761101</v>
      </c>
    </row>
    <row r="2031" spans="1:1">
      <c r="A2031">
        <v>15762841</v>
      </c>
    </row>
    <row r="2032" spans="1:1">
      <c r="A2032">
        <v>15763031</v>
      </c>
    </row>
    <row r="2033" spans="1:1">
      <c r="A2033">
        <v>15764011</v>
      </c>
    </row>
    <row r="2034" spans="1:1">
      <c r="A2034">
        <v>15764151</v>
      </c>
    </row>
    <row r="2035" spans="1:1">
      <c r="A2035">
        <v>15765131</v>
      </c>
    </row>
    <row r="2036" spans="1:1">
      <c r="A2036">
        <v>15765891</v>
      </c>
    </row>
    <row r="2037" spans="1:1">
      <c r="A2037">
        <v>15766081</v>
      </c>
    </row>
    <row r="2038" spans="1:1">
      <c r="A2038">
        <v>15773991</v>
      </c>
    </row>
    <row r="2039" spans="1:1">
      <c r="A2039">
        <v>15774041</v>
      </c>
    </row>
    <row r="2040" spans="1:1">
      <c r="A2040">
        <v>15775021</v>
      </c>
    </row>
    <row r="2041" spans="1:1">
      <c r="A2041">
        <v>15775161</v>
      </c>
    </row>
    <row r="2042" spans="1:1">
      <c r="A2042">
        <v>15775951</v>
      </c>
    </row>
    <row r="2043" spans="1:1">
      <c r="A2043">
        <v>15777121</v>
      </c>
    </row>
    <row r="2044" spans="1:1">
      <c r="A2044">
        <v>15783121</v>
      </c>
    </row>
    <row r="2045" spans="1:1">
      <c r="A2045">
        <v>15785051</v>
      </c>
    </row>
    <row r="2046" spans="1:1">
      <c r="A2046">
        <v>15787151</v>
      </c>
    </row>
    <row r="2047" spans="1:1">
      <c r="A2047">
        <v>15793151</v>
      </c>
    </row>
    <row r="2048" spans="1:1">
      <c r="A2048">
        <v>15795111</v>
      </c>
    </row>
    <row r="2049" spans="1:1">
      <c r="A2049">
        <v>15796851</v>
      </c>
    </row>
    <row r="2050" spans="1:1">
      <c r="A2050">
        <v>15797041</v>
      </c>
    </row>
    <row r="2051" spans="1:1">
      <c r="A2051">
        <v>15798161</v>
      </c>
    </row>
    <row r="2052" spans="1:1">
      <c r="A2052">
        <v>15801081</v>
      </c>
    </row>
    <row r="2053" spans="1:1">
      <c r="A2053">
        <v>15801111</v>
      </c>
    </row>
    <row r="2054" spans="1:1">
      <c r="A2054">
        <v>15801871</v>
      </c>
    </row>
    <row r="2055" spans="1:1">
      <c r="A2055">
        <v>15802851</v>
      </c>
    </row>
    <row r="2056" spans="1:1">
      <c r="A2056">
        <v>15803041</v>
      </c>
    </row>
    <row r="2057" spans="1:1">
      <c r="A2057">
        <v>15804021</v>
      </c>
    </row>
    <row r="2058" spans="1:1">
      <c r="A2058">
        <v>15804161</v>
      </c>
    </row>
    <row r="2059" spans="1:1">
      <c r="A2059">
        <v>15805001</v>
      </c>
    </row>
    <row r="2060" spans="1:1">
      <c r="A2060">
        <v>15805141</v>
      </c>
    </row>
    <row r="2061" spans="1:1">
      <c r="A2061">
        <v>15805931</v>
      </c>
    </row>
    <row r="2062" spans="1:1">
      <c r="A2062">
        <v>15806091</v>
      </c>
    </row>
    <row r="2063" spans="1:1">
      <c r="A2063">
        <v>15808051</v>
      </c>
    </row>
    <row r="2064" spans="1:1">
      <c r="A2064">
        <v>15808981</v>
      </c>
    </row>
    <row r="2065" spans="1:1">
      <c r="A2065">
        <v>15811141</v>
      </c>
    </row>
    <row r="2066" spans="1:1">
      <c r="A2066">
        <v>15812881</v>
      </c>
    </row>
    <row r="2067" spans="1:1">
      <c r="A2067">
        <v>15813101</v>
      </c>
    </row>
    <row r="2068" spans="1:1">
      <c r="A2068">
        <v>15814051</v>
      </c>
    </row>
    <row r="2069" spans="1:1">
      <c r="A2069">
        <v>15816801</v>
      </c>
    </row>
    <row r="2070" spans="1:1">
      <c r="A2070">
        <v>15817131</v>
      </c>
    </row>
    <row r="2071" spans="1:1">
      <c r="A2071">
        <v>15818111</v>
      </c>
    </row>
    <row r="2072" spans="1:1">
      <c r="A2072">
        <v>15823131</v>
      </c>
    </row>
    <row r="2073" spans="1:1">
      <c r="A2073">
        <v>15824111</v>
      </c>
    </row>
    <row r="2074" spans="1:1">
      <c r="A2074">
        <v>15825061</v>
      </c>
    </row>
    <row r="2075" spans="1:1">
      <c r="A2075">
        <v>15827021</v>
      </c>
    </row>
    <row r="2076" spans="1:1">
      <c r="A2076">
        <v>15828141</v>
      </c>
    </row>
    <row r="2077" spans="1:1">
      <c r="A2077">
        <v>15832831</v>
      </c>
    </row>
    <row r="2078" spans="1:1">
      <c r="A2078">
        <v>15833161</v>
      </c>
    </row>
    <row r="2079" spans="1:1">
      <c r="A2079">
        <v>15834141</v>
      </c>
    </row>
    <row r="2080" spans="1:1">
      <c r="A2080">
        <v>15835091</v>
      </c>
    </row>
    <row r="2081" spans="1:1">
      <c r="A2081">
        <v>15835121</v>
      </c>
    </row>
    <row r="2082" spans="1:1">
      <c r="A2082">
        <v>15835881</v>
      </c>
    </row>
    <row r="2083" spans="1:1">
      <c r="A2083">
        <v>15836691</v>
      </c>
    </row>
    <row r="2084" spans="1:1">
      <c r="A2084">
        <v>15838031</v>
      </c>
    </row>
    <row r="2085" spans="1:1">
      <c r="A2085">
        <v>15841091</v>
      </c>
    </row>
    <row r="2086" spans="1:1">
      <c r="A2086">
        <v>15841121</v>
      </c>
    </row>
    <row r="2087" spans="1:1">
      <c r="A2087">
        <v>15841911</v>
      </c>
    </row>
    <row r="2088" spans="1:1">
      <c r="A2088">
        <v>15842101</v>
      </c>
    </row>
    <row r="2089" spans="1:1">
      <c r="A2089">
        <v>15842861</v>
      </c>
    </row>
    <row r="2090" spans="1:1">
      <c r="A2090">
        <v>15843981</v>
      </c>
    </row>
    <row r="2091" spans="1:1">
      <c r="A2091">
        <v>15844031</v>
      </c>
    </row>
    <row r="2092" spans="1:1">
      <c r="A2092">
        <v>15845151</v>
      </c>
    </row>
    <row r="2093" spans="1:1">
      <c r="A2093">
        <v>15851151</v>
      </c>
    </row>
    <row r="2094" spans="1:1">
      <c r="A2094">
        <v>15852891</v>
      </c>
    </row>
    <row r="2095" spans="1:1">
      <c r="A2095">
        <v>15852921</v>
      </c>
    </row>
    <row r="2096" spans="1:1">
      <c r="A2096">
        <v>15853111</v>
      </c>
    </row>
    <row r="2097" spans="1:1">
      <c r="A2097">
        <v>15853871</v>
      </c>
    </row>
    <row r="2098" spans="1:1">
      <c r="A2098">
        <v>15855041</v>
      </c>
    </row>
    <row r="2099" spans="1:1">
      <c r="A2099">
        <v>15855831</v>
      </c>
    </row>
    <row r="2100" spans="1:1">
      <c r="A2100">
        <v>15857141</v>
      </c>
    </row>
    <row r="2101" spans="1:1">
      <c r="A2101">
        <v>15858121</v>
      </c>
    </row>
    <row r="2102" spans="1:1">
      <c r="A2102">
        <v>15862781</v>
      </c>
    </row>
    <row r="2103" spans="1:1">
      <c r="A2103">
        <v>15863141</v>
      </c>
    </row>
    <row r="2104" spans="1:1">
      <c r="A2104">
        <v>15864121</v>
      </c>
    </row>
    <row r="2105" spans="1:1">
      <c r="A2105">
        <v>15865071</v>
      </c>
    </row>
    <row r="2106" spans="1:1">
      <c r="A2106">
        <v>15865101</v>
      </c>
    </row>
    <row r="2107" spans="1:1">
      <c r="A2107">
        <v>15867031</v>
      </c>
    </row>
    <row r="2108" spans="1:1">
      <c r="A2108">
        <v>15868011</v>
      </c>
    </row>
    <row r="2109" spans="1:1">
      <c r="A2109">
        <v>15871071</v>
      </c>
    </row>
    <row r="2110" spans="1:1">
      <c r="A2110">
        <v>15871101</v>
      </c>
    </row>
    <row r="2111" spans="1:1">
      <c r="A2111">
        <v>15872841</v>
      </c>
    </row>
    <row r="2112" spans="1:1">
      <c r="A2112">
        <v>15873031</v>
      </c>
    </row>
    <row r="2113" spans="1:1">
      <c r="A2113">
        <v>15874011</v>
      </c>
    </row>
    <row r="2114" spans="1:1">
      <c r="A2114">
        <v>15874151</v>
      </c>
    </row>
    <row r="2115" spans="1:1">
      <c r="A2115">
        <v>15875131</v>
      </c>
    </row>
    <row r="2116" spans="1:1">
      <c r="A2116">
        <v>15875921</v>
      </c>
    </row>
    <row r="2117" spans="1:1">
      <c r="A2117">
        <v>15881891</v>
      </c>
    </row>
    <row r="2118" spans="1:1">
      <c r="A2118">
        <v>15881921</v>
      </c>
    </row>
    <row r="2119" spans="1:1">
      <c r="A2119">
        <v>15883991</v>
      </c>
    </row>
    <row r="2120" spans="1:1">
      <c r="A2120">
        <v>15884041</v>
      </c>
    </row>
    <row r="2121" spans="1:1">
      <c r="A2121">
        <v>15885161</v>
      </c>
    </row>
    <row r="2122" spans="1:1">
      <c r="A2122">
        <v>15885811</v>
      </c>
    </row>
    <row r="2123" spans="1:1">
      <c r="A2123">
        <v>15886761</v>
      </c>
    </row>
    <row r="2124" spans="1:1">
      <c r="A2124">
        <v>15893121</v>
      </c>
    </row>
    <row r="2125" spans="1:1">
      <c r="A2125">
        <v>15895051</v>
      </c>
    </row>
    <row r="2126" spans="1:1">
      <c r="A2126">
        <v>15897151</v>
      </c>
    </row>
    <row r="2127" spans="1:1">
      <c r="A2127">
        <v>15898131</v>
      </c>
    </row>
    <row r="2128" spans="1:1">
      <c r="A2128">
        <v>15903151</v>
      </c>
    </row>
    <row r="2129" spans="1:1">
      <c r="A2129">
        <v>15905111</v>
      </c>
    </row>
    <row r="2130" spans="1:1">
      <c r="A2130">
        <v>15905871</v>
      </c>
    </row>
    <row r="2131" spans="1:1">
      <c r="A2131">
        <v>15905901</v>
      </c>
    </row>
    <row r="2132" spans="1:1">
      <c r="A2132">
        <v>15906851</v>
      </c>
    </row>
    <row r="2133" spans="1:1">
      <c r="A2133">
        <v>15908161</v>
      </c>
    </row>
    <row r="2134" spans="1:1">
      <c r="A2134">
        <v>15911081</v>
      </c>
    </row>
    <row r="2135" spans="1:1">
      <c r="A2135">
        <v>15911111</v>
      </c>
    </row>
    <row r="2136" spans="1:1">
      <c r="A2136">
        <v>15911871</v>
      </c>
    </row>
    <row r="2137" spans="1:1">
      <c r="A2137">
        <v>15911901</v>
      </c>
    </row>
    <row r="2138" spans="1:1">
      <c r="A2138">
        <v>15912851</v>
      </c>
    </row>
    <row r="2139" spans="1:1">
      <c r="A2139">
        <v>15913041</v>
      </c>
    </row>
    <row r="2140" spans="1:1">
      <c r="A2140">
        <v>15914021</v>
      </c>
    </row>
    <row r="2141" spans="1:1">
      <c r="A2141">
        <v>15914161</v>
      </c>
    </row>
    <row r="2142" spans="1:1">
      <c r="A2142">
        <v>15915001</v>
      </c>
    </row>
    <row r="2143" spans="1:1">
      <c r="A2143">
        <v>15915141</v>
      </c>
    </row>
    <row r="2144" spans="1:1">
      <c r="A2144">
        <v>15915931</v>
      </c>
    </row>
    <row r="2145" spans="1:1">
      <c r="A2145">
        <v>15918051</v>
      </c>
    </row>
    <row r="2146" spans="1:1">
      <c r="A2146">
        <v>15918981</v>
      </c>
    </row>
    <row r="2147" spans="1:1">
      <c r="A2147">
        <v>15921141</v>
      </c>
    </row>
    <row r="2148" spans="1:1">
      <c r="A2148">
        <v>15922881</v>
      </c>
    </row>
    <row r="2149" spans="1:1">
      <c r="A2149">
        <v>15923101</v>
      </c>
    </row>
    <row r="2150" spans="1:1">
      <c r="A2150">
        <v>15926771</v>
      </c>
    </row>
    <row r="2151" spans="1:1">
      <c r="A2151">
        <v>15927131</v>
      </c>
    </row>
    <row r="2152" spans="1:1">
      <c r="A2152">
        <v>15928111</v>
      </c>
    </row>
    <row r="2153" spans="1:1">
      <c r="A2153">
        <v>15933131</v>
      </c>
    </row>
    <row r="2154" spans="1:1">
      <c r="A2154">
        <v>15934111</v>
      </c>
    </row>
    <row r="2155" spans="1:1">
      <c r="A2155">
        <v>15935061</v>
      </c>
    </row>
    <row r="2156" spans="1:1">
      <c r="A2156">
        <v>15935851</v>
      </c>
    </row>
    <row r="2157" spans="1:1">
      <c r="A2157">
        <v>15936831</v>
      </c>
    </row>
    <row r="2158" spans="1:1">
      <c r="A2158">
        <v>15937021</v>
      </c>
    </row>
    <row r="2159" spans="1:1">
      <c r="A2159">
        <v>15938141</v>
      </c>
    </row>
    <row r="2160" spans="1:1">
      <c r="A2160">
        <v>15942831</v>
      </c>
    </row>
    <row r="2161" spans="1:1">
      <c r="A2161">
        <v>15943161</v>
      </c>
    </row>
    <row r="2162" spans="1:1">
      <c r="A2162">
        <v>15944141</v>
      </c>
    </row>
    <row r="2163" spans="1:1">
      <c r="A2163">
        <v>15945121</v>
      </c>
    </row>
    <row r="2164" spans="1:1">
      <c r="A2164">
        <v>15947051</v>
      </c>
    </row>
    <row r="2165" spans="1:1">
      <c r="A2165">
        <v>15947981</v>
      </c>
    </row>
    <row r="2166" spans="1:1">
      <c r="A2166">
        <v>15948031</v>
      </c>
    </row>
    <row r="2167" spans="1:1">
      <c r="A2167">
        <v>15951121</v>
      </c>
    </row>
    <row r="2168" spans="1:1">
      <c r="A2168">
        <v>15951881</v>
      </c>
    </row>
    <row r="2169" spans="1:1">
      <c r="A2169">
        <v>15951911</v>
      </c>
    </row>
    <row r="2170" spans="1:1">
      <c r="A2170">
        <v>15952101</v>
      </c>
    </row>
    <row r="2171" spans="1:1">
      <c r="A2171">
        <v>15952861</v>
      </c>
    </row>
    <row r="2172" spans="1:1">
      <c r="A2172">
        <v>15953051</v>
      </c>
    </row>
    <row r="2173" spans="1:1">
      <c r="A2173">
        <v>15953981</v>
      </c>
    </row>
    <row r="2174" spans="1:1">
      <c r="A2174">
        <v>15954031</v>
      </c>
    </row>
    <row r="2175" spans="1:1">
      <c r="A2175">
        <v>15955151</v>
      </c>
    </row>
    <row r="2176" spans="1:1">
      <c r="A2176">
        <v>15961011</v>
      </c>
    </row>
    <row r="2177" spans="1:1">
      <c r="A2177">
        <v>15961151</v>
      </c>
    </row>
    <row r="2178" spans="1:1">
      <c r="A2178">
        <v>15961941</v>
      </c>
    </row>
    <row r="2179" spans="1:1">
      <c r="A2179">
        <v>15962891</v>
      </c>
    </row>
    <row r="2180" spans="1:1">
      <c r="A2180">
        <v>15963111</v>
      </c>
    </row>
    <row r="2181" spans="1:1">
      <c r="A2181">
        <v>15963871</v>
      </c>
    </row>
    <row r="2182" spans="1:1">
      <c r="A2182">
        <v>15965041</v>
      </c>
    </row>
    <row r="2183" spans="1:1">
      <c r="A2183">
        <v>15965831</v>
      </c>
    </row>
    <row r="2184" spans="1:1">
      <c r="A2184">
        <v>15967141</v>
      </c>
    </row>
    <row r="2185" spans="1:1">
      <c r="A2185">
        <v>15968121</v>
      </c>
    </row>
    <row r="2186" spans="1:1">
      <c r="A2186">
        <v>15972781</v>
      </c>
    </row>
    <row r="2187" spans="1:1">
      <c r="A2187">
        <v>15973001</v>
      </c>
    </row>
    <row r="2188" spans="1:1">
      <c r="A2188">
        <v>15973141</v>
      </c>
    </row>
    <row r="2189" spans="1:1">
      <c r="A2189">
        <v>15975071</v>
      </c>
    </row>
    <row r="2190" spans="1:1">
      <c r="A2190">
        <v>15975101</v>
      </c>
    </row>
    <row r="2191" spans="1:1">
      <c r="A2191">
        <v>15977031</v>
      </c>
    </row>
    <row r="2192" spans="1:1">
      <c r="A2192">
        <v>15978011</v>
      </c>
    </row>
    <row r="2193" spans="1:1">
      <c r="A2193">
        <v>15981071</v>
      </c>
    </row>
    <row r="2194" spans="1:1">
      <c r="A2194">
        <v>15981101</v>
      </c>
    </row>
    <row r="2195" spans="1:1">
      <c r="A2195">
        <v>15982841</v>
      </c>
    </row>
    <row r="2196" spans="1:1">
      <c r="A2196">
        <v>15983031</v>
      </c>
    </row>
    <row r="2197" spans="1:1">
      <c r="A2197">
        <v>15984011</v>
      </c>
    </row>
    <row r="2198" spans="1:1">
      <c r="A2198">
        <v>15984151</v>
      </c>
    </row>
    <row r="2199" spans="1:1">
      <c r="A2199">
        <v>15985921</v>
      </c>
    </row>
    <row r="2200" spans="1:1">
      <c r="A2200">
        <v>15986081</v>
      </c>
    </row>
    <row r="2201" spans="1:1">
      <c r="A2201">
        <v>15988041</v>
      </c>
    </row>
    <row r="2202" spans="1:1">
      <c r="A2202">
        <v>15991891</v>
      </c>
    </row>
    <row r="2203" spans="1:1">
      <c r="A2203">
        <v>15991921</v>
      </c>
    </row>
    <row r="2204" spans="1:1">
      <c r="A2204">
        <v>15993991</v>
      </c>
    </row>
    <row r="2205" spans="1:1">
      <c r="A2205">
        <v>15994041</v>
      </c>
    </row>
    <row r="2206" spans="1:1">
      <c r="A2206">
        <v>15994971</v>
      </c>
    </row>
    <row r="2207" spans="1:1">
      <c r="A2207">
        <v>15995811</v>
      </c>
    </row>
    <row r="2208" spans="1:1">
      <c r="A2208">
        <v>15996591</v>
      </c>
    </row>
    <row r="2209" spans="1:1">
      <c r="A2209">
        <v>15996761</v>
      </c>
    </row>
    <row r="2210" spans="1:1">
      <c r="A2210">
        <v>16001011</v>
      </c>
    </row>
    <row r="2211" spans="1:1">
      <c r="A2211">
        <v>16001151</v>
      </c>
    </row>
    <row r="2212" spans="1:1">
      <c r="A2212">
        <v>16001941</v>
      </c>
    </row>
    <row r="2213" spans="1:1">
      <c r="A2213">
        <v>16003111</v>
      </c>
    </row>
    <row r="2214" spans="1:1">
      <c r="A2214">
        <v>16003871</v>
      </c>
    </row>
    <row r="2215" spans="1:1">
      <c r="A2215">
        <v>16005041</v>
      </c>
    </row>
    <row r="2216" spans="1:1">
      <c r="A2216">
        <v>16005831</v>
      </c>
    </row>
    <row r="2217" spans="1:1">
      <c r="A2217">
        <v>16007141</v>
      </c>
    </row>
    <row r="2218" spans="1:1">
      <c r="A2218">
        <v>16008121</v>
      </c>
    </row>
    <row r="2219" spans="1:1">
      <c r="A2219">
        <v>16012781</v>
      </c>
    </row>
    <row r="2220" spans="1:1">
      <c r="A2220">
        <v>16013001</v>
      </c>
    </row>
    <row r="2221" spans="1:1">
      <c r="A2221">
        <v>16013141</v>
      </c>
    </row>
    <row r="2222" spans="1:1">
      <c r="A2222">
        <v>16015071</v>
      </c>
    </row>
    <row r="2223" spans="1:1">
      <c r="A2223">
        <v>16015101</v>
      </c>
    </row>
    <row r="2224" spans="1:1">
      <c r="A2224">
        <v>16016701</v>
      </c>
    </row>
    <row r="2225" spans="1:1">
      <c r="A2225">
        <v>16017031</v>
      </c>
    </row>
    <row r="2226" spans="1:1">
      <c r="A2226">
        <v>16018011</v>
      </c>
    </row>
    <row r="2227" spans="1:1">
      <c r="A2227">
        <v>16021071</v>
      </c>
    </row>
    <row r="2228" spans="1:1">
      <c r="A2228">
        <v>16021101</v>
      </c>
    </row>
    <row r="2229" spans="1:1">
      <c r="A2229">
        <v>16022841</v>
      </c>
    </row>
    <row r="2230" spans="1:1">
      <c r="A2230">
        <v>16023031</v>
      </c>
    </row>
    <row r="2231" spans="1:1">
      <c r="A2231">
        <v>16024011</v>
      </c>
    </row>
    <row r="2232" spans="1:1">
      <c r="A2232">
        <v>16024151</v>
      </c>
    </row>
    <row r="2233" spans="1:1">
      <c r="A2233">
        <v>16025921</v>
      </c>
    </row>
    <row r="2234" spans="1:1">
      <c r="A2234">
        <v>16026081</v>
      </c>
    </row>
    <row r="2235" spans="1:1">
      <c r="A2235">
        <v>16026561</v>
      </c>
    </row>
    <row r="2236" spans="1:1">
      <c r="A2236">
        <v>16028041</v>
      </c>
    </row>
    <row r="2237" spans="1:1">
      <c r="A2237">
        <v>16031891</v>
      </c>
    </row>
    <row r="2238" spans="1:1">
      <c r="A2238">
        <v>16031921</v>
      </c>
    </row>
    <row r="2239" spans="1:1">
      <c r="A2239">
        <v>16033061</v>
      </c>
    </row>
    <row r="2240" spans="1:1">
      <c r="A2240">
        <v>16033991</v>
      </c>
    </row>
    <row r="2241" spans="1:1">
      <c r="A2241">
        <v>16034041</v>
      </c>
    </row>
    <row r="2242" spans="1:1">
      <c r="A2242">
        <v>16034971</v>
      </c>
    </row>
    <row r="2243" spans="1:1">
      <c r="A2243">
        <v>16035811</v>
      </c>
    </row>
    <row r="2244" spans="1:1">
      <c r="A2244">
        <v>16036761</v>
      </c>
    </row>
    <row r="2245" spans="1:1">
      <c r="A2245">
        <v>16043121</v>
      </c>
    </row>
    <row r="2246" spans="1:1">
      <c r="A2246">
        <v>16047151</v>
      </c>
    </row>
    <row r="2247" spans="1:1">
      <c r="A2247">
        <v>16048131</v>
      </c>
    </row>
    <row r="2248" spans="1:1">
      <c r="A2248">
        <v>16052821</v>
      </c>
    </row>
    <row r="2249" spans="1:1">
      <c r="A2249">
        <v>16053151</v>
      </c>
    </row>
    <row r="2250" spans="1:1">
      <c r="A2250">
        <v>16054131</v>
      </c>
    </row>
    <row r="2251" spans="1:1">
      <c r="A2251">
        <v>16055081</v>
      </c>
    </row>
    <row r="2252" spans="1:1">
      <c r="A2252">
        <v>16055111</v>
      </c>
    </row>
    <row r="2253" spans="1:1">
      <c r="A2253">
        <v>16055871</v>
      </c>
    </row>
    <row r="2254" spans="1:1">
      <c r="A2254">
        <v>16055901</v>
      </c>
    </row>
    <row r="2255" spans="1:1">
      <c r="A2255">
        <v>16057041</v>
      </c>
    </row>
    <row r="2256" spans="1:1">
      <c r="A2256">
        <v>16058161</v>
      </c>
    </row>
    <row r="2257" spans="1:1">
      <c r="A2257">
        <v>16061081</v>
      </c>
    </row>
    <row r="2258" spans="1:1">
      <c r="A2258">
        <v>16061871</v>
      </c>
    </row>
    <row r="2259" spans="1:1">
      <c r="A2259">
        <v>16061901</v>
      </c>
    </row>
    <row r="2260" spans="1:1">
      <c r="A2260">
        <v>16062851</v>
      </c>
    </row>
    <row r="2261" spans="1:1">
      <c r="A2261">
        <v>16063971</v>
      </c>
    </row>
    <row r="2262" spans="1:1">
      <c r="A2262">
        <v>16064021</v>
      </c>
    </row>
    <row r="2263" spans="1:1">
      <c r="A2263">
        <v>16064161</v>
      </c>
    </row>
    <row r="2264" spans="1:1">
      <c r="A2264">
        <v>16065001</v>
      </c>
    </row>
    <row r="2265" spans="1:1">
      <c r="A2265">
        <v>16065931</v>
      </c>
    </row>
    <row r="2266" spans="1:1">
      <c r="A2266">
        <v>16067551</v>
      </c>
    </row>
    <row r="2267" spans="1:1">
      <c r="A2267">
        <v>16068051</v>
      </c>
    </row>
    <row r="2268" spans="1:1">
      <c r="A2268">
        <v>16071141</v>
      </c>
    </row>
    <row r="2269" spans="1:1">
      <c r="A2269">
        <v>16073101</v>
      </c>
    </row>
    <row r="2270" spans="1:1">
      <c r="A2270">
        <v>16074051</v>
      </c>
    </row>
    <row r="2271" spans="1:1">
      <c r="A2271">
        <v>16074981</v>
      </c>
    </row>
    <row r="2272" spans="1:1">
      <c r="A2272">
        <v>16075791</v>
      </c>
    </row>
    <row r="2273" spans="1:1">
      <c r="A2273">
        <v>16075821</v>
      </c>
    </row>
    <row r="2274" spans="1:1">
      <c r="A2274">
        <v>16077131</v>
      </c>
    </row>
    <row r="2275" spans="1:1">
      <c r="A2275">
        <v>16078871</v>
      </c>
    </row>
    <row r="2276" spans="1:1">
      <c r="A2276">
        <v>16082801</v>
      </c>
    </row>
    <row r="2277" spans="1:1">
      <c r="A2277">
        <v>16083131</v>
      </c>
    </row>
    <row r="2278" spans="1:1">
      <c r="A2278">
        <v>16084111</v>
      </c>
    </row>
    <row r="2279" spans="1:1">
      <c r="A2279">
        <v>16085061</v>
      </c>
    </row>
    <row r="2280" spans="1:1">
      <c r="A2280">
        <v>16085851</v>
      </c>
    </row>
    <row r="2281" spans="1:1">
      <c r="A2281">
        <v>16086831</v>
      </c>
    </row>
    <row r="2282" spans="1:1">
      <c r="A2282">
        <v>16087021</v>
      </c>
    </row>
    <row r="2283" spans="1:1">
      <c r="A2283">
        <v>16088141</v>
      </c>
    </row>
    <row r="2284" spans="1:1">
      <c r="A2284">
        <v>16092831</v>
      </c>
    </row>
    <row r="2285" spans="1:1">
      <c r="A2285">
        <v>16094141</v>
      </c>
    </row>
    <row r="2286" spans="1:1">
      <c r="A2286">
        <v>16095881</v>
      </c>
    </row>
    <row r="2287" spans="1:1">
      <c r="A2287">
        <v>16096691</v>
      </c>
    </row>
    <row r="2288" spans="1:1">
      <c r="A2288">
        <v>16097051</v>
      </c>
    </row>
    <row r="2289" spans="1:1">
      <c r="A2289">
        <v>16097981</v>
      </c>
    </row>
    <row r="2290" spans="1:1">
      <c r="A2290">
        <v>16098031</v>
      </c>
    </row>
    <row r="2291" spans="1:1">
      <c r="A2291">
        <v>16101091</v>
      </c>
    </row>
    <row r="2292" spans="1:1">
      <c r="A2292">
        <v>16101881</v>
      </c>
    </row>
    <row r="2293" spans="1:1">
      <c r="A2293">
        <v>16102861</v>
      </c>
    </row>
    <row r="2294" spans="1:1">
      <c r="A2294">
        <v>16103051</v>
      </c>
    </row>
    <row r="2295" spans="1:1">
      <c r="A2295">
        <v>16103981</v>
      </c>
    </row>
    <row r="2296" spans="1:1">
      <c r="A2296">
        <v>16104031</v>
      </c>
    </row>
    <row r="2297" spans="1:1">
      <c r="A2297">
        <v>16104511</v>
      </c>
    </row>
    <row r="2298" spans="1:1">
      <c r="A2298">
        <v>16105151</v>
      </c>
    </row>
    <row r="2299" spans="1:1">
      <c r="A2299">
        <v>16105801</v>
      </c>
    </row>
    <row r="2300" spans="1:1">
      <c r="A2300">
        <v>16105941</v>
      </c>
    </row>
    <row r="2301" spans="1:1">
      <c r="A2301">
        <v>16106751</v>
      </c>
    </row>
    <row r="2302" spans="1:1">
      <c r="A2302">
        <v>16107111</v>
      </c>
    </row>
    <row r="2303" spans="1:1">
      <c r="A2303">
        <v>16111151</v>
      </c>
    </row>
    <row r="2304" spans="1:1">
      <c r="A2304">
        <v>16111941</v>
      </c>
    </row>
    <row r="2305" spans="1:1">
      <c r="A2305">
        <v>16113111</v>
      </c>
    </row>
    <row r="2306" spans="1:1">
      <c r="A2306">
        <v>16113871</v>
      </c>
    </row>
    <row r="2307" spans="1:1">
      <c r="A2307">
        <v>16117141</v>
      </c>
    </row>
    <row r="2308" spans="1:1">
      <c r="A2308">
        <v>16118121</v>
      </c>
    </row>
    <row r="2309" spans="1:1">
      <c r="A2309">
        <v>16122781</v>
      </c>
    </row>
    <row r="2310" spans="1:1">
      <c r="A2310">
        <v>16123001</v>
      </c>
    </row>
    <row r="2311" spans="1:1">
      <c r="A2311">
        <v>16123141</v>
      </c>
    </row>
    <row r="2312" spans="1:1">
      <c r="A2312">
        <v>16124121</v>
      </c>
    </row>
    <row r="2313" spans="1:1">
      <c r="A2313">
        <v>16125071</v>
      </c>
    </row>
    <row r="2314" spans="1:1">
      <c r="A2314">
        <v>16125101</v>
      </c>
    </row>
    <row r="2315" spans="1:1">
      <c r="A2315">
        <v>16125861</v>
      </c>
    </row>
    <row r="2316" spans="1:1">
      <c r="A2316">
        <v>16128011</v>
      </c>
    </row>
    <row r="2317" spans="1:1">
      <c r="A2317">
        <v>16131101</v>
      </c>
    </row>
    <row r="2318" spans="1:1">
      <c r="A2318">
        <v>16132841</v>
      </c>
    </row>
    <row r="2319" spans="1:1">
      <c r="A2319">
        <v>16134151</v>
      </c>
    </row>
    <row r="2320" spans="1:1">
      <c r="A2320">
        <v>16135921</v>
      </c>
    </row>
    <row r="2321" spans="1:1">
      <c r="A2321">
        <v>16136081</v>
      </c>
    </row>
    <row r="2322" spans="1:1">
      <c r="A2322">
        <v>16136731</v>
      </c>
    </row>
    <row r="2323" spans="1:1">
      <c r="A2323">
        <v>16137541</v>
      </c>
    </row>
    <row r="2324" spans="1:1">
      <c r="A2324">
        <v>16138041</v>
      </c>
    </row>
    <row r="2325" spans="1:1">
      <c r="A2325">
        <v>16141891</v>
      </c>
    </row>
    <row r="2326" spans="1:1">
      <c r="A2326">
        <v>16141921</v>
      </c>
    </row>
    <row r="2327" spans="1:1">
      <c r="A2327">
        <v>16143061</v>
      </c>
    </row>
    <row r="2328" spans="1:1">
      <c r="A2328">
        <v>16144971</v>
      </c>
    </row>
    <row r="2329" spans="1:1">
      <c r="A2329">
        <v>16145811</v>
      </c>
    </row>
    <row r="2330" spans="1:1">
      <c r="A2330">
        <v>16146761</v>
      </c>
    </row>
    <row r="2331" spans="1:1">
      <c r="A2331">
        <v>16147121</v>
      </c>
    </row>
    <row r="2332" spans="1:1">
      <c r="A2332">
        <v>16153121</v>
      </c>
    </row>
    <row r="2333" spans="1:1">
      <c r="A2333">
        <v>16155051</v>
      </c>
    </row>
    <row r="2334" spans="1:1">
      <c r="A2334">
        <v>16155841</v>
      </c>
    </row>
    <row r="2335" spans="1:1">
      <c r="A2335">
        <v>16157151</v>
      </c>
    </row>
    <row r="2336" spans="1:1">
      <c r="A2336">
        <v>16158131</v>
      </c>
    </row>
    <row r="2337" spans="1:1">
      <c r="A2337">
        <v>16162821</v>
      </c>
    </row>
    <row r="2338" spans="1:1">
      <c r="A2338">
        <v>16163151</v>
      </c>
    </row>
    <row r="2339" spans="1:1">
      <c r="A2339">
        <v>16164131</v>
      </c>
    </row>
    <row r="2340" spans="1:1">
      <c r="A2340">
        <v>16165081</v>
      </c>
    </row>
    <row r="2341" spans="1:1">
      <c r="A2341">
        <v>16165111</v>
      </c>
    </row>
    <row r="2342" spans="1:1">
      <c r="A2342">
        <v>16165871</v>
      </c>
    </row>
    <row r="2343" spans="1:1">
      <c r="A2343">
        <v>16166681</v>
      </c>
    </row>
    <row r="2344" spans="1:1">
      <c r="A2344">
        <v>16168161</v>
      </c>
    </row>
    <row r="2345" spans="1:1">
      <c r="A2345">
        <v>16171081</v>
      </c>
    </row>
    <row r="2346" spans="1:1">
      <c r="A2346">
        <v>16171901</v>
      </c>
    </row>
    <row r="2347" spans="1:1">
      <c r="A2347">
        <v>16172851</v>
      </c>
    </row>
    <row r="2348" spans="1:1">
      <c r="A2348">
        <v>16173971</v>
      </c>
    </row>
    <row r="2349" spans="1:1">
      <c r="A2349">
        <v>16174021</v>
      </c>
    </row>
    <row r="2350" spans="1:1">
      <c r="A2350">
        <v>16178981</v>
      </c>
    </row>
    <row r="2351" spans="1:1">
      <c r="A2351">
        <v>16183101</v>
      </c>
    </row>
    <row r="2352" spans="1:1">
      <c r="A2352">
        <v>16184051</v>
      </c>
    </row>
    <row r="2353" spans="1:1">
      <c r="A2353">
        <v>16184981</v>
      </c>
    </row>
    <row r="2354" spans="1:1">
      <c r="A2354">
        <v>16185791</v>
      </c>
    </row>
    <row r="2355" spans="1:1">
      <c r="A2355">
        <v>16185821</v>
      </c>
    </row>
    <row r="2356" spans="1:1">
      <c r="A2356">
        <v>16187131</v>
      </c>
    </row>
    <row r="2357" spans="1:1">
      <c r="A2357">
        <v>16188111</v>
      </c>
    </row>
    <row r="2358" spans="1:1">
      <c r="A2358">
        <v>16192801</v>
      </c>
    </row>
    <row r="2359" spans="1:1">
      <c r="A2359">
        <v>16193131</v>
      </c>
    </row>
    <row r="2360" spans="1:1">
      <c r="A2360">
        <v>16194081</v>
      </c>
    </row>
    <row r="2361" spans="1:1">
      <c r="A2361">
        <v>16194111</v>
      </c>
    </row>
    <row r="2362" spans="1:1">
      <c r="A2362">
        <v>16195061</v>
      </c>
    </row>
    <row r="2363" spans="1:1">
      <c r="A2363">
        <v>16197021</v>
      </c>
    </row>
    <row r="2364" spans="1:1">
      <c r="A2364">
        <v>16198141</v>
      </c>
    </row>
    <row r="2365" spans="1:1">
      <c r="A2365">
        <v>16201851</v>
      </c>
    </row>
    <row r="2366" spans="1:1">
      <c r="A2366">
        <v>16203021</v>
      </c>
    </row>
    <row r="2367" spans="1:1">
      <c r="A2367">
        <v>16204141</v>
      </c>
    </row>
    <row r="2368" spans="1:1">
      <c r="A2368">
        <v>16205881</v>
      </c>
    </row>
    <row r="2369" spans="1:1">
      <c r="A2369">
        <v>16207051</v>
      </c>
    </row>
    <row r="2370" spans="1:1">
      <c r="A2370">
        <v>16207981</v>
      </c>
    </row>
    <row r="2371" spans="1:1">
      <c r="A2371">
        <v>16208031</v>
      </c>
    </row>
    <row r="2372" spans="1:1">
      <c r="A2372">
        <v>16211091</v>
      </c>
    </row>
    <row r="2373" spans="1:1">
      <c r="A2373">
        <v>16211881</v>
      </c>
    </row>
    <row r="2374" spans="1:1">
      <c r="A2374">
        <v>16211911</v>
      </c>
    </row>
    <row r="2375" spans="1:1">
      <c r="A2375">
        <v>16213051</v>
      </c>
    </row>
    <row r="2376" spans="1:1">
      <c r="A2376">
        <v>16215151</v>
      </c>
    </row>
    <row r="2377" spans="1:1">
      <c r="A2377">
        <v>16215801</v>
      </c>
    </row>
    <row r="2378" spans="1:1">
      <c r="A2378">
        <v>16216751</v>
      </c>
    </row>
    <row r="2379" spans="1:1">
      <c r="A2379">
        <v>16217111</v>
      </c>
    </row>
    <row r="2380" spans="1:1">
      <c r="A2380">
        <v>16217871</v>
      </c>
    </row>
    <row r="2381" spans="1:1">
      <c r="A2381">
        <v>16218061</v>
      </c>
    </row>
    <row r="2382" spans="1:1">
      <c r="A2382">
        <v>16221151</v>
      </c>
    </row>
    <row r="2383" spans="1:1">
      <c r="A2383">
        <v>16221941</v>
      </c>
    </row>
    <row r="2384" spans="1:1">
      <c r="A2384">
        <v>16223111</v>
      </c>
    </row>
    <row r="2385" spans="1:1">
      <c r="A2385">
        <v>16223871</v>
      </c>
    </row>
    <row r="2386" spans="1:1">
      <c r="A2386">
        <v>16224061</v>
      </c>
    </row>
    <row r="2387" spans="1:1">
      <c r="A2387">
        <v>16225041</v>
      </c>
    </row>
    <row r="2388" spans="1:1">
      <c r="A2388">
        <v>16227141</v>
      </c>
    </row>
    <row r="2389" spans="1:1">
      <c r="A2389">
        <v>16232781</v>
      </c>
    </row>
    <row r="2390" spans="1:1">
      <c r="A2390">
        <v>16232811</v>
      </c>
    </row>
    <row r="2391" spans="1:1">
      <c r="A2391">
        <v>16233001</v>
      </c>
    </row>
    <row r="2392" spans="1:1">
      <c r="A2392">
        <v>16233141</v>
      </c>
    </row>
    <row r="2393" spans="1:1">
      <c r="A2393">
        <v>16234121</v>
      </c>
    </row>
    <row r="2394" spans="1:1">
      <c r="A2394">
        <v>16235101</v>
      </c>
    </row>
    <row r="2395" spans="1:1">
      <c r="A2395">
        <v>16236701</v>
      </c>
    </row>
    <row r="2396" spans="1:1">
      <c r="A2396">
        <v>16237031</v>
      </c>
    </row>
    <row r="2397" spans="1:1">
      <c r="A2397">
        <v>16238011</v>
      </c>
    </row>
    <row r="2398" spans="1:1">
      <c r="A2398">
        <v>16241101</v>
      </c>
    </row>
    <row r="2399" spans="1:1">
      <c r="A2399">
        <v>16244011</v>
      </c>
    </row>
    <row r="2400" spans="1:1">
      <c r="A2400">
        <v>16244151</v>
      </c>
    </row>
    <row r="2401" spans="1:1">
      <c r="A2401">
        <v>16246731</v>
      </c>
    </row>
    <row r="2402" spans="1:1">
      <c r="A2402">
        <v>16248041</v>
      </c>
    </row>
    <row r="2403" spans="1:1">
      <c r="A2403">
        <v>16251891</v>
      </c>
    </row>
    <row r="2404" spans="1:1">
      <c r="A2404">
        <v>16251921</v>
      </c>
    </row>
    <row r="2405" spans="1:1">
      <c r="A2405">
        <v>16253061</v>
      </c>
    </row>
    <row r="2406" spans="1:1">
      <c r="A2406">
        <v>16253991</v>
      </c>
    </row>
    <row r="2407" spans="1:1">
      <c r="A2407">
        <v>16254041</v>
      </c>
    </row>
    <row r="2408" spans="1:1">
      <c r="A2408">
        <v>16257121</v>
      </c>
    </row>
    <row r="2409" spans="1:1">
      <c r="A2409">
        <v>16263121</v>
      </c>
    </row>
    <row r="2410" spans="1:1">
      <c r="A2410">
        <v>16264861</v>
      </c>
    </row>
    <row r="2411" spans="1:1">
      <c r="A2411">
        <v>16265051</v>
      </c>
    </row>
    <row r="2412" spans="1:1">
      <c r="A2412">
        <v>16265841</v>
      </c>
    </row>
    <row r="2413" spans="1:1">
      <c r="A2413">
        <v>16267151</v>
      </c>
    </row>
    <row r="2414" spans="1:1">
      <c r="A2414">
        <v>16268131</v>
      </c>
    </row>
    <row r="2415" spans="1:1">
      <c r="A2415">
        <v>16272791</v>
      </c>
    </row>
    <row r="2416" spans="1:1">
      <c r="A2416">
        <v>16272821</v>
      </c>
    </row>
    <row r="2417" spans="1:1">
      <c r="A2417">
        <v>16273151</v>
      </c>
    </row>
    <row r="2418" spans="1:1">
      <c r="A2418">
        <v>16274131</v>
      </c>
    </row>
    <row r="2419" spans="1:1">
      <c r="A2419">
        <v>16275871</v>
      </c>
    </row>
    <row r="2420" spans="1:1">
      <c r="A2420">
        <v>16276681</v>
      </c>
    </row>
    <row r="2421" spans="1:1">
      <c r="A2421">
        <v>16278021</v>
      </c>
    </row>
    <row r="2422" spans="1:1">
      <c r="A2422">
        <v>16278161</v>
      </c>
    </row>
    <row r="2423" spans="1:1">
      <c r="A2423">
        <v>16281081</v>
      </c>
    </row>
    <row r="2424" spans="1:1">
      <c r="A2424">
        <v>16281871</v>
      </c>
    </row>
    <row r="2425" spans="1:1">
      <c r="A2425">
        <v>16281901</v>
      </c>
    </row>
    <row r="2426" spans="1:1">
      <c r="A2426">
        <v>16282851</v>
      </c>
    </row>
    <row r="2427" spans="1:1">
      <c r="A2427">
        <v>16283971</v>
      </c>
    </row>
    <row r="2428" spans="1:1">
      <c r="A2428">
        <v>16287101</v>
      </c>
    </row>
    <row r="2429" spans="1:1">
      <c r="A2429">
        <v>16288051</v>
      </c>
    </row>
    <row r="2430" spans="1:1">
      <c r="A2430">
        <v>16293101</v>
      </c>
    </row>
    <row r="2431" spans="1:1">
      <c r="A2431">
        <v>16294981</v>
      </c>
    </row>
    <row r="2432" spans="1:1">
      <c r="A2432">
        <v>16295791</v>
      </c>
    </row>
    <row r="2433" spans="1:1">
      <c r="A2433">
        <v>16295821</v>
      </c>
    </row>
    <row r="2434" spans="1:1">
      <c r="A2434">
        <v>16297131</v>
      </c>
    </row>
    <row r="2435" spans="1:1">
      <c r="A2435">
        <v>16298111</v>
      </c>
    </row>
    <row r="2436" spans="1:1">
      <c r="A2436">
        <v>16298871</v>
      </c>
    </row>
    <row r="2437" spans="1:1">
      <c r="A2437">
        <v>16302801</v>
      </c>
    </row>
    <row r="2438" spans="1:1">
      <c r="A2438">
        <v>16303131</v>
      </c>
    </row>
    <row r="2439" spans="1:1">
      <c r="A2439">
        <v>16304081</v>
      </c>
    </row>
    <row r="2440" spans="1:1">
      <c r="A2440">
        <v>16304111</v>
      </c>
    </row>
    <row r="2441" spans="1:1">
      <c r="A2441">
        <v>16305061</v>
      </c>
    </row>
    <row r="2442" spans="1:1">
      <c r="A2442">
        <v>16307021</v>
      </c>
    </row>
    <row r="2443" spans="1:1">
      <c r="A2443">
        <v>16307781</v>
      </c>
    </row>
    <row r="2444" spans="1:1">
      <c r="A2444">
        <v>16311851</v>
      </c>
    </row>
    <row r="2445" spans="1:1">
      <c r="A2445">
        <v>16312831</v>
      </c>
    </row>
    <row r="2446" spans="1:1">
      <c r="A2446">
        <v>16313021</v>
      </c>
    </row>
    <row r="2447" spans="1:1">
      <c r="A2447">
        <v>16314001</v>
      </c>
    </row>
    <row r="2448" spans="1:1">
      <c r="A2448">
        <v>16314141</v>
      </c>
    </row>
    <row r="2449" spans="1:1">
      <c r="A2449">
        <v>16317051</v>
      </c>
    </row>
    <row r="2450" spans="1:1">
      <c r="A2450">
        <v>16317981</v>
      </c>
    </row>
    <row r="2451" spans="1:1">
      <c r="A2451">
        <v>16318031</v>
      </c>
    </row>
    <row r="2452" spans="1:1">
      <c r="A2452">
        <v>16321091</v>
      </c>
    </row>
    <row r="2453" spans="1:1">
      <c r="A2453">
        <v>16321881</v>
      </c>
    </row>
    <row r="2454" spans="1:1">
      <c r="A2454">
        <v>16321911</v>
      </c>
    </row>
    <row r="2455" spans="1:1">
      <c r="A2455">
        <v>16322861</v>
      </c>
    </row>
    <row r="2456" spans="1:1">
      <c r="A2456">
        <v>16323051</v>
      </c>
    </row>
    <row r="2457" spans="1:1">
      <c r="A2457">
        <v>16325151</v>
      </c>
    </row>
    <row r="2458" spans="1:1">
      <c r="A2458">
        <v>16325771</v>
      </c>
    </row>
    <row r="2459" spans="1:1">
      <c r="A2459">
        <v>16325801</v>
      </c>
    </row>
    <row r="2460" spans="1:1">
      <c r="A2460">
        <v>16325941</v>
      </c>
    </row>
    <row r="2461" spans="1:1">
      <c r="A2461">
        <v>16326751</v>
      </c>
    </row>
    <row r="2462" spans="1:1">
      <c r="A2462">
        <v>16327111</v>
      </c>
    </row>
    <row r="2463" spans="1:1">
      <c r="A2463">
        <v>16327871</v>
      </c>
    </row>
    <row r="2464" spans="1:1">
      <c r="A2464">
        <v>16328061</v>
      </c>
    </row>
    <row r="2465" spans="1:1">
      <c r="A2465">
        <v>16331151</v>
      </c>
    </row>
    <row r="2466" spans="1:1">
      <c r="A2466">
        <v>16333111</v>
      </c>
    </row>
    <row r="2467" spans="1:1">
      <c r="A2467">
        <v>16334061</v>
      </c>
    </row>
    <row r="2468" spans="1:1">
      <c r="A2468">
        <v>16335041</v>
      </c>
    </row>
    <row r="2469" spans="1:1">
      <c r="A2469">
        <v>16338091</v>
      </c>
    </row>
    <row r="2470" spans="1:1">
      <c r="A2470">
        <v>16342781</v>
      </c>
    </row>
    <row r="2471" spans="1:1">
      <c r="A2471">
        <v>16342811</v>
      </c>
    </row>
    <row r="2472" spans="1:1">
      <c r="A2472">
        <v>16343001</v>
      </c>
    </row>
    <row r="2473" spans="1:1">
      <c r="A2473">
        <v>16343141</v>
      </c>
    </row>
    <row r="2474" spans="1:1">
      <c r="A2474">
        <v>16344121</v>
      </c>
    </row>
    <row r="2475" spans="1:1">
      <c r="A2475">
        <v>16345071</v>
      </c>
    </row>
    <row r="2476" spans="1:1">
      <c r="A2476">
        <v>16345101</v>
      </c>
    </row>
    <row r="2477" spans="1:1">
      <c r="A2477">
        <v>16345861</v>
      </c>
    </row>
    <row r="2478" spans="1:1">
      <c r="A2478">
        <v>16348011</v>
      </c>
    </row>
    <row r="2479" spans="1:1">
      <c r="A2479">
        <v>16351101</v>
      </c>
    </row>
    <row r="2480" spans="1:1">
      <c r="A2480">
        <v>16351861</v>
      </c>
    </row>
    <row r="2481" spans="1:1">
      <c r="A2481">
        <v>16354011</v>
      </c>
    </row>
    <row r="2482" spans="1:1">
      <c r="A2482">
        <v>16354151</v>
      </c>
    </row>
    <row r="2483" spans="1:1">
      <c r="A2483">
        <v>16355751</v>
      </c>
    </row>
    <row r="2484" spans="1:1">
      <c r="A2484">
        <v>16356731</v>
      </c>
    </row>
    <row r="2485" spans="1:1">
      <c r="A2485">
        <v>16358041</v>
      </c>
    </row>
    <row r="2486" spans="1:1">
      <c r="A2486">
        <v>16358971</v>
      </c>
    </row>
    <row r="2487" spans="1:1">
      <c r="A2487">
        <v>16361921</v>
      </c>
    </row>
    <row r="2488" spans="1:1">
      <c r="A2488">
        <v>16363061</v>
      </c>
    </row>
    <row r="2489" spans="1:1">
      <c r="A2489">
        <v>16364041</v>
      </c>
    </row>
    <row r="2490" spans="1:1">
      <c r="A2490">
        <v>16364971</v>
      </c>
    </row>
    <row r="2491" spans="1:1">
      <c r="A2491">
        <v>16367121</v>
      </c>
    </row>
    <row r="2492" spans="1:1">
      <c r="A2492">
        <v>16371811</v>
      </c>
    </row>
    <row r="2493" spans="1:1">
      <c r="A2493">
        <v>16373881</v>
      </c>
    </row>
    <row r="2494" spans="1:1">
      <c r="A2494">
        <v>16374861</v>
      </c>
    </row>
    <row r="2495" spans="1:1">
      <c r="A2495">
        <v>16375051</v>
      </c>
    </row>
    <row r="2496" spans="1:1">
      <c r="A2496">
        <v>16377151</v>
      </c>
    </row>
    <row r="2497" spans="1:1">
      <c r="A2497">
        <v>16378131</v>
      </c>
    </row>
    <row r="2498" spans="1:1">
      <c r="A2498">
        <v>16381841</v>
      </c>
    </row>
    <row r="2499" spans="1:1">
      <c r="A2499">
        <v>16382791</v>
      </c>
    </row>
    <row r="2500" spans="1:1">
      <c r="A2500">
        <v>16382821</v>
      </c>
    </row>
    <row r="2501" spans="1:1">
      <c r="A2501">
        <v>16383011</v>
      </c>
    </row>
    <row r="2502" spans="1:1">
      <c r="A2502">
        <v>16383151</v>
      </c>
    </row>
    <row r="2503" spans="1:1">
      <c r="A2503">
        <v>16384131</v>
      </c>
    </row>
    <row r="2504" spans="1:1">
      <c r="A2504">
        <v>16385081</v>
      </c>
    </row>
    <row r="2505" spans="1:1">
      <c r="A2505">
        <v>16385871</v>
      </c>
    </row>
    <row r="2506" spans="1:1">
      <c r="A2506">
        <v>16387971</v>
      </c>
    </row>
    <row r="2507" spans="1:1">
      <c r="A2507">
        <v>16388021</v>
      </c>
    </row>
    <row r="2508" spans="1:1">
      <c r="A2508">
        <v>16388161</v>
      </c>
    </row>
    <row r="2509" spans="1:1">
      <c r="A2509">
        <v>16391081</v>
      </c>
    </row>
    <row r="2510" spans="1:1">
      <c r="A2510">
        <v>16391871</v>
      </c>
    </row>
    <row r="2511" spans="1:1">
      <c r="A2511">
        <v>16391901</v>
      </c>
    </row>
    <row r="2512" spans="1:1">
      <c r="A2512">
        <v>16392851</v>
      </c>
    </row>
    <row r="2513" spans="1:1">
      <c r="A2513">
        <v>16397071</v>
      </c>
    </row>
    <row r="2514" spans="1:1">
      <c r="A2514">
        <v>16397101</v>
      </c>
    </row>
    <row r="2515" spans="1:1">
      <c r="A2515">
        <v>16398051</v>
      </c>
    </row>
    <row r="2516" spans="1:1">
      <c r="A2516">
        <v>16403101</v>
      </c>
    </row>
    <row r="2517" spans="1:1">
      <c r="A2517">
        <v>16404981</v>
      </c>
    </row>
    <row r="2518" spans="1:1">
      <c r="A2518">
        <v>16405791</v>
      </c>
    </row>
    <row r="2519" spans="1:1">
      <c r="A2519">
        <v>16405821</v>
      </c>
    </row>
    <row r="2520" spans="1:1">
      <c r="A2520">
        <v>16407131</v>
      </c>
    </row>
    <row r="2521" spans="1:1">
      <c r="A2521">
        <v>16408081</v>
      </c>
    </row>
    <row r="2522" spans="1:1">
      <c r="A2522">
        <v>16408111</v>
      </c>
    </row>
    <row r="2523" spans="1:1">
      <c r="A2523">
        <v>16408871</v>
      </c>
    </row>
    <row r="2524" spans="1:1">
      <c r="A2524">
        <v>16412801</v>
      </c>
    </row>
    <row r="2525" spans="1:1">
      <c r="A2525">
        <v>16413131</v>
      </c>
    </row>
    <row r="2526" spans="1:1">
      <c r="A2526">
        <v>16414081</v>
      </c>
    </row>
    <row r="2527" spans="1:1">
      <c r="A2527">
        <v>16414111</v>
      </c>
    </row>
    <row r="2528" spans="1:1">
      <c r="A2528">
        <v>16417021</v>
      </c>
    </row>
    <row r="2529" spans="1:1">
      <c r="A2529">
        <v>16417781</v>
      </c>
    </row>
    <row r="2530" spans="1:1">
      <c r="A2530">
        <v>16421851</v>
      </c>
    </row>
    <row r="2531" spans="1:1">
      <c r="A2531">
        <v>16422831</v>
      </c>
    </row>
    <row r="2532" spans="1:1">
      <c r="A2532">
        <v>16423021</v>
      </c>
    </row>
    <row r="2533" spans="1:1">
      <c r="A2533">
        <v>16424001</v>
      </c>
    </row>
    <row r="2534" spans="1:1">
      <c r="A2534">
        <v>16424141</v>
      </c>
    </row>
    <row r="2535" spans="1:1">
      <c r="A2535">
        <v>16427051</v>
      </c>
    </row>
    <row r="2536" spans="1:1">
      <c r="A2536">
        <v>16428031</v>
      </c>
    </row>
    <row r="2537" spans="1:1">
      <c r="A2537">
        <v>16431911</v>
      </c>
    </row>
    <row r="2538" spans="1:1">
      <c r="A2538">
        <v>16432861</v>
      </c>
    </row>
    <row r="2539" spans="1:1">
      <c r="A2539">
        <v>16435151</v>
      </c>
    </row>
    <row r="2540" spans="1:1">
      <c r="A2540">
        <v>16435771</v>
      </c>
    </row>
    <row r="2541" spans="1:1">
      <c r="A2541">
        <v>16435801</v>
      </c>
    </row>
    <row r="2542" spans="1:1">
      <c r="A2542">
        <v>16437111</v>
      </c>
    </row>
    <row r="2543" spans="1:1">
      <c r="A2543">
        <v>16437871</v>
      </c>
    </row>
    <row r="2544" spans="1:1">
      <c r="A2544">
        <v>16438061</v>
      </c>
    </row>
    <row r="2545" spans="1:1">
      <c r="A2545">
        <v>16441151</v>
      </c>
    </row>
    <row r="2546" spans="1:1">
      <c r="A2546">
        <v>16441801</v>
      </c>
    </row>
    <row r="2547" spans="1:1">
      <c r="A2547">
        <v>16443111</v>
      </c>
    </row>
    <row r="2548" spans="1:1">
      <c r="A2548">
        <v>16444061</v>
      </c>
    </row>
    <row r="2549" spans="1:1">
      <c r="A2549">
        <v>16444991</v>
      </c>
    </row>
    <row r="2550" spans="1:1">
      <c r="A2550">
        <v>16448091</v>
      </c>
    </row>
    <row r="2551" spans="1:1">
      <c r="A2551">
        <v>16448121</v>
      </c>
    </row>
    <row r="2552" spans="1:1">
      <c r="A2552">
        <v>16452781</v>
      </c>
    </row>
    <row r="2553" spans="1:1">
      <c r="A2553">
        <v>16452811</v>
      </c>
    </row>
    <row r="2554" spans="1:1">
      <c r="A2554">
        <v>16453001</v>
      </c>
    </row>
    <row r="2555" spans="1:1">
      <c r="A2555">
        <v>16453141</v>
      </c>
    </row>
    <row r="2556" spans="1:1">
      <c r="A2556">
        <v>16454121</v>
      </c>
    </row>
    <row r="2557" spans="1:1">
      <c r="A2557">
        <v>16455071</v>
      </c>
    </row>
    <row r="2558" spans="1:1">
      <c r="A2558">
        <v>16455101</v>
      </c>
    </row>
    <row r="2559" spans="1:1">
      <c r="A2559">
        <v>16455861</v>
      </c>
    </row>
    <row r="2560" spans="1:1">
      <c r="A2560">
        <v>16457791</v>
      </c>
    </row>
    <row r="2561" spans="1:1">
      <c r="A2561">
        <v>16458011</v>
      </c>
    </row>
    <row r="2562" spans="1:1">
      <c r="A2562">
        <v>16461861</v>
      </c>
    </row>
    <row r="2563" spans="1:1">
      <c r="A2563">
        <v>16465751</v>
      </c>
    </row>
    <row r="2564" spans="1:1">
      <c r="A2564">
        <v>16468971</v>
      </c>
    </row>
    <row r="2565" spans="1:1">
      <c r="A2565">
        <v>16471891</v>
      </c>
    </row>
    <row r="2566" spans="1:1">
      <c r="A2566">
        <v>16471921</v>
      </c>
    </row>
    <row r="2567" spans="1:1">
      <c r="A2567">
        <v>16473061</v>
      </c>
    </row>
    <row r="2568" spans="1:1">
      <c r="A2568">
        <v>16474041</v>
      </c>
    </row>
    <row r="2569" spans="1:1">
      <c r="A2569">
        <v>16474971</v>
      </c>
    </row>
    <row r="2570" spans="1:1">
      <c r="A2570">
        <v>16475781</v>
      </c>
    </row>
    <row r="2571" spans="1:1">
      <c r="A2571">
        <v>16477121</v>
      </c>
    </row>
    <row r="2572" spans="1:1">
      <c r="A2572">
        <v>16477881</v>
      </c>
    </row>
    <row r="2573" spans="1:1">
      <c r="A2573">
        <v>16481811</v>
      </c>
    </row>
    <row r="2574" spans="1:1">
      <c r="A2574">
        <v>16483121</v>
      </c>
    </row>
    <row r="2575" spans="1:1">
      <c r="A2575">
        <v>16483881</v>
      </c>
    </row>
    <row r="2576" spans="1:1">
      <c r="A2576">
        <v>16484861</v>
      </c>
    </row>
    <row r="2577" spans="1:1">
      <c r="A2577">
        <v>16485841</v>
      </c>
    </row>
    <row r="2578" spans="1:1">
      <c r="A2578">
        <v>16487151</v>
      </c>
    </row>
    <row r="2579" spans="1:1">
      <c r="A2579">
        <v>16487801</v>
      </c>
    </row>
    <row r="2580" spans="1:1">
      <c r="A2580">
        <v>16488131</v>
      </c>
    </row>
    <row r="2581" spans="1:1">
      <c r="A2581">
        <v>16491841</v>
      </c>
    </row>
    <row r="2582" spans="1:1">
      <c r="A2582">
        <v>16492791</v>
      </c>
    </row>
    <row r="2583" spans="1:1">
      <c r="A2583">
        <v>16493011</v>
      </c>
    </row>
    <row r="2584" spans="1:1">
      <c r="A2584">
        <v>16493151</v>
      </c>
    </row>
    <row r="2585" spans="1:1">
      <c r="A2585">
        <v>16493941</v>
      </c>
    </row>
    <row r="2586" spans="1:1">
      <c r="A2586">
        <v>16494131</v>
      </c>
    </row>
    <row r="2587" spans="1:1">
      <c r="A2587">
        <v>16494891</v>
      </c>
    </row>
    <row r="2588" spans="1:1">
      <c r="A2588">
        <v>16495081</v>
      </c>
    </row>
    <row r="2589" spans="1:1">
      <c r="A2589">
        <v>16496711</v>
      </c>
    </row>
    <row r="2590" spans="1:1">
      <c r="A2590">
        <v>16497971</v>
      </c>
    </row>
    <row r="2591" spans="1:1">
      <c r="A2591">
        <v>16498021</v>
      </c>
    </row>
    <row r="2592" spans="1:1">
      <c r="A2592">
        <v>16498161</v>
      </c>
    </row>
    <row r="2593" spans="1:1">
      <c r="A2593">
        <v>16501871</v>
      </c>
    </row>
    <row r="2594" spans="1:1">
      <c r="A2594">
        <v>16501901</v>
      </c>
    </row>
    <row r="2595" spans="1:1">
      <c r="A2595">
        <v>16502851</v>
      </c>
    </row>
    <row r="2596" spans="1:1">
      <c r="A2596">
        <v>16507071</v>
      </c>
    </row>
    <row r="2597" spans="1:1">
      <c r="A2597">
        <v>16507101</v>
      </c>
    </row>
    <row r="2598" spans="1:1">
      <c r="A2598">
        <v>16508051</v>
      </c>
    </row>
    <row r="2599" spans="1:1">
      <c r="A2599">
        <v>16513071</v>
      </c>
    </row>
    <row r="2600" spans="1:1">
      <c r="A2600">
        <v>16513101</v>
      </c>
    </row>
    <row r="2601" spans="1:1">
      <c r="A2601">
        <v>16515791</v>
      </c>
    </row>
    <row r="2602" spans="1:1">
      <c r="A2602">
        <v>16517131</v>
      </c>
    </row>
    <row r="2603" spans="1:1">
      <c r="A2603">
        <v>16517891</v>
      </c>
    </row>
    <row r="2604" spans="1:1">
      <c r="A2604">
        <v>16518081</v>
      </c>
    </row>
    <row r="2605" spans="1:1">
      <c r="A2605">
        <v>16518111</v>
      </c>
    </row>
    <row r="2606" spans="1:1">
      <c r="A2606">
        <v>16518871</v>
      </c>
    </row>
    <row r="2607" spans="1:1">
      <c r="A2607">
        <v>16518901</v>
      </c>
    </row>
    <row r="2608" spans="1:1">
      <c r="A2608">
        <v>16522771</v>
      </c>
    </row>
    <row r="2609" spans="1:1">
      <c r="A2609">
        <v>16522801</v>
      </c>
    </row>
    <row r="2610" spans="1:1">
      <c r="A2610">
        <v>16523131</v>
      </c>
    </row>
    <row r="2611" spans="1:1">
      <c r="A2611">
        <v>16524081</v>
      </c>
    </row>
    <row r="2612" spans="1:1">
      <c r="A2612">
        <v>16524871</v>
      </c>
    </row>
    <row r="2613" spans="1:1">
      <c r="A2613">
        <v>16527021</v>
      </c>
    </row>
    <row r="2614" spans="1:1">
      <c r="A2614">
        <v>16527781</v>
      </c>
    </row>
    <row r="2615" spans="1:1">
      <c r="A2615">
        <v>16528001</v>
      </c>
    </row>
    <row r="2616" spans="1:1">
      <c r="A2616">
        <v>16531851</v>
      </c>
    </row>
    <row r="2617" spans="1:1">
      <c r="A2617">
        <v>16532831</v>
      </c>
    </row>
    <row r="2618" spans="1:1">
      <c r="A2618">
        <v>16533021</v>
      </c>
    </row>
    <row r="2619" spans="1:1">
      <c r="A2619">
        <v>16534001</v>
      </c>
    </row>
    <row r="2620" spans="1:1">
      <c r="A2620">
        <v>16534141</v>
      </c>
    </row>
    <row r="2621" spans="1:1">
      <c r="A2621">
        <v>16537051</v>
      </c>
    </row>
    <row r="2622" spans="1:1">
      <c r="A2622">
        <v>16538031</v>
      </c>
    </row>
    <row r="2623" spans="1:1">
      <c r="A2623">
        <v>16538961</v>
      </c>
    </row>
    <row r="2624" spans="1:1">
      <c r="A2624">
        <v>16541881</v>
      </c>
    </row>
    <row r="2625" spans="1:1">
      <c r="A2625">
        <v>16542861</v>
      </c>
    </row>
    <row r="2626" spans="1:1">
      <c r="A2626">
        <v>16543051</v>
      </c>
    </row>
    <row r="2627" spans="1:1">
      <c r="A2627">
        <v>16545151</v>
      </c>
    </row>
    <row r="2628" spans="1:1">
      <c r="A2628">
        <v>16545771</v>
      </c>
    </row>
    <row r="2629" spans="1:1">
      <c r="A2629">
        <v>16547111</v>
      </c>
    </row>
    <row r="2630" spans="1:1">
      <c r="A2630">
        <v>16547871</v>
      </c>
    </row>
    <row r="2631" spans="1:1">
      <c r="A2631">
        <v>16548061</v>
      </c>
    </row>
    <row r="2632" spans="1:1">
      <c r="A2632">
        <v>16551151</v>
      </c>
    </row>
    <row r="2633" spans="1:1">
      <c r="A2633">
        <v>16551801</v>
      </c>
    </row>
    <row r="2634" spans="1:1">
      <c r="A2634">
        <v>16553111</v>
      </c>
    </row>
    <row r="2635" spans="1:1">
      <c r="A2635">
        <v>16554061</v>
      </c>
    </row>
    <row r="2636" spans="1:1">
      <c r="A2636">
        <v>16554991</v>
      </c>
    </row>
    <row r="2637" spans="1:1">
      <c r="A2637">
        <v>16558091</v>
      </c>
    </row>
    <row r="2638" spans="1:1">
      <c r="A2638">
        <v>16558121</v>
      </c>
    </row>
    <row r="2639" spans="1:1">
      <c r="A2639">
        <v>16562781</v>
      </c>
    </row>
    <row r="2640" spans="1:1">
      <c r="A2640">
        <v>16562811</v>
      </c>
    </row>
    <row r="2641" spans="1:1">
      <c r="A2641">
        <v>16563141</v>
      </c>
    </row>
    <row r="2642" spans="1:1">
      <c r="A2642">
        <v>16564091</v>
      </c>
    </row>
    <row r="2643" spans="1:1">
      <c r="A2643">
        <v>16564121</v>
      </c>
    </row>
    <row r="2644" spans="1:1">
      <c r="A2644">
        <v>16565861</v>
      </c>
    </row>
    <row r="2645" spans="1:1">
      <c r="A2645">
        <v>16567961</v>
      </c>
    </row>
    <row r="2646" spans="1:1">
      <c r="A2646">
        <v>16568941</v>
      </c>
    </row>
    <row r="2647" spans="1:1">
      <c r="A2647">
        <v>16571861</v>
      </c>
    </row>
    <row r="2648" spans="1:1">
      <c r="A2648">
        <v>16573961</v>
      </c>
    </row>
    <row r="2649" spans="1:1">
      <c r="A2649">
        <v>16575751</v>
      </c>
    </row>
    <row r="2650" spans="1:1">
      <c r="A2650">
        <v>16577061</v>
      </c>
    </row>
    <row r="2651" spans="1:1">
      <c r="A2651">
        <v>16577991</v>
      </c>
    </row>
    <row r="2652" spans="1:1">
      <c r="A2652">
        <v>16578041</v>
      </c>
    </row>
    <row r="2653" spans="1:1">
      <c r="A2653">
        <v>16578971</v>
      </c>
    </row>
    <row r="2654" spans="1:1">
      <c r="A2654">
        <v>16581891</v>
      </c>
    </row>
    <row r="2655" spans="1:1">
      <c r="A2655">
        <v>16585781</v>
      </c>
    </row>
    <row r="2656" spans="1:1">
      <c r="A2656">
        <v>16587121</v>
      </c>
    </row>
    <row r="2657" spans="1:1">
      <c r="A2657">
        <v>16587881</v>
      </c>
    </row>
    <row r="2658" spans="1:1">
      <c r="A2658">
        <v>16588101</v>
      </c>
    </row>
    <row r="2659" spans="1:1">
      <c r="A2659">
        <v>16591811</v>
      </c>
    </row>
    <row r="2660" spans="1:1">
      <c r="A2660">
        <v>16593121</v>
      </c>
    </row>
    <row r="2661" spans="1:1">
      <c r="A2661">
        <v>16593881</v>
      </c>
    </row>
    <row r="2662" spans="1:1">
      <c r="A2662">
        <v>16594861</v>
      </c>
    </row>
    <row r="2663" spans="1:1">
      <c r="A2663">
        <v>16595841</v>
      </c>
    </row>
    <row r="2664" spans="1:1">
      <c r="A2664">
        <v>16597151</v>
      </c>
    </row>
    <row r="2665" spans="1:1">
      <c r="A2665">
        <v>16597771</v>
      </c>
    </row>
    <row r="2666" spans="1:1">
      <c r="A2666">
        <v>16597801</v>
      </c>
    </row>
    <row r="2667" spans="1:1">
      <c r="A2667">
        <v>16597941</v>
      </c>
    </row>
    <row r="2668" spans="1:1">
      <c r="A2668">
        <v>16598131</v>
      </c>
    </row>
    <row r="2669" spans="1:1">
      <c r="A2669">
        <v>16601841</v>
      </c>
    </row>
    <row r="2670" spans="1:1">
      <c r="A2670">
        <v>16602791</v>
      </c>
    </row>
    <row r="2671" spans="1:1">
      <c r="A2671">
        <v>16602821</v>
      </c>
    </row>
    <row r="2672" spans="1:1">
      <c r="A2672">
        <v>16603011</v>
      </c>
    </row>
    <row r="2673" spans="1:1">
      <c r="A2673">
        <v>16603151</v>
      </c>
    </row>
    <row r="2674" spans="1:1">
      <c r="A2674">
        <v>16604131</v>
      </c>
    </row>
    <row r="2675" spans="1:1">
      <c r="A2675">
        <v>16604891</v>
      </c>
    </row>
    <row r="2676" spans="1:1">
      <c r="A2676">
        <v>16606711</v>
      </c>
    </row>
    <row r="2677" spans="1:1">
      <c r="A2677">
        <v>16607971</v>
      </c>
    </row>
    <row r="2678" spans="1:1">
      <c r="A2678">
        <v>16608021</v>
      </c>
    </row>
    <row r="2679" spans="1:1">
      <c r="A2679">
        <v>16608161</v>
      </c>
    </row>
    <row r="2680" spans="1:1">
      <c r="A2680">
        <v>16611871</v>
      </c>
    </row>
    <row r="2681" spans="1:1">
      <c r="A2681">
        <v>16611901</v>
      </c>
    </row>
    <row r="2682" spans="1:1">
      <c r="A2682">
        <v>16612851</v>
      </c>
    </row>
    <row r="2683" spans="1:1">
      <c r="A2683">
        <v>16615761</v>
      </c>
    </row>
    <row r="2684" spans="1:1">
      <c r="A2684">
        <v>16617071</v>
      </c>
    </row>
    <row r="2685" spans="1:1">
      <c r="A2685">
        <v>16617101</v>
      </c>
    </row>
    <row r="2686" spans="1:1">
      <c r="A2686">
        <v>16617861</v>
      </c>
    </row>
    <row r="2687" spans="1:1">
      <c r="A2687">
        <v>16623071</v>
      </c>
    </row>
    <row r="2688" spans="1:1">
      <c r="A2688">
        <v>16623101</v>
      </c>
    </row>
    <row r="2689" spans="1:1">
      <c r="A2689">
        <v>16627131</v>
      </c>
    </row>
    <row r="2690" spans="1:1">
      <c r="A2690">
        <v>16627891</v>
      </c>
    </row>
    <row r="2691" spans="1:1">
      <c r="A2691">
        <v>16628081</v>
      </c>
    </row>
    <row r="2692" spans="1:1">
      <c r="A2692">
        <v>16628111</v>
      </c>
    </row>
    <row r="2693" spans="1:1">
      <c r="A2693">
        <v>16628901</v>
      </c>
    </row>
    <row r="2694" spans="1:1">
      <c r="A2694">
        <v>16632771</v>
      </c>
    </row>
    <row r="2695" spans="1:1">
      <c r="A2695">
        <v>16632801</v>
      </c>
    </row>
    <row r="2696" spans="1:1">
      <c r="A2696">
        <v>16634081</v>
      </c>
    </row>
    <row r="2697" spans="1:1">
      <c r="A2697">
        <v>16634871</v>
      </c>
    </row>
    <row r="2698" spans="1:1">
      <c r="A2698">
        <v>16637021</v>
      </c>
    </row>
    <row r="2699" spans="1:1">
      <c r="A2699">
        <v>16637781</v>
      </c>
    </row>
    <row r="2700" spans="1:1">
      <c r="A2700">
        <v>16638001</v>
      </c>
    </row>
    <row r="2701" spans="1:1">
      <c r="A2701">
        <v>16641851</v>
      </c>
    </row>
    <row r="2702" spans="1:1">
      <c r="A2702">
        <v>16642831</v>
      </c>
    </row>
    <row r="2703" spans="1:1">
      <c r="A2703">
        <v>16643021</v>
      </c>
    </row>
    <row r="2704" spans="1:1">
      <c r="A2704">
        <v>16644141</v>
      </c>
    </row>
    <row r="2705" spans="1:1">
      <c r="A2705">
        <v>16647841</v>
      </c>
    </row>
    <row r="2706" spans="1:1">
      <c r="A2706">
        <v>16648961</v>
      </c>
    </row>
    <row r="2707" spans="1:1">
      <c r="A2707">
        <v>16651881</v>
      </c>
    </row>
    <row r="2708" spans="1:1">
      <c r="A2708">
        <v>16653051</v>
      </c>
    </row>
    <row r="2709" spans="1:1">
      <c r="A2709">
        <v>16655151</v>
      </c>
    </row>
    <row r="2710" spans="1:1">
      <c r="A2710">
        <v>16655771</v>
      </c>
    </row>
    <row r="2711" spans="1:1">
      <c r="A2711">
        <v>16657111</v>
      </c>
    </row>
    <row r="2712" spans="1:1">
      <c r="A2712">
        <v>16657871</v>
      </c>
    </row>
    <row r="2713" spans="1:1">
      <c r="A2713">
        <v>16658991</v>
      </c>
    </row>
    <row r="2714" spans="1:1">
      <c r="A2714">
        <v>16661151</v>
      </c>
    </row>
    <row r="2715" spans="1:1">
      <c r="A2715">
        <v>16661801</v>
      </c>
    </row>
    <row r="2716" spans="1:1">
      <c r="A2716">
        <v>16663081</v>
      </c>
    </row>
    <row r="2717" spans="1:1">
      <c r="A2717">
        <v>16663111</v>
      </c>
    </row>
    <row r="2718" spans="1:1">
      <c r="A2718">
        <v>16664061</v>
      </c>
    </row>
    <row r="2719" spans="1:1">
      <c r="A2719">
        <v>16664991</v>
      </c>
    </row>
    <row r="2720" spans="1:1">
      <c r="A2720">
        <v>16668091</v>
      </c>
    </row>
    <row r="2721" spans="1:1">
      <c r="A2721">
        <v>16668121</v>
      </c>
    </row>
    <row r="2722" spans="1:1">
      <c r="A2722">
        <v>16668571</v>
      </c>
    </row>
    <row r="2723" spans="1:1">
      <c r="A2723">
        <v>16671831</v>
      </c>
    </row>
    <row r="2724" spans="1:1">
      <c r="A2724">
        <v>16672781</v>
      </c>
    </row>
    <row r="2725" spans="1:1">
      <c r="A2725">
        <v>16672811</v>
      </c>
    </row>
    <row r="2726" spans="1:1">
      <c r="A2726">
        <v>16673141</v>
      </c>
    </row>
    <row r="2727" spans="1:1">
      <c r="A2727">
        <v>16674091</v>
      </c>
    </row>
    <row r="2728" spans="1:1">
      <c r="A2728">
        <v>16674121</v>
      </c>
    </row>
    <row r="2729" spans="1:1">
      <c r="A2729">
        <v>16677791</v>
      </c>
    </row>
    <row r="2730" spans="1:1">
      <c r="A2730">
        <v>16677961</v>
      </c>
    </row>
    <row r="2731" spans="1:1">
      <c r="A2731">
        <v>16681861</v>
      </c>
    </row>
    <row r="2732" spans="1:1">
      <c r="A2732">
        <v>16683961</v>
      </c>
    </row>
    <row r="2733" spans="1:1">
      <c r="A2733">
        <v>16685751</v>
      </c>
    </row>
    <row r="2734" spans="1:1">
      <c r="A2734">
        <v>16687061</v>
      </c>
    </row>
    <row r="2735" spans="1:1">
      <c r="A2735">
        <v>16687991</v>
      </c>
    </row>
    <row r="2736" spans="1:1">
      <c r="A2736">
        <v>16688041</v>
      </c>
    </row>
    <row r="2737" spans="1:1">
      <c r="A2737">
        <v>16688521</v>
      </c>
    </row>
    <row r="2738" spans="1:1">
      <c r="A2738">
        <v>16691891</v>
      </c>
    </row>
    <row r="2739" spans="1:1">
      <c r="A2739">
        <v>16693061</v>
      </c>
    </row>
    <row r="2740" spans="1:1">
      <c r="A2740">
        <v>16695781</v>
      </c>
    </row>
    <row r="2741" spans="1:1">
      <c r="A2741">
        <v>16697091</v>
      </c>
    </row>
    <row r="2742" spans="1:1">
      <c r="A2742">
        <v>16697121</v>
      </c>
    </row>
    <row r="2743" spans="1:1">
      <c r="A2743">
        <v>16697881</v>
      </c>
    </row>
    <row r="2744" spans="1:1">
      <c r="A2744">
        <v>16698101</v>
      </c>
    </row>
    <row r="2745" spans="1:1">
      <c r="A2745">
        <v>16701811</v>
      </c>
    </row>
    <row r="2746" spans="1:1">
      <c r="A2746">
        <v>16702761</v>
      </c>
    </row>
    <row r="2747" spans="1:1">
      <c r="A2747">
        <v>16703091</v>
      </c>
    </row>
    <row r="2748" spans="1:1">
      <c r="A2748">
        <v>16703121</v>
      </c>
    </row>
    <row r="2749" spans="1:1">
      <c r="A2749">
        <v>16703881</v>
      </c>
    </row>
    <row r="2750" spans="1:1">
      <c r="A2750">
        <v>16704071</v>
      </c>
    </row>
    <row r="2751" spans="1:1">
      <c r="A2751">
        <v>16704861</v>
      </c>
    </row>
    <row r="2752" spans="1:1">
      <c r="A2752">
        <v>16705841</v>
      </c>
    </row>
    <row r="2753" spans="1:1">
      <c r="A2753">
        <v>16707011</v>
      </c>
    </row>
    <row r="2754" spans="1:1">
      <c r="A2754">
        <v>16707151</v>
      </c>
    </row>
    <row r="2755" spans="1:1">
      <c r="A2755">
        <v>16707771</v>
      </c>
    </row>
    <row r="2756" spans="1:1">
      <c r="A2756">
        <v>16707801</v>
      </c>
    </row>
    <row r="2757" spans="1:1">
      <c r="A2757">
        <v>16711841</v>
      </c>
    </row>
    <row r="2758" spans="1:1">
      <c r="A2758">
        <v>16712791</v>
      </c>
    </row>
    <row r="2759" spans="1:1">
      <c r="A2759">
        <v>16712821</v>
      </c>
    </row>
    <row r="2760" spans="1:1">
      <c r="A2760">
        <v>16713011</v>
      </c>
    </row>
    <row r="2761" spans="1:1">
      <c r="A2761">
        <v>16713151</v>
      </c>
    </row>
    <row r="2762" spans="1:1">
      <c r="A2762">
        <v>16713941</v>
      </c>
    </row>
    <row r="2763" spans="1:1">
      <c r="A2763">
        <v>16714131</v>
      </c>
    </row>
    <row r="2764" spans="1:1">
      <c r="A2764">
        <v>16714891</v>
      </c>
    </row>
    <row r="2765" spans="1:1">
      <c r="A2765">
        <v>16716711</v>
      </c>
    </row>
    <row r="2766" spans="1:1">
      <c r="A2766">
        <v>16717831</v>
      </c>
    </row>
    <row r="2767" spans="1:1">
      <c r="A2767">
        <v>16717971</v>
      </c>
    </row>
    <row r="2768" spans="1:1">
      <c r="A2768">
        <v>16718021</v>
      </c>
    </row>
    <row r="2769" spans="1:1">
      <c r="A2769">
        <v>16718161</v>
      </c>
    </row>
    <row r="2770" spans="1:1">
      <c r="A2770">
        <v>16721871</v>
      </c>
    </row>
    <row r="2771" spans="1:1">
      <c r="A2771">
        <v>16722851</v>
      </c>
    </row>
    <row r="2772" spans="1:1">
      <c r="A2772">
        <v>16725761</v>
      </c>
    </row>
    <row r="2773" spans="1:1">
      <c r="A2773">
        <v>16727071</v>
      </c>
    </row>
    <row r="2774" spans="1:1">
      <c r="A2774">
        <v>16727101</v>
      </c>
    </row>
    <row r="2775" spans="1:1">
      <c r="A2775">
        <v>16731931</v>
      </c>
    </row>
    <row r="2776" spans="1:1">
      <c r="A2776">
        <v>16733071</v>
      </c>
    </row>
    <row r="2777" spans="1:1">
      <c r="A2777">
        <v>16733101</v>
      </c>
    </row>
    <row r="2778" spans="1:1">
      <c r="A2778">
        <v>16733861</v>
      </c>
    </row>
    <row r="2779" spans="1:1">
      <c r="A2779">
        <v>16737891</v>
      </c>
    </row>
    <row r="2780" spans="1:1">
      <c r="A2780">
        <v>16738081</v>
      </c>
    </row>
    <row r="2781" spans="1:1">
      <c r="A2781">
        <v>16738111</v>
      </c>
    </row>
    <row r="2782" spans="1:1">
      <c r="A2782">
        <v>16738901</v>
      </c>
    </row>
    <row r="2783" spans="1:1">
      <c r="A2783">
        <v>16741791</v>
      </c>
    </row>
    <row r="2784" spans="1:1">
      <c r="A2784">
        <v>16741821</v>
      </c>
    </row>
    <row r="2785" spans="1:1">
      <c r="A2785">
        <v>16742771</v>
      </c>
    </row>
    <row r="2786" spans="1:1">
      <c r="A2786">
        <v>16742801</v>
      </c>
    </row>
    <row r="2787" spans="1:1">
      <c r="A2787">
        <v>16744081</v>
      </c>
    </row>
    <row r="2788" spans="1:1">
      <c r="A2788">
        <v>16744871</v>
      </c>
    </row>
    <row r="2789" spans="1:1">
      <c r="A2789">
        <v>16746661</v>
      </c>
    </row>
    <row r="2790" spans="1:1">
      <c r="A2790">
        <v>16747781</v>
      </c>
    </row>
    <row r="2791" spans="1:1">
      <c r="A2791">
        <v>16748001</v>
      </c>
    </row>
    <row r="2792" spans="1:1">
      <c r="A2792">
        <v>16751851</v>
      </c>
    </row>
    <row r="2793" spans="1:1">
      <c r="A2793">
        <v>16753021</v>
      </c>
    </row>
    <row r="2794" spans="1:1">
      <c r="A2794">
        <v>16754001</v>
      </c>
    </row>
    <row r="2795" spans="1:1">
      <c r="A2795">
        <v>16754141</v>
      </c>
    </row>
    <row r="2796" spans="1:1">
      <c r="A2796">
        <v>16757841</v>
      </c>
    </row>
    <row r="2797" spans="1:1">
      <c r="A2797">
        <v>16758961</v>
      </c>
    </row>
    <row r="2798" spans="1:1">
      <c r="A2798">
        <v>16761881</v>
      </c>
    </row>
    <row r="2799" spans="1:1">
      <c r="A2799">
        <v>16762551</v>
      </c>
    </row>
    <row r="2800" spans="1:1">
      <c r="A2800">
        <v>16763051</v>
      </c>
    </row>
    <row r="2801" spans="1:1">
      <c r="A2801">
        <v>16764961</v>
      </c>
    </row>
    <row r="2802" spans="1:1">
      <c r="A2802">
        <v>16765151</v>
      </c>
    </row>
    <row r="2803" spans="1:1">
      <c r="A2803">
        <v>16765771</v>
      </c>
    </row>
    <row r="2804" spans="1:1">
      <c r="A2804">
        <v>16767081</v>
      </c>
    </row>
    <row r="2805" spans="1:1">
      <c r="A2805">
        <v>16767111</v>
      </c>
    </row>
    <row r="2806" spans="1:1">
      <c r="A2806">
        <v>16768061</v>
      </c>
    </row>
    <row r="2807" spans="1:1">
      <c r="A2807">
        <v>16768991</v>
      </c>
    </row>
    <row r="2808" spans="1:1">
      <c r="A2808">
        <v>16771151</v>
      </c>
    </row>
    <row r="2809" spans="1:1">
      <c r="A2809">
        <v>16771801</v>
      </c>
    </row>
    <row r="2810" spans="1:1">
      <c r="A2810">
        <v>16773081</v>
      </c>
    </row>
    <row r="2811" spans="1:1">
      <c r="A2811">
        <v>16774991</v>
      </c>
    </row>
    <row r="2812" spans="1:1">
      <c r="A2812">
        <v>16777001</v>
      </c>
    </row>
    <row r="2813" spans="1:1">
      <c r="A2813">
        <v>16778091</v>
      </c>
    </row>
    <row r="2814" spans="1:1">
      <c r="A2814">
        <v>16778121</v>
      </c>
    </row>
    <row r="2815" spans="1:1">
      <c r="A2815">
        <v>16778571</v>
      </c>
    </row>
    <row r="2816" spans="1:1">
      <c r="A2816">
        <v>16781831</v>
      </c>
    </row>
    <row r="2817" spans="1:1">
      <c r="A2817">
        <v>16782781</v>
      </c>
    </row>
    <row r="2818" spans="1:1">
      <c r="A2818">
        <v>16782811</v>
      </c>
    </row>
    <row r="2819" spans="1:1">
      <c r="A2819">
        <v>16783141</v>
      </c>
    </row>
    <row r="2820" spans="1:1">
      <c r="A2820">
        <v>16784091</v>
      </c>
    </row>
    <row r="2821" spans="1:1">
      <c r="A2821">
        <v>16784121</v>
      </c>
    </row>
    <row r="2822" spans="1:1">
      <c r="A2822">
        <v>16787791</v>
      </c>
    </row>
    <row r="2823" spans="1:1">
      <c r="A2823">
        <v>16788941</v>
      </c>
    </row>
    <row r="2824" spans="1:1">
      <c r="A2824">
        <v>16791861</v>
      </c>
    </row>
    <row r="2825" spans="1:1">
      <c r="A2825">
        <v>16793961</v>
      </c>
    </row>
    <row r="2826" spans="1:1">
      <c r="A2826">
        <v>16797061</v>
      </c>
    </row>
    <row r="2827" spans="1:1">
      <c r="A2827">
        <v>16797991</v>
      </c>
    </row>
    <row r="2828" spans="1:1">
      <c r="A2828">
        <v>16798041</v>
      </c>
    </row>
    <row r="2829" spans="1:1">
      <c r="A2829">
        <v>16803061</v>
      </c>
    </row>
    <row r="2830" spans="1:1">
      <c r="A2830">
        <v>16807091</v>
      </c>
    </row>
    <row r="2831" spans="1:1">
      <c r="A2831">
        <v>16807881</v>
      </c>
    </row>
    <row r="2832" spans="1:1">
      <c r="A2832">
        <v>16808071</v>
      </c>
    </row>
    <row r="2833" spans="1:1">
      <c r="A2833">
        <v>16808101</v>
      </c>
    </row>
    <row r="2834" spans="1:1">
      <c r="A2834">
        <v>16808861</v>
      </c>
    </row>
    <row r="2835" spans="1:1">
      <c r="A2835">
        <v>16811781</v>
      </c>
    </row>
    <row r="2836" spans="1:1">
      <c r="A2836">
        <v>16811811</v>
      </c>
    </row>
    <row r="2837" spans="1:1">
      <c r="A2837">
        <v>16812761</v>
      </c>
    </row>
    <row r="2838" spans="1:1">
      <c r="A2838">
        <v>16813091</v>
      </c>
    </row>
    <row r="2839" spans="1:1">
      <c r="A2839">
        <v>16813121</v>
      </c>
    </row>
    <row r="2840" spans="1:1">
      <c r="A2840">
        <v>16813881</v>
      </c>
    </row>
    <row r="2841" spans="1:1">
      <c r="A2841">
        <v>16814071</v>
      </c>
    </row>
    <row r="2842" spans="1:1">
      <c r="A2842">
        <v>16814101</v>
      </c>
    </row>
    <row r="2843" spans="1:1">
      <c r="A2843">
        <v>16817011</v>
      </c>
    </row>
    <row r="2844" spans="1:1">
      <c r="A2844">
        <v>16817151</v>
      </c>
    </row>
    <row r="2845" spans="1:1">
      <c r="A2845">
        <v>16817771</v>
      </c>
    </row>
    <row r="2846" spans="1:1">
      <c r="A2846">
        <v>16817801</v>
      </c>
    </row>
    <row r="2847" spans="1:1">
      <c r="A2847">
        <v>16817941</v>
      </c>
    </row>
    <row r="2848" spans="1:1">
      <c r="A2848">
        <v>16822791</v>
      </c>
    </row>
    <row r="2849" spans="1:1">
      <c r="A2849">
        <v>16822821</v>
      </c>
    </row>
    <row r="2850" spans="1:1">
      <c r="A2850">
        <v>16823011</v>
      </c>
    </row>
    <row r="2851" spans="1:1">
      <c r="A2851">
        <v>16823151</v>
      </c>
    </row>
    <row r="2852" spans="1:1">
      <c r="A2852">
        <v>16827831</v>
      </c>
    </row>
    <row r="2853" spans="1:1">
      <c r="A2853">
        <v>16828021</v>
      </c>
    </row>
    <row r="2854" spans="1:1">
      <c r="A2854">
        <v>16828781</v>
      </c>
    </row>
    <row r="2855" spans="1:1">
      <c r="A2855">
        <v>16832851</v>
      </c>
    </row>
    <row r="2856" spans="1:1">
      <c r="A2856">
        <v>16837101</v>
      </c>
    </row>
    <row r="2857" spans="1:1">
      <c r="A2857">
        <v>16837861</v>
      </c>
    </row>
    <row r="2858" spans="1:1">
      <c r="A2858">
        <v>16841931</v>
      </c>
    </row>
    <row r="2859" spans="1:1">
      <c r="A2859">
        <v>16843071</v>
      </c>
    </row>
    <row r="2860" spans="1:1">
      <c r="A2860">
        <v>16843101</v>
      </c>
    </row>
    <row r="2861" spans="1:1">
      <c r="A2861">
        <v>16843861</v>
      </c>
    </row>
    <row r="2862" spans="1:1">
      <c r="A2862">
        <v>16847891</v>
      </c>
    </row>
    <row r="2863" spans="1:1">
      <c r="A2863">
        <v>16848081</v>
      </c>
    </row>
    <row r="2864" spans="1:1">
      <c r="A2864">
        <v>16848901</v>
      </c>
    </row>
    <row r="2865" spans="1:1">
      <c r="A2865">
        <v>16851791</v>
      </c>
    </row>
    <row r="2866" spans="1:1">
      <c r="A2866">
        <v>16851821</v>
      </c>
    </row>
    <row r="2867" spans="1:1">
      <c r="A2867">
        <v>16852801</v>
      </c>
    </row>
    <row r="2868" spans="1:1">
      <c r="A2868">
        <v>16854111</v>
      </c>
    </row>
    <row r="2869" spans="1:1">
      <c r="A2869">
        <v>16854871</v>
      </c>
    </row>
    <row r="2870" spans="1:1">
      <c r="A2870">
        <v>16856661</v>
      </c>
    </row>
    <row r="2871" spans="1:1">
      <c r="A2871">
        <v>16857951</v>
      </c>
    </row>
    <row r="2872" spans="1:1">
      <c r="A2872">
        <v>16858001</v>
      </c>
    </row>
    <row r="2873" spans="1:1">
      <c r="A2873">
        <v>16861851</v>
      </c>
    </row>
    <row r="2874" spans="1:1">
      <c r="A2874">
        <v>16863021</v>
      </c>
    </row>
    <row r="2875" spans="1:1">
      <c r="A2875">
        <v>16863951</v>
      </c>
    </row>
    <row r="2876" spans="1:1">
      <c r="A2876">
        <v>16864001</v>
      </c>
    </row>
    <row r="2877" spans="1:1">
      <c r="A2877">
        <v>16864141</v>
      </c>
    </row>
    <row r="2878" spans="1:1">
      <c r="A2878">
        <v>16864931</v>
      </c>
    </row>
    <row r="2879" spans="1:1">
      <c r="A2879">
        <v>16866721</v>
      </c>
    </row>
    <row r="2880" spans="1:1">
      <c r="A2880">
        <v>16871881</v>
      </c>
    </row>
    <row r="2881" spans="1:1">
      <c r="A2881">
        <v>16872551</v>
      </c>
    </row>
    <row r="2882" spans="1:1">
      <c r="A2882">
        <v>16874961</v>
      </c>
    </row>
    <row r="2883" spans="1:1">
      <c r="A2883">
        <v>16875151</v>
      </c>
    </row>
    <row r="2884" spans="1:1">
      <c r="A2884">
        <v>16877081</v>
      </c>
    </row>
    <row r="2885" spans="1:1">
      <c r="A2885">
        <v>16877111</v>
      </c>
    </row>
    <row r="2886" spans="1:1">
      <c r="A2886">
        <v>16878991</v>
      </c>
    </row>
    <row r="2887" spans="1:1">
      <c r="A2887">
        <v>16881151</v>
      </c>
    </row>
    <row r="2888" spans="1:1">
      <c r="A2888">
        <v>16881801</v>
      </c>
    </row>
    <row r="2889" spans="1:1">
      <c r="A2889">
        <v>16883081</v>
      </c>
    </row>
    <row r="2890" spans="1:1">
      <c r="A2890">
        <v>16883111</v>
      </c>
    </row>
    <row r="2891" spans="1:1">
      <c r="A2891">
        <v>16884061</v>
      </c>
    </row>
    <row r="2892" spans="1:1">
      <c r="A2892">
        <v>16884991</v>
      </c>
    </row>
    <row r="2893" spans="1:1">
      <c r="A2893">
        <v>16887001</v>
      </c>
    </row>
    <row r="2894" spans="1:1">
      <c r="A2894">
        <v>16888121</v>
      </c>
    </row>
    <row r="2895" spans="1:1">
      <c r="A2895">
        <v>16891831</v>
      </c>
    </row>
    <row r="2896" spans="1:1">
      <c r="A2896">
        <v>16892811</v>
      </c>
    </row>
    <row r="2897" spans="1:1">
      <c r="A2897">
        <v>16893141</v>
      </c>
    </row>
    <row r="2898" spans="1:1">
      <c r="A2898">
        <v>16894091</v>
      </c>
    </row>
    <row r="2899" spans="1:1">
      <c r="A2899">
        <v>16894121</v>
      </c>
    </row>
    <row r="2900" spans="1:1">
      <c r="A2900">
        <v>16894431</v>
      </c>
    </row>
    <row r="2901" spans="1:1">
      <c r="A2901">
        <v>16894881</v>
      </c>
    </row>
    <row r="2902" spans="1:1">
      <c r="A2902">
        <v>16897961</v>
      </c>
    </row>
    <row r="2903" spans="1:1">
      <c r="A2903">
        <v>16898771</v>
      </c>
    </row>
    <row r="2904" spans="1:1">
      <c r="A2904">
        <v>16901861</v>
      </c>
    </row>
    <row r="2905" spans="1:1">
      <c r="A2905">
        <v>16903961</v>
      </c>
    </row>
    <row r="2906" spans="1:1">
      <c r="A2906">
        <v>16907061</v>
      </c>
    </row>
    <row r="2907" spans="1:1">
      <c r="A2907">
        <v>16907991</v>
      </c>
    </row>
    <row r="2908" spans="1:1">
      <c r="A2908">
        <v>16908041</v>
      </c>
    </row>
    <row r="2909" spans="1:1">
      <c r="A2909">
        <v>16913061</v>
      </c>
    </row>
    <row r="2910" spans="1:1">
      <c r="A2910">
        <v>16913541</v>
      </c>
    </row>
    <row r="2911" spans="1:1">
      <c r="A2911">
        <v>16917091</v>
      </c>
    </row>
    <row r="2912" spans="1:1">
      <c r="A2912">
        <v>16917881</v>
      </c>
    </row>
    <row r="2913" spans="1:1">
      <c r="A2913">
        <v>16917911</v>
      </c>
    </row>
    <row r="2914" spans="1:1">
      <c r="A2914">
        <v>16918071</v>
      </c>
    </row>
    <row r="2915" spans="1:1">
      <c r="A2915">
        <v>16918101</v>
      </c>
    </row>
    <row r="2916" spans="1:1">
      <c r="A2916">
        <v>16918861</v>
      </c>
    </row>
    <row r="2917" spans="1:1">
      <c r="A2917">
        <v>16921781</v>
      </c>
    </row>
    <row r="2918" spans="1:1">
      <c r="A2918">
        <v>16921811</v>
      </c>
    </row>
    <row r="2919" spans="1:1">
      <c r="A2919">
        <v>16922761</v>
      </c>
    </row>
    <row r="2920" spans="1:1">
      <c r="A2920">
        <v>16923091</v>
      </c>
    </row>
    <row r="2921" spans="1:1">
      <c r="A2921">
        <v>16923121</v>
      </c>
    </row>
    <row r="2922" spans="1:1">
      <c r="A2922">
        <v>16923881</v>
      </c>
    </row>
    <row r="2923" spans="1:1">
      <c r="A2923">
        <v>16924071</v>
      </c>
    </row>
    <row r="2924" spans="1:1">
      <c r="A2924">
        <v>16924101</v>
      </c>
    </row>
    <row r="2925" spans="1:1">
      <c r="A2925">
        <v>16924861</v>
      </c>
    </row>
    <row r="2926" spans="1:1">
      <c r="A2926">
        <v>16927011</v>
      </c>
    </row>
    <row r="2927" spans="1:1">
      <c r="A2927">
        <v>16927151</v>
      </c>
    </row>
    <row r="2928" spans="1:1">
      <c r="A2928">
        <v>16927771</v>
      </c>
    </row>
    <row r="2929" spans="1:1">
      <c r="A2929">
        <v>16931841</v>
      </c>
    </row>
    <row r="2930" spans="1:1">
      <c r="A2930">
        <v>16932791</v>
      </c>
    </row>
    <row r="2931" spans="1:1">
      <c r="A2931">
        <v>16932821</v>
      </c>
    </row>
    <row r="2932" spans="1:1">
      <c r="A2932">
        <v>16933011</v>
      </c>
    </row>
    <row r="2933" spans="1:1">
      <c r="A2933">
        <v>16934891</v>
      </c>
    </row>
    <row r="2934" spans="1:1">
      <c r="A2934">
        <v>16935731</v>
      </c>
    </row>
    <row r="2935" spans="1:1">
      <c r="A2935">
        <v>16937831</v>
      </c>
    </row>
    <row r="2936" spans="1:1">
      <c r="A2936">
        <v>16938021</v>
      </c>
    </row>
    <row r="2937" spans="1:1">
      <c r="A2937">
        <v>16938781</v>
      </c>
    </row>
    <row r="2938" spans="1:1">
      <c r="A2938">
        <v>16945761</v>
      </c>
    </row>
    <row r="2939" spans="1:1">
      <c r="A2939">
        <v>16947071</v>
      </c>
    </row>
    <row r="2940" spans="1:1">
      <c r="A2940">
        <v>16947101</v>
      </c>
    </row>
    <row r="2941" spans="1:1">
      <c r="A2941">
        <v>16947861</v>
      </c>
    </row>
    <row r="2942" spans="1:1">
      <c r="A2942">
        <v>16948841</v>
      </c>
    </row>
    <row r="2943" spans="1:1">
      <c r="A2943">
        <v>16951931</v>
      </c>
    </row>
    <row r="2944" spans="1:1">
      <c r="A2944">
        <v>16953071</v>
      </c>
    </row>
    <row r="2945" spans="1:1">
      <c r="A2945">
        <v>16953101</v>
      </c>
    </row>
    <row r="2946" spans="1:1">
      <c r="A2946">
        <v>16953861</v>
      </c>
    </row>
    <row r="2947" spans="1:1">
      <c r="A2947">
        <v>16961791</v>
      </c>
    </row>
    <row r="2948" spans="1:1">
      <c r="A2948">
        <v>16961821</v>
      </c>
    </row>
    <row r="2949" spans="1:1">
      <c r="A2949">
        <v>16962771</v>
      </c>
    </row>
    <row r="2950" spans="1:1">
      <c r="A2950">
        <v>16963891</v>
      </c>
    </row>
    <row r="2951" spans="1:1">
      <c r="A2951">
        <v>16964081</v>
      </c>
    </row>
    <row r="2952" spans="1:1">
      <c r="A2952">
        <v>16964111</v>
      </c>
    </row>
    <row r="2953" spans="1:1">
      <c r="A2953">
        <v>16964871</v>
      </c>
    </row>
    <row r="2954" spans="1:1">
      <c r="A2954">
        <v>16967811</v>
      </c>
    </row>
    <row r="2955" spans="1:1">
      <c r="A2955">
        <v>16967951</v>
      </c>
    </row>
    <row r="2956" spans="1:1">
      <c r="A2956">
        <v>16968001</v>
      </c>
    </row>
    <row r="2957" spans="1:1">
      <c r="A2957">
        <v>16971851</v>
      </c>
    </row>
    <row r="2958" spans="1:1">
      <c r="A2958">
        <v>16973021</v>
      </c>
    </row>
    <row r="2959" spans="1:1">
      <c r="A2959">
        <v>16974001</v>
      </c>
    </row>
    <row r="2960" spans="1:1">
      <c r="A2960">
        <v>16974931</v>
      </c>
    </row>
    <row r="2961" spans="1:1">
      <c r="A2961">
        <v>16975741</v>
      </c>
    </row>
    <row r="2962" spans="1:1">
      <c r="A2962">
        <v>16977841</v>
      </c>
    </row>
    <row r="2963" spans="1:1">
      <c r="A2963">
        <v>16978791</v>
      </c>
    </row>
    <row r="2964" spans="1:1">
      <c r="A2964">
        <v>16981881</v>
      </c>
    </row>
    <row r="2965" spans="1:1">
      <c r="A2965">
        <v>16985151</v>
      </c>
    </row>
    <row r="2966" spans="1:1">
      <c r="A2966">
        <v>16987081</v>
      </c>
    </row>
    <row r="2967" spans="1:1">
      <c r="A2967">
        <v>16988991</v>
      </c>
    </row>
    <row r="2968" spans="1:1">
      <c r="A2968">
        <v>16991151</v>
      </c>
    </row>
    <row r="2969" spans="1:1">
      <c r="A2969">
        <v>16991801</v>
      </c>
    </row>
    <row r="2970" spans="1:1">
      <c r="A2970">
        <v>16993081</v>
      </c>
    </row>
    <row r="2971" spans="1:1">
      <c r="A2971">
        <v>16993111</v>
      </c>
    </row>
    <row r="2972" spans="1:1">
      <c r="A2972">
        <v>16994061</v>
      </c>
    </row>
    <row r="2973" spans="1:1">
      <c r="A2973">
        <v>16997001</v>
      </c>
    </row>
    <row r="2974" spans="1:1">
      <c r="A2974">
        <v>16997931</v>
      </c>
    </row>
    <row r="2975" spans="1:1">
      <c r="A2975">
        <v>16998091</v>
      </c>
    </row>
    <row r="2976" spans="1:1">
      <c r="A2976">
        <v>16998121</v>
      </c>
    </row>
    <row r="2977" spans="1:1">
      <c r="A2977">
        <v>16998911</v>
      </c>
    </row>
    <row r="2978" spans="1:1">
      <c r="A2978">
        <v>17001791</v>
      </c>
    </row>
    <row r="2979" spans="1:1">
      <c r="A2979">
        <v>17001821</v>
      </c>
    </row>
    <row r="2980" spans="1:1">
      <c r="A2980">
        <v>17002771</v>
      </c>
    </row>
    <row r="2981" spans="1:1">
      <c r="A2981">
        <v>17003891</v>
      </c>
    </row>
    <row r="2982" spans="1:1">
      <c r="A2982">
        <v>17004081</v>
      </c>
    </row>
    <row r="2983" spans="1:1">
      <c r="A2983">
        <v>17004111</v>
      </c>
    </row>
    <row r="2984" spans="1:1">
      <c r="A2984">
        <v>17004871</v>
      </c>
    </row>
    <row r="2985" spans="1:1">
      <c r="A2985">
        <v>17007811</v>
      </c>
    </row>
    <row r="2986" spans="1:1">
      <c r="A2986">
        <v>17007951</v>
      </c>
    </row>
    <row r="2987" spans="1:1">
      <c r="A2987">
        <v>17011851</v>
      </c>
    </row>
    <row r="2988" spans="1:1">
      <c r="A2988">
        <v>17013951</v>
      </c>
    </row>
    <row r="2989" spans="1:1">
      <c r="A2989">
        <v>17014931</v>
      </c>
    </row>
    <row r="2990" spans="1:1">
      <c r="A2990">
        <v>17015741</v>
      </c>
    </row>
    <row r="2991" spans="1:1">
      <c r="A2991">
        <v>17016721</v>
      </c>
    </row>
    <row r="2992" spans="1:1">
      <c r="A2992">
        <v>17017841</v>
      </c>
    </row>
    <row r="2993" spans="1:1">
      <c r="A2993">
        <v>17018791</v>
      </c>
    </row>
    <row r="2994" spans="1:1">
      <c r="A2994">
        <v>17024961</v>
      </c>
    </row>
    <row r="2995" spans="1:1">
      <c r="A2995">
        <v>17025151</v>
      </c>
    </row>
    <row r="2996" spans="1:1">
      <c r="A2996">
        <v>17027081</v>
      </c>
    </row>
    <row r="2997" spans="1:1">
      <c r="A2997">
        <v>17031151</v>
      </c>
    </row>
    <row r="2998" spans="1:1">
      <c r="A2998">
        <v>17031771</v>
      </c>
    </row>
    <row r="2999" spans="1:1">
      <c r="A2999">
        <v>17031801</v>
      </c>
    </row>
    <row r="3000" spans="1:1">
      <c r="A3000">
        <v>17033111</v>
      </c>
    </row>
    <row r="3001" spans="1:1">
      <c r="A3001">
        <v>17034061</v>
      </c>
    </row>
    <row r="3002" spans="1:1">
      <c r="A3002">
        <v>17037001</v>
      </c>
    </row>
    <row r="3003" spans="1:1">
      <c r="A3003">
        <v>17037931</v>
      </c>
    </row>
    <row r="3004" spans="1:1">
      <c r="A3004">
        <v>17038091</v>
      </c>
    </row>
    <row r="3005" spans="1:1">
      <c r="A3005">
        <v>17038121</v>
      </c>
    </row>
    <row r="3006" spans="1:1">
      <c r="A3006">
        <v>17038911</v>
      </c>
    </row>
    <row r="3007" spans="1:1">
      <c r="A3007">
        <v>17041831</v>
      </c>
    </row>
    <row r="3008" spans="1:1">
      <c r="A3008">
        <v>17042811</v>
      </c>
    </row>
    <row r="3009" spans="1:1">
      <c r="A3009">
        <v>17044091</v>
      </c>
    </row>
    <row r="3010" spans="1:1">
      <c r="A3010">
        <v>17044881</v>
      </c>
    </row>
    <row r="3011" spans="1:1">
      <c r="A3011">
        <v>17045691</v>
      </c>
    </row>
    <row r="3012" spans="1:1">
      <c r="A3012">
        <v>17045721</v>
      </c>
    </row>
    <row r="3013" spans="1:1">
      <c r="A3013">
        <v>17048771</v>
      </c>
    </row>
    <row r="3014" spans="1:1">
      <c r="A3014">
        <v>17051551</v>
      </c>
    </row>
    <row r="3015" spans="1:1">
      <c r="A3015">
        <v>17051861</v>
      </c>
    </row>
    <row r="3016" spans="1:1">
      <c r="A3016">
        <v>17063541</v>
      </c>
    </row>
    <row r="3017" spans="1:1">
      <c r="A3017">
        <v>17067091</v>
      </c>
    </row>
    <row r="3018" spans="1:1">
      <c r="A3018">
        <v>17067571</v>
      </c>
    </row>
    <row r="3019" spans="1:1">
      <c r="A3019">
        <v>17067911</v>
      </c>
    </row>
    <row r="3020" spans="1:1">
      <c r="A3020">
        <v>17068071</v>
      </c>
    </row>
    <row r="3021" spans="1:1">
      <c r="A3021">
        <v>17068101</v>
      </c>
    </row>
    <row r="3022" spans="1:1">
      <c r="A3022">
        <v>17071781</v>
      </c>
    </row>
    <row r="3023" spans="1:1">
      <c r="A3023">
        <v>17071811</v>
      </c>
    </row>
    <row r="3024" spans="1:1">
      <c r="A3024">
        <v>17072761</v>
      </c>
    </row>
    <row r="3025" spans="1:1">
      <c r="A3025">
        <v>17073091</v>
      </c>
    </row>
    <row r="3026" spans="1:1">
      <c r="A3026">
        <v>17073121</v>
      </c>
    </row>
    <row r="3027" spans="1:1">
      <c r="A3027">
        <v>17073881</v>
      </c>
    </row>
    <row r="3028" spans="1:1">
      <c r="A3028">
        <v>17074071</v>
      </c>
    </row>
    <row r="3029" spans="1:1">
      <c r="A3029">
        <v>17074101</v>
      </c>
    </row>
    <row r="3030" spans="1:1">
      <c r="A3030">
        <v>17074861</v>
      </c>
    </row>
    <row r="3031" spans="1:1">
      <c r="A3031">
        <v>17075701</v>
      </c>
    </row>
    <row r="3032" spans="1:1">
      <c r="A3032">
        <v>17077011</v>
      </c>
    </row>
    <row r="3033" spans="1:1">
      <c r="A3033">
        <v>17077151</v>
      </c>
    </row>
    <row r="3034" spans="1:1">
      <c r="A3034">
        <v>17078891</v>
      </c>
    </row>
    <row r="3035" spans="1:1">
      <c r="A3035">
        <v>17081841</v>
      </c>
    </row>
    <row r="3036" spans="1:1">
      <c r="A3036">
        <v>17082791</v>
      </c>
    </row>
    <row r="3037" spans="1:1">
      <c r="A3037">
        <v>17082821</v>
      </c>
    </row>
    <row r="3038" spans="1:1">
      <c r="A3038">
        <v>17083011</v>
      </c>
    </row>
    <row r="3039" spans="1:1">
      <c r="A3039">
        <v>17084891</v>
      </c>
    </row>
    <row r="3040" spans="1:1">
      <c r="A3040">
        <v>17087831</v>
      </c>
    </row>
    <row r="3041" spans="1:1">
      <c r="A3041">
        <v>17097071</v>
      </c>
    </row>
    <row r="3042" spans="1:1">
      <c r="A3042">
        <v>17097101</v>
      </c>
    </row>
    <row r="3043" spans="1:1">
      <c r="A3043">
        <v>17098841</v>
      </c>
    </row>
    <row r="3044" spans="1:1">
      <c r="A3044">
        <v>17101931</v>
      </c>
    </row>
    <row r="3045" spans="1:1">
      <c r="A3045">
        <v>17103071</v>
      </c>
    </row>
    <row r="3046" spans="1:1">
      <c r="A3046">
        <v>17103861</v>
      </c>
    </row>
    <row r="3047" spans="1:1">
      <c r="A3047">
        <v>17108081</v>
      </c>
    </row>
    <row r="3048" spans="1:1">
      <c r="A3048">
        <v>17111791</v>
      </c>
    </row>
    <row r="3049" spans="1:1">
      <c r="A3049">
        <v>17111821</v>
      </c>
    </row>
    <row r="3050" spans="1:1">
      <c r="A3050">
        <v>17112771</v>
      </c>
    </row>
    <row r="3051" spans="1:1">
      <c r="A3051">
        <v>17113891</v>
      </c>
    </row>
    <row r="3052" spans="1:1">
      <c r="A3052">
        <v>17114081</v>
      </c>
    </row>
    <row r="3053" spans="1:1">
      <c r="A3053">
        <v>17114111</v>
      </c>
    </row>
    <row r="3054" spans="1:1">
      <c r="A3054">
        <v>17114871</v>
      </c>
    </row>
    <row r="3055" spans="1:1">
      <c r="A3055">
        <v>17117811</v>
      </c>
    </row>
    <row r="3056" spans="1:1">
      <c r="A3056">
        <v>17117951</v>
      </c>
    </row>
    <row r="3057" spans="1:1">
      <c r="A3057">
        <v>17118761</v>
      </c>
    </row>
    <row r="3058" spans="1:1">
      <c r="A3058">
        <v>17118931</v>
      </c>
    </row>
    <row r="3059" spans="1:1">
      <c r="A3059">
        <v>17121851</v>
      </c>
    </row>
    <row r="3060" spans="1:1">
      <c r="A3060">
        <v>17123951</v>
      </c>
    </row>
    <row r="3061" spans="1:1">
      <c r="A3061">
        <v>17124931</v>
      </c>
    </row>
    <row r="3062" spans="1:1">
      <c r="A3062">
        <v>17125741</v>
      </c>
    </row>
    <row r="3063" spans="1:1">
      <c r="A3063">
        <v>17126721</v>
      </c>
    </row>
    <row r="3064" spans="1:1">
      <c r="A3064">
        <v>17127841</v>
      </c>
    </row>
    <row r="3065" spans="1:1">
      <c r="A3065">
        <v>17128791</v>
      </c>
    </row>
    <row r="3066" spans="1:1">
      <c r="A3066">
        <v>17134961</v>
      </c>
    </row>
    <row r="3067" spans="1:1">
      <c r="A3067">
        <v>17135151</v>
      </c>
    </row>
    <row r="3068" spans="1:1">
      <c r="A3068">
        <v>17137081</v>
      </c>
    </row>
    <row r="3069" spans="1:1">
      <c r="A3069">
        <v>17137111</v>
      </c>
    </row>
    <row r="3070" spans="1:1">
      <c r="A3070">
        <v>17137901</v>
      </c>
    </row>
    <row r="3071" spans="1:1">
      <c r="A3071">
        <v>17138991</v>
      </c>
    </row>
    <row r="3072" spans="1:1">
      <c r="A3072">
        <v>17141151</v>
      </c>
    </row>
    <row r="3073" spans="1:1">
      <c r="A3073">
        <v>17141771</v>
      </c>
    </row>
    <row r="3074" spans="1:1">
      <c r="A3074">
        <v>17141801</v>
      </c>
    </row>
    <row r="3075" spans="1:1">
      <c r="A3075">
        <v>17143081</v>
      </c>
    </row>
    <row r="3076" spans="1:1">
      <c r="A3076">
        <v>17143111</v>
      </c>
    </row>
    <row r="3077" spans="1:1">
      <c r="A3077">
        <v>17144541</v>
      </c>
    </row>
    <row r="3078" spans="1:1">
      <c r="A3078">
        <v>17147001</v>
      </c>
    </row>
    <row r="3079" spans="1:1">
      <c r="A3079">
        <v>17147931</v>
      </c>
    </row>
    <row r="3080" spans="1:1">
      <c r="A3080">
        <v>17148091</v>
      </c>
    </row>
    <row r="3081" spans="1:1">
      <c r="A3081">
        <v>17148741</v>
      </c>
    </row>
    <row r="3082" spans="1:1">
      <c r="A3082">
        <v>17148911</v>
      </c>
    </row>
    <row r="3083" spans="1:1">
      <c r="A3083">
        <v>17151831</v>
      </c>
    </row>
    <row r="3084" spans="1:1">
      <c r="A3084">
        <v>17152811</v>
      </c>
    </row>
    <row r="3085" spans="1:1">
      <c r="A3085">
        <v>17154091</v>
      </c>
    </row>
    <row r="3086" spans="1:1">
      <c r="A3086">
        <v>17154881</v>
      </c>
    </row>
    <row r="3087" spans="1:1">
      <c r="A3087">
        <v>17155691</v>
      </c>
    </row>
    <row r="3088" spans="1:1">
      <c r="A3088">
        <v>17155721</v>
      </c>
    </row>
    <row r="3089" spans="1:1">
      <c r="A3089">
        <v>17158151</v>
      </c>
    </row>
    <row r="3090" spans="1:1">
      <c r="A3090">
        <v>17158771</v>
      </c>
    </row>
    <row r="3091" spans="1:1">
      <c r="A3091">
        <v>17158801</v>
      </c>
    </row>
    <row r="3092" spans="1:1">
      <c r="A3092">
        <v>17161861</v>
      </c>
    </row>
    <row r="3093" spans="1:1">
      <c r="A3093">
        <v>17167061</v>
      </c>
    </row>
    <row r="3094" spans="1:1">
      <c r="A3094">
        <v>17177091</v>
      </c>
    </row>
    <row r="3095" spans="1:1">
      <c r="A3095">
        <v>17177911</v>
      </c>
    </row>
    <row r="3096" spans="1:1">
      <c r="A3096">
        <v>17178071</v>
      </c>
    </row>
    <row r="3097" spans="1:1">
      <c r="A3097">
        <v>17178101</v>
      </c>
    </row>
    <row r="3098" spans="1:1">
      <c r="A3098">
        <v>17178861</v>
      </c>
    </row>
    <row r="3099" spans="1:1">
      <c r="A3099">
        <v>17181781</v>
      </c>
    </row>
    <row r="3100" spans="1:1">
      <c r="A3100">
        <v>17181811</v>
      </c>
    </row>
    <row r="3101" spans="1:1">
      <c r="A3101">
        <v>17182761</v>
      </c>
    </row>
    <row r="3102" spans="1:1">
      <c r="A3102">
        <v>17183091</v>
      </c>
    </row>
    <row r="3103" spans="1:1">
      <c r="A3103">
        <v>17183121</v>
      </c>
    </row>
    <row r="3104" spans="1:1">
      <c r="A3104">
        <v>17184101</v>
      </c>
    </row>
    <row r="3105" spans="1:1">
      <c r="A3105">
        <v>17184861</v>
      </c>
    </row>
    <row r="3106" spans="1:1">
      <c r="A3106">
        <v>17186651</v>
      </c>
    </row>
    <row r="3107" spans="1:1">
      <c r="A3107">
        <v>17187011</v>
      </c>
    </row>
    <row r="3108" spans="1:1">
      <c r="A3108">
        <v>17187151</v>
      </c>
    </row>
    <row r="3109" spans="1:1">
      <c r="A3109">
        <v>17188751</v>
      </c>
    </row>
    <row r="3110" spans="1:1">
      <c r="A3110">
        <v>17188891</v>
      </c>
    </row>
    <row r="3111" spans="1:1">
      <c r="A3111">
        <v>17188921</v>
      </c>
    </row>
    <row r="3112" spans="1:1">
      <c r="A3112">
        <v>17191841</v>
      </c>
    </row>
    <row r="3113" spans="1:1">
      <c r="A3113">
        <v>17192791</v>
      </c>
    </row>
    <row r="3114" spans="1:1">
      <c r="A3114">
        <v>17194891</v>
      </c>
    </row>
    <row r="3115" spans="1:1">
      <c r="A3115">
        <v>17195731</v>
      </c>
    </row>
    <row r="3116" spans="1:1">
      <c r="A3116">
        <v>17197831</v>
      </c>
    </row>
    <row r="3117" spans="1:1">
      <c r="A3117">
        <v>17198781</v>
      </c>
    </row>
    <row r="3118" spans="1:1">
      <c r="A3118">
        <v>17203831</v>
      </c>
    </row>
    <row r="3119" spans="1:1">
      <c r="A3119">
        <v>17204951</v>
      </c>
    </row>
    <row r="3120" spans="1:1">
      <c r="A3120">
        <v>17207101</v>
      </c>
    </row>
    <row r="3121" spans="1:1">
      <c r="A3121">
        <v>17208841</v>
      </c>
    </row>
    <row r="3122" spans="1:1">
      <c r="A3122">
        <v>17211761</v>
      </c>
    </row>
    <row r="3123" spans="1:1">
      <c r="A3123">
        <v>17213071</v>
      </c>
    </row>
    <row r="3124" spans="1:1">
      <c r="A3124">
        <v>17218081</v>
      </c>
    </row>
    <row r="3125" spans="1:1">
      <c r="A3125">
        <v>17221791</v>
      </c>
    </row>
    <row r="3126" spans="1:1">
      <c r="A3126">
        <v>17221821</v>
      </c>
    </row>
    <row r="3127" spans="1:1">
      <c r="A3127">
        <v>17222771</v>
      </c>
    </row>
    <row r="3128" spans="1:1">
      <c r="A3128">
        <v>17223891</v>
      </c>
    </row>
    <row r="3129" spans="1:1">
      <c r="A3129">
        <v>17224081</v>
      </c>
    </row>
    <row r="3130" spans="1:1">
      <c r="A3130">
        <v>17224111</v>
      </c>
    </row>
    <row r="3131" spans="1:1">
      <c r="A3131">
        <v>17224871</v>
      </c>
    </row>
    <row r="3132" spans="1:1">
      <c r="A3132">
        <v>17225681</v>
      </c>
    </row>
    <row r="3133" spans="1:1">
      <c r="A3133">
        <v>17228931</v>
      </c>
    </row>
    <row r="3134" spans="1:1">
      <c r="A3134">
        <v>17231541</v>
      </c>
    </row>
    <row r="3135" spans="1:1">
      <c r="A3135">
        <v>17233951</v>
      </c>
    </row>
    <row r="3136" spans="1:1">
      <c r="A3136">
        <v>17234931</v>
      </c>
    </row>
    <row r="3137" spans="1:1">
      <c r="A3137">
        <v>17235741</v>
      </c>
    </row>
    <row r="3138" spans="1:1">
      <c r="A3138">
        <v>17237841</v>
      </c>
    </row>
    <row r="3139" spans="1:1">
      <c r="A3139">
        <v>17238791</v>
      </c>
    </row>
    <row r="3140" spans="1:1">
      <c r="A3140">
        <v>17244821</v>
      </c>
    </row>
    <row r="3141" spans="1:1">
      <c r="A3141">
        <v>17245151</v>
      </c>
    </row>
    <row r="3142" spans="1:1">
      <c r="A3142">
        <v>17247081</v>
      </c>
    </row>
    <row r="3143" spans="1:1">
      <c r="A3143">
        <v>17247111</v>
      </c>
    </row>
    <row r="3144" spans="1:1">
      <c r="A3144">
        <v>17248991</v>
      </c>
    </row>
    <row r="3145" spans="1:1">
      <c r="A3145">
        <v>17251151</v>
      </c>
    </row>
    <row r="3146" spans="1:1">
      <c r="A3146">
        <v>17251771</v>
      </c>
    </row>
    <row r="3147" spans="1:1">
      <c r="A3147">
        <v>17251801</v>
      </c>
    </row>
    <row r="3148" spans="1:1">
      <c r="A3148">
        <v>17252581</v>
      </c>
    </row>
    <row r="3149" spans="1:1">
      <c r="A3149">
        <v>17252751</v>
      </c>
    </row>
    <row r="3150" spans="1:1">
      <c r="A3150">
        <v>17253081</v>
      </c>
    </row>
    <row r="3151" spans="1:1">
      <c r="A3151">
        <v>17253111</v>
      </c>
    </row>
    <row r="3152" spans="1:1">
      <c r="A3152">
        <v>17257931</v>
      </c>
    </row>
    <row r="3153" spans="1:1">
      <c r="A3153">
        <v>17258911</v>
      </c>
    </row>
    <row r="3154" spans="1:1">
      <c r="A3154">
        <v>17261831</v>
      </c>
    </row>
    <row r="3155" spans="1:1">
      <c r="A3155">
        <v>17264091</v>
      </c>
    </row>
    <row r="3156" spans="1:1">
      <c r="A3156">
        <v>17264881</v>
      </c>
    </row>
    <row r="3157" spans="1:1">
      <c r="A3157">
        <v>17264911</v>
      </c>
    </row>
    <row r="3158" spans="1:1">
      <c r="A3158">
        <v>17265721</v>
      </c>
    </row>
    <row r="3159" spans="1:1">
      <c r="A3159">
        <v>17267821</v>
      </c>
    </row>
    <row r="3160" spans="1:1">
      <c r="A3160">
        <v>17268151</v>
      </c>
    </row>
    <row r="3161" spans="1:1">
      <c r="A3161">
        <v>17268801</v>
      </c>
    </row>
    <row r="3162" spans="1:1">
      <c r="A3162">
        <v>17271861</v>
      </c>
    </row>
    <row r="3163" spans="1:1">
      <c r="A3163">
        <v>17274941</v>
      </c>
    </row>
    <row r="3164" spans="1:1">
      <c r="A3164">
        <v>17277061</v>
      </c>
    </row>
    <row r="3165" spans="1:1">
      <c r="A3165">
        <v>17277851</v>
      </c>
    </row>
    <row r="3166" spans="1:1">
      <c r="A3166">
        <v>17282731</v>
      </c>
    </row>
    <row r="3167" spans="1:1">
      <c r="A3167">
        <v>17288071</v>
      </c>
    </row>
    <row r="3168" spans="1:1">
      <c r="A3168">
        <v>17288101</v>
      </c>
    </row>
    <row r="3169" spans="1:1">
      <c r="A3169">
        <v>17288861</v>
      </c>
    </row>
    <row r="3170" spans="1:1">
      <c r="A3170">
        <v>17291781</v>
      </c>
    </row>
    <row r="3171" spans="1:1">
      <c r="A3171">
        <v>17291811</v>
      </c>
    </row>
    <row r="3172" spans="1:1">
      <c r="A3172">
        <v>17292761</v>
      </c>
    </row>
    <row r="3173" spans="1:1">
      <c r="A3173">
        <v>17293091</v>
      </c>
    </row>
    <row r="3174" spans="1:1">
      <c r="A3174">
        <v>17293121</v>
      </c>
    </row>
    <row r="3175" spans="1:1">
      <c r="A3175">
        <v>17294101</v>
      </c>
    </row>
    <row r="3176" spans="1:1">
      <c r="A3176">
        <v>17294861</v>
      </c>
    </row>
    <row r="3177" spans="1:1">
      <c r="A3177">
        <v>17295701</v>
      </c>
    </row>
    <row r="3178" spans="1:1">
      <c r="A3178">
        <v>17297011</v>
      </c>
    </row>
    <row r="3179" spans="1:1">
      <c r="A3179">
        <v>17298891</v>
      </c>
    </row>
    <row r="3180" spans="1:1">
      <c r="A3180">
        <v>17298921</v>
      </c>
    </row>
    <row r="3181" spans="1:1">
      <c r="A3181">
        <v>17301841</v>
      </c>
    </row>
    <row r="3182" spans="1:1">
      <c r="A3182">
        <v>17304891</v>
      </c>
    </row>
    <row r="3183" spans="1:1">
      <c r="A3183">
        <v>17308781</v>
      </c>
    </row>
    <row r="3184" spans="1:1">
      <c r="A3184">
        <v>17313831</v>
      </c>
    </row>
    <row r="3185" spans="1:1">
      <c r="A3185">
        <v>17314951</v>
      </c>
    </row>
    <row r="3186" spans="1:1">
      <c r="A3186">
        <v>17317101</v>
      </c>
    </row>
    <row r="3187" spans="1:1">
      <c r="A3187">
        <v>17318841</v>
      </c>
    </row>
    <row r="3188" spans="1:1">
      <c r="A3188">
        <v>17321761</v>
      </c>
    </row>
    <row r="3189" spans="1:1">
      <c r="A3189">
        <v>17322571</v>
      </c>
    </row>
    <row r="3190" spans="1:1">
      <c r="A3190">
        <v>17323071</v>
      </c>
    </row>
    <row r="3191" spans="1:1">
      <c r="A3191">
        <v>17323861</v>
      </c>
    </row>
    <row r="3192" spans="1:1">
      <c r="A3192">
        <v>17324841</v>
      </c>
    </row>
    <row r="3193" spans="1:1">
      <c r="A3193">
        <v>17328081</v>
      </c>
    </row>
    <row r="3194" spans="1:1">
      <c r="A3194">
        <v>17331791</v>
      </c>
    </row>
    <row r="3195" spans="1:1">
      <c r="A3195">
        <v>17331821</v>
      </c>
    </row>
    <row r="3196" spans="1:1">
      <c r="A3196">
        <v>17333921</v>
      </c>
    </row>
    <row r="3197" spans="1:1">
      <c r="A3197">
        <v>17334111</v>
      </c>
    </row>
    <row r="3198" spans="1:1">
      <c r="A3198">
        <v>17334871</v>
      </c>
    </row>
    <row r="3199" spans="1:1">
      <c r="A3199">
        <v>17334901</v>
      </c>
    </row>
    <row r="3200" spans="1:1">
      <c r="A3200">
        <v>17335681</v>
      </c>
    </row>
    <row r="3201" spans="1:1">
      <c r="A3201">
        <v>17337811</v>
      </c>
    </row>
    <row r="3202" spans="1:1">
      <c r="A3202">
        <v>17338761</v>
      </c>
    </row>
    <row r="3203" spans="1:1">
      <c r="A3203">
        <v>17338931</v>
      </c>
    </row>
    <row r="3204" spans="1:1">
      <c r="A3204">
        <v>17341541</v>
      </c>
    </row>
    <row r="3205" spans="1:1">
      <c r="A3205">
        <v>17344931</v>
      </c>
    </row>
    <row r="3206" spans="1:1">
      <c r="A3206">
        <v>17348791</v>
      </c>
    </row>
    <row r="3207" spans="1:1">
      <c r="A3207">
        <v>17348821</v>
      </c>
    </row>
    <row r="3208" spans="1:1">
      <c r="A3208">
        <v>17353841</v>
      </c>
    </row>
    <row r="3209" spans="1:1">
      <c r="A3209">
        <v>17354821</v>
      </c>
    </row>
    <row r="3210" spans="1:1">
      <c r="A3210">
        <v>17355151</v>
      </c>
    </row>
    <row r="3211" spans="1:1">
      <c r="A3211">
        <v>17357081</v>
      </c>
    </row>
    <row r="3212" spans="1:1">
      <c r="A3212">
        <v>17357111</v>
      </c>
    </row>
    <row r="3213" spans="1:1">
      <c r="A3213">
        <v>17357901</v>
      </c>
    </row>
    <row r="3214" spans="1:1">
      <c r="A3214">
        <v>17358851</v>
      </c>
    </row>
    <row r="3215" spans="1:1">
      <c r="A3215">
        <v>17361151</v>
      </c>
    </row>
    <row r="3216" spans="1:1">
      <c r="A3216">
        <v>17361771</v>
      </c>
    </row>
    <row r="3217" spans="1:1">
      <c r="A3217">
        <v>17362581</v>
      </c>
    </row>
    <row r="3218" spans="1:1">
      <c r="A3218">
        <v>17362751</v>
      </c>
    </row>
    <row r="3219" spans="1:1">
      <c r="A3219">
        <v>17363081</v>
      </c>
    </row>
    <row r="3220" spans="1:1">
      <c r="A3220">
        <v>17368741</v>
      </c>
    </row>
    <row r="3221" spans="1:1">
      <c r="A3221">
        <v>17371831</v>
      </c>
    </row>
    <row r="3222" spans="1:1">
      <c r="A3222">
        <v>17374091</v>
      </c>
    </row>
    <row r="3223" spans="1:1">
      <c r="A3223">
        <v>17374881</v>
      </c>
    </row>
    <row r="3224" spans="1:1">
      <c r="A3224">
        <v>17374911</v>
      </c>
    </row>
    <row r="3225" spans="1:1">
      <c r="A3225">
        <v>17377821</v>
      </c>
    </row>
    <row r="3226" spans="1:1">
      <c r="A3226">
        <v>17378151</v>
      </c>
    </row>
    <row r="3227" spans="1:1">
      <c r="A3227">
        <v>17378801</v>
      </c>
    </row>
    <row r="3228" spans="1:1">
      <c r="A3228">
        <v>17381861</v>
      </c>
    </row>
    <row r="3229" spans="1:1">
      <c r="A3229">
        <v>17383791</v>
      </c>
    </row>
    <row r="3230" spans="1:1">
      <c r="A3230">
        <v>17387061</v>
      </c>
    </row>
    <row r="3231" spans="1:1">
      <c r="A3231">
        <v>17387851</v>
      </c>
    </row>
    <row r="3232" spans="1:1">
      <c r="A3232">
        <v>17392731</v>
      </c>
    </row>
    <row r="3233" spans="1:1">
      <c r="A3233">
        <v>17394831</v>
      </c>
    </row>
    <row r="3234" spans="1:1">
      <c r="A3234">
        <v>17398071</v>
      </c>
    </row>
    <row r="3235" spans="1:1">
      <c r="A3235">
        <v>17398861</v>
      </c>
    </row>
    <row r="3236" spans="1:1">
      <c r="A3236">
        <v>17401781</v>
      </c>
    </row>
    <row r="3237" spans="1:1">
      <c r="A3237">
        <v>17402591</v>
      </c>
    </row>
    <row r="3238" spans="1:1">
      <c r="A3238">
        <v>17402761</v>
      </c>
    </row>
    <row r="3239" spans="1:1">
      <c r="A3239">
        <v>17403091</v>
      </c>
    </row>
    <row r="3240" spans="1:1">
      <c r="A3240">
        <v>17403121</v>
      </c>
    </row>
    <row r="3241" spans="1:1">
      <c r="A3241">
        <v>17404071</v>
      </c>
    </row>
    <row r="3242" spans="1:1">
      <c r="A3242">
        <v>17404101</v>
      </c>
    </row>
    <row r="3243" spans="1:1">
      <c r="A3243">
        <v>17408751</v>
      </c>
    </row>
    <row r="3244" spans="1:1">
      <c r="A3244">
        <v>17408891</v>
      </c>
    </row>
    <row r="3245" spans="1:1">
      <c r="A3245">
        <v>17408921</v>
      </c>
    </row>
    <row r="3246" spans="1:1">
      <c r="A3246">
        <v>17422711</v>
      </c>
    </row>
    <row r="3247" spans="1:1">
      <c r="A3247">
        <v>17423831</v>
      </c>
    </row>
    <row r="3248" spans="1:1">
      <c r="A3248">
        <v>17427101</v>
      </c>
    </row>
    <row r="3249" spans="1:1">
      <c r="A3249">
        <v>17427691</v>
      </c>
    </row>
    <row r="3250" spans="1:1">
      <c r="A3250">
        <v>17428841</v>
      </c>
    </row>
    <row r="3251" spans="1:1">
      <c r="A3251">
        <v>17431761</v>
      </c>
    </row>
    <row r="3252" spans="1:1">
      <c r="A3252">
        <v>17433861</v>
      </c>
    </row>
    <row r="3253" spans="1:1">
      <c r="A3253">
        <v>17434841</v>
      </c>
    </row>
    <row r="3254" spans="1:1">
      <c r="A3254">
        <v>17435651</v>
      </c>
    </row>
    <row r="3255" spans="1:1">
      <c r="A3255">
        <v>17437751</v>
      </c>
    </row>
    <row r="3256" spans="1:1">
      <c r="A3256">
        <v>17437921</v>
      </c>
    </row>
    <row r="3257" spans="1:1">
      <c r="A3257">
        <v>17441791</v>
      </c>
    </row>
    <row r="3258" spans="1:1">
      <c r="A3258">
        <v>17441821</v>
      </c>
    </row>
    <row r="3259" spans="1:1">
      <c r="A3259">
        <v>17443891</v>
      </c>
    </row>
    <row r="3260" spans="1:1">
      <c r="A3260">
        <v>17443921</v>
      </c>
    </row>
    <row r="3261" spans="1:1">
      <c r="A3261">
        <v>17444871</v>
      </c>
    </row>
    <row r="3262" spans="1:1">
      <c r="A3262">
        <v>17444901</v>
      </c>
    </row>
    <row r="3263" spans="1:1">
      <c r="A3263">
        <v>17447811</v>
      </c>
    </row>
    <row r="3264" spans="1:1">
      <c r="A3264">
        <v>17448761</v>
      </c>
    </row>
    <row r="3265" spans="1:1">
      <c r="A3265">
        <v>17448931</v>
      </c>
    </row>
    <row r="3266" spans="1:1">
      <c r="A3266">
        <v>17458791</v>
      </c>
    </row>
    <row r="3267" spans="1:1">
      <c r="A3267">
        <v>17458821</v>
      </c>
    </row>
    <row r="3268" spans="1:1">
      <c r="A3268">
        <v>17463841</v>
      </c>
    </row>
    <row r="3269" spans="1:1">
      <c r="A3269">
        <v>17464821</v>
      </c>
    </row>
    <row r="3270" spans="1:1">
      <c r="A3270">
        <v>17467081</v>
      </c>
    </row>
    <row r="3271" spans="1:1">
      <c r="A3271">
        <v>17467111</v>
      </c>
    </row>
    <row r="3272" spans="1:1">
      <c r="A3272">
        <v>17467731</v>
      </c>
    </row>
    <row r="3273" spans="1:1">
      <c r="A3273">
        <v>17467901</v>
      </c>
    </row>
    <row r="3274" spans="1:1">
      <c r="A3274">
        <v>17468851</v>
      </c>
    </row>
    <row r="3275" spans="1:1">
      <c r="A3275">
        <v>17471151</v>
      </c>
    </row>
    <row r="3276" spans="1:1">
      <c r="A3276">
        <v>17472751</v>
      </c>
    </row>
    <row r="3277" spans="1:1">
      <c r="A3277">
        <v>17473081</v>
      </c>
    </row>
    <row r="3278" spans="1:1">
      <c r="A3278">
        <v>17478741</v>
      </c>
    </row>
    <row r="3279" spans="1:1">
      <c r="A3279">
        <v>17481831</v>
      </c>
    </row>
    <row r="3280" spans="1:1">
      <c r="A3280">
        <v>17484091</v>
      </c>
    </row>
    <row r="3281" spans="1:1">
      <c r="A3281">
        <v>17484881</v>
      </c>
    </row>
    <row r="3282" spans="1:1">
      <c r="A3282">
        <v>17487821</v>
      </c>
    </row>
    <row r="3283" spans="1:1">
      <c r="A3283">
        <v>17488151</v>
      </c>
    </row>
    <row r="3284" spans="1:1">
      <c r="A3284">
        <v>17488801</v>
      </c>
    </row>
    <row r="3285" spans="1:1">
      <c r="A3285">
        <v>17493791</v>
      </c>
    </row>
    <row r="3286" spans="1:1">
      <c r="A3286">
        <v>17494941</v>
      </c>
    </row>
    <row r="3287" spans="1:1">
      <c r="A3287">
        <v>17497061</v>
      </c>
    </row>
    <row r="3288" spans="1:1">
      <c r="A3288">
        <v>17497681</v>
      </c>
    </row>
    <row r="3289" spans="1:1">
      <c r="A3289">
        <v>17497851</v>
      </c>
    </row>
    <row r="3290" spans="1:1">
      <c r="A3290">
        <v>17498831</v>
      </c>
    </row>
    <row r="3291" spans="1:1">
      <c r="A3291">
        <v>17502731</v>
      </c>
    </row>
    <row r="3292" spans="1:1">
      <c r="A3292">
        <v>17503851</v>
      </c>
    </row>
    <row r="3293" spans="1:1">
      <c r="A3293">
        <v>17504831</v>
      </c>
    </row>
    <row r="3294" spans="1:1">
      <c r="A3294">
        <v>17507091</v>
      </c>
    </row>
    <row r="3295" spans="1:1">
      <c r="A3295">
        <v>17508071</v>
      </c>
    </row>
    <row r="3296" spans="1:1">
      <c r="A3296">
        <v>17508101</v>
      </c>
    </row>
    <row r="3297" spans="1:1">
      <c r="A3297">
        <v>17511781</v>
      </c>
    </row>
    <row r="3298" spans="1:1">
      <c r="A3298">
        <v>17513091</v>
      </c>
    </row>
    <row r="3299" spans="1:1">
      <c r="A3299">
        <v>17513911</v>
      </c>
    </row>
    <row r="3300" spans="1:1">
      <c r="A3300">
        <v>17514071</v>
      </c>
    </row>
    <row r="3301" spans="1:1">
      <c r="A3301">
        <v>17514551</v>
      </c>
    </row>
    <row r="3302" spans="1:1">
      <c r="A3302">
        <v>17518921</v>
      </c>
    </row>
    <row r="3303" spans="1:1">
      <c r="A3303">
        <v>17524921</v>
      </c>
    </row>
    <row r="3304" spans="1:1">
      <c r="A3304">
        <v>17528811</v>
      </c>
    </row>
    <row r="3305" spans="1:1">
      <c r="A3305">
        <v>17532711</v>
      </c>
    </row>
    <row r="3306" spans="1:1">
      <c r="A3306">
        <v>17533831</v>
      </c>
    </row>
    <row r="3307" spans="1:1">
      <c r="A3307">
        <v>17534951</v>
      </c>
    </row>
    <row r="3308" spans="1:1">
      <c r="A3308">
        <v>17537691</v>
      </c>
    </row>
    <row r="3309" spans="1:1">
      <c r="A3309">
        <v>17541761</v>
      </c>
    </row>
    <row r="3310" spans="1:1">
      <c r="A3310">
        <v>17543861</v>
      </c>
    </row>
    <row r="3311" spans="1:1">
      <c r="A3311">
        <v>17544841</v>
      </c>
    </row>
    <row r="3312" spans="1:1">
      <c r="A3312">
        <v>17545651</v>
      </c>
    </row>
    <row r="3313" spans="1:1">
      <c r="A3313">
        <v>17547581</v>
      </c>
    </row>
    <row r="3314" spans="1:1">
      <c r="A3314">
        <v>17547751</v>
      </c>
    </row>
    <row r="3315" spans="1:1">
      <c r="A3315">
        <v>17551791</v>
      </c>
    </row>
    <row r="3316" spans="1:1">
      <c r="A3316">
        <v>17551821</v>
      </c>
    </row>
    <row r="3317" spans="1:1">
      <c r="A3317">
        <v>17553891</v>
      </c>
    </row>
    <row r="3318" spans="1:1">
      <c r="A3318">
        <v>17553921</v>
      </c>
    </row>
    <row r="3319" spans="1:1">
      <c r="A3319">
        <v>17554901</v>
      </c>
    </row>
    <row r="3320" spans="1:1">
      <c r="A3320">
        <v>17558761</v>
      </c>
    </row>
    <row r="3321" spans="1:1">
      <c r="A3321">
        <v>17563781</v>
      </c>
    </row>
    <row r="3322" spans="1:1">
      <c r="A3322">
        <v>17563811</v>
      </c>
    </row>
    <row r="3323" spans="1:1">
      <c r="A3323">
        <v>17573841</v>
      </c>
    </row>
    <row r="3324" spans="1:1">
      <c r="A3324">
        <v>17574821</v>
      </c>
    </row>
    <row r="3325" spans="1:1">
      <c r="A3325">
        <v>17576611</v>
      </c>
    </row>
    <row r="3326" spans="1:1">
      <c r="A3326">
        <v>17577111</v>
      </c>
    </row>
    <row r="3327" spans="1:1">
      <c r="A3327">
        <v>17578851</v>
      </c>
    </row>
    <row r="3328" spans="1:1">
      <c r="A3328">
        <v>17581151</v>
      </c>
    </row>
    <row r="3329" spans="1:1">
      <c r="A3329">
        <v>17581771</v>
      </c>
    </row>
    <row r="3330" spans="1:1">
      <c r="A3330">
        <v>17582751</v>
      </c>
    </row>
    <row r="3331" spans="1:1">
      <c r="A3331">
        <v>17583901</v>
      </c>
    </row>
    <row r="3332" spans="1:1">
      <c r="A3332">
        <v>17584851</v>
      </c>
    </row>
    <row r="3333" spans="1:1">
      <c r="A3333">
        <v>17591831</v>
      </c>
    </row>
    <row r="3334" spans="1:1">
      <c r="A3334">
        <v>17594881</v>
      </c>
    </row>
    <row r="3335" spans="1:1">
      <c r="A3335">
        <v>17594911</v>
      </c>
    </row>
    <row r="3336" spans="1:1">
      <c r="A3336">
        <v>17597821</v>
      </c>
    </row>
    <row r="3337" spans="1:1">
      <c r="A3337">
        <v>17598151</v>
      </c>
    </row>
    <row r="3338" spans="1:1">
      <c r="A3338">
        <v>17598801</v>
      </c>
    </row>
    <row r="3339" spans="1:1">
      <c r="A3339">
        <v>17602701</v>
      </c>
    </row>
    <row r="3340" spans="1:1">
      <c r="A3340">
        <v>17603791</v>
      </c>
    </row>
    <row r="3341" spans="1:1">
      <c r="A3341">
        <v>17604801</v>
      </c>
    </row>
    <row r="3342" spans="1:1">
      <c r="A3342">
        <v>17604941</v>
      </c>
    </row>
    <row r="3343" spans="1:1">
      <c r="A3343">
        <v>17605581</v>
      </c>
    </row>
    <row r="3344" spans="1:1">
      <c r="A3344">
        <v>17607851</v>
      </c>
    </row>
    <row r="3345" spans="1:1">
      <c r="A3345">
        <v>17608831</v>
      </c>
    </row>
    <row r="3346" spans="1:1">
      <c r="A3346">
        <v>17612731</v>
      </c>
    </row>
    <row r="3347" spans="1:1">
      <c r="A3347">
        <v>17613851</v>
      </c>
    </row>
    <row r="3348" spans="1:1">
      <c r="A3348">
        <v>17614831</v>
      </c>
    </row>
    <row r="3349" spans="1:1">
      <c r="A3349">
        <v>17617091</v>
      </c>
    </row>
    <row r="3350" spans="1:1">
      <c r="A3350">
        <v>17618071</v>
      </c>
    </row>
    <row r="3351" spans="1:1">
      <c r="A3351">
        <v>17618101</v>
      </c>
    </row>
    <row r="3352" spans="1:1">
      <c r="A3352">
        <v>17621781</v>
      </c>
    </row>
    <row r="3353" spans="1:1">
      <c r="A3353">
        <v>17623091</v>
      </c>
    </row>
    <row r="3354" spans="1:1">
      <c r="A3354">
        <v>17623911</v>
      </c>
    </row>
    <row r="3355" spans="1:1">
      <c r="A3355">
        <v>17624101</v>
      </c>
    </row>
    <row r="3356" spans="1:1">
      <c r="A3356">
        <v>17624551</v>
      </c>
    </row>
    <row r="3357" spans="1:1">
      <c r="A3357">
        <v>17628921</v>
      </c>
    </row>
    <row r="3358" spans="1:1">
      <c r="A3358">
        <v>17634921</v>
      </c>
    </row>
    <row r="3359" spans="1:1">
      <c r="A3359">
        <v>17638811</v>
      </c>
    </row>
    <row r="3360" spans="1:1">
      <c r="A3360">
        <v>17642711</v>
      </c>
    </row>
    <row r="3361" spans="1:1">
      <c r="A3361">
        <v>17644951</v>
      </c>
    </row>
    <row r="3362" spans="1:1">
      <c r="A3362">
        <v>17647691</v>
      </c>
    </row>
    <row r="3363" spans="1:1">
      <c r="A3363">
        <v>17651761</v>
      </c>
    </row>
    <row r="3364" spans="1:1">
      <c r="A3364">
        <v>17652741</v>
      </c>
    </row>
    <row r="3365" spans="1:1">
      <c r="A3365">
        <v>17653861</v>
      </c>
    </row>
    <row r="3366" spans="1:1">
      <c r="A3366">
        <v>17654841</v>
      </c>
    </row>
    <row r="3367" spans="1:1">
      <c r="A3367">
        <v>17657751</v>
      </c>
    </row>
    <row r="3368" spans="1:1">
      <c r="A3368">
        <v>17657921</v>
      </c>
    </row>
    <row r="3369" spans="1:1">
      <c r="A3369">
        <v>17661821</v>
      </c>
    </row>
    <row r="3370" spans="1:1">
      <c r="A3370">
        <v>17663891</v>
      </c>
    </row>
    <row r="3371" spans="1:1">
      <c r="A3371">
        <v>17663921</v>
      </c>
    </row>
    <row r="3372" spans="1:1">
      <c r="A3372">
        <v>17664901</v>
      </c>
    </row>
    <row r="3373" spans="1:1">
      <c r="A3373">
        <v>17673781</v>
      </c>
    </row>
    <row r="3374" spans="1:1">
      <c r="A3374">
        <v>17673811</v>
      </c>
    </row>
    <row r="3375" spans="1:1">
      <c r="A3375">
        <v>17678821</v>
      </c>
    </row>
    <row r="3376" spans="1:1">
      <c r="A3376">
        <v>17682691</v>
      </c>
    </row>
    <row r="3377" spans="1:1">
      <c r="A3377">
        <v>17683841</v>
      </c>
    </row>
    <row r="3378" spans="1:1">
      <c r="A3378">
        <v>17684821</v>
      </c>
    </row>
    <row r="3379" spans="1:1">
      <c r="A3379">
        <v>17687111</v>
      </c>
    </row>
    <row r="3380" spans="1:1">
      <c r="A3380">
        <v>17687731</v>
      </c>
    </row>
    <row r="3381" spans="1:1">
      <c r="A3381">
        <v>17688851</v>
      </c>
    </row>
    <row r="3382" spans="1:1">
      <c r="A3382">
        <v>17691151</v>
      </c>
    </row>
    <row r="3383" spans="1:1">
      <c r="A3383">
        <v>17691771</v>
      </c>
    </row>
    <row r="3384" spans="1:1">
      <c r="A3384">
        <v>17692751</v>
      </c>
    </row>
    <row r="3385" spans="1:1">
      <c r="A3385">
        <v>17693901</v>
      </c>
    </row>
    <row r="3386" spans="1:1">
      <c r="A3386">
        <v>17694851</v>
      </c>
    </row>
    <row r="3387" spans="1:1">
      <c r="A3387">
        <v>17704881</v>
      </c>
    </row>
    <row r="3388" spans="1:1">
      <c r="A3388">
        <v>17704911</v>
      </c>
    </row>
    <row r="3389" spans="1:1">
      <c r="A3389">
        <v>17707821</v>
      </c>
    </row>
    <row r="3390" spans="1:1">
      <c r="A3390">
        <v>17708151</v>
      </c>
    </row>
    <row r="3391" spans="1:1">
      <c r="A3391">
        <v>17712701</v>
      </c>
    </row>
    <row r="3392" spans="1:1">
      <c r="A3392">
        <v>17713791</v>
      </c>
    </row>
    <row r="3393" spans="1:1">
      <c r="A3393">
        <v>17713821</v>
      </c>
    </row>
    <row r="3394" spans="1:1">
      <c r="A3394">
        <v>17714801</v>
      </c>
    </row>
    <row r="3395" spans="1:1">
      <c r="A3395">
        <v>17717681</v>
      </c>
    </row>
    <row r="3396" spans="1:1">
      <c r="A3396">
        <v>17717851</v>
      </c>
    </row>
    <row r="3397" spans="1:1">
      <c r="A3397">
        <v>17718831</v>
      </c>
    </row>
    <row r="3398" spans="1:1">
      <c r="A3398">
        <v>17722731</v>
      </c>
    </row>
    <row r="3399" spans="1:1">
      <c r="A3399">
        <v>17723851</v>
      </c>
    </row>
    <row r="3400" spans="1:1">
      <c r="A3400">
        <v>17724831</v>
      </c>
    </row>
    <row r="3401" spans="1:1">
      <c r="A3401">
        <v>17728101</v>
      </c>
    </row>
    <row r="3402" spans="1:1">
      <c r="A3402">
        <v>17728691</v>
      </c>
    </row>
    <row r="3403" spans="1:1">
      <c r="A3403">
        <v>17731781</v>
      </c>
    </row>
    <row r="3404" spans="1:1">
      <c r="A3404">
        <v>17733091</v>
      </c>
    </row>
    <row r="3405" spans="1:1">
      <c r="A3405">
        <v>17733911</v>
      </c>
    </row>
    <row r="3406" spans="1:1">
      <c r="A3406">
        <v>17734101</v>
      </c>
    </row>
    <row r="3407" spans="1:1">
      <c r="A3407">
        <v>17744921</v>
      </c>
    </row>
    <row r="3408" spans="1:1">
      <c r="A3408">
        <v>17748811</v>
      </c>
    </row>
    <row r="3409" spans="1:1">
      <c r="A3409">
        <v>17752711</v>
      </c>
    </row>
    <row r="3410" spans="1:1">
      <c r="A3410">
        <v>17753831</v>
      </c>
    </row>
    <row r="3411" spans="1:1">
      <c r="A3411">
        <v>17761761</v>
      </c>
    </row>
    <row r="3412" spans="1:1">
      <c r="A3412">
        <v>17762741</v>
      </c>
    </row>
    <row r="3413" spans="1:1">
      <c r="A3413">
        <v>17764841</v>
      </c>
    </row>
    <row r="3414" spans="1:1">
      <c r="A3414">
        <v>17767751</v>
      </c>
    </row>
    <row r="3415" spans="1:1">
      <c r="A3415">
        <v>17767921</v>
      </c>
    </row>
    <row r="3416" spans="1:1">
      <c r="A3416">
        <v>17768731</v>
      </c>
    </row>
    <row r="3417" spans="1:1">
      <c r="A3417">
        <v>17773891</v>
      </c>
    </row>
    <row r="3418" spans="1:1">
      <c r="A3418">
        <v>17774901</v>
      </c>
    </row>
    <row r="3419" spans="1:1">
      <c r="A3419">
        <v>17783781</v>
      </c>
    </row>
    <row r="3420" spans="1:1">
      <c r="A3420">
        <v>17783811</v>
      </c>
    </row>
    <row r="3421" spans="1:1">
      <c r="A3421">
        <v>17788821</v>
      </c>
    </row>
    <row r="3422" spans="1:1">
      <c r="A3422">
        <v>17792691</v>
      </c>
    </row>
    <row r="3423" spans="1:1">
      <c r="A3423">
        <v>17793841</v>
      </c>
    </row>
    <row r="3424" spans="1:1">
      <c r="A3424">
        <v>17794821</v>
      </c>
    </row>
    <row r="3425" spans="1:1">
      <c r="A3425">
        <v>17798851</v>
      </c>
    </row>
    <row r="3426" spans="1:1">
      <c r="A3426">
        <v>17801151</v>
      </c>
    </row>
    <row r="3427" spans="1:1">
      <c r="A3427">
        <v>17801771</v>
      </c>
    </row>
    <row r="3428" spans="1:1">
      <c r="A3428">
        <v>17802751</v>
      </c>
    </row>
    <row r="3429" spans="1:1">
      <c r="A3429">
        <v>17803901</v>
      </c>
    </row>
    <row r="3430" spans="1:1">
      <c r="A3430">
        <v>17804851</v>
      </c>
    </row>
    <row r="3431" spans="1:1">
      <c r="A3431">
        <v>17805661</v>
      </c>
    </row>
    <row r="3432" spans="1:1">
      <c r="A3432">
        <v>17807761</v>
      </c>
    </row>
    <row r="3433" spans="1:1">
      <c r="A3433">
        <v>17813931</v>
      </c>
    </row>
    <row r="3434" spans="1:1">
      <c r="A3434">
        <v>17814911</v>
      </c>
    </row>
    <row r="3435" spans="1:1">
      <c r="A3435">
        <v>17818151</v>
      </c>
    </row>
    <row r="3436" spans="1:1">
      <c r="A3436">
        <v>17822701</v>
      </c>
    </row>
    <row r="3437" spans="1:1">
      <c r="A3437">
        <v>17823791</v>
      </c>
    </row>
    <row r="3438" spans="1:1">
      <c r="A3438">
        <v>17823821</v>
      </c>
    </row>
    <row r="3439" spans="1:1">
      <c r="A3439">
        <v>17824801</v>
      </c>
    </row>
    <row r="3440" spans="1:1">
      <c r="A3440">
        <v>17828831</v>
      </c>
    </row>
    <row r="3441" spans="1:1">
      <c r="A3441">
        <v>17832731</v>
      </c>
    </row>
    <row r="3442" spans="1:1">
      <c r="A3442">
        <v>17833851</v>
      </c>
    </row>
    <row r="3443" spans="1:1">
      <c r="A3443">
        <v>17835641</v>
      </c>
    </row>
    <row r="3444" spans="1:1">
      <c r="A3444">
        <v>17838101</v>
      </c>
    </row>
    <row r="3445" spans="1:1">
      <c r="A3445">
        <v>17843911</v>
      </c>
    </row>
    <row r="3446" spans="1:1">
      <c r="A3446">
        <v>17844101</v>
      </c>
    </row>
    <row r="3447" spans="1:1">
      <c r="A3447">
        <v>17854921</v>
      </c>
    </row>
    <row r="3448" spans="1:1">
      <c r="A3448">
        <v>17862711</v>
      </c>
    </row>
    <row r="3449" spans="1:1">
      <c r="A3449">
        <v>17863831</v>
      </c>
    </row>
    <row r="3450" spans="1:1">
      <c r="A3450">
        <v>17864811</v>
      </c>
    </row>
    <row r="3451" spans="1:1">
      <c r="A3451">
        <v>17871761</v>
      </c>
    </row>
    <row r="3452" spans="1:1">
      <c r="A3452">
        <v>17872741</v>
      </c>
    </row>
    <row r="3453" spans="1:1">
      <c r="A3453">
        <v>17874841</v>
      </c>
    </row>
    <row r="3454" spans="1:1">
      <c r="A3454">
        <v>17878731</v>
      </c>
    </row>
    <row r="3455" spans="1:1">
      <c r="A3455">
        <v>17884901</v>
      </c>
    </row>
    <row r="3456" spans="1:1">
      <c r="A3456">
        <v>17893781</v>
      </c>
    </row>
    <row r="3457" spans="1:1">
      <c r="A3457">
        <v>17902691</v>
      </c>
    </row>
    <row r="3458" spans="1:1">
      <c r="A3458">
        <v>17903841</v>
      </c>
    </row>
    <row r="3459" spans="1:1">
      <c r="A3459">
        <v>17904821</v>
      </c>
    </row>
    <row r="3460" spans="1:1">
      <c r="A3460">
        <v>17908851</v>
      </c>
    </row>
    <row r="3461" spans="1:1">
      <c r="A3461">
        <v>17912751</v>
      </c>
    </row>
    <row r="3462" spans="1:1">
      <c r="A3462">
        <v>17913901</v>
      </c>
    </row>
    <row r="3463" spans="1:1">
      <c r="A3463">
        <v>17914851</v>
      </c>
    </row>
    <row r="3464" spans="1:1">
      <c r="A3464">
        <v>17915661</v>
      </c>
    </row>
    <row r="3465" spans="1:1">
      <c r="A3465">
        <v>17917761</v>
      </c>
    </row>
    <row r="3466" spans="1:1">
      <c r="A3466">
        <v>17928151</v>
      </c>
    </row>
    <row r="3467" spans="1:1">
      <c r="A3467">
        <v>17932701</v>
      </c>
    </row>
    <row r="3468" spans="1:1">
      <c r="A3468">
        <v>17933821</v>
      </c>
    </row>
    <row r="3469" spans="1:1">
      <c r="A3469">
        <v>17934801</v>
      </c>
    </row>
    <row r="3470" spans="1:1">
      <c r="A3470">
        <v>17937711</v>
      </c>
    </row>
    <row r="3471" spans="1:1">
      <c r="A3471">
        <v>17938831</v>
      </c>
    </row>
    <row r="3472" spans="1:1">
      <c r="A3472">
        <v>17942731</v>
      </c>
    </row>
    <row r="3473" spans="1:1">
      <c r="A3473">
        <v>17943851</v>
      </c>
    </row>
    <row r="3474" spans="1:1">
      <c r="A3474">
        <v>17944831</v>
      </c>
    </row>
    <row r="3475" spans="1:1">
      <c r="A3475">
        <v>17945641</v>
      </c>
    </row>
    <row r="3476" spans="1:1">
      <c r="A3476">
        <v>17947741</v>
      </c>
    </row>
    <row r="3477" spans="1:1">
      <c r="A3477">
        <v>17948691</v>
      </c>
    </row>
    <row r="3478" spans="1:1">
      <c r="A3478">
        <v>17953911</v>
      </c>
    </row>
    <row r="3479" spans="1:1">
      <c r="A3479">
        <v>17954101</v>
      </c>
    </row>
    <row r="3480" spans="1:1">
      <c r="A3480">
        <v>17964751</v>
      </c>
    </row>
    <row r="3481" spans="1:1">
      <c r="A3481">
        <v>17964921</v>
      </c>
    </row>
    <row r="3482" spans="1:1">
      <c r="A3482">
        <v>17968811</v>
      </c>
    </row>
    <row r="3483" spans="1:1">
      <c r="A3483">
        <v>17972711</v>
      </c>
    </row>
    <row r="3484" spans="1:1">
      <c r="A3484">
        <v>17973831</v>
      </c>
    </row>
    <row r="3485" spans="1:1">
      <c r="A3485">
        <v>17974781</v>
      </c>
    </row>
    <row r="3486" spans="1:1">
      <c r="A3486">
        <v>17974811</v>
      </c>
    </row>
    <row r="3487" spans="1:1">
      <c r="A3487">
        <v>17981761</v>
      </c>
    </row>
    <row r="3488" spans="1:1">
      <c r="A3488">
        <v>17982741</v>
      </c>
    </row>
    <row r="3489" spans="1:1">
      <c r="A3489">
        <v>17984841</v>
      </c>
    </row>
    <row r="3490" spans="1:1">
      <c r="A3490">
        <v>17988731</v>
      </c>
    </row>
    <row r="3491" spans="1:1">
      <c r="A3491">
        <v>17994901</v>
      </c>
    </row>
    <row r="3492" spans="1:1">
      <c r="A3492">
        <v>17995711</v>
      </c>
    </row>
    <row r="3493" spans="1:1">
      <c r="A3493">
        <v>18003771</v>
      </c>
    </row>
    <row r="3494" spans="1:1">
      <c r="A3494">
        <v>18004751</v>
      </c>
    </row>
    <row r="3495" spans="1:1">
      <c r="A3495">
        <v>18004921</v>
      </c>
    </row>
    <row r="3496" spans="1:1">
      <c r="A3496">
        <v>18008811</v>
      </c>
    </row>
    <row r="3497" spans="1:1">
      <c r="A3497">
        <v>18012711</v>
      </c>
    </row>
    <row r="3498" spans="1:1">
      <c r="A3498">
        <v>18013831</v>
      </c>
    </row>
    <row r="3499" spans="1:1">
      <c r="A3499">
        <v>18014781</v>
      </c>
    </row>
    <row r="3500" spans="1:1">
      <c r="A3500">
        <v>18014811</v>
      </c>
    </row>
    <row r="3501" spans="1:1">
      <c r="A3501">
        <v>18021761</v>
      </c>
    </row>
    <row r="3502" spans="1:1">
      <c r="A3502">
        <v>18022741</v>
      </c>
    </row>
    <row r="3503" spans="1:1">
      <c r="A3503">
        <v>18024841</v>
      </c>
    </row>
    <row r="3504" spans="1:1">
      <c r="A3504">
        <v>18034901</v>
      </c>
    </row>
    <row r="3505" spans="1:1">
      <c r="A3505">
        <v>18035711</v>
      </c>
    </row>
    <row r="3506" spans="1:1">
      <c r="A3506">
        <v>18043781</v>
      </c>
    </row>
    <row r="3507" spans="1:1">
      <c r="A3507">
        <v>18043811</v>
      </c>
    </row>
    <row r="3508" spans="1:1">
      <c r="A3508">
        <v>18052691</v>
      </c>
    </row>
    <row r="3509" spans="1:1">
      <c r="A3509">
        <v>18053841</v>
      </c>
    </row>
    <row r="3510" spans="1:1">
      <c r="A3510">
        <v>18054791</v>
      </c>
    </row>
    <row r="3511" spans="1:1">
      <c r="A3511">
        <v>18054821</v>
      </c>
    </row>
    <row r="3512" spans="1:1">
      <c r="A3512">
        <v>18055151</v>
      </c>
    </row>
    <row r="3513" spans="1:1">
      <c r="A3513">
        <v>18062751</v>
      </c>
    </row>
    <row r="3514" spans="1:1">
      <c r="A3514">
        <v>18063901</v>
      </c>
    </row>
    <row r="3515" spans="1:1">
      <c r="A3515">
        <v>18064851</v>
      </c>
    </row>
    <row r="3516" spans="1:1">
      <c r="A3516">
        <v>18073761</v>
      </c>
    </row>
    <row r="3517" spans="1:1">
      <c r="A3517">
        <v>18073931</v>
      </c>
    </row>
    <row r="3518" spans="1:1">
      <c r="A3518">
        <v>18077651</v>
      </c>
    </row>
    <row r="3519" spans="1:1">
      <c r="A3519">
        <v>18078151</v>
      </c>
    </row>
    <row r="3520" spans="1:1">
      <c r="A3520">
        <v>18082701</v>
      </c>
    </row>
    <row r="3521" spans="1:1">
      <c r="A3521">
        <v>18083791</v>
      </c>
    </row>
    <row r="3522" spans="1:1">
      <c r="A3522">
        <v>18083821</v>
      </c>
    </row>
    <row r="3523" spans="1:1">
      <c r="A3523">
        <v>18087711</v>
      </c>
    </row>
    <row r="3524" spans="1:1">
      <c r="A3524">
        <v>18093851</v>
      </c>
    </row>
    <row r="3525" spans="1:1">
      <c r="A3525">
        <v>18094831</v>
      </c>
    </row>
    <row r="3526" spans="1:1">
      <c r="A3526">
        <v>18097741</v>
      </c>
    </row>
    <row r="3527" spans="1:1">
      <c r="A3527">
        <v>18103911</v>
      </c>
    </row>
    <row r="3528" spans="1:1">
      <c r="A3528">
        <v>18113771</v>
      </c>
    </row>
    <row r="3529" spans="1:1">
      <c r="A3529">
        <v>18114751</v>
      </c>
    </row>
    <row r="3530" spans="1:1">
      <c r="A3530">
        <v>18123831</v>
      </c>
    </row>
    <row r="3531" spans="1:1">
      <c r="A3531">
        <v>18124781</v>
      </c>
    </row>
    <row r="3532" spans="1:1">
      <c r="A3532">
        <v>18124811</v>
      </c>
    </row>
    <row r="3533" spans="1:1">
      <c r="A3533">
        <v>18131761</v>
      </c>
    </row>
    <row r="3534" spans="1:1">
      <c r="A3534">
        <v>18132741</v>
      </c>
    </row>
    <row r="3535" spans="1:1">
      <c r="A3535">
        <v>18134841</v>
      </c>
    </row>
    <row r="3536" spans="1:1">
      <c r="A3536">
        <v>18138561</v>
      </c>
    </row>
    <row r="3537" spans="1:1">
      <c r="A3537">
        <v>18145711</v>
      </c>
    </row>
    <row r="3538" spans="1:1">
      <c r="A3538">
        <v>18153781</v>
      </c>
    </row>
    <row r="3539" spans="1:1">
      <c r="A3539">
        <v>18153811</v>
      </c>
    </row>
    <row r="3540" spans="1:1">
      <c r="A3540">
        <v>18162691</v>
      </c>
    </row>
    <row r="3541" spans="1:1">
      <c r="A3541">
        <v>18163841</v>
      </c>
    </row>
    <row r="3542" spans="1:1">
      <c r="A3542">
        <v>18164791</v>
      </c>
    </row>
    <row r="3543" spans="1:1">
      <c r="A3543">
        <v>18164821</v>
      </c>
    </row>
    <row r="3544" spans="1:1">
      <c r="A3544">
        <v>18165151</v>
      </c>
    </row>
    <row r="3545" spans="1:1">
      <c r="A3545">
        <v>18168681</v>
      </c>
    </row>
    <row r="3546" spans="1:1">
      <c r="A3546">
        <v>18172611</v>
      </c>
    </row>
    <row r="3547" spans="1:1">
      <c r="A3547">
        <v>18173561</v>
      </c>
    </row>
    <row r="3548" spans="1:1">
      <c r="A3548">
        <v>18173901</v>
      </c>
    </row>
    <row r="3549" spans="1:1">
      <c r="A3549">
        <v>18174851</v>
      </c>
    </row>
    <row r="3550" spans="1:1">
      <c r="A3550">
        <v>18183761</v>
      </c>
    </row>
    <row r="3551" spans="1:1">
      <c r="A3551">
        <v>18183931</v>
      </c>
    </row>
    <row r="3552" spans="1:1">
      <c r="A3552">
        <v>18187651</v>
      </c>
    </row>
    <row r="3553" spans="1:1">
      <c r="A3553">
        <v>18188151</v>
      </c>
    </row>
    <row r="3554" spans="1:1">
      <c r="A3554">
        <v>18192701</v>
      </c>
    </row>
    <row r="3555" spans="1:1">
      <c r="A3555">
        <v>18193791</v>
      </c>
    </row>
    <row r="3556" spans="1:1">
      <c r="A3556">
        <v>18193821</v>
      </c>
    </row>
    <row r="3557" spans="1:1">
      <c r="A3557">
        <v>18194801</v>
      </c>
    </row>
    <row r="3558" spans="1:1">
      <c r="A3558">
        <v>18203851</v>
      </c>
    </row>
    <row r="3559" spans="1:1">
      <c r="A3559">
        <v>18204831</v>
      </c>
    </row>
    <row r="3560" spans="1:1">
      <c r="A3560">
        <v>18207741</v>
      </c>
    </row>
    <row r="3561" spans="1:1">
      <c r="A3561">
        <v>18223771</v>
      </c>
    </row>
    <row r="3562" spans="1:1">
      <c r="A3562">
        <v>18224751</v>
      </c>
    </row>
    <row r="3563" spans="1:1">
      <c r="A3563">
        <v>18233831</v>
      </c>
    </row>
    <row r="3564" spans="1:1">
      <c r="A3564">
        <v>18234781</v>
      </c>
    </row>
    <row r="3565" spans="1:1">
      <c r="A3565">
        <v>18234811</v>
      </c>
    </row>
    <row r="3566" spans="1:1">
      <c r="A3566">
        <v>18241591</v>
      </c>
    </row>
    <row r="3567" spans="1:1">
      <c r="A3567">
        <v>18248561</v>
      </c>
    </row>
    <row r="3568" spans="1:1">
      <c r="A3568">
        <v>18258591</v>
      </c>
    </row>
    <row r="3569" spans="1:1">
      <c r="A3569">
        <v>18263781</v>
      </c>
    </row>
    <row r="3570" spans="1:1">
      <c r="A3570">
        <v>18263811</v>
      </c>
    </row>
    <row r="3571" spans="1:1">
      <c r="A3571">
        <v>18267701</v>
      </c>
    </row>
    <row r="3572" spans="1:1">
      <c r="A3572">
        <v>18268651</v>
      </c>
    </row>
    <row r="3573" spans="1:1">
      <c r="A3573">
        <v>18272691</v>
      </c>
    </row>
    <row r="3574" spans="1:1">
      <c r="A3574">
        <v>18273841</v>
      </c>
    </row>
    <row r="3575" spans="1:1">
      <c r="A3575">
        <v>18274791</v>
      </c>
    </row>
    <row r="3576" spans="1:1">
      <c r="A3576">
        <v>18274821</v>
      </c>
    </row>
    <row r="3577" spans="1:1">
      <c r="A3577">
        <v>18275151</v>
      </c>
    </row>
    <row r="3578" spans="1:1">
      <c r="A3578">
        <v>18278681</v>
      </c>
    </row>
    <row r="3579" spans="1:1">
      <c r="A3579">
        <v>18282611</v>
      </c>
    </row>
    <row r="3580" spans="1:1">
      <c r="A3580">
        <v>18283901</v>
      </c>
    </row>
    <row r="3581" spans="1:1">
      <c r="A3581">
        <v>18284851</v>
      </c>
    </row>
    <row r="3582" spans="1:1">
      <c r="A3582">
        <v>18288881</v>
      </c>
    </row>
    <row r="3583" spans="1:1">
      <c r="A3583">
        <v>18293761</v>
      </c>
    </row>
    <row r="3584" spans="1:1">
      <c r="A3584">
        <v>18298151</v>
      </c>
    </row>
    <row r="3585" spans="1:1">
      <c r="A3585">
        <v>18303791</v>
      </c>
    </row>
    <row r="3586" spans="1:1">
      <c r="A3586">
        <v>18303821</v>
      </c>
    </row>
    <row r="3587" spans="1:1">
      <c r="A3587">
        <v>18304801</v>
      </c>
    </row>
    <row r="3588" spans="1:1">
      <c r="A3588">
        <v>18313851</v>
      </c>
    </row>
    <row r="3589" spans="1:1">
      <c r="A3589">
        <v>18314831</v>
      </c>
    </row>
    <row r="3590" spans="1:1">
      <c r="A3590">
        <v>18318721</v>
      </c>
    </row>
    <row r="3591" spans="1:1">
      <c r="A3591">
        <v>18323571</v>
      </c>
    </row>
    <row r="3592" spans="1:1">
      <c r="A3592">
        <v>18333771</v>
      </c>
    </row>
    <row r="3593" spans="1:1">
      <c r="A3593">
        <v>18334751</v>
      </c>
    </row>
    <row r="3594" spans="1:1">
      <c r="A3594">
        <v>18341561</v>
      </c>
    </row>
    <row r="3595" spans="1:1">
      <c r="A3595">
        <v>18344781</v>
      </c>
    </row>
    <row r="3596" spans="1:1">
      <c r="A3596">
        <v>18368591</v>
      </c>
    </row>
    <row r="3597" spans="1:1">
      <c r="A3597">
        <v>18373781</v>
      </c>
    </row>
    <row r="3598" spans="1:1">
      <c r="A3598">
        <v>18377701</v>
      </c>
    </row>
    <row r="3599" spans="1:1">
      <c r="A3599">
        <v>18378651</v>
      </c>
    </row>
    <row r="3600" spans="1:1">
      <c r="A3600">
        <v>18384791</v>
      </c>
    </row>
    <row r="3601" spans="1:1">
      <c r="A3601">
        <v>18384821</v>
      </c>
    </row>
    <row r="3602" spans="1:1">
      <c r="A3602">
        <v>18385151</v>
      </c>
    </row>
    <row r="3603" spans="1:1">
      <c r="A3603">
        <v>18388681</v>
      </c>
    </row>
    <row r="3604" spans="1:1">
      <c r="A3604">
        <v>18391151</v>
      </c>
    </row>
    <row r="3605" spans="1:1">
      <c r="A3605">
        <v>18392611</v>
      </c>
    </row>
    <row r="3606" spans="1:1">
      <c r="A3606">
        <v>18394851</v>
      </c>
    </row>
    <row r="3607" spans="1:1">
      <c r="A3607">
        <v>18398881</v>
      </c>
    </row>
    <row r="3608" spans="1:1">
      <c r="A3608">
        <v>18403591</v>
      </c>
    </row>
    <row r="3609" spans="1:1">
      <c r="A3609">
        <v>18403761</v>
      </c>
    </row>
    <row r="3610" spans="1:1">
      <c r="A3610">
        <v>18408151</v>
      </c>
    </row>
    <row r="3611" spans="1:1">
      <c r="A3611">
        <v>18413821</v>
      </c>
    </row>
    <row r="3612" spans="1:1">
      <c r="A3612">
        <v>18414771</v>
      </c>
    </row>
    <row r="3613" spans="1:1">
      <c r="A3613">
        <v>18414801</v>
      </c>
    </row>
    <row r="3614" spans="1:1">
      <c r="A3614">
        <v>18423851</v>
      </c>
    </row>
    <row r="3615" spans="1:1">
      <c r="A3615">
        <v>18428721</v>
      </c>
    </row>
    <row r="3616" spans="1:1">
      <c r="A3616">
        <v>18443771</v>
      </c>
    </row>
    <row r="3617" spans="1:1">
      <c r="A3617">
        <v>18447661</v>
      </c>
    </row>
    <row r="3618" spans="1:1">
      <c r="A3618">
        <v>18451561</v>
      </c>
    </row>
    <row r="3619" spans="1:1">
      <c r="A3619">
        <v>18454781</v>
      </c>
    </row>
    <row r="3620" spans="1:1">
      <c r="A3620">
        <v>18454811</v>
      </c>
    </row>
    <row r="3621" spans="1:1">
      <c r="A3621">
        <v>18463551</v>
      </c>
    </row>
    <row r="3622" spans="1:1">
      <c r="A3622">
        <v>18482491</v>
      </c>
    </row>
    <row r="3623" spans="1:1">
      <c r="A3623">
        <v>18482661</v>
      </c>
    </row>
    <row r="3624" spans="1:1">
      <c r="A3624">
        <v>18483781</v>
      </c>
    </row>
    <row r="3625" spans="1:1">
      <c r="A3625">
        <v>18487701</v>
      </c>
    </row>
    <row r="3626" spans="1:1">
      <c r="A3626">
        <v>18491741</v>
      </c>
    </row>
    <row r="3627" spans="1:1">
      <c r="A3627">
        <v>18494791</v>
      </c>
    </row>
    <row r="3628" spans="1:1">
      <c r="A3628">
        <v>18494821</v>
      </c>
    </row>
    <row r="3629" spans="1:1">
      <c r="A3629">
        <v>18495151</v>
      </c>
    </row>
    <row r="3630" spans="1:1">
      <c r="A3630">
        <v>18498711</v>
      </c>
    </row>
    <row r="3631" spans="1:1">
      <c r="A3631">
        <v>18501151</v>
      </c>
    </row>
    <row r="3632" spans="1:1">
      <c r="A3632">
        <v>18504851</v>
      </c>
    </row>
    <row r="3633" spans="1:1">
      <c r="A3633">
        <v>18508881</v>
      </c>
    </row>
    <row r="3634" spans="1:1">
      <c r="A3634">
        <v>18511491</v>
      </c>
    </row>
    <row r="3635" spans="1:1">
      <c r="A3635">
        <v>18512641</v>
      </c>
    </row>
    <row r="3636" spans="1:1">
      <c r="A3636">
        <v>18513591</v>
      </c>
    </row>
    <row r="3637" spans="1:1">
      <c r="A3637">
        <v>18513761</v>
      </c>
    </row>
    <row r="3638" spans="1:1">
      <c r="A3638">
        <v>18518151</v>
      </c>
    </row>
    <row r="3639" spans="1:1">
      <c r="A3639">
        <v>18523821</v>
      </c>
    </row>
    <row r="3640" spans="1:1">
      <c r="A3640">
        <v>18524771</v>
      </c>
    </row>
    <row r="3641" spans="1:1">
      <c r="A3641">
        <v>18524801</v>
      </c>
    </row>
    <row r="3642" spans="1:1">
      <c r="A3642">
        <v>18538721</v>
      </c>
    </row>
    <row r="3643" spans="1:1">
      <c r="A3643">
        <v>18543571</v>
      </c>
    </row>
    <row r="3644" spans="1:1">
      <c r="A3644">
        <v>18553771</v>
      </c>
    </row>
    <row r="3645" spans="1:1">
      <c r="A3645">
        <v>18554751</v>
      </c>
    </row>
    <row r="3646" spans="1:1">
      <c r="A3646">
        <v>18557661</v>
      </c>
    </row>
    <row r="3647" spans="1:1">
      <c r="A3647">
        <v>18561731</v>
      </c>
    </row>
    <row r="3648" spans="1:1">
      <c r="A3648">
        <v>18564781</v>
      </c>
    </row>
    <row r="3649" spans="1:1">
      <c r="A3649">
        <v>18564811</v>
      </c>
    </row>
    <row r="3650" spans="1:1">
      <c r="A3650">
        <v>18567721</v>
      </c>
    </row>
    <row r="3651" spans="1:1">
      <c r="A3651">
        <v>18573551</v>
      </c>
    </row>
    <row r="3652" spans="1:1">
      <c r="A3652">
        <v>18574531</v>
      </c>
    </row>
    <row r="3653" spans="1:1">
      <c r="A3653">
        <v>18587641</v>
      </c>
    </row>
    <row r="3654" spans="1:1">
      <c r="A3654">
        <v>18591681</v>
      </c>
    </row>
    <row r="3655" spans="1:1">
      <c r="A3655">
        <v>18592661</v>
      </c>
    </row>
    <row r="3656" spans="1:1">
      <c r="A3656">
        <v>18601741</v>
      </c>
    </row>
    <row r="3657" spans="1:1">
      <c r="A3657">
        <v>18605151</v>
      </c>
    </row>
    <row r="3658" spans="1:1">
      <c r="A3658">
        <v>18608711</v>
      </c>
    </row>
    <row r="3659" spans="1:1">
      <c r="A3659">
        <v>18611151</v>
      </c>
    </row>
    <row r="3660" spans="1:1">
      <c r="A3660">
        <v>18614851</v>
      </c>
    </row>
    <row r="3661" spans="1:1">
      <c r="A3661">
        <v>18618881</v>
      </c>
    </row>
    <row r="3662" spans="1:1">
      <c r="A3662">
        <v>18622641</v>
      </c>
    </row>
    <row r="3663" spans="1:1">
      <c r="A3663">
        <v>18623761</v>
      </c>
    </row>
    <row r="3664" spans="1:1">
      <c r="A3664">
        <v>18628151</v>
      </c>
    </row>
    <row r="3665" spans="1:1">
      <c r="A3665">
        <v>18631691</v>
      </c>
    </row>
    <row r="3666" spans="1:1">
      <c r="A3666">
        <v>18634771</v>
      </c>
    </row>
    <row r="3667" spans="1:1">
      <c r="A3667">
        <v>18634801</v>
      </c>
    </row>
    <row r="3668" spans="1:1">
      <c r="A3668">
        <v>18641611</v>
      </c>
    </row>
    <row r="3669" spans="1:1">
      <c r="A3669">
        <v>18652621</v>
      </c>
    </row>
    <row r="3670" spans="1:1">
      <c r="A3670">
        <v>18653741</v>
      </c>
    </row>
    <row r="3671" spans="1:1">
      <c r="A3671">
        <v>18663771</v>
      </c>
    </row>
    <row r="3672" spans="1:1">
      <c r="A3672">
        <v>18663801</v>
      </c>
    </row>
    <row r="3673" spans="1:1">
      <c r="A3673">
        <v>18664751</v>
      </c>
    </row>
    <row r="3674" spans="1:1">
      <c r="A3674">
        <v>18668951</v>
      </c>
    </row>
    <row r="3675" spans="1:1">
      <c r="A3675">
        <v>18671731</v>
      </c>
    </row>
    <row r="3676" spans="1:1">
      <c r="A3676">
        <v>18674781</v>
      </c>
    </row>
    <row r="3677" spans="1:1">
      <c r="A3677">
        <v>18674811</v>
      </c>
    </row>
    <row r="3678" spans="1:1">
      <c r="A3678">
        <v>18675591</v>
      </c>
    </row>
    <row r="3679" spans="1:1">
      <c r="A3679">
        <v>18677721</v>
      </c>
    </row>
    <row r="3680" spans="1:1">
      <c r="A3680">
        <v>18684531</v>
      </c>
    </row>
    <row r="3681" spans="1:1">
      <c r="A3681">
        <v>18693751</v>
      </c>
    </row>
    <row r="3682" spans="1:1">
      <c r="A3682">
        <v>18694561</v>
      </c>
    </row>
    <row r="3683" spans="1:1">
      <c r="A3683">
        <v>18697641</v>
      </c>
    </row>
    <row r="3684" spans="1:1">
      <c r="A3684">
        <v>18701681</v>
      </c>
    </row>
    <row r="3685" spans="1:1">
      <c r="A3685">
        <v>18702661</v>
      </c>
    </row>
    <row r="3686" spans="1:1">
      <c r="A3686">
        <v>18704591</v>
      </c>
    </row>
    <row r="3687" spans="1:1">
      <c r="A3687">
        <v>18711741</v>
      </c>
    </row>
    <row r="3688" spans="1:1">
      <c r="A3688">
        <v>18714791</v>
      </c>
    </row>
    <row r="3689" spans="1:1">
      <c r="A3689">
        <v>18715151</v>
      </c>
    </row>
    <row r="3690" spans="1:1">
      <c r="A3690">
        <v>18718711</v>
      </c>
    </row>
    <row r="3691" spans="1:1">
      <c r="A3691">
        <v>18721151</v>
      </c>
    </row>
    <row r="3692" spans="1:1">
      <c r="A3692">
        <v>18728881</v>
      </c>
    </row>
    <row r="3693" spans="1:1">
      <c r="A3693">
        <v>18732641</v>
      </c>
    </row>
    <row r="3694" spans="1:1">
      <c r="A3694">
        <v>18733761</v>
      </c>
    </row>
    <row r="3695" spans="1:1">
      <c r="A3695">
        <v>18734571</v>
      </c>
    </row>
    <row r="3696" spans="1:1">
      <c r="A3696">
        <v>18738151</v>
      </c>
    </row>
    <row r="3697" spans="1:1">
      <c r="A3697">
        <v>18741691</v>
      </c>
    </row>
    <row r="3698" spans="1:1">
      <c r="A3698">
        <v>18744771</v>
      </c>
    </row>
    <row r="3699" spans="1:1">
      <c r="A3699">
        <v>18751611</v>
      </c>
    </row>
    <row r="3700" spans="1:1">
      <c r="A3700">
        <v>18762621</v>
      </c>
    </row>
    <row r="3701" spans="1:1">
      <c r="A3701">
        <v>18763741</v>
      </c>
    </row>
    <row r="3702" spans="1:1">
      <c r="A3702">
        <v>18771701</v>
      </c>
    </row>
    <row r="3703" spans="1:1">
      <c r="A3703">
        <v>18773771</v>
      </c>
    </row>
    <row r="3704" spans="1:1">
      <c r="A3704">
        <v>18773801</v>
      </c>
    </row>
    <row r="3705" spans="1:1">
      <c r="A3705">
        <v>18774751</v>
      </c>
    </row>
    <row r="3706" spans="1:1">
      <c r="A3706">
        <v>18778951</v>
      </c>
    </row>
    <row r="3707" spans="1:1">
      <c r="A3707">
        <v>18781731</v>
      </c>
    </row>
    <row r="3708" spans="1:1">
      <c r="A3708">
        <v>18784781</v>
      </c>
    </row>
    <row r="3709" spans="1:1">
      <c r="A3709">
        <v>18784811</v>
      </c>
    </row>
    <row r="3710" spans="1:1">
      <c r="A3710">
        <v>18787721</v>
      </c>
    </row>
    <row r="3711" spans="1:1">
      <c r="A3711">
        <v>18803751</v>
      </c>
    </row>
    <row r="3712" spans="1:1">
      <c r="A3712">
        <v>18811681</v>
      </c>
    </row>
    <row r="3713" spans="1:1">
      <c r="A3713">
        <v>18814591</v>
      </c>
    </row>
    <row r="3714" spans="1:1">
      <c r="A3714">
        <v>18814761</v>
      </c>
    </row>
    <row r="3715" spans="1:1">
      <c r="A3715">
        <v>18815601</v>
      </c>
    </row>
    <row r="3716" spans="1:1">
      <c r="A3716">
        <v>18821741</v>
      </c>
    </row>
    <row r="3717" spans="1:1">
      <c r="A3717">
        <v>18824791</v>
      </c>
    </row>
    <row r="3718" spans="1:1">
      <c r="A3718">
        <v>18825151</v>
      </c>
    </row>
    <row r="3719" spans="1:1">
      <c r="A3719">
        <v>18831151</v>
      </c>
    </row>
    <row r="3720" spans="1:1">
      <c r="A3720">
        <v>18838881</v>
      </c>
    </row>
    <row r="3721" spans="1:1">
      <c r="A3721">
        <v>18842641</v>
      </c>
    </row>
    <row r="3722" spans="1:1">
      <c r="A3722">
        <v>18843761</v>
      </c>
    </row>
    <row r="3723" spans="1:1">
      <c r="A3723">
        <v>18844571</v>
      </c>
    </row>
    <row r="3724" spans="1:1">
      <c r="A3724">
        <v>18848151</v>
      </c>
    </row>
    <row r="3725" spans="1:1">
      <c r="A3725">
        <v>18851691</v>
      </c>
    </row>
    <row r="3726" spans="1:1">
      <c r="A3726">
        <v>18854771</v>
      </c>
    </row>
    <row r="3727" spans="1:1">
      <c r="A3727">
        <v>18861611</v>
      </c>
    </row>
    <row r="3728" spans="1:1">
      <c r="A3728">
        <v>18873741</v>
      </c>
    </row>
    <row r="3729" spans="1:1">
      <c r="A3729">
        <v>18881701</v>
      </c>
    </row>
    <row r="3730" spans="1:1">
      <c r="A3730">
        <v>18883801</v>
      </c>
    </row>
    <row r="3731" spans="1:1">
      <c r="A3731">
        <v>18888951</v>
      </c>
    </row>
    <row r="3732" spans="1:1">
      <c r="A3732">
        <v>18891731</v>
      </c>
    </row>
    <row r="3733" spans="1:1">
      <c r="A3733">
        <v>18897721</v>
      </c>
    </row>
    <row r="3734" spans="1:1">
      <c r="A3734">
        <v>18903691</v>
      </c>
    </row>
    <row r="3735" spans="1:1">
      <c r="A3735">
        <v>18913751</v>
      </c>
    </row>
    <row r="3736" spans="1:1">
      <c r="A3736">
        <v>18921681</v>
      </c>
    </row>
    <row r="3737" spans="1:1">
      <c r="A3737">
        <v>18922661</v>
      </c>
    </row>
    <row r="3738" spans="1:1">
      <c r="A3738">
        <v>18924591</v>
      </c>
    </row>
    <row r="3739" spans="1:1">
      <c r="A3739">
        <v>18924761</v>
      </c>
    </row>
    <row r="3740" spans="1:1">
      <c r="A3740">
        <v>18931741</v>
      </c>
    </row>
    <row r="3741" spans="1:1">
      <c r="A3741">
        <v>18934791</v>
      </c>
    </row>
    <row r="3742" spans="1:1">
      <c r="A3742">
        <v>18935151</v>
      </c>
    </row>
    <row r="3743" spans="1:1">
      <c r="A3743">
        <v>18941151</v>
      </c>
    </row>
    <row r="3744" spans="1:1">
      <c r="A3744">
        <v>18954741</v>
      </c>
    </row>
    <row r="3745" spans="1:1">
      <c r="A3745">
        <v>18958151</v>
      </c>
    </row>
    <row r="3746" spans="1:1">
      <c r="A3746">
        <v>18961691</v>
      </c>
    </row>
    <row r="3747" spans="1:1">
      <c r="A3747">
        <v>18964771</v>
      </c>
    </row>
    <row r="3748" spans="1:1">
      <c r="A3748">
        <v>18983741</v>
      </c>
    </row>
    <row r="3749" spans="1:1">
      <c r="A3749">
        <v>18988581</v>
      </c>
    </row>
    <row r="3750" spans="1:1">
      <c r="A3750">
        <v>18991701</v>
      </c>
    </row>
    <row r="3751" spans="1:1">
      <c r="A3751">
        <v>18993801</v>
      </c>
    </row>
    <row r="3752" spans="1:1">
      <c r="A3752">
        <v>19001691</v>
      </c>
    </row>
    <row r="3753" spans="1:1">
      <c r="A3753">
        <v>19004771</v>
      </c>
    </row>
    <row r="3754" spans="1:1">
      <c r="A3754">
        <v>19023741</v>
      </c>
    </row>
    <row r="3755" spans="1:1">
      <c r="A3755">
        <v>19028581</v>
      </c>
    </row>
    <row r="3756" spans="1:1">
      <c r="A3756">
        <v>19031701</v>
      </c>
    </row>
    <row r="3757" spans="1:1">
      <c r="A3757">
        <v>19033801</v>
      </c>
    </row>
    <row r="3758" spans="1:1">
      <c r="A3758">
        <v>19038641</v>
      </c>
    </row>
    <row r="3759" spans="1:1">
      <c r="A3759">
        <v>19041731</v>
      </c>
    </row>
    <row r="3760" spans="1:1">
      <c r="A3760">
        <v>19053691</v>
      </c>
    </row>
    <row r="3761" spans="1:1">
      <c r="A3761">
        <v>19063751</v>
      </c>
    </row>
    <row r="3762" spans="1:1">
      <c r="A3762">
        <v>19071681</v>
      </c>
    </row>
    <row r="3763" spans="1:1">
      <c r="A3763">
        <v>19074761</v>
      </c>
    </row>
    <row r="3764" spans="1:1">
      <c r="A3764">
        <v>19081741</v>
      </c>
    </row>
    <row r="3765" spans="1:1">
      <c r="A3765">
        <v>19084791</v>
      </c>
    </row>
    <row r="3766" spans="1:1">
      <c r="A3766">
        <v>19085151</v>
      </c>
    </row>
    <row r="3767" spans="1:1">
      <c r="A3767">
        <v>19091151</v>
      </c>
    </row>
    <row r="3768" spans="1:1">
      <c r="A3768">
        <v>19104741</v>
      </c>
    </row>
    <row r="3769" spans="1:1">
      <c r="A3769">
        <v>19108151</v>
      </c>
    </row>
    <row r="3770" spans="1:1">
      <c r="A3770">
        <v>19114771</v>
      </c>
    </row>
    <row r="3771" spans="1:1">
      <c r="A3771">
        <v>19115611</v>
      </c>
    </row>
    <row r="3772" spans="1:1">
      <c r="A3772">
        <v>19123681</v>
      </c>
    </row>
    <row r="3773" spans="1:1">
      <c r="A3773">
        <v>19133741</v>
      </c>
    </row>
    <row r="3774" spans="1:1">
      <c r="A3774">
        <v>19138581</v>
      </c>
    </row>
    <row r="3775" spans="1:1">
      <c r="A3775">
        <v>19141701</v>
      </c>
    </row>
    <row r="3776" spans="1:1">
      <c r="A3776">
        <v>19151731</v>
      </c>
    </row>
    <row r="3777" spans="1:1">
      <c r="A3777">
        <v>19152681</v>
      </c>
    </row>
    <row r="3778" spans="1:1">
      <c r="A3778">
        <v>19163691</v>
      </c>
    </row>
    <row r="3779" spans="1:1">
      <c r="A3779">
        <v>19173751</v>
      </c>
    </row>
    <row r="3780" spans="1:1">
      <c r="A3780">
        <v>19181681</v>
      </c>
    </row>
    <row r="3781" spans="1:1">
      <c r="A3781">
        <v>19184761</v>
      </c>
    </row>
    <row r="3782" spans="1:1">
      <c r="A3782">
        <v>19195151</v>
      </c>
    </row>
    <row r="3783" spans="1:1">
      <c r="A3783">
        <v>19201151</v>
      </c>
    </row>
    <row r="3784" spans="1:1">
      <c r="A3784">
        <v>19203731</v>
      </c>
    </row>
    <row r="3785" spans="1:1">
      <c r="A3785">
        <v>19204681</v>
      </c>
    </row>
    <row r="3786" spans="1:1">
      <c r="A3786">
        <v>19208601</v>
      </c>
    </row>
    <row r="3787" spans="1:1">
      <c r="A3787">
        <v>19214741</v>
      </c>
    </row>
    <row r="3788" spans="1:1">
      <c r="A3788">
        <v>19218151</v>
      </c>
    </row>
    <row r="3789" spans="1:1">
      <c r="A3789">
        <v>19221691</v>
      </c>
    </row>
    <row r="3790" spans="1:1">
      <c r="A3790">
        <v>19224771</v>
      </c>
    </row>
    <row r="3791" spans="1:1">
      <c r="A3791">
        <v>19233681</v>
      </c>
    </row>
    <row r="3792" spans="1:1">
      <c r="A3792">
        <v>19243741</v>
      </c>
    </row>
    <row r="3793" spans="1:1">
      <c r="A3793">
        <v>19251701</v>
      </c>
    </row>
    <row r="3794" spans="1:1">
      <c r="A3794">
        <v>19253801</v>
      </c>
    </row>
    <row r="3795" spans="1:1">
      <c r="A3795">
        <v>19261731</v>
      </c>
    </row>
    <row r="3796" spans="1:1">
      <c r="A3796">
        <v>19262681</v>
      </c>
    </row>
    <row r="3797" spans="1:1">
      <c r="A3797">
        <v>19268701</v>
      </c>
    </row>
    <row r="3798" spans="1:1">
      <c r="A3798">
        <v>19273691</v>
      </c>
    </row>
    <row r="3799" spans="1:1">
      <c r="A3799">
        <v>19283751</v>
      </c>
    </row>
    <row r="3800" spans="1:1">
      <c r="A3800">
        <v>19303701</v>
      </c>
    </row>
    <row r="3801" spans="1:1">
      <c r="A3801">
        <v>19311151</v>
      </c>
    </row>
    <row r="3802" spans="1:1">
      <c r="A3802">
        <v>19313731</v>
      </c>
    </row>
    <row r="3803" spans="1:1">
      <c r="A3803">
        <v>19314681</v>
      </c>
    </row>
    <row r="3804" spans="1:1">
      <c r="A3804">
        <v>19321661</v>
      </c>
    </row>
    <row r="3805" spans="1:1">
      <c r="A3805">
        <v>19324741</v>
      </c>
    </row>
    <row r="3806" spans="1:1">
      <c r="A3806">
        <v>19328151</v>
      </c>
    </row>
    <row r="3807" spans="1:1">
      <c r="A3807">
        <v>19334771</v>
      </c>
    </row>
    <row r="3808" spans="1:1">
      <c r="A3808">
        <v>19343681</v>
      </c>
    </row>
    <row r="3809" spans="1:1">
      <c r="A3809">
        <v>19344521</v>
      </c>
    </row>
    <row r="3810" spans="1:1">
      <c r="A3810">
        <v>19353741</v>
      </c>
    </row>
    <row r="3811" spans="1:1">
      <c r="A3811">
        <v>19361701</v>
      </c>
    </row>
    <row r="3812" spans="1:1">
      <c r="A3812">
        <v>19363801</v>
      </c>
    </row>
    <row r="3813" spans="1:1">
      <c r="A3813">
        <v>19371731</v>
      </c>
    </row>
    <row r="3814" spans="1:1">
      <c r="A3814">
        <v>19372681</v>
      </c>
    </row>
    <row r="3815" spans="1:1">
      <c r="A3815">
        <v>19378701</v>
      </c>
    </row>
    <row r="3816" spans="1:1">
      <c r="A3816">
        <v>19383691</v>
      </c>
    </row>
    <row r="3817" spans="1:1">
      <c r="A3817">
        <v>19383721</v>
      </c>
    </row>
    <row r="3818" spans="1:1">
      <c r="A3818">
        <v>19394731</v>
      </c>
    </row>
    <row r="3819" spans="1:1">
      <c r="A3819">
        <v>19401711</v>
      </c>
    </row>
    <row r="3820" spans="1:1">
      <c r="A3820">
        <v>19404761</v>
      </c>
    </row>
    <row r="3821" spans="1:1">
      <c r="A3821">
        <v>19413701</v>
      </c>
    </row>
    <row r="3822" spans="1:1">
      <c r="A3822">
        <v>19421151</v>
      </c>
    </row>
    <row r="3823" spans="1:1">
      <c r="A3823">
        <v>19423731</v>
      </c>
    </row>
    <row r="3824" spans="1:1">
      <c r="A3824">
        <v>19424681</v>
      </c>
    </row>
    <row r="3825" spans="1:1">
      <c r="A3825">
        <v>19431661</v>
      </c>
    </row>
    <row r="3826" spans="1:1">
      <c r="A3826">
        <v>19434741</v>
      </c>
    </row>
    <row r="3827" spans="1:1">
      <c r="A3827">
        <v>19438151</v>
      </c>
    </row>
    <row r="3828" spans="1:1">
      <c r="A3828">
        <v>19442671</v>
      </c>
    </row>
    <row r="3829" spans="1:1">
      <c r="A3829">
        <v>19453681</v>
      </c>
    </row>
    <row r="3830" spans="1:1">
      <c r="A3830">
        <v>19454521</v>
      </c>
    </row>
    <row r="3831" spans="1:1">
      <c r="A3831">
        <v>19471701</v>
      </c>
    </row>
    <row r="3832" spans="1:1">
      <c r="A3832">
        <v>19472651</v>
      </c>
    </row>
    <row r="3833" spans="1:1">
      <c r="A3833">
        <v>19473801</v>
      </c>
    </row>
    <row r="3834" spans="1:1">
      <c r="A3834">
        <v>19481731</v>
      </c>
    </row>
    <row r="3835" spans="1:1">
      <c r="A3835">
        <v>19488701</v>
      </c>
    </row>
    <row r="3836" spans="1:1">
      <c r="A3836">
        <v>19491621</v>
      </c>
    </row>
    <row r="3837" spans="1:1">
      <c r="A3837">
        <v>19493691</v>
      </c>
    </row>
    <row r="3838" spans="1:1">
      <c r="A3838">
        <v>19493721</v>
      </c>
    </row>
    <row r="3839" spans="1:1">
      <c r="A3839">
        <v>19504731</v>
      </c>
    </row>
    <row r="3840" spans="1:1">
      <c r="A3840">
        <v>19511711</v>
      </c>
    </row>
    <row r="3841" spans="1:1">
      <c r="A3841">
        <v>19514761</v>
      </c>
    </row>
    <row r="3842" spans="1:1">
      <c r="A3842">
        <v>19523701</v>
      </c>
    </row>
    <row r="3843" spans="1:1">
      <c r="A3843">
        <v>19531151</v>
      </c>
    </row>
    <row r="3844" spans="1:1">
      <c r="A3844">
        <v>19533731</v>
      </c>
    </row>
    <row r="3845" spans="1:1">
      <c r="A3845">
        <v>19534681</v>
      </c>
    </row>
    <row r="3846" spans="1:1">
      <c r="A3846">
        <v>19541661</v>
      </c>
    </row>
    <row r="3847" spans="1:1">
      <c r="A3847">
        <v>19544741</v>
      </c>
    </row>
    <row r="3848" spans="1:1">
      <c r="A3848">
        <v>19548151</v>
      </c>
    </row>
    <row r="3849" spans="1:1">
      <c r="A3849">
        <v>19552671</v>
      </c>
    </row>
    <row r="3850" spans="1:1">
      <c r="A3850">
        <v>19563681</v>
      </c>
    </row>
    <row r="3851" spans="1:1">
      <c r="A3851">
        <v>19582651</v>
      </c>
    </row>
    <row r="3852" spans="1:1">
      <c r="A3852">
        <v>19583801</v>
      </c>
    </row>
    <row r="3853" spans="1:1">
      <c r="A3853">
        <v>19584581</v>
      </c>
    </row>
    <row r="3854" spans="1:1">
      <c r="A3854">
        <v>19592681</v>
      </c>
    </row>
    <row r="3855" spans="1:1">
      <c r="A3855">
        <v>19593661</v>
      </c>
    </row>
    <row r="3856" spans="1:1">
      <c r="A3856">
        <v>19601621</v>
      </c>
    </row>
    <row r="3857" spans="1:1">
      <c r="A3857">
        <v>19603721</v>
      </c>
    </row>
    <row r="3858" spans="1:1">
      <c r="A3858">
        <v>19614731</v>
      </c>
    </row>
    <row r="3859" spans="1:1">
      <c r="A3859">
        <v>19621711</v>
      </c>
    </row>
    <row r="3860" spans="1:1">
      <c r="A3860">
        <v>19624761</v>
      </c>
    </row>
    <row r="3861" spans="1:1">
      <c r="A3861">
        <v>19633701</v>
      </c>
    </row>
    <row r="3862" spans="1:1">
      <c r="A3862">
        <v>19643731</v>
      </c>
    </row>
    <row r="3863" spans="1:1">
      <c r="A3863">
        <v>19644681</v>
      </c>
    </row>
    <row r="3864" spans="1:1">
      <c r="A3864">
        <v>19651661</v>
      </c>
    </row>
    <row r="3865" spans="1:1">
      <c r="A3865">
        <v>19654741</v>
      </c>
    </row>
    <row r="3866" spans="1:1">
      <c r="A3866">
        <v>19658151</v>
      </c>
    </row>
    <row r="3867" spans="1:1">
      <c r="A3867">
        <v>19662671</v>
      </c>
    </row>
    <row r="3868" spans="1:1">
      <c r="A3868">
        <v>19673681</v>
      </c>
    </row>
    <row r="3869" spans="1:1">
      <c r="A3869">
        <v>19692651</v>
      </c>
    </row>
    <row r="3870" spans="1:1">
      <c r="A3870">
        <v>19702681</v>
      </c>
    </row>
    <row r="3871" spans="1:1">
      <c r="A3871">
        <v>19703661</v>
      </c>
    </row>
    <row r="3872" spans="1:1">
      <c r="A3872">
        <v>19711621</v>
      </c>
    </row>
    <row r="3873" spans="1:1">
      <c r="A3873">
        <v>19712911</v>
      </c>
    </row>
    <row r="3874" spans="1:1">
      <c r="A3874">
        <v>19713721</v>
      </c>
    </row>
    <row r="3875" spans="1:1">
      <c r="A3875">
        <v>19717611</v>
      </c>
    </row>
    <row r="3876" spans="1:1">
      <c r="A3876">
        <v>19724731</v>
      </c>
    </row>
    <row r="3877" spans="1:1">
      <c r="A3877">
        <v>19731711</v>
      </c>
    </row>
    <row r="3878" spans="1:1">
      <c r="A3878">
        <v>19743701</v>
      </c>
    </row>
    <row r="3879" spans="1:1">
      <c r="A3879">
        <v>19753731</v>
      </c>
    </row>
    <row r="3880" spans="1:1">
      <c r="A3880">
        <v>19754681</v>
      </c>
    </row>
    <row r="3881" spans="1:1">
      <c r="A3881">
        <v>19761661</v>
      </c>
    </row>
    <row r="3882" spans="1:1">
      <c r="A3882">
        <v>19768151</v>
      </c>
    </row>
    <row r="3883" spans="1:1">
      <c r="A3883">
        <v>19772671</v>
      </c>
    </row>
    <row r="3884" spans="1:1">
      <c r="A3884">
        <v>19802651</v>
      </c>
    </row>
    <row r="3885" spans="1:1">
      <c r="A3885">
        <v>19804581</v>
      </c>
    </row>
    <row r="3886" spans="1:1">
      <c r="A3886">
        <v>19813661</v>
      </c>
    </row>
    <row r="3887" spans="1:1">
      <c r="A3887">
        <v>19822911</v>
      </c>
    </row>
    <row r="3888" spans="1:1">
      <c r="A3888">
        <v>19833611</v>
      </c>
    </row>
    <row r="3889" spans="1:1">
      <c r="A3889">
        <v>19841711</v>
      </c>
    </row>
    <row r="3890" spans="1:1">
      <c r="A3890">
        <v>19843641</v>
      </c>
    </row>
    <row r="3891" spans="1:1">
      <c r="A3891">
        <v>19853701</v>
      </c>
    </row>
    <row r="3892" spans="1:1">
      <c r="A3892">
        <v>19863731</v>
      </c>
    </row>
    <row r="3893" spans="1:1">
      <c r="A3893">
        <v>19871661</v>
      </c>
    </row>
    <row r="3894" spans="1:1">
      <c r="A3894">
        <v>19904691</v>
      </c>
    </row>
    <row r="3895" spans="1:1">
      <c r="A3895">
        <v>19912651</v>
      </c>
    </row>
    <row r="3896" spans="1:1">
      <c r="A3896">
        <v>19932911</v>
      </c>
    </row>
    <row r="3897" spans="1:1">
      <c r="A3897">
        <v>19933721</v>
      </c>
    </row>
    <row r="3898" spans="1:1">
      <c r="A3898">
        <v>19941651</v>
      </c>
    </row>
    <row r="3899" spans="1:1">
      <c r="A3899">
        <v>19943611</v>
      </c>
    </row>
    <row r="3900" spans="1:1">
      <c r="A3900">
        <v>19944731</v>
      </c>
    </row>
    <row r="3901" spans="1:1">
      <c r="A3901">
        <v>19953641</v>
      </c>
    </row>
    <row r="3902" spans="1:1">
      <c r="A3902">
        <v>19963701</v>
      </c>
    </row>
    <row r="3903" spans="1:1">
      <c r="A3903">
        <v>19973731</v>
      </c>
    </row>
    <row r="3904" spans="1:1">
      <c r="A3904">
        <v>19974711</v>
      </c>
    </row>
    <row r="3905" spans="1:1">
      <c r="A3905">
        <v>19992671</v>
      </c>
    </row>
    <row r="3906" spans="1:1">
      <c r="A3906">
        <v>20002671</v>
      </c>
    </row>
    <row r="3907" spans="1:1">
      <c r="A3907">
        <v>20021641</v>
      </c>
    </row>
    <row r="3908" spans="1:1">
      <c r="A3908">
        <v>20024691</v>
      </c>
    </row>
    <row r="3909" spans="1:1">
      <c r="A3909">
        <v>20028611</v>
      </c>
    </row>
    <row r="3910" spans="1:1">
      <c r="A3910">
        <v>20043661</v>
      </c>
    </row>
    <row r="3911" spans="1:1">
      <c r="A3911">
        <v>20052911</v>
      </c>
    </row>
    <row r="3912" spans="1:1">
      <c r="A3912">
        <v>20053721</v>
      </c>
    </row>
    <row r="3913" spans="1:1">
      <c r="A3913">
        <v>20054671</v>
      </c>
    </row>
    <row r="3914" spans="1:1">
      <c r="A3914">
        <v>20061651</v>
      </c>
    </row>
    <row r="3915" spans="1:1">
      <c r="A3915">
        <v>20063611</v>
      </c>
    </row>
    <row r="3916" spans="1:1">
      <c r="A3916">
        <v>20064731</v>
      </c>
    </row>
    <row r="3917" spans="1:1">
      <c r="A3917">
        <v>20071711</v>
      </c>
    </row>
    <row r="3918" spans="1:1">
      <c r="A3918">
        <v>20073641</v>
      </c>
    </row>
    <row r="3919" spans="1:1">
      <c r="A3919">
        <v>20083701</v>
      </c>
    </row>
    <row r="3920" spans="1:1">
      <c r="A3920">
        <v>20084651</v>
      </c>
    </row>
    <row r="3921" spans="1:1">
      <c r="A3921">
        <v>20094711</v>
      </c>
    </row>
    <row r="3922" spans="1:1">
      <c r="A3922">
        <v>20095521</v>
      </c>
    </row>
    <row r="3923" spans="1:1">
      <c r="A3923">
        <v>20112671</v>
      </c>
    </row>
    <row r="3924" spans="1:1">
      <c r="A3924">
        <v>20113651</v>
      </c>
    </row>
    <row r="3925" spans="1:1">
      <c r="A3925">
        <v>20121581</v>
      </c>
    </row>
    <row r="3926" spans="1:1">
      <c r="A3926">
        <v>20123711</v>
      </c>
    </row>
    <row r="3927" spans="1:1">
      <c r="A3927">
        <v>20131641</v>
      </c>
    </row>
    <row r="3928" spans="1:1">
      <c r="A3928">
        <v>20134691</v>
      </c>
    </row>
    <row r="3929" spans="1:1">
      <c r="A3929">
        <v>20138611</v>
      </c>
    </row>
    <row r="3930" spans="1:1">
      <c r="A3930">
        <v>20153661</v>
      </c>
    </row>
    <row r="3931" spans="1:1">
      <c r="A3931">
        <v>20162911</v>
      </c>
    </row>
    <row r="3932" spans="1:1">
      <c r="A3932">
        <v>20164671</v>
      </c>
    </row>
    <row r="3933" spans="1:1">
      <c r="A3933">
        <v>20171651</v>
      </c>
    </row>
    <row r="3934" spans="1:1">
      <c r="A3934">
        <v>20173611</v>
      </c>
    </row>
    <row r="3935" spans="1:1">
      <c r="A3935">
        <v>20181711</v>
      </c>
    </row>
    <row r="3936" spans="1:1">
      <c r="A3936">
        <v>20183641</v>
      </c>
    </row>
    <row r="3937" spans="1:1">
      <c r="A3937">
        <v>20194651</v>
      </c>
    </row>
    <row r="3938" spans="1:1">
      <c r="A3938">
        <v>20204711</v>
      </c>
    </row>
    <row r="3939" spans="1:1">
      <c r="A3939">
        <v>20214601</v>
      </c>
    </row>
    <row r="3940" spans="1:1">
      <c r="A3940">
        <v>20223651</v>
      </c>
    </row>
    <row r="3941" spans="1:1">
      <c r="A3941">
        <v>20231581</v>
      </c>
    </row>
    <row r="3942" spans="1:1">
      <c r="A3942">
        <v>20233711</v>
      </c>
    </row>
    <row r="3943" spans="1:1">
      <c r="A3943">
        <v>20244691</v>
      </c>
    </row>
    <row r="3944" spans="1:1">
      <c r="A3944">
        <v>20274671</v>
      </c>
    </row>
    <row r="3945" spans="1:1">
      <c r="A3945">
        <v>20274701</v>
      </c>
    </row>
    <row r="3946" spans="1:1">
      <c r="A3946">
        <v>20281651</v>
      </c>
    </row>
    <row r="3947" spans="1:1">
      <c r="A3947">
        <v>20291711</v>
      </c>
    </row>
    <row r="3948" spans="1:1">
      <c r="A3948">
        <v>20293641</v>
      </c>
    </row>
    <row r="3949" spans="1:1">
      <c r="A3949">
        <v>20294621</v>
      </c>
    </row>
    <row r="3950" spans="1:1">
      <c r="A3950">
        <v>20304651</v>
      </c>
    </row>
    <row r="3951" spans="1:1">
      <c r="A3951">
        <v>20314711</v>
      </c>
    </row>
    <row r="3952" spans="1:1">
      <c r="A3952">
        <v>20324601</v>
      </c>
    </row>
    <row r="3953" spans="1:1">
      <c r="A3953">
        <v>20333651</v>
      </c>
    </row>
    <row r="3954" spans="1:1">
      <c r="A3954">
        <v>20342561</v>
      </c>
    </row>
    <row r="3955" spans="1:1">
      <c r="A3955">
        <v>20343711</v>
      </c>
    </row>
    <row r="3956" spans="1:1">
      <c r="A3956">
        <v>20351641</v>
      </c>
    </row>
    <row r="3957" spans="1:1">
      <c r="A3957">
        <v>20376601</v>
      </c>
    </row>
    <row r="3958" spans="1:1">
      <c r="A3958">
        <v>20384671</v>
      </c>
    </row>
    <row r="3959" spans="1:1">
      <c r="A3959">
        <v>20384701</v>
      </c>
    </row>
    <row r="3960" spans="1:1">
      <c r="A3960">
        <v>20391651</v>
      </c>
    </row>
    <row r="3961" spans="1:1">
      <c r="A3961">
        <v>20404621</v>
      </c>
    </row>
    <row r="3962" spans="1:1">
      <c r="A3962">
        <v>20413531</v>
      </c>
    </row>
    <row r="3963" spans="1:1">
      <c r="A3963">
        <v>20414651</v>
      </c>
    </row>
    <row r="3964" spans="1:1">
      <c r="A3964">
        <v>20424711</v>
      </c>
    </row>
    <row r="3965" spans="1:1">
      <c r="A3965">
        <v>20426501</v>
      </c>
    </row>
    <row r="3966" spans="1:1">
      <c r="A3966">
        <v>20434601</v>
      </c>
    </row>
    <row r="3967" spans="1:1">
      <c r="A3967">
        <v>20443651</v>
      </c>
    </row>
    <row r="3968" spans="1:1">
      <c r="A3968">
        <v>20453711</v>
      </c>
    </row>
    <row r="3969" spans="1:1">
      <c r="A3969">
        <v>20461641</v>
      </c>
    </row>
    <row r="3970" spans="1:1">
      <c r="A3970">
        <v>20464691</v>
      </c>
    </row>
    <row r="3971" spans="1:1">
      <c r="A3971">
        <v>20486601</v>
      </c>
    </row>
    <row r="3972" spans="1:1">
      <c r="A3972">
        <v>20494701</v>
      </c>
    </row>
    <row r="3973" spans="1:1">
      <c r="A3973">
        <v>20501651</v>
      </c>
    </row>
    <row r="3974" spans="1:1">
      <c r="A3974">
        <v>20523531</v>
      </c>
    </row>
    <row r="3975" spans="1:1">
      <c r="A3975">
        <v>20524651</v>
      </c>
    </row>
    <row r="3976" spans="1:1">
      <c r="A3976">
        <v>20534711</v>
      </c>
    </row>
    <row r="3977" spans="1:1">
      <c r="A3977">
        <v>20553651</v>
      </c>
    </row>
    <row r="3978" spans="1:1">
      <c r="A3978">
        <v>20563711</v>
      </c>
    </row>
    <row r="3979" spans="1:1">
      <c r="A3979">
        <v>20574691</v>
      </c>
    </row>
    <row r="3980" spans="1:1">
      <c r="A3980">
        <v>20594641</v>
      </c>
    </row>
    <row r="3981" spans="1:1">
      <c r="A3981">
        <v>20604671</v>
      </c>
    </row>
    <row r="3982" spans="1:1">
      <c r="A3982">
        <v>20604701</v>
      </c>
    </row>
    <row r="3983" spans="1:1">
      <c r="A3983">
        <v>20613581</v>
      </c>
    </row>
    <row r="3984" spans="1:1">
      <c r="A3984">
        <v>20624621</v>
      </c>
    </row>
    <row r="3985" spans="1:1">
      <c r="A3985">
        <v>20631601</v>
      </c>
    </row>
    <row r="3986" spans="1:1">
      <c r="A3986">
        <v>20632721</v>
      </c>
    </row>
    <row r="3987" spans="1:1">
      <c r="A3987">
        <v>20634651</v>
      </c>
    </row>
    <row r="3988" spans="1:1">
      <c r="A3988">
        <v>20673711</v>
      </c>
    </row>
    <row r="3989" spans="1:1">
      <c r="A3989">
        <v>20684691</v>
      </c>
    </row>
    <row r="3990" spans="1:1">
      <c r="A3990">
        <v>20691671</v>
      </c>
    </row>
    <row r="3991" spans="1:1">
      <c r="A3991">
        <v>20704641</v>
      </c>
    </row>
    <row r="3992" spans="1:1">
      <c r="A3992">
        <v>20714671</v>
      </c>
    </row>
    <row r="3993" spans="1:1">
      <c r="A3993">
        <v>20714701</v>
      </c>
    </row>
    <row r="3994" spans="1:1">
      <c r="A3994">
        <v>20723581</v>
      </c>
    </row>
    <row r="3995" spans="1:1">
      <c r="A3995">
        <v>20741601</v>
      </c>
    </row>
    <row r="3996" spans="1:1">
      <c r="A3996">
        <v>20742721</v>
      </c>
    </row>
    <row r="3997" spans="1:1">
      <c r="A3997">
        <v>20743671</v>
      </c>
    </row>
    <row r="3998" spans="1:1">
      <c r="A3998">
        <v>20754711</v>
      </c>
    </row>
    <row r="3999" spans="1:1">
      <c r="A3999">
        <v>20783711</v>
      </c>
    </row>
    <row r="4000" spans="1:1">
      <c r="A4000">
        <v>20784661</v>
      </c>
    </row>
    <row r="4001" spans="1:1">
      <c r="A4001">
        <v>20794721</v>
      </c>
    </row>
    <row r="4002" spans="1:1">
      <c r="A4002">
        <v>20801671</v>
      </c>
    </row>
    <row r="4003" spans="1:1">
      <c r="A4003">
        <v>20814641</v>
      </c>
    </row>
    <row r="4004" spans="1:1">
      <c r="A4004">
        <v>20824701</v>
      </c>
    </row>
    <row r="4005" spans="1:1">
      <c r="A4005">
        <v>20833581</v>
      </c>
    </row>
    <row r="4006" spans="1:1">
      <c r="A4006">
        <v>20851571</v>
      </c>
    </row>
    <row r="4007" spans="1:1">
      <c r="A4007">
        <v>20851601</v>
      </c>
    </row>
    <row r="4008" spans="1:1">
      <c r="A4008">
        <v>20852721</v>
      </c>
    </row>
    <row r="4009" spans="1:1">
      <c r="A4009">
        <v>20853671</v>
      </c>
    </row>
    <row r="4010" spans="1:1">
      <c r="A4010">
        <v>20864711</v>
      </c>
    </row>
    <row r="4011" spans="1:1">
      <c r="A4011">
        <v>20867591</v>
      </c>
    </row>
    <row r="4012" spans="1:1">
      <c r="A4012">
        <v>20893711</v>
      </c>
    </row>
    <row r="4013" spans="1:1">
      <c r="A4013">
        <v>20894661</v>
      </c>
    </row>
    <row r="4014" spans="1:1">
      <c r="A4014">
        <v>20904721</v>
      </c>
    </row>
    <row r="4015" spans="1:1">
      <c r="A4015">
        <v>20911531</v>
      </c>
    </row>
    <row r="4016" spans="1:1">
      <c r="A4016">
        <v>20911671</v>
      </c>
    </row>
    <row r="4017" spans="1:1">
      <c r="A4017">
        <v>20923521</v>
      </c>
    </row>
    <row r="4018" spans="1:1">
      <c r="A4018">
        <v>20924641</v>
      </c>
    </row>
    <row r="4019" spans="1:1">
      <c r="A4019">
        <v>20934701</v>
      </c>
    </row>
    <row r="4020" spans="1:1">
      <c r="A4020">
        <v>20962721</v>
      </c>
    </row>
    <row r="4021" spans="1:1">
      <c r="A4021">
        <v>20963671</v>
      </c>
    </row>
    <row r="4022" spans="1:1">
      <c r="A4022">
        <v>20977591</v>
      </c>
    </row>
    <row r="4023" spans="1:1">
      <c r="A4023">
        <v>21001571</v>
      </c>
    </row>
    <row r="4024" spans="1:1">
      <c r="A4024">
        <v>21002721</v>
      </c>
    </row>
    <row r="4025" spans="1:1">
      <c r="A4025">
        <v>21003671</v>
      </c>
    </row>
    <row r="4026" spans="1:1">
      <c r="A4026">
        <v>21044661</v>
      </c>
    </row>
    <row r="4027" spans="1:1">
      <c r="A4027">
        <v>21054721</v>
      </c>
    </row>
    <row r="4028" spans="1:1">
      <c r="A4028">
        <v>21061671</v>
      </c>
    </row>
    <row r="4029" spans="1:1">
      <c r="A4029">
        <v>21066541</v>
      </c>
    </row>
    <row r="4030" spans="1:1">
      <c r="A4030">
        <v>21112721</v>
      </c>
    </row>
    <row r="4031" spans="1:1">
      <c r="A4031">
        <v>21113671</v>
      </c>
    </row>
    <row r="4032" spans="1:1">
      <c r="A4032">
        <v>21157601</v>
      </c>
    </row>
    <row r="4033" spans="1:1">
      <c r="A4033">
        <v>21164721</v>
      </c>
    </row>
    <row r="4034" spans="1:1">
      <c r="A4034">
        <v>21171671</v>
      </c>
    </row>
    <row r="4035" spans="1:1">
      <c r="A4035">
        <v>21222721</v>
      </c>
    </row>
    <row r="4036" spans="1:1">
      <c r="A4036">
        <v>21223671</v>
      </c>
    </row>
    <row r="4037" spans="1:1">
      <c r="A4037">
        <v>21264661</v>
      </c>
    </row>
    <row r="4038" spans="1:1">
      <c r="A4038">
        <v>21267601</v>
      </c>
    </row>
    <row r="4039" spans="1:1">
      <c r="A4039">
        <v>21273601</v>
      </c>
    </row>
    <row r="4040" spans="1:1">
      <c r="A4040">
        <v>21281671</v>
      </c>
    </row>
    <row r="4041" spans="1:1">
      <c r="A4041">
        <v>21302601</v>
      </c>
    </row>
    <row r="4042" spans="1:1">
      <c r="A4042">
        <v>21332721</v>
      </c>
    </row>
    <row r="4043" spans="1:1">
      <c r="A4043">
        <v>21333671</v>
      </c>
    </row>
    <row r="4044" spans="1:1">
      <c r="A4044">
        <v>21374661</v>
      </c>
    </row>
    <row r="4045" spans="1:1">
      <c r="A4045">
        <v>21383601</v>
      </c>
    </row>
    <row r="4046" spans="1:1">
      <c r="A4046">
        <v>21384721</v>
      </c>
    </row>
    <row r="4047" spans="1:1">
      <c r="A4047">
        <v>21412601</v>
      </c>
    </row>
    <row r="4048" spans="1:1">
      <c r="A4048">
        <v>21493601</v>
      </c>
    </row>
    <row r="4049" spans="1:1">
      <c r="A4049">
        <v>21494721</v>
      </c>
    </row>
    <row r="4050" spans="1:1">
      <c r="A4050">
        <v>21522601</v>
      </c>
    </row>
    <row r="4051" spans="1:1">
      <c r="A4051">
        <v>21604721</v>
      </c>
    </row>
    <row r="4052" spans="1:1">
      <c r="A4052">
        <v>21632601</v>
      </c>
    </row>
    <row r="4053" spans="1:1">
      <c r="A4053">
        <v>22273621</v>
      </c>
    </row>
    <row r="4054" spans="1:1">
      <c r="A4054">
        <v>22326741</v>
      </c>
    </row>
    <row r="4055" spans="1:1">
      <c r="A4055">
        <v>22383621</v>
      </c>
    </row>
    <row r="4056" spans="1:1">
      <c r="A4056">
        <v>22436741</v>
      </c>
    </row>
    <row r="4057" spans="1:1">
      <c r="A4057">
        <v>22493621</v>
      </c>
    </row>
    <row r="4058" spans="1:1">
      <c r="A4058">
        <v>22546741</v>
      </c>
    </row>
    <row r="4059" spans="1:1">
      <c r="A4059">
        <v>23091721</v>
      </c>
    </row>
    <row r="4060" spans="1:1">
      <c r="A4060">
        <v>23201721</v>
      </c>
    </row>
    <row r="4061" spans="1:1">
      <c r="A4061">
        <v>23311721</v>
      </c>
    </row>
    <row r="4062" spans="1:1">
      <c r="A4062">
        <v>23355621</v>
      </c>
    </row>
    <row r="4063" spans="1:1">
      <c r="A4063">
        <v>23421721</v>
      </c>
    </row>
    <row r="4064" spans="1:1">
      <c r="A4064">
        <v>23436621</v>
      </c>
    </row>
    <row r="4065" spans="1:1">
      <c r="A4065">
        <v>23531721</v>
      </c>
    </row>
    <row r="4066" spans="1:1">
      <c r="A4066">
        <v>23546621</v>
      </c>
    </row>
    <row r="4067" spans="1:1">
      <c r="A4067">
        <v>23564611</v>
      </c>
    </row>
    <row r="4068" spans="1:1">
      <c r="A4068">
        <v>23586631</v>
      </c>
    </row>
    <row r="4069" spans="1:1">
      <c r="A4069">
        <v>23641721</v>
      </c>
    </row>
    <row r="4070" spans="1:1">
      <c r="A4070">
        <v>23674611</v>
      </c>
    </row>
    <row r="4071" spans="1:1">
      <c r="A4071">
        <v>23751721</v>
      </c>
    </row>
    <row r="4072" spans="1:1">
      <c r="A4072">
        <v>23894611</v>
      </c>
    </row>
    <row r="4073" spans="1:1">
      <c r="A4073">
        <v>24045561</v>
      </c>
    </row>
    <row r="4074" spans="1:1">
      <c r="A4074">
        <v>24298621</v>
      </c>
    </row>
    <row r="4075" spans="1:1">
      <c r="A4075">
        <v>24408621</v>
      </c>
    </row>
    <row r="4076" spans="1:1">
      <c r="A4076">
        <v>24547621</v>
      </c>
    </row>
    <row r="4077" spans="1:1">
      <c r="A4077">
        <v>24755631</v>
      </c>
    </row>
    <row r="4078" spans="1:1">
      <c r="A4078">
        <v>25177631</v>
      </c>
    </row>
    <row r="4079" spans="1:1">
      <c r="A4079">
        <v>25256671</v>
      </c>
    </row>
    <row r="4080" spans="1:1">
      <c r="A4080">
        <v>25322631</v>
      </c>
    </row>
    <row r="4081" spans="1:1">
      <c r="A4081">
        <v>25366671</v>
      </c>
    </row>
    <row r="4082" spans="1:1">
      <c r="A4082">
        <v>25432631</v>
      </c>
    </row>
    <row r="4083" spans="1:1">
      <c r="A4083">
        <v>25461631</v>
      </c>
    </row>
    <row r="4084" spans="1:1">
      <c r="A4084">
        <v>25476671</v>
      </c>
    </row>
    <row r="4085" spans="1:1">
      <c r="A4085">
        <v>25478631</v>
      </c>
    </row>
    <row r="4086" spans="1:1">
      <c r="A4086">
        <v>25571631</v>
      </c>
    </row>
    <row r="4087" spans="1:1">
      <c r="A4087">
        <v>25588631</v>
      </c>
    </row>
    <row r="4088" spans="1:1">
      <c r="A4088">
        <v>25652631</v>
      </c>
    </row>
    <row r="4089" spans="1:1">
      <c r="A4089">
        <v>25681631</v>
      </c>
    </row>
    <row r="4090" spans="1:1">
      <c r="A4090">
        <v>25791631</v>
      </c>
    </row>
    <row r="4091" spans="1:1">
      <c r="A4091">
        <v>26323631</v>
      </c>
    </row>
    <row r="4092" spans="1:1">
      <c r="A4092">
        <v>26433631</v>
      </c>
    </row>
    <row r="4093" spans="1:1">
      <c r="A4093">
        <v>26543631</v>
      </c>
    </row>
    <row r="4094" spans="1:1">
      <c r="A4094">
        <v>26653631</v>
      </c>
    </row>
    <row r="4095" spans="1:1">
      <c r="A4095">
        <v>27067671</v>
      </c>
    </row>
    <row r="4096" spans="1:1">
      <c r="A4096">
        <v>27177671</v>
      </c>
    </row>
    <row r="4097" spans="1:1">
      <c r="A4097">
        <v>27258671</v>
      </c>
    </row>
    <row r="4098" spans="1:1">
      <c r="A4098">
        <v>27287671</v>
      </c>
    </row>
    <row r="4099" spans="1:1">
      <c r="A4099">
        <v>27368671</v>
      </c>
    </row>
    <row r="4100" spans="1:1">
      <c r="A4100">
        <v>27455671</v>
      </c>
    </row>
    <row r="4101" spans="1:1">
      <c r="A4101">
        <v>27565671</v>
      </c>
    </row>
    <row r="4102" spans="1:1">
      <c r="A4102">
        <v>28024631</v>
      </c>
    </row>
    <row r="4103" spans="1:1">
      <c r="A4103">
        <v>28134631</v>
      </c>
    </row>
    <row r="4104" spans="1:1">
      <c r="A4104">
        <v>28244631</v>
      </c>
    </row>
    <row r="4105" spans="1:1">
      <c r="A4105">
        <v>28354631</v>
      </c>
    </row>
    <row r="4106" spans="1:1">
      <c r="A4106">
        <v>28464631</v>
      </c>
    </row>
    <row r="4107" spans="1:1">
      <c r="A4107">
        <v>31968661</v>
      </c>
    </row>
    <row r="4108" spans="1:1">
      <c r="A4108">
        <v>31971751</v>
      </c>
    </row>
    <row r="4109" spans="1:1">
      <c r="A4109">
        <v>32008661</v>
      </c>
    </row>
    <row r="4110" spans="1:1">
      <c r="A4110">
        <v>32011751</v>
      </c>
    </row>
    <row r="4111" spans="1:1">
      <c r="A4111">
        <v>32118661</v>
      </c>
    </row>
    <row r="4112" spans="1:1">
      <c r="A4112">
        <v>32121751</v>
      </c>
    </row>
    <row r="4113" spans="1:1">
      <c r="A4113">
        <v>32228661</v>
      </c>
    </row>
    <row r="4114" spans="1:1">
      <c r="A4114">
        <v>32231751</v>
      </c>
    </row>
    <row r="4115" spans="1:1">
      <c r="A4115">
        <v>32341751</v>
      </c>
    </row>
    <row r="4116" spans="1:1">
      <c r="A4116">
        <v>32451751</v>
      </c>
    </row>
    <row r="4117" spans="1:1">
      <c r="A4117">
        <v>32561751</v>
      </c>
    </row>
    <row r="4118" spans="1:1">
      <c r="A4118">
        <v>90000006</v>
      </c>
    </row>
    <row r="4119" spans="1:1">
      <c r="A4119">
        <v>90000007</v>
      </c>
    </row>
    <row r="4120" spans="1:1">
      <c r="A4120">
        <v>90000008</v>
      </c>
    </row>
    <row r="4121" spans="1:1">
      <c r="A4121">
        <v>90000009</v>
      </c>
    </row>
    <row r="4122" spans="1:1">
      <c r="A4122">
        <v>90000010</v>
      </c>
    </row>
    <row r="4123" spans="1:1">
      <c r="A4123">
        <v>90000011</v>
      </c>
    </row>
    <row r="4124" spans="1:1">
      <c r="A4124">
        <v>90000012</v>
      </c>
    </row>
    <row r="4125" spans="1:1">
      <c r="A4125">
        <v>90000014</v>
      </c>
    </row>
    <row r="4126" spans="1:1">
      <c r="A4126">
        <v>90000015</v>
      </c>
    </row>
    <row r="4127" spans="1:1">
      <c r="A4127">
        <v>90000016</v>
      </c>
    </row>
    <row r="4128" spans="1:1">
      <c r="A4128">
        <v>90000017</v>
      </c>
    </row>
    <row r="4129" spans="1:1">
      <c r="A4129">
        <v>90000018</v>
      </c>
    </row>
    <row r="4130" spans="1:1">
      <c r="A4130">
        <v>90000019</v>
      </c>
    </row>
    <row r="4131" spans="1:1">
      <c r="A4131">
        <v>90000020</v>
      </c>
    </row>
    <row r="4132" spans="1:1">
      <c r="A4132">
        <v>90000022</v>
      </c>
    </row>
    <row r="4133" spans="1:1">
      <c r="A4133">
        <v>90000023</v>
      </c>
    </row>
    <row r="4134" spans="1:1">
      <c r="A4134">
        <v>90000024</v>
      </c>
    </row>
    <row r="4135" spans="1:1">
      <c r="A4135">
        <v>90000025</v>
      </c>
    </row>
    <row r="4136" spans="1:1">
      <c r="A4136">
        <v>90000026</v>
      </c>
    </row>
    <row r="4137" spans="1:1">
      <c r="A4137">
        <v>90000027</v>
      </c>
    </row>
    <row r="4138" spans="1:1">
      <c r="A4138">
        <v>90000028</v>
      </c>
    </row>
    <row r="4139" spans="1:1">
      <c r="A4139">
        <v>90000029</v>
      </c>
    </row>
    <row r="4140" spans="1:1">
      <c r="A4140">
        <v>90000030</v>
      </c>
    </row>
    <row r="4141" spans="1:1">
      <c r="A4141">
        <v>90000031</v>
      </c>
    </row>
    <row r="4142" spans="1:1">
      <c r="A4142">
        <v>90000032</v>
      </c>
    </row>
    <row r="4143" spans="1:1">
      <c r="A4143">
        <v>90000033</v>
      </c>
    </row>
    <row r="4144" spans="1:1">
      <c r="A4144">
        <v>90000034</v>
      </c>
    </row>
    <row r="4145" spans="1:1">
      <c r="A4145">
        <v>90000035</v>
      </c>
    </row>
    <row r="4146" spans="1:1">
      <c r="A4146">
        <v>90000036</v>
      </c>
    </row>
    <row r="4147" spans="1:1">
      <c r="A4147">
        <v>90000037</v>
      </c>
    </row>
    <row r="4148" spans="1:1">
      <c r="A4148">
        <v>90000038</v>
      </c>
    </row>
    <row r="4149" spans="1:1">
      <c r="A4149">
        <v>90000039</v>
      </c>
    </row>
    <row r="4150" spans="1:1">
      <c r="A4150">
        <v>90000040</v>
      </c>
    </row>
    <row r="4151" spans="1:1">
      <c r="A4151">
        <v>90000041</v>
      </c>
    </row>
    <row r="4152" spans="1:1">
      <c r="A4152">
        <v>90000042</v>
      </c>
    </row>
    <row r="4153" spans="1:1">
      <c r="A4153">
        <v>90000043</v>
      </c>
    </row>
    <row r="4154" spans="1:1">
      <c r="A4154">
        <v>90000044</v>
      </c>
    </row>
    <row r="4155" spans="1:1">
      <c r="A4155">
        <v>90000045</v>
      </c>
    </row>
    <row r="4156" spans="1:1">
      <c r="A4156">
        <v>90000046</v>
      </c>
    </row>
    <row r="4157" spans="1:1">
      <c r="A4157">
        <v>90000047</v>
      </c>
    </row>
    <row r="4158" spans="1:1">
      <c r="A4158">
        <v>90000049</v>
      </c>
    </row>
    <row r="4159" spans="1:1">
      <c r="A4159">
        <v>90000050</v>
      </c>
    </row>
    <row r="4160" spans="1:1">
      <c r="A4160">
        <v>90000051</v>
      </c>
    </row>
    <row r="4161" spans="1:1">
      <c r="A4161">
        <v>90000052</v>
      </c>
    </row>
    <row r="4162" spans="1:1">
      <c r="A4162">
        <v>90000053</v>
      </c>
    </row>
    <row r="4163" spans="1:1">
      <c r="A4163">
        <v>90000054</v>
      </c>
    </row>
    <row r="4164" spans="1:1">
      <c r="A4164">
        <v>90000055</v>
      </c>
    </row>
    <row r="4165" spans="1:1">
      <c r="A4165">
        <v>90000057</v>
      </c>
    </row>
    <row r="4166" spans="1:1">
      <c r="A4166">
        <v>90000058</v>
      </c>
    </row>
    <row r="4167" spans="1:1">
      <c r="A4167">
        <v>90000059</v>
      </c>
    </row>
    <row r="4168" spans="1:1">
      <c r="A4168">
        <v>90000060</v>
      </c>
    </row>
    <row r="4169" spans="1:1">
      <c r="A4169">
        <v>90000061</v>
      </c>
    </row>
    <row r="4170" spans="1:1">
      <c r="A4170">
        <v>90000062</v>
      </c>
    </row>
    <row r="4171" spans="1:1">
      <c r="A4171">
        <v>90000063</v>
      </c>
    </row>
    <row r="4172" spans="1:1">
      <c r="A4172">
        <v>90000065</v>
      </c>
    </row>
    <row r="4173" spans="1:1">
      <c r="A4173">
        <v>90000066</v>
      </c>
    </row>
    <row r="4174" spans="1:1">
      <c r="A4174">
        <v>90000067</v>
      </c>
    </row>
    <row r="4175" spans="1:1">
      <c r="A4175">
        <v>90000068</v>
      </c>
    </row>
    <row r="4176" spans="1:1">
      <c r="A4176">
        <v>90000069</v>
      </c>
    </row>
    <row r="4177" spans="1:1">
      <c r="A4177">
        <v>90000070</v>
      </c>
    </row>
    <row r="4178" spans="1:1">
      <c r="A4178">
        <v>90000071</v>
      </c>
    </row>
    <row r="4179" spans="1:1">
      <c r="A4179">
        <v>90000073</v>
      </c>
    </row>
    <row r="4180" spans="1:1">
      <c r="A4180">
        <v>90000074</v>
      </c>
    </row>
    <row r="4181" spans="1:1">
      <c r="A4181">
        <v>90000075</v>
      </c>
    </row>
    <row r="4182" spans="1:1">
      <c r="A4182">
        <v>90000076</v>
      </c>
    </row>
    <row r="4183" spans="1:1">
      <c r="A4183">
        <v>90000077</v>
      </c>
    </row>
    <row r="4184" spans="1:1">
      <c r="A4184">
        <v>90000078</v>
      </c>
    </row>
    <row r="4185" spans="1:1">
      <c r="A4185">
        <v>90000079</v>
      </c>
    </row>
    <row r="4186" spans="1:1">
      <c r="A4186">
        <v>90000081</v>
      </c>
    </row>
    <row r="4187" spans="1:1">
      <c r="A4187">
        <v>90000082</v>
      </c>
    </row>
    <row r="4188" spans="1:1">
      <c r="A4188">
        <v>90000083</v>
      </c>
    </row>
    <row r="4189" spans="1:1">
      <c r="A4189">
        <v>90000084</v>
      </c>
    </row>
    <row r="4190" spans="1:1">
      <c r="A4190">
        <v>90000085</v>
      </c>
    </row>
    <row r="4191" spans="1:1">
      <c r="A4191">
        <v>90000086</v>
      </c>
    </row>
    <row r="4192" spans="1:1">
      <c r="A4192">
        <v>90000087</v>
      </c>
    </row>
    <row r="4193" spans="1:1">
      <c r="A4193">
        <v>90000088</v>
      </c>
    </row>
    <row r="4194" spans="1:1">
      <c r="A4194">
        <v>90000089</v>
      </c>
    </row>
    <row r="4195" spans="1:1">
      <c r="A4195">
        <v>90000090</v>
      </c>
    </row>
    <row r="4196" spans="1:1">
      <c r="A4196">
        <v>90000091</v>
      </c>
    </row>
    <row r="4197" spans="1:1">
      <c r="A4197">
        <v>90000092</v>
      </c>
    </row>
    <row r="4198" spans="1:1">
      <c r="A4198">
        <v>90000093</v>
      </c>
    </row>
    <row r="4199" spans="1:1">
      <c r="A4199">
        <v>90000094</v>
      </c>
    </row>
    <row r="4200" spans="1:1">
      <c r="A4200">
        <v>90000095</v>
      </c>
    </row>
    <row r="4201" spans="1:1">
      <c r="A4201">
        <v>90000096</v>
      </c>
    </row>
    <row r="4202" spans="1:1">
      <c r="A4202">
        <v>90000097</v>
      </c>
    </row>
    <row r="4203" spans="1:1">
      <c r="A4203">
        <v>90000098</v>
      </c>
    </row>
    <row r="4204" spans="1:1">
      <c r="A4204">
        <v>90000100</v>
      </c>
    </row>
    <row r="4205" spans="1:1">
      <c r="A4205">
        <v>90000101</v>
      </c>
    </row>
    <row r="4206" spans="1:1">
      <c r="A4206">
        <v>90000103</v>
      </c>
    </row>
    <row r="4207" spans="1:1">
      <c r="A4207">
        <v>90000104</v>
      </c>
    </row>
    <row r="4208" spans="1:1">
      <c r="A4208">
        <v>90000105</v>
      </c>
    </row>
    <row r="4209" spans="1:1">
      <c r="A4209">
        <v>90000106</v>
      </c>
    </row>
    <row r="4210" spans="1:1">
      <c r="A4210">
        <v>90000107</v>
      </c>
    </row>
    <row r="4211" spans="1:1">
      <c r="A4211">
        <v>90000108</v>
      </c>
    </row>
    <row r="4212" spans="1:1">
      <c r="A4212">
        <v>90000109</v>
      </c>
    </row>
    <row r="4213" spans="1:1">
      <c r="A4213">
        <v>90000111</v>
      </c>
    </row>
    <row r="4214" spans="1:1">
      <c r="A4214">
        <v>90000112</v>
      </c>
    </row>
    <row r="4215" spans="1:1">
      <c r="A4215">
        <v>90000113</v>
      </c>
    </row>
    <row r="4216" spans="1:1">
      <c r="A4216">
        <v>90000114</v>
      </c>
    </row>
    <row r="4217" spans="1:1">
      <c r="A4217">
        <v>90000115</v>
      </c>
    </row>
    <row r="4218" spans="1:1">
      <c r="A4218">
        <v>90000116</v>
      </c>
    </row>
    <row r="4219" spans="1:1">
      <c r="A4219">
        <v>90000117</v>
      </c>
    </row>
    <row r="4220" spans="1:1">
      <c r="A4220">
        <v>90000118</v>
      </c>
    </row>
    <row r="4221" spans="1:1">
      <c r="A4221">
        <v>90000119</v>
      </c>
    </row>
    <row r="4222" spans="1:1">
      <c r="A4222">
        <v>90000120</v>
      </c>
    </row>
    <row r="4223" spans="1:1">
      <c r="A4223">
        <v>90000121</v>
      </c>
    </row>
    <row r="4224" spans="1:1">
      <c r="A4224">
        <v>90000122</v>
      </c>
    </row>
    <row r="4225" spans="1:1">
      <c r="A4225">
        <v>90000123</v>
      </c>
    </row>
    <row r="4226" spans="1:1">
      <c r="A4226">
        <v>90000124</v>
      </c>
    </row>
    <row r="4227" spans="1:1">
      <c r="A4227">
        <v>90000125</v>
      </c>
    </row>
    <row r="4228" spans="1:1">
      <c r="A4228">
        <v>90000126</v>
      </c>
    </row>
    <row r="4229" spans="1:1">
      <c r="A4229">
        <v>90000127</v>
      </c>
    </row>
    <row r="4230" spans="1:1">
      <c r="A4230">
        <v>90000128</v>
      </c>
    </row>
    <row r="4231" spans="1:1">
      <c r="A4231">
        <v>90000130</v>
      </c>
    </row>
    <row r="4232" spans="1:1">
      <c r="A4232">
        <v>90000131</v>
      </c>
    </row>
    <row r="4233" spans="1:1">
      <c r="A4233">
        <v>90000132</v>
      </c>
    </row>
    <row r="4234" spans="1:1">
      <c r="A4234">
        <v>90000133</v>
      </c>
    </row>
    <row r="4235" spans="1:1">
      <c r="A4235">
        <v>90000134</v>
      </c>
    </row>
    <row r="4236" spans="1:1">
      <c r="A4236">
        <v>90000135</v>
      </c>
    </row>
    <row r="4237" spans="1:1">
      <c r="A4237">
        <v>90000136</v>
      </c>
    </row>
    <row r="4238" spans="1:1">
      <c r="A4238">
        <v>90000138</v>
      </c>
    </row>
    <row r="4239" spans="1:1">
      <c r="A4239">
        <v>90000139</v>
      </c>
    </row>
    <row r="4240" spans="1:1">
      <c r="A4240">
        <v>90000140</v>
      </c>
    </row>
    <row r="4241" spans="1:1">
      <c r="A4241">
        <v>90000141</v>
      </c>
    </row>
    <row r="4242" spans="1:1">
      <c r="A4242">
        <v>90000142</v>
      </c>
    </row>
    <row r="4243" spans="1:1">
      <c r="A4243">
        <v>90000143</v>
      </c>
    </row>
    <row r="4244" spans="1:1">
      <c r="A4244">
        <v>90000144</v>
      </c>
    </row>
    <row r="4245" spans="1:1">
      <c r="A4245">
        <v>90000146</v>
      </c>
    </row>
    <row r="4246" spans="1:1">
      <c r="A4246">
        <v>90000147</v>
      </c>
    </row>
    <row r="4247" spans="1:1">
      <c r="A4247">
        <v>90000148</v>
      </c>
    </row>
    <row r="4248" spans="1:1">
      <c r="A4248">
        <v>90000149</v>
      </c>
    </row>
    <row r="4249" spans="1:1">
      <c r="A4249">
        <v>90000150</v>
      </c>
    </row>
    <row r="4250" spans="1:1">
      <c r="A4250">
        <v>90000151</v>
      </c>
    </row>
    <row r="4251" spans="1:1">
      <c r="A4251">
        <v>90000152</v>
      </c>
    </row>
    <row r="4252" spans="1:1">
      <c r="A4252">
        <v>90000154</v>
      </c>
    </row>
    <row r="4253" spans="1:1">
      <c r="A4253">
        <v>90000155</v>
      </c>
    </row>
    <row r="4254" spans="1:1">
      <c r="A4254">
        <v>90000156</v>
      </c>
    </row>
    <row r="4255" spans="1:1">
      <c r="A4255">
        <v>90000157</v>
      </c>
    </row>
    <row r="4256" spans="1:1">
      <c r="A4256">
        <v>90000158</v>
      </c>
    </row>
    <row r="4257" spans="1:1">
      <c r="A4257">
        <v>90000159</v>
      </c>
    </row>
    <row r="4258" spans="1:1">
      <c r="A4258">
        <v>90000160</v>
      </c>
    </row>
    <row r="4259" spans="1:1">
      <c r="A4259">
        <v>90000162</v>
      </c>
    </row>
    <row r="4260" spans="1:1">
      <c r="A4260">
        <v>90000163</v>
      </c>
    </row>
    <row r="4261" spans="1:1">
      <c r="A4261">
        <v>90000164</v>
      </c>
    </row>
    <row r="4262" spans="1:1">
      <c r="A4262">
        <v>90000165</v>
      </c>
    </row>
    <row r="4263" spans="1:1">
      <c r="A4263">
        <v>90000166</v>
      </c>
    </row>
    <row r="4264" spans="1:1">
      <c r="A4264">
        <v>90000167</v>
      </c>
    </row>
    <row r="4265" spans="1:1">
      <c r="A4265">
        <v>90000168</v>
      </c>
    </row>
    <row r="4266" spans="1:1">
      <c r="A4266">
        <v>90000169</v>
      </c>
    </row>
    <row r="4267" spans="1:1">
      <c r="A4267">
        <v>90000170</v>
      </c>
    </row>
    <row r="4268" spans="1:1">
      <c r="A4268">
        <v>90000171</v>
      </c>
    </row>
    <row r="4269" spans="1:1">
      <c r="A4269">
        <v>90000172</v>
      </c>
    </row>
    <row r="4270" spans="1:1">
      <c r="A4270">
        <v>90000173</v>
      </c>
    </row>
    <row r="4271" spans="1:1">
      <c r="A4271">
        <v>90000174</v>
      </c>
    </row>
    <row r="4272" spans="1:1">
      <c r="A4272">
        <v>90000175</v>
      </c>
    </row>
    <row r="4273" spans="1:1">
      <c r="A4273">
        <v>90000176</v>
      </c>
    </row>
    <row r="4274" spans="1:1">
      <c r="A4274">
        <v>90000177</v>
      </c>
    </row>
    <row r="4275" spans="1:1">
      <c r="A4275">
        <v>90000178</v>
      </c>
    </row>
    <row r="4276" spans="1:1">
      <c r="A4276">
        <v>90000179</v>
      </c>
    </row>
    <row r="4277" spans="1:1">
      <c r="A4277">
        <v>90000180</v>
      </c>
    </row>
    <row r="4278" spans="1:1">
      <c r="A4278">
        <v>90000181</v>
      </c>
    </row>
    <row r="4279" spans="1:1">
      <c r="A4279">
        <v>90000182</v>
      </c>
    </row>
    <row r="4280" spans="1:1">
      <c r="A4280">
        <v>90000183</v>
      </c>
    </row>
    <row r="4281" spans="1:1">
      <c r="A4281">
        <v>90000184</v>
      </c>
    </row>
    <row r="4282" spans="1:1">
      <c r="A4282">
        <v>90000185</v>
      </c>
    </row>
    <row r="4283" spans="1:1">
      <c r="A4283">
        <v>90000186</v>
      </c>
    </row>
    <row r="4284" spans="1:1">
      <c r="A4284">
        <v>90000187</v>
      </c>
    </row>
    <row r="4285" spans="1:1">
      <c r="A4285">
        <v>90000189</v>
      </c>
    </row>
    <row r="4286" spans="1:1">
      <c r="A4286">
        <v>90000190</v>
      </c>
    </row>
    <row r="4287" spans="1:1">
      <c r="A4287">
        <v>90000191</v>
      </c>
    </row>
    <row r="4288" spans="1:1">
      <c r="A4288">
        <v>90000192</v>
      </c>
    </row>
    <row r="4289" spans="1:1">
      <c r="A4289">
        <v>90000193</v>
      </c>
    </row>
    <row r="4290" spans="1:1">
      <c r="A4290">
        <v>90000194</v>
      </c>
    </row>
    <row r="4291" spans="1:1">
      <c r="A4291">
        <v>90000195</v>
      </c>
    </row>
    <row r="4292" spans="1:1">
      <c r="A4292">
        <v>90000197</v>
      </c>
    </row>
    <row r="4293" spans="1:1">
      <c r="A4293">
        <v>90000198</v>
      </c>
    </row>
    <row r="4294" spans="1:1">
      <c r="A4294">
        <v>90000199</v>
      </c>
    </row>
    <row r="4295" spans="1:1">
      <c r="A4295">
        <v>90000200</v>
      </c>
    </row>
    <row r="4296" spans="1:1">
      <c r="A4296">
        <v>90000201</v>
      </c>
    </row>
    <row r="4297" spans="1:1">
      <c r="A4297">
        <v>90000202</v>
      </c>
    </row>
    <row r="4298" spans="1:1">
      <c r="A4298">
        <v>90000203</v>
      </c>
    </row>
    <row r="4299" spans="1:1">
      <c r="A4299">
        <v>90000204</v>
      </c>
    </row>
    <row r="4300" spans="1:1">
      <c r="A4300">
        <v>90000205</v>
      </c>
    </row>
    <row r="4301" spans="1:1">
      <c r="A4301">
        <v>90000206</v>
      </c>
    </row>
    <row r="4302" spans="1:1">
      <c r="A4302">
        <v>90000207</v>
      </c>
    </row>
    <row r="4303" spans="1:1">
      <c r="A4303">
        <v>90000208</v>
      </c>
    </row>
    <row r="4304" spans="1:1">
      <c r="A4304">
        <v>90000209</v>
      </c>
    </row>
    <row r="4305" spans="1:1">
      <c r="A4305">
        <v>90000210</v>
      </c>
    </row>
    <row r="4306" spans="1:1">
      <c r="A4306">
        <v>90000211</v>
      </c>
    </row>
    <row r="4307" spans="1:1">
      <c r="A4307">
        <v>90000212</v>
      </c>
    </row>
    <row r="4308" spans="1:1">
      <c r="A4308">
        <v>90000213</v>
      </c>
    </row>
    <row r="4309" spans="1:1">
      <c r="A4309">
        <v>90000214</v>
      </c>
    </row>
    <row r="4310" spans="1:1">
      <c r="A4310">
        <v>90000215</v>
      </c>
    </row>
    <row r="4311" spans="1:1">
      <c r="A4311">
        <v>90000216</v>
      </c>
    </row>
    <row r="4312" spans="1:1">
      <c r="A4312">
        <v>90000217</v>
      </c>
    </row>
    <row r="4313" spans="1:1">
      <c r="A4313">
        <v>90000219</v>
      </c>
    </row>
    <row r="4314" spans="1:1">
      <c r="A4314">
        <v>90000220</v>
      </c>
    </row>
    <row r="4315" spans="1:1">
      <c r="A4315">
        <v>90000221</v>
      </c>
    </row>
    <row r="4316" spans="1:1">
      <c r="A4316">
        <v>90000222</v>
      </c>
    </row>
    <row r="4317" spans="1:1">
      <c r="A4317">
        <v>90000223</v>
      </c>
    </row>
    <row r="4318" spans="1:1">
      <c r="A4318">
        <v>90000224</v>
      </c>
    </row>
    <row r="4319" spans="1:1">
      <c r="A4319">
        <v>90000225</v>
      </c>
    </row>
    <row r="4320" spans="1:1">
      <c r="A4320">
        <v>90000227</v>
      </c>
    </row>
    <row r="4321" spans="1:1">
      <c r="A4321">
        <v>90000228</v>
      </c>
    </row>
    <row r="4322" spans="1:1">
      <c r="A4322">
        <v>90000229</v>
      </c>
    </row>
    <row r="4323" spans="1:1">
      <c r="A4323">
        <v>90000230</v>
      </c>
    </row>
    <row r="4324" spans="1:1">
      <c r="A4324">
        <v>90000231</v>
      </c>
    </row>
    <row r="4325" spans="1:1">
      <c r="A4325">
        <v>90000232</v>
      </c>
    </row>
    <row r="4326" spans="1:1">
      <c r="A4326">
        <v>90000233</v>
      </c>
    </row>
    <row r="4327" spans="1:1">
      <c r="A4327">
        <v>90000235</v>
      </c>
    </row>
    <row r="4328" spans="1:1">
      <c r="A4328">
        <v>90000236</v>
      </c>
    </row>
    <row r="4329" spans="1:1">
      <c r="A4329">
        <v>90000237</v>
      </c>
    </row>
    <row r="4330" spans="1:1">
      <c r="A4330">
        <v>90000238</v>
      </c>
    </row>
    <row r="4331" spans="1:1">
      <c r="A4331">
        <v>90000239</v>
      </c>
    </row>
    <row r="4332" spans="1:1">
      <c r="A4332">
        <v>90000240</v>
      </c>
    </row>
    <row r="4333" spans="1:1">
      <c r="A4333">
        <v>90000241</v>
      </c>
    </row>
    <row r="4334" spans="1:1">
      <c r="A4334">
        <v>90000243</v>
      </c>
    </row>
    <row r="4335" spans="1:1">
      <c r="A4335">
        <v>90000244</v>
      </c>
    </row>
    <row r="4336" spans="1:1">
      <c r="A4336">
        <v>90000245</v>
      </c>
    </row>
    <row r="4337" spans="1:1">
      <c r="A4337">
        <v>90000246</v>
      </c>
    </row>
    <row r="4338" spans="1:1">
      <c r="A4338">
        <v>90000247</v>
      </c>
    </row>
    <row r="4339" spans="1:1">
      <c r="A4339">
        <v>90000248</v>
      </c>
    </row>
    <row r="4340" spans="1:1">
      <c r="A4340">
        <v>90000249</v>
      </c>
    </row>
    <row r="4341" spans="1:1">
      <c r="A4341">
        <v>90000251</v>
      </c>
    </row>
    <row r="4342" spans="1:1">
      <c r="A4342">
        <v>90000252</v>
      </c>
    </row>
    <row r="4343" spans="1:1">
      <c r="A4343">
        <v>90000253</v>
      </c>
    </row>
    <row r="4344" spans="1:1">
      <c r="A4344">
        <v>90000254</v>
      </c>
    </row>
    <row r="4345" spans="1:1">
      <c r="A4345">
        <v>90000255</v>
      </c>
    </row>
    <row r="4346" spans="1:1">
      <c r="A4346">
        <v>90000256</v>
      </c>
    </row>
    <row r="4347" spans="1:1">
      <c r="A4347">
        <v>90000257</v>
      </c>
    </row>
    <row r="4348" spans="1:1">
      <c r="A4348">
        <v>90000258</v>
      </c>
    </row>
    <row r="4349" spans="1:1">
      <c r="A4349">
        <v>90000259</v>
      </c>
    </row>
    <row r="4350" spans="1:1">
      <c r="A4350">
        <v>90000260</v>
      </c>
    </row>
    <row r="4351" spans="1:1">
      <c r="A4351">
        <v>90000261</v>
      </c>
    </row>
    <row r="4352" spans="1:1">
      <c r="A4352">
        <v>90000262</v>
      </c>
    </row>
    <row r="4353" spans="1:1">
      <c r="A4353">
        <v>90000263</v>
      </c>
    </row>
    <row r="4354" spans="1:1">
      <c r="A4354">
        <v>90000264</v>
      </c>
    </row>
    <row r="4355" spans="1:1">
      <c r="A4355">
        <v>90000265</v>
      </c>
    </row>
    <row r="4356" spans="1:1">
      <c r="A4356">
        <v>90000266</v>
      </c>
    </row>
    <row r="4357" spans="1:1">
      <c r="A4357">
        <v>90000267</v>
      </c>
    </row>
    <row r="4358" spans="1:1">
      <c r="A4358">
        <v>90000268</v>
      </c>
    </row>
    <row r="4359" spans="1:1">
      <c r="A4359">
        <v>90000270</v>
      </c>
    </row>
    <row r="4360" spans="1:1">
      <c r="A4360">
        <v>90000271</v>
      </c>
    </row>
    <row r="4361" spans="1:1">
      <c r="A4361">
        <v>90000272</v>
      </c>
    </row>
    <row r="4362" spans="1:1">
      <c r="A4362">
        <v>90000273</v>
      </c>
    </row>
    <row r="4363" spans="1:1">
      <c r="A4363">
        <v>90000274</v>
      </c>
    </row>
    <row r="4364" spans="1:1">
      <c r="A4364">
        <v>90000275</v>
      </c>
    </row>
    <row r="4365" spans="1:1">
      <c r="A4365">
        <v>90000276</v>
      </c>
    </row>
    <row r="4366" spans="1:1">
      <c r="A4366">
        <v>90000278</v>
      </c>
    </row>
    <row r="4367" spans="1:1">
      <c r="A4367">
        <v>90000279</v>
      </c>
    </row>
    <row r="4368" spans="1:1">
      <c r="A4368">
        <v>90000280</v>
      </c>
    </row>
    <row r="4369" spans="1:1">
      <c r="A4369">
        <v>90000281</v>
      </c>
    </row>
    <row r="4370" spans="1:1">
      <c r="A4370">
        <v>90000282</v>
      </c>
    </row>
    <row r="4371" spans="1:1">
      <c r="A4371">
        <v>90000283</v>
      </c>
    </row>
    <row r="4372" spans="1:1">
      <c r="A4372">
        <v>90000284</v>
      </c>
    </row>
    <row r="4373" spans="1:1">
      <c r="A4373">
        <v>90000286</v>
      </c>
    </row>
    <row r="4374" spans="1:1">
      <c r="A4374">
        <v>90000287</v>
      </c>
    </row>
    <row r="4375" spans="1:1">
      <c r="A4375">
        <v>90000288</v>
      </c>
    </row>
    <row r="4376" spans="1:1">
      <c r="A4376">
        <v>90000289</v>
      </c>
    </row>
    <row r="4377" spans="1:1">
      <c r="A4377">
        <v>90000290</v>
      </c>
    </row>
    <row r="4378" spans="1:1">
      <c r="A4378">
        <v>90000291</v>
      </c>
    </row>
    <row r="4379" spans="1:1">
      <c r="A4379">
        <v>90000292</v>
      </c>
    </row>
    <row r="4380" spans="1:1">
      <c r="A4380">
        <v>90000294</v>
      </c>
    </row>
    <row r="4381" spans="1:1">
      <c r="A4381">
        <v>90000295</v>
      </c>
    </row>
    <row r="4382" spans="1:1">
      <c r="A4382">
        <v>90000296</v>
      </c>
    </row>
    <row r="4383" spans="1:1">
      <c r="A4383">
        <v>90000297</v>
      </c>
    </row>
    <row r="4384" spans="1:1">
      <c r="A4384">
        <v>90000298</v>
      </c>
    </row>
    <row r="4385" spans="1:1">
      <c r="A4385">
        <v>90000299</v>
      </c>
    </row>
    <row r="4386" spans="1:1">
      <c r="A4386">
        <v>90000300</v>
      </c>
    </row>
    <row r="4387" spans="1:1">
      <c r="A4387">
        <v>90000301</v>
      </c>
    </row>
    <row r="4388" spans="1:1">
      <c r="A4388">
        <v>90000302</v>
      </c>
    </row>
    <row r="4389" spans="1:1">
      <c r="A4389">
        <v>90000303</v>
      </c>
    </row>
    <row r="4390" spans="1:1">
      <c r="A4390">
        <v>90000304</v>
      </c>
    </row>
    <row r="4391" spans="1:1">
      <c r="A4391">
        <v>90000305</v>
      </c>
    </row>
    <row r="4392" spans="1:1">
      <c r="A4392">
        <v>90000308</v>
      </c>
    </row>
    <row r="4393" spans="1:1">
      <c r="A4393">
        <v>90000309</v>
      </c>
    </row>
    <row r="4394" spans="1:1">
      <c r="A4394">
        <v>90000310</v>
      </c>
    </row>
    <row r="4395" spans="1:1">
      <c r="A4395">
        <v>90000311</v>
      </c>
    </row>
    <row r="4396" spans="1:1">
      <c r="A4396">
        <v>90000312</v>
      </c>
    </row>
    <row r="4397" spans="1:1">
      <c r="A4397">
        <v>90000313</v>
      </c>
    </row>
    <row r="4398" spans="1:1">
      <c r="A4398">
        <v>90000314</v>
      </c>
    </row>
    <row r="4399" spans="1:1">
      <c r="A4399">
        <v>90000316</v>
      </c>
    </row>
    <row r="4400" spans="1:1">
      <c r="A4400">
        <v>90000317</v>
      </c>
    </row>
    <row r="4401" spans="1:1">
      <c r="A4401">
        <v>90000318</v>
      </c>
    </row>
    <row r="4402" spans="1:1">
      <c r="A4402">
        <v>90000319</v>
      </c>
    </row>
    <row r="4403" spans="1:1">
      <c r="A4403">
        <v>90000320</v>
      </c>
    </row>
    <row r="4404" spans="1:1">
      <c r="A4404">
        <v>90000321</v>
      </c>
    </row>
    <row r="4405" spans="1:1">
      <c r="A4405">
        <v>90000322</v>
      </c>
    </row>
    <row r="4406" spans="1:1">
      <c r="A4406">
        <v>90000324</v>
      </c>
    </row>
    <row r="4407" spans="1:1">
      <c r="A4407">
        <v>90000325</v>
      </c>
    </row>
    <row r="4408" spans="1:1">
      <c r="A4408">
        <v>90000326</v>
      </c>
    </row>
    <row r="4409" spans="1:1">
      <c r="A4409">
        <v>90000327</v>
      </c>
    </row>
    <row r="4410" spans="1:1">
      <c r="A4410">
        <v>90000328</v>
      </c>
    </row>
    <row r="4411" spans="1:1">
      <c r="A4411">
        <v>90000329</v>
      </c>
    </row>
    <row r="4412" spans="1:1">
      <c r="A4412">
        <v>90000330</v>
      </c>
    </row>
    <row r="4413" spans="1:1">
      <c r="A4413">
        <v>90000332</v>
      </c>
    </row>
    <row r="4414" spans="1:1">
      <c r="A4414">
        <v>90000333</v>
      </c>
    </row>
    <row r="4415" spans="1:1">
      <c r="A4415">
        <v>90000334</v>
      </c>
    </row>
    <row r="4416" spans="1:1">
      <c r="A4416">
        <v>90000335</v>
      </c>
    </row>
    <row r="4417" spans="1:1">
      <c r="A4417">
        <v>90000336</v>
      </c>
    </row>
    <row r="4418" spans="1:1">
      <c r="A4418">
        <v>90000337</v>
      </c>
    </row>
    <row r="4419" spans="1:1">
      <c r="A4419">
        <v>90000338</v>
      </c>
    </row>
    <row r="4420" spans="1:1">
      <c r="A4420">
        <v>90000339</v>
      </c>
    </row>
    <row r="4421" spans="1:1">
      <c r="A4421">
        <v>90000340</v>
      </c>
    </row>
    <row r="4422" spans="1:1">
      <c r="A4422">
        <v>90000341</v>
      </c>
    </row>
    <row r="4423" spans="1:1">
      <c r="A4423">
        <v>90000342</v>
      </c>
    </row>
    <row r="4424" spans="1:1">
      <c r="A4424">
        <v>90000343</v>
      </c>
    </row>
    <row r="4425" spans="1:1">
      <c r="A4425">
        <v>90000344</v>
      </c>
    </row>
    <row r="4426" spans="1:1">
      <c r="A4426">
        <v>90000345</v>
      </c>
    </row>
    <row r="4427" spans="1:1">
      <c r="A4427">
        <v>90000346</v>
      </c>
    </row>
    <row r="4428" spans="1:1">
      <c r="A4428">
        <v>90000347</v>
      </c>
    </row>
    <row r="4429" spans="1:1">
      <c r="A4429">
        <v>90000348</v>
      </c>
    </row>
    <row r="4430" spans="1:1">
      <c r="A4430">
        <v>90000349</v>
      </c>
    </row>
    <row r="4431" spans="1:1">
      <c r="A4431">
        <v>90000350</v>
      </c>
    </row>
    <row r="4432" spans="1:1">
      <c r="A4432">
        <v>90000351</v>
      </c>
    </row>
    <row r="4433" spans="1:1">
      <c r="A4433">
        <v>90000352</v>
      </c>
    </row>
    <row r="4434" spans="1:1">
      <c r="A4434">
        <v>90000353</v>
      </c>
    </row>
    <row r="4435" spans="1:1">
      <c r="A4435">
        <v>90000354</v>
      </c>
    </row>
    <row r="4436" spans="1:1">
      <c r="A4436">
        <v>90000355</v>
      </c>
    </row>
    <row r="4437" spans="1:1">
      <c r="A4437">
        <v>90000356</v>
      </c>
    </row>
    <row r="4438" spans="1:1">
      <c r="A4438">
        <v>90000357</v>
      </c>
    </row>
    <row r="4439" spans="1:1">
      <c r="A4439">
        <v>90000359</v>
      </c>
    </row>
    <row r="4440" spans="1:1">
      <c r="A4440">
        <v>90000360</v>
      </c>
    </row>
    <row r="4441" spans="1:1">
      <c r="A4441">
        <v>90000361</v>
      </c>
    </row>
    <row r="4442" spans="1:1">
      <c r="A4442">
        <v>90000362</v>
      </c>
    </row>
    <row r="4443" spans="1:1">
      <c r="A4443">
        <v>90000363</v>
      </c>
    </row>
    <row r="4444" spans="1:1">
      <c r="A4444">
        <v>90000364</v>
      </c>
    </row>
    <row r="4445" spans="1:1">
      <c r="A4445">
        <v>90000365</v>
      </c>
    </row>
    <row r="4446" spans="1:1">
      <c r="A4446">
        <v>90000367</v>
      </c>
    </row>
    <row r="4447" spans="1:1">
      <c r="A4447">
        <v>90000368</v>
      </c>
    </row>
    <row r="4448" spans="1:1">
      <c r="A4448">
        <v>90000369</v>
      </c>
    </row>
    <row r="4449" spans="1:1">
      <c r="A4449">
        <v>90000370</v>
      </c>
    </row>
    <row r="4450" spans="1:1">
      <c r="A4450">
        <v>90000371</v>
      </c>
    </row>
    <row r="4451" spans="1:1">
      <c r="A4451">
        <v>90000372</v>
      </c>
    </row>
    <row r="4452" spans="1:1">
      <c r="A4452">
        <v>90000373</v>
      </c>
    </row>
    <row r="4453" spans="1:1">
      <c r="A4453">
        <v>90000375</v>
      </c>
    </row>
    <row r="4454" spans="1:1">
      <c r="A4454">
        <v>90000376</v>
      </c>
    </row>
    <row r="4455" spans="1:1">
      <c r="A4455">
        <v>90000377</v>
      </c>
    </row>
    <row r="4456" spans="1:1">
      <c r="A4456">
        <v>90000378</v>
      </c>
    </row>
    <row r="4457" spans="1:1">
      <c r="A4457">
        <v>90000379</v>
      </c>
    </row>
    <row r="4458" spans="1:1">
      <c r="A4458">
        <v>90000380</v>
      </c>
    </row>
    <row r="4459" spans="1:1">
      <c r="A4459">
        <v>90000381</v>
      </c>
    </row>
    <row r="4460" spans="1:1">
      <c r="A4460">
        <v>90000383</v>
      </c>
    </row>
    <row r="4461" spans="1:1">
      <c r="A4461">
        <v>90000384</v>
      </c>
    </row>
    <row r="4462" spans="1:1">
      <c r="A4462">
        <v>90000385</v>
      </c>
    </row>
    <row r="4463" spans="1:1">
      <c r="A4463">
        <v>90000386</v>
      </c>
    </row>
    <row r="4464" spans="1:1">
      <c r="A4464">
        <v>90000387</v>
      </c>
    </row>
    <row r="4465" spans="1:1">
      <c r="A4465">
        <v>90000388</v>
      </c>
    </row>
    <row r="4466" spans="1:1">
      <c r="A4466">
        <v>90000389</v>
      </c>
    </row>
    <row r="4467" spans="1:1">
      <c r="A4467">
        <v>90000391</v>
      </c>
    </row>
    <row r="4468" spans="1:1">
      <c r="A4468">
        <v>90000392</v>
      </c>
    </row>
    <row r="4469" spans="1:1">
      <c r="A4469">
        <v>90000393</v>
      </c>
    </row>
    <row r="4470" spans="1:1">
      <c r="A4470">
        <v>90000394</v>
      </c>
    </row>
    <row r="4471" spans="1:1">
      <c r="A4471">
        <v>90000395</v>
      </c>
    </row>
    <row r="4472" spans="1:1">
      <c r="A4472">
        <v>90000396</v>
      </c>
    </row>
    <row r="4473" spans="1:1">
      <c r="A4473">
        <v>90000397</v>
      </c>
    </row>
    <row r="4474" spans="1:1">
      <c r="A4474">
        <v>90000398</v>
      </c>
    </row>
    <row r="4475" spans="1:1">
      <c r="A4475">
        <v>90000399</v>
      </c>
    </row>
    <row r="4476" spans="1:1">
      <c r="A4476">
        <v>90000400</v>
      </c>
    </row>
    <row r="4477" spans="1:1">
      <c r="A4477">
        <v>90000401</v>
      </c>
    </row>
    <row r="4478" spans="1:1">
      <c r="A4478">
        <v>90000402</v>
      </c>
    </row>
  </sheetData>
  <sortState ref="A4:A4478">
    <sortCondition ref="A4:A447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0"/>
  <sheetViews>
    <sheetView zoomScaleNormal="100" workbookViewId="0">
      <selection activeCell="B18" sqref="B18"/>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13" t="s">
        <v>35</v>
      </c>
      <c r="D1" s="413"/>
      <c r="E1" s="413"/>
      <c r="F1" s="413"/>
      <c r="G1" s="413"/>
      <c r="H1" s="413"/>
      <c r="I1" s="413"/>
      <c r="J1" s="413"/>
      <c r="K1" s="8"/>
      <c r="L1" s="15" t="s">
        <v>36</v>
      </c>
    </row>
    <row r="2" spans="1:12" ht="23.25">
      <c r="B2" s="7"/>
      <c r="C2" s="413" t="s">
        <v>37</v>
      </c>
      <c r="D2" s="413"/>
      <c r="E2" s="413"/>
      <c r="F2" s="413"/>
      <c r="G2" s="413"/>
      <c r="H2" s="413"/>
      <c r="I2" s="413"/>
      <c r="J2" s="413"/>
      <c r="K2" s="7"/>
      <c r="L2" s="7"/>
    </row>
    <row r="3" spans="1:12" ht="99.95" customHeight="1">
      <c r="A3" s="7"/>
      <c r="B3" s="7"/>
      <c r="C3" s="7"/>
      <c r="D3" s="7"/>
      <c r="E3" s="7"/>
      <c r="F3" s="7"/>
      <c r="G3" s="7"/>
      <c r="H3" s="7"/>
    </row>
    <row r="4" spans="1:12" ht="23.25">
      <c r="A4" s="2"/>
      <c r="B4" s="2" t="s">
        <v>31</v>
      </c>
      <c r="C4" s="11">
        <f ca="1">CELL("contents",'C10 Entry Sheet'!C5)</f>
        <v>12345</v>
      </c>
      <c r="D4" s="10" t="str">
        <f ca="1">CELL("contents",'C10 Entry Sheet'!G5)</f>
        <v>My Company Name Here</v>
      </c>
      <c r="E4" s="10"/>
      <c r="F4" s="10"/>
      <c r="G4" s="10"/>
      <c r="H4" s="10"/>
      <c r="I4" s="10"/>
      <c r="J4" s="10"/>
      <c r="K4" s="10"/>
      <c r="L4" s="10"/>
    </row>
    <row r="5" spans="1:12" ht="23.25">
      <c r="A5" s="8"/>
      <c r="B5" s="8"/>
      <c r="C5" s="9"/>
      <c r="D5" s="13" t="str">
        <f ca="1">CELL("contents",'C10 Entry Sheet'!F6)</f>
        <v>Address  :</v>
      </c>
      <c r="E5" s="13"/>
      <c r="F5" s="13"/>
      <c r="G5" s="13"/>
      <c r="H5" s="13"/>
      <c r="I5" s="13" t="str">
        <f ca="1">CONCATENATE("Phone:","  ",CELL("contents",'C10 Entry Sheet'!G10))</f>
        <v>Phone:  333-3333</v>
      </c>
      <c r="J5" s="13"/>
      <c r="K5" s="13"/>
      <c r="L5" s="13"/>
    </row>
    <row r="6" spans="1:12" ht="23.25" customHeight="1">
      <c r="D6" s="13" t="str">
        <f ca="1">CELL("contents",'C10 Entry Sheet'!G6)</f>
        <v>My Company Address Here</v>
      </c>
      <c r="E6" s="13"/>
      <c r="F6" s="13"/>
      <c r="G6" s="13"/>
      <c r="H6" s="13"/>
      <c r="I6" s="13" t="str">
        <f ca="1">CONCATENATE("Fax:","  ",CELL("contents",'C10 Entry Sheet'!G12))</f>
        <v>Fax:  322-2222</v>
      </c>
      <c r="J6" s="13"/>
      <c r="K6" s="13"/>
      <c r="L6" s="13"/>
    </row>
    <row r="7" spans="1:12" ht="23.25" customHeight="1">
      <c r="D7" s="13" t="str">
        <f ca="1">CELL("contents",'C10 Entry Sheet'!G7)</f>
        <v>My PO Box Here</v>
      </c>
      <c r="E7" s="13"/>
      <c r="F7" s="13"/>
      <c r="G7" s="13"/>
      <c r="H7" s="13"/>
      <c r="I7" s="36" t="str">
        <f ca="1">CONCATENATE("Email:","  ",CELL("contents",'C10 Entry Sheet'!G13))</f>
        <v>Email:  myemailaddress@coralwave.com</v>
      </c>
      <c r="J7" s="13"/>
      <c r="K7" s="13"/>
      <c r="L7" s="13"/>
    </row>
    <row r="8" spans="1:12" ht="23.25" customHeight="1">
      <c r="D8" s="13" t="str">
        <f ca="1">CONCATENATE("Attn:","  ",CELL("contents",'C10 Entry Sheet'!G9))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58</v>
      </c>
      <c r="G11" s="1"/>
    </row>
    <row r="12" spans="1:12" ht="23.25">
      <c r="A12" s="2"/>
      <c r="G12" s="1"/>
    </row>
    <row r="13" spans="1:12" ht="23.25">
      <c r="A13" s="2"/>
      <c r="B13" s="5" t="s">
        <v>64</v>
      </c>
      <c r="C13" s="4"/>
      <c r="D13" s="3" t="s">
        <v>65</v>
      </c>
      <c r="G13" s="1"/>
      <c r="H13" s="21" t="s">
        <v>59</v>
      </c>
      <c r="K13" s="21" t="s">
        <v>54</v>
      </c>
    </row>
    <row r="14" spans="1:12" ht="23.25">
      <c r="A14" s="2"/>
      <c r="B14" s="38" t="s">
        <v>52</v>
      </c>
      <c r="C14" s="37"/>
      <c r="D14" s="38" t="s">
        <v>53</v>
      </c>
      <c r="E14" s="37"/>
      <c r="F14" s="37"/>
      <c r="G14" s="39"/>
      <c r="H14" s="38" t="s">
        <v>55</v>
      </c>
      <c r="I14" s="37"/>
      <c r="J14" s="37"/>
      <c r="K14" s="38" t="s">
        <v>56</v>
      </c>
      <c r="L14" s="37"/>
    </row>
    <row r="15" spans="1:12" ht="24" thickBot="1">
      <c r="A15" s="2"/>
      <c r="B15" s="14"/>
      <c r="C15" s="2"/>
      <c r="E15" s="1"/>
      <c r="F15" s="1"/>
      <c r="G15" s="1"/>
    </row>
    <row r="16" spans="1:12" s="19" customFormat="1" ht="19.5" customHeight="1" thickBot="1">
      <c r="A16" s="16" t="s">
        <v>38</v>
      </c>
      <c r="B16" s="17"/>
      <c r="C16" s="17"/>
      <c r="D16" s="17"/>
      <c r="E16" s="17"/>
      <c r="F16" s="17"/>
      <c r="G16" s="17"/>
      <c r="H16" s="17"/>
      <c r="I16" s="17"/>
      <c r="J16" s="17"/>
      <c r="K16" s="17"/>
      <c r="L16" s="18"/>
    </row>
    <row r="17" spans="1:12" ht="25.5">
      <c r="A17" s="6" t="s">
        <v>39</v>
      </c>
      <c r="B17" s="12" t="s">
        <v>40</v>
      </c>
      <c r="C17" s="20" t="s">
        <v>41</v>
      </c>
      <c r="D17" s="20" t="s">
        <v>42</v>
      </c>
      <c r="E17" s="12" t="s">
        <v>43</v>
      </c>
      <c r="F17" s="12" t="s">
        <v>44</v>
      </c>
      <c r="G17" s="12" t="s">
        <v>45</v>
      </c>
      <c r="H17" s="12" t="s">
        <v>57</v>
      </c>
      <c r="I17" s="12" t="s">
        <v>29</v>
      </c>
      <c r="J17" s="12" t="s">
        <v>46</v>
      </c>
      <c r="K17" s="12" t="s">
        <v>47</v>
      </c>
      <c r="L17" s="12" t="s">
        <v>48</v>
      </c>
    </row>
    <row r="18" spans="1:12" s="29" customFormat="1" ht="24.95" customHeight="1">
      <c r="A18" s="25">
        <v>1</v>
      </c>
      <c r="B18" s="25">
        <f ca="1">IF(ISBLANK('C10 Entry Sheet'!A16)," ",CELL("contents",'C10 Entry Sheet'!A16))</f>
        <v>11867485</v>
      </c>
      <c r="C18" s="26" t="str">
        <f ca="1">IF(($B18=" ")," ",VLOOKUP($B18,'C10 Entry Sheet'!$A$16:$K$194,5,FALSE))</f>
        <v>W</v>
      </c>
      <c r="D18" s="26">
        <f ca="1">IF(($B18=" ")," ",VLOOKUP($B18,'C10 Entry Sheet'!$A$16:$K$194,6,FALSE))</f>
        <v>5</v>
      </c>
      <c r="E18" s="27">
        <f ca="1">IF(($B18=" ")," ",VLOOKUP($B18,'C10 Entry Sheet'!$A$16:$K$194,9,FALSE))</f>
        <v>168.08</v>
      </c>
      <c r="F18" s="27">
        <f ca="1">IF(($B18=" ")," ",VLOOKUP($B18,'C10 Entry Sheet'!$A$16:$K$194,7,FALSE))</f>
        <v>0</v>
      </c>
      <c r="G18" s="28" t="e">
        <f ca="1">IF(($B18=" ")," ",VLOOKUP($B18,'C10 Entry Sheet'!$A$16:$K$194,14,FALSE))</f>
        <v>#REF!</v>
      </c>
      <c r="H18" s="27">
        <f ca="1">IF(($B18=" ")," ",VLOOKUP($B18,'C10 Entry Sheet'!$A$16:$K$194,8,FALSE))</f>
        <v>4050</v>
      </c>
      <c r="I18" s="27" t="e">
        <f ca="1">IF(($B18=" ")," ",VLOOKUP($B18,'C10 Entry Sheet'!$A$16:$K$194,13,FALSE))</f>
        <v>#REF!</v>
      </c>
      <c r="J18" s="28" t="e">
        <f ca="1">IF(($B18=" ")," ",VLOOKUP($B18,'C10 Entry Sheet'!$A$16:$K$194,17,FALSE))</f>
        <v>#REF!</v>
      </c>
      <c r="K18" s="28" t="e">
        <f ca="1">IF(($B18=" ")," ",VLOOKUP($B18,'C10 Entry Sheet'!$A$16:$K$194,19,FALSE))</f>
        <v>#REF!</v>
      </c>
      <c r="L18" s="28" t="e">
        <f ca="1">IF(($B18=" ")," ",VLOOKUP($B18,'C10 Entry Sheet'!$A$16:$K$194,20,FALSE))</f>
        <v>#REF!</v>
      </c>
    </row>
    <row r="19" spans="1:12" s="29" customFormat="1" ht="24.95" customHeight="1">
      <c r="A19" s="25">
        <f t="shared" ref="A19:A36" si="0">SUM(A18+1)</f>
        <v>2</v>
      </c>
      <c r="B19" s="25" t="str">
        <f ca="1">IF(ISBLANK('C10 Entry Sheet'!A17)," ",CELL("contents",'C10 Entry Sheet'!A17))</f>
        <v xml:space="preserve"> </v>
      </c>
      <c r="C19" s="26" t="str">
        <f ca="1">IF(($B19=" ")," ",VLOOKUP($B19,'C10 Entry Sheet'!$A$16:$K$194,5,FALSE))</f>
        <v xml:space="preserve"> </v>
      </c>
      <c r="D19" s="26" t="str">
        <f ca="1">IF(($B19=" ")," ",VLOOKUP($B19,'C10 Entry Sheet'!$A$16:$K$194,6,FALSE))</f>
        <v xml:space="preserve"> </v>
      </c>
      <c r="E19" s="27" t="str">
        <f ca="1">IF(($B19=" ")," ",VLOOKUP($B19,'C10 Entry Sheet'!$A$16:$K$194,9,FALSE))</f>
        <v xml:space="preserve"> </v>
      </c>
      <c r="F19" s="27" t="str">
        <f ca="1">IF(($B19=" ")," ",VLOOKUP($B19,'C10 Entry Sheet'!$A$16:$K$194,7,FALSE))</f>
        <v xml:space="preserve"> </v>
      </c>
      <c r="G19" s="28" t="str">
        <f ca="1">IF(($B19=" ")," ",VLOOKUP($B19,'C10 Entry Sheet'!$A$16:$K$194,14,FALSE))</f>
        <v xml:space="preserve"> </v>
      </c>
      <c r="H19" s="27" t="str">
        <f ca="1">IF(($B19=" ")," ",VLOOKUP($B19,'C10 Entry Sheet'!$A$16:$K$194,8,FALSE))</f>
        <v xml:space="preserve"> </v>
      </c>
      <c r="I19" s="27" t="str">
        <f ca="1">IF(($B19=" ")," ",VLOOKUP($B19,'C10 Entry Sheet'!$A$16:$K$194,13,FALSE))</f>
        <v xml:space="preserve"> </v>
      </c>
      <c r="J19" s="28" t="str">
        <f ca="1">IF(($B19=" ")," ",VLOOKUP($B19,'C10 Entry Sheet'!$A$16:$K$194,17,FALSE))</f>
        <v xml:space="preserve"> </v>
      </c>
      <c r="K19" s="28" t="str">
        <f ca="1">IF(($B19=" ")," ",VLOOKUP($B19,'C10 Entry Sheet'!$A$16:$K$194,19,FALSE))</f>
        <v xml:space="preserve"> </v>
      </c>
      <c r="L19" s="28" t="str">
        <f ca="1">IF(($B19=" ")," ",VLOOKUP($B19,'C10 Entry Sheet'!$A$16:$K$194,20,FALSE))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Sheet'!$A$16:$K$194,5,FALSE))</f>
        <v xml:space="preserve"> </v>
      </c>
      <c r="D20" s="26" t="str">
        <f ca="1">IF(($B20=" ")," ",VLOOKUP($B20,'C10 Entry Sheet'!$A$16:$K$194,6,FALSE))</f>
        <v xml:space="preserve"> </v>
      </c>
      <c r="E20" s="27" t="str">
        <f ca="1">IF(($B20=" ")," ",VLOOKUP($B20,'C10 Entry Sheet'!$A$16:$K$194,9,FALSE))</f>
        <v xml:space="preserve"> </v>
      </c>
      <c r="F20" s="27" t="str">
        <f ca="1">IF(($B20=" ")," ",VLOOKUP($B20,'C10 Entry Sheet'!$A$16:$K$194,7,FALSE))</f>
        <v xml:space="preserve"> </v>
      </c>
      <c r="G20" s="28" t="str">
        <f ca="1">IF(($B20=" ")," ",VLOOKUP($B20,'C10 Entry Sheet'!$A$16:$K$194,14,FALSE))</f>
        <v xml:space="preserve"> </v>
      </c>
      <c r="H20" s="27" t="str">
        <f ca="1">IF(($B20=" ")," ",VLOOKUP($B20,'C10 Entry Sheet'!$A$16:$K$194,8,FALSE))</f>
        <v xml:space="preserve"> </v>
      </c>
      <c r="I20" s="27" t="str">
        <f ca="1">IF(($B20=" ")," ",VLOOKUP($B20,'C10 Entry Sheet'!$A$16:$K$194,13,FALSE))</f>
        <v xml:space="preserve"> </v>
      </c>
      <c r="J20" s="28" t="str">
        <f ca="1">IF(($B20=" ")," ",VLOOKUP($B20,'C10 Entry Sheet'!$A$16:$K$194,17,FALSE))</f>
        <v xml:space="preserve"> </v>
      </c>
      <c r="K20" s="28" t="str">
        <f ca="1">IF(($B20=" ")," ",VLOOKUP($B20,'C10 Entry Sheet'!$A$16:$K$194,19,FALSE))</f>
        <v xml:space="preserve"> </v>
      </c>
      <c r="L20" s="28" t="str">
        <f ca="1">IF(($B20=" ")," ",VLOOKUP($B20,'C10 Entry Sheet'!$A$16:$K$194,20,FALSE))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Sheet'!$A$16:$K$194,5,FALSE))</f>
        <v xml:space="preserve"> </v>
      </c>
      <c r="D21" s="26" t="str">
        <f ca="1">IF(($B21=" ")," ",VLOOKUP($B21,'C10 Entry Sheet'!$A$16:$K$194,6,FALSE))</f>
        <v xml:space="preserve"> </v>
      </c>
      <c r="E21" s="27" t="str">
        <f ca="1">IF(($B21=" ")," ",VLOOKUP($B21,'C10 Entry Sheet'!$A$16:$K$194,9,FALSE))</f>
        <v xml:space="preserve"> </v>
      </c>
      <c r="F21" s="27" t="str">
        <f ca="1">IF(($B21=" ")," ",VLOOKUP($B21,'C10 Entry Sheet'!$A$16:$K$194,7,FALSE))</f>
        <v xml:space="preserve"> </v>
      </c>
      <c r="G21" s="28" t="str">
        <f ca="1">IF(($B21=" ")," ",VLOOKUP($B21,'C10 Entry Sheet'!$A$16:$K$194,14,FALSE))</f>
        <v xml:space="preserve"> </v>
      </c>
      <c r="H21" s="27" t="str">
        <f ca="1">IF(($B21=" ")," ",VLOOKUP($B21,'C10 Entry Sheet'!$A$16:$K$194,8,FALSE))</f>
        <v xml:space="preserve"> </v>
      </c>
      <c r="I21" s="27" t="str">
        <f ca="1">IF(($B21=" ")," ",VLOOKUP($B21,'C10 Entry Sheet'!$A$16:$K$194,13,FALSE))</f>
        <v xml:space="preserve"> </v>
      </c>
      <c r="J21" s="28" t="str">
        <f ca="1">IF(($B21=" ")," ",VLOOKUP($B21,'C10 Entry Sheet'!$A$16:$K$194,17,FALSE))</f>
        <v xml:space="preserve"> </v>
      </c>
      <c r="K21" s="28" t="str">
        <f ca="1">IF(($B21=" ")," ",VLOOKUP($B21,'C10 Entry Sheet'!$A$16:$K$194,19,FALSE))</f>
        <v xml:space="preserve"> </v>
      </c>
      <c r="L21" s="28" t="str">
        <f ca="1">IF(($B21=" ")," ",VLOOKUP($B21,'C10 Entry Sheet'!$A$16:$K$194,20,FALSE))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Sheet'!$A$16:$K$194,5,FALSE))</f>
        <v xml:space="preserve"> </v>
      </c>
      <c r="D22" s="26" t="str">
        <f ca="1">IF(($B22=" ")," ",VLOOKUP($B22,'C10 Entry Sheet'!$A$16:$K$194,6,FALSE))</f>
        <v xml:space="preserve"> </v>
      </c>
      <c r="E22" s="27" t="str">
        <f ca="1">IF(($B22=" ")," ",VLOOKUP($B22,'C10 Entry Sheet'!$A$16:$K$194,9,FALSE))</f>
        <v xml:space="preserve"> </v>
      </c>
      <c r="F22" s="27" t="str">
        <f ca="1">IF(($B22=" ")," ",VLOOKUP($B22,'C10 Entry Sheet'!$A$16:$K$194,7,FALSE))</f>
        <v xml:space="preserve"> </v>
      </c>
      <c r="G22" s="28" t="str">
        <f ca="1">IF(($B22=" ")," ",VLOOKUP($B22,'C10 Entry Sheet'!$A$16:$K$194,14,FALSE))</f>
        <v xml:space="preserve"> </v>
      </c>
      <c r="H22" s="27" t="str">
        <f ca="1">IF(($B22=" ")," ",VLOOKUP($B22,'C10 Entry Sheet'!$A$16:$K$194,8,FALSE))</f>
        <v xml:space="preserve"> </v>
      </c>
      <c r="I22" s="27" t="str">
        <f ca="1">IF(($B22=" ")," ",VLOOKUP($B22,'C10 Entry Sheet'!$A$16:$K$194,13,FALSE))</f>
        <v xml:space="preserve"> </v>
      </c>
      <c r="J22" s="28" t="str">
        <f ca="1">IF(($B22=" ")," ",VLOOKUP($B22,'C10 Entry Sheet'!$A$16:$K$194,17,FALSE))</f>
        <v xml:space="preserve"> </v>
      </c>
      <c r="K22" s="28" t="str">
        <f ca="1">IF(($B22=" ")," ",VLOOKUP($B22,'C10 Entry Sheet'!$A$16:$K$194,19,FALSE))</f>
        <v xml:space="preserve"> </v>
      </c>
      <c r="L22" s="28" t="str">
        <f ca="1">IF(($B22=" ")," ",VLOOKUP($B22,'C10 Entry Sheet'!$A$16:$K$194,20,FALSE))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Sheet'!$A$16:$K$194,5,FALSE))</f>
        <v xml:space="preserve"> </v>
      </c>
      <c r="D23" s="26" t="str">
        <f ca="1">IF(($B23=" ")," ",VLOOKUP($B23,'C10 Entry Sheet'!$A$16:$K$194,6,FALSE))</f>
        <v xml:space="preserve"> </v>
      </c>
      <c r="E23" s="27" t="str">
        <f ca="1">IF(($B23=" ")," ",VLOOKUP($B23,'C10 Entry Sheet'!$A$16:$K$194,9,FALSE))</f>
        <v xml:space="preserve"> </v>
      </c>
      <c r="F23" s="27" t="str">
        <f ca="1">IF(($B23=" ")," ",VLOOKUP($B23,'C10 Entry Sheet'!$A$16:$K$194,7,FALSE))</f>
        <v xml:space="preserve"> </v>
      </c>
      <c r="G23" s="28" t="str">
        <f ca="1">IF(($B23=" ")," ",VLOOKUP($B23,'C10 Entry Sheet'!$A$16:$K$194,14,FALSE))</f>
        <v xml:space="preserve"> </v>
      </c>
      <c r="H23" s="27" t="str">
        <f ca="1">IF(($B23=" ")," ",VLOOKUP($B23,'C10 Entry Sheet'!$A$16:$K$194,8,FALSE))</f>
        <v xml:space="preserve"> </v>
      </c>
      <c r="I23" s="27" t="str">
        <f ca="1">IF(($B23=" ")," ",VLOOKUP($B23,'C10 Entry Sheet'!$A$16:$K$194,13,FALSE))</f>
        <v xml:space="preserve"> </v>
      </c>
      <c r="J23" s="28" t="str">
        <f ca="1">IF(($B23=" ")," ",VLOOKUP($B23,'C10 Entry Sheet'!$A$16:$K$194,17,FALSE))</f>
        <v xml:space="preserve"> </v>
      </c>
      <c r="K23" s="28" t="str">
        <f ca="1">IF(($B23=" ")," ",VLOOKUP($B23,'C10 Entry Sheet'!$A$16:$K$194,19,FALSE))</f>
        <v xml:space="preserve"> </v>
      </c>
      <c r="L23" s="28" t="str">
        <f ca="1">IF(($B23=" ")," ",VLOOKUP($B23,'C10 Entry Sheet'!$A$16:$K$194,20,FALSE))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Sheet'!$A$16:$K$194,5,FALSE))</f>
        <v xml:space="preserve"> </v>
      </c>
      <c r="D24" s="26" t="str">
        <f ca="1">IF(($B24=" ")," ",VLOOKUP($B24,'C10 Entry Sheet'!$A$16:$K$194,6,FALSE))</f>
        <v xml:space="preserve"> </v>
      </c>
      <c r="E24" s="27" t="str">
        <f ca="1">IF(($B24=" ")," ",VLOOKUP($B24,'C10 Entry Sheet'!$A$16:$K$194,9,FALSE))</f>
        <v xml:space="preserve"> </v>
      </c>
      <c r="F24" s="27" t="str">
        <f ca="1">IF(($B24=" ")," ",VLOOKUP($B24,'C10 Entry Sheet'!$A$16:$K$194,7,FALSE))</f>
        <v xml:space="preserve"> </v>
      </c>
      <c r="G24" s="28" t="str">
        <f ca="1">IF(($B24=" ")," ",VLOOKUP($B24,'C10 Entry Sheet'!$A$16:$K$194,14,FALSE))</f>
        <v xml:space="preserve"> </v>
      </c>
      <c r="H24" s="27" t="str">
        <f ca="1">IF(($B24=" ")," ",VLOOKUP($B24,'C10 Entry Sheet'!$A$16:$K$194,8,FALSE))</f>
        <v xml:space="preserve"> </v>
      </c>
      <c r="I24" s="27" t="str">
        <f ca="1">IF(($B24=" ")," ",VLOOKUP($B24,'C10 Entry Sheet'!$A$16:$K$194,13,FALSE))</f>
        <v xml:space="preserve"> </v>
      </c>
      <c r="J24" s="28" t="str">
        <f ca="1">IF(($B24=" ")," ",VLOOKUP($B24,'C10 Entry Sheet'!$A$16:$K$194,17,FALSE))</f>
        <v xml:space="preserve"> </v>
      </c>
      <c r="K24" s="28" t="str">
        <f ca="1">IF(($B24=" ")," ",VLOOKUP($B24,'C10 Entry Sheet'!$A$16:$K$194,19,FALSE))</f>
        <v xml:space="preserve"> </v>
      </c>
      <c r="L24" s="28" t="str">
        <f ca="1">IF(($B24=" ")," ",VLOOKUP($B24,'C10 Entry Sheet'!$A$16:$K$194,20,FALSE))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Sheet'!$A$16:$K$194,5,FALSE))</f>
        <v xml:space="preserve"> </v>
      </c>
      <c r="D25" s="26" t="str">
        <f ca="1">IF(($B25=" ")," ",VLOOKUP($B25,'C10 Entry Sheet'!$A$16:$K$194,6,FALSE))</f>
        <v xml:space="preserve"> </v>
      </c>
      <c r="E25" s="27" t="str">
        <f ca="1">IF(($B25=" ")," ",VLOOKUP($B25,'C10 Entry Sheet'!$A$16:$K$194,9,FALSE))</f>
        <v xml:space="preserve"> </v>
      </c>
      <c r="F25" s="27" t="str">
        <f ca="1">IF(($B25=" ")," ",VLOOKUP($B25,'C10 Entry Sheet'!$A$16:$K$194,7,FALSE))</f>
        <v xml:space="preserve"> </v>
      </c>
      <c r="G25" s="28" t="str">
        <f ca="1">IF(($B25=" ")," ",VLOOKUP($B25,'C10 Entry Sheet'!$A$16:$K$194,14,FALSE))</f>
        <v xml:space="preserve"> </v>
      </c>
      <c r="H25" s="27" t="str">
        <f ca="1">IF(($B25=" ")," ",VLOOKUP($B25,'C10 Entry Sheet'!$A$16:$K$194,8,FALSE))</f>
        <v xml:space="preserve"> </v>
      </c>
      <c r="I25" s="27" t="str">
        <f ca="1">IF(($B25=" ")," ",VLOOKUP($B25,'C10 Entry Sheet'!$A$16:$K$194,13,FALSE))</f>
        <v xml:space="preserve"> </v>
      </c>
      <c r="J25" s="28" t="str">
        <f ca="1">IF(($B25=" ")," ",VLOOKUP($B25,'C10 Entry Sheet'!$A$16:$K$194,17,FALSE))</f>
        <v xml:space="preserve"> </v>
      </c>
      <c r="K25" s="28" t="str">
        <f ca="1">IF(($B25=" ")," ",VLOOKUP($B25,'C10 Entry Sheet'!$A$16:$K$194,19,FALSE))</f>
        <v xml:space="preserve"> </v>
      </c>
      <c r="L25" s="28" t="str">
        <f ca="1">IF(($B25=" ")," ",VLOOKUP($B25,'C10 Entry Sheet'!$A$16:$K$194,20,FALSE))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Sheet'!$A$16:$K$194,5,FALSE))</f>
        <v xml:space="preserve"> </v>
      </c>
      <c r="D26" s="26" t="str">
        <f ca="1">IF(($B26=" ")," ",VLOOKUP($B26,'C10 Entry Sheet'!$A$16:$K$194,6,FALSE))</f>
        <v xml:space="preserve"> </v>
      </c>
      <c r="E26" s="27" t="str">
        <f ca="1">IF(($B26=" ")," ",VLOOKUP($B26,'C10 Entry Sheet'!$A$16:$K$194,9,FALSE))</f>
        <v xml:space="preserve"> </v>
      </c>
      <c r="F26" s="27" t="str">
        <f ca="1">IF(($B26=" ")," ",VLOOKUP($B26,'C10 Entry Sheet'!$A$16:$K$194,7,FALSE))</f>
        <v xml:space="preserve"> </v>
      </c>
      <c r="G26" s="28" t="str">
        <f ca="1">IF(($B26=" ")," ",VLOOKUP($B26,'C10 Entry Sheet'!$A$16:$K$194,14,FALSE))</f>
        <v xml:space="preserve"> </v>
      </c>
      <c r="H26" s="27" t="str">
        <f ca="1">IF(($B26=" ")," ",VLOOKUP($B26,'C10 Entry Sheet'!$A$16:$K$194,8,FALSE))</f>
        <v xml:space="preserve"> </v>
      </c>
      <c r="I26" s="27" t="str">
        <f ca="1">IF(($B26=" ")," ",VLOOKUP($B26,'C10 Entry Sheet'!$A$16:$K$194,13,FALSE))</f>
        <v xml:space="preserve"> </v>
      </c>
      <c r="J26" s="28" t="str">
        <f ca="1">IF(($B26=" ")," ",VLOOKUP($B26,'C10 Entry Sheet'!$A$16:$K$194,17,FALSE))</f>
        <v xml:space="preserve"> </v>
      </c>
      <c r="K26" s="28" t="str">
        <f ca="1">IF(($B26=" ")," ",VLOOKUP($B26,'C10 Entry Sheet'!$A$16:$K$194,19,FALSE))</f>
        <v xml:space="preserve"> </v>
      </c>
      <c r="L26" s="28" t="str">
        <f ca="1">IF(($B26=" ")," ",VLOOKUP($B26,'C10 Entry Sheet'!$A$16:$K$194,20,FALSE))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Sheet'!$A$16:$K$194,5,FALSE))</f>
        <v xml:space="preserve"> </v>
      </c>
      <c r="D27" s="26" t="str">
        <f ca="1">IF(($B27=" ")," ",VLOOKUP($B27,'C10 Entry Sheet'!$A$16:$K$194,6,FALSE))</f>
        <v xml:space="preserve"> </v>
      </c>
      <c r="E27" s="27" t="str">
        <f ca="1">IF(($B27=" ")," ",VLOOKUP($B27,'C10 Entry Sheet'!$A$16:$K$194,9,FALSE))</f>
        <v xml:space="preserve"> </v>
      </c>
      <c r="F27" s="27" t="str">
        <f ca="1">IF(($B27=" ")," ",VLOOKUP($B27,'C10 Entry Sheet'!$A$16:$K$194,7,FALSE))</f>
        <v xml:space="preserve"> </v>
      </c>
      <c r="G27" s="28" t="str">
        <f ca="1">IF(($B27=" ")," ",VLOOKUP($B27,'C10 Entry Sheet'!$A$16:$K$194,14,FALSE))</f>
        <v xml:space="preserve"> </v>
      </c>
      <c r="H27" s="27" t="str">
        <f ca="1">IF(($B27=" ")," ",VLOOKUP($B27,'C10 Entry Sheet'!$A$16:$K$194,8,FALSE))</f>
        <v xml:space="preserve"> </v>
      </c>
      <c r="I27" s="27" t="str">
        <f ca="1">IF(($B27=" ")," ",VLOOKUP($B27,'C10 Entry Sheet'!$A$16:$K$194,13,FALSE))</f>
        <v xml:space="preserve"> </v>
      </c>
      <c r="J27" s="28" t="str">
        <f ca="1">IF(($B27=" ")," ",VLOOKUP($B27,'C10 Entry Sheet'!$A$16:$K$194,17,FALSE))</f>
        <v xml:space="preserve"> </v>
      </c>
      <c r="K27" s="28" t="str">
        <f ca="1">IF(($B27=" ")," ",VLOOKUP($B27,'C10 Entry Sheet'!$A$16:$K$194,19,FALSE))</f>
        <v xml:space="preserve"> </v>
      </c>
      <c r="L27" s="28" t="str">
        <f ca="1">IF(($B27=" ")," ",VLOOKUP($B27,'C10 Entry Sheet'!$A$16:$K$194,20,FALSE))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Sheet'!$A$16:$K$194,5,FALSE))</f>
        <v xml:space="preserve"> </v>
      </c>
      <c r="D28" s="26" t="str">
        <f ca="1">IF(($B28=" ")," ",VLOOKUP($B28,'C10 Entry Sheet'!$A$16:$K$194,6,FALSE))</f>
        <v xml:space="preserve"> </v>
      </c>
      <c r="E28" s="27" t="str">
        <f ca="1">IF(($B28=" ")," ",VLOOKUP($B28,'C10 Entry Sheet'!$A$16:$K$194,9,FALSE))</f>
        <v xml:space="preserve"> </v>
      </c>
      <c r="F28" s="27" t="str">
        <f ca="1">IF(($B28=" ")," ",VLOOKUP($B28,'C10 Entry Sheet'!$A$16:$K$194,7,FALSE))</f>
        <v xml:space="preserve"> </v>
      </c>
      <c r="G28" s="28" t="str">
        <f ca="1">IF(($B28=" ")," ",VLOOKUP($B28,'C10 Entry Sheet'!$A$16:$K$194,14,FALSE))</f>
        <v xml:space="preserve"> </v>
      </c>
      <c r="H28" s="27" t="str">
        <f ca="1">IF(($B28=" ")," ",VLOOKUP($B28,'C10 Entry Sheet'!$A$16:$K$194,8,FALSE))</f>
        <v xml:space="preserve"> </v>
      </c>
      <c r="I28" s="27" t="str">
        <f ca="1">IF(($B28=" ")," ",VLOOKUP($B28,'C10 Entry Sheet'!$A$16:$K$194,13,FALSE))</f>
        <v xml:space="preserve"> </v>
      </c>
      <c r="J28" s="28" t="str">
        <f ca="1">IF(($B28=" ")," ",VLOOKUP($B28,'C10 Entry Sheet'!$A$16:$K$194,17,FALSE))</f>
        <v xml:space="preserve"> </v>
      </c>
      <c r="K28" s="28" t="str">
        <f ca="1">IF(($B28=" ")," ",VLOOKUP($B28,'C10 Entry Sheet'!$A$16:$K$194,19,FALSE))</f>
        <v xml:space="preserve"> </v>
      </c>
      <c r="L28" s="28" t="str">
        <f ca="1">IF(($B28=" ")," ",VLOOKUP($B28,'C10 Entry Sheet'!$A$16:$K$194,20,FALSE))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Sheet'!$A$16:$K$194,5,FALSE))</f>
        <v xml:space="preserve"> </v>
      </c>
      <c r="D29" s="26" t="str">
        <f ca="1">IF(($B29=" ")," ",VLOOKUP($B29,'C10 Entry Sheet'!$A$16:$K$194,6,FALSE))</f>
        <v xml:space="preserve"> </v>
      </c>
      <c r="E29" s="27" t="str">
        <f ca="1">IF(($B29=" ")," ",VLOOKUP($B29,'C10 Entry Sheet'!$A$16:$K$194,9,FALSE))</f>
        <v xml:space="preserve"> </v>
      </c>
      <c r="F29" s="27" t="str">
        <f ca="1">IF(($B29=" ")," ",VLOOKUP($B29,'C10 Entry Sheet'!$A$16:$K$194,7,FALSE))</f>
        <v xml:space="preserve"> </v>
      </c>
      <c r="G29" s="28" t="str">
        <f ca="1">IF(($B29=" ")," ",VLOOKUP($B29,'C10 Entry Sheet'!$A$16:$K$194,14,FALSE))</f>
        <v xml:space="preserve"> </v>
      </c>
      <c r="H29" s="27" t="str">
        <f ca="1">IF(($B29=" ")," ",VLOOKUP($B29,'C10 Entry Sheet'!$A$16:$K$194,8,FALSE))</f>
        <v xml:space="preserve"> </v>
      </c>
      <c r="I29" s="27" t="str">
        <f ca="1">IF(($B29=" ")," ",VLOOKUP($B29,'C10 Entry Sheet'!$A$16:$K$194,13,FALSE))</f>
        <v xml:space="preserve"> </v>
      </c>
      <c r="J29" s="28" t="str">
        <f ca="1">IF(($B29=" ")," ",VLOOKUP($B29,'C10 Entry Sheet'!$A$16:$K$194,17,FALSE))</f>
        <v xml:space="preserve"> </v>
      </c>
      <c r="K29" s="28" t="str">
        <f ca="1">IF(($B29=" ")," ",VLOOKUP($B29,'C10 Entry Sheet'!$A$16:$K$194,19,FALSE))</f>
        <v xml:space="preserve"> </v>
      </c>
      <c r="L29" s="28" t="str">
        <f ca="1">IF(($B29=" ")," ",VLOOKUP($B29,'C10 Entry Sheet'!$A$16:$K$194,20,FALSE))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Sheet'!$A$16:$K$194,5,FALSE))</f>
        <v xml:space="preserve"> </v>
      </c>
      <c r="D30" s="26" t="str">
        <f ca="1">IF(($B30=" ")," ",VLOOKUP($B30,'C10 Entry Sheet'!$A$16:$K$194,6,FALSE))</f>
        <v xml:space="preserve"> </v>
      </c>
      <c r="E30" s="27" t="str">
        <f ca="1">IF(($B30=" ")," ",VLOOKUP($B30,'C10 Entry Sheet'!$A$16:$K$194,9,FALSE))</f>
        <v xml:space="preserve"> </v>
      </c>
      <c r="F30" s="27" t="str">
        <f ca="1">IF(($B30=" ")," ",VLOOKUP($B30,'C10 Entry Sheet'!$A$16:$K$194,7,FALSE))</f>
        <v xml:space="preserve"> </v>
      </c>
      <c r="G30" s="28" t="str">
        <f ca="1">IF(($B30=" ")," ",VLOOKUP($B30,'C10 Entry Sheet'!$A$16:$K$194,14,FALSE))</f>
        <v xml:space="preserve"> </v>
      </c>
      <c r="H30" s="27" t="str">
        <f ca="1">IF(($B30=" ")," ",VLOOKUP($B30,'C10 Entry Sheet'!$A$16:$K$194,8,FALSE))</f>
        <v xml:space="preserve"> </v>
      </c>
      <c r="I30" s="27" t="str">
        <f ca="1">IF(($B30=" ")," ",VLOOKUP($B30,'C10 Entry Sheet'!$A$16:$K$194,13,FALSE))</f>
        <v xml:space="preserve"> </v>
      </c>
      <c r="J30" s="28" t="str">
        <f ca="1">IF(($B30=" ")," ",VLOOKUP($B30,'C10 Entry Sheet'!$A$16:$K$194,17,FALSE))</f>
        <v xml:space="preserve"> </v>
      </c>
      <c r="K30" s="28" t="str">
        <f ca="1">IF(($B30=" ")," ",VLOOKUP($B30,'C10 Entry Sheet'!$A$16:$K$194,19,FALSE))</f>
        <v xml:space="preserve"> </v>
      </c>
      <c r="L30" s="28" t="str">
        <f ca="1">IF(($B30=" ")," ",VLOOKUP($B30,'C10 Entry Sheet'!$A$16:$K$194,20,FALSE))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Sheet'!$A$16:$K$194,5,FALSE))</f>
        <v xml:space="preserve"> </v>
      </c>
      <c r="D31" s="26" t="str">
        <f ca="1">IF(($B31=" ")," ",VLOOKUP($B31,'C10 Entry Sheet'!$A$16:$K$194,6,FALSE))</f>
        <v xml:space="preserve"> </v>
      </c>
      <c r="E31" s="27" t="str">
        <f ca="1">IF(($B31=" ")," ",VLOOKUP($B31,'C10 Entry Sheet'!$A$16:$K$194,9,FALSE))</f>
        <v xml:space="preserve"> </v>
      </c>
      <c r="F31" s="27" t="str">
        <f ca="1">IF(($B31=" ")," ",VLOOKUP($B31,'C10 Entry Sheet'!$A$16:$K$194,7,FALSE))</f>
        <v xml:space="preserve"> </v>
      </c>
      <c r="G31" s="28" t="str">
        <f ca="1">IF(($B31=" ")," ",VLOOKUP($B31,'C10 Entry Sheet'!$A$16:$K$194,14,FALSE))</f>
        <v xml:space="preserve"> </v>
      </c>
      <c r="H31" s="27" t="str">
        <f ca="1">IF(($B31=" ")," ",VLOOKUP($B31,'C10 Entry Sheet'!$A$16:$K$194,8,FALSE))</f>
        <v xml:space="preserve"> </v>
      </c>
      <c r="I31" s="27" t="str">
        <f ca="1">IF(($B31=" ")," ",VLOOKUP($B31,'C10 Entry Sheet'!$A$16:$K$194,13,FALSE))</f>
        <v xml:space="preserve"> </v>
      </c>
      <c r="J31" s="28" t="str">
        <f ca="1">IF(($B31=" ")," ",VLOOKUP($B31,'C10 Entry Sheet'!$A$16:$K$194,17,FALSE))</f>
        <v xml:space="preserve"> </v>
      </c>
      <c r="K31" s="28" t="str">
        <f ca="1">IF(($B31=" ")," ",VLOOKUP($B31,'C10 Entry Sheet'!$A$16:$K$194,19,FALSE))</f>
        <v xml:space="preserve"> </v>
      </c>
      <c r="L31" s="28" t="str">
        <f ca="1">IF(($B31=" ")," ",VLOOKUP($B31,'C10 Entry Sheet'!$A$16:$K$194,20,FALSE))</f>
        <v xml:space="preserve"> </v>
      </c>
    </row>
    <row r="32" spans="1:12" s="29" customFormat="1" ht="24.95" customHeight="1">
      <c r="A32" s="25">
        <f t="shared" si="0"/>
        <v>15</v>
      </c>
      <c r="B32" s="25" t="str">
        <f ca="1">IF(ISBLANK('C10 Entry Sheet'!A30)," ",CELL("contents",'C10 Entry Sheet'!A30))</f>
        <v xml:space="preserve"> </v>
      </c>
      <c r="C32" s="26" t="str">
        <f ca="1">IF(($B32=" ")," ",VLOOKUP($B32,'C10 Entry Sheet'!$A$16:$K$194,5,FALSE))</f>
        <v xml:space="preserve"> </v>
      </c>
      <c r="D32" s="26" t="str">
        <f ca="1">IF(($B32=" ")," ",VLOOKUP($B32,'C10 Entry Sheet'!$A$16:$K$194,6,FALSE))</f>
        <v xml:space="preserve"> </v>
      </c>
      <c r="E32" s="27" t="str">
        <f ca="1">IF(($B32=" ")," ",VLOOKUP($B32,'C10 Entry Sheet'!$A$16:$K$194,9,FALSE))</f>
        <v xml:space="preserve"> </v>
      </c>
      <c r="F32" s="27" t="str">
        <f ca="1">IF(($B32=" ")," ",VLOOKUP($B32,'C10 Entry Sheet'!$A$16:$K$194,7,FALSE))</f>
        <v xml:space="preserve"> </v>
      </c>
      <c r="G32" s="28" t="str">
        <f ca="1">IF(($B32=" ")," ",VLOOKUP($B32,'C10 Entry Sheet'!$A$16:$K$194,14,FALSE))</f>
        <v xml:space="preserve"> </v>
      </c>
      <c r="H32" s="27" t="str">
        <f ca="1">IF(($B32=" ")," ",VLOOKUP($B32,'C10 Entry Sheet'!$A$16:$K$194,8,FALSE))</f>
        <v xml:space="preserve"> </v>
      </c>
      <c r="I32" s="27" t="str">
        <f ca="1">IF(($B32=" ")," ",VLOOKUP($B32,'C10 Entry Sheet'!$A$16:$K$194,13,FALSE))</f>
        <v xml:space="preserve"> </v>
      </c>
      <c r="J32" s="28" t="str">
        <f ca="1">IF(($B32=" ")," ",VLOOKUP($B32,'C10 Entry Sheet'!$A$16:$K$194,17,FALSE))</f>
        <v xml:space="preserve"> </v>
      </c>
      <c r="K32" s="28" t="str">
        <f ca="1">IF(($B32=" ")," ",VLOOKUP($B32,'C10 Entry Sheet'!$A$16:$K$194,19,FALSE))</f>
        <v xml:space="preserve"> </v>
      </c>
      <c r="L32" s="28" t="str">
        <f ca="1">IF(($B32=" ")," ",VLOOKUP($B32,'C10 Entry Sheet'!$A$16:$K$194,20,FALSE))</f>
        <v xml:space="preserve"> </v>
      </c>
    </row>
    <row r="33" spans="1:12" s="29" customFormat="1" ht="24.95" customHeight="1">
      <c r="A33" s="25">
        <f t="shared" si="0"/>
        <v>16</v>
      </c>
      <c r="B33" s="25" t="str">
        <f ca="1">IF(ISBLANK('C10 Entry Sheet'!A31)," ",CELL("contents",'C10 Entry Sheet'!A31))</f>
        <v xml:space="preserve"> </v>
      </c>
      <c r="C33" s="26" t="str">
        <f ca="1">IF(($B33=" ")," ",VLOOKUP($B33,'C10 Entry Sheet'!$A$16:$K$194,5,FALSE))</f>
        <v xml:space="preserve"> </v>
      </c>
      <c r="D33" s="26" t="str">
        <f ca="1">IF(($B33=" ")," ",VLOOKUP($B33,'C10 Entry Sheet'!$A$16:$K$194,6,FALSE))</f>
        <v xml:space="preserve"> </v>
      </c>
      <c r="E33" s="27" t="str">
        <f ca="1">IF(($B33=" ")," ",VLOOKUP($B33,'C10 Entry Sheet'!$A$16:$K$194,9,FALSE))</f>
        <v xml:space="preserve"> </v>
      </c>
      <c r="F33" s="27" t="str">
        <f ca="1">IF(($B33=" ")," ",VLOOKUP($B33,'C10 Entry Sheet'!$A$16:$K$194,7,FALSE))</f>
        <v xml:space="preserve"> </v>
      </c>
      <c r="G33" s="28" t="str">
        <f ca="1">IF(($B33=" ")," ",VLOOKUP($B33,'C10 Entry Sheet'!$A$16:$K$194,14,FALSE))</f>
        <v xml:space="preserve"> </v>
      </c>
      <c r="H33" s="27" t="str">
        <f ca="1">IF(($B33=" ")," ",VLOOKUP($B33,'C10 Entry Sheet'!$A$16:$K$194,8,FALSE))</f>
        <v xml:space="preserve"> </v>
      </c>
      <c r="I33" s="27" t="str">
        <f ca="1">IF(($B33=" ")," ",VLOOKUP($B33,'C10 Entry Sheet'!$A$16:$K$194,13,FALSE))</f>
        <v xml:space="preserve"> </v>
      </c>
      <c r="J33" s="28" t="str">
        <f ca="1">IF(($B33=" ")," ",VLOOKUP($B33,'C10 Entry Sheet'!$A$16:$K$194,17,FALSE))</f>
        <v xml:space="preserve"> </v>
      </c>
      <c r="K33" s="28" t="str">
        <f ca="1">IF(($B33=" ")," ",VLOOKUP($B33,'C10 Entry Sheet'!$A$16:$K$194,19,FALSE))</f>
        <v xml:space="preserve"> </v>
      </c>
      <c r="L33" s="28" t="str">
        <f ca="1">IF(($B33=" ")," ",VLOOKUP($B33,'C10 Entry Sheet'!$A$16:$K$194,20,FALSE))</f>
        <v xml:space="preserve"> </v>
      </c>
    </row>
    <row r="34" spans="1:12" s="29" customFormat="1" ht="24.95" customHeight="1">
      <c r="A34" s="25">
        <f t="shared" si="0"/>
        <v>17</v>
      </c>
      <c r="B34" s="25" t="str">
        <f ca="1">IF(ISBLANK('C10 Entry Sheet'!A32)," ",CELL("contents",'C10 Entry Sheet'!A32))</f>
        <v xml:space="preserve"> </v>
      </c>
      <c r="C34" s="26" t="str">
        <f ca="1">IF(($B34=" ")," ",VLOOKUP($B34,'C10 Entry Sheet'!$A$16:$K$194,5,FALSE))</f>
        <v xml:space="preserve"> </v>
      </c>
      <c r="D34" s="26" t="str">
        <f ca="1">IF(($B34=" ")," ",VLOOKUP($B34,'C10 Entry Sheet'!$A$16:$K$194,6,FALSE))</f>
        <v xml:space="preserve"> </v>
      </c>
      <c r="E34" s="27" t="str">
        <f ca="1">IF(($B34=" ")," ",VLOOKUP($B34,'C10 Entry Sheet'!$A$16:$K$194,9,FALSE))</f>
        <v xml:space="preserve"> </v>
      </c>
      <c r="F34" s="27" t="str">
        <f ca="1">IF(($B34=" ")," ",VLOOKUP($B34,'C10 Entry Sheet'!$A$16:$K$194,7,FALSE))</f>
        <v xml:space="preserve"> </v>
      </c>
      <c r="G34" s="28" t="str">
        <f ca="1">IF(($B34=" ")," ",VLOOKUP($B34,'C10 Entry Sheet'!$A$16:$K$194,14,FALSE))</f>
        <v xml:space="preserve"> </v>
      </c>
      <c r="H34" s="27" t="str">
        <f ca="1">IF(($B34=" ")," ",VLOOKUP($B34,'C10 Entry Sheet'!$A$16:$K$194,8,FALSE))</f>
        <v xml:space="preserve"> </v>
      </c>
      <c r="I34" s="27" t="str">
        <f ca="1">IF(($B34=" ")," ",VLOOKUP($B34,'C10 Entry Sheet'!$A$16:$K$194,13,FALSE))</f>
        <v xml:space="preserve"> </v>
      </c>
      <c r="J34" s="28" t="str">
        <f ca="1">IF(($B34=" ")," ",VLOOKUP($B34,'C10 Entry Sheet'!$A$16:$K$194,17,FALSE))</f>
        <v xml:space="preserve"> </v>
      </c>
      <c r="K34" s="28" t="str">
        <f ca="1">IF(($B34=" ")," ",VLOOKUP($B34,'C10 Entry Sheet'!$A$16:$K$194,19,FALSE))</f>
        <v xml:space="preserve"> </v>
      </c>
      <c r="L34" s="28" t="str">
        <f ca="1">IF(($B34=" ")," ",VLOOKUP($B34,'C10 Entry Sheet'!$A$16:$K$194,20,FALSE))</f>
        <v xml:space="preserve"> </v>
      </c>
    </row>
    <row r="35" spans="1:12" s="29" customFormat="1" ht="24.95" customHeight="1">
      <c r="A35" s="25">
        <f t="shared" si="0"/>
        <v>18</v>
      </c>
      <c r="B35" s="25" t="str">
        <f ca="1">IF(ISBLANK('C10 Entry Sheet'!A33)," ",CELL("contents",'C10 Entry Sheet'!A33))</f>
        <v xml:space="preserve"> </v>
      </c>
      <c r="C35" s="26" t="str">
        <f ca="1">IF(($B35=" ")," ",VLOOKUP($B35,'C10 Entry Sheet'!$A$16:$K$194,5,FALSE))</f>
        <v xml:space="preserve"> </v>
      </c>
      <c r="D35" s="26" t="str">
        <f ca="1">IF(($B35=" ")," ",VLOOKUP($B35,'C10 Entry Sheet'!$A$16:$K$194,6,FALSE))</f>
        <v xml:space="preserve"> </v>
      </c>
      <c r="E35" s="27" t="str">
        <f ca="1">IF(($B35=" ")," ",VLOOKUP($B35,'C10 Entry Sheet'!$A$16:$K$194,9,FALSE))</f>
        <v xml:space="preserve"> </v>
      </c>
      <c r="F35" s="27" t="str">
        <f ca="1">IF(($B35=" ")," ",VLOOKUP($B35,'C10 Entry Sheet'!$A$16:$K$194,7,FALSE))</f>
        <v xml:space="preserve"> </v>
      </c>
      <c r="G35" s="28" t="str">
        <f ca="1">IF(($B35=" ")," ",VLOOKUP($B35,'C10 Entry Sheet'!$A$16:$K$194,14,FALSE))</f>
        <v xml:space="preserve"> </v>
      </c>
      <c r="H35" s="27" t="str">
        <f ca="1">IF(($B35=" ")," ",VLOOKUP($B35,'C10 Entry Sheet'!$A$16:$K$194,8,FALSE))</f>
        <v xml:space="preserve"> </v>
      </c>
      <c r="I35" s="27" t="str">
        <f ca="1">IF(($B35=" ")," ",VLOOKUP($B35,'C10 Entry Sheet'!$A$16:$K$194,13,FALSE))</f>
        <v xml:space="preserve"> </v>
      </c>
      <c r="J35" s="28" t="str">
        <f ca="1">IF(($B35=" ")," ",VLOOKUP($B35,'C10 Entry Sheet'!$A$16:$K$194,17,FALSE))</f>
        <v xml:space="preserve"> </v>
      </c>
      <c r="K35" s="28" t="str">
        <f ca="1">IF(($B35=" ")," ",VLOOKUP($B35,'C10 Entry Sheet'!$A$16:$K$194,19,FALSE))</f>
        <v xml:space="preserve"> </v>
      </c>
      <c r="L35" s="28" t="str">
        <f ca="1">IF(($B35=" ")," ",VLOOKUP($B35,'C10 Entry Sheet'!$A$16:$K$194,20,FALSE))</f>
        <v xml:space="preserve"> </v>
      </c>
    </row>
    <row r="36" spans="1:12" s="29" customFormat="1" ht="24.95" customHeight="1">
      <c r="A36" s="25">
        <f t="shared" si="0"/>
        <v>19</v>
      </c>
      <c r="B36" s="25" t="str">
        <f ca="1">IF(ISBLANK('C10 Entry Sheet'!A34)," ",CELL("contents",'C10 Entry Sheet'!A34))</f>
        <v xml:space="preserve"> </v>
      </c>
      <c r="C36" s="26" t="str">
        <f ca="1">IF(($B36=" ")," ",VLOOKUP($B36,'C10 Entry Sheet'!$A$16:$K$194,5,FALSE))</f>
        <v xml:space="preserve"> </v>
      </c>
      <c r="D36" s="26" t="str">
        <f ca="1">IF(($B36=" ")," ",VLOOKUP($B36,'C10 Entry Sheet'!$A$16:$K$194,6,FALSE))</f>
        <v xml:space="preserve"> </v>
      </c>
      <c r="E36" s="27" t="str">
        <f ca="1">IF(($B36=" ")," ",VLOOKUP($B36,'C10 Entry Sheet'!$A$16:$K$194,9,FALSE))</f>
        <v xml:space="preserve"> </v>
      </c>
      <c r="F36" s="27" t="str">
        <f ca="1">IF(($B36=" ")," ",VLOOKUP($B36,'C10 Entry Sheet'!$A$16:$K$194,7,FALSE))</f>
        <v xml:space="preserve"> </v>
      </c>
      <c r="G36" s="28" t="str">
        <f ca="1">IF(($B36=" ")," ",VLOOKUP($B36,'C10 Entry Sheet'!$A$16:$K$194,14,FALSE))</f>
        <v xml:space="preserve"> </v>
      </c>
      <c r="H36" s="27" t="str">
        <f ca="1">IF(($B36=" ")," ",VLOOKUP($B36,'C10 Entry Sheet'!$A$16:$K$194,8,FALSE))</f>
        <v xml:space="preserve"> </v>
      </c>
      <c r="I36" s="27" t="str">
        <f ca="1">IF(($B36=" ")," ",VLOOKUP($B36,'C10 Entry Sheet'!$A$16:$K$194,13,FALSE))</f>
        <v xml:space="preserve"> </v>
      </c>
      <c r="J36" s="28" t="str">
        <f ca="1">IF(($B36=" ")," ",VLOOKUP($B36,'C10 Entry Sheet'!$A$16:$K$194,17,FALSE))</f>
        <v xml:space="preserve"> </v>
      </c>
      <c r="K36" s="28" t="str">
        <f ca="1">IF(($B36=" ")," ",VLOOKUP($B36,'C10 Entry Sheet'!$A$16:$K$194,19,FALSE))</f>
        <v xml:space="preserve"> </v>
      </c>
      <c r="L36" s="28" t="str">
        <f ca="1">IF(($B36=" ")," ",VLOOKUP($B36,'C10 Entry Sheet'!$A$16:$K$194,20,FALSE))</f>
        <v xml:space="preserve"> </v>
      </c>
    </row>
    <row r="37" spans="1:12" s="29" customFormat="1" ht="24.95" customHeight="1">
      <c r="A37" s="25">
        <f>SUM(A36+1)</f>
        <v>20</v>
      </c>
      <c r="B37" s="25" t="str">
        <f ca="1">IF(ISBLANK('C10 Entry Sheet'!A35)," ",CELL("contents",'C10 Entry Sheet'!A35))</f>
        <v xml:space="preserve"> </v>
      </c>
      <c r="C37" s="26" t="str">
        <f ca="1">IF(($B37=" ")," ",VLOOKUP($B37,'C10 Entry Sheet'!$A$16:$K$194,5,FALSE))</f>
        <v xml:space="preserve"> </v>
      </c>
      <c r="D37" s="26" t="str">
        <f ca="1">IF(($B37=" ")," ",VLOOKUP($B37,'C10 Entry Sheet'!$A$16:$K$194,6,FALSE))</f>
        <v xml:space="preserve"> </v>
      </c>
      <c r="E37" s="27" t="str">
        <f ca="1">IF(($B37=" ")," ",VLOOKUP($B37,'C10 Entry Sheet'!$A$16:$K$194,9,FALSE))</f>
        <v xml:space="preserve"> </v>
      </c>
      <c r="F37" s="27" t="str">
        <f ca="1">IF(($B37=" ")," ",VLOOKUP($B37,'C10 Entry Sheet'!$A$16:$K$194,7,FALSE))</f>
        <v xml:space="preserve"> </v>
      </c>
      <c r="G37" s="28" t="str">
        <f ca="1">IF(($B37=" ")," ",VLOOKUP($B37,'C10 Entry Sheet'!$A$16:$K$194,14,FALSE))</f>
        <v xml:space="preserve"> </v>
      </c>
      <c r="H37" s="27" t="str">
        <f ca="1">IF(($B37=" ")," ",VLOOKUP($B37,'C10 Entry Sheet'!$A$16:$K$194,8,FALSE))</f>
        <v xml:space="preserve"> </v>
      </c>
      <c r="I37" s="27" t="str">
        <f ca="1">IF(($B37=" ")," ",VLOOKUP($B37,'C10 Entry Sheet'!$A$16:$K$194,13,FALSE))</f>
        <v xml:space="preserve"> </v>
      </c>
      <c r="J37" s="28" t="str">
        <f ca="1">IF(($B37=" ")," ",VLOOKUP($B37,'C10 Entry Sheet'!$A$16:$K$194,17,FALSE))</f>
        <v xml:space="preserve"> </v>
      </c>
      <c r="K37" s="28" t="str">
        <f ca="1">IF(($B37=" ")," ",VLOOKUP($B37,'C10 Entry Sheet'!$A$16:$K$194,19,FALSE))</f>
        <v xml:space="preserve"> </v>
      </c>
      <c r="L37" s="28" t="str">
        <f ca="1">IF(($B37=" ")," ",VLOOKUP($B37,'C10 Entry Sheet'!$A$16:$K$194,20,FALSE))</f>
        <v xml:space="preserve"> </v>
      </c>
    </row>
    <row r="38" spans="1:12" s="29" customFormat="1" ht="24.95" customHeight="1">
      <c r="A38" s="25">
        <f>SUM(A37+1)</f>
        <v>21</v>
      </c>
      <c r="B38" s="25" t="str">
        <f ca="1">IF(ISBLANK('C10 Entry Sheet'!A36)," ",CELL("contents",'C10 Entry Sheet'!A36))</f>
        <v xml:space="preserve"> </v>
      </c>
      <c r="C38" s="26" t="str">
        <f ca="1">IF(($B38=" ")," ",VLOOKUP($B38,'C10 Entry Sheet'!$A$16:$K$194,5,FALSE))</f>
        <v xml:space="preserve"> </v>
      </c>
      <c r="D38" s="26" t="str">
        <f ca="1">IF(($B38=" ")," ",VLOOKUP($B38,'C10 Entry Sheet'!$A$16:$K$194,6,FALSE))</f>
        <v xml:space="preserve"> </v>
      </c>
      <c r="E38" s="27" t="str">
        <f ca="1">IF(($B38=" ")," ",VLOOKUP($B38,'C10 Entry Sheet'!$A$16:$K$194,9,FALSE))</f>
        <v xml:space="preserve"> </v>
      </c>
      <c r="F38" s="27" t="str">
        <f ca="1">IF(($B38=" ")," ",VLOOKUP($B38,'C10 Entry Sheet'!$A$16:$K$194,7,FALSE))</f>
        <v xml:space="preserve"> </v>
      </c>
      <c r="G38" s="28" t="str">
        <f ca="1">IF(($B38=" ")," ",VLOOKUP($B38,'C10 Entry Sheet'!$A$16:$K$194,14,FALSE))</f>
        <v xml:space="preserve"> </v>
      </c>
      <c r="H38" s="27" t="str">
        <f ca="1">IF(($B38=" ")," ",VLOOKUP($B38,'C10 Entry Sheet'!$A$16:$K$194,8,FALSE))</f>
        <v xml:space="preserve"> </v>
      </c>
      <c r="I38" s="27" t="str">
        <f ca="1">IF(($B38=" ")," ",VLOOKUP($B38,'C10 Entry Sheet'!$A$16:$K$194,13,FALSE))</f>
        <v xml:space="preserve"> </v>
      </c>
      <c r="J38" s="28" t="str">
        <f ca="1">IF(($B38=" ")," ",VLOOKUP($B38,'C10 Entry Sheet'!$A$16:$K$194,17,FALSE))</f>
        <v xml:space="preserve"> </v>
      </c>
      <c r="K38" s="28" t="str">
        <f ca="1">IF(($B38=" ")," ",VLOOKUP($B38,'C10 Entry Sheet'!$A$16:$K$194,19,FALSE))</f>
        <v xml:space="preserve"> </v>
      </c>
      <c r="L38" s="28" t="str">
        <f ca="1">IF(($B38=" ")," ",VLOOKUP($B38,'C10 Entry Sheet'!$A$16:$K$194,20,FALSE))</f>
        <v xml:space="preserve"> </v>
      </c>
    </row>
    <row r="39" spans="1:12" ht="24.95" customHeight="1" thickBot="1">
      <c r="A39" s="25">
        <f>SUM(A38+1)</f>
        <v>22</v>
      </c>
      <c r="B39" s="25" t="str">
        <f ca="1">IF(ISBLANK('C10 Entry Sheet'!A50)," ",CELL("contents",'C10 Entry Sheet'!A50))</f>
        <v xml:space="preserve"> </v>
      </c>
      <c r="C39" s="26" t="str">
        <f ca="1">IF(($B39=" ")," ",VLOOKUP($B39,'C10 Entry Sheet'!$A$16:$K$194,5,FALSE))</f>
        <v xml:space="preserve"> </v>
      </c>
      <c r="D39" s="26" t="str">
        <f ca="1">IF(($B39=" ")," ",VLOOKUP($B39,'C10 Entry Sheet'!$A$16:$K$194,6,FALSE))</f>
        <v xml:space="preserve"> </v>
      </c>
      <c r="E39" s="27" t="str">
        <f ca="1">IF(($B39=" ")," ",VLOOKUP($B39,'C10 Entry Sheet'!$A$16:$K$194,9,FALSE))</f>
        <v xml:space="preserve"> </v>
      </c>
      <c r="F39" s="27" t="str">
        <f ca="1">IF(($B39=" ")," ",VLOOKUP($B39,'C10 Entry Sheet'!$A$16:$K$194,7,FALSE))</f>
        <v xml:space="preserve"> </v>
      </c>
      <c r="G39" s="28" t="str">
        <f ca="1">IF(($B39=" ")," ",VLOOKUP($B39,'C10 Entry Sheet'!$A$16:$K$194,14,FALSE))</f>
        <v xml:space="preserve"> </v>
      </c>
      <c r="H39" s="27" t="str">
        <f ca="1">IF(($B39=" ")," ",VLOOKUP($B39,'C10 Entry Sheet'!$A$16:$K$194,8,FALSE))</f>
        <v xml:space="preserve"> </v>
      </c>
      <c r="I39" s="27" t="str">
        <f ca="1">IF(($B39=" ")," ",VLOOKUP($B39,'C10 Entry Sheet'!$A$16:$K$194,13,FALSE))</f>
        <v xml:space="preserve"> </v>
      </c>
      <c r="J39" s="28" t="str">
        <f ca="1">IF(($B39=" ")," ",VLOOKUP($B39,'C10 Entry Sheet'!$A$16:$K$194,17,FALSE))</f>
        <v xml:space="preserve"> </v>
      </c>
      <c r="K39" s="28" t="str">
        <f ca="1">IF(($B39=" ")," ",VLOOKUP($B39,'C10 Entry Sheet'!$A$16:$K$194,19,FALSE))</f>
        <v xml:space="preserve"> </v>
      </c>
      <c r="L39" s="28" t="str">
        <f ca="1">IF(($B39=" ")," ",VLOOKUP($B39,'C10 Entry Sheet'!$A$16:$K$194,20,FALSE))</f>
        <v xml:space="preserve"> </v>
      </c>
    </row>
    <row r="40" spans="1:12" ht="24.95" customHeight="1" thickBot="1">
      <c r="A40" s="31"/>
      <c r="B40" s="32"/>
      <c r="C40" s="33"/>
      <c r="D40" s="33"/>
      <c r="E40" s="34"/>
      <c r="F40" s="34"/>
      <c r="G40" s="35"/>
      <c r="H40" s="30" t="s">
        <v>49</v>
      </c>
      <c r="I40" s="23"/>
      <c r="J40" s="24" t="e">
        <f ca="1">SUM(J18:J39)</f>
        <v>#REF!</v>
      </c>
      <c r="K40" s="24" t="e">
        <f ca="1">SUM(K18:K39)</f>
        <v>#REF!</v>
      </c>
      <c r="L40" s="24" t="e">
        <f ca="1">SUM(L18:L39)</f>
        <v>#REF!</v>
      </c>
    </row>
  </sheetData>
  <dataConsolidate/>
  <mergeCells count="2">
    <mergeCell ref="C1:J1"/>
    <mergeCell ref="C2:J2"/>
  </mergeCells>
  <phoneticPr fontId="0" type="noConversion"/>
  <pageMargins left="0.5" right="0.5" top="0.25" bottom="0.75" header="0.5" footer="0.25"/>
  <pageSetup scale="70"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
  <sheetViews>
    <sheetView topLeftCell="A6" zoomScaleNormal="100" workbookViewId="0">
      <selection activeCell="B18" sqref="B18"/>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13" t="s">
        <v>35</v>
      </c>
      <c r="D1" s="413"/>
      <c r="E1" s="413"/>
      <c r="F1" s="413"/>
      <c r="G1" s="413"/>
      <c r="H1" s="413"/>
      <c r="I1" s="413"/>
      <c r="J1" s="413"/>
      <c r="K1" s="8"/>
      <c r="L1" s="15" t="s">
        <v>36</v>
      </c>
    </row>
    <row r="2" spans="1:12" ht="23.25">
      <c r="B2" s="7"/>
      <c r="C2" s="413" t="s">
        <v>37</v>
      </c>
      <c r="D2" s="413"/>
      <c r="E2" s="413"/>
      <c r="F2" s="413"/>
      <c r="G2" s="413"/>
      <c r="H2" s="413"/>
      <c r="I2" s="413"/>
      <c r="J2" s="413"/>
      <c r="K2" s="7"/>
      <c r="L2" s="7"/>
    </row>
    <row r="3" spans="1:12" ht="99.95" customHeight="1">
      <c r="A3" s="7"/>
      <c r="B3" s="7"/>
      <c r="C3" s="7"/>
      <c r="D3" s="7"/>
      <c r="E3" s="7"/>
      <c r="F3" s="7"/>
      <c r="G3" s="7"/>
      <c r="H3" s="7"/>
    </row>
    <row r="4" spans="1:12" ht="23.25">
      <c r="A4" s="2"/>
      <c r="B4" s="2" t="s">
        <v>31</v>
      </c>
      <c r="C4" s="11">
        <f ca="1">CELL("contents",'C10 Entry Sheet'!C5)</f>
        <v>12345</v>
      </c>
      <c r="D4" s="10" t="str">
        <f ca="1">CELL("contents",'C10 Entry Sheet'!G5)</f>
        <v>My Company Name Here</v>
      </c>
      <c r="E4" s="10"/>
      <c r="F4" s="10"/>
      <c r="G4" s="10"/>
      <c r="H4" s="10"/>
      <c r="I4" s="10"/>
      <c r="J4" s="10"/>
      <c r="K4" s="10"/>
      <c r="L4" s="10"/>
    </row>
    <row r="5" spans="1:12" ht="23.25">
      <c r="A5" s="8"/>
      <c r="B5" s="8"/>
      <c r="C5" s="9"/>
      <c r="D5" s="13" t="str">
        <f ca="1">CELL("contents",'C10 Entry Sheet'!F6)</f>
        <v>Address  :</v>
      </c>
      <c r="E5" s="13"/>
      <c r="F5" s="13"/>
      <c r="G5" s="13"/>
      <c r="H5" s="13"/>
      <c r="I5" s="13" t="str">
        <f ca="1">CONCATENATE("Phone:","  ",CELL("contents",'C10 Entry Sheet'!G10))</f>
        <v>Phone:  333-3333</v>
      </c>
      <c r="J5" s="13"/>
      <c r="K5" s="13"/>
      <c r="L5" s="13"/>
    </row>
    <row r="6" spans="1:12" ht="23.25" customHeight="1">
      <c r="D6" s="13" t="str">
        <f ca="1">CELL("contents",'C10 Entry Sheet'!G6)</f>
        <v>My Company Address Here</v>
      </c>
      <c r="E6" s="13"/>
      <c r="F6" s="13"/>
      <c r="G6" s="13"/>
      <c r="H6" s="13"/>
      <c r="I6" s="13" t="str">
        <f ca="1">CONCATENATE("Fax:","  ",CELL("contents",'C10 Entry Sheet'!G12))</f>
        <v>Fax:  322-2222</v>
      </c>
      <c r="J6" s="13"/>
      <c r="K6" s="13"/>
      <c r="L6" s="13"/>
    </row>
    <row r="7" spans="1:12" ht="23.25" customHeight="1">
      <c r="D7" s="13" t="str">
        <f ca="1">CELL("contents",'C10 Entry Sheet'!G7)</f>
        <v>My PO Box Here</v>
      </c>
      <c r="E7" s="13"/>
      <c r="F7" s="13"/>
      <c r="G7" s="13"/>
      <c r="H7" s="13"/>
      <c r="I7" s="36" t="str">
        <f ca="1">CONCATENATE("Email:","  ",CELL("contents",'C10 Entry Sheet'!G13))</f>
        <v>Email:  myemailaddress@coralwave.com</v>
      </c>
      <c r="J7" s="13"/>
      <c r="K7" s="13"/>
      <c r="L7" s="13"/>
    </row>
    <row r="8" spans="1:12" ht="23.25" customHeight="1">
      <c r="D8" s="13" t="str">
        <f ca="1">CONCATENATE("Attn:","  ",CELL("contents",'C10 Entry Sheet'!G9))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58</v>
      </c>
      <c r="G11" s="1"/>
    </row>
    <row r="12" spans="1:12" ht="23.25">
      <c r="A12" s="2"/>
      <c r="G12" s="1"/>
    </row>
    <row r="13" spans="1:12" ht="23.25">
      <c r="A13" s="2"/>
      <c r="B13" t="s">
        <v>50</v>
      </c>
      <c r="D13" t="s">
        <v>51</v>
      </c>
      <c r="G13" s="1"/>
      <c r="H13" t="s">
        <v>59</v>
      </c>
      <c r="K13" t="s">
        <v>54</v>
      </c>
    </row>
    <row r="14" spans="1:12" ht="23.25">
      <c r="A14" s="2"/>
      <c r="B14" s="22" t="s">
        <v>52</v>
      </c>
      <c r="D14" s="22" t="s">
        <v>53</v>
      </c>
      <c r="G14" s="1"/>
      <c r="H14" s="22" t="s">
        <v>55</v>
      </c>
      <c r="K14" s="22" t="s">
        <v>56</v>
      </c>
    </row>
    <row r="15" spans="1:12" ht="24" thickBot="1">
      <c r="A15" s="2"/>
      <c r="B15" s="14"/>
      <c r="C15" s="2"/>
      <c r="E15" s="1"/>
      <c r="F15" s="1"/>
      <c r="G15" s="1"/>
    </row>
    <row r="16" spans="1:12" s="19" customFormat="1" ht="19.5" customHeight="1" thickBot="1">
      <c r="A16" s="16" t="s">
        <v>38</v>
      </c>
      <c r="B16" s="17"/>
      <c r="C16" s="17"/>
      <c r="D16" s="17"/>
      <c r="E16" s="17"/>
      <c r="F16" s="17"/>
      <c r="G16" s="17"/>
      <c r="H16" s="17"/>
      <c r="I16" s="17"/>
      <c r="J16" s="17"/>
      <c r="K16" s="17"/>
      <c r="L16" s="18"/>
    </row>
    <row r="17" spans="1:12" ht="25.5">
      <c r="A17" s="6" t="s">
        <v>39</v>
      </c>
      <c r="B17" s="12" t="s">
        <v>40</v>
      </c>
      <c r="C17" s="20" t="s">
        <v>41</v>
      </c>
      <c r="D17" s="20" t="s">
        <v>42</v>
      </c>
      <c r="E17" s="12" t="s">
        <v>43</v>
      </c>
      <c r="F17" s="12" t="s">
        <v>44</v>
      </c>
      <c r="G17" s="12" t="s">
        <v>45</v>
      </c>
      <c r="H17" s="12" t="s">
        <v>57</v>
      </c>
      <c r="I17" s="12" t="s">
        <v>29</v>
      </c>
      <c r="J17" s="12" t="s">
        <v>46</v>
      </c>
      <c r="K17" s="12" t="s">
        <v>47</v>
      </c>
      <c r="L17" s="12" t="s">
        <v>48</v>
      </c>
    </row>
    <row r="18" spans="1:12" s="29" customFormat="1" ht="24.95" customHeight="1">
      <c r="A18" s="25">
        <v>1</v>
      </c>
      <c r="B18" s="25">
        <f ca="1">IF(ISBLANK('C10 Entry Sheet'!A16)," ",CELL("contents",'C10 Entry Sheet'!A16))</f>
        <v>11867485</v>
      </c>
      <c r="C18" s="26" t="str">
        <f ca="1">IF(($B18=" ")," ",VLOOKUP($B18,'C10 Entry Sheet'!$A$16:$K$194,5,FALSE))</f>
        <v>W</v>
      </c>
      <c r="D18" s="26">
        <f ca="1">IF(($B18=" ")," ",VLOOKUP($B18,'C10 Entry Sheet'!$A$16:$K$194,6,FALSE))</f>
        <v>5</v>
      </c>
      <c r="E18" s="27">
        <f ca="1">IF(($B18=" ")," ",VLOOKUP($B18,'C10 Entry Sheet'!$A$16:$K$194,9,FALSE))</f>
        <v>168.08</v>
      </c>
      <c r="F18" s="27">
        <f ca="1">IF(($B18=" ")," ",VLOOKUP($B18,'C10 Entry Sheet'!$A$16:$K$194,7,FALSE))</f>
        <v>0</v>
      </c>
      <c r="G18" s="28" t="e">
        <f ca="1">IF(($B18=" ")," ",VLOOKUP($B18,'C10 Entry Sheet'!$A$16:$K$194,14,FALSE))</f>
        <v>#REF!</v>
      </c>
      <c r="H18" s="27">
        <f ca="1">IF(($B18=" ")," ",VLOOKUP($B18,'C10 Entry Sheet'!$A$16:$K$194,8,FALSE))</f>
        <v>4050</v>
      </c>
      <c r="I18" s="27" t="e">
        <f ca="1">IF(($B18=" ")," ",VLOOKUP($B18,'C10 Entry Sheet'!$A$16:$K$194,13,FALSE))</f>
        <v>#REF!</v>
      </c>
      <c r="J18" s="28" t="e">
        <f ca="1">IF(($B18=" ")," ",VLOOKUP($B18,'C10 Entry Sheet'!$A$16:$K$194,17,FALSE))</f>
        <v>#REF!</v>
      </c>
      <c r="K18" s="28" t="e">
        <f ca="1">IF(($B18=" ")," ",VLOOKUP($B18,'C10 Entry Sheet'!$A$16:$K$194,19,FALSE))</f>
        <v>#REF!</v>
      </c>
      <c r="L18" s="28" t="e">
        <f ca="1">IF(($B18=" ")," ",VLOOKUP($B18,'C10 Entry Sheet'!$A$16:$K$194,20,FALSE))</f>
        <v>#REF!</v>
      </c>
    </row>
    <row r="19" spans="1:12" s="29" customFormat="1" ht="24.95" customHeight="1">
      <c r="A19" s="25">
        <f t="shared" ref="A19:A50" si="0">SUM(A18+1)</f>
        <v>2</v>
      </c>
      <c r="B19" s="25" t="str">
        <f ca="1">IF(ISBLANK('C10 Entry Sheet'!A17)," ",CELL("contents",'C10 Entry Sheet'!A17))</f>
        <v xml:space="preserve"> </v>
      </c>
      <c r="C19" s="26" t="str">
        <f ca="1">IF(($B19=" ")," ",VLOOKUP($B19,'C10 Entry Sheet'!$A$16:$K$194,5,FALSE))</f>
        <v xml:space="preserve"> </v>
      </c>
      <c r="D19" s="26" t="str">
        <f ca="1">IF(($B19=" ")," ",VLOOKUP($B19,'C10 Entry Sheet'!$A$16:$K$194,6,FALSE))</f>
        <v xml:space="preserve"> </v>
      </c>
      <c r="E19" s="27" t="str">
        <f ca="1">IF(($B19=" ")," ",VLOOKUP($B19,'C10 Entry Sheet'!$A$16:$K$194,9,FALSE))</f>
        <v xml:space="preserve"> </v>
      </c>
      <c r="F19" s="27" t="str">
        <f ca="1">IF(($B19=" ")," ",VLOOKUP($B19,'C10 Entry Sheet'!$A$16:$K$194,7,FALSE))</f>
        <v xml:space="preserve"> </v>
      </c>
      <c r="G19" s="28" t="str">
        <f ca="1">IF(($B19=" ")," ",VLOOKUP($B19,'C10 Entry Sheet'!$A$16:$K$194,14,FALSE))</f>
        <v xml:space="preserve"> </v>
      </c>
      <c r="H19" s="27" t="str">
        <f ca="1">IF(($B19=" ")," ",VLOOKUP($B19,'C10 Entry Sheet'!$A$16:$K$194,8,FALSE))</f>
        <v xml:space="preserve"> </v>
      </c>
      <c r="I19" s="27" t="str">
        <f ca="1">IF(($B19=" ")," ",VLOOKUP($B19,'C10 Entry Sheet'!$A$16:$K$194,13,FALSE))</f>
        <v xml:space="preserve"> </v>
      </c>
      <c r="J19" s="28" t="str">
        <f ca="1">IF(($B19=" ")," ",VLOOKUP($B19,'C10 Entry Sheet'!$A$16:$K$194,17,FALSE))</f>
        <v xml:space="preserve"> </v>
      </c>
      <c r="K19" s="28" t="str">
        <f ca="1">IF(($B19=" ")," ",VLOOKUP($B19,'C10 Entry Sheet'!$A$16:$K$194,19,FALSE))</f>
        <v xml:space="preserve"> </v>
      </c>
      <c r="L19" s="28" t="str">
        <f ca="1">IF(($B19=" ")," ",VLOOKUP($B19,'C10 Entry Sheet'!$A$16:$K$194,20,FALSE))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Sheet'!$A$16:$K$194,5,FALSE))</f>
        <v xml:space="preserve"> </v>
      </c>
      <c r="D20" s="26" t="str">
        <f ca="1">IF(($B20=" ")," ",VLOOKUP($B20,'C10 Entry Sheet'!$A$16:$K$194,6,FALSE))</f>
        <v xml:space="preserve"> </v>
      </c>
      <c r="E20" s="27" t="str">
        <f ca="1">IF(($B20=" ")," ",VLOOKUP($B20,'C10 Entry Sheet'!$A$16:$K$194,9,FALSE))</f>
        <v xml:space="preserve"> </v>
      </c>
      <c r="F20" s="27" t="str">
        <f ca="1">IF(($B20=" ")," ",VLOOKUP($B20,'C10 Entry Sheet'!$A$16:$K$194,7,FALSE))</f>
        <v xml:space="preserve"> </v>
      </c>
      <c r="G20" s="28" t="str">
        <f ca="1">IF(($B20=" ")," ",VLOOKUP($B20,'C10 Entry Sheet'!$A$16:$K$194,14,FALSE))</f>
        <v xml:space="preserve"> </v>
      </c>
      <c r="H20" s="27" t="str">
        <f ca="1">IF(($B20=" ")," ",VLOOKUP($B20,'C10 Entry Sheet'!$A$16:$K$194,8,FALSE))</f>
        <v xml:space="preserve"> </v>
      </c>
      <c r="I20" s="27" t="str">
        <f ca="1">IF(($B20=" ")," ",VLOOKUP($B20,'C10 Entry Sheet'!$A$16:$K$194,13,FALSE))</f>
        <v xml:space="preserve"> </v>
      </c>
      <c r="J20" s="28" t="str">
        <f ca="1">IF(($B20=" ")," ",VLOOKUP($B20,'C10 Entry Sheet'!$A$16:$K$194,17,FALSE))</f>
        <v xml:space="preserve"> </v>
      </c>
      <c r="K20" s="28" t="str">
        <f ca="1">IF(($B20=" ")," ",VLOOKUP($B20,'C10 Entry Sheet'!$A$16:$K$194,19,FALSE))</f>
        <v xml:space="preserve"> </v>
      </c>
      <c r="L20" s="28" t="str">
        <f ca="1">IF(($B20=" ")," ",VLOOKUP($B20,'C10 Entry Sheet'!$A$16:$K$194,20,FALSE))</f>
        <v xml:space="preserve"> </v>
      </c>
    </row>
    <row r="21" spans="1:12" s="29" customFormat="1" ht="24.95" customHeight="1">
      <c r="A21" s="25">
        <f>SUM(A20+1)</f>
        <v>4</v>
      </c>
      <c r="B21" s="25" t="str">
        <f ca="1">IF(ISBLANK('C10 Entry Sheet'!A19)," ",CELL("contents",'C10 Entry Sheet'!A19))</f>
        <v xml:space="preserve"> </v>
      </c>
      <c r="C21" s="26" t="str">
        <f ca="1">IF(($B21=" ")," ",VLOOKUP($B21,'C10 Entry Sheet'!$A$16:$K$194,5,FALSE))</f>
        <v xml:space="preserve"> </v>
      </c>
      <c r="D21" s="26" t="str">
        <f ca="1">IF(($B21=" ")," ",VLOOKUP($B21,'C10 Entry Sheet'!$A$16:$K$194,6,FALSE))</f>
        <v xml:space="preserve"> </v>
      </c>
      <c r="E21" s="27" t="str">
        <f ca="1">IF(($B21=" ")," ",VLOOKUP($B21,'C10 Entry Sheet'!$A$16:$K$194,9,FALSE))</f>
        <v xml:space="preserve"> </v>
      </c>
      <c r="F21" s="27" t="str">
        <f ca="1">IF(($B21=" ")," ",VLOOKUP($B21,'C10 Entry Sheet'!$A$16:$K$194,7,FALSE))</f>
        <v xml:space="preserve"> </v>
      </c>
      <c r="G21" s="28" t="str">
        <f ca="1">IF(($B21=" ")," ",VLOOKUP($B21,'C10 Entry Sheet'!$A$16:$K$194,14,FALSE))</f>
        <v xml:space="preserve"> </v>
      </c>
      <c r="H21" s="27" t="str">
        <f ca="1">IF(($B21=" ")," ",VLOOKUP($B21,'C10 Entry Sheet'!$A$16:$K$194,8,FALSE))</f>
        <v xml:space="preserve"> </v>
      </c>
      <c r="I21" s="27" t="str">
        <f ca="1">IF(($B21=" ")," ",VLOOKUP($B21,'C10 Entry Sheet'!$A$16:$K$194,13,FALSE))</f>
        <v xml:space="preserve"> </v>
      </c>
      <c r="J21" s="28" t="str">
        <f ca="1">IF(($B21=" ")," ",VLOOKUP($B21,'C10 Entry Sheet'!$A$16:$K$194,17,FALSE))</f>
        <v xml:space="preserve"> </v>
      </c>
      <c r="K21" s="28" t="str">
        <f ca="1">IF(($B21=" ")," ",VLOOKUP($B21,'C10 Entry Sheet'!$A$16:$K$194,19,FALSE))</f>
        <v xml:space="preserve"> </v>
      </c>
      <c r="L21" s="28" t="str">
        <f ca="1">IF(($B21=" ")," ",VLOOKUP($B21,'C10 Entry Sheet'!$A$16:$K$194,20,FALSE))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Sheet'!$A$16:$K$194,5,FALSE))</f>
        <v xml:space="preserve"> </v>
      </c>
      <c r="D22" s="26" t="str">
        <f ca="1">IF(($B22=" ")," ",VLOOKUP($B22,'C10 Entry Sheet'!$A$16:$K$194,6,FALSE))</f>
        <v xml:space="preserve"> </v>
      </c>
      <c r="E22" s="27" t="str">
        <f ca="1">IF(($B22=" ")," ",VLOOKUP($B22,'C10 Entry Sheet'!$A$16:$K$194,9,FALSE))</f>
        <v xml:space="preserve"> </v>
      </c>
      <c r="F22" s="27" t="str">
        <f ca="1">IF(($B22=" ")," ",VLOOKUP($B22,'C10 Entry Sheet'!$A$16:$K$194,7,FALSE))</f>
        <v xml:space="preserve"> </v>
      </c>
      <c r="G22" s="28" t="str">
        <f ca="1">IF(($B22=" ")," ",VLOOKUP($B22,'C10 Entry Sheet'!$A$16:$K$194,14,FALSE))</f>
        <v xml:space="preserve"> </v>
      </c>
      <c r="H22" s="27" t="str">
        <f ca="1">IF(($B22=" ")," ",VLOOKUP($B22,'C10 Entry Sheet'!$A$16:$K$194,8,FALSE))</f>
        <v xml:space="preserve"> </v>
      </c>
      <c r="I22" s="27" t="str">
        <f ca="1">IF(($B22=" ")," ",VLOOKUP($B22,'C10 Entry Sheet'!$A$16:$K$194,13,FALSE))</f>
        <v xml:space="preserve"> </v>
      </c>
      <c r="J22" s="28" t="str">
        <f ca="1">IF(($B22=" ")," ",VLOOKUP($B22,'C10 Entry Sheet'!$A$16:$K$194,17,FALSE))</f>
        <v xml:space="preserve"> </v>
      </c>
      <c r="K22" s="28" t="str">
        <f ca="1">IF(($B22=" ")," ",VLOOKUP($B22,'C10 Entry Sheet'!$A$16:$K$194,19,FALSE))</f>
        <v xml:space="preserve"> </v>
      </c>
      <c r="L22" s="28" t="str">
        <f ca="1">IF(($B22=" ")," ",VLOOKUP($B22,'C10 Entry Sheet'!$A$16:$K$194,20,FALSE))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Sheet'!$A$16:$K$194,5,FALSE))</f>
        <v xml:space="preserve"> </v>
      </c>
      <c r="D23" s="26" t="str">
        <f ca="1">IF(($B23=" ")," ",VLOOKUP($B23,'C10 Entry Sheet'!$A$16:$K$194,6,FALSE))</f>
        <v xml:space="preserve"> </v>
      </c>
      <c r="E23" s="27" t="str">
        <f ca="1">IF(($B23=" ")," ",VLOOKUP($B23,'C10 Entry Sheet'!$A$16:$K$194,9,FALSE))</f>
        <v xml:space="preserve"> </v>
      </c>
      <c r="F23" s="27" t="str">
        <f ca="1">IF(($B23=" ")," ",VLOOKUP($B23,'C10 Entry Sheet'!$A$16:$K$194,7,FALSE))</f>
        <v xml:space="preserve"> </v>
      </c>
      <c r="G23" s="28" t="str">
        <f ca="1">IF(($B23=" ")," ",VLOOKUP($B23,'C10 Entry Sheet'!$A$16:$K$194,14,FALSE))</f>
        <v xml:space="preserve"> </v>
      </c>
      <c r="H23" s="27" t="str">
        <f ca="1">IF(($B23=" ")," ",VLOOKUP($B23,'C10 Entry Sheet'!$A$16:$K$194,8,FALSE))</f>
        <v xml:space="preserve"> </v>
      </c>
      <c r="I23" s="27" t="str">
        <f ca="1">IF(($B23=" ")," ",VLOOKUP($B23,'C10 Entry Sheet'!$A$16:$K$194,13,FALSE))</f>
        <v xml:space="preserve"> </v>
      </c>
      <c r="J23" s="28" t="str">
        <f ca="1">IF(($B23=" ")," ",VLOOKUP($B23,'C10 Entry Sheet'!$A$16:$K$194,17,FALSE))</f>
        <v xml:space="preserve"> </v>
      </c>
      <c r="K23" s="28" t="str">
        <f ca="1">IF(($B23=" ")," ",VLOOKUP($B23,'C10 Entry Sheet'!$A$16:$K$194,19,FALSE))</f>
        <v xml:space="preserve"> </v>
      </c>
      <c r="L23" s="28" t="str">
        <f ca="1">IF(($B23=" ")," ",VLOOKUP($B23,'C10 Entry Sheet'!$A$16:$K$194,20,FALSE))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Sheet'!$A$16:$K$194,5,FALSE))</f>
        <v xml:space="preserve"> </v>
      </c>
      <c r="D24" s="26" t="str">
        <f ca="1">IF(($B24=" ")," ",VLOOKUP($B24,'C10 Entry Sheet'!$A$16:$K$194,6,FALSE))</f>
        <v xml:space="preserve"> </v>
      </c>
      <c r="E24" s="27" t="str">
        <f ca="1">IF(($B24=" ")," ",VLOOKUP($B24,'C10 Entry Sheet'!$A$16:$K$194,9,FALSE))</f>
        <v xml:space="preserve"> </v>
      </c>
      <c r="F24" s="27" t="str">
        <f ca="1">IF(($B24=" ")," ",VLOOKUP($B24,'C10 Entry Sheet'!$A$16:$K$194,7,FALSE))</f>
        <v xml:space="preserve"> </v>
      </c>
      <c r="G24" s="28" t="str">
        <f ca="1">IF(($B24=" ")," ",VLOOKUP($B24,'C10 Entry Sheet'!$A$16:$K$194,14,FALSE))</f>
        <v xml:space="preserve"> </v>
      </c>
      <c r="H24" s="27" t="str">
        <f ca="1">IF(($B24=" ")," ",VLOOKUP($B24,'C10 Entry Sheet'!$A$16:$K$194,8,FALSE))</f>
        <v xml:space="preserve"> </v>
      </c>
      <c r="I24" s="27" t="str">
        <f ca="1">IF(($B24=" ")," ",VLOOKUP($B24,'C10 Entry Sheet'!$A$16:$K$194,13,FALSE))</f>
        <v xml:space="preserve"> </v>
      </c>
      <c r="J24" s="28" t="str">
        <f ca="1">IF(($B24=" ")," ",VLOOKUP($B24,'C10 Entry Sheet'!$A$16:$K$194,17,FALSE))</f>
        <v xml:space="preserve"> </v>
      </c>
      <c r="K24" s="28" t="str">
        <f ca="1">IF(($B24=" ")," ",VLOOKUP($B24,'C10 Entry Sheet'!$A$16:$K$194,19,FALSE))</f>
        <v xml:space="preserve"> </v>
      </c>
      <c r="L24" s="28" t="str">
        <f ca="1">IF(($B24=" ")," ",VLOOKUP($B24,'C10 Entry Sheet'!$A$16:$K$194,20,FALSE))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Sheet'!$A$16:$K$194,5,FALSE))</f>
        <v xml:space="preserve"> </v>
      </c>
      <c r="D25" s="26" t="str">
        <f ca="1">IF(($B25=" ")," ",VLOOKUP($B25,'C10 Entry Sheet'!$A$16:$K$194,6,FALSE))</f>
        <v xml:space="preserve"> </v>
      </c>
      <c r="E25" s="27" t="str">
        <f ca="1">IF(($B25=" ")," ",VLOOKUP($B25,'C10 Entry Sheet'!$A$16:$K$194,9,FALSE))</f>
        <v xml:space="preserve"> </v>
      </c>
      <c r="F25" s="27" t="str">
        <f ca="1">IF(($B25=" ")," ",VLOOKUP($B25,'C10 Entry Sheet'!$A$16:$K$194,7,FALSE))</f>
        <v xml:space="preserve"> </v>
      </c>
      <c r="G25" s="28" t="str">
        <f ca="1">IF(($B25=" ")," ",VLOOKUP($B25,'C10 Entry Sheet'!$A$16:$K$194,14,FALSE))</f>
        <v xml:space="preserve"> </v>
      </c>
      <c r="H25" s="27" t="str">
        <f ca="1">IF(($B25=" ")," ",VLOOKUP($B25,'C10 Entry Sheet'!$A$16:$K$194,8,FALSE))</f>
        <v xml:space="preserve"> </v>
      </c>
      <c r="I25" s="27" t="str">
        <f ca="1">IF(($B25=" ")," ",VLOOKUP($B25,'C10 Entry Sheet'!$A$16:$K$194,13,FALSE))</f>
        <v xml:space="preserve"> </v>
      </c>
      <c r="J25" s="28" t="str">
        <f ca="1">IF(($B25=" ")," ",VLOOKUP($B25,'C10 Entry Sheet'!$A$16:$K$194,17,FALSE))</f>
        <v xml:space="preserve"> </v>
      </c>
      <c r="K25" s="28" t="str">
        <f ca="1">IF(($B25=" ")," ",VLOOKUP($B25,'C10 Entry Sheet'!$A$16:$K$194,19,FALSE))</f>
        <v xml:space="preserve"> </v>
      </c>
      <c r="L25" s="28" t="str">
        <f ca="1">IF(($B25=" ")," ",VLOOKUP($B25,'C10 Entry Sheet'!$A$16:$K$194,20,FALSE))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Sheet'!$A$16:$K$194,5,FALSE))</f>
        <v xml:space="preserve"> </v>
      </c>
      <c r="D26" s="26" t="str">
        <f ca="1">IF(($B26=" ")," ",VLOOKUP($B26,'C10 Entry Sheet'!$A$16:$K$194,6,FALSE))</f>
        <v xml:space="preserve"> </v>
      </c>
      <c r="E26" s="27" t="str">
        <f ca="1">IF(($B26=" ")," ",VLOOKUP($B26,'C10 Entry Sheet'!$A$16:$K$194,9,FALSE))</f>
        <v xml:space="preserve"> </v>
      </c>
      <c r="F26" s="27" t="str">
        <f ca="1">IF(($B26=" ")," ",VLOOKUP($B26,'C10 Entry Sheet'!$A$16:$K$194,7,FALSE))</f>
        <v xml:space="preserve"> </v>
      </c>
      <c r="G26" s="28" t="str">
        <f ca="1">IF(($B26=" ")," ",VLOOKUP($B26,'C10 Entry Sheet'!$A$16:$K$194,14,FALSE))</f>
        <v xml:space="preserve"> </v>
      </c>
      <c r="H26" s="27" t="str">
        <f ca="1">IF(($B26=" ")," ",VLOOKUP($B26,'C10 Entry Sheet'!$A$16:$K$194,8,FALSE))</f>
        <v xml:space="preserve"> </v>
      </c>
      <c r="I26" s="27" t="str">
        <f ca="1">IF(($B26=" ")," ",VLOOKUP($B26,'C10 Entry Sheet'!$A$16:$K$194,13,FALSE))</f>
        <v xml:space="preserve"> </v>
      </c>
      <c r="J26" s="28" t="str">
        <f ca="1">IF(($B26=" ")," ",VLOOKUP($B26,'C10 Entry Sheet'!$A$16:$K$194,17,FALSE))</f>
        <v xml:space="preserve"> </v>
      </c>
      <c r="K26" s="28" t="str">
        <f ca="1">IF(($B26=" ")," ",VLOOKUP($B26,'C10 Entry Sheet'!$A$16:$K$194,19,FALSE))</f>
        <v xml:space="preserve"> </v>
      </c>
      <c r="L26" s="28" t="str">
        <f ca="1">IF(($B26=" ")," ",VLOOKUP($B26,'C10 Entry Sheet'!$A$16:$K$194,20,FALSE))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Sheet'!$A$16:$K$194,5,FALSE))</f>
        <v xml:space="preserve"> </v>
      </c>
      <c r="D27" s="26" t="str">
        <f ca="1">IF(($B27=" ")," ",VLOOKUP($B27,'C10 Entry Sheet'!$A$16:$K$194,6,FALSE))</f>
        <v xml:space="preserve"> </v>
      </c>
      <c r="E27" s="27" t="str">
        <f ca="1">IF(($B27=" ")," ",VLOOKUP($B27,'C10 Entry Sheet'!$A$16:$K$194,9,FALSE))</f>
        <v xml:space="preserve"> </v>
      </c>
      <c r="F27" s="27" t="str">
        <f ca="1">IF(($B27=" ")," ",VLOOKUP($B27,'C10 Entry Sheet'!$A$16:$K$194,7,FALSE))</f>
        <v xml:space="preserve"> </v>
      </c>
      <c r="G27" s="28" t="str">
        <f ca="1">IF(($B27=" ")," ",VLOOKUP($B27,'C10 Entry Sheet'!$A$16:$K$194,14,FALSE))</f>
        <v xml:space="preserve"> </v>
      </c>
      <c r="H27" s="27" t="str">
        <f ca="1">IF(($B27=" ")," ",VLOOKUP($B27,'C10 Entry Sheet'!$A$16:$K$194,8,FALSE))</f>
        <v xml:space="preserve"> </v>
      </c>
      <c r="I27" s="27" t="str">
        <f ca="1">IF(($B27=" ")," ",VLOOKUP($B27,'C10 Entry Sheet'!$A$16:$K$194,13,FALSE))</f>
        <v xml:space="preserve"> </v>
      </c>
      <c r="J27" s="28" t="str">
        <f ca="1">IF(($B27=" ")," ",VLOOKUP($B27,'C10 Entry Sheet'!$A$16:$K$194,17,FALSE))</f>
        <v xml:space="preserve"> </v>
      </c>
      <c r="K27" s="28" t="str">
        <f ca="1">IF(($B27=" ")," ",VLOOKUP($B27,'C10 Entry Sheet'!$A$16:$K$194,19,FALSE))</f>
        <v xml:space="preserve"> </v>
      </c>
      <c r="L27" s="28" t="str">
        <f ca="1">IF(($B27=" ")," ",VLOOKUP($B27,'C10 Entry Sheet'!$A$16:$K$194,20,FALSE))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Sheet'!$A$16:$K$194,5,FALSE))</f>
        <v xml:space="preserve"> </v>
      </c>
      <c r="D28" s="26" t="str">
        <f ca="1">IF(($B28=" ")," ",VLOOKUP($B28,'C10 Entry Sheet'!$A$16:$K$194,6,FALSE))</f>
        <v xml:space="preserve"> </v>
      </c>
      <c r="E28" s="27" t="str">
        <f ca="1">IF(($B28=" ")," ",VLOOKUP($B28,'C10 Entry Sheet'!$A$16:$K$194,9,FALSE))</f>
        <v xml:space="preserve"> </v>
      </c>
      <c r="F28" s="27" t="str">
        <f ca="1">IF(($B28=" ")," ",VLOOKUP($B28,'C10 Entry Sheet'!$A$16:$K$194,7,FALSE))</f>
        <v xml:space="preserve"> </v>
      </c>
      <c r="G28" s="28" t="str">
        <f ca="1">IF(($B28=" ")," ",VLOOKUP($B28,'C10 Entry Sheet'!$A$16:$K$194,14,FALSE))</f>
        <v xml:space="preserve"> </v>
      </c>
      <c r="H28" s="27" t="str">
        <f ca="1">IF(($B28=" ")," ",VLOOKUP($B28,'C10 Entry Sheet'!$A$16:$K$194,8,FALSE))</f>
        <v xml:space="preserve"> </v>
      </c>
      <c r="I28" s="27" t="str">
        <f ca="1">IF(($B28=" ")," ",VLOOKUP($B28,'C10 Entry Sheet'!$A$16:$K$194,13,FALSE))</f>
        <v xml:space="preserve"> </v>
      </c>
      <c r="J28" s="28" t="str">
        <f ca="1">IF(($B28=" ")," ",VLOOKUP($B28,'C10 Entry Sheet'!$A$16:$K$194,17,FALSE))</f>
        <v xml:space="preserve"> </v>
      </c>
      <c r="K28" s="28" t="str">
        <f ca="1">IF(($B28=" ")," ",VLOOKUP($B28,'C10 Entry Sheet'!$A$16:$K$194,19,FALSE))</f>
        <v xml:space="preserve"> </v>
      </c>
      <c r="L28" s="28" t="str">
        <f ca="1">IF(($B28=" ")," ",VLOOKUP($B28,'C10 Entry Sheet'!$A$16:$K$194,20,FALSE))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Sheet'!$A$16:$K$194,5,FALSE))</f>
        <v xml:space="preserve"> </v>
      </c>
      <c r="D29" s="26" t="str">
        <f ca="1">IF(($B29=" ")," ",VLOOKUP($B29,'C10 Entry Sheet'!$A$16:$K$194,6,FALSE))</f>
        <v xml:space="preserve"> </v>
      </c>
      <c r="E29" s="27" t="str">
        <f ca="1">IF(($B29=" ")," ",VLOOKUP($B29,'C10 Entry Sheet'!$A$16:$K$194,9,FALSE))</f>
        <v xml:space="preserve"> </v>
      </c>
      <c r="F29" s="27" t="str">
        <f ca="1">IF(($B29=" ")," ",VLOOKUP($B29,'C10 Entry Sheet'!$A$16:$K$194,7,FALSE))</f>
        <v xml:space="preserve"> </v>
      </c>
      <c r="G29" s="28" t="str">
        <f ca="1">IF(($B29=" ")," ",VLOOKUP($B29,'C10 Entry Sheet'!$A$16:$K$194,14,FALSE))</f>
        <v xml:space="preserve"> </v>
      </c>
      <c r="H29" s="27" t="str">
        <f ca="1">IF(($B29=" ")," ",VLOOKUP($B29,'C10 Entry Sheet'!$A$16:$K$194,8,FALSE))</f>
        <v xml:space="preserve"> </v>
      </c>
      <c r="I29" s="27" t="str">
        <f ca="1">IF(($B29=" ")," ",VLOOKUP($B29,'C10 Entry Sheet'!$A$16:$K$194,13,FALSE))</f>
        <v xml:space="preserve"> </v>
      </c>
      <c r="J29" s="28" t="str">
        <f ca="1">IF(($B29=" ")," ",VLOOKUP($B29,'C10 Entry Sheet'!$A$16:$K$194,17,FALSE))</f>
        <v xml:space="preserve"> </v>
      </c>
      <c r="K29" s="28" t="str">
        <f ca="1">IF(($B29=" ")," ",VLOOKUP($B29,'C10 Entry Sheet'!$A$16:$K$194,19,FALSE))</f>
        <v xml:space="preserve"> </v>
      </c>
      <c r="L29" s="28" t="str">
        <f ca="1">IF(($B29=" ")," ",VLOOKUP($B29,'C10 Entry Sheet'!$A$16:$K$194,20,FALSE))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Sheet'!$A$16:$K$194,5,FALSE))</f>
        <v xml:space="preserve"> </v>
      </c>
      <c r="D30" s="26" t="str">
        <f ca="1">IF(($B30=" ")," ",VLOOKUP($B30,'C10 Entry Sheet'!$A$16:$K$194,6,FALSE))</f>
        <v xml:space="preserve"> </v>
      </c>
      <c r="E30" s="27" t="str">
        <f ca="1">IF(($B30=" ")," ",VLOOKUP($B30,'C10 Entry Sheet'!$A$16:$K$194,9,FALSE))</f>
        <v xml:space="preserve"> </v>
      </c>
      <c r="F30" s="27" t="str">
        <f ca="1">IF(($B30=" ")," ",VLOOKUP($B30,'C10 Entry Sheet'!$A$16:$K$194,7,FALSE))</f>
        <v xml:space="preserve"> </v>
      </c>
      <c r="G30" s="28" t="str">
        <f ca="1">IF(($B30=" ")," ",VLOOKUP($B30,'C10 Entry Sheet'!$A$16:$K$194,14,FALSE))</f>
        <v xml:space="preserve"> </v>
      </c>
      <c r="H30" s="27" t="str">
        <f ca="1">IF(($B30=" ")," ",VLOOKUP($B30,'C10 Entry Sheet'!$A$16:$K$194,8,FALSE))</f>
        <v xml:space="preserve"> </v>
      </c>
      <c r="I30" s="27" t="str">
        <f ca="1">IF(($B30=" ")," ",VLOOKUP($B30,'C10 Entry Sheet'!$A$16:$K$194,13,FALSE))</f>
        <v xml:space="preserve"> </v>
      </c>
      <c r="J30" s="28" t="str">
        <f ca="1">IF(($B30=" ")," ",VLOOKUP($B30,'C10 Entry Sheet'!$A$16:$K$194,17,FALSE))</f>
        <v xml:space="preserve"> </v>
      </c>
      <c r="K30" s="28" t="str">
        <f ca="1">IF(($B30=" ")," ",VLOOKUP($B30,'C10 Entry Sheet'!$A$16:$K$194,19,FALSE))</f>
        <v xml:space="preserve"> </v>
      </c>
      <c r="L30" s="28" t="str">
        <f ca="1">IF(($B30=" ")," ",VLOOKUP($B30,'C10 Entry Sheet'!$A$16:$K$194,20,FALSE))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Sheet'!$A$16:$K$194,5,FALSE))</f>
        <v xml:space="preserve"> </v>
      </c>
      <c r="D31" s="26" t="str">
        <f ca="1">IF(($B31=" ")," ",VLOOKUP($B31,'C10 Entry Sheet'!$A$16:$K$194,6,FALSE))</f>
        <v xml:space="preserve"> </v>
      </c>
      <c r="E31" s="27" t="str">
        <f ca="1">IF(($B31=" ")," ",VLOOKUP($B31,'C10 Entry Sheet'!$A$16:$K$194,9,FALSE))</f>
        <v xml:space="preserve"> </v>
      </c>
      <c r="F31" s="27" t="str">
        <f ca="1">IF(($B31=" ")," ",VLOOKUP($B31,'C10 Entry Sheet'!$A$16:$K$194,7,FALSE))</f>
        <v xml:space="preserve"> </v>
      </c>
      <c r="G31" s="28" t="str">
        <f ca="1">IF(($B31=" ")," ",VLOOKUP($B31,'C10 Entry Sheet'!$A$16:$K$194,14,FALSE))</f>
        <v xml:space="preserve"> </v>
      </c>
      <c r="H31" s="27" t="str">
        <f ca="1">IF(($B31=" ")," ",VLOOKUP($B31,'C10 Entry Sheet'!$A$16:$K$194,8,FALSE))</f>
        <v xml:space="preserve"> </v>
      </c>
      <c r="I31" s="27" t="str">
        <f ca="1">IF(($B31=" ")," ",VLOOKUP($B31,'C10 Entry Sheet'!$A$16:$K$194,13,FALSE))</f>
        <v xml:space="preserve"> </v>
      </c>
      <c r="J31" s="28" t="str">
        <f ca="1">IF(($B31=" ")," ",VLOOKUP($B31,'C10 Entry Sheet'!$A$16:$K$194,17,FALSE))</f>
        <v xml:space="preserve"> </v>
      </c>
      <c r="K31" s="28" t="str">
        <f ca="1">IF(($B31=" ")," ",VLOOKUP($B31,'C10 Entry Sheet'!$A$16:$K$194,19,FALSE))</f>
        <v xml:space="preserve"> </v>
      </c>
      <c r="L31" s="28" t="str">
        <f ca="1">IF(($B31=" ")," ",VLOOKUP($B31,'C10 Entry Sheet'!$A$16:$K$194,20,FALSE))</f>
        <v xml:space="preserve"> </v>
      </c>
    </row>
    <row r="32" spans="1:12" s="29" customFormat="1" ht="24.95" customHeight="1">
      <c r="A32" s="25">
        <f t="shared" si="0"/>
        <v>15</v>
      </c>
      <c r="B32" s="25" t="str">
        <f ca="1">IF(ISBLANK('C10 Entry Sheet'!A30)," ",CELL("contents",'C10 Entry Sheet'!A30))</f>
        <v xml:space="preserve"> </v>
      </c>
      <c r="C32" s="26" t="str">
        <f ca="1">IF(($B32=" ")," ",VLOOKUP($B32,'C10 Entry Sheet'!$A$16:$K$194,5,FALSE))</f>
        <v xml:space="preserve"> </v>
      </c>
      <c r="D32" s="26" t="str">
        <f ca="1">IF(($B32=" ")," ",VLOOKUP($B32,'C10 Entry Sheet'!$A$16:$K$194,6,FALSE))</f>
        <v xml:space="preserve"> </v>
      </c>
      <c r="E32" s="27" t="str">
        <f ca="1">IF(($B32=" ")," ",VLOOKUP($B32,'C10 Entry Sheet'!$A$16:$K$194,9,FALSE))</f>
        <v xml:space="preserve"> </v>
      </c>
      <c r="F32" s="27" t="str">
        <f ca="1">IF(($B32=" ")," ",VLOOKUP($B32,'C10 Entry Sheet'!$A$16:$K$194,7,FALSE))</f>
        <v xml:space="preserve"> </v>
      </c>
      <c r="G32" s="28" t="str">
        <f ca="1">IF(($B32=" ")," ",VLOOKUP($B32,'C10 Entry Sheet'!$A$16:$K$194,14,FALSE))</f>
        <v xml:space="preserve"> </v>
      </c>
      <c r="H32" s="27" t="str">
        <f ca="1">IF(($B32=" ")," ",VLOOKUP($B32,'C10 Entry Sheet'!$A$16:$K$194,8,FALSE))</f>
        <v xml:space="preserve"> </v>
      </c>
      <c r="I32" s="27" t="str">
        <f ca="1">IF(($B32=" ")," ",VLOOKUP($B32,'C10 Entry Sheet'!$A$16:$K$194,13,FALSE))</f>
        <v xml:space="preserve"> </v>
      </c>
      <c r="J32" s="28" t="str">
        <f ca="1">IF(($B32=" ")," ",VLOOKUP($B32,'C10 Entry Sheet'!$A$16:$K$194,17,FALSE))</f>
        <v xml:space="preserve"> </v>
      </c>
      <c r="K32" s="28" t="str">
        <f ca="1">IF(($B32=" ")," ",VLOOKUP($B32,'C10 Entry Sheet'!$A$16:$K$194,19,FALSE))</f>
        <v xml:space="preserve"> </v>
      </c>
      <c r="L32" s="28" t="str">
        <f ca="1">IF(($B32=" ")," ",VLOOKUP($B32,'C10 Entry Sheet'!$A$16:$K$194,20,FALSE))</f>
        <v xml:space="preserve"> </v>
      </c>
    </row>
    <row r="33" spans="1:12" s="29" customFormat="1" ht="24.95" customHeight="1">
      <c r="A33" s="25">
        <f t="shared" si="0"/>
        <v>16</v>
      </c>
      <c r="B33" s="25" t="str">
        <f ca="1">IF(ISBLANK('C10 Entry Sheet'!A31)," ",CELL("contents",'C10 Entry Sheet'!A31))</f>
        <v xml:space="preserve"> </v>
      </c>
      <c r="C33" s="26" t="str">
        <f ca="1">IF(($B33=" ")," ",VLOOKUP($B33,'C10 Entry Sheet'!$A$16:$K$194,5,FALSE))</f>
        <v xml:space="preserve"> </v>
      </c>
      <c r="D33" s="26" t="str">
        <f ca="1">IF(($B33=" ")," ",VLOOKUP($B33,'C10 Entry Sheet'!$A$16:$K$194,6,FALSE))</f>
        <v xml:space="preserve"> </v>
      </c>
      <c r="E33" s="27" t="str">
        <f ca="1">IF(($B33=" ")," ",VLOOKUP($B33,'C10 Entry Sheet'!$A$16:$K$194,9,FALSE))</f>
        <v xml:space="preserve"> </v>
      </c>
      <c r="F33" s="27" t="str">
        <f ca="1">IF(($B33=" ")," ",VLOOKUP($B33,'C10 Entry Sheet'!$A$16:$K$194,7,FALSE))</f>
        <v xml:space="preserve"> </v>
      </c>
      <c r="G33" s="28" t="str">
        <f ca="1">IF(($B33=" ")," ",VLOOKUP($B33,'C10 Entry Sheet'!$A$16:$K$194,14,FALSE))</f>
        <v xml:space="preserve"> </v>
      </c>
      <c r="H33" s="27" t="str">
        <f ca="1">IF(($B33=" ")," ",VLOOKUP($B33,'C10 Entry Sheet'!$A$16:$K$194,8,FALSE))</f>
        <v xml:space="preserve"> </v>
      </c>
      <c r="I33" s="27" t="str">
        <f ca="1">IF(($B33=" ")," ",VLOOKUP($B33,'C10 Entry Sheet'!$A$16:$K$194,13,FALSE))</f>
        <v xml:space="preserve"> </v>
      </c>
      <c r="J33" s="28" t="str">
        <f ca="1">IF(($B33=" ")," ",VLOOKUP($B33,'C10 Entry Sheet'!$A$16:$K$194,17,FALSE))</f>
        <v xml:space="preserve"> </v>
      </c>
      <c r="K33" s="28" t="str">
        <f ca="1">IF(($B33=" ")," ",VLOOKUP($B33,'C10 Entry Sheet'!$A$16:$K$194,19,FALSE))</f>
        <v xml:space="preserve"> </v>
      </c>
      <c r="L33" s="28" t="str">
        <f ca="1">IF(($B33=" ")," ",VLOOKUP($B33,'C10 Entry Sheet'!$A$16:$K$194,20,FALSE))</f>
        <v xml:space="preserve"> </v>
      </c>
    </row>
    <row r="34" spans="1:12" s="29" customFormat="1" ht="24.95" customHeight="1">
      <c r="A34" s="25">
        <f t="shared" si="0"/>
        <v>17</v>
      </c>
      <c r="B34" s="25" t="str">
        <f ca="1">IF(ISBLANK('C10 Entry Sheet'!A32)," ",CELL("contents",'C10 Entry Sheet'!A32))</f>
        <v xml:space="preserve"> </v>
      </c>
      <c r="C34" s="26" t="str">
        <f ca="1">IF(($B34=" ")," ",VLOOKUP($B34,'C10 Entry Sheet'!$A$16:$K$194,5,FALSE))</f>
        <v xml:space="preserve"> </v>
      </c>
      <c r="D34" s="26" t="str">
        <f ca="1">IF(($B34=" ")," ",VLOOKUP($B34,'C10 Entry Sheet'!$A$16:$K$194,6,FALSE))</f>
        <v xml:space="preserve"> </v>
      </c>
      <c r="E34" s="27" t="str">
        <f ca="1">IF(($B34=" ")," ",VLOOKUP($B34,'C10 Entry Sheet'!$A$16:$K$194,9,FALSE))</f>
        <v xml:space="preserve"> </v>
      </c>
      <c r="F34" s="27" t="str">
        <f ca="1">IF(($B34=" ")," ",VLOOKUP($B34,'C10 Entry Sheet'!$A$16:$K$194,7,FALSE))</f>
        <v xml:space="preserve"> </v>
      </c>
      <c r="G34" s="28" t="str">
        <f ca="1">IF(($B34=" ")," ",VLOOKUP($B34,'C10 Entry Sheet'!$A$16:$K$194,14,FALSE))</f>
        <v xml:space="preserve"> </v>
      </c>
      <c r="H34" s="27" t="str">
        <f ca="1">IF(($B34=" ")," ",VLOOKUP($B34,'C10 Entry Sheet'!$A$16:$K$194,8,FALSE))</f>
        <v xml:space="preserve"> </v>
      </c>
      <c r="I34" s="27" t="str">
        <f ca="1">IF(($B34=" ")," ",VLOOKUP($B34,'C10 Entry Sheet'!$A$16:$K$194,13,FALSE))</f>
        <v xml:space="preserve"> </v>
      </c>
      <c r="J34" s="28" t="str">
        <f ca="1">IF(($B34=" ")," ",VLOOKUP($B34,'C10 Entry Sheet'!$A$16:$K$194,17,FALSE))</f>
        <v xml:space="preserve"> </v>
      </c>
      <c r="K34" s="28" t="str">
        <f ca="1">IF(($B34=" ")," ",VLOOKUP($B34,'C10 Entry Sheet'!$A$16:$K$194,19,FALSE))</f>
        <v xml:space="preserve"> </v>
      </c>
      <c r="L34" s="28" t="str">
        <f ca="1">IF(($B34=" ")," ",VLOOKUP($B34,'C10 Entry Sheet'!$A$16:$K$194,20,FALSE))</f>
        <v xml:space="preserve"> </v>
      </c>
    </row>
    <row r="35" spans="1:12" s="29" customFormat="1" ht="24.95" customHeight="1">
      <c r="A35" s="25">
        <f t="shared" si="0"/>
        <v>18</v>
      </c>
      <c r="B35" s="25" t="str">
        <f ca="1">IF(ISBLANK('C10 Entry Sheet'!A33)," ",CELL("contents",'C10 Entry Sheet'!A33))</f>
        <v xml:space="preserve"> </v>
      </c>
      <c r="C35" s="26" t="str">
        <f ca="1">IF(($B35=" ")," ",VLOOKUP($B35,'C10 Entry Sheet'!$A$16:$K$194,5,FALSE))</f>
        <v xml:space="preserve"> </v>
      </c>
      <c r="D35" s="26" t="str">
        <f ca="1">IF(($B35=" ")," ",VLOOKUP($B35,'C10 Entry Sheet'!$A$16:$K$194,6,FALSE))</f>
        <v xml:space="preserve"> </v>
      </c>
      <c r="E35" s="27" t="str">
        <f ca="1">IF(($B35=" ")," ",VLOOKUP($B35,'C10 Entry Sheet'!$A$16:$K$194,9,FALSE))</f>
        <v xml:space="preserve"> </v>
      </c>
      <c r="F35" s="27" t="str">
        <f ca="1">IF(($B35=" ")," ",VLOOKUP($B35,'C10 Entry Sheet'!$A$16:$K$194,7,FALSE))</f>
        <v xml:space="preserve"> </v>
      </c>
      <c r="G35" s="28" t="str">
        <f ca="1">IF(($B35=" ")," ",VLOOKUP($B35,'C10 Entry Sheet'!$A$16:$K$194,14,FALSE))</f>
        <v xml:space="preserve"> </v>
      </c>
      <c r="H35" s="27" t="str">
        <f ca="1">IF(($B35=" ")," ",VLOOKUP($B35,'C10 Entry Sheet'!$A$16:$K$194,8,FALSE))</f>
        <v xml:space="preserve"> </v>
      </c>
      <c r="I35" s="27" t="str">
        <f ca="1">IF(($B35=" ")," ",VLOOKUP($B35,'C10 Entry Sheet'!$A$16:$K$194,13,FALSE))</f>
        <v xml:space="preserve"> </v>
      </c>
      <c r="J35" s="28" t="str">
        <f ca="1">IF(($B35=" ")," ",VLOOKUP($B35,'C10 Entry Sheet'!$A$16:$K$194,17,FALSE))</f>
        <v xml:space="preserve"> </v>
      </c>
      <c r="K35" s="28" t="str">
        <f ca="1">IF(($B35=" ")," ",VLOOKUP($B35,'C10 Entry Sheet'!$A$16:$K$194,19,FALSE))</f>
        <v xml:space="preserve"> </v>
      </c>
      <c r="L35" s="28" t="str">
        <f ca="1">IF(($B35=" ")," ",VLOOKUP($B35,'C10 Entry Sheet'!$A$16:$K$194,20,FALSE))</f>
        <v xml:space="preserve"> </v>
      </c>
    </row>
    <row r="36" spans="1:12" s="29" customFormat="1" ht="24.95" customHeight="1">
      <c r="A36" s="25">
        <f t="shared" si="0"/>
        <v>19</v>
      </c>
      <c r="B36" s="25" t="str">
        <f ca="1">IF(ISBLANK('C10 Entry Sheet'!A34)," ",CELL("contents",'C10 Entry Sheet'!A34))</f>
        <v xml:space="preserve"> </v>
      </c>
      <c r="C36" s="26" t="str">
        <f ca="1">IF(($B36=" ")," ",VLOOKUP($B36,'C10 Entry Sheet'!$A$16:$K$194,5,FALSE))</f>
        <v xml:space="preserve"> </v>
      </c>
      <c r="D36" s="26" t="str">
        <f ca="1">IF(($B36=" ")," ",VLOOKUP($B36,'C10 Entry Sheet'!$A$16:$K$194,6,FALSE))</f>
        <v xml:space="preserve"> </v>
      </c>
      <c r="E36" s="27" t="str">
        <f ca="1">IF(($B36=" ")," ",VLOOKUP($B36,'C10 Entry Sheet'!$A$16:$K$194,9,FALSE))</f>
        <v xml:space="preserve"> </v>
      </c>
      <c r="F36" s="27" t="str">
        <f ca="1">IF(($B36=" ")," ",VLOOKUP($B36,'C10 Entry Sheet'!$A$16:$K$194,7,FALSE))</f>
        <v xml:space="preserve"> </v>
      </c>
      <c r="G36" s="28" t="str">
        <f ca="1">IF(($B36=" ")," ",VLOOKUP($B36,'C10 Entry Sheet'!$A$16:$K$194,14,FALSE))</f>
        <v xml:space="preserve"> </v>
      </c>
      <c r="H36" s="27" t="str">
        <f ca="1">IF(($B36=" ")," ",VLOOKUP($B36,'C10 Entry Sheet'!$A$16:$K$194,8,FALSE))</f>
        <v xml:space="preserve"> </v>
      </c>
      <c r="I36" s="27" t="str">
        <f ca="1">IF(($B36=" ")," ",VLOOKUP($B36,'C10 Entry Sheet'!$A$16:$K$194,13,FALSE))</f>
        <v xml:space="preserve"> </v>
      </c>
      <c r="J36" s="28" t="str">
        <f ca="1">IF(($B36=" ")," ",VLOOKUP($B36,'C10 Entry Sheet'!$A$16:$K$194,17,FALSE))</f>
        <v xml:space="preserve"> </v>
      </c>
      <c r="K36" s="28" t="str">
        <f ca="1">IF(($B36=" ")," ",VLOOKUP($B36,'C10 Entry Sheet'!$A$16:$K$194,19,FALSE))</f>
        <v xml:space="preserve"> </v>
      </c>
      <c r="L36" s="28" t="str">
        <f ca="1">IF(($B36=" ")," ",VLOOKUP($B36,'C10 Entry Sheet'!$A$16:$K$194,20,FALSE))</f>
        <v xml:space="preserve"> </v>
      </c>
    </row>
    <row r="37" spans="1:12" s="29" customFormat="1" ht="24.95" customHeight="1">
      <c r="A37" s="25">
        <f t="shared" si="0"/>
        <v>20</v>
      </c>
      <c r="B37" s="25" t="str">
        <f ca="1">IF(ISBLANK('C10 Entry Sheet'!A35)," ",CELL("contents",'C10 Entry Sheet'!A35))</f>
        <v xml:space="preserve"> </v>
      </c>
      <c r="C37" s="26" t="str">
        <f ca="1">IF(($B37=" ")," ",VLOOKUP($B37,'C10 Entry Sheet'!$A$16:$K$194,5,FALSE))</f>
        <v xml:space="preserve"> </v>
      </c>
      <c r="D37" s="26" t="str">
        <f ca="1">IF(($B37=" ")," ",VLOOKUP($B37,'C10 Entry Sheet'!$A$16:$K$194,6,FALSE))</f>
        <v xml:space="preserve"> </v>
      </c>
      <c r="E37" s="27" t="str">
        <f ca="1">IF(($B37=" ")," ",VLOOKUP($B37,'C10 Entry Sheet'!$A$16:$K$194,9,FALSE))</f>
        <v xml:space="preserve"> </v>
      </c>
      <c r="F37" s="27" t="str">
        <f ca="1">IF(($B37=" ")," ",VLOOKUP($B37,'C10 Entry Sheet'!$A$16:$K$194,7,FALSE))</f>
        <v xml:space="preserve"> </v>
      </c>
      <c r="G37" s="28" t="str">
        <f ca="1">IF(($B37=" ")," ",VLOOKUP($B37,'C10 Entry Sheet'!$A$16:$K$194,14,FALSE))</f>
        <v xml:space="preserve"> </v>
      </c>
      <c r="H37" s="27" t="str">
        <f ca="1">IF(($B37=" ")," ",VLOOKUP($B37,'C10 Entry Sheet'!$A$16:$K$194,8,FALSE))</f>
        <v xml:space="preserve"> </v>
      </c>
      <c r="I37" s="27" t="str">
        <f ca="1">IF(($B37=" ")," ",VLOOKUP($B37,'C10 Entry Sheet'!$A$16:$K$194,13,FALSE))</f>
        <v xml:space="preserve"> </v>
      </c>
      <c r="J37" s="28" t="str">
        <f ca="1">IF(($B37=" ")," ",VLOOKUP($B37,'C10 Entry Sheet'!$A$16:$K$194,17,FALSE))</f>
        <v xml:space="preserve"> </v>
      </c>
      <c r="K37" s="28" t="str">
        <f ca="1">IF(($B37=" ")," ",VLOOKUP($B37,'C10 Entry Sheet'!$A$16:$K$194,19,FALSE))</f>
        <v xml:space="preserve"> </v>
      </c>
      <c r="L37" s="28" t="str">
        <f ca="1">IF(($B37=" ")," ",VLOOKUP($B37,'C10 Entry Sheet'!$A$16:$K$194,20,FALSE))</f>
        <v xml:space="preserve"> </v>
      </c>
    </row>
    <row r="38" spans="1:12" s="29" customFormat="1" ht="24.95" customHeight="1">
      <c r="A38" s="25">
        <f t="shared" si="0"/>
        <v>21</v>
      </c>
      <c r="B38" s="25" t="str">
        <f ca="1">IF(ISBLANK('C10 Entry Sheet'!A36)," ",CELL("contents",'C10 Entry Sheet'!A36))</f>
        <v xml:space="preserve"> </v>
      </c>
      <c r="C38" s="26" t="str">
        <f ca="1">IF(($B38=" ")," ",VLOOKUP($B38,'C10 Entry Sheet'!$A$16:$K$194,5,FALSE))</f>
        <v xml:space="preserve"> </v>
      </c>
      <c r="D38" s="26" t="str">
        <f ca="1">IF(($B38=" ")," ",VLOOKUP($B38,'C10 Entry Sheet'!$A$16:$K$194,6,FALSE))</f>
        <v xml:space="preserve"> </v>
      </c>
      <c r="E38" s="27" t="str">
        <f ca="1">IF(($B38=" ")," ",VLOOKUP($B38,'C10 Entry Sheet'!$A$16:$K$194,9,FALSE))</f>
        <v xml:space="preserve"> </v>
      </c>
      <c r="F38" s="27" t="str">
        <f ca="1">IF(($B38=" ")," ",VLOOKUP($B38,'C10 Entry Sheet'!$A$16:$K$194,7,FALSE))</f>
        <v xml:space="preserve"> </v>
      </c>
      <c r="G38" s="28" t="str">
        <f ca="1">IF(($B38=" ")," ",VLOOKUP($B38,'C10 Entry Sheet'!$A$16:$K$194,14,FALSE))</f>
        <v xml:space="preserve"> </v>
      </c>
      <c r="H38" s="27" t="str">
        <f ca="1">IF(($B38=" ")," ",VLOOKUP($B38,'C10 Entry Sheet'!$A$16:$K$194,8,FALSE))</f>
        <v xml:space="preserve"> </v>
      </c>
      <c r="I38" s="27" t="str">
        <f ca="1">IF(($B38=" ")," ",VLOOKUP($B38,'C10 Entry Sheet'!$A$16:$K$194,13,FALSE))</f>
        <v xml:space="preserve"> </v>
      </c>
      <c r="J38" s="28" t="str">
        <f ca="1">IF(($B38=" ")," ",VLOOKUP($B38,'C10 Entry Sheet'!$A$16:$K$194,17,FALSE))</f>
        <v xml:space="preserve"> </v>
      </c>
      <c r="K38" s="28" t="str">
        <f ca="1">IF(($B38=" ")," ",VLOOKUP($B38,'C10 Entry Sheet'!$A$16:$K$194,19,FALSE))</f>
        <v xml:space="preserve"> </v>
      </c>
      <c r="L38" s="28" t="str">
        <f ca="1">IF(($B38=" ")," ",VLOOKUP($B38,'C10 Entry Sheet'!$A$16:$K$194,20,FALSE))</f>
        <v xml:space="preserve"> </v>
      </c>
    </row>
    <row r="39" spans="1:12" s="29" customFormat="1" ht="24.95" customHeight="1">
      <c r="A39" s="25">
        <f t="shared" si="0"/>
        <v>22</v>
      </c>
      <c r="B39" s="25" t="str">
        <f ca="1">IF(ISBLANK('C10 Entry Sheet'!A37)," ",CELL("contents",'C10 Entry Sheet'!A37))</f>
        <v xml:space="preserve"> </v>
      </c>
      <c r="C39" s="26" t="str">
        <f ca="1">IF(($B39=" ")," ",VLOOKUP($B39,'C10 Entry Sheet'!$A$16:$K$194,5,FALSE))</f>
        <v xml:space="preserve"> </v>
      </c>
      <c r="D39" s="26" t="str">
        <f ca="1">IF(($B39=" ")," ",VLOOKUP($B39,'C10 Entry Sheet'!$A$16:$K$194,6,FALSE))</f>
        <v xml:space="preserve"> </v>
      </c>
      <c r="E39" s="27" t="str">
        <f ca="1">IF(($B39=" ")," ",VLOOKUP($B39,'C10 Entry Sheet'!$A$16:$K$194,9,FALSE))</f>
        <v xml:space="preserve"> </v>
      </c>
      <c r="F39" s="27" t="str">
        <f ca="1">IF(($B39=" ")," ",VLOOKUP($B39,'C10 Entry Sheet'!$A$16:$K$194,7,FALSE))</f>
        <v xml:space="preserve"> </v>
      </c>
      <c r="G39" s="28" t="str">
        <f ca="1">IF(($B39=" ")," ",VLOOKUP($B39,'C10 Entry Sheet'!$A$16:$K$194,14,FALSE))</f>
        <v xml:space="preserve"> </v>
      </c>
      <c r="H39" s="27" t="str">
        <f ca="1">IF(($B39=" ")," ",VLOOKUP($B39,'C10 Entry Sheet'!$A$16:$K$194,8,FALSE))</f>
        <v xml:space="preserve"> </v>
      </c>
      <c r="I39" s="27" t="str">
        <f ca="1">IF(($B39=" ")," ",VLOOKUP($B39,'C10 Entry Sheet'!$A$16:$K$194,13,FALSE))</f>
        <v xml:space="preserve"> </v>
      </c>
      <c r="J39" s="28" t="str">
        <f ca="1">IF(($B39=" ")," ",VLOOKUP($B39,'C10 Entry Sheet'!$A$16:$K$194,17,FALSE))</f>
        <v xml:space="preserve"> </v>
      </c>
      <c r="K39" s="28" t="str">
        <f ca="1">IF(($B39=" ")," ",VLOOKUP($B39,'C10 Entry Sheet'!$A$16:$K$194,19,FALSE))</f>
        <v xml:space="preserve"> </v>
      </c>
      <c r="L39" s="28" t="str">
        <f ca="1">IF(($B39=" ")," ",VLOOKUP($B39,'C10 Entry Sheet'!$A$16:$K$194,20,FALSE))</f>
        <v xml:space="preserve"> </v>
      </c>
    </row>
    <row r="40" spans="1:12" s="29" customFormat="1" ht="24.95" customHeight="1">
      <c r="A40" s="25">
        <f>SUM(A39+1)</f>
        <v>23</v>
      </c>
      <c r="B40" s="25" t="str">
        <f ca="1">IF(ISBLANK('C10 Entry Sheet'!A38)," ",CELL("contents",'C10 Entry Sheet'!A38))</f>
        <v xml:space="preserve"> </v>
      </c>
      <c r="C40" s="26" t="str">
        <f ca="1">IF(($B40=" ")," ",VLOOKUP($B40,'C10 Entry Sheet'!$A$16:$K$194,5,FALSE))</f>
        <v xml:space="preserve"> </v>
      </c>
      <c r="D40" s="26" t="str">
        <f ca="1">IF(($B40=" ")," ",VLOOKUP($B40,'C10 Entry Sheet'!$A$16:$K$194,6,FALSE))</f>
        <v xml:space="preserve"> </v>
      </c>
      <c r="E40" s="27" t="str">
        <f ca="1">IF(($B40=" ")," ",VLOOKUP($B40,'C10 Entry Sheet'!$A$16:$K$194,9,FALSE))</f>
        <v xml:space="preserve"> </v>
      </c>
      <c r="F40" s="27" t="str">
        <f ca="1">IF(($B40=" ")," ",VLOOKUP($B40,'C10 Entry Sheet'!$A$16:$K$194,7,FALSE))</f>
        <v xml:space="preserve"> </v>
      </c>
      <c r="G40" s="28" t="str">
        <f ca="1">IF(($B40=" ")," ",VLOOKUP($B40,'C10 Entry Sheet'!$A$16:$K$194,14,FALSE))</f>
        <v xml:space="preserve"> </v>
      </c>
      <c r="H40" s="27" t="str">
        <f ca="1">IF(($B40=" ")," ",VLOOKUP($B40,'C10 Entry Sheet'!$A$16:$K$194,8,FALSE))</f>
        <v xml:space="preserve"> </v>
      </c>
      <c r="I40" s="27" t="str">
        <f ca="1">IF(($B40=" ")," ",VLOOKUP($B40,'C10 Entry Sheet'!$A$16:$K$194,13,FALSE))</f>
        <v xml:space="preserve"> </v>
      </c>
      <c r="J40" s="28" t="str">
        <f ca="1">IF(($B40=" ")," ",VLOOKUP($B40,'C10 Entry Sheet'!$A$16:$K$194,17,FALSE))</f>
        <v xml:space="preserve"> </v>
      </c>
      <c r="K40" s="28" t="str">
        <f ca="1">IF(($B40=" ")," ",VLOOKUP($B40,'C10 Entry Sheet'!$A$16:$K$194,19,FALSE))</f>
        <v xml:space="preserve"> </v>
      </c>
      <c r="L40" s="28" t="str">
        <f ca="1">IF(($B40=" ")," ",VLOOKUP($B40,'C10 Entry Sheet'!$A$16:$K$194,20,FALSE))</f>
        <v xml:space="preserve"> </v>
      </c>
    </row>
    <row r="41" spans="1:12" s="29" customFormat="1" ht="24.95" customHeight="1">
      <c r="A41" s="25">
        <f t="shared" si="0"/>
        <v>24</v>
      </c>
      <c r="B41" s="25" t="str">
        <f ca="1">IF(ISBLANK('C10 Entry Sheet'!A39)," ",CELL("contents",'C10 Entry Sheet'!A39))</f>
        <v xml:space="preserve"> </v>
      </c>
      <c r="C41" s="26" t="str">
        <f ca="1">IF(($B41=" ")," ",VLOOKUP($B41,'C10 Entry Sheet'!$A$16:$K$194,5,FALSE))</f>
        <v xml:space="preserve"> </v>
      </c>
      <c r="D41" s="26" t="str">
        <f ca="1">IF(($B41=" ")," ",VLOOKUP($B41,'C10 Entry Sheet'!$A$16:$K$194,6,FALSE))</f>
        <v xml:space="preserve"> </v>
      </c>
      <c r="E41" s="27" t="str">
        <f ca="1">IF(($B41=" ")," ",VLOOKUP($B41,'C10 Entry Sheet'!$A$16:$K$194,9,FALSE))</f>
        <v xml:space="preserve"> </v>
      </c>
      <c r="F41" s="27" t="str">
        <f ca="1">IF(($B41=" ")," ",VLOOKUP($B41,'C10 Entry Sheet'!$A$16:$K$194,7,FALSE))</f>
        <v xml:space="preserve"> </v>
      </c>
      <c r="G41" s="28" t="str">
        <f ca="1">IF(($B41=" ")," ",VLOOKUP($B41,'C10 Entry Sheet'!$A$16:$K$194,14,FALSE))</f>
        <v xml:space="preserve"> </v>
      </c>
      <c r="H41" s="27" t="str">
        <f ca="1">IF(($B41=" ")," ",VLOOKUP($B41,'C10 Entry Sheet'!$A$16:$K$194,8,FALSE))</f>
        <v xml:space="preserve"> </v>
      </c>
      <c r="I41" s="27" t="str">
        <f ca="1">IF(($B41=" ")," ",VLOOKUP($B41,'C10 Entry Sheet'!$A$16:$K$194,13,FALSE))</f>
        <v xml:space="preserve"> </v>
      </c>
      <c r="J41" s="28" t="str">
        <f ca="1">IF(($B41=" ")," ",VLOOKUP($B41,'C10 Entry Sheet'!$A$16:$K$194,17,FALSE))</f>
        <v xml:space="preserve"> </v>
      </c>
      <c r="K41" s="28" t="str">
        <f ca="1">IF(($B41=" ")," ",VLOOKUP($B41,'C10 Entry Sheet'!$A$16:$K$194,19,FALSE))</f>
        <v xml:space="preserve"> </v>
      </c>
      <c r="L41" s="28" t="str">
        <f ca="1">IF(($B41=" ")," ",VLOOKUP($B41,'C10 Entry Sheet'!$A$16:$K$194,20,FALSE))</f>
        <v xml:space="preserve"> </v>
      </c>
    </row>
    <row r="42" spans="1:12" s="29" customFormat="1" ht="24.95" customHeight="1">
      <c r="A42" s="25">
        <f t="shared" si="0"/>
        <v>25</v>
      </c>
      <c r="B42" s="25" t="str">
        <f ca="1">IF(ISBLANK('C10 Entry Sheet'!A40)," ",CELL("contents",'C10 Entry Sheet'!A40))</f>
        <v xml:space="preserve"> </v>
      </c>
      <c r="C42" s="26" t="str">
        <f ca="1">IF(($B42=" ")," ",VLOOKUP($B42,'C10 Entry Sheet'!$A$16:$K$194,5,FALSE))</f>
        <v xml:space="preserve"> </v>
      </c>
      <c r="D42" s="26" t="str">
        <f ca="1">IF(($B42=" ")," ",VLOOKUP($B42,'C10 Entry Sheet'!$A$16:$K$194,6,FALSE))</f>
        <v xml:space="preserve"> </v>
      </c>
      <c r="E42" s="27" t="str">
        <f ca="1">IF(($B42=" ")," ",VLOOKUP($B42,'C10 Entry Sheet'!$A$16:$K$194,9,FALSE))</f>
        <v xml:space="preserve"> </v>
      </c>
      <c r="F42" s="27" t="str">
        <f ca="1">IF(($B42=" ")," ",VLOOKUP($B42,'C10 Entry Sheet'!$A$16:$K$194,7,FALSE))</f>
        <v xml:space="preserve"> </v>
      </c>
      <c r="G42" s="28" t="str">
        <f ca="1">IF(($B42=" ")," ",VLOOKUP($B42,'C10 Entry Sheet'!$A$16:$K$194,14,FALSE))</f>
        <v xml:space="preserve"> </v>
      </c>
      <c r="H42" s="27" t="str">
        <f ca="1">IF(($B42=" ")," ",VLOOKUP($B42,'C10 Entry Sheet'!$A$16:$K$194,8,FALSE))</f>
        <v xml:space="preserve"> </v>
      </c>
      <c r="I42" s="27" t="str">
        <f ca="1">IF(($B42=" ")," ",VLOOKUP($B42,'C10 Entry Sheet'!$A$16:$K$194,13,FALSE))</f>
        <v xml:space="preserve"> </v>
      </c>
      <c r="J42" s="28" t="str">
        <f ca="1">IF(($B42=" ")," ",VLOOKUP($B42,'C10 Entry Sheet'!$A$16:$K$194,17,FALSE))</f>
        <v xml:space="preserve"> </v>
      </c>
      <c r="K42" s="28" t="str">
        <f ca="1">IF(($B42=" ")," ",VLOOKUP($B42,'C10 Entry Sheet'!$A$16:$K$194,19,FALSE))</f>
        <v xml:space="preserve"> </v>
      </c>
      <c r="L42" s="28" t="str">
        <f ca="1">IF(($B42=" ")," ",VLOOKUP($B42,'C10 Entry Sheet'!$A$16:$K$194,20,FALSE))</f>
        <v xml:space="preserve"> </v>
      </c>
    </row>
    <row r="43" spans="1:12" s="29" customFormat="1" ht="24.95" customHeight="1">
      <c r="A43" s="25">
        <f t="shared" si="0"/>
        <v>26</v>
      </c>
      <c r="B43" s="25" t="str">
        <f ca="1">IF(ISBLANK('C10 Entry Sheet'!A41)," ",CELL("contents",'C10 Entry Sheet'!A41))</f>
        <v xml:space="preserve"> </v>
      </c>
      <c r="C43" s="26" t="str">
        <f ca="1">IF(($B43=" ")," ",VLOOKUP($B43,'C10 Entry Sheet'!$A$16:$K$194,5,FALSE))</f>
        <v xml:space="preserve"> </v>
      </c>
      <c r="D43" s="26" t="str">
        <f ca="1">IF(($B43=" ")," ",VLOOKUP($B43,'C10 Entry Sheet'!$A$16:$K$194,6,FALSE))</f>
        <v xml:space="preserve"> </v>
      </c>
      <c r="E43" s="27" t="str">
        <f ca="1">IF(($B43=" ")," ",VLOOKUP($B43,'C10 Entry Sheet'!$A$16:$K$194,9,FALSE))</f>
        <v xml:space="preserve"> </v>
      </c>
      <c r="F43" s="27" t="str">
        <f ca="1">IF(($B43=" ")," ",VLOOKUP($B43,'C10 Entry Sheet'!$A$16:$K$194,7,FALSE))</f>
        <v xml:space="preserve"> </v>
      </c>
      <c r="G43" s="28" t="str">
        <f ca="1">IF(($B43=" ")," ",VLOOKUP($B43,'C10 Entry Sheet'!$A$16:$K$194,14,FALSE))</f>
        <v xml:space="preserve"> </v>
      </c>
      <c r="H43" s="27" t="str">
        <f ca="1">IF(($B43=" ")," ",VLOOKUP($B43,'C10 Entry Sheet'!$A$16:$K$194,8,FALSE))</f>
        <v xml:space="preserve"> </v>
      </c>
      <c r="I43" s="27" t="str">
        <f ca="1">IF(($B43=" ")," ",VLOOKUP($B43,'C10 Entry Sheet'!$A$16:$K$194,13,FALSE))</f>
        <v xml:space="preserve"> </v>
      </c>
      <c r="J43" s="28" t="str">
        <f ca="1">IF(($B43=" ")," ",VLOOKUP($B43,'C10 Entry Sheet'!$A$16:$K$194,17,FALSE))</f>
        <v xml:space="preserve"> </v>
      </c>
      <c r="K43" s="28" t="str">
        <f ca="1">IF(($B43=" ")," ",VLOOKUP($B43,'C10 Entry Sheet'!$A$16:$K$194,19,FALSE))</f>
        <v xml:space="preserve"> </v>
      </c>
      <c r="L43" s="28" t="str">
        <f ca="1">IF(($B43=" ")," ",VLOOKUP($B43,'C10 Entry Sheet'!$A$16:$K$194,20,FALSE))</f>
        <v xml:space="preserve"> </v>
      </c>
    </row>
    <row r="44" spans="1:12" s="29" customFormat="1" ht="24.95" customHeight="1">
      <c r="A44" s="25">
        <f t="shared" si="0"/>
        <v>27</v>
      </c>
      <c r="B44" s="25" t="str">
        <f ca="1">IF(ISBLANK('C10 Entry Sheet'!A42)," ",CELL("contents",'C10 Entry Sheet'!A42))</f>
        <v xml:space="preserve"> </v>
      </c>
      <c r="C44" s="26" t="str">
        <f ca="1">IF(($B44=" ")," ",VLOOKUP($B44,'C10 Entry Sheet'!$A$16:$K$194,5,FALSE))</f>
        <v xml:space="preserve"> </v>
      </c>
      <c r="D44" s="26" t="str">
        <f ca="1">IF(($B44=" ")," ",VLOOKUP($B44,'C10 Entry Sheet'!$A$16:$K$194,6,FALSE))</f>
        <v xml:space="preserve"> </v>
      </c>
      <c r="E44" s="27" t="str">
        <f ca="1">IF(($B44=" ")," ",VLOOKUP($B44,'C10 Entry Sheet'!$A$16:$K$194,9,FALSE))</f>
        <v xml:space="preserve"> </v>
      </c>
      <c r="F44" s="27" t="str">
        <f ca="1">IF(($B44=" ")," ",VLOOKUP($B44,'C10 Entry Sheet'!$A$16:$K$194,7,FALSE))</f>
        <v xml:space="preserve"> </v>
      </c>
      <c r="G44" s="28" t="str">
        <f ca="1">IF(($B44=" ")," ",VLOOKUP($B44,'C10 Entry Sheet'!$A$16:$K$194,14,FALSE))</f>
        <v xml:space="preserve"> </v>
      </c>
      <c r="H44" s="27" t="str">
        <f ca="1">IF(($B44=" ")," ",VLOOKUP($B44,'C10 Entry Sheet'!$A$16:$K$194,8,FALSE))</f>
        <v xml:space="preserve"> </v>
      </c>
      <c r="I44" s="27" t="str">
        <f ca="1">IF(($B44=" ")," ",VLOOKUP($B44,'C10 Entry Sheet'!$A$16:$K$194,13,FALSE))</f>
        <v xml:space="preserve"> </v>
      </c>
      <c r="J44" s="28" t="str">
        <f ca="1">IF(($B44=" ")," ",VLOOKUP($B44,'C10 Entry Sheet'!$A$16:$K$194,17,FALSE))</f>
        <v xml:space="preserve"> </v>
      </c>
      <c r="K44" s="28" t="str">
        <f ca="1">IF(($B44=" ")," ",VLOOKUP($B44,'C10 Entry Sheet'!$A$16:$K$194,19,FALSE))</f>
        <v xml:space="preserve"> </v>
      </c>
      <c r="L44" s="28" t="str">
        <f ca="1">IF(($B44=" ")," ",VLOOKUP($B44,'C10 Entry Sheet'!$A$16:$K$194,20,FALSE))</f>
        <v xml:space="preserve"> </v>
      </c>
    </row>
    <row r="45" spans="1:12" s="29" customFormat="1" ht="24.95" customHeight="1">
      <c r="A45" s="25">
        <f t="shared" si="0"/>
        <v>28</v>
      </c>
      <c r="B45" s="25" t="str">
        <f ca="1">IF(ISBLANK('C10 Entry Sheet'!A43)," ",CELL("contents",'C10 Entry Sheet'!A43))</f>
        <v xml:space="preserve"> </v>
      </c>
      <c r="C45" s="26" t="str">
        <f ca="1">IF(($B45=" ")," ",VLOOKUP($B45,'C10 Entry Sheet'!$A$16:$K$194,5,FALSE))</f>
        <v xml:space="preserve"> </v>
      </c>
      <c r="D45" s="26" t="str">
        <f ca="1">IF(($B45=" ")," ",VLOOKUP($B45,'C10 Entry Sheet'!$A$16:$K$194,6,FALSE))</f>
        <v xml:space="preserve"> </v>
      </c>
      <c r="E45" s="27" t="str">
        <f ca="1">IF(($B45=" ")," ",VLOOKUP($B45,'C10 Entry Sheet'!$A$16:$K$194,9,FALSE))</f>
        <v xml:space="preserve"> </v>
      </c>
      <c r="F45" s="27" t="str">
        <f ca="1">IF(($B45=" ")," ",VLOOKUP($B45,'C10 Entry Sheet'!$A$16:$K$194,7,FALSE))</f>
        <v xml:space="preserve"> </v>
      </c>
      <c r="G45" s="28" t="str">
        <f ca="1">IF(($B45=" ")," ",VLOOKUP($B45,'C10 Entry Sheet'!$A$16:$K$194,14,FALSE))</f>
        <v xml:space="preserve"> </v>
      </c>
      <c r="H45" s="27" t="str">
        <f ca="1">IF(($B45=" ")," ",VLOOKUP($B45,'C10 Entry Sheet'!$A$16:$K$194,8,FALSE))</f>
        <v xml:space="preserve"> </v>
      </c>
      <c r="I45" s="27" t="str">
        <f ca="1">IF(($B45=" ")," ",VLOOKUP($B45,'C10 Entry Sheet'!$A$16:$K$194,13,FALSE))</f>
        <v xml:space="preserve"> </v>
      </c>
      <c r="J45" s="28" t="str">
        <f ca="1">IF(($B45=" ")," ",VLOOKUP($B45,'C10 Entry Sheet'!$A$16:$K$194,17,FALSE))</f>
        <v xml:space="preserve"> </v>
      </c>
      <c r="K45" s="28" t="str">
        <f ca="1">IF(($B45=" ")," ",VLOOKUP($B45,'C10 Entry Sheet'!$A$16:$K$194,19,FALSE))</f>
        <v xml:space="preserve"> </v>
      </c>
      <c r="L45" s="28" t="str">
        <f ca="1">IF(($B45=" ")," ",VLOOKUP($B45,'C10 Entry Sheet'!$A$16:$K$194,20,FALSE))</f>
        <v xml:space="preserve"> </v>
      </c>
    </row>
    <row r="46" spans="1:12" s="29" customFormat="1" ht="24.95" customHeight="1">
      <c r="A46" s="25">
        <f t="shared" si="0"/>
        <v>29</v>
      </c>
      <c r="B46" s="25" t="str">
        <f ca="1">IF(ISBLANK('C10 Entry Sheet'!A44)," ",CELL("contents",'C10 Entry Sheet'!A44))</f>
        <v xml:space="preserve"> </v>
      </c>
      <c r="C46" s="26" t="str">
        <f ca="1">IF(($B46=" ")," ",VLOOKUP($B46,'C10 Entry Sheet'!$A$16:$K$194,5,FALSE))</f>
        <v xml:space="preserve"> </v>
      </c>
      <c r="D46" s="26" t="str">
        <f ca="1">IF(($B46=" ")," ",VLOOKUP($B46,'C10 Entry Sheet'!$A$16:$K$194,6,FALSE))</f>
        <v xml:space="preserve"> </v>
      </c>
      <c r="E46" s="27" t="str">
        <f ca="1">IF(($B46=" ")," ",VLOOKUP($B46,'C10 Entry Sheet'!$A$16:$K$194,9,FALSE))</f>
        <v xml:space="preserve"> </v>
      </c>
      <c r="F46" s="27" t="str">
        <f ca="1">IF(($B46=" ")," ",VLOOKUP($B46,'C10 Entry Sheet'!$A$16:$K$194,7,FALSE))</f>
        <v xml:space="preserve"> </v>
      </c>
      <c r="G46" s="28" t="str">
        <f ca="1">IF(($B46=" ")," ",VLOOKUP($B46,'C10 Entry Sheet'!$A$16:$K$194,14,FALSE))</f>
        <v xml:space="preserve"> </v>
      </c>
      <c r="H46" s="27" t="str">
        <f ca="1">IF(($B46=" ")," ",VLOOKUP($B46,'C10 Entry Sheet'!$A$16:$K$194,8,FALSE))</f>
        <v xml:space="preserve"> </v>
      </c>
      <c r="I46" s="27" t="str">
        <f ca="1">IF(($B46=" ")," ",VLOOKUP($B46,'C10 Entry Sheet'!$A$16:$K$194,13,FALSE))</f>
        <v xml:space="preserve"> </v>
      </c>
      <c r="J46" s="28" t="str">
        <f ca="1">IF(($B46=" ")," ",VLOOKUP($B46,'C10 Entry Sheet'!$A$16:$K$194,17,FALSE))</f>
        <v xml:space="preserve"> </v>
      </c>
      <c r="K46" s="28" t="str">
        <f ca="1">IF(($B46=" ")," ",VLOOKUP($B46,'C10 Entry Sheet'!$A$16:$K$194,19,FALSE))</f>
        <v xml:space="preserve"> </v>
      </c>
      <c r="L46" s="28" t="str">
        <f ca="1">IF(($B46=" ")," ",VLOOKUP($B46,'C10 Entry Sheet'!$A$16:$K$194,20,FALSE))</f>
        <v xml:space="preserve"> </v>
      </c>
    </row>
    <row r="47" spans="1:12" s="29" customFormat="1" ht="24.95" customHeight="1">
      <c r="A47" s="25">
        <f t="shared" si="0"/>
        <v>30</v>
      </c>
      <c r="B47" s="25" t="str">
        <f ca="1">IF(ISBLANK('C10 Entry Sheet'!A45)," ",CELL("contents",'C10 Entry Sheet'!A45))</f>
        <v xml:space="preserve"> </v>
      </c>
      <c r="C47" s="26" t="str">
        <f ca="1">IF(($B47=" ")," ",VLOOKUP($B47,'C10 Entry Sheet'!$A$16:$K$194,5,FALSE))</f>
        <v xml:space="preserve"> </v>
      </c>
      <c r="D47" s="26" t="str">
        <f ca="1">IF(($B47=" ")," ",VLOOKUP($B47,'C10 Entry Sheet'!$A$16:$K$194,6,FALSE))</f>
        <v xml:space="preserve"> </v>
      </c>
      <c r="E47" s="27" t="str">
        <f ca="1">IF(($B47=" ")," ",VLOOKUP($B47,'C10 Entry Sheet'!$A$16:$K$194,9,FALSE))</f>
        <v xml:space="preserve"> </v>
      </c>
      <c r="F47" s="27" t="str">
        <f ca="1">IF(($B47=" ")," ",VLOOKUP($B47,'C10 Entry Sheet'!$A$16:$K$194,7,FALSE))</f>
        <v xml:space="preserve"> </v>
      </c>
      <c r="G47" s="28" t="str">
        <f ca="1">IF(($B47=" ")," ",VLOOKUP($B47,'C10 Entry Sheet'!$A$16:$K$194,14,FALSE))</f>
        <v xml:space="preserve"> </v>
      </c>
      <c r="H47" s="27" t="str">
        <f ca="1">IF(($B47=" ")," ",VLOOKUP($B47,'C10 Entry Sheet'!$A$16:$K$194,8,FALSE))</f>
        <v xml:space="preserve"> </v>
      </c>
      <c r="I47" s="27" t="str">
        <f ca="1">IF(($B47=" ")," ",VLOOKUP($B47,'C10 Entry Sheet'!$A$16:$K$194,13,FALSE))</f>
        <v xml:space="preserve"> </v>
      </c>
      <c r="J47" s="28" t="str">
        <f ca="1">IF(($B47=" ")," ",VLOOKUP($B47,'C10 Entry Sheet'!$A$16:$K$194,17,FALSE))</f>
        <v xml:space="preserve"> </v>
      </c>
      <c r="K47" s="28" t="str">
        <f ca="1">IF(($B47=" ")," ",VLOOKUP($B47,'C10 Entry Sheet'!$A$16:$K$194,19,FALSE))</f>
        <v xml:space="preserve"> </v>
      </c>
      <c r="L47" s="28" t="str">
        <f ca="1">IF(($B47=" ")," ",VLOOKUP($B47,'C10 Entry Sheet'!$A$16:$K$194,20,FALSE))</f>
        <v xml:space="preserve"> </v>
      </c>
    </row>
    <row r="48" spans="1:12" s="29" customFormat="1" ht="24.95" customHeight="1">
      <c r="A48" s="25">
        <f t="shared" si="0"/>
        <v>31</v>
      </c>
      <c r="B48" s="25" t="str">
        <f ca="1">IF(ISBLANK('C10 Entry Sheet'!A46)," ",CELL("contents",'C10 Entry Sheet'!A46))</f>
        <v xml:space="preserve"> </v>
      </c>
      <c r="C48" s="26" t="str">
        <f ca="1">IF(($B48=" ")," ",VLOOKUP($B48,'C10 Entry Sheet'!$A$16:$K$194,5,FALSE))</f>
        <v xml:space="preserve"> </v>
      </c>
      <c r="D48" s="26" t="str">
        <f ca="1">IF(($B48=" ")," ",VLOOKUP($B48,'C10 Entry Sheet'!$A$16:$K$194,6,FALSE))</f>
        <v xml:space="preserve"> </v>
      </c>
      <c r="E48" s="27" t="str">
        <f ca="1">IF(($B48=" ")," ",VLOOKUP($B48,'C10 Entry Sheet'!$A$16:$K$194,9,FALSE))</f>
        <v xml:space="preserve"> </v>
      </c>
      <c r="F48" s="27" t="str">
        <f ca="1">IF(($B48=" ")," ",VLOOKUP($B48,'C10 Entry Sheet'!$A$16:$K$194,7,FALSE))</f>
        <v xml:space="preserve"> </v>
      </c>
      <c r="G48" s="28" t="str">
        <f ca="1">IF(($B48=" ")," ",VLOOKUP($B48,'C10 Entry Sheet'!$A$16:$K$194,14,FALSE))</f>
        <v xml:space="preserve"> </v>
      </c>
      <c r="H48" s="27" t="str">
        <f ca="1">IF(($B48=" ")," ",VLOOKUP($B48,'C10 Entry Sheet'!$A$16:$K$194,8,FALSE))</f>
        <v xml:space="preserve"> </v>
      </c>
      <c r="I48" s="27" t="str">
        <f ca="1">IF(($B48=" ")," ",VLOOKUP($B48,'C10 Entry Sheet'!$A$16:$K$194,13,FALSE))</f>
        <v xml:space="preserve"> </v>
      </c>
      <c r="J48" s="28" t="str">
        <f ca="1">IF(($B48=" ")," ",VLOOKUP($B48,'C10 Entry Sheet'!$A$16:$K$194,17,FALSE))</f>
        <v xml:space="preserve"> </v>
      </c>
      <c r="K48" s="28" t="str">
        <f ca="1">IF(($B48=" ")," ",VLOOKUP($B48,'C10 Entry Sheet'!$A$16:$K$194,19,FALSE))</f>
        <v xml:space="preserve"> </v>
      </c>
      <c r="L48" s="28" t="str">
        <f ca="1">IF(($B48=" ")," ",VLOOKUP($B48,'C10 Entry Sheet'!$A$16:$K$194,20,FALSE))</f>
        <v xml:space="preserve"> </v>
      </c>
    </row>
    <row r="49" spans="1:12" s="29" customFormat="1" ht="24.95" customHeight="1">
      <c r="A49" s="25">
        <f t="shared" si="0"/>
        <v>32</v>
      </c>
      <c r="B49" s="25" t="str">
        <f ca="1">IF(ISBLANK('C10 Entry Sheet'!A47)," ",CELL("contents",'C10 Entry Sheet'!A47))</f>
        <v xml:space="preserve"> </v>
      </c>
      <c r="C49" s="26" t="str">
        <f ca="1">IF(($B49=" ")," ",VLOOKUP($B49,'C10 Entry Sheet'!$A$16:$K$194,5,FALSE))</f>
        <v xml:space="preserve"> </v>
      </c>
      <c r="D49" s="26" t="str">
        <f ca="1">IF(($B49=" ")," ",VLOOKUP($B49,'C10 Entry Sheet'!$A$16:$K$194,6,FALSE))</f>
        <v xml:space="preserve"> </v>
      </c>
      <c r="E49" s="27" t="str">
        <f ca="1">IF(($B49=" ")," ",VLOOKUP($B49,'C10 Entry Sheet'!$A$16:$K$194,9,FALSE))</f>
        <v xml:space="preserve"> </v>
      </c>
      <c r="F49" s="27" t="str">
        <f ca="1">IF(($B49=" ")," ",VLOOKUP($B49,'C10 Entry Sheet'!$A$16:$K$194,7,FALSE))</f>
        <v xml:space="preserve"> </v>
      </c>
      <c r="G49" s="28" t="str">
        <f ca="1">IF(($B49=" ")," ",VLOOKUP($B49,'C10 Entry Sheet'!$A$16:$K$194,14,FALSE))</f>
        <v xml:space="preserve"> </v>
      </c>
      <c r="H49" s="27" t="str">
        <f ca="1">IF(($B49=" ")," ",VLOOKUP($B49,'C10 Entry Sheet'!$A$16:$K$194,8,FALSE))</f>
        <v xml:space="preserve"> </v>
      </c>
      <c r="I49" s="27" t="str">
        <f ca="1">IF(($B49=" ")," ",VLOOKUP($B49,'C10 Entry Sheet'!$A$16:$K$194,13,FALSE))</f>
        <v xml:space="preserve"> </v>
      </c>
      <c r="J49" s="28" t="str">
        <f ca="1">IF(($B49=" ")," ",VLOOKUP($B49,'C10 Entry Sheet'!$A$16:$K$194,17,FALSE))</f>
        <v xml:space="preserve"> </v>
      </c>
      <c r="K49" s="28" t="str">
        <f ca="1">IF(($B49=" ")," ",VLOOKUP($B49,'C10 Entry Sheet'!$A$16:$K$194,19,FALSE))</f>
        <v xml:space="preserve"> </v>
      </c>
      <c r="L49" s="28" t="str">
        <f ca="1">IF(($B49=" ")," ",VLOOKUP($B49,'C10 Entry Sheet'!$A$16:$K$194,20,FALSE))</f>
        <v xml:space="preserve"> </v>
      </c>
    </row>
    <row r="50" spans="1:12" s="29" customFormat="1" ht="24.95" customHeight="1">
      <c r="A50" s="25">
        <f t="shared" si="0"/>
        <v>33</v>
      </c>
      <c r="B50" s="25" t="str">
        <f ca="1">IF(ISBLANK('C10 Entry Sheet'!A48)," ",CELL("contents",'C10 Entry Sheet'!A48))</f>
        <v xml:space="preserve"> </v>
      </c>
      <c r="C50" s="26" t="str">
        <f ca="1">IF(($B50=" ")," ",VLOOKUP($B50,'C10 Entry Sheet'!$A$16:$K$194,5,FALSE))</f>
        <v xml:space="preserve"> </v>
      </c>
      <c r="D50" s="26" t="str">
        <f ca="1">IF(($B50=" ")," ",VLOOKUP($B50,'C10 Entry Sheet'!$A$16:$K$194,6,FALSE))</f>
        <v xml:space="preserve"> </v>
      </c>
      <c r="E50" s="27" t="str">
        <f ca="1">IF(($B50=" ")," ",VLOOKUP($B50,'C10 Entry Sheet'!$A$16:$K$194,9,FALSE))</f>
        <v xml:space="preserve"> </v>
      </c>
      <c r="F50" s="27" t="str">
        <f ca="1">IF(($B50=" ")," ",VLOOKUP($B50,'C10 Entry Sheet'!$A$16:$K$194,7,FALSE))</f>
        <v xml:space="preserve"> </v>
      </c>
      <c r="G50" s="28" t="str">
        <f ca="1">IF(($B50=" ")," ",VLOOKUP($B50,'C10 Entry Sheet'!$A$16:$K$194,14,FALSE))</f>
        <v xml:space="preserve"> </v>
      </c>
      <c r="H50" s="27" t="str">
        <f ca="1">IF(($B50=" ")," ",VLOOKUP($B50,'C10 Entry Sheet'!$A$16:$K$194,8,FALSE))</f>
        <v xml:space="preserve"> </v>
      </c>
      <c r="I50" s="27" t="str">
        <f ca="1">IF(($B50=" ")," ",VLOOKUP($B50,'C10 Entry Sheet'!$A$16:$K$194,13,FALSE))</f>
        <v xml:space="preserve"> </v>
      </c>
      <c r="J50" s="28" t="str">
        <f ca="1">IF(($B50=" ")," ",VLOOKUP($B50,'C10 Entry Sheet'!$A$16:$K$194,17,FALSE))</f>
        <v xml:space="preserve"> </v>
      </c>
      <c r="K50" s="28" t="str">
        <f ca="1">IF(($B50=" ")," ",VLOOKUP($B50,'C10 Entry Sheet'!$A$16:$K$194,19,FALSE))</f>
        <v xml:space="preserve"> </v>
      </c>
      <c r="L50" s="28" t="str">
        <f ca="1">IF(($B50=" ")," ",VLOOKUP($B50,'C10 Entry Sheet'!$A$16:$K$194,20,FALSE))</f>
        <v xml:space="preserve"> </v>
      </c>
    </row>
    <row r="51" spans="1:12" s="29" customFormat="1" ht="24.95" customHeight="1">
      <c r="A51" s="25">
        <f t="shared" ref="A51:A60" si="1">SUM(A50+1)</f>
        <v>34</v>
      </c>
      <c r="B51" s="25" t="str">
        <f ca="1">IF(ISBLANK('C10 Entry Sheet'!A49)," ",CELL("contents",'C10 Entry Sheet'!A49))</f>
        <v xml:space="preserve"> </v>
      </c>
      <c r="C51" s="26" t="str">
        <f ca="1">IF(($B51=" ")," ",VLOOKUP($B51,'C10 Entry Sheet'!$A$16:$K$194,5,FALSE))</f>
        <v xml:space="preserve"> </v>
      </c>
      <c r="D51" s="26" t="str">
        <f ca="1">IF(($B51=" ")," ",VLOOKUP($B51,'C10 Entry Sheet'!$A$16:$K$194,6,FALSE))</f>
        <v xml:space="preserve"> </v>
      </c>
      <c r="E51" s="27" t="str">
        <f ca="1">IF(($B51=" ")," ",VLOOKUP($B51,'C10 Entry Sheet'!$A$16:$K$194,9,FALSE))</f>
        <v xml:space="preserve"> </v>
      </c>
      <c r="F51" s="27" t="str">
        <f ca="1">IF(($B51=" ")," ",VLOOKUP($B51,'C10 Entry Sheet'!$A$16:$K$194,7,FALSE))</f>
        <v xml:space="preserve"> </v>
      </c>
      <c r="G51" s="28" t="str">
        <f ca="1">IF(($B51=" ")," ",VLOOKUP($B51,'C10 Entry Sheet'!$A$16:$K$194,14,FALSE))</f>
        <v xml:space="preserve"> </v>
      </c>
      <c r="H51" s="27" t="str">
        <f ca="1">IF(($B51=" ")," ",VLOOKUP($B51,'C10 Entry Sheet'!$A$16:$K$194,8,FALSE))</f>
        <v xml:space="preserve"> </v>
      </c>
      <c r="I51" s="27" t="str">
        <f ca="1">IF(($B51=" ")," ",VLOOKUP($B51,'C10 Entry Sheet'!$A$16:$K$194,13,FALSE))</f>
        <v xml:space="preserve"> </v>
      </c>
      <c r="J51" s="28" t="str">
        <f ca="1">IF(($B51=" ")," ",VLOOKUP($B51,'C10 Entry Sheet'!$A$16:$K$194,17,FALSE))</f>
        <v xml:space="preserve"> </v>
      </c>
      <c r="K51" s="28" t="str">
        <f ca="1">IF(($B51=" ")," ",VLOOKUP($B51,'C10 Entry Sheet'!$A$16:$K$194,19,FALSE))</f>
        <v xml:space="preserve"> </v>
      </c>
      <c r="L51" s="28" t="str">
        <f ca="1">IF(($B51=" ")," ",VLOOKUP($B51,'C10 Entry Sheet'!$A$16:$K$194,20,FALSE))</f>
        <v xml:space="preserve"> </v>
      </c>
    </row>
    <row r="52" spans="1:12" s="29" customFormat="1" ht="24.95" customHeight="1">
      <c r="A52" s="25">
        <f t="shared" si="1"/>
        <v>35</v>
      </c>
      <c r="B52" s="25" t="str">
        <f ca="1">IF(ISBLANK('C10 Entry Sheet'!A50)," ",CELL("contents",'C10 Entry Sheet'!A50))</f>
        <v xml:space="preserve"> </v>
      </c>
      <c r="C52" s="26" t="str">
        <f ca="1">IF(($B52=" ")," ",VLOOKUP($B52,'C10 Entry Sheet'!$A$16:$K$194,5,FALSE))</f>
        <v xml:space="preserve"> </v>
      </c>
      <c r="D52" s="26" t="str">
        <f ca="1">IF(($B52=" ")," ",VLOOKUP($B52,'C10 Entry Sheet'!$A$16:$K$194,6,FALSE))</f>
        <v xml:space="preserve"> </v>
      </c>
      <c r="E52" s="27" t="str">
        <f ca="1">IF(($B52=" ")," ",VLOOKUP($B52,'C10 Entry Sheet'!$A$16:$K$194,9,FALSE))</f>
        <v xml:space="preserve"> </v>
      </c>
      <c r="F52" s="27" t="str">
        <f ca="1">IF(($B52=" ")," ",VLOOKUP($B52,'C10 Entry Sheet'!$A$16:$K$194,7,FALSE))</f>
        <v xml:space="preserve"> </v>
      </c>
      <c r="G52" s="28" t="str">
        <f ca="1">IF(($B52=" ")," ",VLOOKUP($B52,'C10 Entry Sheet'!$A$16:$K$194,14,FALSE))</f>
        <v xml:space="preserve"> </v>
      </c>
      <c r="H52" s="27" t="str">
        <f ca="1">IF(($B52=" ")," ",VLOOKUP($B52,'C10 Entry Sheet'!$A$16:$K$194,8,FALSE))</f>
        <v xml:space="preserve"> </v>
      </c>
      <c r="I52" s="27" t="str">
        <f ca="1">IF(($B52=" ")," ",VLOOKUP($B52,'C10 Entry Sheet'!$A$16:$K$194,13,FALSE))</f>
        <v xml:space="preserve"> </v>
      </c>
      <c r="J52" s="28" t="str">
        <f ca="1">IF(($B52=" ")," ",VLOOKUP($B52,'C10 Entry Sheet'!$A$16:$K$194,17,FALSE))</f>
        <v xml:space="preserve"> </v>
      </c>
      <c r="K52" s="28" t="str">
        <f ca="1">IF(($B52=" ")," ",VLOOKUP($B52,'C10 Entry Sheet'!$A$16:$K$194,19,FALSE))</f>
        <v xml:space="preserve"> </v>
      </c>
      <c r="L52" s="28" t="str">
        <f ca="1">IF(($B52=" ")," ",VLOOKUP($B52,'C10 Entry Sheet'!$A$16:$K$194,20,FALSE))</f>
        <v xml:space="preserve"> </v>
      </c>
    </row>
    <row r="53" spans="1:12" s="29" customFormat="1" ht="24.95" customHeight="1">
      <c r="A53" s="25">
        <f t="shared" si="1"/>
        <v>36</v>
      </c>
      <c r="B53" s="25" t="str">
        <f ca="1">IF(ISBLANK('C10 Entry Sheet'!A51)," ",CELL("contents",'C10 Entry Sheet'!A51))</f>
        <v xml:space="preserve"> </v>
      </c>
      <c r="C53" s="26" t="str">
        <f ca="1">IF(($B53=" ")," ",VLOOKUP($B53,'C10 Entry Sheet'!$A$16:$K$194,5,FALSE))</f>
        <v xml:space="preserve"> </v>
      </c>
      <c r="D53" s="26" t="str">
        <f ca="1">IF(($B53=" ")," ",VLOOKUP($B53,'C10 Entry Sheet'!$A$16:$K$194,6,FALSE))</f>
        <v xml:space="preserve"> </v>
      </c>
      <c r="E53" s="27" t="str">
        <f ca="1">IF(($B53=" ")," ",VLOOKUP($B53,'C10 Entry Sheet'!$A$16:$K$194,9,FALSE))</f>
        <v xml:space="preserve"> </v>
      </c>
      <c r="F53" s="27" t="str">
        <f ca="1">IF(($B53=" ")," ",VLOOKUP($B53,'C10 Entry Sheet'!$A$16:$K$194,7,FALSE))</f>
        <v xml:space="preserve"> </v>
      </c>
      <c r="G53" s="28" t="str">
        <f ca="1">IF(($B53=" ")," ",VLOOKUP($B53,'C10 Entry Sheet'!$A$16:$K$194,14,FALSE))</f>
        <v xml:space="preserve"> </v>
      </c>
      <c r="H53" s="27" t="str">
        <f ca="1">IF(($B53=" ")," ",VLOOKUP($B53,'C10 Entry Sheet'!$A$16:$K$194,8,FALSE))</f>
        <v xml:space="preserve"> </v>
      </c>
      <c r="I53" s="27" t="str">
        <f ca="1">IF(($B53=" ")," ",VLOOKUP($B53,'C10 Entry Sheet'!$A$16:$K$194,13,FALSE))</f>
        <v xml:space="preserve"> </v>
      </c>
      <c r="J53" s="28" t="str">
        <f ca="1">IF(($B53=" ")," ",VLOOKUP($B53,'C10 Entry Sheet'!$A$16:$K$194,17,FALSE))</f>
        <v xml:space="preserve"> </v>
      </c>
      <c r="K53" s="28" t="str">
        <f ca="1">IF(($B53=" ")," ",VLOOKUP($B53,'C10 Entry Sheet'!$A$16:$K$194,19,FALSE))</f>
        <v xml:space="preserve"> </v>
      </c>
      <c r="L53" s="28" t="str">
        <f ca="1">IF(($B53=" ")," ",VLOOKUP($B53,'C10 Entry Sheet'!$A$16:$K$194,20,FALSE))</f>
        <v xml:space="preserve"> </v>
      </c>
    </row>
    <row r="54" spans="1:12" s="29" customFormat="1" ht="24.95" customHeight="1">
      <c r="A54" s="25">
        <f t="shared" si="1"/>
        <v>37</v>
      </c>
      <c r="B54" s="25" t="str">
        <f ca="1">IF(ISBLANK('C10 Entry Sheet'!A52)," ",CELL("contents",'C10 Entry Sheet'!A52))</f>
        <v xml:space="preserve"> </v>
      </c>
      <c r="C54" s="26" t="str">
        <f ca="1">IF(($B54=" ")," ",VLOOKUP($B54,'C10 Entry Sheet'!$A$16:$K$194,5,FALSE))</f>
        <v xml:space="preserve"> </v>
      </c>
      <c r="D54" s="26" t="str">
        <f ca="1">IF(($B54=" ")," ",VLOOKUP($B54,'C10 Entry Sheet'!$A$16:$K$194,6,FALSE))</f>
        <v xml:space="preserve"> </v>
      </c>
      <c r="E54" s="27" t="str">
        <f ca="1">IF(($B54=" ")," ",VLOOKUP($B54,'C10 Entry Sheet'!$A$16:$K$194,9,FALSE))</f>
        <v xml:space="preserve"> </v>
      </c>
      <c r="F54" s="27" t="str">
        <f ca="1">IF(($B54=" ")," ",VLOOKUP($B54,'C10 Entry Sheet'!$A$16:$K$194,7,FALSE))</f>
        <v xml:space="preserve"> </v>
      </c>
      <c r="G54" s="28" t="str">
        <f ca="1">IF(($B54=" ")," ",VLOOKUP($B54,'C10 Entry Sheet'!$A$16:$K$194,14,FALSE))</f>
        <v xml:space="preserve"> </v>
      </c>
      <c r="H54" s="27" t="str">
        <f ca="1">IF(($B54=" ")," ",VLOOKUP($B54,'C10 Entry Sheet'!$A$16:$K$194,8,FALSE))</f>
        <v xml:space="preserve"> </v>
      </c>
      <c r="I54" s="27" t="str">
        <f ca="1">IF(($B54=" ")," ",VLOOKUP($B54,'C10 Entry Sheet'!$A$16:$K$194,13,FALSE))</f>
        <v xml:space="preserve"> </v>
      </c>
      <c r="J54" s="28" t="str">
        <f ca="1">IF(($B54=" ")," ",VLOOKUP($B54,'C10 Entry Sheet'!$A$16:$K$194,17,FALSE))</f>
        <v xml:space="preserve"> </v>
      </c>
      <c r="K54" s="28" t="str">
        <f ca="1">IF(($B54=" ")," ",VLOOKUP($B54,'C10 Entry Sheet'!$A$16:$K$194,19,FALSE))</f>
        <v xml:space="preserve"> </v>
      </c>
      <c r="L54" s="28" t="str">
        <f ca="1">IF(($B54=" ")," ",VLOOKUP($B54,'C10 Entry Sheet'!$A$16:$K$194,20,FALSE))</f>
        <v xml:space="preserve"> </v>
      </c>
    </row>
    <row r="55" spans="1:12" s="29" customFormat="1" ht="24.95" customHeight="1">
      <c r="A55" s="25">
        <f t="shared" si="1"/>
        <v>38</v>
      </c>
      <c r="B55" s="25" t="str">
        <f ca="1">IF(ISBLANK('C10 Entry Sheet'!A53)," ",CELL("contents",'C10 Entry Sheet'!A53))</f>
        <v xml:space="preserve"> </v>
      </c>
      <c r="C55" s="26" t="str">
        <f ca="1">IF(($B55=" ")," ",VLOOKUP($B55,'C10 Entry Sheet'!$A$16:$K$194,5,FALSE))</f>
        <v xml:space="preserve"> </v>
      </c>
      <c r="D55" s="26" t="str">
        <f ca="1">IF(($B55=" ")," ",VLOOKUP($B55,'C10 Entry Sheet'!$A$16:$K$194,6,FALSE))</f>
        <v xml:space="preserve"> </v>
      </c>
      <c r="E55" s="27" t="str">
        <f ca="1">IF(($B55=" ")," ",VLOOKUP($B55,'C10 Entry Sheet'!$A$16:$K$194,9,FALSE))</f>
        <v xml:space="preserve"> </v>
      </c>
      <c r="F55" s="27" t="str">
        <f ca="1">IF(($B55=" ")," ",VLOOKUP($B55,'C10 Entry Sheet'!$A$16:$K$194,7,FALSE))</f>
        <v xml:space="preserve"> </v>
      </c>
      <c r="G55" s="28" t="str">
        <f ca="1">IF(($B55=" ")," ",VLOOKUP($B55,'C10 Entry Sheet'!$A$16:$K$194,14,FALSE))</f>
        <v xml:space="preserve"> </v>
      </c>
      <c r="H55" s="27" t="str">
        <f ca="1">IF(($B55=" ")," ",VLOOKUP($B55,'C10 Entry Sheet'!$A$16:$K$194,8,FALSE))</f>
        <v xml:space="preserve"> </v>
      </c>
      <c r="I55" s="27" t="str">
        <f ca="1">IF(($B55=" ")," ",VLOOKUP($B55,'C10 Entry Sheet'!$A$16:$K$194,13,FALSE))</f>
        <v xml:space="preserve"> </v>
      </c>
      <c r="J55" s="28" t="str">
        <f ca="1">IF(($B55=" ")," ",VLOOKUP($B55,'C10 Entry Sheet'!$A$16:$K$194,17,FALSE))</f>
        <v xml:space="preserve"> </v>
      </c>
      <c r="K55" s="28" t="str">
        <f ca="1">IF(($B55=" ")," ",VLOOKUP($B55,'C10 Entry Sheet'!$A$16:$K$194,19,FALSE))</f>
        <v xml:space="preserve"> </v>
      </c>
      <c r="L55" s="28" t="str">
        <f ca="1">IF(($B55=" ")," ",VLOOKUP($B55,'C10 Entry Sheet'!$A$16:$K$194,20,FALSE))</f>
        <v xml:space="preserve"> </v>
      </c>
    </row>
    <row r="56" spans="1:12" s="29" customFormat="1" ht="24.95" customHeight="1">
      <c r="A56" s="25">
        <f t="shared" si="1"/>
        <v>39</v>
      </c>
      <c r="B56" s="25" t="str">
        <f ca="1">IF(ISBLANK('C10 Entry Sheet'!A54)," ",CELL("contents",'C10 Entry Sheet'!A54))</f>
        <v xml:space="preserve"> </v>
      </c>
      <c r="C56" s="26" t="str">
        <f ca="1">IF(($B56=" ")," ",VLOOKUP($B56,'C10 Entry Sheet'!$A$16:$K$194,5,FALSE))</f>
        <v xml:space="preserve"> </v>
      </c>
      <c r="D56" s="26" t="str">
        <f ca="1">IF(($B56=" ")," ",VLOOKUP($B56,'C10 Entry Sheet'!$A$16:$K$194,6,FALSE))</f>
        <v xml:space="preserve"> </v>
      </c>
      <c r="E56" s="27" t="str">
        <f ca="1">IF(($B56=" ")," ",VLOOKUP($B56,'C10 Entry Sheet'!$A$16:$K$194,9,FALSE))</f>
        <v xml:space="preserve"> </v>
      </c>
      <c r="F56" s="27" t="str">
        <f ca="1">IF(($B56=" ")," ",VLOOKUP($B56,'C10 Entry Sheet'!$A$16:$K$194,7,FALSE))</f>
        <v xml:space="preserve"> </v>
      </c>
      <c r="G56" s="28" t="str">
        <f ca="1">IF(($B56=" ")," ",VLOOKUP($B56,'C10 Entry Sheet'!$A$16:$K$194,14,FALSE))</f>
        <v xml:space="preserve"> </v>
      </c>
      <c r="H56" s="27" t="str">
        <f ca="1">IF(($B56=" ")," ",VLOOKUP($B56,'C10 Entry Sheet'!$A$16:$K$194,8,FALSE))</f>
        <v xml:space="preserve"> </v>
      </c>
      <c r="I56" s="27" t="str">
        <f ca="1">IF(($B56=" ")," ",VLOOKUP($B56,'C10 Entry Sheet'!$A$16:$K$194,13,FALSE))</f>
        <v xml:space="preserve"> </v>
      </c>
      <c r="J56" s="28" t="str">
        <f ca="1">IF(($B56=" ")," ",VLOOKUP($B56,'C10 Entry Sheet'!$A$16:$K$194,17,FALSE))</f>
        <v xml:space="preserve"> </v>
      </c>
      <c r="K56" s="28" t="str">
        <f ca="1">IF(($B56=" ")," ",VLOOKUP($B56,'C10 Entry Sheet'!$A$16:$K$194,19,FALSE))</f>
        <v xml:space="preserve"> </v>
      </c>
      <c r="L56" s="28" t="str">
        <f ca="1">IF(($B56=" ")," ",VLOOKUP($B56,'C10 Entry Sheet'!$A$16:$K$194,20,FALSE))</f>
        <v xml:space="preserve"> </v>
      </c>
    </row>
    <row r="57" spans="1:12" s="29" customFormat="1" ht="24.95" customHeight="1">
      <c r="A57" s="25">
        <f t="shared" si="1"/>
        <v>40</v>
      </c>
      <c r="B57" s="25" t="str">
        <f ca="1">IF(ISBLANK('C10 Entry Sheet'!A55)," ",CELL("contents",'C10 Entry Sheet'!A55))</f>
        <v xml:space="preserve"> </v>
      </c>
      <c r="C57" s="26" t="str">
        <f ca="1">IF(($B57=" ")," ",VLOOKUP($B57,'C10 Entry Sheet'!$A$16:$K$194,5,FALSE))</f>
        <v xml:space="preserve"> </v>
      </c>
      <c r="D57" s="26" t="str">
        <f ca="1">IF(($B57=" ")," ",VLOOKUP($B57,'C10 Entry Sheet'!$A$16:$K$194,6,FALSE))</f>
        <v xml:space="preserve"> </v>
      </c>
      <c r="E57" s="27" t="str">
        <f ca="1">IF(($B57=" ")," ",VLOOKUP($B57,'C10 Entry Sheet'!$A$16:$K$194,9,FALSE))</f>
        <v xml:space="preserve"> </v>
      </c>
      <c r="F57" s="27" t="str">
        <f ca="1">IF(($B57=" ")," ",VLOOKUP($B57,'C10 Entry Sheet'!$A$16:$K$194,7,FALSE))</f>
        <v xml:space="preserve"> </v>
      </c>
      <c r="G57" s="28" t="str">
        <f ca="1">IF(($B57=" ")," ",VLOOKUP($B57,'C10 Entry Sheet'!$A$16:$K$194,14,FALSE))</f>
        <v xml:space="preserve"> </v>
      </c>
      <c r="H57" s="27" t="str">
        <f ca="1">IF(($B57=" ")," ",VLOOKUP($B57,'C10 Entry Sheet'!$A$16:$K$194,8,FALSE))</f>
        <v xml:space="preserve"> </v>
      </c>
      <c r="I57" s="27" t="str">
        <f ca="1">IF(($B57=" ")," ",VLOOKUP($B57,'C10 Entry Sheet'!$A$16:$K$194,13,FALSE))</f>
        <v xml:space="preserve"> </v>
      </c>
      <c r="J57" s="28" t="str">
        <f ca="1">IF(($B57=" ")," ",VLOOKUP($B57,'C10 Entry Sheet'!$A$16:$K$194,17,FALSE))</f>
        <v xml:space="preserve"> </v>
      </c>
      <c r="K57" s="28" t="str">
        <f ca="1">IF(($B57=" ")," ",VLOOKUP($B57,'C10 Entry Sheet'!$A$16:$K$194,19,FALSE))</f>
        <v xml:space="preserve"> </v>
      </c>
      <c r="L57" s="28" t="str">
        <f ca="1">IF(($B57=" ")," ",VLOOKUP($B57,'C10 Entry Sheet'!$A$16:$K$194,20,FALSE))</f>
        <v xml:space="preserve"> </v>
      </c>
    </row>
    <row r="58" spans="1:12" s="29" customFormat="1" ht="24.95" customHeight="1">
      <c r="A58" s="25">
        <f t="shared" si="1"/>
        <v>41</v>
      </c>
      <c r="B58" s="25" t="str">
        <f ca="1">IF(ISBLANK('C10 Entry Sheet'!A56)," ",CELL("contents",'C10 Entry Sheet'!A56))</f>
        <v xml:space="preserve"> </v>
      </c>
      <c r="C58" s="26" t="str">
        <f ca="1">IF(($B58=" ")," ",VLOOKUP($B58,'C10 Entry Sheet'!$A$16:$K$194,5,FALSE))</f>
        <v xml:space="preserve"> </v>
      </c>
      <c r="D58" s="26" t="str">
        <f ca="1">IF(($B58=" ")," ",VLOOKUP($B58,'C10 Entry Sheet'!$A$16:$K$194,6,FALSE))</f>
        <v xml:space="preserve"> </v>
      </c>
      <c r="E58" s="27" t="str">
        <f ca="1">IF(($B58=" ")," ",VLOOKUP($B58,'C10 Entry Sheet'!$A$16:$K$194,9,FALSE))</f>
        <v xml:space="preserve"> </v>
      </c>
      <c r="F58" s="27" t="str">
        <f ca="1">IF(($B58=" ")," ",VLOOKUP($B58,'C10 Entry Sheet'!$A$16:$K$194,7,FALSE))</f>
        <v xml:space="preserve"> </v>
      </c>
      <c r="G58" s="28" t="str">
        <f ca="1">IF(($B58=" ")," ",VLOOKUP($B58,'C10 Entry Sheet'!$A$16:$K$194,14,FALSE))</f>
        <v xml:space="preserve"> </v>
      </c>
      <c r="H58" s="27" t="str">
        <f ca="1">IF(($B58=" ")," ",VLOOKUP($B58,'C10 Entry Sheet'!$A$16:$K$194,8,FALSE))</f>
        <v xml:space="preserve"> </v>
      </c>
      <c r="I58" s="27" t="str">
        <f ca="1">IF(($B58=" ")," ",VLOOKUP($B58,'C10 Entry Sheet'!$A$16:$K$194,13,FALSE))</f>
        <v xml:space="preserve"> </v>
      </c>
      <c r="J58" s="28" t="str">
        <f ca="1">IF(($B58=" ")," ",VLOOKUP($B58,'C10 Entry Sheet'!$A$16:$K$194,17,FALSE))</f>
        <v xml:space="preserve"> </v>
      </c>
      <c r="K58" s="28" t="str">
        <f ca="1">IF(($B58=" ")," ",VLOOKUP($B58,'C10 Entry Sheet'!$A$16:$K$194,19,FALSE))</f>
        <v xml:space="preserve"> </v>
      </c>
      <c r="L58" s="28" t="str">
        <f ca="1">IF(($B58=" ")," ",VLOOKUP($B58,'C10 Entry Sheet'!$A$16:$K$194,20,FALSE))</f>
        <v xml:space="preserve"> </v>
      </c>
    </row>
    <row r="59" spans="1:12" s="29" customFormat="1" ht="24.95" customHeight="1">
      <c r="A59" s="25">
        <f t="shared" si="1"/>
        <v>42</v>
      </c>
      <c r="B59" s="25" t="str">
        <f ca="1">IF(ISBLANK('C10 Entry Sheet'!A57)," ",CELL("contents",'C10 Entry Sheet'!A57))</f>
        <v xml:space="preserve"> </v>
      </c>
      <c r="C59" s="26" t="str">
        <f ca="1">IF(($B59=" ")," ",VLOOKUP($B59,'C10 Entry Sheet'!$A$16:$K$194,5,FALSE))</f>
        <v xml:space="preserve"> </v>
      </c>
      <c r="D59" s="26" t="str">
        <f ca="1">IF(($B59=" ")," ",VLOOKUP($B59,'C10 Entry Sheet'!$A$16:$K$194,6,FALSE))</f>
        <v xml:space="preserve"> </v>
      </c>
      <c r="E59" s="27" t="str">
        <f ca="1">IF(($B59=" ")," ",VLOOKUP($B59,'C10 Entry Sheet'!$A$16:$K$194,9,FALSE))</f>
        <v xml:space="preserve"> </v>
      </c>
      <c r="F59" s="27" t="str">
        <f ca="1">IF(($B59=" ")," ",VLOOKUP($B59,'C10 Entry Sheet'!$A$16:$K$194,7,FALSE))</f>
        <v xml:space="preserve"> </v>
      </c>
      <c r="G59" s="28" t="str">
        <f ca="1">IF(($B59=" ")," ",VLOOKUP($B59,'C10 Entry Sheet'!$A$16:$K$194,14,FALSE))</f>
        <v xml:space="preserve"> </v>
      </c>
      <c r="H59" s="27" t="str">
        <f ca="1">IF(($B59=" ")," ",VLOOKUP($B59,'C10 Entry Sheet'!$A$16:$K$194,8,FALSE))</f>
        <v xml:space="preserve"> </v>
      </c>
      <c r="I59" s="27" t="str">
        <f ca="1">IF(($B59=" ")," ",VLOOKUP($B59,'C10 Entry Sheet'!$A$16:$K$194,13,FALSE))</f>
        <v xml:space="preserve"> </v>
      </c>
      <c r="J59" s="28" t="str">
        <f ca="1">IF(($B59=" ")," ",VLOOKUP($B59,'C10 Entry Sheet'!$A$16:$K$194,17,FALSE))</f>
        <v xml:space="preserve"> </v>
      </c>
      <c r="K59" s="28" t="str">
        <f ca="1">IF(($B59=" ")," ",VLOOKUP($B59,'C10 Entry Sheet'!$A$16:$K$194,19,FALSE))</f>
        <v xml:space="preserve"> </v>
      </c>
      <c r="L59" s="28" t="str">
        <f ca="1">IF(($B59=" ")," ",VLOOKUP($B59,'C10 Entry Sheet'!$A$16:$K$194,20,FALSE))</f>
        <v xml:space="preserve"> </v>
      </c>
    </row>
    <row r="60" spans="1:12" s="29" customFormat="1" ht="24.95" customHeight="1">
      <c r="A60" s="25">
        <f t="shared" si="1"/>
        <v>43</v>
      </c>
      <c r="B60" s="25" t="str">
        <f ca="1">IF(ISBLANK('C10 Entry Sheet'!A58)," ",CELL("contents",'C10 Entry Sheet'!A58))</f>
        <v xml:space="preserve"> </v>
      </c>
      <c r="C60" s="26" t="str">
        <f ca="1">IF(($B60=" ")," ",VLOOKUP($B60,'C10 Entry Sheet'!$A$16:$K$194,5,FALSE))</f>
        <v xml:space="preserve"> </v>
      </c>
      <c r="D60" s="26" t="str">
        <f ca="1">IF(($B60=" ")," ",VLOOKUP($B60,'C10 Entry Sheet'!$A$16:$K$194,6,FALSE))</f>
        <v xml:space="preserve"> </v>
      </c>
      <c r="E60" s="27" t="str">
        <f ca="1">IF(($B60=" ")," ",VLOOKUP($B60,'C10 Entry Sheet'!$A$16:$K$194,9,FALSE))</f>
        <v xml:space="preserve"> </v>
      </c>
      <c r="F60" s="27" t="str">
        <f ca="1">IF(($B60=" ")," ",VLOOKUP($B60,'C10 Entry Sheet'!$A$16:$K$194,7,FALSE))</f>
        <v xml:space="preserve"> </v>
      </c>
      <c r="G60" s="28" t="str">
        <f ca="1">IF(($B60=" ")," ",VLOOKUP($B60,'C10 Entry Sheet'!$A$16:$K$194,14,FALSE))</f>
        <v xml:space="preserve"> </v>
      </c>
      <c r="H60" s="27" t="str">
        <f ca="1">IF(($B60=" ")," ",VLOOKUP($B60,'C10 Entry Sheet'!$A$16:$K$194,8,FALSE))</f>
        <v xml:space="preserve"> </v>
      </c>
      <c r="I60" s="27" t="str">
        <f ca="1">IF(($B60=" ")," ",VLOOKUP($B60,'C10 Entry Sheet'!$A$16:$K$194,13,FALSE))</f>
        <v xml:space="preserve"> </v>
      </c>
      <c r="J60" s="28" t="str">
        <f ca="1">IF(($B60=" ")," ",VLOOKUP($B60,'C10 Entry Sheet'!$A$16:$K$194,17,FALSE))</f>
        <v xml:space="preserve"> </v>
      </c>
      <c r="K60" s="28" t="str">
        <f ca="1">IF(($B60=" ")," ",VLOOKUP($B60,'C10 Entry Sheet'!$A$16:$K$194,19,FALSE))</f>
        <v xml:space="preserve"> </v>
      </c>
      <c r="L60" s="28" t="str">
        <f ca="1">IF(($B60=" ")," ",VLOOKUP($B60,'C10 Entry Sheet'!$A$16:$K$194,20,FALSE))</f>
        <v xml:space="preserve"> </v>
      </c>
    </row>
    <row r="61" spans="1:12" s="29" customFormat="1" ht="24.95" customHeight="1">
      <c r="A61" s="25">
        <f t="shared" ref="A61:A88" si="2">SUM(A60+1)</f>
        <v>44</v>
      </c>
      <c r="B61" s="25" t="str">
        <f ca="1">IF(ISBLANK('C10 Entry Sheet'!A59)," ",CELL("contents",'C10 Entry Sheet'!A59))</f>
        <v xml:space="preserve"> </v>
      </c>
      <c r="C61" s="26" t="str">
        <f ca="1">IF(($B61=" ")," ",VLOOKUP($B61,'C10 Entry Sheet'!$A$16:$K$194,5,FALSE))</f>
        <v xml:space="preserve"> </v>
      </c>
      <c r="D61" s="26" t="str">
        <f ca="1">IF(($B61=" ")," ",VLOOKUP($B61,'C10 Entry Sheet'!$A$16:$K$194,6,FALSE))</f>
        <v xml:space="preserve"> </v>
      </c>
      <c r="E61" s="27" t="str">
        <f ca="1">IF(($B61=" ")," ",VLOOKUP($B61,'C10 Entry Sheet'!$A$16:$K$194,9,FALSE))</f>
        <v xml:space="preserve"> </v>
      </c>
      <c r="F61" s="27" t="str">
        <f ca="1">IF(($B61=" ")," ",VLOOKUP($B61,'C10 Entry Sheet'!$A$16:$K$194,7,FALSE))</f>
        <v xml:space="preserve"> </v>
      </c>
      <c r="G61" s="28" t="str">
        <f ca="1">IF(($B61=" ")," ",VLOOKUP($B61,'C10 Entry Sheet'!$A$16:$K$194,14,FALSE))</f>
        <v xml:space="preserve"> </v>
      </c>
      <c r="H61" s="27" t="str">
        <f ca="1">IF(($B61=" ")," ",VLOOKUP($B61,'C10 Entry Sheet'!$A$16:$K$194,8,FALSE))</f>
        <v xml:space="preserve"> </v>
      </c>
      <c r="I61" s="27" t="str">
        <f ca="1">IF(($B61=" ")," ",VLOOKUP($B61,'C10 Entry Sheet'!$A$16:$K$194,13,FALSE))</f>
        <v xml:space="preserve"> </v>
      </c>
      <c r="J61" s="28" t="str">
        <f ca="1">IF(($B61=" ")," ",VLOOKUP($B61,'C10 Entry Sheet'!$A$16:$K$194,17,FALSE))</f>
        <v xml:space="preserve"> </v>
      </c>
      <c r="K61" s="28" t="str">
        <f ca="1">IF(($B61=" ")," ",VLOOKUP($B61,'C10 Entry Sheet'!$A$16:$K$194,19,FALSE))</f>
        <v xml:space="preserve"> </v>
      </c>
      <c r="L61" s="28" t="str">
        <f ca="1">IF(($B61=" ")," ",VLOOKUP($B61,'C10 Entry Sheet'!$A$16:$K$194,20,FALSE))</f>
        <v xml:space="preserve"> </v>
      </c>
    </row>
    <row r="62" spans="1:12" s="29" customFormat="1" ht="24.95" customHeight="1">
      <c r="A62" s="25">
        <f t="shared" si="2"/>
        <v>45</v>
      </c>
      <c r="B62" s="25" t="str">
        <f ca="1">IF(ISBLANK('C10 Entry Sheet'!A60)," ",CELL("contents",'C10 Entry Sheet'!A60))</f>
        <v xml:space="preserve"> </v>
      </c>
      <c r="C62" s="26" t="str">
        <f ca="1">IF(($B62=" ")," ",VLOOKUP($B62,'C10 Entry Sheet'!$A$16:$K$194,5,FALSE))</f>
        <v xml:space="preserve"> </v>
      </c>
      <c r="D62" s="26" t="str">
        <f ca="1">IF(($B62=" ")," ",VLOOKUP($B62,'C10 Entry Sheet'!$A$16:$K$194,6,FALSE))</f>
        <v xml:space="preserve"> </v>
      </c>
      <c r="E62" s="27" t="str">
        <f ca="1">IF(($B62=" ")," ",VLOOKUP($B62,'C10 Entry Sheet'!$A$16:$K$194,9,FALSE))</f>
        <v xml:space="preserve"> </v>
      </c>
      <c r="F62" s="27" t="str">
        <f ca="1">IF(($B62=" ")," ",VLOOKUP($B62,'C10 Entry Sheet'!$A$16:$K$194,7,FALSE))</f>
        <v xml:space="preserve"> </v>
      </c>
      <c r="G62" s="28" t="str">
        <f ca="1">IF(($B62=" ")," ",VLOOKUP($B62,'C10 Entry Sheet'!$A$16:$K$194,14,FALSE))</f>
        <v xml:space="preserve"> </v>
      </c>
      <c r="H62" s="27" t="str">
        <f ca="1">IF(($B62=" ")," ",VLOOKUP($B62,'C10 Entry Sheet'!$A$16:$K$194,8,FALSE))</f>
        <v xml:space="preserve"> </v>
      </c>
      <c r="I62" s="27" t="str">
        <f ca="1">IF(($B62=" ")," ",VLOOKUP($B62,'C10 Entry Sheet'!$A$16:$K$194,13,FALSE))</f>
        <v xml:space="preserve"> </v>
      </c>
      <c r="J62" s="28" t="str">
        <f ca="1">IF(($B62=" ")," ",VLOOKUP($B62,'C10 Entry Sheet'!$A$16:$K$194,17,FALSE))</f>
        <v xml:space="preserve"> </v>
      </c>
      <c r="K62" s="28" t="str">
        <f ca="1">IF(($B62=" ")," ",VLOOKUP($B62,'C10 Entry Sheet'!$A$16:$K$194,19,FALSE))</f>
        <v xml:space="preserve"> </v>
      </c>
      <c r="L62" s="28" t="str">
        <f ca="1">IF(($B62=" ")," ",VLOOKUP($B62,'C10 Entry Sheet'!$A$16:$K$194,20,FALSE))</f>
        <v xml:space="preserve"> </v>
      </c>
    </row>
    <row r="63" spans="1:12" s="29" customFormat="1" ht="24.95" customHeight="1">
      <c r="A63" s="25">
        <f t="shared" si="2"/>
        <v>46</v>
      </c>
      <c r="B63" s="25" t="str">
        <f ca="1">IF(ISBLANK('C10 Entry Sheet'!A61)," ",CELL("contents",'C10 Entry Sheet'!A61))</f>
        <v xml:space="preserve"> </v>
      </c>
      <c r="C63" s="26" t="str">
        <f ca="1">IF(($B63=" ")," ",VLOOKUP($B63,'C10 Entry Sheet'!$A$16:$K$194,5,FALSE))</f>
        <v xml:space="preserve"> </v>
      </c>
      <c r="D63" s="26" t="str">
        <f ca="1">IF(($B63=" ")," ",VLOOKUP($B63,'C10 Entry Sheet'!$A$16:$K$194,6,FALSE))</f>
        <v xml:space="preserve"> </v>
      </c>
      <c r="E63" s="27" t="str">
        <f ca="1">IF(($B63=" ")," ",VLOOKUP($B63,'C10 Entry Sheet'!$A$16:$K$194,9,FALSE))</f>
        <v xml:space="preserve"> </v>
      </c>
      <c r="F63" s="27" t="str">
        <f ca="1">IF(($B63=" ")," ",VLOOKUP($B63,'C10 Entry Sheet'!$A$16:$K$194,7,FALSE))</f>
        <v xml:space="preserve"> </v>
      </c>
      <c r="G63" s="28" t="str">
        <f ca="1">IF(($B63=" ")," ",VLOOKUP($B63,'C10 Entry Sheet'!$A$16:$K$194,14,FALSE))</f>
        <v xml:space="preserve"> </v>
      </c>
      <c r="H63" s="27" t="str">
        <f ca="1">IF(($B63=" ")," ",VLOOKUP($B63,'C10 Entry Sheet'!$A$16:$K$194,8,FALSE))</f>
        <v xml:space="preserve"> </v>
      </c>
      <c r="I63" s="27" t="str">
        <f ca="1">IF(($B63=" ")," ",VLOOKUP($B63,'C10 Entry Sheet'!$A$16:$K$194,13,FALSE))</f>
        <v xml:space="preserve"> </v>
      </c>
      <c r="J63" s="28" t="str">
        <f ca="1">IF(($B63=" ")," ",VLOOKUP($B63,'C10 Entry Sheet'!$A$16:$K$194,17,FALSE))</f>
        <v xml:space="preserve"> </v>
      </c>
      <c r="K63" s="28" t="str">
        <f ca="1">IF(($B63=" ")," ",VLOOKUP($B63,'C10 Entry Sheet'!$A$16:$K$194,19,FALSE))</f>
        <v xml:space="preserve"> </v>
      </c>
      <c r="L63" s="28" t="str">
        <f ca="1">IF(($B63=" ")," ",VLOOKUP($B63,'C10 Entry Sheet'!$A$16:$K$194,20,FALSE))</f>
        <v xml:space="preserve"> </v>
      </c>
    </row>
    <row r="64" spans="1:12" s="29" customFormat="1" ht="24.95" customHeight="1">
      <c r="A64" s="25">
        <f t="shared" si="2"/>
        <v>47</v>
      </c>
      <c r="B64" s="25" t="str">
        <f ca="1">IF(ISBLANK('C10 Entry Sheet'!A62)," ",CELL("contents",'C10 Entry Sheet'!A62))</f>
        <v xml:space="preserve"> </v>
      </c>
      <c r="C64" s="26" t="str">
        <f ca="1">IF(($B64=" ")," ",VLOOKUP($B64,'C10 Entry Sheet'!$A$16:$K$194,5,FALSE))</f>
        <v xml:space="preserve"> </v>
      </c>
      <c r="D64" s="26" t="str">
        <f ca="1">IF(($B64=" ")," ",VLOOKUP($B64,'C10 Entry Sheet'!$A$16:$K$194,6,FALSE))</f>
        <v xml:space="preserve"> </v>
      </c>
      <c r="E64" s="27" t="str">
        <f ca="1">IF(($B64=" ")," ",VLOOKUP($B64,'C10 Entry Sheet'!$A$16:$K$194,9,FALSE))</f>
        <v xml:space="preserve"> </v>
      </c>
      <c r="F64" s="27" t="str">
        <f ca="1">IF(($B64=" ")," ",VLOOKUP($B64,'C10 Entry Sheet'!$A$16:$K$194,7,FALSE))</f>
        <v xml:space="preserve"> </v>
      </c>
      <c r="G64" s="28" t="str">
        <f ca="1">IF(($B64=" ")," ",VLOOKUP($B64,'C10 Entry Sheet'!$A$16:$K$194,14,FALSE))</f>
        <v xml:space="preserve"> </v>
      </c>
      <c r="H64" s="27" t="str">
        <f ca="1">IF(($B64=" ")," ",VLOOKUP($B64,'C10 Entry Sheet'!$A$16:$K$194,8,FALSE))</f>
        <v xml:space="preserve"> </v>
      </c>
      <c r="I64" s="27" t="str">
        <f ca="1">IF(($B64=" ")," ",VLOOKUP($B64,'C10 Entry Sheet'!$A$16:$K$194,13,FALSE))</f>
        <v xml:space="preserve"> </v>
      </c>
      <c r="J64" s="28" t="str">
        <f ca="1">IF(($B64=" ")," ",VLOOKUP($B64,'C10 Entry Sheet'!$A$16:$K$194,17,FALSE))</f>
        <v xml:space="preserve"> </v>
      </c>
      <c r="K64" s="28" t="str">
        <f ca="1">IF(($B64=" ")," ",VLOOKUP($B64,'C10 Entry Sheet'!$A$16:$K$194,19,FALSE))</f>
        <v xml:space="preserve"> </v>
      </c>
      <c r="L64" s="28" t="str">
        <f ca="1">IF(($B64=" ")," ",VLOOKUP($B64,'C10 Entry Sheet'!$A$16:$K$194,20,FALSE))</f>
        <v xml:space="preserve"> </v>
      </c>
    </row>
    <row r="65" spans="1:12" s="29" customFormat="1" ht="24.95" customHeight="1">
      <c r="A65" s="25">
        <f t="shared" si="2"/>
        <v>48</v>
      </c>
      <c r="B65" s="25" t="str">
        <f ca="1">IF(ISBLANK('C10 Entry Sheet'!A63)," ",CELL("contents",'C10 Entry Sheet'!A63))</f>
        <v xml:space="preserve"> </v>
      </c>
      <c r="C65" s="26" t="str">
        <f ca="1">IF(($B65=" ")," ",VLOOKUP($B65,'C10 Entry Sheet'!$A$16:$K$194,5,FALSE))</f>
        <v xml:space="preserve"> </v>
      </c>
      <c r="D65" s="26" t="str">
        <f ca="1">IF(($B65=" ")," ",VLOOKUP($B65,'C10 Entry Sheet'!$A$16:$K$194,6,FALSE))</f>
        <v xml:space="preserve"> </v>
      </c>
      <c r="E65" s="27" t="str">
        <f ca="1">IF(($B65=" ")," ",VLOOKUP($B65,'C10 Entry Sheet'!$A$16:$K$194,9,FALSE))</f>
        <v xml:space="preserve"> </v>
      </c>
      <c r="F65" s="27" t="str">
        <f ca="1">IF(($B65=" ")," ",VLOOKUP($B65,'C10 Entry Sheet'!$A$16:$K$194,7,FALSE))</f>
        <v xml:space="preserve"> </v>
      </c>
      <c r="G65" s="28" t="str">
        <f ca="1">IF(($B65=" ")," ",VLOOKUP($B65,'C10 Entry Sheet'!$A$16:$K$194,14,FALSE))</f>
        <v xml:space="preserve"> </v>
      </c>
      <c r="H65" s="27" t="str">
        <f ca="1">IF(($B65=" ")," ",VLOOKUP($B65,'C10 Entry Sheet'!$A$16:$K$194,8,FALSE))</f>
        <v xml:space="preserve"> </v>
      </c>
      <c r="I65" s="27" t="str">
        <f ca="1">IF(($B65=" ")," ",VLOOKUP($B65,'C10 Entry Sheet'!$A$16:$K$194,13,FALSE))</f>
        <v xml:space="preserve"> </v>
      </c>
      <c r="J65" s="28" t="str">
        <f ca="1">IF(($B65=" ")," ",VLOOKUP($B65,'C10 Entry Sheet'!$A$16:$K$194,17,FALSE))</f>
        <v xml:space="preserve"> </v>
      </c>
      <c r="K65" s="28" t="str">
        <f ca="1">IF(($B65=" ")," ",VLOOKUP($B65,'C10 Entry Sheet'!$A$16:$K$194,19,FALSE))</f>
        <v xml:space="preserve"> </v>
      </c>
      <c r="L65" s="28" t="str">
        <f ca="1">IF(($B65=" ")," ",VLOOKUP($B65,'C10 Entry Sheet'!$A$16:$K$194,20,FALSE))</f>
        <v xml:space="preserve"> </v>
      </c>
    </row>
    <row r="66" spans="1:12" s="29" customFormat="1" ht="24.95" customHeight="1">
      <c r="A66" s="25">
        <f t="shared" si="2"/>
        <v>49</v>
      </c>
      <c r="B66" s="25" t="str">
        <f ca="1">IF(ISBLANK('C10 Entry Sheet'!A64)," ",CELL("contents",'C10 Entry Sheet'!A64))</f>
        <v xml:space="preserve"> </v>
      </c>
      <c r="C66" s="26" t="str">
        <f ca="1">IF(($B66=" ")," ",VLOOKUP($B66,'C10 Entry Sheet'!$A$16:$K$194,5,FALSE))</f>
        <v xml:space="preserve"> </v>
      </c>
      <c r="D66" s="26" t="str">
        <f ca="1">IF(($B66=" ")," ",VLOOKUP($B66,'C10 Entry Sheet'!$A$16:$K$194,6,FALSE))</f>
        <v xml:space="preserve"> </v>
      </c>
      <c r="E66" s="27" t="str">
        <f ca="1">IF(($B66=" ")," ",VLOOKUP($B66,'C10 Entry Sheet'!$A$16:$K$194,9,FALSE))</f>
        <v xml:space="preserve"> </v>
      </c>
      <c r="F66" s="27" t="str">
        <f ca="1">IF(($B66=" ")," ",VLOOKUP($B66,'C10 Entry Sheet'!$A$16:$K$194,7,FALSE))</f>
        <v xml:space="preserve"> </v>
      </c>
      <c r="G66" s="28" t="str">
        <f ca="1">IF(($B66=" ")," ",VLOOKUP($B66,'C10 Entry Sheet'!$A$16:$K$194,14,FALSE))</f>
        <v xml:space="preserve"> </v>
      </c>
      <c r="H66" s="27" t="str">
        <f ca="1">IF(($B66=" ")," ",VLOOKUP($B66,'C10 Entry Sheet'!$A$16:$K$194,8,FALSE))</f>
        <v xml:space="preserve"> </v>
      </c>
      <c r="I66" s="27" t="str">
        <f ca="1">IF(($B66=" ")," ",VLOOKUP($B66,'C10 Entry Sheet'!$A$16:$K$194,13,FALSE))</f>
        <v xml:space="preserve"> </v>
      </c>
      <c r="J66" s="28" t="str">
        <f ca="1">IF(($B66=" ")," ",VLOOKUP($B66,'C10 Entry Sheet'!$A$16:$K$194,17,FALSE))</f>
        <v xml:space="preserve"> </v>
      </c>
      <c r="K66" s="28" t="str">
        <f ca="1">IF(($B66=" ")," ",VLOOKUP($B66,'C10 Entry Sheet'!$A$16:$K$194,19,FALSE))</f>
        <v xml:space="preserve"> </v>
      </c>
      <c r="L66" s="28" t="str">
        <f ca="1">IF(($B66=" ")," ",VLOOKUP($B66,'C10 Entry Sheet'!$A$16:$K$194,20,FALSE))</f>
        <v xml:space="preserve"> </v>
      </c>
    </row>
    <row r="67" spans="1:12" s="29" customFormat="1" ht="24.95" customHeight="1">
      <c r="A67" s="25">
        <f t="shared" si="2"/>
        <v>50</v>
      </c>
      <c r="B67" s="25" t="str">
        <f ca="1">IF(ISBLANK('C10 Entry Sheet'!A65)," ",CELL("contents",'C10 Entry Sheet'!A65))</f>
        <v xml:space="preserve"> </v>
      </c>
      <c r="C67" s="26" t="str">
        <f ca="1">IF(($B67=" ")," ",VLOOKUP($B67,'C10 Entry Sheet'!$A$16:$K$194,5,FALSE))</f>
        <v xml:space="preserve"> </v>
      </c>
      <c r="D67" s="26" t="str">
        <f ca="1">IF(($B67=" ")," ",VLOOKUP($B67,'C10 Entry Sheet'!$A$16:$K$194,6,FALSE))</f>
        <v xml:space="preserve"> </v>
      </c>
      <c r="E67" s="27" t="str">
        <f ca="1">IF(($B67=" ")," ",VLOOKUP($B67,'C10 Entry Sheet'!$A$16:$K$194,9,FALSE))</f>
        <v xml:space="preserve"> </v>
      </c>
      <c r="F67" s="27" t="str">
        <f ca="1">IF(($B67=" ")," ",VLOOKUP($B67,'C10 Entry Sheet'!$A$16:$K$194,7,FALSE))</f>
        <v xml:space="preserve"> </v>
      </c>
      <c r="G67" s="28" t="str">
        <f ca="1">IF(($B67=" ")," ",VLOOKUP($B67,'C10 Entry Sheet'!$A$16:$K$194,14,FALSE))</f>
        <v xml:space="preserve"> </v>
      </c>
      <c r="H67" s="27" t="str">
        <f ca="1">IF(($B67=" ")," ",VLOOKUP($B67,'C10 Entry Sheet'!$A$16:$K$194,8,FALSE))</f>
        <v xml:space="preserve"> </v>
      </c>
      <c r="I67" s="27" t="str">
        <f ca="1">IF(($B67=" ")," ",VLOOKUP($B67,'C10 Entry Sheet'!$A$16:$K$194,13,FALSE))</f>
        <v xml:space="preserve"> </v>
      </c>
      <c r="J67" s="28" t="str">
        <f ca="1">IF(($B67=" ")," ",VLOOKUP($B67,'C10 Entry Sheet'!$A$16:$K$194,17,FALSE))</f>
        <v xml:space="preserve"> </v>
      </c>
      <c r="K67" s="28" t="str">
        <f ca="1">IF(($B67=" ")," ",VLOOKUP($B67,'C10 Entry Sheet'!$A$16:$K$194,19,FALSE))</f>
        <v xml:space="preserve"> </v>
      </c>
      <c r="L67" s="28" t="str">
        <f ca="1">IF(($B67=" ")," ",VLOOKUP($B67,'C10 Entry Sheet'!$A$16:$K$194,20,FALSE))</f>
        <v xml:space="preserve"> </v>
      </c>
    </row>
    <row r="68" spans="1:12" s="29" customFormat="1" ht="24.95" customHeight="1">
      <c r="A68" s="25">
        <f t="shared" si="2"/>
        <v>51</v>
      </c>
      <c r="B68" s="25" t="str">
        <f ca="1">IF(ISBLANK('C10 Entry Sheet'!A66)," ",CELL("contents",'C10 Entry Sheet'!A66))</f>
        <v xml:space="preserve"> </v>
      </c>
      <c r="C68" s="26" t="str">
        <f ca="1">IF(($B68=" ")," ",VLOOKUP($B68,'C10 Entry Sheet'!$A$16:$K$194,5,FALSE))</f>
        <v xml:space="preserve"> </v>
      </c>
      <c r="D68" s="26" t="str">
        <f ca="1">IF(($B68=" ")," ",VLOOKUP($B68,'C10 Entry Sheet'!$A$16:$K$194,6,FALSE))</f>
        <v xml:space="preserve"> </v>
      </c>
      <c r="E68" s="27" t="str">
        <f ca="1">IF(($B68=" ")," ",VLOOKUP($B68,'C10 Entry Sheet'!$A$16:$K$194,9,FALSE))</f>
        <v xml:space="preserve"> </v>
      </c>
      <c r="F68" s="27" t="str">
        <f ca="1">IF(($B68=" ")," ",VLOOKUP($B68,'C10 Entry Sheet'!$A$16:$K$194,7,FALSE))</f>
        <v xml:space="preserve"> </v>
      </c>
      <c r="G68" s="28" t="str">
        <f ca="1">IF(($B68=" ")," ",VLOOKUP($B68,'C10 Entry Sheet'!$A$16:$K$194,14,FALSE))</f>
        <v xml:space="preserve"> </v>
      </c>
      <c r="H68" s="27" t="str">
        <f ca="1">IF(($B68=" ")," ",VLOOKUP($B68,'C10 Entry Sheet'!$A$16:$K$194,8,FALSE))</f>
        <v xml:space="preserve"> </v>
      </c>
      <c r="I68" s="27" t="str">
        <f ca="1">IF(($B68=" ")," ",VLOOKUP($B68,'C10 Entry Sheet'!$A$16:$K$194,13,FALSE))</f>
        <v xml:space="preserve"> </v>
      </c>
      <c r="J68" s="28" t="str">
        <f ca="1">IF(($B68=" ")," ",VLOOKUP($B68,'C10 Entry Sheet'!$A$16:$K$194,17,FALSE))</f>
        <v xml:space="preserve"> </v>
      </c>
      <c r="K68" s="28" t="str">
        <f ca="1">IF(($B68=" ")," ",VLOOKUP($B68,'C10 Entry Sheet'!$A$16:$K$194,19,FALSE))</f>
        <v xml:space="preserve"> </v>
      </c>
      <c r="L68" s="28" t="str">
        <f ca="1">IF(($B68=" ")," ",VLOOKUP($B68,'C10 Entry Sheet'!$A$16:$K$194,20,FALSE))</f>
        <v xml:space="preserve"> </v>
      </c>
    </row>
    <row r="69" spans="1:12" s="29" customFormat="1" ht="24.95" customHeight="1">
      <c r="A69" s="25">
        <f t="shared" si="2"/>
        <v>52</v>
      </c>
      <c r="B69" s="25" t="str">
        <f ca="1">IF(ISBLANK('C10 Entry Sheet'!A67)," ",CELL("contents",'C10 Entry Sheet'!A67))</f>
        <v xml:space="preserve"> </v>
      </c>
      <c r="C69" s="26" t="str">
        <f ca="1">IF(($B69=" ")," ",VLOOKUP($B69,'C10 Entry Sheet'!$A$16:$K$194,5,FALSE))</f>
        <v xml:space="preserve"> </v>
      </c>
      <c r="D69" s="26" t="str">
        <f ca="1">IF(($B69=" ")," ",VLOOKUP($B69,'C10 Entry Sheet'!$A$16:$K$194,6,FALSE))</f>
        <v xml:space="preserve"> </v>
      </c>
      <c r="E69" s="27" t="str">
        <f ca="1">IF(($B69=" ")," ",VLOOKUP($B69,'C10 Entry Sheet'!$A$16:$K$194,9,FALSE))</f>
        <v xml:space="preserve"> </v>
      </c>
      <c r="F69" s="27" t="str">
        <f ca="1">IF(($B69=" ")," ",VLOOKUP($B69,'C10 Entry Sheet'!$A$16:$K$194,7,FALSE))</f>
        <v xml:space="preserve"> </v>
      </c>
      <c r="G69" s="28" t="str">
        <f ca="1">IF(($B69=" ")," ",VLOOKUP($B69,'C10 Entry Sheet'!$A$16:$K$194,14,FALSE))</f>
        <v xml:space="preserve"> </v>
      </c>
      <c r="H69" s="27" t="str">
        <f ca="1">IF(($B69=" ")," ",VLOOKUP($B69,'C10 Entry Sheet'!$A$16:$K$194,8,FALSE))</f>
        <v xml:space="preserve"> </v>
      </c>
      <c r="I69" s="27" t="str">
        <f ca="1">IF(($B69=" ")," ",VLOOKUP($B69,'C10 Entry Sheet'!$A$16:$K$194,13,FALSE))</f>
        <v xml:space="preserve"> </v>
      </c>
      <c r="J69" s="28" t="str">
        <f ca="1">IF(($B69=" ")," ",VLOOKUP($B69,'C10 Entry Sheet'!$A$16:$K$194,17,FALSE))</f>
        <v xml:space="preserve"> </v>
      </c>
      <c r="K69" s="28" t="str">
        <f ca="1">IF(($B69=" ")," ",VLOOKUP($B69,'C10 Entry Sheet'!$A$16:$K$194,19,FALSE))</f>
        <v xml:space="preserve"> </v>
      </c>
      <c r="L69" s="28" t="str">
        <f ca="1">IF(($B69=" ")," ",VLOOKUP($B69,'C10 Entry Sheet'!$A$16:$K$194,20,FALSE))</f>
        <v xml:space="preserve"> </v>
      </c>
    </row>
    <row r="70" spans="1:12" s="29" customFormat="1" ht="24.95" customHeight="1">
      <c r="A70" s="25">
        <f t="shared" si="2"/>
        <v>53</v>
      </c>
      <c r="B70" s="25" t="str">
        <f ca="1">IF(ISBLANK('C10 Entry Sheet'!A68)," ",CELL("contents",'C10 Entry Sheet'!A68))</f>
        <v xml:space="preserve"> </v>
      </c>
      <c r="C70" s="26" t="str">
        <f ca="1">IF(($B70=" ")," ",VLOOKUP($B70,'C10 Entry Sheet'!$A$16:$K$194,5,FALSE))</f>
        <v xml:space="preserve"> </v>
      </c>
      <c r="D70" s="26" t="str">
        <f ca="1">IF(($B70=" ")," ",VLOOKUP($B70,'C10 Entry Sheet'!$A$16:$K$194,6,FALSE))</f>
        <v xml:space="preserve"> </v>
      </c>
      <c r="E70" s="27" t="str">
        <f ca="1">IF(($B70=" ")," ",VLOOKUP($B70,'C10 Entry Sheet'!$A$16:$K$194,9,FALSE))</f>
        <v xml:space="preserve"> </v>
      </c>
      <c r="F70" s="27" t="str">
        <f ca="1">IF(($B70=" ")," ",VLOOKUP($B70,'C10 Entry Sheet'!$A$16:$K$194,7,FALSE))</f>
        <v xml:space="preserve"> </v>
      </c>
      <c r="G70" s="28" t="str">
        <f ca="1">IF(($B70=" ")," ",VLOOKUP($B70,'C10 Entry Sheet'!$A$16:$K$194,14,FALSE))</f>
        <v xml:space="preserve"> </v>
      </c>
      <c r="H70" s="27" t="str">
        <f ca="1">IF(($B70=" ")," ",VLOOKUP($B70,'C10 Entry Sheet'!$A$16:$K$194,8,FALSE))</f>
        <v xml:space="preserve"> </v>
      </c>
      <c r="I70" s="27" t="str">
        <f ca="1">IF(($B70=" ")," ",VLOOKUP($B70,'C10 Entry Sheet'!$A$16:$K$194,13,FALSE))</f>
        <v xml:space="preserve"> </v>
      </c>
      <c r="J70" s="28" t="str">
        <f ca="1">IF(($B70=" ")," ",VLOOKUP($B70,'C10 Entry Sheet'!$A$16:$K$194,17,FALSE))</f>
        <v xml:space="preserve"> </v>
      </c>
      <c r="K70" s="28" t="str">
        <f ca="1">IF(($B70=" ")," ",VLOOKUP($B70,'C10 Entry Sheet'!$A$16:$K$194,19,FALSE))</f>
        <v xml:space="preserve"> </v>
      </c>
      <c r="L70" s="28" t="str">
        <f ca="1">IF(($B70=" ")," ",VLOOKUP($B70,'C10 Entry Sheet'!$A$16:$K$194,20,FALSE))</f>
        <v xml:space="preserve"> </v>
      </c>
    </row>
    <row r="71" spans="1:12" s="29" customFormat="1" ht="24.95" customHeight="1">
      <c r="A71" s="25">
        <f t="shared" si="2"/>
        <v>54</v>
      </c>
      <c r="B71" s="25" t="str">
        <f ca="1">IF(ISBLANK('C10 Entry Sheet'!A69)," ",CELL("contents",'C10 Entry Sheet'!A69))</f>
        <v xml:space="preserve"> </v>
      </c>
      <c r="C71" s="26" t="str">
        <f ca="1">IF(($B71=" ")," ",VLOOKUP($B71,'C10 Entry Sheet'!$A$16:$K$194,5,FALSE))</f>
        <v xml:space="preserve"> </v>
      </c>
      <c r="D71" s="26" t="str">
        <f ca="1">IF(($B71=" ")," ",VLOOKUP($B71,'C10 Entry Sheet'!$A$16:$K$194,6,FALSE))</f>
        <v xml:space="preserve"> </v>
      </c>
      <c r="E71" s="27" t="str">
        <f ca="1">IF(($B71=" ")," ",VLOOKUP($B71,'C10 Entry Sheet'!$A$16:$K$194,9,FALSE))</f>
        <v xml:space="preserve"> </v>
      </c>
      <c r="F71" s="27" t="str">
        <f ca="1">IF(($B71=" ")," ",VLOOKUP($B71,'C10 Entry Sheet'!$A$16:$K$194,7,FALSE))</f>
        <v xml:space="preserve"> </v>
      </c>
      <c r="G71" s="28" t="str">
        <f ca="1">IF(($B71=" ")," ",VLOOKUP($B71,'C10 Entry Sheet'!$A$16:$K$194,14,FALSE))</f>
        <v xml:space="preserve"> </v>
      </c>
      <c r="H71" s="27" t="str">
        <f ca="1">IF(($B71=" ")," ",VLOOKUP($B71,'C10 Entry Sheet'!$A$16:$K$194,8,FALSE))</f>
        <v xml:space="preserve"> </v>
      </c>
      <c r="I71" s="27" t="str">
        <f ca="1">IF(($B71=" ")," ",VLOOKUP($B71,'C10 Entry Sheet'!$A$16:$K$194,13,FALSE))</f>
        <v xml:space="preserve"> </v>
      </c>
      <c r="J71" s="28" t="str">
        <f ca="1">IF(($B71=" ")," ",VLOOKUP($B71,'C10 Entry Sheet'!$A$16:$K$194,17,FALSE))</f>
        <v xml:space="preserve"> </v>
      </c>
      <c r="K71" s="28" t="str">
        <f ca="1">IF(($B71=" ")," ",VLOOKUP($B71,'C10 Entry Sheet'!$A$16:$K$194,19,FALSE))</f>
        <v xml:space="preserve"> </v>
      </c>
      <c r="L71" s="28" t="str">
        <f ca="1">IF(($B71=" ")," ",VLOOKUP($B71,'C10 Entry Sheet'!$A$16:$K$194,20,FALSE))</f>
        <v xml:space="preserve"> </v>
      </c>
    </row>
    <row r="72" spans="1:12" s="29" customFormat="1" ht="24.95" customHeight="1">
      <c r="A72" s="25">
        <f t="shared" si="2"/>
        <v>55</v>
      </c>
      <c r="B72" s="25" t="str">
        <f ca="1">IF(ISBLANK('C10 Entry Sheet'!A70)," ",CELL("contents",'C10 Entry Sheet'!A70))</f>
        <v xml:space="preserve"> </v>
      </c>
      <c r="C72" s="26" t="str">
        <f ca="1">IF(($B72=" ")," ",VLOOKUP($B72,'C10 Entry Sheet'!$A$16:$K$194,5,FALSE))</f>
        <v xml:space="preserve"> </v>
      </c>
      <c r="D72" s="26" t="str">
        <f ca="1">IF(($B72=" ")," ",VLOOKUP($B72,'C10 Entry Sheet'!$A$16:$K$194,6,FALSE))</f>
        <v xml:space="preserve"> </v>
      </c>
      <c r="E72" s="27" t="str">
        <f ca="1">IF(($B72=" ")," ",VLOOKUP($B72,'C10 Entry Sheet'!$A$16:$K$194,9,FALSE))</f>
        <v xml:space="preserve"> </v>
      </c>
      <c r="F72" s="27" t="str">
        <f ca="1">IF(($B72=" ")," ",VLOOKUP($B72,'C10 Entry Sheet'!$A$16:$K$194,7,FALSE))</f>
        <v xml:space="preserve"> </v>
      </c>
      <c r="G72" s="28" t="str">
        <f ca="1">IF(($B72=" ")," ",VLOOKUP($B72,'C10 Entry Sheet'!$A$16:$K$194,14,FALSE))</f>
        <v xml:space="preserve"> </v>
      </c>
      <c r="H72" s="27" t="str">
        <f ca="1">IF(($B72=" ")," ",VLOOKUP($B72,'C10 Entry Sheet'!$A$16:$K$194,8,FALSE))</f>
        <v xml:space="preserve"> </v>
      </c>
      <c r="I72" s="27" t="str">
        <f ca="1">IF(($B72=" ")," ",VLOOKUP($B72,'C10 Entry Sheet'!$A$16:$K$194,13,FALSE))</f>
        <v xml:space="preserve"> </v>
      </c>
      <c r="J72" s="28" t="str">
        <f ca="1">IF(($B72=" ")," ",VLOOKUP($B72,'C10 Entry Sheet'!$A$16:$K$194,17,FALSE))</f>
        <v xml:space="preserve"> </v>
      </c>
      <c r="K72" s="28" t="str">
        <f ca="1">IF(($B72=" ")," ",VLOOKUP($B72,'C10 Entry Sheet'!$A$16:$K$194,19,FALSE))</f>
        <v xml:space="preserve"> </v>
      </c>
      <c r="L72" s="28" t="str">
        <f ca="1">IF(($B72=" ")," ",VLOOKUP($B72,'C10 Entry Sheet'!$A$16:$K$194,20,FALSE))</f>
        <v xml:space="preserve"> </v>
      </c>
    </row>
    <row r="73" spans="1:12" s="29" customFormat="1" ht="24.95" customHeight="1">
      <c r="A73" s="25">
        <f t="shared" si="2"/>
        <v>56</v>
      </c>
      <c r="B73" s="25" t="str">
        <f ca="1">IF(ISBLANK('C10 Entry Sheet'!A71)," ",CELL("contents",'C10 Entry Sheet'!A71))</f>
        <v xml:space="preserve"> </v>
      </c>
      <c r="C73" s="26" t="str">
        <f ca="1">IF(($B73=" ")," ",VLOOKUP($B73,'C10 Entry Sheet'!$A$16:$K$194,5,FALSE))</f>
        <v xml:space="preserve"> </v>
      </c>
      <c r="D73" s="26" t="str">
        <f ca="1">IF(($B73=" ")," ",VLOOKUP($B73,'C10 Entry Sheet'!$A$16:$K$194,6,FALSE))</f>
        <v xml:space="preserve"> </v>
      </c>
      <c r="E73" s="27" t="str">
        <f ca="1">IF(($B73=" ")," ",VLOOKUP($B73,'C10 Entry Sheet'!$A$16:$K$194,9,FALSE))</f>
        <v xml:space="preserve"> </v>
      </c>
      <c r="F73" s="27" t="str">
        <f ca="1">IF(($B73=" ")," ",VLOOKUP($B73,'C10 Entry Sheet'!$A$16:$K$194,7,FALSE))</f>
        <v xml:space="preserve"> </v>
      </c>
      <c r="G73" s="28" t="str">
        <f ca="1">IF(($B73=" ")," ",VLOOKUP($B73,'C10 Entry Sheet'!$A$16:$K$194,14,FALSE))</f>
        <v xml:space="preserve"> </v>
      </c>
      <c r="H73" s="27" t="str">
        <f ca="1">IF(($B73=" ")," ",VLOOKUP($B73,'C10 Entry Sheet'!$A$16:$K$194,8,FALSE))</f>
        <v xml:space="preserve"> </v>
      </c>
      <c r="I73" s="27" t="str">
        <f ca="1">IF(($B73=" ")," ",VLOOKUP($B73,'C10 Entry Sheet'!$A$16:$K$194,13,FALSE))</f>
        <v xml:space="preserve"> </v>
      </c>
      <c r="J73" s="28" t="str">
        <f ca="1">IF(($B73=" ")," ",VLOOKUP($B73,'C10 Entry Sheet'!$A$16:$K$194,17,FALSE))</f>
        <v xml:space="preserve"> </v>
      </c>
      <c r="K73" s="28" t="str">
        <f ca="1">IF(($B73=" ")," ",VLOOKUP($B73,'C10 Entry Sheet'!$A$16:$K$194,19,FALSE))</f>
        <v xml:space="preserve"> </v>
      </c>
      <c r="L73" s="28" t="str">
        <f ca="1">IF(($B73=" ")," ",VLOOKUP($B73,'C10 Entry Sheet'!$A$16:$K$194,20,FALSE))</f>
        <v xml:space="preserve"> </v>
      </c>
    </row>
    <row r="74" spans="1:12" s="29" customFormat="1" ht="24.95" customHeight="1">
      <c r="A74" s="25">
        <f t="shared" si="2"/>
        <v>57</v>
      </c>
      <c r="B74" s="25" t="str">
        <f ca="1">IF(ISBLANK('C10 Entry Sheet'!A72)," ",CELL("contents",'C10 Entry Sheet'!A72))</f>
        <v xml:space="preserve"> </v>
      </c>
      <c r="C74" s="26" t="str">
        <f ca="1">IF(($B74=" ")," ",VLOOKUP($B74,'C10 Entry Sheet'!$A$16:$K$194,5,FALSE))</f>
        <v xml:space="preserve"> </v>
      </c>
      <c r="D74" s="26" t="str">
        <f ca="1">IF(($B74=" ")," ",VLOOKUP($B74,'C10 Entry Sheet'!$A$16:$K$194,6,FALSE))</f>
        <v xml:space="preserve"> </v>
      </c>
      <c r="E74" s="27" t="str">
        <f ca="1">IF(($B74=" ")," ",VLOOKUP($B74,'C10 Entry Sheet'!$A$16:$K$194,9,FALSE))</f>
        <v xml:space="preserve"> </v>
      </c>
      <c r="F74" s="27" t="str">
        <f ca="1">IF(($B74=" ")," ",VLOOKUP($B74,'C10 Entry Sheet'!$A$16:$K$194,7,FALSE))</f>
        <v xml:space="preserve"> </v>
      </c>
      <c r="G74" s="28" t="str">
        <f ca="1">IF(($B74=" ")," ",VLOOKUP($B74,'C10 Entry Sheet'!$A$16:$K$194,14,FALSE))</f>
        <v xml:space="preserve"> </v>
      </c>
      <c r="H74" s="27" t="str">
        <f ca="1">IF(($B74=" ")," ",VLOOKUP($B74,'C10 Entry Sheet'!$A$16:$K$194,8,FALSE))</f>
        <v xml:space="preserve"> </v>
      </c>
      <c r="I74" s="27" t="str">
        <f ca="1">IF(($B74=" ")," ",VLOOKUP($B74,'C10 Entry Sheet'!$A$16:$K$194,13,FALSE))</f>
        <v xml:space="preserve"> </v>
      </c>
      <c r="J74" s="28" t="str">
        <f ca="1">IF(($B74=" ")," ",VLOOKUP($B74,'C10 Entry Sheet'!$A$16:$K$194,17,FALSE))</f>
        <v xml:space="preserve"> </v>
      </c>
      <c r="K74" s="28" t="str">
        <f ca="1">IF(($B74=" ")," ",VLOOKUP($B74,'C10 Entry Sheet'!$A$16:$K$194,19,FALSE))</f>
        <v xml:space="preserve"> </v>
      </c>
      <c r="L74" s="28" t="str">
        <f ca="1">IF(($B74=" ")," ",VLOOKUP($B74,'C10 Entry Sheet'!$A$16:$K$194,20,FALSE))</f>
        <v xml:space="preserve"> </v>
      </c>
    </row>
    <row r="75" spans="1:12" s="29" customFormat="1" ht="24.95" customHeight="1">
      <c r="A75" s="25">
        <f t="shared" si="2"/>
        <v>58</v>
      </c>
      <c r="B75" s="25" t="str">
        <f ca="1">IF(ISBLANK('C10 Entry Sheet'!A73)," ",CELL("contents",'C10 Entry Sheet'!A73))</f>
        <v xml:space="preserve"> </v>
      </c>
      <c r="C75" s="26" t="str">
        <f ca="1">IF(($B75=" ")," ",VLOOKUP($B75,'C10 Entry Sheet'!$A$16:$K$194,5,FALSE))</f>
        <v xml:space="preserve"> </v>
      </c>
      <c r="D75" s="26" t="str">
        <f ca="1">IF(($B75=" ")," ",VLOOKUP($B75,'C10 Entry Sheet'!$A$16:$K$194,6,FALSE))</f>
        <v xml:space="preserve"> </v>
      </c>
      <c r="E75" s="27" t="str">
        <f ca="1">IF(($B75=" ")," ",VLOOKUP($B75,'C10 Entry Sheet'!$A$16:$K$194,9,FALSE))</f>
        <v xml:space="preserve"> </v>
      </c>
      <c r="F75" s="27" t="str">
        <f ca="1">IF(($B75=" ")," ",VLOOKUP($B75,'C10 Entry Sheet'!$A$16:$K$194,7,FALSE))</f>
        <v xml:space="preserve"> </v>
      </c>
      <c r="G75" s="28" t="str">
        <f ca="1">IF(($B75=" ")," ",VLOOKUP($B75,'C10 Entry Sheet'!$A$16:$K$194,14,FALSE))</f>
        <v xml:space="preserve"> </v>
      </c>
      <c r="H75" s="27" t="str">
        <f ca="1">IF(($B75=" ")," ",VLOOKUP($B75,'C10 Entry Sheet'!$A$16:$K$194,8,FALSE))</f>
        <v xml:space="preserve"> </v>
      </c>
      <c r="I75" s="27" t="str">
        <f ca="1">IF(($B75=" ")," ",VLOOKUP($B75,'C10 Entry Sheet'!$A$16:$K$194,13,FALSE))</f>
        <v xml:space="preserve"> </v>
      </c>
      <c r="J75" s="28" t="str">
        <f ca="1">IF(($B75=" ")," ",VLOOKUP($B75,'C10 Entry Sheet'!$A$16:$K$194,17,FALSE))</f>
        <v xml:space="preserve"> </v>
      </c>
      <c r="K75" s="28" t="str">
        <f ca="1">IF(($B75=" ")," ",VLOOKUP($B75,'C10 Entry Sheet'!$A$16:$K$194,19,FALSE))</f>
        <v xml:space="preserve"> </v>
      </c>
      <c r="L75" s="28" t="str">
        <f ca="1">IF(($B75=" ")," ",VLOOKUP($B75,'C10 Entry Sheet'!$A$16:$K$194,20,FALSE))</f>
        <v xml:space="preserve"> </v>
      </c>
    </row>
    <row r="76" spans="1:12" s="29" customFormat="1" ht="24.95" customHeight="1">
      <c r="A76" s="25">
        <f t="shared" si="2"/>
        <v>59</v>
      </c>
      <c r="B76" s="25" t="str">
        <f ca="1">IF(ISBLANK('C10 Entry Sheet'!A74)," ",CELL("contents",'C10 Entry Sheet'!A74))</f>
        <v xml:space="preserve"> </v>
      </c>
      <c r="C76" s="26" t="str">
        <f ca="1">IF(($B76=" ")," ",VLOOKUP($B76,'C10 Entry Sheet'!$A$16:$K$194,5,FALSE))</f>
        <v xml:space="preserve"> </v>
      </c>
      <c r="D76" s="26" t="str">
        <f ca="1">IF(($B76=" ")," ",VLOOKUP($B76,'C10 Entry Sheet'!$A$16:$K$194,6,FALSE))</f>
        <v xml:space="preserve"> </v>
      </c>
      <c r="E76" s="27" t="str">
        <f ca="1">IF(($B76=" ")," ",VLOOKUP($B76,'C10 Entry Sheet'!$A$16:$K$194,9,FALSE))</f>
        <v xml:space="preserve"> </v>
      </c>
      <c r="F76" s="27" t="str">
        <f ca="1">IF(($B76=" ")," ",VLOOKUP($B76,'C10 Entry Sheet'!$A$16:$K$194,7,FALSE))</f>
        <v xml:space="preserve"> </v>
      </c>
      <c r="G76" s="28" t="str">
        <f ca="1">IF(($B76=" ")," ",VLOOKUP($B76,'C10 Entry Sheet'!$A$16:$K$194,14,FALSE))</f>
        <v xml:space="preserve"> </v>
      </c>
      <c r="H76" s="27" t="str">
        <f ca="1">IF(($B76=" ")," ",VLOOKUP($B76,'C10 Entry Sheet'!$A$16:$K$194,8,FALSE))</f>
        <v xml:space="preserve"> </v>
      </c>
      <c r="I76" s="27" t="str">
        <f ca="1">IF(($B76=" ")," ",VLOOKUP($B76,'C10 Entry Sheet'!$A$16:$K$194,13,FALSE))</f>
        <v xml:space="preserve"> </v>
      </c>
      <c r="J76" s="28" t="str">
        <f ca="1">IF(($B76=" ")," ",VLOOKUP($B76,'C10 Entry Sheet'!$A$16:$K$194,17,FALSE))</f>
        <v xml:space="preserve"> </v>
      </c>
      <c r="K76" s="28" t="str">
        <f ca="1">IF(($B76=" ")," ",VLOOKUP($B76,'C10 Entry Sheet'!$A$16:$K$194,19,FALSE))</f>
        <v xml:space="preserve"> </v>
      </c>
      <c r="L76" s="28" t="str">
        <f ca="1">IF(($B76=" ")," ",VLOOKUP($B76,'C10 Entry Sheet'!$A$16:$K$194,20,FALSE))</f>
        <v xml:space="preserve"> </v>
      </c>
    </row>
    <row r="77" spans="1:12" s="29" customFormat="1" ht="24.95" customHeight="1">
      <c r="A77" s="25">
        <f t="shared" si="2"/>
        <v>60</v>
      </c>
      <c r="B77" s="25" t="str">
        <f ca="1">IF(ISBLANK('C10 Entry Sheet'!A75)," ",CELL("contents",'C10 Entry Sheet'!A75))</f>
        <v xml:space="preserve"> </v>
      </c>
      <c r="C77" s="26" t="str">
        <f ca="1">IF(($B77=" ")," ",VLOOKUP($B77,'C10 Entry Sheet'!$A$16:$K$194,5,FALSE))</f>
        <v xml:space="preserve"> </v>
      </c>
      <c r="D77" s="26" t="str">
        <f ca="1">IF(($B77=" ")," ",VLOOKUP($B77,'C10 Entry Sheet'!$A$16:$K$194,6,FALSE))</f>
        <v xml:space="preserve"> </v>
      </c>
      <c r="E77" s="27" t="str">
        <f ca="1">IF(($B77=" ")," ",VLOOKUP($B77,'C10 Entry Sheet'!$A$16:$K$194,9,FALSE))</f>
        <v xml:space="preserve"> </v>
      </c>
      <c r="F77" s="27" t="str">
        <f ca="1">IF(($B77=" ")," ",VLOOKUP($B77,'C10 Entry Sheet'!$A$16:$K$194,7,FALSE))</f>
        <v xml:space="preserve"> </v>
      </c>
      <c r="G77" s="28" t="str">
        <f ca="1">IF(($B77=" ")," ",VLOOKUP($B77,'C10 Entry Sheet'!$A$16:$K$194,14,FALSE))</f>
        <v xml:space="preserve"> </v>
      </c>
      <c r="H77" s="27" t="str">
        <f ca="1">IF(($B77=" ")," ",VLOOKUP($B77,'C10 Entry Sheet'!$A$16:$K$194,8,FALSE))</f>
        <v xml:space="preserve"> </v>
      </c>
      <c r="I77" s="27" t="str">
        <f ca="1">IF(($B77=" ")," ",VLOOKUP($B77,'C10 Entry Sheet'!$A$16:$K$194,13,FALSE))</f>
        <v xml:space="preserve"> </v>
      </c>
      <c r="J77" s="28" t="str">
        <f ca="1">IF(($B77=" ")," ",VLOOKUP($B77,'C10 Entry Sheet'!$A$16:$K$194,17,FALSE))</f>
        <v xml:space="preserve"> </v>
      </c>
      <c r="K77" s="28" t="str">
        <f ca="1">IF(($B77=" ")," ",VLOOKUP($B77,'C10 Entry Sheet'!$A$16:$K$194,19,FALSE))</f>
        <v xml:space="preserve"> </v>
      </c>
      <c r="L77" s="28" t="str">
        <f ca="1">IF(($B77=" ")," ",VLOOKUP($B77,'C10 Entry Sheet'!$A$16:$K$194,20,FALSE))</f>
        <v xml:space="preserve"> </v>
      </c>
    </row>
    <row r="78" spans="1:12" s="29" customFormat="1" ht="24.95" customHeight="1">
      <c r="A78" s="25">
        <f t="shared" si="2"/>
        <v>61</v>
      </c>
      <c r="B78" s="25" t="str">
        <f ca="1">IF(ISBLANK('C10 Entry Sheet'!A76)," ",CELL("contents",'C10 Entry Sheet'!A76))</f>
        <v xml:space="preserve"> </v>
      </c>
      <c r="C78" s="26" t="str">
        <f ca="1">IF(($B78=" ")," ",VLOOKUP($B78,'C10 Entry Sheet'!$A$16:$K$194,5,FALSE))</f>
        <v xml:space="preserve"> </v>
      </c>
      <c r="D78" s="26" t="str">
        <f ca="1">IF(($B78=" ")," ",VLOOKUP($B78,'C10 Entry Sheet'!$A$16:$K$194,6,FALSE))</f>
        <v xml:space="preserve"> </v>
      </c>
      <c r="E78" s="27" t="str">
        <f ca="1">IF(($B78=" ")," ",VLOOKUP($B78,'C10 Entry Sheet'!$A$16:$K$194,9,FALSE))</f>
        <v xml:space="preserve"> </v>
      </c>
      <c r="F78" s="27" t="str">
        <f ca="1">IF(($B78=" ")," ",VLOOKUP($B78,'C10 Entry Sheet'!$A$16:$K$194,7,FALSE))</f>
        <v xml:space="preserve"> </v>
      </c>
      <c r="G78" s="28" t="str">
        <f ca="1">IF(($B78=" ")," ",VLOOKUP($B78,'C10 Entry Sheet'!$A$16:$K$194,14,FALSE))</f>
        <v xml:space="preserve"> </v>
      </c>
      <c r="H78" s="27" t="str">
        <f ca="1">IF(($B78=" ")," ",VLOOKUP($B78,'C10 Entry Sheet'!$A$16:$K$194,8,FALSE))</f>
        <v xml:space="preserve"> </v>
      </c>
      <c r="I78" s="27" t="str">
        <f ca="1">IF(($B78=" ")," ",VLOOKUP($B78,'C10 Entry Sheet'!$A$16:$K$194,13,FALSE))</f>
        <v xml:space="preserve"> </v>
      </c>
      <c r="J78" s="28" t="str">
        <f ca="1">IF(($B78=" ")," ",VLOOKUP($B78,'C10 Entry Sheet'!$A$16:$K$194,17,FALSE))</f>
        <v xml:space="preserve"> </v>
      </c>
      <c r="K78" s="28" t="str">
        <f ca="1">IF(($B78=" ")," ",VLOOKUP($B78,'C10 Entry Sheet'!$A$16:$K$194,19,FALSE))</f>
        <v xml:space="preserve"> </v>
      </c>
      <c r="L78" s="28" t="str">
        <f ca="1">IF(($B78=" ")," ",VLOOKUP($B78,'C10 Entry Sheet'!$A$16:$K$194,20,FALSE))</f>
        <v xml:space="preserve"> </v>
      </c>
    </row>
    <row r="79" spans="1:12" s="29" customFormat="1" ht="24.95" customHeight="1">
      <c r="A79" s="25">
        <f t="shared" si="2"/>
        <v>62</v>
      </c>
      <c r="B79" s="25" t="str">
        <f ca="1">IF(ISBLANK('C10 Entry Sheet'!A77)," ",CELL("contents",'C10 Entry Sheet'!A77))</f>
        <v xml:space="preserve"> </v>
      </c>
      <c r="C79" s="26" t="str">
        <f ca="1">IF(($B79=" ")," ",VLOOKUP($B79,'C10 Entry Sheet'!$A$16:$K$194,5,FALSE))</f>
        <v xml:space="preserve"> </v>
      </c>
      <c r="D79" s="26" t="str">
        <f ca="1">IF(($B79=" ")," ",VLOOKUP($B79,'C10 Entry Sheet'!$A$16:$K$194,6,FALSE))</f>
        <v xml:space="preserve"> </v>
      </c>
      <c r="E79" s="27" t="str">
        <f ca="1">IF(($B79=" ")," ",VLOOKUP($B79,'C10 Entry Sheet'!$A$16:$K$194,9,FALSE))</f>
        <v xml:space="preserve"> </v>
      </c>
      <c r="F79" s="27" t="str">
        <f ca="1">IF(($B79=" ")," ",VLOOKUP($B79,'C10 Entry Sheet'!$A$16:$K$194,7,FALSE))</f>
        <v xml:space="preserve"> </v>
      </c>
      <c r="G79" s="28" t="str">
        <f ca="1">IF(($B79=" ")," ",VLOOKUP($B79,'C10 Entry Sheet'!$A$16:$K$194,14,FALSE))</f>
        <v xml:space="preserve"> </v>
      </c>
      <c r="H79" s="27" t="str">
        <f ca="1">IF(($B79=" ")," ",VLOOKUP($B79,'C10 Entry Sheet'!$A$16:$K$194,8,FALSE))</f>
        <v xml:space="preserve"> </v>
      </c>
      <c r="I79" s="27" t="str">
        <f ca="1">IF(($B79=" ")," ",VLOOKUP($B79,'C10 Entry Sheet'!$A$16:$K$194,13,FALSE))</f>
        <v xml:space="preserve"> </v>
      </c>
      <c r="J79" s="28" t="str">
        <f ca="1">IF(($B79=" ")," ",VLOOKUP($B79,'C10 Entry Sheet'!$A$16:$K$194,17,FALSE))</f>
        <v xml:space="preserve"> </v>
      </c>
      <c r="K79" s="28" t="str">
        <f ca="1">IF(($B79=" ")," ",VLOOKUP($B79,'C10 Entry Sheet'!$A$16:$K$194,19,FALSE))</f>
        <v xml:space="preserve"> </v>
      </c>
      <c r="L79" s="28" t="str">
        <f ca="1">IF(($B79=" ")," ",VLOOKUP($B79,'C10 Entry Sheet'!$A$16:$K$194,20,FALSE))</f>
        <v xml:space="preserve"> </v>
      </c>
    </row>
    <row r="80" spans="1:12" s="29" customFormat="1" ht="24.95" customHeight="1">
      <c r="A80" s="25">
        <f t="shared" si="2"/>
        <v>63</v>
      </c>
      <c r="B80" s="25" t="str">
        <f ca="1">IF(ISBLANK('C10 Entry Sheet'!A78)," ",CELL("contents",'C10 Entry Sheet'!A78))</f>
        <v xml:space="preserve"> </v>
      </c>
      <c r="C80" s="26" t="str">
        <f ca="1">IF(($B80=" ")," ",VLOOKUP($B80,'C10 Entry Sheet'!$A$16:$K$194,5,FALSE))</f>
        <v xml:space="preserve"> </v>
      </c>
      <c r="D80" s="26" t="str">
        <f ca="1">IF(($B80=" ")," ",VLOOKUP($B80,'C10 Entry Sheet'!$A$16:$K$194,6,FALSE))</f>
        <v xml:space="preserve"> </v>
      </c>
      <c r="E80" s="27" t="str">
        <f ca="1">IF(($B80=" ")," ",VLOOKUP($B80,'C10 Entry Sheet'!$A$16:$K$194,9,FALSE))</f>
        <v xml:space="preserve"> </v>
      </c>
      <c r="F80" s="27" t="str">
        <f ca="1">IF(($B80=" ")," ",VLOOKUP($B80,'C10 Entry Sheet'!$A$16:$K$194,7,FALSE))</f>
        <v xml:space="preserve"> </v>
      </c>
      <c r="G80" s="28" t="str">
        <f ca="1">IF(($B80=" ")," ",VLOOKUP($B80,'C10 Entry Sheet'!$A$16:$K$194,14,FALSE))</f>
        <v xml:space="preserve"> </v>
      </c>
      <c r="H80" s="27" t="str">
        <f ca="1">IF(($B80=" ")," ",VLOOKUP($B80,'C10 Entry Sheet'!$A$16:$K$194,8,FALSE))</f>
        <v xml:space="preserve"> </v>
      </c>
      <c r="I80" s="27" t="str">
        <f ca="1">IF(($B80=" ")," ",VLOOKUP($B80,'C10 Entry Sheet'!$A$16:$K$194,13,FALSE))</f>
        <v xml:space="preserve"> </v>
      </c>
      <c r="J80" s="28" t="str">
        <f ca="1">IF(($B80=" ")," ",VLOOKUP($B80,'C10 Entry Sheet'!$A$16:$K$194,17,FALSE))</f>
        <v xml:space="preserve"> </v>
      </c>
      <c r="K80" s="28" t="str">
        <f ca="1">IF(($B80=" ")," ",VLOOKUP($B80,'C10 Entry Sheet'!$A$16:$K$194,19,FALSE))</f>
        <v xml:space="preserve"> </v>
      </c>
      <c r="L80" s="28" t="str">
        <f ca="1">IF(($B80=" ")," ",VLOOKUP($B80,'C10 Entry Sheet'!$A$16:$K$194,20,FALSE))</f>
        <v xml:space="preserve"> </v>
      </c>
    </row>
    <row r="81" spans="1:12" s="29" customFormat="1" ht="24.95" customHeight="1">
      <c r="A81" s="25">
        <f t="shared" si="2"/>
        <v>64</v>
      </c>
      <c r="B81" s="25" t="str">
        <f ca="1">IF(ISBLANK('C10 Entry Sheet'!A79)," ",CELL("contents",'C10 Entry Sheet'!A79))</f>
        <v xml:space="preserve"> </v>
      </c>
      <c r="C81" s="26" t="str">
        <f ca="1">IF(($B81=" ")," ",VLOOKUP($B81,'C10 Entry Sheet'!$A$16:$K$194,5,FALSE))</f>
        <v xml:space="preserve"> </v>
      </c>
      <c r="D81" s="26" t="str">
        <f ca="1">IF(($B81=" ")," ",VLOOKUP($B81,'C10 Entry Sheet'!$A$16:$K$194,6,FALSE))</f>
        <v xml:space="preserve"> </v>
      </c>
      <c r="E81" s="27" t="str">
        <f ca="1">IF(($B81=" ")," ",VLOOKUP($B81,'C10 Entry Sheet'!$A$16:$K$194,9,FALSE))</f>
        <v xml:space="preserve"> </v>
      </c>
      <c r="F81" s="27" t="str">
        <f ca="1">IF(($B81=" ")," ",VLOOKUP($B81,'C10 Entry Sheet'!$A$16:$K$194,7,FALSE))</f>
        <v xml:space="preserve"> </v>
      </c>
      <c r="G81" s="28" t="str">
        <f ca="1">IF(($B81=" ")," ",VLOOKUP($B81,'C10 Entry Sheet'!$A$16:$K$194,14,FALSE))</f>
        <v xml:space="preserve"> </v>
      </c>
      <c r="H81" s="27" t="str">
        <f ca="1">IF(($B81=" ")," ",VLOOKUP($B81,'C10 Entry Sheet'!$A$16:$K$194,8,FALSE))</f>
        <v xml:space="preserve"> </v>
      </c>
      <c r="I81" s="27" t="str">
        <f ca="1">IF(($B81=" ")," ",VLOOKUP($B81,'C10 Entry Sheet'!$A$16:$K$194,13,FALSE))</f>
        <v xml:space="preserve"> </v>
      </c>
      <c r="J81" s="28" t="str">
        <f ca="1">IF(($B81=" ")," ",VLOOKUP($B81,'C10 Entry Sheet'!$A$16:$K$194,17,FALSE))</f>
        <v xml:space="preserve"> </v>
      </c>
      <c r="K81" s="28" t="str">
        <f ca="1">IF(($B81=" ")," ",VLOOKUP($B81,'C10 Entry Sheet'!$A$16:$K$194,19,FALSE))</f>
        <v xml:space="preserve"> </v>
      </c>
      <c r="L81" s="28" t="str">
        <f ca="1">IF(($B81=" ")," ",VLOOKUP($B81,'C10 Entry Sheet'!$A$16:$K$194,20,FALSE))</f>
        <v xml:space="preserve"> </v>
      </c>
    </row>
    <row r="82" spans="1:12" s="29" customFormat="1" ht="24.95" customHeight="1">
      <c r="A82" s="25">
        <f t="shared" si="2"/>
        <v>65</v>
      </c>
      <c r="B82" s="25" t="str">
        <f ca="1">IF(ISBLANK('C10 Entry Sheet'!A80)," ",CELL("contents",'C10 Entry Sheet'!A80))</f>
        <v xml:space="preserve"> </v>
      </c>
      <c r="C82" s="26" t="str">
        <f ca="1">IF(($B82=" ")," ",VLOOKUP($B82,'C10 Entry Sheet'!$A$16:$K$194,5,FALSE))</f>
        <v xml:space="preserve"> </v>
      </c>
      <c r="D82" s="26" t="str">
        <f ca="1">IF(($B82=" ")," ",VLOOKUP($B82,'C10 Entry Sheet'!$A$16:$K$194,6,FALSE))</f>
        <v xml:space="preserve"> </v>
      </c>
      <c r="E82" s="27" t="str">
        <f ca="1">IF(($B82=" ")," ",VLOOKUP($B82,'C10 Entry Sheet'!$A$16:$K$194,9,FALSE))</f>
        <v xml:space="preserve"> </v>
      </c>
      <c r="F82" s="27" t="str">
        <f ca="1">IF(($B82=" ")," ",VLOOKUP($B82,'C10 Entry Sheet'!$A$16:$K$194,7,FALSE))</f>
        <v xml:space="preserve"> </v>
      </c>
      <c r="G82" s="28" t="str">
        <f ca="1">IF(($B82=" ")," ",VLOOKUP($B82,'C10 Entry Sheet'!$A$16:$K$194,14,FALSE))</f>
        <v xml:space="preserve"> </v>
      </c>
      <c r="H82" s="27" t="str">
        <f ca="1">IF(($B82=" ")," ",VLOOKUP($B82,'C10 Entry Sheet'!$A$16:$K$194,8,FALSE))</f>
        <v xml:space="preserve"> </v>
      </c>
      <c r="I82" s="27" t="str">
        <f ca="1">IF(($B82=" ")," ",VLOOKUP($B82,'C10 Entry Sheet'!$A$16:$K$194,13,FALSE))</f>
        <v xml:space="preserve"> </v>
      </c>
      <c r="J82" s="28" t="str">
        <f ca="1">IF(($B82=" ")," ",VLOOKUP($B82,'C10 Entry Sheet'!$A$16:$K$194,17,FALSE))</f>
        <v xml:space="preserve"> </v>
      </c>
      <c r="K82" s="28" t="str">
        <f ca="1">IF(($B82=" ")," ",VLOOKUP($B82,'C10 Entry Sheet'!$A$16:$K$194,19,FALSE))</f>
        <v xml:space="preserve"> </v>
      </c>
      <c r="L82" s="28" t="str">
        <f ca="1">IF(($B82=" ")," ",VLOOKUP($B82,'C10 Entry Sheet'!$A$16:$K$194,20,FALSE))</f>
        <v xml:space="preserve"> </v>
      </c>
    </row>
    <row r="83" spans="1:12" s="29" customFormat="1" ht="24.95" customHeight="1">
      <c r="A83" s="25">
        <f t="shared" si="2"/>
        <v>66</v>
      </c>
      <c r="B83" s="25" t="str">
        <f ca="1">IF(ISBLANK('C10 Entry Sheet'!A81)," ",CELL("contents",'C10 Entry Sheet'!A81))</f>
        <v xml:space="preserve"> </v>
      </c>
      <c r="C83" s="26" t="str">
        <f ca="1">IF(($B83=" ")," ",VLOOKUP($B83,'C10 Entry Sheet'!$A$16:$K$194,5,FALSE))</f>
        <v xml:space="preserve"> </v>
      </c>
      <c r="D83" s="26" t="str">
        <f ca="1">IF(($B83=" ")," ",VLOOKUP($B83,'C10 Entry Sheet'!$A$16:$K$194,6,FALSE))</f>
        <v xml:space="preserve"> </v>
      </c>
      <c r="E83" s="27" t="str">
        <f ca="1">IF(($B83=" ")," ",VLOOKUP($B83,'C10 Entry Sheet'!$A$16:$K$194,9,FALSE))</f>
        <v xml:space="preserve"> </v>
      </c>
      <c r="F83" s="27" t="str">
        <f ca="1">IF(($B83=" ")," ",VLOOKUP($B83,'C10 Entry Sheet'!$A$16:$K$194,7,FALSE))</f>
        <v xml:space="preserve"> </v>
      </c>
      <c r="G83" s="28" t="str">
        <f ca="1">IF(($B83=" ")," ",VLOOKUP($B83,'C10 Entry Sheet'!$A$16:$K$194,14,FALSE))</f>
        <v xml:space="preserve"> </v>
      </c>
      <c r="H83" s="27" t="str">
        <f ca="1">IF(($B83=" ")," ",VLOOKUP($B83,'C10 Entry Sheet'!$A$16:$K$194,8,FALSE))</f>
        <v xml:space="preserve"> </v>
      </c>
      <c r="I83" s="27" t="str">
        <f ca="1">IF(($B83=" ")," ",VLOOKUP($B83,'C10 Entry Sheet'!$A$16:$K$194,13,FALSE))</f>
        <v xml:space="preserve"> </v>
      </c>
      <c r="J83" s="28" t="str">
        <f ca="1">IF(($B83=" ")," ",VLOOKUP($B83,'C10 Entry Sheet'!$A$16:$K$194,17,FALSE))</f>
        <v xml:space="preserve"> </v>
      </c>
      <c r="K83" s="28" t="str">
        <f ca="1">IF(($B83=" ")," ",VLOOKUP($B83,'C10 Entry Sheet'!$A$16:$K$194,19,FALSE))</f>
        <v xml:space="preserve"> </v>
      </c>
      <c r="L83" s="28" t="str">
        <f ca="1">IF(($B83=" ")," ",VLOOKUP($B83,'C10 Entry Sheet'!$A$16:$K$194,20,FALSE))</f>
        <v xml:space="preserve"> </v>
      </c>
    </row>
    <row r="84" spans="1:12" s="29" customFormat="1" ht="24.95" customHeight="1">
      <c r="A84" s="25">
        <f t="shared" si="2"/>
        <v>67</v>
      </c>
      <c r="B84" s="25" t="str">
        <f ca="1">IF(ISBLANK('C10 Entry Sheet'!A82)," ",CELL("contents",'C10 Entry Sheet'!A82))</f>
        <v xml:space="preserve"> </v>
      </c>
      <c r="C84" s="26" t="str">
        <f ca="1">IF(($B84=" ")," ",VLOOKUP($B84,'C10 Entry Sheet'!$A$16:$K$194,5,FALSE))</f>
        <v xml:space="preserve"> </v>
      </c>
      <c r="D84" s="26" t="str">
        <f ca="1">IF(($B84=" ")," ",VLOOKUP($B84,'C10 Entry Sheet'!$A$16:$K$194,6,FALSE))</f>
        <v xml:space="preserve"> </v>
      </c>
      <c r="E84" s="27" t="str">
        <f ca="1">IF(($B84=" ")," ",VLOOKUP($B84,'C10 Entry Sheet'!$A$16:$K$194,9,FALSE))</f>
        <v xml:space="preserve"> </v>
      </c>
      <c r="F84" s="27" t="str">
        <f ca="1">IF(($B84=" ")," ",VLOOKUP($B84,'C10 Entry Sheet'!$A$16:$K$194,7,FALSE))</f>
        <v xml:space="preserve"> </v>
      </c>
      <c r="G84" s="28" t="str">
        <f ca="1">IF(($B84=" ")," ",VLOOKUP($B84,'C10 Entry Sheet'!$A$16:$K$194,14,FALSE))</f>
        <v xml:space="preserve"> </v>
      </c>
      <c r="H84" s="27" t="str">
        <f ca="1">IF(($B84=" ")," ",VLOOKUP($B84,'C10 Entry Sheet'!$A$16:$K$194,8,FALSE))</f>
        <v xml:space="preserve"> </v>
      </c>
      <c r="I84" s="27" t="str">
        <f ca="1">IF(($B84=" ")," ",VLOOKUP($B84,'C10 Entry Sheet'!$A$16:$K$194,13,FALSE))</f>
        <v xml:space="preserve"> </v>
      </c>
      <c r="J84" s="28" t="str">
        <f ca="1">IF(($B84=" ")," ",VLOOKUP($B84,'C10 Entry Sheet'!$A$16:$K$194,17,FALSE))</f>
        <v xml:space="preserve"> </v>
      </c>
      <c r="K84" s="28" t="str">
        <f ca="1">IF(($B84=" ")," ",VLOOKUP($B84,'C10 Entry Sheet'!$A$16:$K$194,19,FALSE))</f>
        <v xml:space="preserve"> </v>
      </c>
      <c r="L84" s="28" t="str">
        <f ca="1">IF(($B84=" ")," ",VLOOKUP($B84,'C10 Entry Sheet'!$A$16:$K$194,20,FALSE))</f>
        <v xml:space="preserve"> </v>
      </c>
    </row>
    <row r="85" spans="1:12" s="29" customFormat="1" ht="24.95" customHeight="1">
      <c r="A85" s="25">
        <f t="shared" si="2"/>
        <v>68</v>
      </c>
      <c r="B85" s="25" t="str">
        <f ca="1">IF(ISBLANK('C10 Entry Sheet'!A83)," ",CELL("contents",'C10 Entry Sheet'!A83))</f>
        <v xml:space="preserve"> </v>
      </c>
      <c r="C85" s="26" t="str">
        <f ca="1">IF(($B85=" ")," ",VLOOKUP($B85,'C10 Entry Sheet'!$A$16:$K$194,5,FALSE))</f>
        <v xml:space="preserve"> </v>
      </c>
      <c r="D85" s="26" t="str">
        <f ca="1">IF(($B85=" ")," ",VLOOKUP($B85,'C10 Entry Sheet'!$A$16:$K$194,6,FALSE))</f>
        <v xml:space="preserve"> </v>
      </c>
      <c r="E85" s="27" t="str">
        <f ca="1">IF(($B85=" ")," ",VLOOKUP($B85,'C10 Entry Sheet'!$A$16:$K$194,9,FALSE))</f>
        <v xml:space="preserve"> </v>
      </c>
      <c r="F85" s="27" t="str">
        <f ca="1">IF(($B85=" ")," ",VLOOKUP($B85,'C10 Entry Sheet'!$A$16:$K$194,7,FALSE))</f>
        <v xml:space="preserve"> </v>
      </c>
      <c r="G85" s="28" t="str">
        <f ca="1">IF(($B85=" ")," ",VLOOKUP($B85,'C10 Entry Sheet'!$A$16:$K$194,14,FALSE))</f>
        <v xml:space="preserve"> </v>
      </c>
      <c r="H85" s="27" t="str">
        <f ca="1">IF(($B85=" ")," ",VLOOKUP($B85,'C10 Entry Sheet'!$A$16:$K$194,8,FALSE))</f>
        <v xml:space="preserve"> </v>
      </c>
      <c r="I85" s="27" t="str">
        <f ca="1">IF(($B85=" ")," ",VLOOKUP($B85,'C10 Entry Sheet'!$A$16:$K$194,13,FALSE))</f>
        <v xml:space="preserve"> </v>
      </c>
      <c r="J85" s="28" t="str">
        <f ca="1">IF(($B85=" ")," ",VLOOKUP($B85,'C10 Entry Sheet'!$A$16:$K$194,17,FALSE))</f>
        <v xml:space="preserve"> </v>
      </c>
      <c r="K85" s="28" t="str">
        <f ca="1">IF(($B85=" ")," ",VLOOKUP($B85,'C10 Entry Sheet'!$A$16:$K$194,19,FALSE))</f>
        <v xml:space="preserve"> </v>
      </c>
      <c r="L85" s="28" t="str">
        <f ca="1">IF(($B85=" ")," ",VLOOKUP($B85,'C10 Entry Sheet'!$A$16:$K$194,20,FALSE))</f>
        <v xml:space="preserve"> </v>
      </c>
    </row>
    <row r="86" spans="1:12" s="29" customFormat="1" ht="24.95" customHeight="1">
      <c r="A86" s="25">
        <f t="shared" si="2"/>
        <v>69</v>
      </c>
      <c r="B86" s="25" t="str">
        <f ca="1">IF(ISBLANK('C10 Entry Sheet'!A84)," ",CELL("contents",'C10 Entry Sheet'!A84))</f>
        <v xml:space="preserve"> </v>
      </c>
      <c r="C86" s="26" t="str">
        <f ca="1">IF(($B86=" ")," ",VLOOKUP($B86,'C10 Entry Sheet'!$A$16:$K$194,5,FALSE))</f>
        <v xml:space="preserve"> </v>
      </c>
      <c r="D86" s="26" t="str">
        <f ca="1">IF(($B86=" ")," ",VLOOKUP($B86,'C10 Entry Sheet'!$A$16:$K$194,6,FALSE))</f>
        <v xml:space="preserve"> </v>
      </c>
      <c r="E86" s="27" t="str">
        <f ca="1">IF(($B86=" ")," ",VLOOKUP($B86,'C10 Entry Sheet'!$A$16:$K$194,9,FALSE))</f>
        <v xml:space="preserve"> </v>
      </c>
      <c r="F86" s="27" t="str">
        <f ca="1">IF(($B86=" ")," ",VLOOKUP($B86,'C10 Entry Sheet'!$A$16:$K$194,7,FALSE))</f>
        <v xml:space="preserve"> </v>
      </c>
      <c r="G86" s="28" t="str">
        <f ca="1">IF(($B86=" ")," ",VLOOKUP($B86,'C10 Entry Sheet'!$A$16:$K$194,14,FALSE))</f>
        <v xml:space="preserve"> </v>
      </c>
      <c r="H86" s="27" t="str">
        <f ca="1">IF(($B86=" ")," ",VLOOKUP($B86,'C10 Entry Sheet'!$A$16:$K$194,8,FALSE))</f>
        <v xml:space="preserve"> </v>
      </c>
      <c r="I86" s="27" t="str">
        <f ca="1">IF(($B86=" ")," ",VLOOKUP($B86,'C10 Entry Sheet'!$A$16:$K$194,13,FALSE))</f>
        <v xml:space="preserve"> </v>
      </c>
      <c r="J86" s="28" t="str">
        <f ca="1">IF(($B86=" ")," ",VLOOKUP($B86,'C10 Entry Sheet'!$A$16:$K$194,17,FALSE))</f>
        <v xml:space="preserve"> </v>
      </c>
      <c r="K86" s="28" t="str">
        <f ca="1">IF(($B86=" ")," ",VLOOKUP($B86,'C10 Entry Sheet'!$A$16:$K$194,19,FALSE))</f>
        <v xml:space="preserve"> </v>
      </c>
      <c r="L86" s="28" t="str">
        <f ca="1">IF(($B86=" ")," ",VLOOKUP($B86,'C10 Entry Sheet'!$A$16:$K$194,20,FALSE))</f>
        <v xml:space="preserve"> </v>
      </c>
    </row>
    <row r="87" spans="1:12" s="29" customFormat="1" ht="24.95" customHeight="1">
      <c r="A87" s="25">
        <f t="shared" si="2"/>
        <v>70</v>
      </c>
      <c r="B87" s="25" t="str">
        <f ca="1">IF(ISBLANK('C10 Entry Sheet'!A85)," ",CELL("contents",'C10 Entry Sheet'!A85))</f>
        <v xml:space="preserve"> </v>
      </c>
      <c r="C87" s="26" t="str">
        <f ca="1">IF(($B87=" ")," ",VLOOKUP($B87,'C10 Entry Sheet'!$A$16:$K$194,5,FALSE))</f>
        <v xml:space="preserve"> </v>
      </c>
      <c r="D87" s="26" t="str">
        <f ca="1">IF(($B87=" ")," ",VLOOKUP($B87,'C10 Entry Sheet'!$A$16:$K$194,6,FALSE))</f>
        <v xml:space="preserve"> </v>
      </c>
      <c r="E87" s="27" t="str">
        <f ca="1">IF(($B87=" ")," ",VLOOKUP($B87,'C10 Entry Sheet'!$A$16:$K$194,9,FALSE))</f>
        <v xml:space="preserve"> </v>
      </c>
      <c r="F87" s="27" t="str">
        <f ca="1">IF(($B87=" ")," ",VLOOKUP($B87,'C10 Entry Sheet'!$A$16:$K$194,7,FALSE))</f>
        <v xml:space="preserve"> </v>
      </c>
      <c r="G87" s="28" t="str">
        <f ca="1">IF(($B87=" ")," ",VLOOKUP($B87,'C10 Entry Sheet'!$A$16:$K$194,14,FALSE))</f>
        <v xml:space="preserve"> </v>
      </c>
      <c r="H87" s="27" t="str">
        <f ca="1">IF(($B87=" ")," ",VLOOKUP($B87,'C10 Entry Sheet'!$A$16:$K$194,8,FALSE))</f>
        <v xml:space="preserve"> </v>
      </c>
      <c r="I87" s="27" t="str">
        <f ca="1">IF(($B87=" ")," ",VLOOKUP($B87,'C10 Entry Sheet'!$A$16:$K$194,13,FALSE))</f>
        <v xml:space="preserve"> </v>
      </c>
      <c r="J87" s="28" t="str">
        <f ca="1">IF(($B87=" ")," ",VLOOKUP($B87,'C10 Entry Sheet'!$A$16:$K$194,17,FALSE))</f>
        <v xml:space="preserve"> </v>
      </c>
      <c r="K87" s="28" t="str">
        <f ca="1">IF(($B87=" ")," ",VLOOKUP($B87,'C10 Entry Sheet'!$A$16:$K$194,19,FALSE))</f>
        <v xml:space="preserve"> </v>
      </c>
      <c r="L87" s="28" t="str">
        <f ca="1">IF(($B87=" ")," ",VLOOKUP($B87,'C10 Entry Sheet'!$A$16:$K$194,20,FALSE))</f>
        <v xml:space="preserve"> </v>
      </c>
    </row>
    <row r="88" spans="1:12" s="29" customFormat="1" ht="24.95" customHeight="1" thickBot="1">
      <c r="A88" s="25">
        <f t="shared" si="2"/>
        <v>71</v>
      </c>
      <c r="B88" s="25" t="str">
        <f ca="1">IF(ISBLANK('C10 Entry Sheet'!A86)," ",CELL("contents",'C10 Entry Sheet'!A86))</f>
        <v xml:space="preserve"> </v>
      </c>
      <c r="C88" s="26" t="str">
        <f ca="1">IF(($B88=" ")," ",VLOOKUP($B88,'C10 Entry Sheet'!$A$16:$K$194,5,FALSE))</f>
        <v xml:space="preserve"> </v>
      </c>
      <c r="D88" s="26" t="str">
        <f ca="1">IF(($B88=" ")," ",VLOOKUP($B88,'C10 Entry Sheet'!$A$16:$K$194,6,FALSE))</f>
        <v xml:space="preserve"> </v>
      </c>
      <c r="E88" s="27" t="str">
        <f ca="1">IF(($B88=" ")," ",VLOOKUP($B88,'C10 Entry Sheet'!$A$16:$K$194,9,FALSE))</f>
        <v xml:space="preserve"> </v>
      </c>
      <c r="F88" s="27" t="str">
        <f ca="1">IF(($B88=" ")," ",VLOOKUP($B88,'C10 Entry Sheet'!$A$16:$K$194,7,FALSE))</f>
        <v xml:space="preserve"> </v>
      </c>
      <c r="G88" s="28" t="str">
        <f ca="1">IF(($B88=" ")," ",VLOOKUP($B88,'C10 Entry Sheet'!$A$16:$K$194,14,FALSE))</f>
        <v xml:space="preserve"> </v>
      </c>
      <c r="H88" s="27" t="str">
        <f ca="1">IF(($B88=" ")," ",VLOOKUP($B88,'C10 Entry Sheet'!$A$16:$K$194,8,FALSE))</f>
        <v xml:space="preserve"> </v>
      </c>
      <c r="I88" s="27" t="str">
        <f ca="1">IF(($B88=" ")," ",VLOOKUP($B88,'C10 Entry Sheet'!$A$16:$K$194,13,FALSE))</f>
        <v xml:space="preserve"> </v>
      </c>
      <c r="J88" s="28" t="str">
        <f ca="1">IF(($B88=" ")," ",VLOOKUP($B88,'C10 Entry Sheet'!$A$16:$K$194,17,FALSE))</f>
        <v xml:space="preserve"> </v>
      </c>
      <c r="K88" s="28" t="str">
        <f ca="1">IF(($B88=" ")," ",VLOOKUP($B88,'C10 Entry Sheet'!$A$16:$K$194,19,FALSE))</f>
        <v xml:space="preserve"> </v>
      </c>
      <c r="L88" s="28" t="str">
        <f ca="1">IF(($B88=" ")," ",VLOOKUP($B88,'C10 Entry Sheet'!$A$16:$K$194,20,FALSE))</f>
        <v xml:space="preserve"> </v>
      </c>
    </row>
    <row r="89" spans="1:12" s="29" customFormat="1" ht="24.95" customHeight="1" thickBot="1">
      <c r="A89" s="31"/>
      <c r="B89" s="32"/>
      <c r="C89" s="33"/>
      <c r="D89" s="33"/>
      <c r="E89" s="34"/>
      <c r="F89" s="34"/>
      <c r="G89" s="35"/>
      <c r="H89" s="30" t="s">
        <v>49</v>
      </c>
      <c r="I89" s="23"/>
      <c r="J89" s="24" t="e">
        <f ca="1">SUM(J18:J88)</f>
        <v>#REF!</v>
      </c>
      <c r="K89" s="24" t="e">
        <f ca="1">SUM(K18:K88)</f>
        <v>#REF!</v>
      </c>
      <c r="L89" s="24" t="e">
        <f ca="1">SUM(L18:L88)</f>
        <v>#REF!</v>
      </c>
    </row>
    <row r="103" spans="6:6">
      <c r="F103" t="s">
        <v>62</v>
      </c>
    </row>
  </sheetData>
  <dataConsolidate link="1"/>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25"/>
  <sheetViews>
    <sheetView zoomScaleNormal="100" workbookViewId="0">
      <selection activeCell="C2" sqref="C2:J2"/>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13" t="s">
        <v>35</v>
      </c>
      <c r="D1" s="413"/>
      <c r="E1" s="413"/>
      <c r="F1" s="413"/>
      <c r="G1" s="413"/>
      <c r="H1" s="413"/>
      <c r="I1" s="413"/>
      <c r="J1" s="413"/>
      <c r="K1" s="8"/>
      <c r="L1" s="15" t="s">
        <v>36</v>
      </c>
    </row>
    <row r="2" spans="1:12" ht="23.25">
      <c r="B2" s="7"/>
      <c r="C2" s="413" t="s">
        <v>37</v>
      </c>
      <c r="D2" s="413"/>
      <c r="E2" s="413"/>
      <c r="F2" s="413"/>
      <c r="G2" s="413"/>
      <c r="H2" s="413"/>
      <c r="I2" s="413"/>
      <c r="J2" s="413"/>
      <c r="K2" s="7"/>
      <c r="L2" s="7"/>
    </row>
    <row r="3" spans="1:12" ht="99.95" customHeight="1">
      <c r="A3" s="7"/>
      <c r="B3" s="7"/>
      <c r="C3" s="7"/>
      <c r="D3" s="7"/>
      <c r="E3" s="7"/>
      <c r="F3" s="7"/>
      <c r="G3" s="7"/>
      <c r="H3" s="7"/>
    </row>
    <row r="4" spans="1:12" ht="23.25">
      <c r="A4" s="2"/>
      <c r="B4" s="2" t="s">
        <v>31</v>
      </c>
      <c r="C4" s="11">
        <f ca="1">CELL("contents",'C10 Entry Sheet'!C5)</f>
        <v>12345</v>
      </c>
      <c r="D4" s="10" t="str">
        <f ca="1">CELL("contents",'C10 Entry Sheet'!G5)</f>
        <v>My Company Name Here</v>
      </c>
      <c r="E4" s="10"/>
      <c r="F4" s="10"/>
      <c r="G4" s="10"/>
      <c r="H4" s="10"/>
      <c r="I4" s="10"/>
      <c r="J4" s="10"/>
      <c r="K4" s="10"/>
      <c r="L4" s="10"/>
    </row>
    <row r="5" spans="1:12" ht="23.25">
      <c r="A5" s="8"/>
      <c r="B5" s="8"/>
      <c r="C5" s="9"/>
      <c r="D5" s="13" t="str">
        <f ca="1">CELL("contents",'C10 Entry Sheet'!F6)</f>
        <v>Address  :</v>
      </c>
      <c r="E5" s="13"/>
      <c r="F5" s="13"/>
      <c r="G5" s="13"/>
      <c r="H5" s="13"/>
      <c r="I5" s="13" t="str">
        <f ca="1">CONCATENATE("Phone:","  ",CELL("contents",'C10 Entry Sheet'!G10))</f>
        <v>Phone:  333-3333</v>
      </c>
      <c r="J5" s="13"/>
      <c r="K5" s="13"/>
      <c r="L5" s="13"/>
    </row>
    <row r="6" spans="1:12" ht="23.25" customHeight="1">
      <c r="D6" s="13" t="str">
        <f ca="1">CELL("contents",'C10 Entry Sheet'!G6)</f>
        <v>My Company Address Here</v>
      </c>
      <c r="E6" s="13"/>
      <c r="F6" s="13"/>
      <c r="G6" s="13"/>
      <c r="H6" s="13"/>
      <c r="I6" s="13" t="str">
        <f ca="1">CONCATENATE("Fax:","  ",CELL("contents",'C10 Entry Sheet'!G12))</f>
        <v>Fax:  322-2222</v>
      </c>
      <c r="J6" s="13"/>
      <c r="K6" s="13"/>
      <c r="L6" s="13"/>
    </row>
    <row r="7" spans="1:12" ht="23.25" customHeight="1">
      <c r="D7" s="13" t="str">
        <f ca="1">CELL("contents",'C10 Entry Sheet'!G7)</f>
        <v>My PO Box Here</v>
      </c>
      <c r="E7" s="13"/>
      <c r="F7" s="13"/>
      <c r="G7" s="13"/>
      <c r="H7" s="13"/>
      <c r="I7" s="36" t="str">
        <f ca="1">CONCATENATE("Email:","  ",CELL("contents",'C10 Entry Sheet'!G13))</f>
        <v>Email:  myemailaddress@coralwave.com</v>
      </c>
      <c r="J7" s="13"/>
      <c r="K7" s="13"/>
      <c r="L7" s="13"/>
    </row>
    <row r="8" spans="1:12" ht="23.25" customHeight="1">
      <c r="D8" s="13" t="str">
        <f ca="1">CONCATENATE("Attn:","  ",CELL("contents",'C10 Entry Sheet'!G9))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58</v>
      </c>
      <c r="G11" s="1"/>
    </row>
    <row r="12" spans="1:12" ht="23.25">
      <c r="A12" s="2"/>
      <c r="G12" s="1"/>
    </row>
    <row r="13" spans="1:12" ht="23.25">
      <c r="A13" s="2"/>
      <c r="B13" t="s">
        <v>50</v>
      </c>
      <c r="D13" t="s">
        <v>51</v>
      </c>
      <c r="G13" s="1"/>
      <c r="H13" t="s">
        <v>59</v>
      </c>
      <c r="K13" t="s">
        <v>54</v>
      </c>
    </row>
    <row r="14" spans="1:12" ht="23.25">
      <c r="A14" s="2"/>
      <c r="B14" s="22" t="s">
        <v>52</v>
      </c>
      <c r="D14" s="22" t="s">
        <v>53</v>
      </c>
      <c r="G14" s="1"/>
      <c r="H14" s="22" t="s">
        <v>55</v>
      </c>
      <c r="K14" s="22" t="s">
        <v>56</v>
      </c>
    </row>
    <row r="15" spans="1:12" ht="24" thickBot="1">
      <c r="A15" s="2"/>
      <c r="B15" s="14"/>
      <c r="C15" s="2"/>
      <c r="E15" s="1"/>
      <c r="F15" s="1"/>
      <c r="G15" s="1"/>
    </row>
    <row r="16" spans="1:12" s="19" customFormat="1" ht="19.5" customHeight="1" thickBot="1">
      <c r="A16" s="16" t="s">
        <v>38</v>
      </c>
      <c r="B16" s="17"/>
      <c r="C16" s="17"/>
      <c r="D16" s="17"/>
      <c r="E16" s="17"/>
      <c r="F16" s="17"/>
      <c r="G16" s="17"/>
      <c r="H16" s="17"/>
      <c r="I16" s="17"/>
      <c r="J16" s="17"/>
      <c r="K16" s="17"/>
      <c r="L16" s="18"/>
    </row>
    <row r="17" spans="1:12" ht="25.5">
      <c r="A17" s="6" t="s">
        <v>39</v>
      </c>
      <c r="B17" s="12" t="s">
        <v>40</v>
      </c>
      <c r="C17" s="20" t="s">
        <v>41</v>
      </c>
      <c r="D17" s="20" t="s">
        <v>42</v>
      </c>
      <c r="E17" s="12" t="s">
        <v>43</v>
      </c>
      <c r="F17" s="12" t="s">
        <v>44</v>
      </c>
      <c r="G17" s="12" t="s">
        <v>45</v>
      </c>
      <c r="H17" s="12" t="s">
        <v>57</v>
      </c>
      <c r="I17" s="12" t="s">
        <v>29</v>
      </c>
      <c r="J17" s="12" t="s">
        <v>46</v>
      </c>
      <c r="K17" s="12" t="s">
        <v>47</v>
      </c>
      <c r="L17" s="12" t="s">
        <v>48</v>
      </c>
    </row>
    <row r="18" spans="1:12" s="29" customFormat="1" ht="24.95" customHeight="1">
      <c r="A18" s="25">
        <v>1</v>
      </c>
      <c r="B18" s="25">
        <f ca="1">IF(ISBLANK('C10 Entry Sheet'!A16)," ",CELL("contents",'C10 Entry Sheet'!A16))</f>
        <v>11867485</v>
      </c>
      <c r="C18" s="26" t="str">
        <f ca="1">IF(($B18=" ")," ",VLOOKUP($B18,'C10 Entry Sheet'!$A$16:$K$194,5,FALSE))</f>
        <v>W</v>
      </c>
      <c r="D18" s="26">
        <f ca="1">IF(($B18=" ")," ",VLOOKUP($B18,'C10 Entry Sheet'!$A$16:$K$194,6,FALSE))</f>
        <v>5</v>
      </c>
      <c r="E18" s="27">
        <f ca="1">IF(($B18=" ")," ",VLOOKUP($B18,'C10 Entry Sheet'!$A$16:$K$194,9,FALSE))</f>
        <v>168.08</v>
      </c>
      <c r="F18" s="27">
        <f ca="1">IF(($B18=" ")," ",VLOOKUP($B18,'C10 Entry Sheet'!$A$16:$K$194,7,FALSE))</f>
        <v>0</v>
      </c>
      <c r="G18" s="28" t="e">
        <f ca="1">IF(($B18=" ")," ",VLOOKUP($B18,'C10 Entry Sheet'!$A$16:$K$194,14,FALSE))</f>
        <v>#REF!</v>
      </c>
      <c r="H18" s="27">
        <f ca="1">IF(($B18=" ")," ",VLOOKUP($B18,'C10 Entry Sheet'!$A$16:$K$194,8,FALSE))</f>
        <v>4050</v>
      </c>
      <c r="I18" s="27" t="e">
        <f ca="1">IF(($B18=" ")," ",VLOOKUP($B18,'C10 Entry Sheet'!$A$16:$K$194,13,FALSE))</f>
        <v>#REF!</v>
      </c>
      <c r="J18" s="28" t="e">
        <f ca="1">IF(($B18=" ")," ",VLOOKUP($B18,'C10 Entry Sheet'!$A$16:$K$194,17,FALSE))</f>
        <v>#REF!</v>
      </c>
      <c r="K18" s="28" t="e">
        <f ca="1">IF(($B18=" ")," ",VLOOKUP($B18,'C10 Entry Sheet'!$A$16:$K$194,19,FALSE))</f>
        <v>#REF!</v>
      </c>
      <c r="L18" s="28" t="e">
        <f ca="1">IF(($B18=" ")," ",VLOOKUP($B18,'C10 Entry Sheet'!$A$16:$K$194,20,FALSE))</f>
        <v>#REF!</v>
      </c>
    </row>
    <row r="19" spans="1:12" s="29" customFormat="1" ht="24.95" customHeight="1">
      <c r="A19" s="25">
        <f t="shared" ref="A19:A50" si="0">SUM(A18+1)</f>
        <v>2</v>
      </c>
      <c r="B19" s="25" t="str">
        <f ca="1">IF(ISBLANK('C10 Entry Sheet'!A17)," ",CELL("contents",'C10 Entry Sheet'!A17))</f>
        <v xml:space="preserve"> </v>
      </c>
      <c r="C19" s="26" t="str">
        <f ca="1">IF(($B19=" ")," ",VLOOKUP($B19,'C10 Entry Sheet'!$A$16:$K$194,5,FALSE))</f>
        <v xml:space="preserve"> </v>
      </c>
      <c r="D19" s="26" t="str">
        <f ca="1">IF(($B19=" ")," ",VLOOKUP($B19,'C10 Entry Sheet'!$A$16:$K$194,6,FALSE))</f>
        <v xml:space="preserve"> </v>
      </c>
      <c r="E19" s="27" t="str">
        <f ca="1">IF(($B19=" ")," ",VLOOKUP($B19,'C10 Entry Sheet'!$A$16:$K$194,9,FALSE))</f>
        <v xml:space="preserve"> </v>
      </c>
      <c r="F19" s="27" t="str">
        <f ca="1">IF(($B19=" ")," ",VLOOKUP($B19,'C10 Entry Sheet'!$A$16:$K$194,7,FALSE))</f>
        <v xml:space="preserve"> </v>
      </c>
      <c r="G19" s="28" t="str">
        <f ca="1">IF(($B19=" ")," ",VLOOKUP($B19,'C10 Entry Sheet'!$A$16:$K$194,14,FALSE))</f>
        <v xml:space="preserve"> </v>
      </c>
      <c r="H19" s="27" t="str">
        <f ca="1">IF(($B19=" ")," ",VLOOKUP($B19,'C10 Entry Sheet'!$A$16:$K$194,8,FALSE))</f>
        <v xml:space="preserve"> </v>
      </c>
      <c r="I19" s="27" t="str">
        <f ca="1">IF(($B19=" ")," ",VLOOKUP($B19,'C10 Entry Sheet'!$A$16:$K$194,13,FALSE))</f>
        <v xml:space="preserve"> </v>
      </c>
      <c r="J19" s="28" t="str">
        <f ca="1">IF(($B19=" ")," ",VLOOKUP($B19,'C10 Entry Sheet'!$A$16:$K$194,17,FALSE))</f>
        <v xml:space="preserve"> </v>
      </c>
      <c r="K19" s="28" t="str">
        <f ca="1">IF(($B19=" ")," ",VLOOKUP($B19,'C10 Entry Sheet'!$A$16:$K$194,19,FALSE))</f>
        <v xml:space="preserve"> </v>
      </c>
      <c r="L19" s="28" t="str">
        <f ca="1">IF(($B19=" ")," ",VLOOKUP($B19,'C10 Entry Sheet'!$A$16:$K$194,20,FALSE))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Sheet'!$A$16:$K$194,5,FALSE))</f>
        <v xml:space="preserve"> </v>
      </c>
      <c r="D20" s="26" t="str">
        <f ca="1">IF(($B20=" ")," ",VLOOKUP($B20,'C10 Entry Sheet'!$A$16:$K$194,6,FALSE))</f>
        <v xml:space="preserve"> </v>
      </c>
      <c r="E20" s="27" t="str">
        <f ca="1">IF(($B20=" ")," ",VLOOKUP($B20,'C10 Entry Sheet'!$A$16:$K$194,9,FALSE))</f>
        <v xml:space="preserve"> </v>
      </c>
      <c r="F20" s="27" t="str">
        <f ca="1">IF(($B20=" ")," ",VLOOKUP($B20,'C10 Entry Sheet'!$A$16:$K$194,7,FALSE))</f>
        <v xml:space="preserve"> </v>
      </c>
      <c r="G20" s="28" t="str">
        <f ca="1">IF(($B20=" ")," ",VLOOKUP($B20,'C10 Entry Sheet'!$A$16:$K$194,14,FALSE))</f>
        <v xml:space="preserve"> </v>
      </c>
      <c r="H20" s="27" t="str">
        <f ca="1">IF(($B20=" ")," ",VLOOKUP($B20,'C10 Entry Sheet'!$A$16:$K$194,8,FALSE))</f>
        <v xml:space="preserve"> </v>
      </c>
      <c r="I20" s="27" t="str">
        <f ca="1">IF(($B20=" ")," ",VLOOKUP($B20,'C10 Entry Sheet'!$A$16:$K$194,13,FALSE))</f>
        <v xml:space="preserve"> </v>
      </c>
      <c r="J20" s="28" t="str">
        <f ca="1">IF(($B20=" ")," ",VLOOKUP($B20,'C10 Entry Sheet'!$A$16:$K$194,17,FALSE))</f>
        <v xml:space="preserve"> </v>
      </c>
      <c r="K20" s="28" t="str">
        <f ca="1">IF(($B20=" ")," ",VLOOKUP($B20,'C10 Entry Sheet'!$A$16:$K$194,19,FALSE))</f>
        <v xml:space="preserve"> </v>
      </c>
      <c r="L20" s="28" t="str">
        <f ca="1">IF(($B20=" ")," ",VLOOKUP($B20,'C10 Entry Sheet'!$A$16:$K$194,20,FALSE))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Sheet'!$A$16:$K$194,5,FALSE))</f>
        <v xml:space="preserve"> </v>
      </c>
      <c r="D21" s="26" t="str">
        <f ca="1">IF(($B21=" ")," ",VLOOKUP($B21,'C10 Entry Sheet'!$A$16:$K$194,6,FALSE))</f>
        <v xml:space="preserve"> </v>
      </c>
      <c r="E21" s="27" t="str">
        <f ca="1">IF(($B21=" ")," ",VLOOKUP($B21,'C10 Entry Sheet'!$A$16:$K$194,9,FALSE))</f>
        <v xml:space="preserve"> </v>
      </c>
      <c r="F21" s="27" t="str">
        <f ca="1">IF(($B21=" ")," ",VLOOKUP($B21,'C10 Entry Sheet'!$A$16:$K$194,7,FALSE))</f>
        <v xml:space="preserve"> </v>
      </c>
      <c r="G21" s="28" t="str">
        <f ca="1">IF(($B21=" ")," ",VLOOKUP($B21,'C10 Entry Sheet'!$A$16:$K$194,14,FALSE))</f>
        <v xml:space="preserve"> </v>
      </c>
      <c r="H21" s="27" t="str">
        <f ca="1">IF(($B21=" ")," ",VLOOKUP($B21,'C10 Entry Sheet'!$A$16:$K$194,8,FALSE))</f>
        <v xml:space="preserve"> </v>
      </c>
      <c r="I21" s="27" t="str">
        <f ca="1">IF(($B21=" ")," ",VLOOKUP($B21,'C10 Entry Sheet'!$A$16:$K$194,13,FALSE))</f>
        <v xml:space="preserve"> </v>
      </c>
      <c r="J21" s="28" t="str">
        <f ca="1">IF(($B21=" ")," ",VLOOKUP($B21,'C10 Entry Sheet'!$A$16:$K$194,17,FALSE))</f>
        <v xml:space="preserve"> </v>
      </c>
      <c r="K21" s="28" t="str">
        <f ca="1">IF(($B21=" ")," ",VLOOKUP($B21,'C10 Entry Sheet'!$A$16:$K$194,19,FALSE))</f>
        <v xml:space="preserve"> </v>
      </c>
      <c r="L21" s="28" t="str">
        <f ca="1">IF(($B21=" ")," ",VLOOKUP($B21,'C10 Entry Sheet'!$A$16:$K$194,20,FALSE))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Sheet'!$A$16:$K$194,5,FALSE))</f>
        <v xml:space="preserve"> </v>
      </c>
      <c r="D22" s="26" t="str">
        <f ca="1">IF(($B22=" ")," ",VLOOKUP($B22,'C10 Entry Sheet'!$A$16:$K$194,6,FALSE))</f>
        <v xml:space="preserve"> </v>
      </c>
      <c r="E22" s="27" t="str">
        <f ca="1">IF(($B22=" ")," ",VLOOKUP($B22,'C10 Entry Sheet'!$A$16:$K$194,9,FALSE))</f>
        <v xml:space="preserve"> </v>
      </c>
      <c r="F22" s="27" t="str">
        <f ca="1">IF(($B22=" ")," ",VLOOKUP($B22,'C10 Entry Sheet'!$A$16:$K$194,7,FALSE))</f>
        <v xml:space="preserve"> </v>
      </c>
      <c r="G22" s="28" t="str">
        <f ca="1">IF(($B22=" ")," ",VLOOKUP($B22,'C10 Entry Sheet'!$A$16:$K$194,14,FALSE))</f>
        <v xml:space="preserve"> </v>
      </c>
      <c r="H22" s="27" t="str">
        <f ca="1">IF(($B22=" ")," ",VLOOKUP($B22,'C10 Entry Sheet'!$A$16:$K$194,8,FALSE))</f>
        <v xml:space="preserve"> </v>
      </c>
      <c r="I22" s="27" t="str">
        <f ca="1">IF(($B22=" ")," ",VLOOKUP($B22,'C10 Entry Sheet'!$A$16:$K$194,13,FALSE))</f>
        <v xml:space="preserve"> </v>
      </c>
      <c r="J22" s="28" t="str">
        <f ca="1">IF(($B22=" ")," ",VLOOKUP($B22,'C10 Entry Sheet'!$A$16:$K$194,17,FALSE))</f>
        <v xml:space="preserve"> </v>
      </c>
      <c r="K22" s="28" t="str">
        <f ca="1">IF(($B22=" ")," ",VLOOKUP($B22,'C10 Entry Sheet'!$A$16:$K$194,19,FALSE))</f>
        <v xml:space="preserve"> </v>
      </c>
      <c r="L22" s="28" t="str">
        <f ca="1">IF(($B22=" ")," ",VLOOKUP($B22,'C10 Entry Sheet'!$A$16:$K$194,20,FALSE))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Sheet'!$A$16:$K$194,5,FALSE))</f>
        <v xml:space="preserve"> </v>
      </c>
      <c r="D23" s="26" t="str">
        <f ca="1">IF(($B23=" ")," ",VLOOKUP($B23,'C10 Entry Sheet'!$A$16:$K$194,6,FALSE))</f>
        <v xml:space="preserve"> </v>
      </c>
      <c r="E23" s="27" t="str">
        <f ca="1">IF(($B23=" ")," ",VLOOKUP($B23,'C10 Entry Sheet'!$A$16:$K$194,9,FALSE))</f>
        <v xml:space="preserve"> </v>
      </c>
      <c r="F23" s="27" t="str">
        <f ca="1">IF(($B23=" ")," ",VLOOKUP($B23,'C10 Entry Sheet'!$A$16:$K$194,7,FALSE))</f>
        <v xml:space="preserve"> </v>
      </c>
      <c r="G23" s="28" t="str">
        <f ca="1">IF(($B23=" ")," ",VLOOKUP($B23,'C10 Entry Sheet'!$A$16:$K$194,14,FALSE))</f>
        <v xml:space="preserve"> </v>
      </c>
      <c r="H23" s="27" t="str">
        <f ca="1">IF(($B23=" ")," ",VLOOKUP($B23,'C10 Entry Sheet'!$A$16:$K$194,8,FALSE))</f>
        <v xml:space="preserve"> </v>
      </c>
      <c r="I23" s="27" t="str">
        <f ca="1">IF(($B23=" ")," ",VLOOKUP($B23,'C10 Entry Sheet'!$A$16:$K$194,13,FALSE))</f>
        <v xml:space="preserve"> </v>
      </c>
      <c r="J23" s="28" t="str">
        <f ca="1">IF(($B23=" ")," ",VLOOKUP($B23,'C10 Entry Sheet'!$A$16:$K$194,17,FALSE))</f>
        <v xml:space="preserve"> </v>
      </c>
      <c r="K23" s="28" t="str">
        <f ca="1">IF(($B23=" ")," ",VLOOKUP($B23,'C10 Entry Sheet'!$A$16:$K$194,19,FALSE))</f>
        <v xml:space="preserve"> </v>
      </c>
      <c r="L23" s="28" t="str">
        <f ca="1">IF(($B23=" ")," ",VLOOKUP($B23,'C10 Entry Sheet'!$A$16:$K$194,20,FALSE))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Sheet'!$A$16:$K$194,5,FALSE))</f>
        <v xml:space="preserve"> </v>
      </c>
      <c r="D24" s="26" t="str">
        <f ca="1">IF(($B24=" ")," ",VLOOKUP($B24,'C10 Entry Sheet'!$A$16:$K$194,6,FALSE))</f>
        <v xml:space="preserve"> </v>
      </c>
      <c r="E24" s="27" t="str">
        <f ca="1">IF(($B24=" ")," ",VLOOKUP($B24,'C10 Entry Sheet'!$A$16:$K$194,9,FALSE))</f>
        <v xml:space="preserve"> </v>
      </c>
      <c r="F24" s="27" t="str">
        <f ca="1">IF(($B24=" ")," ",VLOOKUP($B24,'C10 Entry Sheet'!$A$16:$K$194,7,FALSE))</f>
        <v xml:space="preserve"> </v>
      </c>
      <c r="G24" s="28" t="str">
        <f ca="1">IF(($B24=" ")," ",VLOOKUP($B24,'C10 Entry Sheet'!$A$16:$K$194,14,FALSE))</f>
        <v xml:space="preserve"> </v>
      </c>
      <c r="H24" s="27" t="str">
        <f ca="1">IF(($B24=" ")," ",VLOOKUP($B24,'C10 Entry Sheet'!$A$16:$K$194,8,FALSE))</f>
        <v xml:space="preserve"> </v>
      </c>
      <c r="I24" s="27" t="str">
        <f ca="1">IF(($B24=" ")," ",VLOOKUP($B24,'C10 Entry Sheet'!$A$16:$K$194,13,FALSE))</f>
        <v xml:space="preserve"> </v>
      </c>
      <c r="J24" s="28" t="str">
        <f ca="1">IF(($B24=" ")," ",VLOOKUP($B24,'C10 Entry Sheet'!$A$16:$K$194,17,FALSE))</f>
        <v xml:space="preserve"> </v>
      </c>
      <c r="K24" s="28" t="str">
        <f ca="1">IF(($B24=" ")," ",VLOOKUP($B24,'C10 Entry Sheet'!$A$16:$K$194,19,FALSE))</f>
        <v xml:space="preserve"> </v>
      </c>
      <c r="L24" s="28" t="str">
        <f ca="1">IF(($B24=" ")," ",VLOOKUP($B24,'C10 Entry Sheet'!$A$16:$K$194,20,FALSE))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Sheet'!$A$16:$K$194,5,FALSE))</f>
        <v xml:space="preserve"> </v>
      </c>
      <c r="D25" s="26" t="str">
        <f ca="1">IF(($B25=" ")," ",VLOOKUP($B25,'C10 Entry Sheet'!$A$16:$K$194,6,FALSE))</f>
        <v xml:space="preserve"> </v>
      </c>
      <c r="E25" s="27" t="str">
        <f ca="1">IF(($B25=" ")," ",VLOOKUP($B25,'C10 Entry Sheet'!$A$16:$K$194,9,FALSE))</f>
        <v xml:space="preserve"> </v>
      </c>
      <c r="F25" s="27" t="str">
        <f ca="1">IF(($B25=" ")," ",VLOOKUP($B25,'C10 Entry Sheet'!$A$16:$K$194,7,FALSE))</f>
        <v xml:space="preserve"> </v>
      </c>
      <c r="G25" s="28" t="str">
        <f ca="1">IF(($B25=" ")," ",VLOOKUP($B25,'C10 Entry Sheet'!$A$16:$K$194,14,FALSE))</f>
        <v xml:space="preserve"> </v>
      </c>
      <c r="H25" s="27" t="str">
        <f ca="1">IF(($B25=" ")," ",VLOOKUP($B25,'C10 Entry Sheet'!$A$16:$K$194,8,FALSE))</f>
        <v xml:space="preserve"> </v>
      </c>
      <c r="I25" s="27" t="str">
        <f ca="1">IF(($B25=" ")," ",VLOOKUP($B25,'C10 Entry Sheet'!$A$16:$K$194,13,FALSE))</f>
        <v xml:space="preserve"> </v>
      </c>
      <c r="J25" s="28" t="str">
        <f ca="1">IF(($B25=" ")," ",VLOOKUP($B25,'C10 Entry Sheet'!$A$16:$K$194,17,FALSE))</f>
        <v xml:space="preserve"> </v>
      </c>
      <c r="K25" s="28" t="str">
        <f ca="1">IF(($B25=" ")," ",VLOOKUP($B25,'C10 Entry Sheet'!$A$16:$K$194,19,FALSE))</f>
        <v xml:space="preserve"> </v>
      </c>
      <c r="L25" s="28" t="str">
        <f ca="1">IF(($B25=" ")," ",VLOOKUP($B25,'C10 Entry Sheet'!$A$16:$K$194,20,FALSE))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Sheet'!$A$16:$K$194,5,FALSE))</f>
        <v xml:space="preserve"> </v>
      </c>
      <c r="D26" s="26" t="str">
        <f ca="1">IF(($B26=" ")," ",VLOOKUP($B26,'C10 Entry Sheet'!$A$16:$K$194,6,FALSE))</f>
        <v xml:space="preserve"> </v>
      </c>
      <c r="E26" s="27" t="str">
        <f ca="1">IF(($B26=" ")," ",VLOOKUP($B26,'C10 Entry Sheet'!$A$16:$K$194,9,FALSE))</f>
        <v xml:space="preserve"> </v>
      </c>
      <c r="F26" s="27" t="str">
        <f ca="1">IF(($B26=" ")," ",VLOOKUP($B26,'C10 Entry Sheet'!$A$16:$K$194,7,FALSE))</f>
        <v xml:space="preserve"> </v>
      </c>
      <c r="G26" s="28" t="str">
        <f ca="1">IF(($B26=" ")," ",VLOOKUP($B26,'C10 Entry Sheet'!$A$16:$K$194,14,FALSE))</f>
        <v xml:space="preserve"> </v>
      </c>
      <c r="H26" s="27" t="str">
        <f ca="1">IF(($B26=" ")," ",VLOOKUP($B26,'C10 Entry Sheet'!$A$16:$K$194,8,FALSE))</f>
        <v xml:space="preserve"> </v>
      </c>
      <c r="I26" s="27" t="str">
        <f ca="1">IF(($B26=" ")," ",VLOOKUP($B26,'C10 Entry Sheet'!$A$16:$K$194,13,FALSE))</f>
        <v xml:space="preserve"> </v>
      </c>
      <c r="J26" s="28" t="str">
        <f ca="1">IF(($B26=" ")," ",VLOOKUP($B26,'C10 Entry Sheet'!$A$16:$K$194,17,FALSE))</f>
        <v xml:space="preserve"> </v>
      </c>
      <c r="K26" s="28" t="str">
        <f ca="1">IF(($B26=" ")," ",VLOOKUP($B26,'C10 Entry Sheet'!$A$16:$K$194,19,FALSE))</f>
        <v xml:space="preserve"> </v>
      </c>
      <c r="L26" s="28" t="str">
        <f ca="1">IF(($B26=" ")," ",VLOOKUP($B26,'C10 Entry Sheet'!$A$16:$K$194,20,FALSE))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Sheet'!$A$16:$K$194,5,FALSE))</f>
        <v xml:space="preserve"> </v>
      </c>
      <c r="D27" s="26" t="str">
        <f ca="1">IF(($B27=" ")," ",VLOOKUP($B27,'C10 Entry Sheet'!$A$16:$K$194,6,FALSE))</f>
        <v xml:space="preserve"> </v>
      </c>
      <c r="E27" s="27" t="str">
        <f ca="1">IF(($B27=" ")," ",VLOOKUP($B27,'C10 Entry Sheet'!$A$16:$K$194,9,FALSE))</f>
        <v xml:space="preserve"> </v>
      </c>
      <c r="F27" s="27" t="str">
        <f ca="1">IF(($B27=" ")," ",VLOOKUP($B27,'C10 Entry Sheet'!$A$16:$K$194,7,FALSE))</f>
        <v xml:space="preserve"> </v>
      </c>
      <c r="G27" s="28" t="str">
        <f ca="1">IF(($B27=" ")," ",VLOOKUP($B27,'C10 Entry Sheet'!$A$16:$K$194,14,FALSE))</f>
        <v xml:space="preserve"> </v>
      </c>
      <c r="H27" s="27" t="str">
        <f ca="1">IF(($B27=" ")," ",VLOOKUP($B27,'C10 Entry Sheet'!$A$16:$K$194,8,FALSE))</f>
        <v xml:space="preserve"> </v>
      </c>
      <c r="I27" s="27" t="str">
        <f ca="1">IF(($B27=" ")," ",VLOOKUP($B27,'C10 Entry Sheet'!$A$16:$K$194,13,FALSE))</f>
        <v xml:space="preserve"> </v>
      </c>
      <c r="J27" s="28" t="str">
        <f ca="1">IF(($B27=" ")," ",VLOOKUP($B27,'C10 Entry Sheet'!$A$16:$K$194,17,FALSE))</f>
        <v xml:space="preserve"> </v>
      </c>
      <c r="K27" s="28" t="str">
        <f ca="1">IF(($B27=" ")," ",VLOOKUP($B27,'C10 Entry Sheet'!$A$16:$K$194,19,FALSE))</f>
        <v xml:space="preserve"> </v>
      </c>
      <c r="L27" s="28" t="str">
        <f ca="1">IF(($B27=" ")," ",VLOOKUP($B27,'C10 Entry Sheet'!$A$16:$K$194,20,FALSE))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Sheet'!$A$16:$K$194,5,FALSE))</f>
        <v xml:space="preserve"> </v>
      </c>
      <c r="D28" s="26" t="str">
        <f ca="1">IF(($B28=" ")," ",VLOOKUP($B28,'C10 Entry Sheet'!$A$16:$K$194,6,FALSE))</f>
        <v xml:space="preserve"> </v>
      </c>
      <c r="E28" s="27" t="str">
        <f ca="1">IF(($B28=" ")," ",VLOOKUP($B28,'C10 Entry Sheet'!$A$16:$K$194,9,FALSE))</f>
        <v xml:space="preserve"> </v>
      </c>
      <c r="F28" s="27" t="str">
        <f ca="1">IF(($B28=" ")," ",VLOOKUP($B28,'C10 Entry Sheet'!$A$16:$K$194,7,FALSE))</f>
        <v xml:space="preserve"> </v>
      </c>
      <c r="G28" s="28" t="str">
        <f ca="1">IF(($B28=" ")," ",VLOOKUP($B28,'C10 Entry Sheet'!$A$16:$K$194,14,FALSE))</f>
        <v xml:space="preserve"> </v>
      </c>
      <c r="H28" s="27" t="str">
        <f ca="1">IF(($B28=" ")," ",VLOOKUP($B28,'C10 Entry Sheet'!$A$16:$K$194,8,FALSE))</f>
        <v xml:space="preserve"> </v>
      </c>
      <c r="I28" s="27" t="str">
        <f ca="1">IF(($B28=" ")," ",VLOOKUP($B28,'C10 Entry Sheet'!$A$16:$K$194,13,FALSE))</f>
        <v xml:space="preserve"> </v>
      </c>
      <c r="J28" s="28" t="str">
        <f ca="1">IF(($B28=" ")," ",VLOOKUP($B28,'C10 Entry Sheet'!$A$16:$K$194,17,FALSE))</f>
        <v xml:space="preserve"> </v>
      </c>
      <c r="K28" s="28" t="str">
        <f ca="1">IF(($B28=" ")," ",VLOOKUP($B28,'C10 Entry Sheet'!$A$16:$K$194,19,FALSE))</f>
        <v xml:space="preserve"> </v>
      </c>
      <c r="L28" s="28" t="str">
        <f ca="1">IF(($B28=" ")," ",VLOOKUP($B28,'C10 Entry Sheet'!$A$16:$K$194,20,FALSE))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Sheet'!$A$16:$K$194,5,FALSE))</f>
        <v xml:space="preserve"> </v>
      </c>
      <c r="D29" s="26" t="str">
        <f ca="1">IF(($B29=" ")," ",VLOOKUP($B29,'C10 Entry Sheet'!$A$16:$K$194,6,FALSE))</f>
        <v xml:space="preserve"> </v>
      </c>
      <c r="E29" s="27" t="str">
        <f ca="1">IF(($B29=" ")," ",VLOOKUP($B29,'C10 Entry Sheet'!$A$16:$K$194,9,FALSE))</f>
        <v xml:space="preserve"> </v>
      </c>
      <c r="F29" s="27" t="str">
        <f ca="1">IF(($B29=" ")," ",VLOOKUP($B29,'C10 Entry Sheet'!$A$16:$K$194,7,FALSE))</f>
        <v xml:space="preserve"> </v>
      </c>
      <c r="G29" s="28" t="str">
        <f ca="1">IF(($B29=" ")," ",VLOOKUP($B29,'C10 Entry Sheet'!$A$16:$K$194,14,FALSE))</f>
        <v xml:space="preserve"> </v>
      </c>
      <c r="H29" s="27" t="str">
        <f ca="1">IF(($B29=" ")," ",VLOOKUP($B29,'C10 Entry Sheet'!$A$16:$K$194,8,FALSE))</f>
        <v xml:space="preserve"> </v>
      </c>
      <c r="I29" s="27" t="str">
        <f ca="1">IF(($B29=" ")," ",VLOOKUP($B29,'C10 Entry Sheet'!$A$16:$K$194,13,FALSE))</f>
        <v xml:space="preserve"> </v>
      </c>
      <c r="J29" s="28" t="str">
        <f ca="1">IF(($B29=" ")," ",VLOOKUP($B29,'C10 Entry Sheet'!$A$16:$K$194,17,FALSE))</f>
        <v xml:space="preserve"> </v>
      </c>
      <c r="K29" s="28" t="str">
        <f ca="1">IF(($B29=" ")," ",VLOOKUP($B29,'C10 Entry Sheet'!$A$16:$K$194,19,FALSE))</f>
        <v xml:space="preserve"> </v>
      </c>
      <c r="L29" s="28" t="str">
        <f ca="1">IF(($B29=" ")," ",VLOOKUP($B29,'C10 Entry Sheet'!$A$16:$K$194,20,FALSE))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Sheet'!$A$16:$K$194,5,FALSE))</f>
        <v xml:space="preserve"> </v>
      </c>
      <c r="D30" s="26" t="str">
        <f ca="1">IF(($B30=" ")," ",VLOOKUP($B30,'C10 Entry Sheet'!$A$16:$K$194,6,FALSE))</f>
        <v xml:space="preserve"> </v>
      </c>
      <c r="E30" s="27" t="str">
        <f ca="1">IF(($B30=" ")," ",VLOOKUP($B30,'C10 Entry Sheet'!$A$16:$K$194,9,FALSE))</f>
        <v xml:space="preserve"> </v>
      </c>
      <c r="F30" s="27" t="str">
        <f ca="1">IF(($B30=" ")," ",VLOOKUP($B30,'C10 Entry Sheet'!$A$16:$K$194,7,FALSE))</f>
        <v xml:space="preserve"> </v>
      </c>
      <c r="G30" s="28" t="str">
        <f ca="1">IF(($B30=" ")," ",VLOOKUP($B30,'C10 Entry Sheet'!$A$16:$K$194,14,FALSE))</f>
        <v xml:space="preserve"> </v>
      </c>
      <c r="H30" s="27" t="str">
        <f ca="1">IF(($B30=" ")," ",VLOOKUP($B30,'C10 Entry Sheet'!$A$16:$K$194,8,FALSE))</f>
        <v xml:space="preserve"> </v>
      </c>
      <c r="I30" s="27" t="str">
        <f ca="1">IF(($B30=" ")," ",VLOOKUP($B30,'C10 Entry Sheet'!$A$16:$K$194,13,FALSE))</f>
        <v xml:space="preserve"> </v>
      </c>
      <c r="J30" s="28" t="str">
        <f ca="1">IF(($B30=" ")," ",VLOOKUP($B30,'C10 Entry Sheet'!$A$16:$K$194,17,FALSE))</f>
        <v xml:space="preserve"> </v>
      </c>
      <c r="K30" s="28" t="str">
        <f ca="1">IF(($B30=" ")," ",VLOOKUP($B30,'C10 Entry Sheet'!$A$16:$K$194,19,FALSE))</f>
        <v xml:space="preserve"> </v>
      </c>
      <c r="L30" s="28" t="str">
        <f ca="1">IF(($B30=" ")," ",VLOOKUP($B30,'C10 Entry Sheet'!$A$16:$K$194,20,FALSE))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Sheet'!$A$16:$K$194,5,FALSE))</f>
        <v xml:space="preserve"> </v>
      </c>
      <c r="D31" s="26" t="str">
        <f ca="1">IF(($B31=" ")," ",VLOOKUP($B31,'C10 Entry Sheet'!$A$16:$K$194,6,FALSE))</f>
        <v xml:space="preserve"> </v>
      </c>
      <c r="E31" s="27" t="str">
        <f ca="1">IF(($B31=" ")," ",VLOOKUP($B31,'C10 Entry Sheet'!$A$16:$K$194,9,FALSE))</f>
        <v xml:space="preserve"> </v>
      </c>
      <c r="F31" s="27" t="str">
        <f ca="1">IF(($B31=" ")," ",VLOOKUP($B31,'C10 Entry Sheet'!$A$16:$K$194,7,FALSE))</f>
        <v xml:space="preserve"> </v>
      </c>
      <c r="G31" s="28" t="str">
        <f ca="1">IF(($B31=" ")," ",VLOOKUP($B31,'C10 Entry Sheet'!$A$16:$K$194,14,FALSE))</f>
        <v xml:space="preserve"> </v>
      </c>
      <c r="H31" s="27" t="str">
        <f ca="1">IF(($B31=" ")," ",VLOOKUP($B31,'C10 Entry Sheet'!$A$16:$K$194,8,FALSE))</f>
        <v xml:space="preserve"> </v>
      </c>
      <c r="I31" s="27" t="str">
        <f ca="1">IF(($B31=" ")," ",VLOOKUP($B31,'C10 Entry Sheet'!$A$16:$K$194,13,FALSE))</f>
        <v xml:space="preserve"> </v>
      </c>
      <c r="J31" s="28" t="str">
        <f ca="1">IF(($B31=" ")," ",VLOOKUP($B31,'C10 Entry Sheet'!$A$16:$K$194,17,FALSE))</f>
        <v xml:space="preserve"> </v>
      </c>
      <c r="K31" s="28" t="str">
        <f ca="1">IF(($B31=" ")," ",VLOOKUP($B31,'C10 Entry Sheet'!$A$16:$K$194,19,FALSE))</f>
        <v xml:space="preserve"> </v>
      </c>
      <c r="L31" s="28" t="str">
        <f ca="1">IF(($B31=" ")," ",VLOOKUP($B31,'C10 Entry Sheet'!$A$16:$K$194,20,FALSE))</f>
        <v xml:space="preserve"> </v>
      </c>
    </row>
    <row r="32" spans="1:12" s="29" customFormat="1" ht="24.95" customHeight="1">
      <c r="A32" s="25">
        <f t="shared" si="0"/>
        <v>15</v>
      </c>
      <c r="B32" s="25" t="str">
        <f ca="1">IF(ISBLANK('C10 Entry Sheet'!A22)," ",CELL("contents",'C10 Entry Sheet'!A22))</f>
        <v xml:space="preserve"> </v>
      </c>
      <c r="C32" s="26" t="str">
        <f ca="1">IF(($B32=" ")," ",VLOOKUP($B32,'C10 Entry Sheet'!$A$16:$K$194,5,FALSE))</f>
        <v xml:space="preserve"> </v>
      </c>
      <c r="D32" s="26" t="str">
        <f ca="1">IF(($B32=" ")," ",VLOOKUP($B32,'C10 Entry Sheet'!$A$16:$K$194,6,FALSE))</f>
        <v xml:space="preserve"> </v>
      </c>
      <c r="E32" s="27" t="str">
        <f ca="1">IF(($B32=" ")," ",VLOOKUP($B32,'C10 Entry Sheet'!$A$16:$K$194,9,FALSE))</f>
        <v xml:space="preserve"> </v>
      </c>
      <c r="F32" s="27" t="str">
        <f ca="1">IF(($B32=" ")," ",VLOOKUP($B32,'C10 Entry Sheet'!$A$16:$K$194,7,FALSE))</f>
        <v xml:space="preserve"> </v>
      </c>
      <c r="G32" s="28" t="str">
        <f ca="1">IF(($B32=" ")," ",VLOOKUP($B32,'C10 Entry Sheet'!$A$16:$K$194,14,FALSE))</f>
        <v xml:space="preserve"> </v>
      </c>
      <c r="H32" s="27" t="str">
        <f ca="1">IF(($B32=" ")," ",VLOOKUP($B32,'C10 Entry Sheet'!$A$16:$K$194,8,FALSE))</f>
        <v xml:space="preserve"> </v>
      </c>
      <c r="I32" s="27" t="str">
        <f ca="1">IF(($B32=" ")," ",VLOOKUP($B32,'C10 Entry Sheet'!$A$16:$K$194,13,FALSE))</f>
        <v xml:space="preserve"> </v>
      </c>
      <c r="J32" s="28" t="str">
        <f ca="1">IF(($B32=" ")," ",VLOOKUP($B32,'C10 Entry Sheet'!$A$16:$K$194,17,FALSE))</f>
        <v xml:space="preserve"> </v>
      </c>
      <c r="K32" s="28" t="str">
        <f ca="1">IF(($B32=" ")," ",VLOOKUP($B32,'C10 Entry Sheet'!$A$16:$K$194,19,FALSE))</f>
        <v xml:space="preserve"> </v>
      </c>
      <c r="L32" s="28" t="str">
        <f ca="1">IF(($B32=" ")," ",VLOOKUP($B32,'C10 Entry Sheet'!$A$16:$K$194,20,FALSE))</f>
        <v xml:space="preserve"> </v>
      </c>
    </row>
    <row r="33" spans="1:12" s="29" customFormat="1" ht="24.95" customHeight="1">
      <c r="A33" s="25">
        <f t="shared" si="0"/>
        <v>16</v>
      </c>
      <c r="B33" s="25" t="str">
        <f ca="1">IF(ISBLANK('C10 Entry Sheet'!A23)," ",CELL("contents",'C10 Entry Sheet'!A23))</f>
        <v xml:space="preserve"> </v>
      </c>
      <c r="C33" s="26" t="str">
        <f ca="1">IF(($B33=" ")," ",VLOOKUP($B33,'C10 Entry Sheet'!$A$16:$K$194,5,FALSE))</f>
        <v xml:space="preserve"> </v>
      </c>
      <c r="D33" s="26" t="str">
        <f ca="1">IF(($B33=" ")," ",VLOOKUP($B33,'C10 Entry Sheet'!$A$16:$K$194,6,FALSE))</f>
        <v xml:space="preserve"> </v>
      </c>
      <c r="E33" s="27" t="str">
        <f ca="1">IF(($B33=" ")," ",VLOOKUP($B33,'C10 Entry Sheet'!$A$16:$K$194,9,FALSE))</f>
        <v xml:space="preserve"> </v>
      </c>
      <c r="F33" s="27" t="str">
        <f ca="1">IF(($B33=" ")," ",VLOOKUP($B33,'C10 Entry Sheet'!$A$16:$K$194,7,FALSE))</f>
        <v xml:space="preserve"> </v>
      </c>
      <c r="G33" s="28" t="str">
        <f ca="1">IF(($B33=" ")," ",VLOOKUP($B33,'C10 Entry Sheet'!$A$16:$K$194,14,FALSE))</f>
        <v xml:space="preserve"> </v>
      </c>
      <c r="H33" s="27" t="str">
        <f ca="1">IF(($B33=" ")," ",VLOOKUP($B33,'C10 Entry Sheet'!$A$16:$K$194,8,FALSE))</f>
        <v xml:space="preserve"> </v>
      </c>
      <c r="I33" s="27" t="str">
        <f ca="1">IF(($B33=" ")," ",VLOOKUP($B33,'C10 Entry Sheet'!$A$16:$K$194,13,FALSE))</f>
        <v xml:space="preserve"> </v>
      </c>
      <c r="J33" s="28" t="str">
        <f ca="1">IF(($B33=" ")," ",VLOOKUP($B33,'C10 Entry Sheet'!$A$16:$K$194,17,FALSE))</f>
        <v xml:space="preserve"> </v>
      </c>
      <c r="K33" s="28" t="str">
        <f ca="1">IF(($B33=" ")," ",VLOOKUP($B33,'C10 Entry Sheet'!$A$16:$K$194,19,FALSE))</f>
        <v xml:space="preserve"> </v>
      </c>
      <c r="L33" s="28" t="str">
        <f ca="1">IF(($B33=" ")," ",VLOOKUP($B33,'C10 Entry Sheet'!$A$16:$K$194,20,FALSE))</f>
        <v xml:space="preserve"> </v>
      </c>
    </row>
    <row r="34" spans="1:12" s="29" customFormat="1" ht="24.95" customHeight="1">
      <c r="A34" s="25">
        <f t="shared" si="0"/>
        <v>17</v>
      </c>
      <c r="B34" s="25" t="str">
        <f ca="1">IF(ISBLANK('C10 Entry Sheet'!A24)," ",CELL("contents",'C10 Entry Sheet'!A24))</f>
        <v xml:space="preserve"> </v>
      </c>
      <c r="C34" s="26" t="str">
        <f ca="1">IF(($B34=" ")," ",VLOOKUP($B34,'C10 Entry Sheet'!$A$16:$K$194,5,FALSE))</f>
        <v xml:space="preserve"> </v>
      </c>
      <c r="D34" s="26" t="str">
        <f ca="1">IF(($B34=" ")," ",VLOOKUP($B34,'C10 Entry Sheet'!$A$16:$K$194,6,FALSE))</f>
        <v xml:space="preserve"> </v>
      </c>
      <c r="E34" s="27" t="str">
        <f ca="1">IF(($B34=" ")," ",VLOOKUP($B34,'C10 Entry Sheet'!$A$16:$K$194,9,FALSE))</f>
        <v xml:space="preserve"> </v>
      </c>
      <c r="F34" s="27" t="str">
        <f ca="1">IF(($B34=" ")," ",VLOOKUP($B34,'C10 Entry Sheet'!$A$16:$K$194,7,FALSE))</f>
        <v xml:space="preserve"> </v>
      </c>
      <c r="G34" s="28" t="str">
        <f ca="1">IF(($B34=" ")," ",VLOOKUP($B34,'C10 Entry Sheet'!$A$16:$K$194,14,FALSE))</f>
        <v xml:space="preserve"> </v>
      </c>
      <c r="H34" s="27" t="str">
        <f ca="1">IF(($B34=" ")," ",VLOOKUP($B34,'C10 Entry Sheet'!$A$16:$K$194,8,FALSE))</f>
        <v xml:space="preserve"> </v>
      </c>
      <c r="I34" s="27" t="str">
        <f ca="1">IF(($B34=" ")," ",VLOOKUP($B34,'C10 Entry Sheet'!$A$16:$K$194,13,FALSE))</f>
        <v xml:space="preserve"> </v>
      </c>
      <c r="J34" s="28" t="str">
        <f ca="1">IF(($B34=" ")," ",VLOOKUP($B34,'C10 Entry Sheet'!$A$16:$K$194,17,FALSE))</f>
        <v xml:space="preserve"> </v>
      </c>
      <c r="K34" s="28" t="str">
        <f ca="1">IF(($B34=" ")," ",VLOOKUP($B34,'C10 Entry Sheet'!$A$16:$K$194,19,FALSE))</f>
        <v xml:space="preserve"> </v>
      </c>
      <c r="L34" s="28" t="str">
        <f ca="1">IF(($B34=" ")," ",VLOOKUP($B34,'C10 Entry Sheet'!$A$16:$K$194,20,FALSE))</f>
        <v xml:space="preserve"> </v>
      </c>
    </row>
    <row r="35" spans="1:12" s="29" customFormat="1" ht="24.95" customHeight="1">
      <c r="A35" s="25">
        <f t="shared" si="0"/>
        <v>18</v>
      </c>
      <c r="B35" s="25" t="str">
        <f ca="1">IF(ISBLANK('C10 Entry Sheet'!A25)," ",CELL("contents",'C10 Entry Sheet'!A25))</f>
        <v xml:space="preserve"> </v>
      </c>
      <c r="C35" s="26" t="str">
        <f ca="1">IF(($B35=" ")," ",VLOOKUP($B35,'C10 Entry Sheet'!$A$16:$K$194,5,FALSE))</f>
        <v xml:space="preserve"> </v>
      </c>
      <c r="D35" s="26" t="str">
        <f ca="1">IF(($B35=" ")," ",VLOOKUP($B35,'C10 Entry Sheet'!$A$16:$K$194,6,FALSE))</f>
        <v xml:space="preserve"> </v>
      </c>
      <c r="E35" s="27" t="str">
        <f ca="1">IF(($B35=" ")," ",VLOOKUP($B35,'C10 Entry Sheet'!$A$16:$K$194,9,FALSE))</f>
        <v xml:space="preserve"> </v>
      </c>
      <c r="F35" s="27" t="str">
        <f ca="1">IF(($B35=" ")," ",VLOOKUP($B35,'C10 Entry Sheet'!$A$16:$K$194,7,FALSE))</f>
        <v xml:space="preserve"> </v>
      </c>
      <c r="G35" s="28" t="str">
        <f ca="1">IF(($B35=" ")," ",VLOOKUP($B35,'C10 Entry Sheet'!$A$16:$K$194,14,FALSE))</f>
        <v xml:space="preserve"> </v>
      </c>
      <c r="H35" s="27" t="str">
        <f ca="1">IF(($B35=" ")," ",VLOOKUP($B35,'C10 Entry Sheet'!$A$16:$K$194,8,FALSE))</f>
        <v xml:space="preserve"> </v>
      </c>
      <c r="I35" s="27" t="str">
        <f ca="1">IF(($B35=" ")," ",VLOOKUP($B35,'C10 Entry Sheet'!$A$16:$K$194,13,FALSE))</f>
        <v xml:space="preserve"> </v>
      </c>
      <c r="J35" s="28" t="str">
        <f ca="1">IF(($B35=" ")," ",VLOOKUP($B35,'C10 Entry Sheet'!$A$16:$K$194,17,FALSE))</f>
        <v xml:space="preserve"> </v>
      </c>
      <c r="K35" s="28" t="str">
        <f ca="1">IF(($B35=" ")," ",VLOOKUP($B35,'C10 Entry Sheet'!$A$16:$K$194,19,FALSE))</f>
        <v xml:space="preserve"> </v>
      </c>
      <c r="L35" s="28" t="str">
        <f ca="1">IF(($B35=" ")," ",VLOOKUP($B35,'C10 Entry Sheet'!$A$16:$K$194,20,FALSE))</f>
        <v xml:space="preserve"> </v>
      </c>
    </row>
    <row r="36" spans="1:12" s="29" customFormat="1" ht="24.95" customHeight="1">
      <c r="A36" s="25">
        <f t="shared" si="0"/>
        <v>19</v>
      </c>
      <c r="B36" s="25" t="str">
        <f ca="1">IF(ISBLANK('C10 Entry Sheet'!A26)," ",CELL("contents",'C10 Entry Sheet'!A26))</f>
        <v xml:space="preserve"> </v>
      </c>
      <c r="C36" s="26" t="str">
        <f ca="1">IF(($B36=" ")," ",VLOOKUP($B36,'C10 Entry Sheet'!$A$16:$K$194,5,FALSE))</f>
        <v xml:space="preserve"> </v>
      </c>
      <c r="D36" s="26" t="str">
        <f ca="1">IF(($B36=" ")," ",VLOOKUP($B36,'C10 Entry Sheet'!$A$16:$K$194,6,FALSE))</f>
        <v xml:space="preserve"> </v>
      </c>
      <c r="E36" s="27" t="str">
        <f ca="1">IF(($B36=" ")," ",VLOOKUP($B36,'C10 Entry Sheet'!$A$16:$K$194,9,FALSE))</f>
        <v xml:space="preserve"> </v>
      </c>
      <c r="F36" s="27" t="str">
        <f ca="1">IF(($B36=" ")," ",VLOOKUP($B36,'C10 Entry Sheet'!$A$16:$K$194,7,FALSE))</f>
        <v xml:space="preserve"> </v>
      </c>
      <c r="G36" s="28" t="str">
        <f ca="1">IF(($B36=" ")," ",VLOOKUP($B36,'C10 Entry Sheet'!$A$16:$K$194,14,FALSE))</f>
        <v xml:space="preserve"> </v>
      </c>
      <c r="H36" s="27" t="str">
        <f ca="1">IF(($B36=" ")," ",VLOOKUP($B36,'C10 Entry Sheet'!$A$16:$K$194,8,FALSE))</f>
        <v xml:space="preserve"> </v>
      </c>
      <c r="I36" s="27" t="str">
        <f ca="1">IF(($B36=" ")," ",VLOOKUP($B36,'C10 Entry Sheet'!$A$16:$K$194,13,FALSE))</f>
        <v xml:space="preserve"> </v>
      </c>
      <c r="J36" s="28" t="str">
        <f ca="1">IF(($B36=" ")," ",VLOOKUP($B36,'C10 Entry Sheet'!$A$16:$K$194,17,FALSE))</f>
        <v xml:space="preserve"> </v>
      </c>
      <c r="K36" s="28" t="str">
        <f ca="1">IF(($B36=" ")," ",VLOOKUP($B36,'C10 Entry Sheet'!$A$16:$K$194,19,FALSE))</f>
        <v xml:space="preserve"> </v>
      </c>
      <c r="L36" s="28" t="str">
        <f ca="1">IF(($B36=" ")," ",VLOOKUP($B36,'C10 Entry Sheet'!$A$16:$K$194,20,FALSE))</f>
        <v xml:space="preserve"> </v>
      </c>
    </row>
    <row r="37" spans="1:12" s="29" customFormat="1" ht="24.95" customHeight="1">
      <c r="A37" s="25">
        <f t="shared" si="0"/>
        <v>20</v>
      </c>
      <c r="B37" s="25" t="str">
        <f ca="1">IF(ISBLANK('C10 Entry Sheet'!A27)," ",CELL("contents",'C10 Entry Sheet'!A27))</f>
        <v xml:space="preserve"> </v>
      </c>
      <c r="C37" s="26" t="str">
        <f ca="1">IF(($B37=" ")," ",VLOOKUP($B37,'C10 Entry Sheet'!$A$16:$K$194,5,FALSE))</f>
        <v xml:space="preserve"> </v>
      </c>
      <c r="D37" s="26" t="str">
        <f ca="1">IF(($B37=" ")," ",VLOOKUP($B37,'C10 Entry Sheet'!$A$16:$K$194,6,FALSE))</f>
        <v xml:space="preserve"> </v>
      </c>
      <c r="E37" s="27" t="str">
        <f ca="1">IF(($B37=" ")," ",VLOOKUP($B37,'C10 Entry Sheet'!$A$16:$K$194,9,FALSE))</f>
        <v xml:space="preserve"> </v>
      </c>
      <c r="F37" s="27" t="str">
        <f ca="1">IF(($B37=" ")," ",VLOOKUP($B37,'C10 Entry Sheet'!$A$16:$K$194,7,FALSE))</f>
        <v xml:space="preserve"> </v>
      </c>
      <c r="G37" s="28" t="str">
        <f ca="1">IF(($B37=" ")," ",VLOOKUP($B37,'C10 Entry Sheet'!$A$16:$K$194,14,FALSE))</f>
        <v xml:space="preserve"> </v>
      </c>
      <c r="H37" s="27" t="str">
        <f ca="1">IF(($B37=" ")," ",VLOOKUP($B37,'C10 Entry Sheet'!$A$16:$K$194,8,FALSE))</f>
        <v xml:space="preserve"> </v>
      </c>
      <c r="I37" s="27" t="str">
        <f ca="1">IF(($B37=" ")," ",VLOOKUP($B37,'C10 Entry Sheet'!$A$16:$K$194,13,FALSE))</f>
        <v xml:space="preserve"> </v>
      </c>
      <c r="J37" s="28" t="str">
        <f ca="1">IF(($B37=" ")," ",VLOOKUP($B37,'C10 Entry Sheet'!$A$16:$K$194,17,FALSE))</f>
        <v xml:space="preserve"> </v>
      </c>
      <c r="K37" s="28" t="str">
        <f ca="1">IF(($B37=" ")," ",VLOOKUP($B37,'C10 Entry Sheet'!$A$16:$K$194,19,FALSE))</f>
        <v xml:space="preserve"> </v>
      </c>
      <c r="L37" s="28" t="str">
        <f ca="1">IF(($B37=" ")," ",VLOOKUP($B37,'C10 Entry Sheet'!$A$16:$K$194,20,FALSE))</f>
        <v xml:space="preserve"> </v>
      </c>
    </row>
    <row r="38" spans="1:12" s="29" customFormat="1" ht="24.95" customHeight="1">
      <c r="A38" s="25">
        <f t="shared" si="0"/>
        <v>21</v>
      </c>
      <c r="B38" s="25" t="str">
        <f ca="1">IF(ISBLANK('C10 Entry Sheet'!A28)," ",CELL("contents",'C10 Entry Sheet'!A28))</f>
        <v xml:space="preserve"> </v>
      </c>
      <c r="C38" s="26" t="str">
        <f ca="1">IF(($B38=" ")," ",VLOOKUP($B38,'C10 Entry Sheet'!$A$16:$K$194,5,FALSE))</f>
        <v xml:space="preserve"> </v>
      </c>
      <c r="D38" s="26" t="str">
        <f ca="1">IF(($B38=" ")," ",VLOOKUP($B38,'C10 Entry Sheet'!$A$16:$K$194,6,FALSE))</f>
        <v xml:space="preserve"> </v>
      </c>
      <c r="E38" s="27" t="str">
        <f ca="1">IF(($B38=" ")," ",VLOOKUP($B38,'C10 Entry Sheet'!$A$16:$K$194,9,FALSE))</f>
        <v xml:space="preserve"> </v>
      </c>
      <c r="F38" s="27" t="str">
        <f ca="1">IF(($B38=" ")," ",VLOOKUP($B38,'C10 Entry Sheet'!$A$16:$K$194,7,FALSE))</f>
        <v xml:space="preserve"> </v>
      </c>
      <c r="G38" s="28" t="str">
        <f ca="1">IF(($B38=" ")," ",VLOOKUP($B38,'C10 Entry Sheet'!$A$16:$K$194,14,FALSE))</f>
        <v xml:space="preserve"> </v>
      </c>
      <c r="H38" s="27" t="str">
        <f ca="1">IF(($B38=" ")," ",VLOOKUP($B38,'C10 Entry Sheet'!$A$16:$K$194,8,FALSE))</f>
        <v xml:space="preserve"> </v>
      </c>
      <c r="I38" s="27" t="str">
        <f ca="1">IF(($B38=" ")," ",VLOOKUP($B38,'C10 Entry Sheet'!$A$16:$K$194,13,FALSE))</f>
        <v xml:space="preserve"> </v>
      </c>
      <c r="J38" s="28" t="str">
        <f ca="1">IF(($B38=" ")," ",VLOOKUP($B38,'C10 Entry Sheet'!$A$16:$K$194,17,FALSE))</f>
        <v xml:space="preserve"> </v>
      </c>
      <c r="K38" s="28" t="str">
        <f ca="1">IF(($B38=" ")," ",VLOOKUP($B38,'C10 Entry Sheet'!$A$16:$K$194,19,FALSE))</f>
        <v xml:space="preserve"> </v>
      </c>
      <c r="L38" s="28" t="str">
        <f ca="1">IF(($B38=" ")," ",VLOOKUP($B38,'C10 Entry Sheet'!$A$16:$K$194,20,FALSE))</f>
        <v xml:space="preserve"> </v>
      </c>
    </row>
    <row r="39" spans="1:12" s="29" customFormat="1" ht="24.95" customHeight="1">
      <c r="A39" s="25">
        <f t="shared" si="0"/>
        <v>22</v>
      </c>
      <c r="B39" s="25" t="str">
        <f ca="1">IF(ISBLANK('C10 Entry Sheet'!A29)," ",CELL("contents",'C10 Entry Sheet'!A29))</f>
        <v xml:space="preserve"> </v>
      </c>
      <c r="C39" s="26" t="str">
        <f ca="1">IF(($B39=" ")," ",VLOOKUP($B39,'C10 Entry Sheet'!$A$16:$K$194,5,FALSE))</f>
        <v xml:space="preserve"> </v>
      </c>
      <c r="D39" s="26" t="str">
        <f ca="1">IF(($B39=" ")," ",VLOOKUP($B39,'C10 Entry Sheet'!$A$16:$K$194,6,FALSE))</f>
        <v xml:space="preserve"> </v>
      </c>
      <c r="E39" s="27" t="str">
        <f ca="1">IF(($B39=" ")," ",VLOOKUP($B39,'C10 Entry Sheet'!$A$16:$K$194,9,FALSE))</f>
        <v xml:space="preserve"> </v>
      </c>
      <c r="F39" s="27" t="str">
        <f ca="1">IF(($B39=" ")," ",VLOOKUP($B39,'C10 Entry Sheet'!$A$16:$K$194,7,FALSE))</f>
        <v xml:space="preserve"> </v>
      </c>
      <c r="G39" s="28" t="str">
        <f ca="1">IF(($B39=" ")," ",VLOOKUP($B39,'C10 Entry Sheet'!$A$16:$K$194,14,FALSE))</f>
        <v xml:space="preserve"> </v>
      </c>
      <c r="H39" s="27" t="str">
        <f ca="1">IF(($B39=" ")," ",VLOOKUP($B39,'C10 Entry Sheet'!$A$16:$K$194,8,FALSE))</f>
        <v xml:space="preserve"> </v>
      </c>
      <c r="I39" s="27" t="str">
        <f ca="1">IF(($B39=" ")," ",VLOOKUP($B39,'C10 Entry Sheet'!$A$16:$K$194,13,FALSE))</f>
        <v xml:space="preserve"> </v>
      </c>
      <c r="J39" s="28" t="str">
        <f ca="1">IF(($B39=" ")," ",VLOOKUP($B39,'C10 Entry Sheet'!$A$16:$K$194,17,FALSE))</f>
        <v xml:space="preserve"> </v>
      </c>
      <c r="K39" s="28" t="str">
        <f ca="1">IF(($B39=" ")," ",VLOOKUP($B39,'C10 Entry Sheet'!$A$16:$K$194,19,FALSE))</f>
        <v xml:space="preserve"> </v>
      </c>
      <c r="L39" s="28" t="str">
        <f ca="1">IF(($B39=" ")," ",VLOOKUP($B39,'C10 Entry Sheet'!$A$16:$K$194,20,FALSE))</f>
        <v xml:space="preserve"> </v>
      </c>
    </row>
    <row r="40" spans="1:12" s="29" customFormat="1" ht="24.95" customHeight="1">
      <c r="A40" s="25">
        <f t="shared" si="0"/>
        <v>23</v>
      </c>
      <c r="B40" s="25" t="str">
        <f ca="1">IF(ISBLANK('C10 Entry Sheet'!A30)," ",CELL("contents",'C10 Entry Sheet'!A30))</f>
        <v xml:space="preserve"> </v>
      </c>
      <c r="C40" s="26" t="str">
        <f ca="1">IF(($B40=" ")," ",VLOOKUP($B40,'C10 Entry Sheet'!$A$16:$K$194,5,FALSE))</f>
        <v xml:space="preserve"> </v>
      </c>
      <c r="D40" s="26" t="str">
        <f ca="1">IF(($B40=" ")," ",VLOOKUP($B40,'C10 Entry Sheet'!$A$16:$K$194,6,FALSE))</f>
        <v xml:space="preserve"> </v>
      </c>
      <c r="E40" s="27" t="str">
        <f ca="1">IF(($B40=" ")," ",VLOOKUP($B40,'C10 Entry Sheet'!$A$16:$K$194,9,FALSE))</f>
        <v xml:space="preserve"> </v>
      </c>
      <c r="F40" s="27" t="str">
        <f ca="1">IF(($B40=" ")," ",VLOOKUP($B40,'C10 Entry Sheet'!$A$16:$K$194,7,FALSE))</f>
        <v xml:space="preserve"> </v>
      </c>
      <c r="G40" s="28" t="str">
        <f ca="1">IF(($B40=" ")," ",VLOOKUP($B40,'C10 Entry Sheet'!$A$16:$K$194,14,FALSE))</f>
        <v xml:space="preserve"> </v>
      </c>
      <c r="H40" s="27" t="str">
        <f ca="1">IF(($B40=" ")," ",VLOOKUP($B40,'C10 Entry Sheet'!$A$16:$K$194,8,FALSE))</f>
        <v xml:space="preserve"> </v>
      </c>
      <c r="I40" s="27" t="str">
        <f ca="1">IF(($B40=" ")," ",VLOOKUP($B40,'C10 Entry Sheet'!$A$16:$K$194,13,FALSE))</f>
        <v xml:space="preserve"> </v>
      </c>
      <c r="J40" s="28" t="str">
        <f ca="1">IF(($B40=" ")," ",VLOOKUP($B40,'C10 Entry Sheet'!$A$16:$K$194,17,FALSE))</f>
        <v xml:space="preserve"> </v>
      </c>
      <c r="K40" s="28" t="str">
        <f ca="1">IF(($B40=" ")," ",VLOOKUP($B40,'C10 Entry Sheet'!$A$16:$K$194,19,FALSE))</f>
        <v xml:space="preserve"> </v>
      </c>
      <c r="L40" s="28" t="str">
        <f ca="1">IF(($B40=" ")," ",VLOOKUP($B40,'C10 Entry Sheet'!$A$16:$K$194,20,FALSE))</f>
        <v xml:space="preserve"> </v>
      </c>
    </row>
    <row r="41" spans="1:12" s="29" customFormat="1" ht="24.95" customHeight="1">
      <c r="A41" s="25">
        <f t="shared" si="0"/>
        <v>24</v>
      </c>
      <c r="B41" s="25" t="str">
        <f ca="1">IF(ISBLANK('C10 Entry Sheet'!A31)," ",CELL("contents",'C10 Entry Sheet'!A31))</f>
        <v xml:space="preserve"> </v>
      </c>
      <c r="C41" s="26" t="str">
        <f ca="1">IF(($B41=" ")," ",VLOOKUP($B41,'C10 Entry Sheet'!$A$16:$K$194,5,FALSE))</f>
        <v xml:space="preserve"> </v>
      </c>
      <c r="D41" s="26" t="str">
        <f ca="1">IF(($B41=" ")," ",VLOOKUP($B41,'C10 Entry Sheet'!$A$16:$K$194,6,FALSE))</f>
        <v xml:space="preserve"> </v>
      </c>
      <c r="E41" s="27" t="str">
        <f ca="1">IF(($B41=" ")," ",VLOOKUP($B41,'C10 Entry Sheet'!$A$16:$K$194,9,FALSE))</f>
        <v xml:space="preserve"> </v>
      </c>
      <c r="F41" s="27" t="str">
        <f ca="1">IF(($B41=" ")," ",VLOOKUP($B41,'C10 Entry Sheet'!$A$16:$K$194,7,FALSE))</f>
        <v xml:space="preserve"> </v>
      </c>
      <c r="G41" s="28" t="str">
        <f ca="1">IF(($B41=" ")," ",VLOOKUP($B41,'C10 Entry Sheet'!$A$16:$K$194,14,FALSE))</f>
        <v xml:space="preserve"> </v>
      </c>
      <c r="H41" s="27" t="str">
        <f ca="1">IF(($B41=" ")," ",VLOOKUP($B41,'C10 Entry Sheet'!$A$16:$K$194,8,FALSE))</f>
        <v xml:space="preserve"> </v>
      </c>
      <c r="I41" s="27" t="str">
        <f ca="1">IF(($B41=" ")," ",VLOOKUP($B41,'C10 Entry Sheet'!$A$16:$K$194,13,FALSE))</f>
        <v xml:space="preserve"> </v>
      </c>
      <c r="J41" s="28" t="str">
        <f ca="1">IF(($B41=" ")," ",VLOOKUP($B41,'C10 Entry Sheet'!$A$16:$K$194,17,FALSE))</f>
        <v xml:space="preserve"> </v>
      </c>
      <c r="K41" s="28" t="str">
        <f ca="1">IF(($B41=" ")," ",VLOOKUP($B41,'C10 Entry Sheet'!$A$16:$K$194,19,FALSE))</f>
        <v xml:space="preserve"> </v>
      </c>
      <c r="L41" s="28" t="str">
        <f ca="1">IF(($B41=" ")," ",VLOOKUP($B41,'C10 Entry Sheet'!$A$16:$K$194,20,FALSE))</f>
        <v xml:space="preserve"> </v>
      </c>
    </row>
    <row r="42" spans="1:12" s="29" customFormat="1" ht="24.95" customHeight="1">
      <c r="A42" s="25">
        <f t="shared" si="0"/>
        <v>25</v>
      </c>
      <c r="B42" s="25" t="str">
        <f ca="1">IF(ISBLANK('C10 Entry Sheet'!A32)," ",CELL("contents",'C10 Entry Sheet'!A32))</f>
        <v xml:space="preserve"> </v>
      </c>
      <c r="C42" s="26" t="str">
        <f ca="1">IF(($B42=" ")," ",VLOOKUP($B42,'C10 Entry Sheet'!$A$16:$K$194,5,FALSE))</f>
        <v xml:space="preserve"> </v>
      </c>
      <c r="D42" s="26" t="str">
        <f ca="1">IF(($B42=" ")," ",VLOOKUP($B42,'C10 Entry Sheet'!$A$16:$K$194,6,FALSE))</f>
        <v xml:space="preserve"> </v>
      </c>
      <c r="E42" s="27" t="str">
        <f ca="1">IF(($B42=" ")," ",VLOOKUP($B42,'C10 Entry Sheet'!$A$16:$K$194,9,FALSE))</f>
        <v xml:space="preserve"> </v>
      </c>
      <c r="F42" s="27" t="str">
        <f ca="1">IF(($B42=" ")," ",VLOOKUP($B42,'C10 Entry Sheet'!$A$16:$K$194,7,FALSE))</f>
        <v xml:space="preserve"> </v>
      </c>
      <c r="G42" s="28" t="str">
        <f ca="1">IF(($B42=" ")," ",VLOOKUP($B42,'C10 Entry Sheet'!$A$16:$K$194,14,FALSE))</f>
        <v xml:space="preserve"> </v>
      </c>
      <c r="H42" s="27" t="str">
        <f ca="1">IF(($B42=" ")," ",VLOOKUP($B42,'C10 Entry Sheet'!$A$16:$K$194,8,FALSE))</f>
        <v xml:space="preserve"> </v>
      </c>
      <c r="I42" s="27" t="str">
        <f ca="1">IF(($B42=" ")," ",VLOOKUP($B42,'C10 Entry Sheet'!$A$16:$K$194,13,FALSE))</f>
        <v xml:space="preserve"> </v>
      </c>
      <c r="J42" s="28" t="str">
        <f ca="1">IF(($B42=" ")," ",VLOOKUP($B42,'C10 Entry Sheet'!$A$16:$K$194,17,FALSE))</f>
        <v xml:space="preserve"> </v>
      </c>
      <c r="K42" s="28" t="str">
        <f ca="1">IF(($B42=" ")," ",VLOOKUP($B42,'C10 Entry Sheet'!$A$16:$K$194,19,FALSE))</f>
        <v xml:space="preserve"> </v>
      </c>
      <c r="L42" s="28" t="str">
        <f ca="1">IF(($B42=" ")," ",VLOOKUP($B42,'C10 Entry Sheet'!$A$16:$K$194,20,FALSE))</f>
        <v xml:space="preserve"> </v>
      </c>
    </row>
    <row r="43" spans="1:12" s="29" customFormat="1" ht="24.95" customHeight="1">
      <c r="A43" s="25">
        <f t="shared" si="0"/>
        <v>26</v>
      </c>
      <c r="B43" s="25" t="str">
        <f ca="1">IF(ISBLANK('C10 Entry Sheet'!A33)," ",CELL("contents",'C10 Entry Sheet'!A33))</f>
        <v xml:space="preserve"> </v>
      </c>
      <c r="C43" s="26" t="str">
        <f ca="1">IF(($B43=" ")," ",VLOOKUP($B43,'C10 Entry Sheet'!$A$16:$K$194,5,FALSE))</f>
        <v xml:space="preserve"> </v>
      </c>
      <c r="D43" s="26" t="str">
        <f ca="1">IF(($B43=" ")," ",VLOOKUP($B43,'C10 Entry Sheet'!$A$16:$K$194,6,FALSE))</f>
        <v xml:space="preserve"> </v>
      </c>
      <c r="E43" s="27" t="str">
        <f ca="1">IF(($B43=" ")," ",VLOOKUP($B43,'C10 Entry Sheet'!$A$16:$K$194,9,FALSE))</f>
        <v xml:space="preserve"> </v>
      </c>
      <c r="F43" s="27" t="str">
        <f ca="1">IF(($B43=" ")," ",VLOOKUP($B43,'C10 Entry Sheet'!$A$16:$K$194,7,FALSE))</f>
        <v xml:space="preserve"> </v>
      </c>
      <c r="G43" s="28" t="str">
        <f ca="1">IF(($B43=" ")," ",VLOOKUP($B43,'C10 Entry Sheet'!$A$16:$K$194,14,FALSE))</f>
        <v xml:space="preserve"> </v>
      </c>
      <c r="H43" s="27" t="str">
        <f ca="1">IF(($B43=" ")," ",VLOOKUP($B43,'C10 Entry Sheet'!$A$16:$K$194,8,FALSE))</f>
        <v xml:space="preserve"> </v>
      </c>
      <c r="I43" s="27" t="str">
        <f ca="1">IF(($B43=" ")," ",VLOOKUP($B43,'C10 Entry Sheet'!$A$16:$K$194,13,FALSE))</f>
        <v xml:space="preserve"> </v>
      </c>
      <c r="J43" s="28" t="str">
        <f ca="1">IF(($B43=" ")," ",VLOOKUP($B43,'C10 Entry Sheet'!$A$16:$K$194,17,FALSE))</f>
        <v xml:space="preserve"> </v>
      </c>
      <c r="K43" s="28" t="str">
        <f ca="1">IF(($B43=" ")," ",VLOOKUP($B43,'C10 Entry Sheet'!$A$16:$K$194,19,FALSE))</f>
        <v xml:space="preserve"> </v>
      </c>
      <c r="L43" s="28" t="str">
        <f ca="1">IF(($B43=" ")," ",VLOOKUP($B43,'C10 Entry Sheet'!$A$16:$K$194,20,FALSE))</f>
        <v xml:space="preserve"> </v>
      </c>
    </row>
    <row r="44" spans="1:12" s="29" customFormat="1" ht="24.95" customHeight="1">
      <c r="A44" s="25">
        <f t="shared" si="0"/>
        <v>27</v>
      </c>
      <c r="B44" s="25" t="str">
        <f ca="1">IF(ISBLANK('C10 Entry Sheet'!A34)," ",CELL("contents",'C10 Entry Sheet'!A34))</f>
        <v xml:space="preserve"> </v>
      </c>
      <c r="C44" s="26" t="str">
        <f ca="1">IF(($B44=" ")," ",VLOOKUP($B44,'C10 Entry Sheet'!$A$16:$K$194,5,FALSE))</f>
        <v xml:space="preserve"> </v>
      </c>
      <c r="D44" s="26" t="str">
        <f ca="1">IF(($B44=" ")," ",VLOOKUP($B44,'C10 Entry Sheet'!$A$16:$K$194,6,FALSE))</f>
        <v xml:space="preserve"> </v>
      </c>
      <c r="E44" s="27" t="str">
        <f ca="1">IF(($B44=" ")," ",VLOOKUP($B44,'C10 Entry Sheet'!$A$16:$K$194,9,FALSE))</f>
        <v xml:space="preserve"> </v>
      </c>
      <c r="F44" s="27" t="str">
        <f ca="1">IF(($B44=" ")," ",VLOOKUP($B44,'C10 Entry Sheet'!$A$16:$K$194,7,FALSE))</f>
        <v xml:space="preserve"> </v>
      </c>
      <c r="G44" s="28" t="str">
        <f ca="1">IF(($B44=" ")," ",VLOOKUP($B44,'C10 Entry Sheet'!$A$16:$K$194,14,FALSE))</f>
        <v xml:space="preserve"> </v>
      </c>
      <c r="H44" s="27" t="str">
        <f ca="1">IF(($B44=" ")," ",VLOOKUP($B44,'C10 Entry Sheet'!$A$16:$K$194,8,FALSE))</f>
        <v xml:space="preserve"> </v>
      </c>
      <c r="I44" s="27" t="str">
        <f ca="1">IF(($B44=" ")," ",VLOOKUP($B44,'C10 Entry Sheet'!$A$16:$K$194,13,FALSE))</f>
        <v xml:space="preserve"> </v>
      </c>
      <c r="J44" s="28" t="str">
        <f ca="1">IF(($B44=" ")," ",VLOOKUP($B44,'C10 Entry Sheet'!$A$16:$K$194,17,FALSE))</f>
        <v xml:space="preserve"> </v>
      </c>
      <c r="K44" s="28" t="str">
        <f ca="1">IF(($B44=" ")," ",VLOOKUP($B44,'C10 Entry Sheet'!$A$16:$K$194,19,FALSE))</f>
        <v xml:space="preserve"> </v>
      </c>
      <c r="L44" s="28" t="str">
        <f ca="1">IF(($B44=" ")," ",VLOOKUP($B44,'C10 Entry Sheet'!$A$16:$K$194,20,FALSE))</f>
        <v xml:space="preserve"> </v>
      </c>
    </row>
    <row r="45" spans="1:12" s="29" customFormat="1" ht="24.95" customHeight="1">
      <c r="A45" s="25">
        <f t="shared" si="0"/>
        <v>28</v>
      </c>
      <c r="B45" s="25" t="str">
        <f ca="1">IF(ISBLANK('C10 Entry Sheet'!A35)," ",CELL("contents",'C10 Entry Sheet'!A35))</f>
        <v xml:space="preserve"> </v>
      </c>
      <c r="C45" s="26" t="str">
        <f ca="1">IF(($B45=" ")," ",VLOOKUP($B45,'C10 Entry Sheet'!$A$16:$K$194,5,FALSE))</f>
        <v xml:space="preserve"> </v>
      </c>
      <c r="D45" s="26" t="str">
        <f ca="1">IF(($B45=" ")," ",VLOOKUP($B45,'C10 Entry Sheet'!$A$16:$K$194,6,FALSE))</f>
        <v xml:space="preserve"> </v>
      </c>
      <c r="E45" s="27" t="str">
        <f ca="1">IF(($B45=" ")," ",VLOOKUP($B45,'C10 Entry Sheet'!$A$16:$K$194,9,FALSE))</f>
        <v xml:space="preserve"> </v>
      </c>
      <c r="F45" s="27" t="str">
        <f ca="1">IF(($B45=" ")," ",VLOOKUP($B45,'C10 Entry Sheet'!$A$16:$K$194,7,FALSE))</f>
        <v xml:space="preserve"> </v>
      </c>
      <c r="G45" s="28" t="str">
        <f ca="1">IF(($B45=" ")," ",VLOOKUP($B45,'C10 Entry Sheet'!$A$16:$K$194,14,FALSE))</f>
        <v xml:space="preserve"> </v>
      </c>
      <c r="H45" s="27" t="str">
        <f ca="1">IF(($B45=" ")," ",VLOOKUP($B45,'C10 Entry Sheet'!$A$16:$K$194,8,FALSE))</f>
        <v xml:space="preserve"> </v>
      </c>
      <c r="I45" s="27" t="str">
        <f ca="1">IF(($B45=" ")," ",VLOOKUP($B45,'C10 Entry Sheet'!$A$16:$K$194,13,FALSE))</f>
        <v xml:space="preserve"> </v>
      </c>
      <c r="J45" s="28" t="str">
        <f ca="1">IF(($B45=" ")," ",VLOOKUP($B45,'C10 Entry Sheet'!$A$16:$K$194,17,FALSE))</f>
        <v xml:space="preserve"> </v>
      </c>
      <c r="K45" s="28" t="str">
        <f ca="1">IF(($B45=" ")," ",VLOOKUP($B45,'C10 Entry Sheet'!$A$16:$K$194,19,FALSE))</f>
        <v xml:space="preserve"> </v>
      </c>
      <c r="L45" s="28" t="str">
        <f ca="1">IF(($B45=" ")," ",VLOOKUP($B45,'C10 Entry Sheet'!$A$16:$K$194,20,FALSE))</f>
        <v xml:space="preserve"> </v>
      </c>
    </row>
    <row r="46" spans="1:12" s="29" customFormat="1" ht="24.95" customHeight="1">
      <c r="A46" s="25">
        <f t="shared" si="0"/>
        <v>29</v>
      </c>
      <c r="B46" s="25" t="str">
        <f ca="1">IF(ISBLANK('C10 Entry Sheet'!A36)," ",CELL("contents",'C10 Entry Sheet'!A36))</f>
        <v xml:space="preserve"> </v>
      </c>
      <c r="C46" s="26" t="str">
        <f ca="1">IF(($B46=" ")," ",VLOOKUP($B46,'C10 Entry Sheet'!$A$16:$K$194,5,FALSE))</f>
        <v xml:space="preserve"> </v>
      </c>
      <c r="D46" s="26" t="str">
        <f ca="1">IF(($B46=" ")," ",VLOOKUP($B46,'C10 Entry Sheet'!$A$16:$K$194,6,FALSE))</f>
        <v xml:space="preserve"> </v>
      </c>
      <c r="E46" s="27" t="str">
        <f ca="1">IF(($B46=" ")," ",VLOOKUP($B46,'C10 Entry Sheet'!$A$16:$K$194,9,FALSE))</f>
        <v xml:space="preserve"> </v>
      </c>
      <c r="F46" s="27" t="str">
        <f ca="1">IF(($B46=" ")," ",VLOOKUP($B46,'C10 Entry Sheet'!$A$16:$K$194,7,FALSE))</f>
        <v xml:space="preserve"> </v>
      </c>
      <c r="G46" s="28" t="str">
        <f ca="1">IF(($B46=" ")," ",VLOOKUP($B46,'C10 Entry Sheet'!$A$16:$K$194,14,FALSE))</f>
        <v xml:space="preserve"> </v>
      </c>
      <c r="H46" s="27" t="str">
        <f ca="1">IF(($B46=" ")," ",VLOOKUP($B46,'C10 Entry Sheet'!$A$16:$K$194,8,FALSE))</f>
        <v xml:space="preserve"> </v>
      </c>
      <c r="I46" s="27" t="str">
        <f ca="1">IF(($B46=" ")," ",VLOOKUP($B46,'C10 Entry Sheet'!$A$16:$K$194,13,FALSE))</f>
        <v xml:space="preserve"> </v>
      </c>
      <c r="J46" s="28" t="str">
        <f ca="1">IF(($B46=" ")," ",VLOOKUP($B46,'C10 Entry Sheet'!$A$16:$K$194,17,FALSE))</f>
        <v xml:space="preserve"> </v>
      </c>
      <c r="K46" s="28" t="str">
        <f ca="1">IF(($B46=" ")," ",VLOOKUP($B46,'C10 Entry Sheet'!$A$16:$K$194,19,FALSE))</f>
        <v xml:space="preserve"> </v>
      </c>
      <c r="L46" s="28" t="str">
        <f ca="1">IF(($B46=" ")," ",VLOOKUP($B46,'C10 Entry Sheet'!$A$16:$K$194,20,FALSE))</f>
        <v xml:space="preserve"> </v>
      </c>
    </row>
    <row r="47" spans="1:12" s="29" customFormat="1" ht="24.95" customHeight="1">
      <c r="A47" s="25">
        <f t="shared" si="0"/>
        <v>30</v>
      </c>
      <c r="B47" s="25" t="str">
        <f ca="1">IF(ISBLANK('C10 Entry Sheet'!A37)," ",CELL("contents",'C10 Entry Sheet'!A37))</f>
        <v xml:space="preserve"> </v>
      </c>
      <c r="C47" s="26" t="str">
        <f ca="1">IF(($B47=" ")," ",VLOOKUP($B47,'C10 Entry Sheet'!$A$16:$K$194,5,FALSE))</f>
        <v xml:space="preserve"> </v>
      </c>
      <c r="D47" s="26" t="str">
        <f ca="1">IF(($B47=" ")," ",VLOOKUP($B47,'C10 Entry Sheet'!$A$16:$K$194,6,FALSE))</f>
        <v xml:space="preserve"> </v>
      </c>
      <c r="E47" s="27" t="str">
        <f ca="1">IF(($B47=" ")," ",VLOOKUP($B47,'C10 Entry Sheet'!$A$16:$K$194,9,FALSE))</f>
        <v xml:space="preserve"> </v>
      </c>
      <c r="F47" s="27" t="str">
        <f ca="1">IF(($B47=" ")," ",VLOOKUP($B47,'C10 Entry Sheet'!$A$16:$K$194,7,FALSE))</f>
        <v xml:space="preserve"> </v>
      </c>
      <c r="G47" s="28" t="str">
        <f ca="1">IF(($B47=" ")," ",VLOOKUP($B47,'C10 Entry Sheet'!$A$16:$K$194,14,FALSE))</f>
        <v xml:space="preserve"> </v>
      </c>
      <c r="H47" s="27" t="str">
        <f ca="1">IF(($B47=" ")," ",VLOOKUP($B47,'C10 Entry Sheet'!$A$16:$K$194,8,FALSE))</f>
        <v xml:space="preserve"> </v>
      </c>
      <c r="I47" s="27" t="str">
        <f ca="1">IF(($B47=" ")," ",VLOOKUP($B47,'C10 Entry Sheet'!$A$16:$K$194,13,FALSE))</f>
        <v xml:space="preserve"> </v>
      </c>
      <c r="J47" s="28" t="str">
        <f ca="1">IF(($B47=" ")," ",VLOOKUP($B47,'C10 Entry Sheet'!$A$16:$K$194,17,FALSE))</f>
        <v xml:space="preserve"> </v>
      </c>
      <c r="K47" s="28" t="str">
        <f ca="1">IF(($B47=" ")," ",VLOOKUP($B47,'C10 Entry Sheet'!$A$16:$K$194,19,FALSE))</f>
        <v xml:space="preserve"> </v>
      </c>
      <c r="L47" s="28" t="str">
        <f ca="1">IF(($B47=" ")," ",VLOOKUP($B47,'C10 Entry Sheet'!$A$16:$K$194,20,FALSE))</f>
        <v xml:space="preserve"> </v>
      </c>
    </row>
    <row r="48" spans="1:12" s="29" customFormat="1" ht="24.95" customHeight="1">
      <c r="A48" s="25">
        <f t="shared" si="0"/>
        <v>31</v>
      </c>
      <c r="B48" s="25" t="str">
        <f ca="1">IF(ISBLANK('C10 Entry Sheet'!A38)," ",CELL("contents",'C10 Entry Sheet'!A38))</f>
        <v xml:space="preserve"> </v>
      </c>
      <c r="C48" s="26" t="str">
        <f ca="1">IF(($B48=" ")," ",VLOOKUP($B48,'C10 Entry Sheet'!$A$16:$K$194,5,FALSE))</f>
        <v xml:space="preserve"> </v>
      </c>
      <c r="D48" s="26" t="str">
        <f ca="1">IF(($B48=" ")," ",VLOOKUP($B48,'C10 Entry Sheet'!$A$16:$K$194,6,FALSE))</f>
        <v xml:space="preserve"> </v>
      </c>
      <c r="E48" s="27" t="str">
        <f ca="1">IF(($B48=" ")," ",VLOOKUP($B48,'C10 Entry Sheet'!$A$16:$K$194,9,FALSE))</f>
        <v xml:space="preserve"> </v>
      </c>
      <c r="F48" s="27" t="str">
        <f ca="1">IF(($B48=" ")," ",VLOOKUP($B48,'C10 Entry Sheet'!$A$16:$K$194,7,FALSE))</f>
        <v xml:space="preserve"> </v>
      </c>
      <c r="G48" s="28" t="str">
        <f ca="1">IF(($B48=" ")," ",VLOOKUP($B48,'C10 Entry Sheet'!$A$16:$K$194,14,FALSE))</f>
        <v xml:space="preserve"> </v>
      </c>
      <c r="H48" s="27" t="str">
        <f ca="1">IF(($B48=" ")," ",VLOOKUP($B48,'C10 Entry Sheet'!$A$16:$K$194,8,FALSE))</f>
        <v xml:space="preserve"> </v>
      </c>
      <c r="I48" s="27" t="str">
        <f ca="1">IF(($B48=" ")," ",VLOOKUP($B48,'C10 Entry Sheet'!$A$16:$K$194,13,FALSE))</f>
        <v xml:space="preserve"> </v>
      </c>
      <c r="J48" s="28" t="str">
        <f ca="1">IF(($B48=" ")," ",VLOOKUP($B48,'C10 Entry Sheet'!$A$16:$K$194,17,FALSE))</f>
        <v xml:space="preserve"> </v>
      </c>
      <c r="K48" s="28" t="str">
        <f ca="1">IF(($B48=" ")," ",VLOOKUP($B48,'C10 Entry Sheet'!$A$16:$K$194,19,FALSE))</f>
        <v xml:space="preserve"> </v>
      </c>
      <c r="L48" s="28" t="str">
        <f ca="1">IF(($B48=" ")," ",VLOOKUP($B48,'C10 Entry Sheet'!$A$16:$K$194,20,FALSE))</f>
        <v xml:space="preserve"> </v>
      </c>
    </row>
    <row r="49" spans="1:12" s="29" customFormat="1" ht="24.95" customHeight="1">
      <c r="A49" s="25">
        <f t="shared" si="0"/>
        <v>32</v>
      </c>
      <c r="B49" s="25" t="str">
        <f ca="1">IF(ISBLANK('C10 Entry Sheet'!A39)," ",CELL("contents",'C10 Entry Sheet'!A39))</f>
        <v xml:space="preserve"> </v>
      </c>
      <c r="C49" s="26" t="str">
        <f ca="1">IF(($B49=" ")," ",VLOOKUP($B49,'C10 Entry Sheet'!$A$16:$K$194,5,FALSE))</f>
        <v xml:space="preserve"> </v>
      </c>
      <c r="D49" s="26" t="str">
        <f ca="1">IF(($B49=" ")," ",VLOOKUP($B49,'C10 Entry Sheet'!$A$16:$K$194,6,FALSE))</f>
        <v xml:space="preserve"> </v>
      </c>
      <c r="E49" s="27" t="str">
        <f ca="1">IF(($B49=" ")," ",VLOOKUP($B49,'C10 Entry Sheet'!$A$16:$K$194,9,FALSE))</f>
        <v xml:space="preserve"> </v>
      </c>
      <c r="F49" s="27" t="str">
        <f ca="1">IF(($B49=" ")," ",VLOOKUP($B49,'C10 Entry Sheet'!$A$16:$K$194,7,FALSE))</f>
        <v xml:space="preserve"> </v>
      </c>
      <c r="G49" s="28" t="str">
        <f ca="1">IF(($B49=" ")," ",VLOOKUP($B49,'C10 Entry Sheet'!$A$16:$K$194,14,FALSE))</f>
        <v xml:space="preserve"> </v>
      </c>
      <c r="H49" s="27" t="str">
        <f ca="1">IF(($B49=" ")," ",VLOOKUP($B49,'C10 Entry Sheet'!$A$16:$K$194,8,FALSE))</f>
        <v xml:space="preserve"> </v>
      </c>
      <c r="I49" s="27" t="str">
        <f ca="1">IF(($B49=" ")," ",VLOOKUP($B49,'C10 Entry Sheet'!$A$16:$K$194,13,FALSE))</f>
        <v xml:space="preserve"> </v>
      </c>
      <c r="J49" s="28" t="str">
        <f ca="1">IF(($B49=" ")," ",VLOOKUP($B49,'C10 Entry Sheet'!$A$16:$K$194,17,FALSE))</f>
        <v xml:space="preserve"> </v>
      </c>
      <c r="K49" s="28" t="str">
        <f ca="1">IF(($B49=" ")," ",VLOOKUP($B49,'C10 Entry Sheet'!$A$16:$K$194,19,FALSE))</f>
        <v xml:space="preserve"> </v>
      </c>
      <c r="L49" s="28" t="str">
        <f ca="1">IF(($B49=" ")," ",VLOOKUP($B49,'C10 Entry Sheet'!$A$16:$K$194,20,FALSE))</f>
        <v xml:space="preserve"> </v>
      </c>
    </row>
    <row r="50" spans="1:12" s="29" customFormat="1" ht="24.95" customHeight="1">
      <c r="A50" s="25">
        <f t="shared" si="0"/>
        <v>33</v>
      </c>
      <c r="B50" s="25" t="str">
        <f ca="1">IF(ISBLANK('C10 Entry Sheet'!A40)," ",CELL("contents",'C10 Entry Sheet'!A40))</f>
        <v xml:space="preserve"> </v>
      </c>
      <c r="C50" s="26" t="str">
        <f ca="1">IF(($B50=" ")," ",VLOOKUP($B50,'C10 Entry Sheet'!$A$16:$K$194,5,FALSE))</f>
        <v xml:space="preserve"> </v>
      </c>
      <c r="D50" s="26" t="str">
        <f ca="1">IF(($B50=" ")," ",VLOOKUP($B50,'C10 Entry Sheet'!$A$16:$K$194,6,FALSE))</f>
        <v xml:space="preserve"> </v>
      </c>
      <c r="E50" s="27" t="str">
        <f ca="1">IF(($B50=" ")," ",VLOOKUP($B50,'C10 Entry Sheet'!$A$16:$K$194,9,FALSE))</f>
        <v xml:space="preserve"> </v>
      </c>
      <c r="F50" s="27" t="str">
        <f ca="1">IF(($B50=" ")," ",VLOOKUP($B50,'C10 Entry Sheet'!$A$16:$K$194,7,FALSE))</f>
        <v xml:space="preserve"> </v>
      </c>
      <c r="G50" s="28" t="str">
        <f ca="1">IF(($B50=" ")," ",VLOOKUP($B50,'C10 Entry Sheet'!$A$16:$K$194,14,FALSE))</f>
        <v xml:space="preserve"> </v>
      </c>
      <c r="H50" s="27" t="str">
        <f ca="1">IF(($B50=" ")," ",VLOOKUP($B50,'C10 Entry Sheet'!$A$16:$K$194,8,FALSE))</f>
        <v xml:space="preserve"> </v>
      </c>
      <c r="I50" s="27" t="str">
        <f ca="1">IF(($B50=" ")," ",VLOOKUP($B50,'C10 Entry Sheet'!$A$16:$K$194,13,FALSE))</f>
        <v xml:space="preserve"> </v>
      </c>
      <c r="J50" s="28" t="str">
        <f ca="1">IF(($B50=" ")," ",VLOOKUP($B50,'C10 Entry Sheet'!$A$16:$K$194,17,FALSE))</f>
        <v xml:space="preserve"> </v>
      </c>
      <c r="K50" s="28" t="str">
        <f ca="1">IF(($B50=" ")," ",VLOOKUP($B50,'C10 Entry Sheet'!$A$16:$K$194,19,FALSE))</f>
        <v xml:space="preserve"> </v>
      </c>
      <c r="L50" s="28" t="str">
        <f ca="1">IF(($B50=" ")," ",VLOOKUP($B50,'C10 Entry Sheet'!$A$16:$K$194,20,FALSE))</f>
        <v xml:space="preserve"> </v>
      </c>
    </row>
    <row r="51" spans="1:12" s="29" customFormat="1" ht="24.95" customHeight="1">
      <c r="A51" s="25">
        <f t="shared" ref="A51:A82" si="1">SUM(A50+1)</f>
        <v>34</v>
      </c>
      <c r="B51" s="25" t="str">
        <f ca="1">IF(ISBLANK('C10 Entry Sheet'!A41)," ",CELL("contents",'C10 Entry Sheet'!A41))</f>
        <v xml:space="preserve"> </v>
      </c>
      <c r="C51" s="26" t="str">
        <f ca="1">IF(($B51=" ")," ",VLOOKUP($B51,'C10 Entry Sheet'!$A$16:$K$194,5,FALSE))</f>
        <v xml:space="preserve"> </v>
      </c>
      <c r="D51" s="26" t="str">
        <f ca="1">IF(($B51=" ")," ",VLOOKUP($B51,'C10 Entry Sheet'!$A$16:$K$194,6,FALSE))</f>
        <v xml:space="preserve"> </v>
      </c>
      <c r="E51" s="27" t="str">
        <f ca="1">IF(($B51=" ")," ",VLOOKUP($B51,'C10 Entry Sheet'!$A$16:$K$194,9,FALSE))</f>
        <v xml:space="preserve"> </v>
      </c>
      <c r="F51" s="27" t="str">
        <f ca="1">IF(($B51=" ")," ",VLOOKUP($B51,'C10 Entry Sheet'!$A$16:$K$194,7,FALSE))</f>
        <v xml:space="preserve"> </v>
      </c>
      <c r="G51" s="28" t="str">
        <f ca="1">IF(($B51=" ")," ",VLOOKUP($B51,'C10 Entry Sheet'!$A$16:$K$194,14,FALSE))</f>
        <v xml:space="preserve"> </v>
      </c>
      <c r="H51" s="27" t="str">
        <f ca="1">IF(($B51=" ")," ",VLOOKUP($B51,'C10 Entry Sheet'!$A$16:$K$194,8,FALSE))</f>
        <v xml:space="preserve"> </v>
      </c>
      <c r="I51" s="27" t="str">
        <f ca="1">IF(($B51=" ")," ",VLOOKUP($B51,'C10 Entry Sheet'!$A$16:$K$194,13,FALSE))</f>
        <v xml:space="preserve"> </v>
      </c>
      <c r="J51" s="28" t="str">
        <f ca="1">IF(($B51=" ")," ",VLOOKUP($B51,'C10 Entry Sheet'!$A$16:$K$194,17,FALSE))</f>
        <v xml:space="preserve"> </v>
      </c>
      <c r="K51" s="28" t="str">
        <f ca="1">IF(($B51=" ")," ",VLOOKUP($B51,'C10 Entry Sheet'!$A$16:$K$194,19,FALSE))</f>
        <v xml:space="preserve"> </v>
      </c>
      <c r="L51" s="28" t="str">
        <f ca="1">IF(($B51=" ")," ",VLOOKUP($B51,'C10 Entry Sheet'!$A$16:$K$194,20,FALSE))</f>
        <v xml:space="preserve"> </v>
      </c>
    </row>
    <row r="52" spans="1:12" s="29" customFormat="1" ht="24.95" customHeight="1">
      <c r="A52" s="25">
        <f t="shared" si="1"/>
        <v>35</v>
      </c>
      <c r="B52" s="25" t="str">
        <f ca="1">IF(ISBLANK('C10 Entry Sheet'!A42)," ",CELL("contents",'C10 Entry Sheet'!A42))</f>
        <v xml:space="preserve"> </v>
      </c>
      <c r="C52" s="26" t="str">
        <f ca="1">IF(($B52=" ")," ",VLOOKUP($B52,'C10 Entry Sheet'!$A$16:$K$194,5,FALSE))</f>
        <v xml:space="preserve"> </v>
      </c>
      <c r="D52" s="26" t="str">
        <f ca="1">IF(($B52=" ")," ",VLOOKUP($B52,'C10 Entry Sheet'!$A$16:$K$194,6,FALSE))</f>
        <v xml:space="preserve"> </v>
      </c>
      <c r="E52" s="27" t="str">
        <f ca="1">IF(($B52=" ")," ",VLOOKUP($B52,'C10 Entry Sheet'!$A$16:$K$194,9,FALSE))</f>
        <v xml:space="preserve"> </v>
      </c>
      <c r="F52" s="27" t="str">
        <f ca="1">IF(($B52=" ")," ",VLOOKUP($B52,'C10 Entry Sheet'!$A$16:$K$194,7,FALSE))</f>
        <v xml:space="preserve"> </v>
      </c>
      <c r="G52" s="28" t="str">
        <f ca="1">IF(($B52=" ")," ",VLOOKUP($B52,'C10 Entry Sheet'!$A$16:$K$194,14,FALSE))</f>
        <v xml:space="preserve"> </v>
      </c>
      <c r="H52" s="27" t="str">
        <f ca="1">IF(($B52=" ")," ",VLOOKUP($B52,'C10 Entry Sheet'!$A$16:$K$194,8,FALSE))</f>
        <v xml:space="preserve"> </v>
      </c>
      <c r="I52" s="27" t="str">
        <f ca="1">IF(($B52=" ")," ",VLOOKUP($B52,'C10 Entry Sheet'!$A$16:$K$194,13,FALSE))</f>
        <v xml:space="preserve"> </v>
      </c>
      <c r="J52" s="28" t="str">
        <f ca="1">IF(($B52=" ")," ",VLOOKUP($B52,'C10 Entry Sheet'!$A$16:$K$194,17,FALSE))</f>
        <v xml:space="preserve"> </v>
      </c>
      <c r="K52" s="28" t="str">
        <f ca="1">IF(($B52=" ")," ",VLOOKUP($B52,'C10 Entry Sheet'!$A$16:$K$194,19,FALSE))</f>
        <v xml:space="preserve"> </v>
      </c>
      <c r="L52" s="28" t="str">
        <f ca="1">IF(($B52=" ")," ",VLOOKUP($B52,'C10 Entry Sheet'!$A$16:$K$194,20,FALSE))</f>
        <v xml:space="preserve"> </v>
      </c>
    </row>
    <row r="53" spans="1:12" s="29" customFormat="1" ht="24.95" customHeight="1">
      <c r="A53" s="25">
        <f t="shared" si="1"/>
        <v>36</v>
      </c>
      <c r="B53" s="25" t="str">
        <f ca="1">IF(ISBLANK('C10 Entry Sheet'!A43)," ",CELL("contents",'C10 Entry Sheet'!A43))</f>
        <v xml:space="preserve"> </v>
      </c>
      <c r="C53" s="26" t="str">
        <f ca="1">IF(($B53=" ")," ",VLOOKUP($B53,'C10 Entry Sheet'!$A$16:$K$194,5,FALSE))</f>
        <v xml:space="preserve"> </v>
      </c>
      <c r="D53" s="26" t="str">
        <f ca="1">IF(($B53=" ")," ",VLOOKUP($B53,'C10 Entry Sheet'!$A$16:$K$194,6,FALSE))</f>
        <v xml:space="preserve"> </v>
      </c>
      <c r="E53" s="27" t="str">
        <f ca="1">IF(($B53=" ")," ",VLOOKUP($B53,'C10 Entry Sheet'!$A$16:$K$194,9,FALSE))</f>
        <v xml:space="preserve"> </v>
      </c>
      <c r="F53" s="27" t="str">
        <f ca="1">IF(($B53=" ")," ",VLOOKUP($B53,'C10 Entry Sheet'!$A$16:$K$194,7,FALSE))</f>
        <v xml:space="preserve"> </v>
      </c>
      <c r="G53" s="28" t="str">
        <f ca="1">IF(($B53=" ")," ",VLOOKUP($B53,'C10 Entry Sheet'!$A$16:$K$194,14,FALSE))</f>
        <v xml:space="preserve"> </v>
      </c>
      <c r="H53" s="27" t="str">
        <f ca="1">IF(($B53=" ")," ",VLOOKUP($B53,'C10 Entry Sheet'!$A$16:$K$194,8,FALSE))</f>
        <v xml:space="preserve"> </v>
      </c>
      <c r="I53" s="27" t="str">
        <f ca="1">IF(($B53=" ")," ",VLOOKUP($B53,'C10 Entry Sheet'!$A$16:$K$194,13,FALSE))</f>
        <v xml:space="preserve"> </v>
      </c>
      <c r="J53" s="28" t="str">
        <f ca="1">IF(($B53=" ")," ",VLOOKUP($B53,'C10 Entry Sheet'!$A$16:$K$194,17,FALSE))</f>
        <v xml:space="preserve"> </v>
      </c>
      <c r="K53" s="28" t="str">
        <f ca="1">IF(($B53=" ")," ",VLOOKUP($B53,'C10 Entry Sheet'!$A$16:$K$194,19,FALSE))</f>
        <v xml:space="preserve"> </v>
      </c>
      <c r="L53" s="28" t="str">
        <f ca="1">IF(($B53=" ")," ",VLOOKUP($B53,'C10 Entry Sheet'!$A$16:$K$194,20,FALSE))</f>
        <v xml:space="preserve"> </v>
      </c>
    </row>
    <row r="54" spans="1:12" s="29" customFormat="1" ht="24.95" customHeight="1">
      <c r="A54" s="25">
        <f t="shared" si="1"/>
        <v>37</v>
      </c>
      <c r="B54" s="25" t="str">
        <f ca="1">IF(ISBLANK('C10 Entry Sheet'!A44)," ",CELL("contents",'C10 Entry Sheet'!A44))</f>
        <v xml:space="preserve"> </v>
      </c>
      <c r="C54" s="26" t="str">
        <f ca="1">IF(($B54=" ")," ",VLOOKUP($B54,'C10 Entry Sheet'!$A$16:$K$194,5,FALSE))</f>
        <v xml:space="preserve"> </v>
      </c>
      <c r="D54" s="26" t="str">
        <f ca="1">IF(($B54=" ")," ",VLOOKUP($B54,'C10 Entry Sheet'!$A$16:$K$194,6,FALSE))</f>
        <v xml:space="preserve"> </v>
      </c>
      <c r="E54" s="27" t="str">
        <f ca="1">IF(($B54=" ")," ",VLOOKUP($B54,'C10 Entry Sheet'!$A$16:$K$194,9,FALSE))</f>
        <v xml:space="preserve"> </v>
      </c>
      <c r="F54" s="27" t="str">
        <f ca="1">IF(($B54=" ")," ",VLOOKUP($B54,'C10 Entry Sheet'!$A$16:$K$194,7,FALSE))</f>
        <v xml:space="preserve"> </v>
      </c>
      <c r="G54" s="28" t="str">
        <f ca="1">IF(($B54=" ")," ",VLOOKUP($B54,'C10 Entry Sheet'!$A$16:$K$194,14,FALSE))</f>
        <v xml:space="preserve"> </v>
      </c>
      <c r="H54" s="27" t="str">
        <f ca="1">IF(($B54=" ")," ",VLOOKUP($B54,'C10 Entry Sheet'!$A$16:$K$194,8,FALSE))</f>
        <v xml:space="preserve"> </v>
      </c>
      <c r="I54" s="27" t="str">
        <f ca="1">IF(($B54=" ")," ",VLOOKUP($B54,'C10 Entry Sheet'!$A$16:$K$194,13,FALSE))</f>
        <v xml:space="preserve"> </v>
      </c>
      <c r="J54" s="28" t="str">
        <f ca="1">IF(($B54=" ")," ",VLOOKUP($B54,'C10 Entry Sheet'!$A$16:$K$194,17,FALSE))</f>
        <v xml:space="preserve"> </v>
      </c>
      <c r="K54" s="28" t="str">
        <f ca="1">IF(($B54=" ")," ",VLOOKUP($B54,'C10 Entry Sheet'!$A$16:$K$194,19,FALSE))</f>
        <v xml:space="preserve"> </v>
      </c>
      <c r="L54" s="28" t="str">
        <f ca="1">IF(($B54=" ")," ",VLOOKUP($B54,'C10 Entry Sheet'!$A$16:$K$194,20,FALSE))</f>
        <v xml:space="preserve"> </v>
      </c>
    </row>
    <row r="55" spans="1:12" s="29" customFormat="1" ht="24.95" customHeight="1">
      <c r="A55" s="25">
        <f t="shared" si="1"/>
        <v>38</v>
      </c>
      <c r="B55" s="25" t="str">
        <f ca="1">IF(ISBLANK('C10 Entry Sheet'!A45)," ",CELL("contents",'C10 Entry Sheet'!A45))</f>
        <v xml:space="preserve"> </v>
      </c>
      <c r="C55" s="26" t="str">
        <f ca="1">IF(($B55=" ")," ",VLOOKUP($B55,'C10 Entry Sheet'!$A$16:$K$194,5,FALSE))</f>
        <v xml:space="preserve"> </v>
      </c>
      <c r="D55" s="26" t="str">
        <f ca="1">IF(($B55=" ")," ",VLOOKUP($B55,'C10 Entry Sheet'!$A$16:$K$194,6,FALSE))</f>
        <v xml:space="preserve"> </v>
      </c>
      <c r="E55" s="27" t="str">
        <f ca="1">IF(($B55=" ")," ",VLOOKUP($B55,'C10 Entry Sheet'!$A$16:$K$194,9,FALSE))</f>
        <v xml:space="preserve"> </v>
      </c>
      <c r="F55" s="27" t="str">
        <f ca="1">IF(($B55=" ")," ",VLOOKUP($B55,'C10 Entry Sheet'!$A$16:$K$194,7,FALSE))</f>
        <v xml:space="preserve"> </v>
      </c>
      <c r="G55" s="28" t="str">
        <f ca="1">IF(($B55=" ")," ",VLOOKUP($B55,'C10 Entry Sheet'!$A$16:$K$194,14,FALSE))</f>
        <v xml:space="preserve"> </v>
      </c>
      <c r="H55" s="27" t="str">
        <f ca="1">IF(($B55=" ")," ",VLOOKUP($B55,'C10 Entry Sheet'!$A$16:$K$194,8,FALSE))</f>
        <v xml:space="preserve"> </v>
      </c>
      <c r="I55" s="27" t="str">
        <f ca="1">IF(($B55=" ")," ",VLOOKUP($B55,'C10 Entry Sheet'!$A$16:$K$194,13,FALSE))</f>
        <v xml:space="preserve"> </v>
      </c>
      <c r="J55" s="28" t="str">
        <f ca="1">IF(($B55=" ")," ",VLOOKUP($B55,'C10 Entry Sheet'!$A$16:$K$194,17,FALSE))</f>
        <v xml:space="preserve"> </v>
      </c>
      <c r="K55" s="28" t="str">
        <f ca="1">IF(($B55=" ")," ",VLOOKUP($B55,'C10 Entry Sheet'!$A$16:$K$194,19,FALSE))</f>
        <v xml:space="preserve"> </v>
      </c>
      <c r="L55" s="28" t="str">
        <f ca="1">IF(($B55=" ")," ",VLOOKUP($B55,'C10 Entry Sheet'!$A$16:$K$194,20,FALSE))</f>
        <v xml:space="preserve"> </v>
      </c>
    </row>
    <row r="56" spans="1:12" s="29" customFormat="1" ht="24.95" customHeight="1">
      <c r="A56" s="25">
        <f t="shared" si="1"/>
        <v>39</v>
      </c>
      <c r="B56" s="25" t="str">
        <f ca="1">IF(ISBLANK('C10 Entry Sheet'!A46)," ",CELL("contents",'C10 Entry Sheet'!A46))</f>
        <v xml:space="preserve"> </v>
      </c>
      <c r="C56" s="26" t="str">
        <f ca="1">IF(($B56=" ")," ",VLOOKUP($B56,'C10 Entry Sheet'!$A$16:$K$194,5,FALSE))</f>
        <v xml:space="preserve"> </v>
      </c>
      <c r="D56" s="26" t="str">
        <f ca="1">IF(($B56=" ")," ",VLOOKUP($B56,'C10 Entry Sheet'!$A$16:$K$194,6,FALSE))</f>
        <v xml:space="preserve"> </v>
      </c>
      <c r="E56" s="27" t="str">
        <f ca="1">IF(($B56=" ")," ",VLOOKUP($B56,'C10 Entry Sheet'!$A$16:$K$194,9,FALSE))</f>
        <v xml:space="preserve"> </v>
      </c>
      <c r="F56" s="27" t="str">
        <f ca="1">IF(($B56=" ")," ",VLOOKUP($B56,'C10 Entry Sheet'!$A$16:$K$194,7,FALSE))</f>
        <v xml:space="preserve"> </v>
      </c>
      <c r="G56" s="28" t="str">
        <f ca="1">IF(($B56=" ")," ",VLOOKUP($B56,'C10 Entry Sheet'!$A$16:$K$194,14,FALSE))</f>
        <v xml:space="preserve"> </v>
      </c>
      <c r="H56" s="27" t="str">
        <f ca="1">IF(($B56=" ")," ",VLOOKUP($B56,'C10 Entry Sheet'!$A$16:$K$194,8,FALSE))</f>
        <v xml:space="preserve"> </v>
      </c>
      <c r="I56" s="27" t="str">
        <f ca="1">IF(($B56=" ")," ",VLOOKUP($B56,'C10 Entry Sheet'!$A$16:$K$194,13,FALSE))</f>
        <v xml:space="preserve"> </v>
      </c>
      <c r="J56" s="28" t="str">
        <f ca="1">IF(($B56=" ")," ",VLOOKUP($B56,'C10 Entry Sheet'!$A$16:$K$194,17,FALSE))</f>
        <v xml:space="preserve"> </v>
      </c>
      <c r="K56" s="28" t="str">
        <f ca="1">IF(($B56=" ")," ",VLOOKUP($B56,'C10 Entry Sheet'!$A$16:$K$194,19,FALSE))</f>
        <v xml:space="preserve"> </v>
      </c>
      <c r="L56" s="28" t="str">
        <f ca="1">IF(($B56=" ")," ",VLOOKUP($B56,'C10 Entry Sheet'!$A$16:$K$194,20,FALSE))</f>
        <v xml:space="preserve"> </v>
      </c>
    </row>
    <row r="57" spans="1:12" s="29" customFormat="1" ht="24.95" customHeight="1">
      <c r="A57" s="25">
        <f t="shared" si="1"/>
        <v>40</v>
      </c>
      <c r="B57" s="25" t="str">
        <f ca="1">IF(ISBLANK('C10 Entry Sheet'!A47)," ",CELL("contents",'C10 Entry Sheet'!A47))</f>
        <v xml:space="preserve"> </v>
      </c>
      <c r="C57" s="26" t="str">
        <f ca="1">IF(($B57=" ")," ",VLOOKUP($B57,'C10 Entry Sheet'!$A$16:$K$194,5,FALSE))</f>
        <v xml:space="preserve"> </v>
      </c>
      <c r="D57" s="26" t="str">
        <f ca="1">IF(($B57=" ")," ",VLOOKUP($B57,'C10 Entry Sheet'!$A$16:$K$194,6,FALSE))</f>
        <v xml:space="preserve"> </v>
      </c>
      <c r="E57" s="27" t="str">
        <f ca="1">IF(($B57=" ")," ",VLOOKUP($B57,'C10 Entry Sheet'!$A$16:$K$194,9,FALSE))</f>
        <v xml:space="preserve"> </v>
      </c>
      <c r="F57" s="27" t="str">
        <f ca="1">IF(($B57=" ")," ",VLOOKUP($B57,'C10 Entry Sheet'!$A$16:$K$194,7,FALSE))</f>
        <v xml:space="preserve"> </v>
      </c>
      <c r="G57" s="28" t="str">
        <f ca="1">IF(($B57=" ")," ",VLOOKUP($B57,'C10 Entry Sheet'!$A$16:$K$194,14,FALSE))</f>
        <v xml:space="preserve"> </v>
      </c>
      <c r="H57" s="27" t="str">
        <f ca="1">IF(($B57=" ")," ",VLOOKUP($B57,'C10 Entry Sheet'!$A$16:$K$194,8,FALSE))</f>
        <v xml:space="preserve"> </v>
      </c>
      <c r="I57" s="27" t="str">
        <f ca="1">IF(($B57=" ")," ",VLOOKUP($B57,'C10 Entry Sheet'!$A$16:$K$194,13,FALSE))</f>
        <v xml:space="preserve"> </v>
      </c>
      <c r="J57" s="28" t="str">
        <f ca="1">IF(($B57=" ")," ",VLOOKUP($B57,'C10 Entry Sheet'!$A$16:$K$194,17,FALSE))</f>
        <v xml:space="preserve"> </v>
      </c>
      <c r="K57" s="28" t="str">
        <f ca="1">IF(($B57=" ")," ",VLOOKUP($B57,'C10 Entry Sheet'!$A$16:$K$194,19,FALSE))</f>
        <v xml:space="preserve"> </v>
      </c>
      <c r="L57" s="28" t="str">
        <f ca="1">IF(($B57=" ")," ",VLOOKUP($B57,'C10 Entry Sheet'!$A$16:$K$194,20,FALSE))</f>
        <v xml:space="preserve"> </v>
      </c>
    </row>
    <row r="58" spans="1:12" s="29" customFormat="1" ht="24.95" customHeight="1">
      <c r="A58" s="25">
        <f t="shared" si="1"/>
        <v>41</v>
      </c>
      <c r="B58" s="25" t="str">
        <f ca="1">IF(ISBLANK('C10 Entry Sheet'!A48)," ",CELL("contents",'C10 Entry Sheet'!A48))</f>
        <v xml:space="preserve"> </v>
      </c>
      <c r="C58" s="26" t="str">
        <f ca="1">IF(($B58=" ")," ",VLOOKUP($B58,'C10 Entry Sheet'!$A$16:$K$194,5,FALSE))</f>
        <v xml:space="preserve"> </v>
      </c>
      <c r="D58" s="26" t="str">
        <f ca="1">IF(($B58=" ")," ",VLOOKUP($B58,'C10 Entry Sheet'!$A$16:$K$194,6,FALSE))</f>
        <v xml:space="preserve"> </v>
      </c>
      <c r="E58" s="27" t="str">
        <f ca="1">IF(($B58=" ")," ",VLOOKUP($B58,'C10 Entry Sheet'!$A$16:$K$194,9,FALSE))</f>
        <v xml:space="preserve"> </v>
      </c>
      <c r="F58" s="27" t="str">
        <f ca="1">IF(($B58=" ")," ",VLOOKUP($B58,'C10 Entry Sheet'!$A$16:$K$194,7,FALSE))</f>
        <v xml:space="preserve"> </v>
      </c>
      <c r="G58" s="28" t="str">
        <f ca="1">IF(($B58=" ")," ",VLOOKUP($B58,'C10 Entry Sheet'!$A$16:$K$194,14,FALSE))</f>
        <v xml:space="preserve"> </v>
      </c>
      <c r="H58" s="27" t="str">
        <f ca="1">IF(($B58=" ")," ",VLOOKUP($B58,'C10 Entry Sheet'!$A$16:$K$194,8,FALSE))</f>
        <v xml:space="preserve"> </v>
      </c>
      <c r="I58" s="27" t="str">
        <f ca="1">IF(($B58=" ")," ",VLOOKUP($B58,'C10 Entry Sheet'!$A$16:$K$194,13,FALSE))</f>
        <v xml:space="preserve"> </v>
      </c>
      <c r="J58" s="28" t="str">
        <f ca="1">IF(($B58=" ")," ",VLOOKUP($B58,'C10 Entry Sheet'!$A$16:$K$194,17,FALSE))</f>
        <v xml:space="preserve"> </v>
      </c>
      <c r="K58" s="28" t="str">
        <f ca="1">IF(($B58=" ")," ",VLOOKUP($B58,'C10 Entry Sheet'!$A$16:$K$194,19,FALSE))</f>
        <v xml:space="preserve"> </v>
      </c>
      <c r="L58" s="28" t="str">
        <f ca="1">IF(($B58=" ")," ",VLOOKUP($B58,'C10 Entry Sheet'!$A$16:$K$194,20,FALSE))</f>
        <v xml:space="preserve"> </v>
      </c>
    </row>
    <row r="59" spans="1:12" s="29" customFormat="1" ht="24.95" customHeight="1">
      <c r="A59" s="25">
        <f t="shared" si="1"/>
        <v>42</v>
      </c>
      <c r="B59" s="25" t="str">
        <f ca="1">IF(ISBLANK('C10 Entry Sheet'!A49)," ",CELL("contents",'C10 Entry Sheet'!A49))</f>
        <v xml:space="preserve"> </v>
      </c>
      <c r="C59" s="26" t="str">
        <f ca="1">IF(($B59=" ")," ",VLOOKUP($B59,'C10 Entry Sheet'!$A$16:$K$194,5,FALSE))</f>
        <v xml:space="preserve"> </v>
      </c>
      <c r="D59" s="26" t="str">
        <f ca="1">IF(($B59=" ")," ",VLOOKUP($B59,'C10 Entry Sheet'!$A$16:$K$194,6,FALSE))</f>
        <v xml:space="preserve"> </v>
      </c>
      <c r="E59" s="27" t="str">
        <f ca="1">IF(($B59=" ")," ",VLOOKUP($B59,'C10 Entry Sheet'!$A$16:$K$194,9,FALSE))</f>
        <v xml:space="preserve"> </v>
      </c>
      <c r="F59" s="27" t="str">
        <f ca="1">IF(($B59=" ")," ",VLOOKUP($B59,'C10 Entry Sheet'!$A$16:$K$194,7,FALSE))</f>
        <v xml:space="preserve"> </v>
      </c>
      <c r="G59" s="28" t="str">
        <f ca="1">IF(($B59=" ")," ",VLOOKUP($B59,'C10 Entry Sheet'!$A$16:$K$194,14,FALSE))</f>
        <v xml:space="preserve"> </v>
      </c>
      <c r="H59" s="27" t="str">
        <f ca="1">IF(($B59=" ")," ",VLOOKUP($B59,'C10 Entry Sheet'!$A$16:$K$194,8,FALSE))</f>
        <v xml:space="preserve"> </v>
      </c>
      <c r="I59" s="27" t="str">
        <f ca="1">IF(($B59=" ")," ",VLOOKUP($B59,'C10 Entry Sheet'!$A$16:$K$194,13,FALSE))</f>
        <v xml:space="preserve"> </v>
      </c>
      <c r="J59" s="28" t="str">
        <f ca="1">IF(($B59=" ")," ",VLOOKUP($B59,'C10 Entry Sheet'!$A$16:$K$194,17,FALSE))</f>
        <v xml:space="preserve"> </v>
      </c>
      <c r="K59" s="28" t="str">
        <f ca="1">IF(($B59=" ")," ",VLOOKUP($B59,'C10 Entry Sheet'!$A$16:$K$194,19,FALSE))</f>
        <v xml:space="preserve"> </v>
      </c>
      <c r="L59" s="28" t="str">
        <f ca="1">IF(($B59=" ")," ",VLOOKUP($B59,'C10 Entry Sheet'!$A$16:$K$194,20,FALSE))</f>
        <v xml:space="preserve"> </v>
      </c>
    </row>
    <row r="60" spans="1:12" s="29" customFormat="1" ht="24.95" customHeight="1">
      <c r="A60" s="25">
        <f t="shared" si="1"/>
        <v>43</v>
      </c>
      <c r="B60" s="25" t="str">
        <f ca="1">IF(ISBLANK('C10 Entry Sheet'!A50)," ",CELL("contents",'C10 Entry Sheet'!A50))</f>
        <v xml:space="preserve"> </v>
      </c>
      <c r="C60" s="26" t="str">
        <f ca="1">IF(($B60=" ")," ",VLOOKUP($B60,'C10 Entry Sheet'!$A$16:$K$194,5,FALSE))</f>
        <v xml:space="preserve"> </v>
      </c>
      <c r="D60" s="26" t="str">
        <f ca="1">IF(($B60=" ")," ",VLOOKUP($B60,'C10 Entry Sheet'!$A$16:$K$194,6,FALSE))</f>
        <v xml:space="preserve"> </v>
      </c>
      <c r="E60" s="27" t="str">
        <f ca="1">IF(($B60=" ")," ",VLOOKUP($B60,'C10 Entry Sheet'!$A$16:$K$194,9,FALSE))</f>
        <v xml:space="preserve"> </v>
      </c>
      <c r="F60" s="27" t="str">
        <f ca="1">IF(($B60=" ")," ",VLOOKUP($B60,'C10 Entry Sheet'!$A$16:$K$194,7,FALSE))</f>
        <v xml:space="preserve"> </v>
      </c>
      <c r="G60" s="28" t="str">
        <f ca="1">IF(($B60=" ")," ",VLOOKUP($B60,'C10 Entry Sheet'!$A$16:$K$194,14,FALSE))</f>
        <v xml:space="preserve"> </v>
      </c>
      <c r="H60" s="27" t="str">
        <f ca="1">IF(($B60=" ")," ",VLOOKUP($B60,'C10 Entry Sheet'!$A$16:$K$194,8,FALSE))</f>
        <v xml:space="preserve"> </v>
      </c>
      <c r="I60" s="27" t="str">
        <f ca="1">IF(($B60=" ")," ",VLOOKUP($B60,'C10 Entry Sheet'!$A$16:$K$194,13,FALSE))</f>
        <v xml:space="preserve"> </v>
      </c>
      <c r="J60" s="28" t="str">
        <f ca="1">IF(($B60=" ")," ",VLOOKUP($B60,'C10 Entry Sheet'!$A$16:$K$194,17,FALSE))</f>
        <v xml:space="preserve"> </v>
      </c>
      <c r="K60" s="28" t="str">
        <f ca="1">IF(($B60=" ")," ",VLOOKUP($B60,'C10 Entry Sheet'!$A$16:$K$194,19,FALSE))</f>
        <v xml:space="preserve"> </v>
      </c>
      <c r="L60" s="28" t="str">
        <f ca="1">IF(($B60=" ")," ",VLOOKUP($B60,'C10 Entry Sheet'!$A$16:$K$194,20,FALSE))</f>
        <v xml:space="preserve"> </v>
      </c>
    </row>
    <row r="61" spans="1:12" s="29" customFormat="1" ht="24.95" customHeight="1">
      <c r="A61" s="25">
        <f t="shared" si="1"/>
        <v>44</v>
      </c>
      <c r="B61" s="25" t="str">
        <f ca="1">IF(ISBLANK('C10 Entry Sheet'!A51)," ",CELL("contents",'C10 Entry Sheet'!A51))</f>
        <v xml:space="preserve"> </v>
      </c>
      <c r="C61" s="26" t="str">
        <f ca="1">IF(($B61=" ")," ",VLOOKUP($B61,'C10 Entry Sheet'!$A$16:$K$194,5,FALSE))</f>
        <v xml:space="preserve"> </v>
      </c>
      <c r="D61" s="26" t="str">
        <f ca="1">IF(($B61=" ")," ",VLOOKUP($B61,'C10 Entry Sheet'!$A$16:$K$194,6,FALSE))</f>
        <v xml:space="preserve"> </v>
      </c>
      <c r="E61" s="27" t="str">
        <f ca="1">IF(($B61=" ")," ",VLOOKUP($B61,'C10 Entry Sheet'!$A$16:$K$194,9,FALSE))</f>
        <v xml:space="preserve"> </v>
      </c>
      <c r="F61" s="27" t="str">
        <f ca="1">IF(($B61=" ")," ",VLOOKUP($B61,'C10 Entry Sheet'!$A$16:$K$194,7,FALSE))</f>
        <v xml:space="preserve"> </v>
      </c>
      <c r="G61" s="28" t="str">
        <f ca="1">IF(($B61=" ")," ",VLOOKUP($B61,'C10 Entry Sheet'!$A$16:$K$194,14,FALSE))</f>
        <v xml:space="preserve"> </v>
      </c>
      <c r="H61" s="27" t="str">
        <f ca="1">IF(($B61=" ")," ",VLOOKUP($B61,'C10 Entry Sheet'!$A$16:$K$194,8,FALSE))</f>
        <v xml:space="preserve"> </v>
      </c>
      <c r="I61" s="27" t="str">
        <f ca="1">IF(($B61=" ")," ",VLOOKUP($B61,'C10 Entry Sheet'!$A$16:$K$194,13,FALSE))</f>
        <v xml:space="preserve"> </v>
      </c>
      <c r="J61" s="28" t="str">
        <f ca="1">IF(($B61=" ")," ",VLOOKUP($B61,'C10 Entry Sheet'!$A$16:$K$194,17,FALSE))</f>
        <v xml:space="preserve"> </v>
      </c>
      <c r="K61" s="28" t="str">
        <f ca="1">IF(($B61=" ")," ",VLOOKUP($B61,'C10 Entry Sheet'!$A$16:$K$194,19,FALSE))</f>
        <v xml:space="preserve"> </v>
      </c>
      <c r="L61" s="28" t="str">
        <f ca="1">IF(($B61=" ")," ",VLOOKUP($B61,'C10 Entry Sheet'!$A$16:$K$194,20,FALSE))</f>
        <v xml:space="preserve"> </v>
      </c>
    </row>
    <row r="62" spans="1:12" s="29" customFormat="1" ht="24.95" customHeight="1">
      <c r="A62" s="25">
        <f t="shared" si="1"/>
        <v>45</v>
      </c>
      <c r="B62" s="25" t="str">
        <f ca="1">IF(ISBLANK('C10 Entry Sheet'!A52)," ",CELL("contents",'C10 Entry Sheet'!A52))</f>
        <v xml:space="preserve"> </v>
      </c>
      <c r="C62" s="26" t="str">
        <f ca="1">IF(($B62=" ")," ",VLOOKUP($B62,'C10 Entry Sheet'!$A$16:$K$194,5,FALSE))</f>
        <v xml:space="preserve"> </v>
      </c>
      <c r="D62" s="26" t="str">
        <f ca="1">IF(($B62=" ")," ",VLOOKUP($B62,'C10 Entry Sheet'!$A$16:$K$194,6,FALSE))</f>
        <v xml:space="preserve"> </v>
      </c>
      <c r="E62" s="27" t="str">
        <f ca="1">IF(($B62=" ")," ",VLOOKUP($B62,'C10 Entry Sheet'!$A$16:$K$194,9,FALSE))</f>
        <v xml:space="preserve"> </v>
      </c>
      <c r="F62" s="27" t="str">
        <f ca="1">IF(($B62=" ")," ",VLOOKUP($B62,'C10 Entry Sheet'!$A$16:$K$194,7,FALSE))</f>
        <v xml:space="preserve"> </v>
      </c>
      <c r="G62" s="28" t="str">
        <f ca="1">IF(($B62=" ")," ",VLOOKUP($B62,'C10 Entry Sheet'!$A$16:$K$194,14,FALSE))</f>
        <v xml:space="preserve"> </v>
      </c>
      <c r="H62" s="27" t="str">
        <f ca="1">IF(($B62=" ")," ",VLOOKUP($B62,'C10 Entry Sheet'!$A$16:$K$194,8,FALSE))</f>
        <v xml:space="preserve"> </v>
      </c>
      <c r="I62" s="27" t="str">
        <f ca="1">IF(($B62=" ")," ",VLOOKUP($B62,'C10 Entry Sheet'!$A$16:$K$194,13,FALSE))</f>
        <v xml:space="preserve"> </v>
      </c>
      <c r="J62" s="28" t="str">
        <f ca="1">IF(($B62=" ")," ",VLOOKUP($B62,'C10 Entry Sheet'!$A$16:$K$194,17,FALSE))</f>
        <v xml:space="preserve"> </v>
      </c>
      <c r="K62" s="28" t="str">
        <f ca="1">IF(($B62=" ")," ",VLOOKUP($B62,'C10 Entry Sheet'!$A$16:$K$194,19,FALSE))</f>
        <v xml:space="preserve"> </v>
      </c>
      <c r="L62" s="28" t="str">
        <f ca="1">IF(($B62=" ")," ",VLOOKUP($B62,'C10 Entry Sheet'!$A$16:$K$194,20,FALSE))</f>
        <v xml:space="preserve"> </v>
      </c>
    </row>
    <row r="63" spans="1:12" s="29" customFormat="1" ht="24.95" customHeight="1">
      <c r="A63" s="25">
        <f t="shared" si="1"/>
        <v>46</v>
      </c>
      <c r="B63" s="25" t="str">
        <f ca="1">IF(ISBLANK('C10 Entry Sheet'!A53)," ",CELL("contents",'C10 Entry Sheet'!A53))</f>
        <v xml:space="preserve"> </v>
      </c>
      <c r="C63" s="26" t="str">
        <f ca="1">IF(($B63=" ")," ",VLOOKUP($B63,'C10 Entry Sheet'!$A$16:$K$194,5,FALSE))</f>
        <v xml:space="preserve"> </v>
      </c>
      <c r="D63" s="26" t="str">
        <f ca="1">IF(($B63=" ")," ",VLOOKUP($B63,'C10 Entry Sheet'!$A$16:$K$194,6,FALSE))</f>
        <v xml:space="preserve"> </v>
      </c>
      <c r="E63" s="27" t="str">
        <f ca="1">IF(($B63=" ")," ",VLOOKUP($B63,'C10 Entry Sheet'!$A$16:$K$194,9,FALSE))</f>
        <v xml:space="preserve"> </v>
      </c>
      <c r="F63" s="27" t="str">
        <f ca="1">IF(($B63=" ")," ",VLOOKUP($B63,'C10 Entry Sheet'!$A$16:$K$194,7,FALSE))</f>
        <v xml:space="preserve"> </v>
      </c>
      <c r="G63" s="28" t="str">
        <f ca="1">IF(($B63=" ")," ",VLOOKUP($B63,'C10 Entry Sheet'!$A$16:$K$194,14,FALSE))</f>
        <v xml:space="preserve"> </v>
      </c>
      <c r="H63" s="27" t="str">
        <f ca="1">IF(($B63=" ")," ",VLOOKUP($B63,'C10 Entry Sheet'!$A$16:$K$194,8,FALSE))</f>
        <v xml:space="preserve"> </v>
      </c>
      <c r="I63" s="27" t="str">
        <f ca="1">IF(($B63=" ")," ",VLOOKUP($B63,'C10 Entry Sheet'!$A$16:$K$194,13,FALSE))</f>
        <v xml:space="preserve"> </v>
      </c>
      <c r="J63" s="28" t="str">
        <f ca="1">IF(($B63=" ")," ",VLOOKUP($B63,'C10 Entry Sheet'!$A$16:$K$194,17,FALSE))</f>
        <v xml:space="preserve"> </v>
      </c>
      <c r="K63" s="28" t="str">
        <f ca="1">IF(($B63=" ")," ",VLOOKUP($B63,'C10 Entry Sheet'!$A$16:$K$194,19,FALSE))</f>
        <v xml:space="preserve"> </v>
      </c>
      <c r="L63" s="28" t="str">
        <f ca="1">IF(($B63=" ")," ",VLOOKUP($B63,'C10 Entry Sheet'!$A$16:$K$194,20,FALSE))</f>
        <v xml:space="preserve"> </v>
      </c>
    </row>
    <row r="64" spans="1:12" s="29" customFormat="1" ht="24.95" customHeight="1">
      <c r="A64" s="25">
        <f t="shared" si="1"/>
        <v>47</v>
      </c>
      <c r="B64" s="25" t="str">
        <f ca="1">IF(ISBLANK('C10 Entry Sheet'!A54)," ",CELL("contents",'C10 Entry Sheet'!A54))</f>
        <v xml:space="preserve"> </v>
      </c>
      <c r="C64" s="26" t="str">
        <f ca="1">IF(($B64=" ")," ",VLOOKUP($B64,'C10 Entry Sheet'!$A$16:$K$194,5,FALSE))</f>
        <v xml:space="preserve"> </v>
      </c>
      <c r="D64" s="26" t="str">
        <f ca="1">IF(($B64=" ")," ",VLOOKUP($B64,'C10 Entry Sheet'!$A$16:$K$194,6,FALSE))</f>
        <v xml:space="preserve"> </v>
      </c>
      <c r="E64" s="27" t="str">
        <f ca="1">IF(($B64=" ")," ",VLOOKUP($B64,'C10 Entry Sheet'!$A$16:$K$194,9,FALSE))</f>
        <v xml:space="preserve"> </v>
      </c>
      <c r="F64" s="27" t="str">
        <f ca="1">IF(($B64=" ")," ",VLOOKUP($B64,'C10 Entry Sheet'!$A$16:$K$194,7,FALSE))</f>
        <v xml:space="preserve"> </v>
      </c>
      <c r="G64" s="28" t="str">
        <f ca="1">IF(($B64=" ")," ",VLOOKUP($B64,'C10 Entry Sheet'!$A$16:$K$194,14,FALSE))</f>
        <v xml:space="preserve"> </v>
      </c>
      <c r="H64" s="27" t="str">
        <f ca="1">IF(($B64=" ")," ",VLOOKUP($B64,'C10 Entry Sheet'!$A$16:$K$194,8,FALSE))</f>
        <v xml:space="preserve"> </v>
      </c>
      <c r="I64" s="27" t="str">
        <f ca="1">IF(($B64=" ")," ",VLOOKUP($B64,'C10 Entry Sheet'!$A$16:$K$194,13,FALSE))</f>
        <v xml:space="preserve"> </v>
      </c>
      <c r="J64" s="28" t="str">
        <f ca="1">IF(($B64=" ")," ",VLOOKUP($B64,'C10 Entry Sheet'!$A$16:$K$194,17,FALSE))</f>
        <v xml:space="preserve"> </v>
      </c>
      <c r="K64" s="28" t="str">
        <f ca="1">IF(($B64=" ")," ",VLOOKUP($B64,'C10 Entry Sheet'!$A$16:$K$194,19,FALSE))</f>
        <v xml:space="preserve"> </v>
      </c>
      <c r="L64" s="28" t="str">
        <f ca="1">IF(($B64=" ")," ",VLOOKUP($B64,'C10 Entry Sheet'!$A$16:$K$194,20,FALSE))</f>
        <v xml:space="preserve"> </v>
      </c>
    </row>
    <row r="65" spans="1:12" s="29" customFormat="1" ht="24.95" customHeight="1">
      <c r="A65" s="25">
        <f t="shared" si="1"/>
        <v>48</v>
      </c>
      <c r="B65" s="25" t="str">
        <f ca="1">IF(ISBLANK('C10 Entry Sheet'!A55)," ",CELL("contents",'C10 Entry Sheet'!A55))</f>
        <v xml:space="preserve"> </v>
      </c>
      <c r="C65" s="26" t="str">
        <f ca="1">IF(($B65=" ")," ",VLOOKUP($B65,'C10 Entry Sheet'!$A$16:$K$194,5,FALSE))</f>
        <v xml:space="preserve"> </v>
      </c>
      <c r="D65" s="26" t="str">
        <f ca="1">IF(($B65=" ")," ",VLOOKUP($B65,'C10 Entry Sheet'!$A$16:$K$194,6,FALSE))</f>
        <v xml:space="preserve"> </v>
      </c>
      <c r="E65" s="27" t="str">
        <f ca="1">IF(($B65=" ")," ",VLOOKUP($B65,'C10 Entry Sheet'!$A$16:$K$194,9,FALSE))</f>
        <v xml:space="preserve"> </v>
      </c>
      <c r="F65" s="27" t="str">
        <f ca="1">IF(($B65=" ")," ",VLOOKUP($B65,'C10 Entry Sheet'!$A$16:$K$194,7,FALSE))</f>
        <v xml:space="preserve"> </v>
      </c>
      <c r="G65" s="28" t="str">
        <f ca="1">IF(($B65=" ")," ",VLOOKUP($B65,'C10 Entry Sheet'!$A$16:$K$194,14,FALSE))</f>
        <v xml:space="preserve"> </v>
      </c>
      <c r="H65" s="27" t="str">
        <f ca="1">IF(($B65=" ")," ",VLOOKUP($B65,'C10 Entry Sheet'!$A$16:$K$194,8,FALSE))</f>
        <v xml:space="preserve"> </v>
      </c>
      <c r="I65" s="27" t="str">
        <f ca="1">IF(($B65=" ")," ",VLOOKUP($B65,'C10 Entry Sheet'!$A$16:$K$194,13,FALSE))</f>
        <v xml:space="preserve"> </v>
      </c>
      <c r="J65" s="28" t="str">
        <f ca="1">IF(($B65=" ")," ",VLOOKUP($B65,'C10 Entry Sheet'!$A$16:$K$194,17,FALSE))</f>
        <v xml:space="preserve"> </v>
      </c>
      <c r="K65" s="28" t="str">
        <f ca="1">IF(($B65=" ")," ",VLOOKUP($B65,'C10 Entry Sheet'!$A$16:$K$194,19,FALSE))</f>
        <v xml:space="preserve"> </v>
      </c>
      <c r="L65" s="28" t="str">
        <f ca="1">IF(($B65=" ")," ",VLOOKUP($B65,'C10 Entry Sheet'!$A$16:$K$194,20,FALSE))</f>
        <v xml:space="preserve"> </v>
      </c>
    </row>
    <row r="66" spans="1:12" s="29" customFormat="1" ht="24.95" customHeight="1">
      <c r="A66" s="25">
        <f t="shared" si="1"/>
        <v>49</v>
      </c>
      <c r="B66" s="25" t="str">
        <f ca="1">IF(ISBLANK('C10 Entry Sheet'!A56)," ",CELL("contents",'C10 Entry Sheet'!A56))</f>
        <v xml:space="preserve"> </v>
      </c>
      <c r="C66" s="26" t="str">
        <f ca="1">IF(($B66=" ")," ",VLOOKUP($B66,'C10 Entry Sheet'!$A$16:$K$194,5,FALSE))</f>
        <v xml:space="preserve"> </v>
      </c>
      <c r="D66" s="26" t="str">
        <f ca="1">IF(($B66=" ")," ",VLOOKUP($B66,'C10 Entry Sheet'!$A$16:$K$194,6,FALSE))</f>
        <v xml:space="preserve"> </v>
      </c>
      <c r="E66" s="27" t="str">
        <f ca="1">IF(($B66=" ")," ",VLOOKUP($B66,'C10 Entry Sheet'!$A$16:$K$194,9,FALSE))</f>
        <v xml:space="preserve"> </v>
      </c>
      <c r="F66" s="27" t="str">
        <f ca="1">IF(($B66=" ")," ",VLOOKUP($B66,'C10 Entry Sheet'!$A$16:$K$194,7,FALSE))</f>
        <v xml:space="preserve"> </v>
      </c>
      <c r="G66" s="28" t="str">
        <f ca="1">IF(($B66=" ")," ",VLOOKUP($B66,'C10 Entry Sheet'!$A$16:$K$194,14,FALSE))</f>
        <v xml:space="preserve"> </v>
      </c>
      <c r="H66" s="27" t="str">
        <f ca="1">IF(($B66=" ")," ",VLOOKUP($B66,'C10 Entry Sheet'!$A$16:$K$194,8,FALSE))</f>
        <v xml:space="preserve"> </v>
      </c>
      <c r="I66" s="27" t="str">
        <f ca="1">IF(($B66=" ")," ",VLOOKUP($B66,'C10 Entry Sheet'!$A$16:$K$194,13,FALSE))</f>
        <v xml:space="preserve"> </v>
      </c>
      <c r="J66" s="28" t="str">
        <f ca="1">IF(($B66=" ")," ",VLOOKUP($B66,'C10 Entry Sheet'!$A$16:$K$194,17,FALSE))</f>
        <v xml:space="preserve"> </v>
      </c>
      <c r="K66" s="28" t="str">
        <f ca="1">IF(($B66=" ")," ",VLOOKUP($B66,'C10 Entry Sheet'!$A$16:$K$194,19,FALSE))</f>
        <v xml:space="preserve"> </v>
      </c>
      <c r="L66" s="28" t="str">
        <f ca="1">IF(($B66=" ")," ",VLOOKUP($B66,'C10 Entry Sheet'!$A$16:$K$194,20,FALSE))</f>
        <v xml:space="preserve"> </v>
      </c>
    </row>
    <row r="67" spans="1:12" s="29" customFormat="1" ht="24.95" customHeight="1">
      <c r="A67" s="25">
        <f t="shared" si="1"/>
        <v>50</v>
      </c>
      <c r="B67" s="25" t="str">
        <f ca="1">IF(ISBLANK('C10 Entry Sheet'!A57)," ",CELL("contents",'C10 Entry Sheet'!A57))</f>
        <v xml:space="preserve"> </v>
      </c>
      <c r="C67" s="26" t="str">
        <f ca="1">IF(($B67=" ")," ",VLOOKUP($B67,'C10 Entry Sheet'!$A$16:$K$194,5,FALSE))</f>
        <v xml:space="preserve"> </v>
      </c>
      <c r="D67" s="26" t="str">
        <f ca="1">IF(($B67=" ")," ",VLOOKUP($B67,'C10 Entry Sheet'!$A$16:$K$194,6,FALSE))</f>
        <v xml:space="preserve"> </v>
      </c>
      <c r="E67" s="27" t="str">
        <f ca="1">IF(($B67=" ")," ",VLOOKUP($B67,'C10 Entry Sheet'!$A$16:$K$194,9,FALSE))</f>
        <v xml:space="preserve"> </v>
      </c>
      <c r="F67" s="27" t="str">
        <f ca="1">IF(($B67=" ")," ",VLOOKUP($B67,'C10 Entry Sheet'!$A$16:$K$194,7,FALSE))</f>
        <v xml:space="preserve"> </v>
      </c>
      <c r="G67" s="28" t="str">
        <f ca="1">IF(($B67=" ")," ",VLOOKUP($B67,'C10 Entry Sheet'!$A$16:$K$194,14,FALSE))</f>
        <v xml:space="preserve"> </v>
      </c>
      <c r="H67" s="27" t="str">
        <f ca="1">IF(($B67=" ")," ",VLOOKUP($B67,'C10 Entry Sheet'!$A$16:$K$194,8,FALSE))</f>
        <v xml:space="preserve"> </v>
      </c>
      <c r="I67" s="27" t="str">
        <f ca="1">IF(($B67=" ")," ",VLOOKUP($B67,'C10 Entry Sheet'!$A$16:$K$194,13,FALSE))</f>
        <v xml:space="preserve"> </v>
      </c>
      <c r="J67" s="28" t="str">
        <f ca="1">IF(($B67=" ")," ",VLOOKUP($B67,'C10 Entry Sheet'!$A$16:$K$194,17,FALSE))</f>
        <v xml:space="preserve"> </v>
      </c>
      <c r="K67" s="28" t="str">
        <f ca="1">IF(($B67=" ")," ",VLOOKUP($B67,'C10 Entry Sheet'!$A$16:$K$194,19,FALSE))</f>
        <v xml:space="preserve"> </v>
      </c>
      <c r="L67" s="28" t="str">
        <f ca="1">IF(($B67=" ")," ",VLOOKUP($B67,'C10 Entry Sheet'!$A$16:$K$194,20,FALSE))</f>
        <v xml:space="preserve"> </v>
      </c>
    </row>
    <row r="68" spans="1:12" s="29" customFormat="1" ht="24.95" customHeight="1">
      <c r="A68" s="25">
        <f t="shared" si="1"/>
        <v>51</v>
      </c>
      <c r="B68" s="25" t="str">
        <f ca="1">IF(ISBLANK('C10 Entry Sheet'!A58)," ",CELL("contents",'C10 Entry Sheet'!A58))</f>
        <v xml:space="preserve"> </v>
      </c>
      <c r="C68" s="26" t="str">
        <f ca="1">IF(($B68=" ")," ",VLOOKUP($B68,'C10 Entry Sheet'!$A$16:$K$194,5,FALSE))</f>
        <v xml:space="preserve"> </v>
      </c>
      <c r="D68" s="26" t="str">
        <f ca="1">IF(($B68=" ")," ",VLOOKUP($B68,'C10 Entry Sheet'!$A$16:$K$194,6,FALSE))</f>
        <v xml:space="preserve"> </v>
      </c>
      <c r="E68" s="27" t="str">
        <f ca="1">IF(($B68=" ")," ",VLOOKUP($B68,'C10 Entry Sheet'!$A$16:$K$194,9,FALSE))</f>
        <v xml:space="preserve"> </v>
      </c>
      <c r="F68" s="27" t="str">
        <f ca="1">IF(($B68=" ")," ",VLOOKUP($B68,'C10 Entry Sheet'!$A$16:$K$194,7,FALSE))</f>
        <v xml:space="preserve"> </v>
      </c>
      <c r="G68" s="28" t="str">
        <f ca="1">IF(($B68=" ")," ",VLOOKUP($B68,'C10 Entry Sheet'!$A$16:$K$194,14,FALSE))</f>
        <v xml:space="preserve"> </v>
      </c>
      <c r="H68" s="27" t="str">
        <f ca="1">IF(($B68=" ")," ",VLOOKUP($B68,'C10 Entry Sheet'!$A$16:$K$194,8,FALSE))</f>
        <v xml:space="preserve"> </v>
      </c>
      <c r="I68" s="27" t="str">
        <f ca="1">IF(($B68=" ")," ",VLOOKUP($B68,'C10 Entry Sheet'!$A$16:$K$194,13,FALSE))</f>
        <v xml:space="preserve"> </v>
      </c>
      <c r="J68" s="28" t="str">
        <f ca="1">IF(($B68=" ")," ",VLOOKUP($B68,'C10 Entry Sheet'!$A$16:$K$194,17,FALSE))</f>
        <v xml:space="preserve"> </v>
      </c>
      <c r="K68" s="28" t="str">
        <f ca="1">IF(($B68=" ")," ",VLOOKUP($B68,'C10 Entry Sheet'!$A$16:$K$194,19,FALSE))</f>
        <v xml:space="preserve"> </v>
      </c>
      <c r="L68" s="28" t="str">
        <f ca="1">IF(($B68=" ")," ",VLOOKUP($B68,'C10 Entry Sheet'!$A$16:$K$194,20,FALSE))</f>
        <v xml:space="preserve"> </v>
      </c>
    </row>
    <row r="69" spans="1:12" s="29" customFormat="1" ht="24.95" customHeight="1">
      <c r="A69" s="25">
        <f t="shared" si="1"/>
        <v>52</v>
      </c>
      <c r="B69" s="25" t="str">
        <f ca="1">IF(ISBLANK('C10 Entry Sheet'!A59)," ",CELL("contents",'C10 Entry Sheet'!A59))</f>
        <v xml:space="preserve"> </v>
      </c>
      <c r="C69" s="26" t="str">
        <f ca="1">IF(($B69=" ")," ",VLOOKUP($B69,'C10 Entry Sheet'!$A$16:$K$194,5,FALSE))</f>
        <v xml:space="preserve"> </v>
      </c>
      <c r="D69" s="26" t="str">
        <f ca="1">IF(($B69=" ")," ",VLOOKUP($B69,'C10 Entry Sheet'!$A$16:$K$194,6,FALSE))</f>
        <v xml:space="preserve"> </v>
      </c>
      <c r="E69" s="27" t="str">
        <f ca="1">IF(($B69=" ")," ",VLOOKUP($B69,'C10 Entry Sheet'!$A$16:$K$194,9,FALSE))</f>
        <v xml:space="preserve"> </v>
      </c>
      <c r="F69" s="27" t="str">
        <f ca="1">IF(($B69=" ")," ",VLOOKUP($B69,'C10 Entry Sheet'!$A$16:$K$194,7,FALSE))</f>
        <v xml:space="preserve"> </v>
      </c>
      <c r="G69" s="28" t="str">
        <f ca="1">IF(($B69=" ")," ",VLOOKUP($B69,'C10 Entry Sheet'!$A$16:$K$194,14,FALSE))</f>
        <v xml:space="preserve"> </v>
      </c>
      <c r="H69" s="27" t="str">
        <f ca="1">IF(($B69=" ")," ",VLOOKUP($B69,'C10 Entry Sheet'!$A$16:$K$194,8,FALSE))</f>
        <v xml:space="preserve"> </v>
      </c>
      <c r="I69" s="27" t="str">
        <f ca="1">IF(($B69=" ")," ",VLOOKUP($B69,'C10 Entry Sheet'!$A$16:$K$194,13,FALSE))</f>
        <v xml:space="preserve"> </v>
      </c>
      <c r="J69" s="28" t="str">
        <f ca="1">IF(($B69=" ")," ",VLOOKUP($B69,'C10 Entry Sheet'!$A$16:$K$194,17,FALSE))</f>
        <v xml:space="preserve"> </v>
      </c>
      <c r="K69" s="28" t="str">
        <f ca="1">IF(($B69=" ")," ",VLOOKUP($B69,'C10 Entry Sheet'!$A$16:$K$194,19,FALSE))</f>
        <v xml:space="preserve"> </v>
      </c>
      <c r="L69" s="28" t="str">
        <f ca="1">IF(($B69=" ")," ",VLOOKUP($B69,'C10 Entry Sheet'!$A$16:$K$194,20,FALSE))</f>
        <v xml:space="preserve"> </v>
      </c>
    </row>
    <row r="70" spans="1:12" s="29" customFormat="1" ht="24.95" customHeight="1">
      <c r="A70" s="25">
        <f t="shared" si="1"/>
        <v>53</v>
      </c>
      <c r="B70" s="25" t="str">
        <f ca="1">IF(ISBLANK('C10 Entry Sheet'!A60)," ",CELL("contents",'C10 Entry Sheet'!A60))</f>
        <v xml:space="preserve"> </v>
      </c>
      <c r="C70" s="26" t="str">
        <f ca="1">IF(($B70=" ")," ",VLOOKUP($B70,'C10 Entry Sheet'!$A$16:$K$194,5,FALSE))</f>
        <v xml:space="preserve"> </v>
      </c>
      <c r="D70" s="26" t="str">
        <f ca="1">IF(($B70=" ")," ",VLOOKUP($B70,'C10 Entry Sheet'!$A$16:$K$194,6,FALSE))</f>
        <v xml:space="preserve"> </v>
      </c>
      <c r="E70" s="27" t="str">
        <f ca="1">IF(($B70=" ")," ",VLOOKUP($B70,'C10 Entry Sheet'!$A$16:$K$194,9,FALSE))</f>
        <v xml:space="preserve"> </v>
      </c>
      <c r="F70" s="27" t="str">
        <f ca="1">IF(($B70=" ")," ",VLOOKUP($B70,'C10 Entry Sheet'!$A$16:$K$194,7,FALSE))</f>
        <v xml:space="preserve"> </v>
      </c>
      <c r="G70" s="28" t="str">
        <f ca="1">IF(($B70=" ")," ",VLOOKUP($B70,'C10 Entry Sheet'!$A$16:$K$194,14,FALSE))</f>
        <v xml:space="preserve"> </v>
      </c>
      <c r="H70" s="27" t="str">
        <f ca="1">IF(($B70=" ")," ",VLOOKUP($B70,'C10 Entry Sheet'!$A$16:$K$194,8,FALSE))</f>
        <v xml:space="preserve"> </v>
      </c>
      <c r="I70" s="27" t="str">
        <f ca="1">IF(($B70=" ")," ",VLOOKUP($B70,'C10 Entry Sheet'!$A$16:$K$194,13,FALSE))</f>
        <v xml:space="preserve"> </v>
      </c>
      <c r="J70" s="28" t="str">
        <f ca="1">IF(($B70=" ")," ",VLOOKUP($B70,'C10 Entry Sheet'!$A$16:$K$194,17,FALSE))</f>
        <v xml:space="preserve"> </v>
      </c>
      <c r="K70" s="28" t="str">
        <f ca="1">IF(($B70=" ")," ",VLOOKUP($B70,'C10 Entry Sheet'!$A$16:$K$194,19,FALSE))</f>
        <v xml:space="preserve"> </v>
      </c>
      <c r="L70" s="28" t="str">
        <f ca="1">IF(($B70=" ")," ",VLOOKUP($B70,'C10 Entry Sheet'!$A$16:$K$194,20,FALSE))</f>
        <v xml:space="preserve"> </v>
      </c>
    </row>
    <row r="71" spans="1:12" s="29" customFormat="1" ht="24.95" customHeight="1">
      <c r="A71" s="25">
        <f t="shared" si="1"/>
        <v>54</v>
      </c>
      <c r="B71" s="25" t="str">
        <f ca="1">IF(ISBLANK('C10 Entry Sheet'!A61)," ",CELL("contents",'C10 Entry Sheet'!A61))</f>
        <v xml:space="preserve"> </v>
      </c>
      <c r="C71" s="26" t="str">
        <f ca="1">IF(($B71=" ")," ",VLOOKUP($B71,'C10 Entry Sheet'!$A$16:$K$194,5,FALSE))</f>
        <v xml:space="preserve"> </v>
      </c>
      <c r="D71" s="26" t="str">
        <f ca="1">IF(($B71=" ")," ",VLOOKUP($B71,'C10 Entry Sheet'!$A$16:$K$194,6,FALSE))</f>
        <v xml:space="preserve"> </v>
      </c>
      <c r="E71" s="27" t="str">
        <f ca="1">IF(($B71=" ")," ",VLOOKUP($B71,'C10 Entry Sheet'!$A$16:$K$194,9,FALSE))</f>
        <v xml:space="preserve"> </v>
      </c>
      <c r="F71" s="27" t="str">
        <f ca="1">IF(($B71=" ")," ",VLOOKUP($B71,'C10 Entry Sheet'!$A$16:$K$194,7,FALSE))</f>
        <v xml:space="preserve"> </v>
      </c>
      <c r="G71" s="28" t="str">
        <f ca="1">IF(($B71=" ")," ",VLOOKUP($B71,'C10 Entry Sheet'!$A$16:$K$194,14,FALSE))</f>
        <v xml:space="preserve"> </v>
      </c>
      <c r="H71" s="27" t="str">
        <f ca="1">IF(($B71=" ")," ",VLOOKUP($B71,'C10 Entry Sheet'!$A$16:$K$194,8,FALSE))</f>
        <v xml:space="preserve"> </v>
      </c>
      <c r="I71" s="27" t="str">
        <f ca="1">IF(($B71=" ")," ",VLOOKUP($B71,'C10 Entry Sheet'!$A$16:$K$194,13,FALSE))</f>
        <v xml:space="preserve"> </v>
      </c>
      <c r="J71" s="28" t="str">
        <f ca="1">IF(($B71=" ")," ",VLOOKUP($B71,'C10 Entry Sheet'!$A$16:$K$194,17,FALSE))</f>
        <v xml:space="preserve"> </v>
      </c>
      <c r="K71" s="28" t="str">
        <f ca="1">IF(($B71=" ")," ",VLOOKUP($B71,'C10 Entry Sheet'!$A$16:$K$194,19,FALSE))</f>
        <v xml:space="preserve"> </v>
      </c>
      <c r="L71" s="28" t="str">
        <f ca="1">IF(($B71=" ")," ",VLOOKUP($B71,'C10 Entry Sheet'!$A$16:$K$194,20,FALSE))</f>
        <v xml:space="preserve"> </v>
      </c>
    </row>
    <row r="72" spans="1:12" s="29" customFormat="1" ht="24.95" customHeight="1">
      <c r="A72" s="25">
        <f t="shared" si="1"/>
        <v>55</v>
      </c>
      <c r="B72" s="25" t="str">
        <f ca="1">IF(ISBLANK('C10 Entry Sheet'!A62)," ",CELL("contents",'C10 Entry Sheet'!A62))</f>
        <v xml:space="preserve"> </v>
      </c>
      <c r="C72" s="26" t="str">
        <f ca="1">IF(($B72=" ")," ",VLOOKUP($B72,'C10 Entry Sheet'!$A$16:$K$194,5,FALSE))</f>
        <v xml:space="preserve"> </v>
      </c>
      <c r="D72" s="26" t="str">
        <f ca="1">IF(($B72=" ")," ",VLOOKUP($B72,'C10 Entry Sheet'!$A$16:$K$194,6,FALSE))</f>
        <v xml:space="preserve"> </v>
      </c>
      <c r="E72" s="27" t="str">
        <f ca="1">IF(($B72=" ")," ",VLOOKUP($B72,'C10 Entry Sheet'!$A$16:$K$194,9,FALSE))</f>
        <v xml:space="preserve"> </v>
      </c>
      <c r="F72" s="27" t="str">
        <f ca="1">IF(($B72=" ")," ",VLOOKUP($B72,'C10 Entry Sheet'!$A$16:$K$194,7,FALSE))</f>
        <v xml:space="preserve"> </v>
      </c>
      <c r="G72" s="28" t="str">
        <f ca="1">IF(($B72=" ")," ",VLOOKUP($B72,'C10 Entry Sheet'!$A$16:$K$194,14,FALSE))</f>
        <v xml:space="preserve"> </v>
      </c>
      <c r="H72" s="27" t="str">
        <f ca="1">IF(($B72=" ")," ",VLOOKUP($B72,'C10 Entry Sheet'!$A$16:$K$194,8,FALSE))</f>
        <v xml:space="preserve"> </v>
      </c>
      <c r="I72" s="27" t="str">
        <f ca="1">IF(($B72=" ")," ",VLOOKUP($B72,'C10 Entry Sheet'!$A$16:$K$194,13,FALSE))</f>
        <v xml:space="preserve"> </v>
      </c>
      <c r="J72" s="28" t="str">
        <f ca="1">IF(($B72=" ")," ",VLOOKUP($B72,'C10 Entry Sheet'!$A$16:$K$194,17,FALSE))</f>
        <v xml:space="preserve"> </v>
      </c>
      <c r="K72" s="28" t="str">
        <f ca="1">IF(($B72=" ")," ",VLOOKUP($B72,'C10 Entry Sheet'!$A$16:$K$194,19,FALSE))</f>
        <v xml:space="preserve"> </v>
      </c>
      <c r="L72" s="28" t="str">
        <f ca="1">IF(($B72=" ")," ",VLOOKUP($B72,'C10 Entry Sheet'!$A$16:$K$194,20,FALSE))</f>
        <v xml:space="preserve"> </v>
      </c>
    </row>
    <row r="73" spans="1:12" s="29" customFormat="1" ht="24.95" customHeight="1">
      <c r="A73" s="25">
        <f t="shared" si="1"/>
        <v>56</v>
      </c>
      <c r="B73" s="25" t="str">
        <f ca="1">IF(ISBLANK('C10 Entry Sheet'!A63)," ",CELL("contents",'C10 Entry Sheet'!A63))</f>
        <v xml:space="preserve"> </v>
      </c>
      <c r="C73" s="26" t="str">
        <f ca="1">IF(($B73=" ")," ",VLOOKUP($B73,'C10 Entry Sheet'!$A$16:$K$194,5,FALSE))</f>
        <v xml:space="preserve"> </v>
      </c>
      <c r="D73" s="26" t="str">
        <f ca="1">IF(($B73=" ")," ",VLOOKUP($B73,'C10 Entry Sheet'!$A$16:$K$194,6,FALSE))</f>
        <v xml:space="preserve"> </v>
      </c>
      <c r="E73" s="27" t="str">
        <f ca="1">IF(($B73=" ")," ",VLOOKUP($B73,'C10 Entry Sheet'!$A$16:$K$194,9,FALSE))</f>
        <v xml:space="preserve"> </v>
      </c>
      <c r="F73" s="27" t="str">
        <f ca="1">IF(($B73=" ")," ",VLOOKUP($B73,'C10 Entry Sheet'!$A$16:$K$194,7,FALSE))</f>
        <v xml:space="preserve"> </v>
      </c>
      <c r="G73" s="28" t="str">
        <f ca="1">IF(($B73=" ")," ",VLOOKUP($B73,'C10 Entry Sheet'!$A$16:$K$194,14,FALSE))</f>
        <v xml:space="preserve"> </v>
      </c>
      <c r="H73" s="27" t="str">
        <f ca="1">IF(($B73=" ")," ",VLOOKUP($B73,'C10 Entry Sheet'!$A$16:$K$194,8,FALSE))</f>
        <v xml:space="preserve"> </v>
      </c>
      <c r="I73" s="27" t="str">
        <f ca="1">IF(($B73=" ")," ",VLOOKUP($B73,'C10 Entry Sheet'!$A$16:$K$194,13,FALSE))</f>
        <v xml:space="preserve"> </v>
      </c>
      <c r="J73" s="28" t="str">
        <f ca="1">IF(($B73=" ")," ",VLOOKUP($B73,'C10 Entry Sheet'!$A$16:$K$194,17,FALSE))</f>
        <v xml:space="preserve"> </v>
      </c>
      <c r="K73" s="28" t="str">
        <f ca="1">IF(($B73=" ")," ",VLOOKUP($B73,'C10 Entry Sheet'!$A$16:$K$194,19,FALSE))</f>
        <v xml:space="preserve"> </v>
      </c>
      <c r="L73" s="28" t="str">
        <f ca="1">IF(($B73=" ")," ",VLOOKUP($B73,'C10 Entry Sheet'!$A$16:$K$194,20,FALSE))</f>
        <v xml:space="preserve"> </v>
      </c>
    </row>
    <row r="74" spans="1:12" s="29" customFormat="1" ht="24.95" customHeight="1">
      <c r="A74" s="25">
        <f t="shared" si="1"/>
        <v>57</v>
      </c>
      <c r="B74" s="25" t="str">
        <f ca="1">IF(ISBLANK('C10 Entry Sheet'!A64)," ",CELL("contents",'C10 Entry Sheet'!A64))</f>
        <v xml:space="preserve"> </v>
      </c>
      <c r="C74" s="26" t="str">
        <f ca="1">IF(($B74=" ")," ",VLOOKUP($B74,'C10 Entry Sheet'!$A$16:$K$194,5,FALSE))</f>
        <v xml:space="preserve"> </v>
      </c>
      <c r="D74" s="26" t="str">
        <f ca="1">IF(($B74=" ")," ",VLOOKUP($B74,'C10 Entry Sheet'!$A$16:$K$194,6,FALSE))</f>
        <v xml:space="preserve"> </v>
      </c>
      <c r="E74" s="27" t="str">
        <f ca="1">IF(($B74=" ")," ",VLOOKUP($B74,'C10 Entry Sheet'!$A$16:$K$194,9,FALSE))</f>
        <v xml:space="preserve"> </v>
      </c>
      <c r="F74" s="27" t="str">
        <f ca="1">IF(($B74=" ")," ",VLOOKUP($B74,'C10 Entry Sheet'!$A$16:$K$194,7,FALSE))</f>
        <v xml:space="preserve"> </v>
      </c>
      <c r="G74" s="28" t="str">
        <f ca="1">IF(($B74=" ")," ",VLOOKUP($B74,'C10 Entry Sheet'!$A$16:$K$194,14,FALSE))</f>
        <v xml:space="preserve"> </v>
      </c>
      <c r="H74" s="27" t="str">
        <f ca="1">IF(($B74=" ")," ",VLOOKUP($B74,'C10 Entry Sheet'!$A$16:$K$194,8,FALSE))</f>
        <v xml:space="preserve"> </v>
      </c>
      <c r="I74" s="27" t="str">
        <f ca="1">IF(($B74=" ")," ",VLOOKUP($B74,'C10 Entry Sheet'!$A$16:$K$194,13,FALSE))</f>
        <v xml:space="preserve"> </v>
      </c>
      <c r="J74" s="28" t="str">
        <f ca="1">IF(($B74=" ")," ",VLOOKUP($B74,'C10 Entry Sheet'!$A$16:$K$194,17,FALSE))</f>
        <v xml:space="preserve"> </v>
      </c>
      <c r="K74" s="28" t="str">
        <f ca="1">IF(($B74=" ")," ",VLOOKUP($B74,'C10 Entry Sheet'!$A$16:$K$194,19,FALSE))</f>
        <v xml:space="preserve"> </v>
      </c>
      <c r="L74" s="28" t="str">
        <f ca="1">IF(($B74=" ")," ",VLOOKUP($B74,'C10 Entry Sheet'!$A$16:$K$194,20,FALSE))</f>
        <v xml:space="preserve"> </v>
      </c>
    </row>
    <row r="75" spans="1:12" s="29" customFormat="1" ht="24.95" customHeight="1">
      <c r="A75" s="25">
        <f t="shared" si="1"/>
        <v>58</v>
      </c>
      <c r="B75" s="25" t="str">
        <f ca="1">IF(ISBLANK('C10 Entry Sheet'!A65)," ",CELL("contents",'C10 Entry Sheet'!A65))</f>
        <v xml:space="preserve"> </v>
      </c>
      <c r="C75" s="26" t="str">
        <f ca="1">IF(($B75=" ")," ",VLOOKUP($B75,'C10 Entry Sheet'!$A$16:$K$194,5,FALSE))</f>
        <v xml:space="preserve"> </v>
      </c>
      <c r="D75" s="26" t="str">
        <f ca="1">IF(($B75=" ")," ",VLOOKUP($B75,'C10 Entry Sheet'!$A$16:$K$194,6,FALSE))</f>
        <v xml:space="preserve"> </v>
      </c>
      <c r="E75" s="27" t="str">
        <f ca="1">IF(($B75=" ")," ",VLOOKUP($B75,'C10 Entry Sheet'!$A$16:$K$194,9,FALSE))</f>
        <v xml:space="preserve"> </v>
      </c>
      <c r="F75" s="27" t="str">
        <f ca="1">IF(($B75=" ")," ",VLOOKUP($B75,'C10 Entry Sheet'!$A$16:$K$194,7,FALSE))</f>
        <v xml:space="preserve"> </v>
      </c>
      <c r="G75" s="28" t="str">
        <f ca="1">IF(($B75=" ")," ",VLOOKUP($B75,'C10 Entry Sheet'!$A$16:$K$194,14,FALSE))</f>
        <v xml:space="preserve"> </v>
      </c>
      <c r="H75" s="27" t="str">
        <f ca="1">IF(($B75=" ")," ",VLOOKUP($B75,'C10 Entry Sheet'!$A$16:$K$194,8,FALSE))</f>
        <v xml:space="preserve"> </v>
      </c>
      <c r="I75" s="27" t="str">
        <f ca="1">IF(($B75=" ")," ",VLOOKUP($B75,'C10 Entry Sheet'!$A$16:$K$194,13,FALSE))</f>
        <v xml:space="preserve"> </v>
      </c>
      <c r="J75" s="28" t="str">
        <f ca="1">IF(($B75=" ")," ",VLOOKUP($B75,'C10 Entry Sheet'!$A$16:$K$194,17,FALSE))</f>
        <v xml:space="preserve"> </v>
      </c>
      <c r="K75" s="28" t="str">
        <f ca="1">IF(($B75=" ")," ",VLOOKUP($B75,'C10 Entry Sheet'!$A$16:$K$194,19,FALSE))</f>
        <v xml:space="preserve"> </v>
      </c>
      <c r="L75" s="28" t="str">
        <f ca="1">IF(($B75=" ")," ",VLOOKUP($B75,'C10 Entry Sheet'!$A$16:$K$194,20,FALSE))</f>
        <v xml:space="preserve"> </v>
      </c>
    </row>
    <row r="76" spans="1:12" s="29" customFormat="1" ht="24.95" customHeight="1">
      <c r="A76" s="25">
        <f t="shared" si="1"/>
        <v>59</v>
      </c>
      <c r="B76" s="25" t="str">
        <f ca="1">IF(ISBLANK('C10 Entry Sheet'!A66)," ",CELL("contents",'C10 Entry Sheet'!A66))</f>
        <v xml:space="preserve"> </v>
      </c>
      <c r="C76" s="26" t="str">
        <f ca="1">IF(($B76=" ")," ",VLOOKUP($B76,'C10 Entry Sheet'!$A$16:$K$194,5,FALSE))</f>
        <v xml:space="preserve"> </v>
      </c>
      <c r="D76" s="26" t="str">
        <f ca="1">IF(($B76=" ")," ",VLOOKUP($B76,'C10 Entry Sheet'!$A$16:$K$194,6,FALSE))</f>
        <v xml:space="preserve"> </v>
      </c>
      <c r="E76" s="27" t="str">
        <f ca="1">IF(($B76=" ")," ",VLOOKUP($B76,'C10 Entry Sheet'!$A$16:$K$194,9,FALSE))</f>
        <v xml:space="preserve"> </v>
      </c>
      <c r="F76" s="27" t="str">
        <f ca="1">IF(($B76=" ")," ",VLOOKUP($B76,'C10 Entry Sheet'!$A$16:$K$194,7,FALSE))</f>
        <v xml:space="preserve"> </v>
      </c>
      <c r="G76" s="28" t="str">
        <f ca="1">IF(($B76=" ")," ",VLOOKUP($B76,'C10 Entry Sheet'!$A$16:$K$194,14,FALSE))</f>
        <v xml:space="preserve"> </v>
      </c>
      <c r="H76" s="27" t="str">
        <f ca="1">IF(($B76=" ")," ",VLOOKUP($B76,'C10 Entry Sheet'!$A$16:$K$194,8,FALSE))</f>
        <v xml:space="preserve"> </v>
      </c>
      <c r="I76" s="27" t="str">
        <f ca="1">IF(($B76=" ")," ",VLOOKUP($B76,'C10 Entry Sheet'!$A$16:$K$194,13,FALSE))</f>
        <v xml:space="preserve"> </v>
      </c>
      <c r="J76" s="28" t="str">
        <f ca="1">IF(($B76=" ")," ",VLOOKUP($B76,'C10 Entry Sheet'!$A$16:$K$194,17,FALSE))</f>
        <v xml:space="preserve"> </v>
      </c>
      <c r="K76" s="28" t="str">
        <f ca="1">IF(($B76=" ")," ",VLOOKUP($B76,'C10 Entry Sheet'!$A$16:$K$194,19,FALSE))</f>
        <v xml:space="preserve"> </v>
      </c>
      <c r="L76" s="28" t="str">
        <f ca="1">IF(($B76=" ")," ",VLOOKUP($B76,'C10 Entry Sheet'!$A$16:$K$194,20,FALSE))</f>
        <v xml:space="preserve"> </v>
      </c>
    </row>
    <row r="77" spans="1:12" s="29" customFormat="1" ht="24.95" customHeight="1">
      <c r="A77" s="25">
        <f t="shared" si="1"/>
        <v>60</v>
      </c>
      <c r="B77" s="25" t="str">
        <f ca="1">IF(ISBLANK('C10 Entry Sheet'!A67)," ",CELL("contents",'C10 Entry Sheet'!A67))</f>
        <v xml:space="preserve"> </v>
      </c>
      <c r="C77" s="26" t="str">
        <f ca="1">IF(($B77=" ")," ",VLOOKUP($B77,'C10 Entry Sheet'!$A$16:$K$194,5,FALSE))</f>
        <v xml:space="preserve"> </v>
      </c>
      <c r="D77" s="26" t="str">
        <f ca="1">IF(($B77=" ")," ",VLOOKUP($B77,'C10 Entry Sheet'!$A$16:$K$194,6,FALSE))</f>
        <v xml:space="preserve"> </v>
      </c>
      <c r="E77" s="27" t="str">
        <f ca="1">IF(($B77=" ")," ",VLOOKUP($B77,'C10 Entry Sheet'!$A$16:$K$194,9,FALSE))</f>
        <v xml:space="preserve"> </v>
      </c>
      <c r="F77" s="27" t="str">
        <f ca="1">IF(($B77=" ")," ",VLOOKUP($B77,'C10 Entry Sheet'!$A$16:$K$194,7,FALSE))</f>
        <v xml:space="preserve"> </v>
      </c>
      <c r="G77" s="28" t="str">
        <f ca="1">IF(($B77=" ")," ",VLOOKUP($B77,'C10 Entry Sheet'!$A$16:$K$194,14,FALSE))</f>
        <v xml:space="preserve"> </v>
      </c>
      <c r="H77" s="27" t="str">
        <f ca="1">IF(($B77=" ")," ",VLOOKUP($B77,'C10 Entry Sheet'!$A$16:$K$194,8,FALSE))</f>
        <v xml:space="preserve"> </v>
      </c>
      <c r="I77" s="27" t="str">
        <f ca="1">IF(($B77=" ")," ",VLOOKUP($B77,'C10 Entry Sheet'!$A$16:$K$194,13,FALSE))</f>
        <v xml:space="preserve"> </v>
      </c>
      <c r="J77" s="28" t="str">
        <f ca="1">IF(($B77=" ")," ",VLOOKUP($B77,'C10 Entry Sheet'!$A$16:$K$194,17,FALSE))</f>
        <v xml:space="preserve"> </v>
      </c>
      <c r="K77" s="28" t="str">
        <f ca="1">IF(($B77=" ")," ",VLOOKUP($B77,'C10 Entry Sheet'!$A$16:$K$194,19,FALSE))</f>
        <v xml:space="preserve"> </v>
      </c>
      <c r="L77" s="28" t="str">
        <f ca="1">IF(($B77=" ")," ",VLOOKUP($B77,'C10 Entry Sheet'!$A$16:$K$194,20,FALSE))</f>
        <v xml:space="preserve"> </v>
      </c>
    </row>
    <row r="78" spans="1:12" s="29" customFormat="1" ht="24.95" customHeight="1">
      <c r="A78" s="25">
        <f t="shared" si="1"/>
        <v>61</v>
      </c>
      <c r="B78" s="25" t="str">
        <f ca="1">IF(ISBLANK('C10 Entry Sheet'!A68)," ",CELL("contents",'C10 Entry Sheet'!A68))</f>
        <v xml:space="preserve"> </v>
      </c>
      <c r="C78" s="26" t="str">
        <f ca="1">IF(($B78=" ")," ",VLOOKUP($B78,'C10 Entry Sheet'!$A$16:$K$194,5,FALSE))</f>
        <v xml:space="preserve"> </v>
      </c>
      <c r="D78" s="26" t="str">
        <f ca="1">IF(($B78=" ")," ",VLOOKUP($B78,'C10 Entry Sheet'!$A$16:$K$194,6,FALSE))</f>
        <v xml:space="preserve"> </v>
      </c>
      <c r="E78" s="27" t="str">
        <f ca="1">IF(($B78=" ")," ",VLOOKUP($B78,'C10 Entry Sheet'!$A$16:$K$194,9,FALSE))</f>
        <v xml:space="preserve"> </v>
      </c>
      <c r="F78" s="27" t="str">
        <f ca="1">IF(($B78=" ")," ",VLOOKUP($B78,'C10 Entry Sheet'!$A$16:$K$194,7,FALSE))</f>
        <v xml:space="preserve"> </v>
      </c>
      <c r="G78" s="28" t="str">
        <f ca="1">IF(($B78=" ")," ",VLOOKUP($B78,'C10 Entry Sheet'!$A$16:$K$194,14,FALSE))</f>
        <v xml:space="preserve"> </v>
      </c>
      <c r="H78" s="27" t="str">
        <f ca="1">IF(($B78=" ")," ",VLOOKUP($B78,'C10 Entry Sheet'!$A$16:$K$194,8,FALSE))</f>
        <v xml:space="preserve"> </v>
      </c>
      <c r="I78" s="27" t="str">
        <f ca="1">IF(($B78=" ")," ",VLOOKUP($B78,'C10 Entry Sheet'!$A$16:$K$194,13,FALSE))</f>
        <v xml:space="preserve"> </v>
      </c>
      <c r="J78" s="28" t="str">
        <f ca="1">IF(($B78=" ")," ",VLOOKUP($B78,'C10 Entry Sheet'!$A$16:$K$194,17,FALSE))</f>
        <v xml:space="preserve"> </v>
      </c>
      <c r="K78" s="28" t="str">
        <f ca="1">IF(($B78=" ")," ",VLOOKUP($B78,'C10 Entry Sheet'!$A$16:$K$194,19,FALSE))</f>
        <v xml:space="preserve"> </v>
      </c>
      <c r="L78" s="28" t="str">
        <f ca="1">IF(($B78=" ")," ",VLOOKUP($B78,'C10 Entry Sheet'!$A$16:$K$194,20,FALSE))</f>
        <v xml:space="preserve"> </v>
      </c>
    </row>
    <row r="79" spans="1:12" s="29" customFormat="1" ht="24.95" customHeight="1">
      <c r="A79" s="25">
        <f t="shared" si="1"/>
        <v>62</v>
      </c>
      <c r="B79" s="25" t="str">
        <f ca="1">IF(ISBLANK('C10 Entry Sheet'!A69)," ",CELL("contents",'C10 Entry Sheet'!A69))</f>
        <v xml:space="preserve"> </v>
      </c>
      <c r="C79" s="26" t="str">
        <f ca="1">IF(($B79=" ")," ",VLOOKUP($B79,'C10 Entry Sheet'!$A$16:$K$194,5,FALSE))</f>
        <v xml:space="preserve"> </v>
      </c>
      <c r="D79" s="26" t="str">
        <f ca="1">IF(($B79=" ")," ",VLOOKUP($B79,'C10 Entry Sheet'!$A$16:$K$194,6,FALSE))</f>
        <v xml:space="preserve"> </v>
      </c>
      <c r="E79" s="27" t="str">
        <f ca="1">IF(($B79=" ")," ",VLOOKUP($B79,'C10 Entry Sheet'!$A$16:$K$194,9,FALSE))</f>
        <v xml:space="preserve"> </v>
      </c>
      <c r="F79" s="27" t="str">
        <f ca="1">IF(($B79=" ")," ",VLOOKUP($B79,'C10 Entry Sheet'!$A$16:$K$194,7,FALSE))</f>
        <v xml:space="preserve"> </v>
      </c>
      <c r="G79" s="28" t="str">
        <f ca="1">IF(($B79=" ")," ",VLOOKUP($B79,'C10 Entry Sheet'!$A$16:$K$194,14,FALSE))</f>
        <v xml:space="preserve"> </v>
      </c>
      <c r="H79" s="27" t="str">
        <f ca="1">IF(($B79=" ")," ",VLOOKUP($B79,'C10 Entry Sheet'!$A$16:$K$194,8,FALSE))</f>
        <v xml:space="preserve"> </v>
      </c>
      <c r="I79" s="27" t="str">
        <f ca="1">IF(($B79=" ")," ",VLOOKUP($B79,'C10 Entry Sheet'!$A$16:$K$194,13,FALSE))</f>
        <v xml:space="preserve"> </v>
      </c>
      <c r="J79" s="28" t="str">
        <f ca="1">IF(($B79=" ")," ",VLOOKUP($B79,'C10 Entry Sheet'!$A$16:$K$194,17,FALSE))</f>
        <v xml:space="preserve"> </v>
      </c>
      <c r="K79" s="28" t="str">
        <f ca="1">IF(($B79=" ")," ",VLOOKUP($B79,'C10 Entry Sheet'!$A$16:$K$194,19,FALSE))</f>
        <v xml:space="preserve"> </v>
      </c>
      <c r="L79" s="28" t="str">
        <f ca="1">IF(($B79=" ")," ",VLOOKUP($B79,'C10 Entry Sheet'!$A$16:$K$194,20,FALSE))</f>
        <v xml:space="preserve"> </v>
      </c>
    </row>
    <row r="80" spans="1:12" s="29" customFormat="1" ht="24.95" customHeight="1">
      <c r="A80" s="25">
        <f t="shared" si="1"/>
        <v>63</v>
      </c>
      <c r="B80" s="25" t="str">
        <f ca="1">IF(ISBLANK('C10 Entry Sheet'!A70)," ",CELL("contents",'C10 Entry Sheet'!A70))</f>
        <v xml:space="preserve"> </v>
      </c>
      <c r="C80" s="26" t="str">
        <f ca="1">IF(($B80=" ")," ",VLOOKUP($B80,'C10 Entry Sheet'!$A$16:$K$194,5,FALSE))</f>
        <v xml:space="preserve"> </v>
      </c>
      <c r="D80" s="26" t="str">
        <f ca="1">IF(($B80=" ")," ",VLOOKUP($B80,'C10 Entry Sheet'!$A$16:$K$194,6,FALSE))</f>
        <v xml:space="preserve"> </v>
      </c>
      <c r="E80" s="27" t="str">
        <f ca="1">IF(($B80=" ")," ",VLOOKUP($B80,'C10 Entry Sheet'!$A$16:$K$194,9,FALSE))</f>
        <v xml:space="preserve"> </v>
      </c>
      <c r="F80" s="27" t="str">
        <f ca="1">IF(($B80=" ")," ",VLOOKUP($B80,'C10 Entry Sheet'!$A$16:$K$194,7,FALSE))</f>
        <v xml:space="preserve"> </v>
      </c>
      <c r="G80" s="28" t="str">
        <f ca="1">IF(($B80=" ")," ",VLOOKUP($B80,'C10 Entry Sheet'!$A$16:$K$194,14,FALSE))</f>
        <v xml:space="preserve"> </v>
      </c>
      <c r="H80" s="27" t="str">
        <f ca="1">IF(($B80=" ")," ",VLOOKUP($B80,'C10 Entry Sheet'!$A$16:$K$194,8,FALSE))</f>
        <v xml:space="preserve"> </v>
      </c>
      <c r="I80" s="27" t="str">
        <f ca="1">IF(($B80=" ")," ",VLOOKUP($B80,'C10 Entry Sheet'!$A$16:$K$194,13,FALSE))</f>
        <v xml:space="preserve"> </v>
      </c>
      <c r="J80" s="28" t="str">
        <f ca="1">IF(($B80=" ")," ",VLOOKUP($B80,'C10 Entry Sheet'!$A$16:$K$194,17,FALSE))</f>
        <v xml:space="preserve"> </v>
      </c>
      <c r="K80" s="28" t="str">
        <f ca="1">IF(($B80=" ")," ",VLOOKUP($B80,'C10 Entry Sheet'!$A$16:$K$194,19,FALSE))</f>
        <v xml:space="preserve"> </v>
      </c>
      <c r="L80" s="28" t="str">
        <f ca="1">IF(($B80=" ")," ",VLOOKUP($B80,'C10 Entry Sheet'!$A$16:$K$194,20,FALSE))</f>
        <v xml:space="preserve"> </v>
      </c>
    </row>
    <row r="81" spans="1:12" s="29" customFormat="1" ht="24.95" customHeight="1">
      <c r="A81" s="25">
        <f t="shared" si="1"/>
        <v>64</v>
      </c>
      <c r="B81" s="25" t="str">
        <f ca="1">IF(ISBLANK('C10 Entry Sheet'!A71)," ",CELL("contents",'C10 Entry Sheet'!A71))</f>
        <v xml:space="preserve"> </v>
      </c>
      <c r="C81" s="26" t="str">
        <f ca="1">IF(($B81=" ")," ",VLOOKUP($B81,'C10 Entry Sheet'!$A$16:$K$194,5,FALSE))</f>
        <v xml:space="preserve"> </v>
      </c>
      <c r="D81" s="26" t="str">
        <f ca="1">IF(($B81=" ")," ",VLOOKUP($B81,'C10 Entry Sheet'!$A$16:$K$194,6,FALSE))</f>
        <v xml:space="preserve"> </v>
      </c>
      <c r="E81" s="27" t="str">
        <f ca="1">IF(($B81=" ")," ",VLOOKUP($B81,'C10 Entry Sheet'!$A$16:$K$194,9,FALSE))</f>
        <v xml:space="preserve"> </v>
      </c>
      <c r="F81" s="27" t="str">
        <f ca="1">IF(($B81=" ")," ",VLOOKUP($B81,'C10 Entry Sheet'!$A$16:$K$194,7,FALSE))</f>
        <v xml:space="preserve"> </v>
      </c>
      <c r="G81" s="28" t="str">
        <f ca="1">IF(($B81=" ")," ",VLOOKUP($B81,'C10 Entry Sheet'!$A$16:$K$194,14,FALSE))</f>
        <v xml:space="preserve"> </v>
      </c>
      <c r="H81" s="27" t="str">
        <f ca="1">IF(($B81=" ")," ",VLOOKUP($B81,'C10 Entry Sheet'!$A$16:$K$194,8,FALSE))</f>
        <v xml:space="preserve"> </v>
      </c>
      <c r="I81" s="27" t="str">
        <f ca="1">IF(($B81=" ")," ",VLOOKUP($B81,'C10 Entry Sheet'!$A$16:$K$194,13,FALSE))</f>
        <v xml:space="preserve"> </v>
      </c>
      <c r="J81" s="28" t="str">
        <f ca="1">IF(($B81=" ")," ",VLOOKUP($B81,'C10 Entry Sheet'!$A$16:$K$194,17,FALSE))</f>
        <v xml:space="preserve"> </v>
      </c>
      <c r="K81" s="28" t="str">
        <f ca="1">IF(($B81=" ")," ",VLOOKUP($B81,'C10 Entry Sheet'!$A$16:$K$194,19,FALSE))</f>
        <v xml:space="preserve"> </v>
      </c>
      <c r="L81" s="28" t="str">
        <f ca="1">IF(($B81=" ")," ",VLOOKUP($B81,'C10 Entry Sheet'!$A$16:$K$194,20,FALSE))</f>
        <v xml:space="preserve"> </v>
      </c>
    </row>
    <row r="82" spans="1:12" s="29" customFormat="1" ht="24.95" customHeight="1">
      <c r="A82" s="25">
        <f t="shared" si="1"/>
        <v>65</v>
      </c>
      <c r="B82" s="25" t="str">
        <f ca="1">IF(ISBLANK('C10 Entry Sheet'!A72)," ",CELL("contents",'C10 Entry Sheet'!A72))</f>
        <v xml:space="preserve"> </v>
      </c>
      <c r="C82" s="26" t="str">
        <f ca="1">IF(($B82=" ")," ",VLOOKUP($B82,'C10 Entry Sheet'!$A$16:$K$194,5,FALSE))</f>
        <v xml:space="preserve"> </v>
      </c>
      <c r="D82" s="26" t="str">
        <f ca="1">IF(($B82=" ")," ",VLOOKUP($B82,'C10 Entry Sheet'!$A$16:$K$194,6,FALSE))</f>
        <v xml:space="preserve"> </v>
      </c>
      <c r="E82" s="27" t="str">
        <f ca="1">IF(($B82=" ")," ",VLOOKUP($B82,'C10 Entry Sheet'!$A$16:$K$194,9,FALSE))</f>
        <v xml:space="preserve"> </v>
      </c>
      <c r="F82" s="27" t="str">
        <f ca="1">IF(($B82=" ")," ",VLOOKUP($B82,'C10 Entry Sheet'!$A$16:$K$194,7,FALSE))</f>
        <v xml:space="preserve"> </v>
      </c>
      <c r="G82" s="28" t="str">
        <f ca="1">IF(($B82=" ")," ",VLOOKUP($B82,'C10 Entry Sheet'!$A$16:$K$194,14,FALSE))</f>
        <v xml:space="preserve"> </v>
      </c>
      <c r="H82" s="27" t="str">
        <f ca="1">IF(($B82=" ")," ",VLOOKUP($B82,'C10 Entry Sheet'!$A$16:$K$194,8,FALSE))</f>
        <v xml:space="preserve"> </v>
      </c>
      <c r="I82" s="27" t="str">
        <f ca="1">IF(($B82=" ")," ",VLOOKUP($B82,'C10 Entry Sheet'!$A$16:$K$194,13,FALSE))</f>
        <v xml:space="preserve"> </v>
      </c>
      <c r="J82" s="28" t="str">
        <f ca="1">IF(($B82=" ")," ",VLOOKUP($B82,'C10 Entry Sheet'!$A$16:$K$194,17,FALSE))</f>
        <v xml:space="preserve"> </v>
      </c>
      <c r="K82" s="28" t="str">
        <f ca="1">IF(($B82=" ")," ",VLOOKUP($B82,'C10 Entry Sheet'!$A$16:$K$194,19,FALSE))</f>
        <v xml:space="preserve"> </v>
      </c>
      <c r="L82" s="28" t="str">
        <f ca="1">IF(($B82=" ")," ",VLOOKUP($B82,'C10 Entry Sheet'!$A$16:$K$194,20,FALSE))</f>
        <v xml:space="preserve"> </v>
      </c>
    </row>
    <row r="83" spans="1:12" s="29" customFormat="1" ht="24.95" customHeight="1">
      <c r="A83" s="25">
        <f>SUM(A82+1)</f>
        <v>66</v>
      </c>
      <c r="B83" s="25" t="str">
        <f ca="1">IF(ISBLANK('C10 Entry Sheet'!A73)," ",CELL("contents",'C10 Entry Sheet'!A73))</f>
        <v xml:space="preserve"> </v>
      </c>
      <c r="C83" s="26" t="str">
        <f ca="1">IF(($B83=" ")," ",VLOOKUP($B83,'C10 Entry Sheet'!$A$16:$K$194,5,FALSE))</f>
        <v xml:space="preserve"> </v>
      </c>
      <c r="D83" s="26" t="str">
        <f ca="1">IF(($B83=" ")," ",VLOOKUP($B83,'C10 Entry Sheet'!$A$16:$K$194,6,FALSE))</f>
        <v xml:space="preserve"> </v>
      </c>
      <c r="E83" s="27" t="str">
        <f ca="1">IF(($B83=" ")," ",VLOOKUP($B83,'C10 Entry Sheet'!$A$16:$K$194,9,FALSE))</f>
        <v xml:space="preserve"> </v>
      </c>
      <c r="F83" s="27" t="str">
        <f ca="1">IF(($B83=" ")," ",VLOOKUP($B83,'C10 Entry Sheet'!$A$16:$K$194,7,FALSE))</f>
        <v xml:space="preserve"> </v>
      </c>
      <c r="G83" s="28" t="str">
        <f ca="1">IF(($B83=" ")," ",VLOOKUP($B83,'C10 Entry Sheet'!$A$16:$K$194,14,FALSE))</f>
        <v xml:space="preserve"> </v>
      </c>
      <c r="H83" s="27" t="str">
        <f ca="1">IF(($B83=" ")," ",VLOOKUP($B83,'C10 Entry Sheet'!$A$16:$K$194,8,FALSE))</f>
        <v xml:space="preserve"> </v>
      </c>
      <c r="I83" s="27" t="str">
        <f ca="1">IF(($B83=" ")," ",VLOOKUP($B83,'C10 Entry Sheet'!$A$16:$K$194,13,FALSE))</f>
        <v xml:space="preserve"> </v>
      </c>
      <c r="J83" s="28" t="str">
        <f ca="1">IF(($B83=" ")," ",VLOOKUP($B83,'C10 Entry Sheet'!$A$16:$K$194,17,FALSE))</f>
        <v xml:space="preserve"> </v>
      </c>
      <c r="K83" s="28" t="str">
        <f ca="1">IF(($B83=" ")," ",VLOOKUP($B83,'C10 Entry Sheet'!$A$16:$K$194,19,FALSE))</f>
        <v xml:space="preserve"> </v>
      </c>
      <c r="L83" s="28" t="str">
        <f ca="1">IF(($B83=" ")," ",VLOOKUP($B83,'C10 Entry Sheet'!$A$16:$K$194,20,FALSE))</f>
        <v xml:space="preserve"> </v>
      </c>
    </row>
    <row r="84" spans="1:12" s="29" customFormat="1" ht="24.95" customHeight="1">
      <c r="A84" s="25">
        <f t="shared" ref="A84:A124" si="2">SUM(A83+1)</f>
        <v>67</v>
      </c>
      <c r="B84" s="25" t="str">
        <f ca="1">IF(ISBLANK('C10 Entry Sheet'!A74)," ",CELL("contents",'C10 Entry Sheet'!A74))</f>
        <v xml:space="preserve"> </v>
      </c>
      <c r="C84" s="26" t="str">
        <f ca="1">IF(($B84=" ")," ",VLOOKUP($B84,'C10 Entry Sheet'!$A$16:$K$194,5,FALSE))</f>
        <v xml:space="preserve"> </v>
      </c>
      <c r="D84" s="26" t="str">
        <f ca="1">IF(($B84=" ")," ",VLOOKUP($B84,'C10 Entry Sheet'!$A$16:$K$194,6,FALSE))</f>
        <v xml:space="preserve"> </v>
      </c>
      <c r="E84" s="27" t="str">
        <f ca="1">IF(($B84=" ")," ",VLOOKUP($B84,'C10 Entry Sheet'!$A$16:$K$194,9,FALSE))</f>
        <v xml:space="preserve"> </v>
      </c>
      <c r="F84" s="27" t="str">
        <f ca="1">IF(($B84=" ")," ",VLOOKUP($B84,'C10 Entry Sheet'!$A$16:$K$194,7,FALSE))</f>
        <v xml:space="preserve"> </v>
      </c>
      <c r="G84" s="28" t="str">
        <f ca="1">IF(($B84=" ")," ",VLOOKUP($B84,'C10 Entry Sheet'!$A$16:$K$194,14,FALSE))</f>
        <v xml:space="preserve"> </v>
      </c>
      <c r="H84" s="27" t="str">
        <f ca="1">IF(($B84=" ")," ",VLOOKUP($B84,'C10 Entry Sheet'!$A$16:$K$194,8,FALSE))</f>
        <v xml:space="preserve"> </v>
      </c>
      <c r="I84" s="27" t="str">
        <f ca="1">IF(($B84=" ")," ",VLOOKUP($B84,'C10 Entry Sheet'!$A$16:$K$194,13,FALSE))</f>
        <v xml:space="preserve"> </v>
      </c>
      <c r="J84" s="28" t="str">
        <f ca="1">IF(($B84=" ")," ",VLOOKUP($B84,'C10 Entry Sheet'!$A$16:$K$194,17,FALSE))</f>
        <v xml:space="preserve"> </v>
      </c>
      <c r="K84" s="28" t="str">
        <f ca="1">IF(($B84=" ")," ",VLOOKUP($B84,'C10 Entry Sheet'!$A$16:$K$194,19,FALSE))</f>
        <v xml:space="preserve"> </v>
      </c>
      <c r="L84" s="28" t="str">
        <f ca="1">IF(($B84=" ")," ",VLOOKUP($B84,'C10 Entry Sheet'!$A$16:$K$194,20,FALSE))</f>
        <v xml:space="preserve"> </v>
      </c>
    </row>
    <row r="85" spans="1:12" s="29" customFormat="1" ht="24.95" customHeight="1">
      <c r="A85" s="25">
        <f t="shared" si="2"/>
        <v>68</v>
      </c>
      <c r="B85" s="25" t="str">
        <f ca="1">IF(ISBLANK('C10 Entry Sheet'!A75)," ",CELL("contents",'C10 Entry Sheet'!A75))</f>
        <v xml:space="preserve"> </v>
      </c>
      <c r="C85" s="26" t="str">
        <f ca="1">IF(($B85=" ")," ",VLOOKUP($B85,'C10 Entry Sheet'!$A$16:$K$194,5,FALSE))</f>
        <v xml:space="preserve"> </v>
      </c>
      <c r="D85" s="26" t="str">
        <f ca="1">IF(($B85=" ")," ",VLOOKUP($B85,'C10 Entry Sheet'!$A$16:$K$194,6,FALSE))</f>
        <v xml:space="preserve"> </v>
      </c>
      <c r="E85" s="27" t="str">
        <f ca="1">IF(($B85=" ")," ",VLOOKUP($B85,'C10 Entry Sheet'!$A$16:$K$194,9,FALSE))</f>
        <v xml:space="preserve"> </v>
      </c>
      <c r="F85" s="27" t="str">
        <f ca="1">IF(($B85=" ")," ",VLOOKUP($B85,'C10 Entry Sheet'!$A$16:$K$194,7,FALSE))</f>
        <v xml:space="preserve"> </v>
      </c>
      <c r="G85" s="28" t="str">
        <f ca="1">IF(($B85=" ")," ",VLOOKUP($B85,'C10 Entry Sheet'!$A$16:$K$194,14,FALSE))</f>
        <v xml:space="preserve"> </v>
      </c>
      <c r="H85" s="27" t="str">
        <f ca="1">IF(($B85=" ")," ",VLOOKUP($B85,'C10 Entry Sheet'!$A$16:$K$194,8,FALSE))</f>
        <v xml:space="preserve"> </v>
      </c>
      <c r="I85" s="27" t="str">
        <f ca="1">IF(($B85=" ")," ",VLOOKUP($B85,'C10 Entry Sheet'!$A$16:$K$194,13,FALSE))</f>
        <v xml:space="preserve"> </v>
      </c>
      <c r="J85" s="28" t="str">
        <f ca="1">IF(($B85=" ")," ",VLOOKUP($B85,'C10 Entry Sheet'!$A$16:$K$194,17,FALSE))</f>
        <v xml:space="preserve"> </v>
      </c>
      <c r="K85" s="28" t="str">
        <f ca="1">IF(($B85=" ")," ",VLOOKUP($B85,'C10 Entry Sheet'!$A$16:$K$194,19,FALSE))</f>
        <v xml:space="preserve"> </v>
      </c>
      <c r="L85" s="28" t="str">
        <f ca="1">IF(($B85=" ")," ",VLOOKUP($B85,'C10 Entry Sheet'!$A$16:$K$194,20,FALSE))</f>
        <v xml:space="preserve"> </v>
      </c>
    </row>
    <row r="86" spans="1:12" s="29" customFormat="1" ht="24.95" customHeight="1">
      <c r="A86" s="25">
        <f t="shared" si="2"/>
        <v>69</v>
      </c>
      <c r="B86" s="25" t="str">
        <f ca="1">IF(ISBLANK('C10 Entry Sheet'!A76)," ",CELL("contents",'C10 Entry Sheet'!A76))</f>
        <v xml:space="preserve"> </v>
      </c>
      <c r="C86" s="26" t="str">
        <f ca="1">IF(($B86=" ")," ",VLOOKUP($B86,'C10 Entry Sheet'!$A$16:$K$194,5,FALSE))</f>
        <v xml:space="preserve"> </v>
      </c>
      <c r="D86" s="26" t="str">
        <f ca="1">IF(($B86=" ")," ",VLOOKUP($B86,'C10 Entry Sheet'!$A$16:$K$194,6,FALSE))</f>
        <v xml:space="preserve"> </v>
      </c>
      <c r="E86" s="27" t="str">
        <f ca="1">IF(($B86=" ")," ",VLOOKUP($B86,'C10 Entry Sheet'!$A$16:$K$194,9,FALSE))</f>
        <v xml:space="preserve"> </v>
      </c>
      <c r="F86" s="27" t="str">
        <f ca="1">IF(($B86=" ")," ",VLOOKUP($B86,'C10 Entry Sheet'!$A$16:$K$194,7,FALSE))</f>
        <v xml:space="preserve"> </v>
      </c>
      <c r="G86" s="28" t="str">
        <f ca="1">IF(($B86=" ")," ",VLOOKUP($B86,'C10 Entry Sheet'!$A$16:$K$194,14,FALSE))</f>
        <v xml:space="preserve"> </v>
      </c>
      <c r="H86" s="27" t="str">
        <f ca="1">IF(($B86=" ")," ",VLOOKUP($B86,'C10 Entry Sheet'!$A$16:$K$194,8,FALSE))</f>
        <v xml:space="preserve"> </v>
      </c>
      <c r="I86" s="27" t="str">
        <f ca="1">IF(($B86=" ")," ",VLOOKUP($B86,'C10 Entry Sheet'!$A$16:$K$194,13,FALSE))</f>
        <v xml:space="preserve"> </v>
      </c>
      <c r="J86" s="28" t="str">
        <f ca="1">IF(($B86=" ")," ",VLOOKUP($B86,'C10 Entry Sheet'!$A$16:$K$194,17,FALSE))</f>
        <v xml:space="preserve"> </v>
      </c>
      <c r="K86" s="28" t="str">
        <f ca="1">IF(($B86=" ")," ",VLOOKUP($B86,'C10 Entry Sheet'!$A$16:$K$194,19,FALSE))</f>
        <v xml:space="preserve"> </v>
      </c>
      <c r="L86" s="28" t="str">
        <f ca="1">IF(($B86=" ")," ",VLOOKUP($B86,'C10 Entry Sheet'!$A$16:$K$194,20,FALSE))</f>
        <v xml:space="preserve"> </v>
      </c>
    </row>
    <row r="87" spans="1:12" s="29" customFormat="1" ht="24.95" customHeight="1">
      <c r="A87" s="25">
        <f t="shared" si="2"/>
        <v>70</v>
      </c>
      <c r="B87" s="25" t="str">
        <f ca="1">IF(ISBLANK('C10 Entry Sheet'!A77)," ",CELL("contents",'C10 Entry Sheet'!A77))</f>
        <v xml:space="preserve"> </v>
      </c>
      <c r="C87" s="26" t="str">
        <f ca="1">IF(($B87=" ")," ",VLOOKUP($B87,'C10 Entry Sheet'!$A$16:$K$194,5,FALSE))</f>
        <v xml:space="preserve"> </v>
      </c>
      <c r="D87" s="26" t="str">
        <f ca="1">IF(($B87=" ")," ",VLOOKUP($B87,'C10 Entry Sheet'!$A$16:$K$194,6,FALSE))</f>
        <v xml:space="preserve"> </v>
      </c>
      <c r="E87" s="27" t="str">
        <f ca="1">IF(($B87=" ")," ",VLOOKUP($B87,'C10 Entry Sheet'!$A$16:$K$194,9,FALSE))</f>
        <v xml:space="preserve"> </v>
      </c>
      <c r="F87" s="27" t="str">
        <f ca="1">IF(($B87=" ")," ",VLOOKUP($B87,'C10 Entry Sheet'!$A$16:$K$194,7,FALSE))</f>
        <v xml:space="preserve"> </v>
      </c>
      <c r="G87" s="28" t="str">
        <f ca="1">IF(($B87=" ")," ",VLOOKUP($B87,'C10 Entry Sheet'!$A$16:$K$194,14,FALSE))</f>
        <v xml:space="preserve"> </v>
      </c>
      <c r="H87" s="27" t="str">
        <f ca="1">IF(($B87=" ")," ",VLOOKUP($B87,'C10 Entry Sheet'!$A$16:$K$194,8,FALSE))</f>
        <v xml:space="preserve"> </v>
      </c>
      <c r="I87" s="27" t="str">
        <f ca="1">IF(($B87=" ")," ",VLOOKUP($B87,'C10 Entry Sheet'!$A$16:$K$194,13,FALSE))</f>
        <v xml:space="preserve"> </v>
      </c>
      <c r="J87" s="28" t="str">
        <f ca="1">IF(($B87=" ")," ",VLOOKUP($B87,'C10 Entry Sheet'!$A$16:$K$194,17,FALSE))</f>
        <v xml:space="preserve"> </v>
      </c>
      <c r="K87" s="28" t="str">
        <f ca="1">IF(($B87=" ")," ",VLOOKUP($B87,'C10 Entry Sheet'!$A$16:$K$194,19,FALSE))</f>
        <v xml:space="preserve"> </v>
      </c>
      <c r="L87" s="28" t="str">
        <f ca="1">IF(($B87=" ")," ",VLOOKUP($B87,'C10 Entry Sheet'!$A$16:$K$194,20,FALSE))</f>
        <v xml:space="preserve"> </v>
      </c>
    </row>
    <row r="88" spans="1:12" s="29" customFormat="1" ht="24.95" customHeight="1">
      <c r="A88" s="25">
        <f t="shared" si="2"/>
        <v>71</v>
      </c>
      <c r="B88" s="25" t="str">
        <f ca="1">IF(ISBLANK('C10 Entry Sheet'!A78)," ",CELL("contents",'C10 Entry Sheet'!A78))</f>
        <v xml:space="preserve"> </v>
      </c>
      <c r="C88" s="26" t="str">
        <f ca="1">IF(($B88=" ")," ",VLOOKUP($B88,'C10 Entry Sheet'!$A$16:$K$194,5,FALSE))</f>
        <v xml:space="preserve"> </v>
      </c>
      <c r="D88" s="26" t="str">
        <f ca="1">IF(($B88=" ")," ",VLOOKUP($B88,'C10 Entry Sheet'!$A$16:$K$194,6,FALSE))</f>
        <v xml:space="preserve"> </v>
      </c>
      <c r="E88" s="27" t="str">
        <f ca="1">IF(($B88=" ")," ",VLOOKUP($B88,'C10 Entry Sheet'!$A$16:$K$194,9,FALSE))</f>
        <v xml:space="preserve"> </v>
      </c>
      <c r="F88" s="27" t="str">
        <f ca="1">IF(($B88=" ")," ",VLOOKUP($B88,'C10 Entry Sheet'!$A$16:$K$194,7,FALSE))</f>
        <v xml:space="preserve"> </v>
      </c>
      <c r="G88" s="28" t="str">
        <f ca="1">IF(($B88=" ")," ",VLOOKUP($B88,'C10 Entry Sheet'!$A$16:$K$194,14,FALSE))</f>
        <v xml:space="preserve"> </v>
      </c>
      <c r="H88" s="27" t="str">
        <f ca="1">IF(($B88=" ")," ",VLOOKUP($B88,'C10 Entry Sheet'!$A$16:$K$194,8,FALSE))</f>
        <v xml:space="preserve"> </v>
      </c>
      <c r="I88" s="27" t="str">
        <f ca="1">IF(($B88=" ")," ",VLOOKUP($B88,'C10 Entry Sheet'!$A$16:$K$194,13,FALSE))</f>
        <v xml:space="preserve"> </v>
      </c>
      <c r="J88" s="28" t="str">
        <f ca="1">IF(($B88=" ")," ",VLOOKUP($B88,'C10 Entry Sheet'!$A$16:$K$194,17,FALSE))</f>
        <v xml:space="preserve"> </v>
      </c>
      <c r="K88" s="28" t="str">
        <f ca="1">IF(($B88=" ")," ",VLOOKUP($B88,'C10 Entry Sheet'!$A$16:$K$194,19,FALSE))</f>
        <v xml:space="preserve"> </v>
      </c>
      <c r="L88" s="28" t="str">
        <f ca="1">IF(($B88=" ")," ",VLOOKUP($B88,'C10 Entry Sheet'!$A$16:$K$194,20,FALSE))</f>
        <v xml:space="preserve"> </v>
      </c>
    </row>
    <row r="89" spans="1:12" s="29" customFormat="1" ht="24.95" customHeight="1">
      <c r="A89" s="25">
        <f t="shared" si="2"/>
        <v>72</v>
      </c>
      <c r="B89" s="25" t="str">
        <f ca="1">IF(ISBLANK('C10 Entry Sheet'!A79)," ",CELL("contents",'C10 Entry Sheet'!A79))</f>
        <v xml:space="preserve"> </v>
      </c>
      <c r="C89" s="26" t="str">
        <f ca="1">IF(($B89=" ")," ",VLOOKUP($B89,'C10 Entry Sheet'!$A$16:$K$194,5,FALSE))</f>
        <v xml:space="preserve"> </v>
      </c>
      <c r="D89" s="26" t="str">
        <f ca="1">IF(($B89=" ")," ",VLOOKUP($B89,'C10 Entry Sheet'!$A$16:$K$194,6,FALSE))</f>
        <v xml:space="preserve"> </v>
      </c>
      <c r="E89" s="27" t="str">
        <f ca="1">IF(($B89=" ")," ",VLOOKUP($B89,'C10 Entry Sheet'!$A$16:$K$194,9,FALSE))</f>
        <v xml:space="preserve"> </v>
      </c>
      <c r="F89" s="27" t="str">
        <f ca="1">IF(($B89=" ")," ",VLOOKUP($B89,'C10 Entry Sheet'!$A$16:$K$194,7,FALSE))</f>
        <v xml:space="preserve"> </v>
      </c>
      <c r="G89" s="28" t="str">
        <f ca="1">IF(($B89=" ")," ",VLOOKUP($B89,'C10 Entry Sheet'!$A$16:$K$194,14,FALSE))</f>
        <v xml:space="preserve"> </v>
      </c>
      <c r="H89" s="27" t="str">
        <f ca="1">IF(($B89=" ")," ",VLOOKUP($B89,'C10 Entry Sheet'!$A$16:$K$194,8,FALSE))</f>
        <v xml:space="preserve"> </v>
      </c>
      <c r="I89" s="27" t="str">
        <f ca="1">IF(($B89=" ")," ",VLOOKUP($B89,'C10 Entry Sheet'!$A$16:$K$194,13,FALSE))</f>
        <v xml:space="preserve"> </v>
      </c>
      <c r="J89" s="28" t="str">
        <f ca="1">IF(($B89=" ")," ",VLOOKUP($B89,'C10 Entry Sheet'!$A$16:$K$194,17,FALSE))</f>
        <v xml:space="preserve"> </v>
      </c>
      <c r="K89" s="28" t="str">
        <f ca="1">IF(($B89=" ")," ",VLOOKUP($B89,'C10 Entry Sheet'!$A$16:$K$194,19,FALSE))</f>
        <v xml:space="preserve"> </v>
      </c>
      <c r="L89" s="28" t="str">
        <f ca="1">IF(($B89=" ")," ",VLOOKUP($B89,'C10 Entry Sheet'!$A$16:$K$194,20,FALSE))</f>
        <v xml:space="preserve"> </v>
      </c>
    </row>
    <row r="90" spans="1:12" s="29" customFormat="1" ht="24.95" customHeight="1">
      <c r="A90" s="25">
        <f t="shared" si="2"/>
        <v>73</v>
      </c>
      <c r="B90" s="25" t="str">
        <f ca="1">IF(ISBLANK('C10 Entry Sheet'!A80)," ",CELL("contents",'C10 Entry Sheet'!A80))</f>
        <v xml:space="preserve"> </v>
      </c>
      <c r="C90" s="26" t="str">
        <f ca="1">IF(($B90=" ")," ",VLOOKUP($B90,'C10 Entry Sheet'!$A$16:$K$194,5,FALSE))</f>
        <v xml:space="preserve"> </v>
      </c>
      <c r="D90" s="26" t="str">
        <f ca="1">IF(($B90=" ")," ",VLOOKUP($B90,'C10 Entry Sheet'!$A$16:$K$194,6,FALSE))</f>
        <v xml:space="preserve"> </v>
      </c>
      <c r="E90" s="27" t="str">
        <f ca="1">IF(($B90=" ")," ",VLOOKUP($B90,'C10 Entry Sheet'!$A$16:$K$194,9,FALSE))</f>
        <v xml:space="preserve"> </v>
      </c>
      <c r="F90" s="27" t="str">
        <f ca="1">IF(($B90=" ")," ",VLOOKUP($B90,'C10 Entry Sheet'!$A$16:$K$194,7,FALSE))</f>
        <v xml:space="preserve"> </v>
      </c>
      <c r="G90" s="28" t="str">
        <f ca="1">IF(($B90=" ")," ",VLOOKUP($B90,'C10 Entry Sheet'!$A$16:$K$194,14,FALSE))</f>
        <v xml:space="preserve"> </v>
      </c>
      <c r="H90" s="27" t="str">
        <f ca="1">IF(($B90=" ")," ",VLOOKUP($B90,'C10 Entry Sheet'!$A$16:$K$194,8,FALSE))</f>
        <v xml:space="preserve"> </v>
      </c>
      <c r="I90" s="27" t="str">
        <f ca="1">IF(($B90=" ")," ",VLOOKUP($B90,'C10 Entry Sheet'!$A$16:$K$194,13,FALSE))</f>
        <v xml:space="preserve"> </v>
      </c>
      <c r="J90" s="28" t="str">
        <f ca="1">IF(($B90=" ")," ",VLOOKUP($B90,'C10 Entry Sheet'!$A$16:$K$194,17,FALSE))</f>
        <v xml:space="preserve"> </v>
      </c>
      <c r="K90" s="28" t="str">
        <f ca="1">IF(($B90=" ")," ",VLOOKUP($B90,'C10 Entry Sheet'!$A$16:$K$194,19,FALSE))</f>
        <v xml:space="preserve"> </v>
      </c>
      <c r="L90" s="28" t="str">
        <f ca="1">IF(($B90=" ")," ",VLOOKUP($B90,'C10 Entry Sheet'!$A$16:$K$194,20,FALSE))</f>
        <v xml:space="preserve"> </v>
      </c>
    </row>
    <row r="91" spans="1:12" s="29" customFormat="1" ht="24.95" customHeight="1">
      <c r="A91" s="25">
        <f t="shared" si="2"/>
        <v>74</v>
      </c>
      <c r="B91" s="25" t="str">
        <f ca="1">IF(ISBLANK('C10 Entry Sheet'!A81)," ",CELL("contents",'C10 Entry Sheet'!A81))</f>
        <v xml:space="preserve"> </v>
      </c>
      <c r="C91" s="26" t="str">
        <f ca="1">IF(($B91=" ")," ",VLOOKUP($B91,'C10 Entry Sheet'!$A$16:$K$194,5,FALSE))</f>
        <v xml:space="preserve"> </v>
      </c>
      <c r="D91" s="26" t="str">
        <f ca="1">IF(($B91=" ")," ",VLOOKUP($B91,'C10 Entry Sheet'!$A$16:$K$194,6,FALSE))</f>
        <v xml:space="preserve"> </v>
      </c>
      <c r="E91" s="27" t="str">
        <f ca="1">IF(($B91=" ")," ",VLOOKUP($B91,'C10 Entry Sheet'!$A$16:$K$194,9,FALSE))</f>
        <v xml:space="preserve"> </v>
      </c>
      <c r="F91" s="27" t="str">
        <f ca="1">IF(($B91=" ")," ",VLOOKUP($B91,'C10 Entry Sheet'!$A$16:$K$194,7,FALSE))</f>
        <v xml:space="preserve"> </v>
      </c>
      <c r="G91" s="28" t="str">
        <f ca="1">IF(($B91=" ")," ",VLOOKUP($B91,'C10 Entry Sheet'!$A$16:$K$194,14,FALSE))</f>
        <v xml:space="preserve"> </v>
      </c>
      <c r="H91" s="27" t="str">
        <f ca="1">IF(($B91=" ")," ",VLOOKUP($B91,'C10 Entry Sheet'!$A$16:$K$194,8,FALSE))</f>
        <v xml:space="preserve"> </v>
      </c>
      <c r="I91" s="27" t="str">
        <f ca="1">IF(($B91=" ")," ",VLOOKUP($B91,'C10 Entry Sheet'!$A$16:$K$194,13,FALSE))</f>
        <v xml:space="preserve"> </v>
      </c>
      <c r="J91" s="28" t="str">
        <f ca="1">IF(($B91=" ")," ",VLOOKUP($B91,'C10 Entry Sheet'!$A$16:$K$194,17,FALSE))</f>
        <v xml:space="preserve"> </v>
      </c>
      <c r="K91" s="28" t="str">
        <f ca="1">IF(($B91=" ")," ",VLOOKUP($B91,'C10 Entry Sheet'!$A$16:$K$194,19,FALSE))</f>
        <v xml:space="preserve"> </v>
      </c>
      <c r="L91" s="28" t="str">
        <f ca="1">IF(($B91=" ")," ",VLOOKUP($B91,'C10 Entry Sheet'!$A$16:$K$194,20,FALSE))</f>
        <v xml:space="preserve"> </v>
      </c>
    </row>
    <row r="92" spans="1:12" s="29" customFormat="1" ht="24.95" customHeight="1">
      <c r="A92" s="25">
        <f t="shared" si="2"/>
        <v>75</v>
      </c>
      <c r="B92" s="25" t="str">
        <f ca="1">IF(ISBLANK('C10 Entry Sheet'!A82)," ",CELL("contents",'C10 Entry Sheet'!A82))</f>
        <v xml:space="preserve"> </v>
      </c>
      <c r="C92" s="26" t="str">
        <f ca="1">IF(($B92=" ")," ",VLOOKUP($B92,'C10 Entry Sheet'!$A$16:$K$194,5,FALSE))</f>
        <v xml:space="preserve"> </v>
      </c>
      <c r="D92" s="26" t="str">
        <f ca="1">IF(($B92=" ")," ",VLOOKUP($B92,'C10 Entry Sheet'!$A$16:$K$194,6,FALSE))</f>
        <v xml:space="preserve"> </v>
      </c>
      <c r="E92" s="27" t="str">
        <f ca="1">IF(($B92=" ")," ",VLOOKUP($B92,'C10 Entry Sheet'!$A$16:$K$194,9,FALSE))</f>
        <v xml:space="preserve"> </v>
      </c>
      <c r="F92" s="27" t="str">
        <f ca="1">IF(($B92=" ")," ",VLOOKUP($B92,'C10 Entry Sheet'!$A$16:$K$194,7,FALSE))</f>
        <v xml:space="preserve"> </v>
      </c>
      <c r="G92" s="28" t="str">
        <f ca="1">IF(($B92=" ")," ",VLOOKUP($B92,'C10 Entry Sheet'!$A$16:$K$194,14,FALSE))</f>
        <v xml:space="preserve"> </v>
      </c>
      <c r="H92" s="27" t="str">
        <f ca="1">IF(($B92=" ")," ",VLOOKUP($B92,'C10 Entry Sheet'!$A$16:$K$194,8,FALSE))</f>
        <v xml:space="preserve"> </v>
      </c>
      <c r="I92" s="27" t="str">
        <f ca="1">IF(($B92=" ")," ",VLOOKUP($B92,'C10 Entry Sheet'!$A$16:$K$194,13,FALSE))</f>
        <v xml:space="preserve"> </v>
      </c>
      <c r="J92" s="28" t="str">
        <f ca="1">IF(($B92=" ")," ",VLOOKUP($B92,'C10 Entry Sheet'!$A$16:$K$194,17,FALSE))</f>
        <v xml:space="preserve"> </v>
      </c>
      <c r="K92" s="28" t="str">
        <f ca="1">IF(($B92=" ")," ",VLOOKUP($B92,'C10 Entry Sheet'!$A$16:$K$194,19,FALSE))</f>
        <v xml:space="preserve"> </v>
      </c>
      <c r="L92" s="28" t="str">
        <f ca="1">IF(($B92=" ")," ",VLOOKUP($B92,'C10 Entry Sheet'!$A$16:$K$194,20,FALSE))</f>
        <v xml:space="preserve"> </v>
      </c>
    </row>
    <row r="93" spans="1:12" s="29" customFormat="1" ht="24.95" customHeight="1">
      <c r="A93" s="25">
        <f t="shared" si="2"/>
        <v>76</v>
      </c>
      <c r="B93" s="25" t="str">
        <f ca="1">IF(ISBLANK('C10 Entry Sheet'!A83)," ",CELL("contents",'C10 Entry Sheet'!A83))</f>
        <v xml:space="preserve"> </v>
      </c>
      <c r="C93" s="26" t="str">
        <f ca="1">IF(($B93=" ")," ",VLOOKUP($B93,'C10 Entry Sheet'!$A$16:$K$194,5,FALSE))</f>
        <v xml:space="preserve"> </v>
      </c>
      <c r="D93" s="26" t="str">
        <f ca="1">IF(($B93=" ")," ",VLOOKUP($B93,'C10 Entry Sheet'!$A$16:$K$194,6,FALSE))</f>
        <v xml:space="preserve"> </v>
      </c>
      <c r="E93" s="27" t="str">
        <f ca="1">IF(($B93=" ")," ",VLOOKUP($B93,'C10 Entry Sheet'!$A$16:$K$194,9,FALSE))</f>
        <v xml:space="preserve"> </v>
      </c>
      <c r="F93" s="27" t="str">
        <f ca="1">IF(($B93=" ")," ",VLOOKUP($B93,'C10 Entry Sheet'!$A$16:$K$194,7,FALSE))</f>
        <v xml:space="preserve"> </v>
      </c>
      <c r="G93" s="28" t="str">
        <f ca="1">IF(($B93=" ")," ",VLOOKUP($B93,'C10 Entry Sheet'!$A$16:$K$194,14,FALSE))</f>
        <v xml:space="preserve"> </v>
      </c>
      <c r="H93" s="27" t="str">
        <f ca="1">IF(($B93=" ")," ",VLOOKUP($B93,'C10 Entry Sheet'!$A$16:$K$194,8,FALSE))</f>
        <v xml:space="preserve"> </v>
      </c>
      <c r="I93" s="27" t="str">
        <f ca="1">IF(($B93=" ")," ",VLOOKUP($B93,'C10 Entry Sheet'!$A$16:$K$194,13,FALSE))</f>
        <v xml:space="preserve"> </v>
      </c>
      <c r="J93" s="28" t="str">
        <f ca="1">IF(($B93=" ")," ",VLOOKUP($B93,'C10 Entry Sheet'!$A$16:$K$194,17,FALSE))</f>
        <v xml:space="preserve"> </v>
      </c>
      <c r="K93" s="28" t="str">
        <f ca="1">IF(($B93=" ")," ",VLOOKUP($B93,'C10 Entry Sheet'!$A$16:$K$194,19,FALSE))</f>
        <v xml:space="preserve"> </v>
      </c>
      <c r="L93" s="28" t="str">
        <f ca="1">IF(($B93=" ")," ",VLOOKUP($B93,'C10 Entry Sheet'!$A$16:$K$194,20,FALSE))</f>
        <v xml:space="preserve"> </v>
      </c>
    </row>
    <row r="94" spans="1:12" s="29" customFormat="1" ht="24.95" customHeight="1">
      <c r="A94" s="25">
        <f t="shared" si="2"/>
        <v>77</v>
      </c>
      <c r="B94" s="25" t="str">
        <f ca="1">IF(ISBLANK('C10 Entry Sheet'!A84)," ",CELL("contents",'C10 Entry Sheet'!A84))</f>
        <v xml:space="preserve"> </v>
      </c>
      <c r="C94" s="26" t="str">
        <f ca="1">IF(($B94=" ")," ",VLOOKUP($B94,'C10 Entry Sheet'!$A$16:$K$194,5,FALSE))</f>
        <v xml:space="preserve"> </v>
      </c>
      <c r="D94" s="26" t="str">
        <f ca="1">IF(($B94=" ")," ",VLOOKUP($B94,'C10 Entry Sheet'!$A$16:$K$194,6,FALSE))</f>
        <v xml:space="preserve"> </v>
      </c>
      <c r="E94" s="27" t="str">
        <f ca="1">IF(($B94=" ")," ",VLOOKUP($B94,'C10 Entry Sheet'!$A$16:$K$194,9,FALSE))</f>
        <v xml:space="preserve"> </v>
      </c>
      <c r="F94" s="27" t="str">
        <f ca="1">IF(($B94=" ")," ",VLOOKUP($B94,'C10 Entry Sheet'!$A$16:$K$194,7,FALSE))</f>
        <v xml:space="preserve"> </v>
      </c>
      <c r="G94" s="28" t="str">
        <f ca="1">IF(($B94=" ")," ",VLOOKUP($B94,'C10 Entry Sheet'!$A$16:$K$194,14,FALSE))</f>
        <v xml:space="preserve"> </v>
      </c>
      <c r="H94" s="27" t="str">
        <f ca="1">IF(($B94=" ")," ",VLOOKUP($B94,'C10 Entry Sheet'!$A$16:$K$194,8,FALSE))</f>
        <v xml:space="preserve"> </v>
      </c>
      <c r="I94" s="27" t="str">
        <f ca="1">IF(($B94=" ")," ",VLOOKUP($B94,'C10 Entry Sheet'!$A$16:$K$194,13,FALSE))</f>
        <v xml:space="preserve"> </v>
      </c>
      <c r="J94" s="28" t="str">
        <f ca="1">IF(($B94=" ")," ",VLOOKUP($B94,'C10 Entry Sheet'!$A$16:$K$194,17,FALSE))</f>
        <v xml:space="preserve"> </v>
      </c>
      <c r="K94" s="28" t="str">
        <f ca="1">IF(($B94=" ")," ",VLOOKUP($B94,'C10 Entry Sheet'!$A$16:$K$194,19,FALSE))</f>
        <v xml:space="preserve"> </v>
      </c>
      <c r="L94" s="28" t="str">
        <f ca="1">IF(($B94=" ")," ",VLOOKUP($B94,'C10 Entry Sheet'!$A$16:$K$194,20,FALSE))</f>
        <v xml:space="preserve"> </v>
      </c>
    </row>
    <row r="95" spans="1:12" s="29" customFormat="1" ht="24.95" customHeight="1">
      <c r="A95" s="25">
        <f t="shared" si="2"/>
        <v>78</v>
      </c>
      <c r="B95" s="25" t="str">
        <f ca="1">IF(ISBLANK('C10 Entry Sheet'!A85)," ",CELL("contents",'C10 Entry Sheet'!A85))</f>
        <v xml:space="preserve"> </v>
      </c>
      <c r="C95" s="26" t="str">
        <f ca="1">IF(($B95=" ")," ",VLOOKUP($B95,'C10 Entry Sheet'!$A$16:$K$194,5,FALSE))</f>
        <v xml:space="preserve"> </v>
      </c>
      <c r="D95" s="26" t="str">
        <f ca="1">IF(($B95=" ")," ",VLOOKUP($B95,'C10 Entry Sheet'!$A$16:$K$194,6,FALSE))</f>
        <v xml:space="preserve"> </v>
      </c>
      <c r="E95" s="27" t="str">
        <f ca="1">IF(($B95=" ")," ",VLOOKUP($B95,'C10 Entry Sheet'!$A$16:$K$194,9,FALSE))</f>
        <v xml:space="preserve"> </v>
      </c>
      <c r="F95" s="27" t="str">
        <f ca="1">IF(($B95=" ")," ",VLOOKUP($B95,'C10 Entry Sheet'!$A$16:$K$194,7,FALSE))</f>
        <v xml:space="preserve"> </v>
      </c>
      <c r="G95" s="28" t="str">
        <f ca="1">IF(($B95=" ")," ",VLOOKUP($B95,'C10 Entry Sheet'!$A$16:$K$194,14,FALSE))</f>
        <v xml:space="preserve"> </v>
      </c>
      <c r="H95" s="27" t="str">
        <f ca="1">IF(($B95=" ")," ",VLOOKUP($B95,'C10 Entry Sheet'!$A$16:$K$194,8,FALSE))</f>
        <v xml:space="preserve"> </v>
      </c>
      <c r="I95" s="27" t="str">
        <f ca="1">IF(($B95=" ")," ",VLOOKUP($B95,'C10 Entry Sheet'!$A$16:$K$194,13,FALSE))</f>
        <v xml:space="preserve"> </v>
      </c>
      <c r="J95" s="28" t="str">
        <f ca="1">IF(($B95=" ")," ",VLOOKUP($B95,'C10 Entry Sheet'!$A$16:$K$194,17,FALSE))</f>
        <v xml:space="preserve"> </v>
      </c>
      <c r="K95" s="28" t="str">
        <f ca="1">IF(($B95=" ")," ",VLOOKUP($B95,'C10 Entry Sheet'!$A$16:$K$194,19,FALSE))</f>
        <v xml:space="preserve"> </v>
      </c>
      <c r="L95" s="28" t="str">
        <f ca="1">IF(($B95=" ")," ",VLOOKUP($B95,'C10 Entry Sheet'!$A$16:$K$194,20,FALSE))</f>
        <v xml:space="preserve"> </v>
      </c>
    </row>
    <row r="96" spans="1:12" s="29" customFormat="1" ht="24.95" customHeight="1">
      <c r="A96" s="25">
        <f t="shared" si="2"/>
        <v>79</v>
      </c>
      <c r="B96" s="25" t="str">
        <f ca="1">IF(ISBLANK('C10 Entry Sheet'!A86)," ",CELL("contents",'C10 Entry Sheet'!A86))</f>
        <v xml:space="preserve"> </v>
      </c>
      <c r="C96" s="26" t="str">
        <f ca="1">IF(($B96=" ")," ",VLOOKUP($B96,'C10 Entry Sheet'!$A$16:$K$194,5,FALSE))</f>
        <v xml:space="preserve"> </v>
      </c>
      <c r="D96" s="26" t="str">
        <f ca="1">IF(($B96=" ")," ",VLOOKUP($B96,'C10 Entry Sheet'!$A$16:$K$194,6,FALSE))</f>
        <v xml:space="preserve"> </v>
      </c>
      <c r="E96" s="27" t="str">
        <f ca="1">IF(($B96=" ")," ",VLOOKUP($B96,'C10 Entry Sheet'!$A$16:$K$194,9,FALSE))</f>
        <v xml:space="preserve"> </v>
      </c>
      <c r="F96" s="27" t="str">
        <f ca="1">IF(($B96=" ")," ",VLOOKUP($B96,'C10 Entry Sheet'!$A$16:$K$194,7,FALSE))</f>
        <v xml:space="preserve"> </v>
      </c>
      <c r="G96" s="28" t="str">
        <f ca="1">IF(($B96=" ")," ",VLOOKUP($B96,'C10 Entry Sheet'!$A$16:$K$194,14,FALSE))</f>
        <v xml:space="preserve"> </v>
      </c>
      <c r="H96" s="27" t="str">
        <f ca="1">IF(($B96=" ")," ",VLOOKUP($B96,'C10 Entry Sheet'!$A$16:$K$194,8,FALSE))</f>
        <v xml:space="preserve"> </v>
      </c>
      <c r="I96" s="27" t="str">
        <f ca="1">IF(($B96=" ")," ",VLOOKUP($B96,'C10 Entry Sheet'!$A$16:$K$194,13,FALSE))</f>
        <v xml:space="preserve"> </v>
      </c>
      <c r="J96" s="28" t="str">
        <f ca="1">IF(($B96=" ")," ",VLOOKUP($B96,'C10 Entry Sheet'!$A$16:$K$194,17,FALSE))</f>
        <v xml:space="preserve"> </v>
      </c>
      <c r="K96" s="28" t="str">
        <f ca="1">IF(($B96=" ")," ",VLOOKUP($B96,'C10 Entry Sheet'!$A$16:$K$194,19,FALSE))</f>
        <v xml:space="preserve"> </v>
      </c>
      <c r="L96" s="28" t="str">
        <f ca="1">IF(($B96=" ")," ",VLOOKUP($B96,'C10 Entry Sheet'!$A$16:$K$194,20,FALSE))</f>
        <v xml:space="preserve"> </v>
      </c>
    </row>
    <row r="97" spans="1:12" s="29" customFormat="1" ht="24.95" customHeight="1">
      <c r="A97" s="25">
        <f t="shared" si="2"/>
        <v>80</v>
      </c>
      <c r="B97" s="25" t="str">
        <f ca="1">IF(ISBLANK('C10 Entry Sheet'!A87)," ",CELL("contents",'C10 Entry Sheet'!A87))</f>
        <v xml:space="preserve"> </v>
      </c>
      <c r="C97" s="26" t="str">
        <f ca="1">IF(($B97=" ")," ",VLOOKUP($B97,'C10 Entry Sheet'!$A$16:$K$194,5,FALSE))</f>
        <v xml:space="preserve"> </v>
      </c>
      <c r="D97" s="26" t="str">
        <f ca="1">IF(($B97=" ")," ",VLOOKUP($B97,'C10 Entry Sheet'!$A$16:$K$194,6,FALSE))</f>
        <v xml:space="preserve"> </v>
      </c>
      <c r="E97" s="27" t="str">
        <f ca="1">IF(($B97=" ")," ",VLOOKUP($B97,'C10 Entry Sheet'!$A$16:$K$194,9,FALSE))</f>
        <v xml:space="preserve"> </v>
      </c>
      <c r="F97" s="27" t="str">
        <f ca="1">IF(($B97=" ")," ",VLOOKUP($B97,'C10 Entry Sheet'!$A$16:$K$194,7,FALSE))</f>
        <v xml:space="preserve"> </v>
      </c>
      <c r="G97" s="28" t="str">
        <f ca="1">IF(($B97=" ")," ",VLOOKUP($B97,'C10 Entry Sheet'!$A$16:$K$194,14,FALSE))</f>
        <v xml:space="preserve"> </v>
      </c>
      <c r="H97" s="27" t="str">
        <f ca="1">IF(($B97=" ")," ",VLOOKUP($B97,'C10 Entry Sheet'!$A$16:$K$194,8,FALSE))</f>
        <v xml:space="preserve"> </v>
      </c>
      <c r="I97" s="27" t="str">
        <f ca="1">IF(($B97=" ")," ",VLOOKUP($B97,'C10 Entry Sheet'!$A$16:$K$194,13,FALSE))</f>
        <v xml:space="preserve"> </v>
      </c>
      <c r="J97" s="28" t="str">
        <f ca="1">IF(($B97=" ")," ",VLOOKUP($B97,'C10 Entry Sheet'!$A$16:$K$194,17,FALSE))</f>
        <v xml:space="preserve"> </v>
      </c>
      <c r="K97" s="28" t="str">
        <f ca="1">IF(($B97=" ")," ",VLOOKUP($B97,'C10 Entry Sheet'!$A$16:$K$194,19,FALSE))</f>
        <v xml:space="preserve"> </v>
      </c>
      <c r="L97" s="28" t="str">
        <f ca="1">IF(($B97=" ")," ",VLOOKUP($B97,'C10 Entry Sheet'!$A$16:$K$194,20,FALSE))</f>
        <v xml:space="preserve"> </v>
      </c>
    </row>
    <row r="98" spans="1:12" s="29" customFormat="1" ht="24.95" customHeight="1">
      <c r="A98" s="25">
        <f t="shared" si="2"/>
        <v>81</v>
      </c>
      <c r="B98" s="25" t="str">
        <f ca="1">IF(ISBLANK('C10 Entry Sheet'!A88)," ",CELL("contents",'C10 Entry Sheet'!A88))</f>
        <v xml:space="preserve"> </v>
      </c>
      <c r="C98" s="26" t="str">
        <f ca="1">IF(($B98=" ")," ",VLOOKUP($B98,'C10 Entry Sheet'!$A$16:$K$194,5,FALSE))</f>
        <v xml:space="preserve"> </v>
      </c>
      <c r="D98" s="26" t="str">
        <f ca="1">IF(($B98=" ")," ",VLOOKUP($B98,'C10 Entry Sheet'!$A$16:$K$194,6,FALSE))</f>
        <v xml:space="preserve"> </v>
      </c>
      <c r="E98" s="27" t="str">
        <f ca="1">IF(($B98=" ")," ",VLOOKUP($B98,'C10 Entry Sheet'!$A$16:$K$194,9,FALSE))</f>
        <v xml:space="preserve"> </v>
      </c>
      <c r="F98" s="27" t="str">
        <f ca="1">IF(($B98=" ")," ",VLOOKUP($B98,'C10 Entry Sheet'!$A$16:$K$194,7,FALSE))</f>
        <v xml:space="preserve"> </v>
      </c>
      <c r="G98" s="28" t="str">
        <f ca="1">IF(($B98=" ")," ",VLOOKUP($B98,'C10 Entry Sheet'!$A$16:$K$194,14,FALSE))</f>
        <v xml:space="preserve"> </v>
      </c>
      <c r="H98" s="27" t="str">
        <f ca="1">IF(($B98=" ")," ",VLOOKUP($B98,'C10 Entry Sheet'!$A$16:$K$194,8,FALSE))</f>
        <v xml:space="preserve"> </v>
      </c>
      <c r="I98" s="27" t="str">
        <f ca="1">IF(($B98=" ")," ",VLOOKUP($B98,'C10 Entry Sheet'!$A$16:$K$194,13,FALSE))</f>
        <v xml:space="preserve"> </v>
      </c>
      <c r="J98" s="28" t="str">
        <f ca="1">IF(($B98=" ")," ",VLOOKUP($B98,'C10 Entry Sheet'!$A$16:$K$194,17,FALSE))</f>
        <v xml:space="preserve"> </v>
      </c>
      <c r="K98" s="28" t="str">
        <f ca="1">IF(($B98=" ")," ",VLOOKUP($B98,'C10 Entry Sheet'!$A$16:$K$194,19,FALSE))</f>
        <v xml:space="preserve"> </v>
      </c>
      <c r="L98" s="28" t="str">
        <f ca="1">IF(($B98=" ")," ",VLOOKUP($B98,'C10 Entry Sheet'!$A$16:$K$194,20,FALSE))</f>
        <v xml:space="preserve"> </v>
      </c>
    </row>
    <row r="99" spans="1:12" s="29" customFormat="1" ht="24.95" customHeight="1">
      <c r="A99" s="25">
        <f t="shared" si="2"/>
        <v>82</v>
      </c>
      <c r="B99" s="25" t="str">
        <f ca="1">IF(ISBLANK('C10 Entry Sheet'!A89)," ",CELL("contents",'C10 Entry Sheet'!A89))</f>
        <v xml:space="preserve"> </v>
      </c>
      <c r="C99" s="26" t="str">
        <f ca="1">IF(($B99=" ")," ",VLOOKUP($B99,'C10 Entry Sheet'!$A$16:$K$194,5,FALSE))</f>
        <v xml:space="preserve"> </v>
      </c>
      <c r="D99" s="26" t="str">
        <f ca="1">IF(($B99=" ")," ",VLOOKUP($B99,'C10 Entry Sheet'!$A$16:$K$194,6,FALSE))</f>
        <v xml:space="preserve"> </v>
      </c>
      <c r="E99" s="27" t="str">
        <f ca="1">IF(($B99=" ")," ",VLOOKUP($B99,'C10 Entry Sheet'!$A$16:$K$194,9,FALSE))</f>
        <v xml:space="preserve"> </v>
      </c>
      <c r="F99" s="27" t="str">
        <f ca="1">IF(($B99=" ")," ",VLOOKUP($B99,'C10 Entry Sheet'!$A$16:$K$194,7,FALSE))</f>
        <v xml:space="preserve"> </v>
      </c>
      <c r="G99" s="28" t="str">
        <f ca="1">IF(($B99=" ")," ",VLOOKUP($B99,'C10 Entry Sheet'!$A$16:$K$194,14,FALSE))</f>
        <v xml:space="preserve"> </v>
      </c>
      <c r="H99" s="27" t="str">
        <f ca="1">IF(($B99=" ")," ",VLOOKUP($B99,'C10 Entry Sheet'!$A$16:$K$194,8,FALSE))</f>
        <v xml:space="preserve"> </v>
      </c>
      <c r="I99" s="27" t="str">
        <f ca="1">IF(($B99=" ")," ",VLOOKUP($B99,'C10 Entry Sheet'!$A$16:$K$194,13,FALSE))</f>
        <v xml:space="preserve"> </v>
      </c>
      <c r="J99" s="28" t="str">
        <f ca="1">IF(($B99=" ")," ",VLOOKUP($B99,'C10 Entry Sheet'!$A$16:$K$194,17,FALSE))</f>
        <v xml:space="preserve"> </v>
      </c>
      <c r="K99" s="28" t="str">
        <f ca="1">IF(($B99=" ")," ",VLOOKUP($B99,'C10 Entry Sheet'!$A$16:$K$194,19,FALSE))</f>
        <v xml:space="preserve"> </v>
      </c>
      <c r="L99" s="28" t="str">
        <f ca="1">IF(($B99=" ")," ",VLOOKUP($B99,'C10 Entry Sheet'!$A$16:$K$194,20,FALSE))</f>
        <v xml:space="preserve"> </v>
      </c>
    </row>
    <row r="100" spans="1:12" s="29" customFormat="1" ht="24.95" customHeight="1">
      <c r="A100" s="25">
        <f t="shared" si="2"/>
        <v>83</v>
      </c>
      <c r="B100" s="25" t="str">
        <f ca="1">IF(ISBLANK('C10 Entry Sheet'!A90)," ",CELL("contents",'C10 Entry Sheet'!A90))</f>
        <v xml:space="preserve"> </v>
      </c>
      <c r="C100" s="26" t="str">
        <f ca="1">IF(($B100=" ")," ",VLOOKUP($B100,'C10 Entry Sheet'!$A$16:$K$194,5,FALSE))</f>
        <v xml:space="preserve"> </v>
      </c>
      <c r="D100" s="26" t="str">
        <f ca="1">IF(($B100=" ")," ",VLOOKUP($B100,'C10 Entry Sheet'!$A$16:$K$194,6,FALSE))</f>
        <v xml:space="preserve"> </v>
      </c>
      <c r="E100" s="27" t="str">
        <f ca="1">IF(($B100=" ")," ",VLOOKUP($B100,'C10 Entry Sheet'!$A$16:$K$194,9,FALSE))</f>
        <v xml:space="preserve"> </v>
      </c>
      <c r="F100" s="27" t="str">
        <f ca="1">IF(($B100=" ")," ",VLOOKUP($B100,'C10 Entry Sheet'!$A$16:$K$194,7,FALSE))</f>
        <v xml:space="preserve"> </v>
      </c>
      <c r="G100" s="28" t="str">
        <f ca="1">IF(($B100=" ")," ",VLOOKUP($B100,'C10 Entry Sheet'!$A$16:$K$194,14,FALSE))</f>
        <v xml:space="preserve"> </v>
      </c>
      <c r="H100" s="27" t="str">
        <f ca="1">IF(($B100=" ")," ",VLOOKUP($B100,'C10 Entry Sheet'!$A$16:$K$194,8,FALSE))</f>
        <v xml:space="preserve"> </v>
      </c>
      <c r="I100" s="27" t="str">
        <f ca="1">IF(($B100=" ")," ",VLOOKUP($B100,'C10 Entry Sheet'!$A$16:$K$194,13,FALSE))</f>
        <v xml:space="preserve"> </v>
      </c>
      <c r="J100" s="28" t="str">
        <f ca="1">IF(($B100=" ")," ",VLOOKUP($B100,'C10 Entry Sheet'!$A$16:$K$194,17,FALSE))</f>
        <v xml:space="preserve"> </v>
      </c>
      <c r="K100" s="28" t="str">
        <f ca="1">IF(($B100=" ")," ",VLOOKUP($B100,'C10 Entry Sheet'!$A$16:$K$194,19,FALSE))</f>
        <v xml:space="preserve"> </v>
      </c>
      <c r="L100" s="28" t="str">
        <f ca="1">IF(($B100=" ")," ",VLOOKUP($B100,'C10 Entry Sheet'!$A$16:$K$194,20,FALSE))</f>
        <v xml:space="preserve"> </v>
      </c>
    </row>
    <row r="101" spans="1:12" s="29" customFormat="1" ht="24.95" customHeight="1">
      <c r="A101" s="25">
        <f t="shared" si="2"/>
        <v>84</v>
      </c>
      <c r="B101" s="25" t="str">
        <f ca="1">IF(ISBLANK('C10 Entry Sheet'!A91)," ",CELL("contents",'C10 Entry Sheet'!A91))</f>
        <v xml:space="preserve"> </v>
      </c>
      <c r="C101" s="26" t="str">
        <f ca="1">IF(($B101=" ")," ",VLOOKUP($B101,'C10 Entry Sheet'!$A$16:$K$194,5,FALSE))</f>
        <v xml:space="preserve"> </v>
      </c>
      <c r="D101" s="26" t="str">
        <f ca="1">IF(($B101=" ")," ",VLOOKUP($B101,'C10 Entry Sheet'!$A$16:$K$194,6,FALSE))</f>
        <v xml:space="preserve"> </v>
      </c>
      <c r="E101" s="27" t="str">
        <f ca="1">IF(($B101=" ")," ",VLOOKUP($B101,'C10 Entry Sheet'!$A$16:$K$194,9,FALSE))</f>
        <v xml:space="preserve"> </v>
      </c>
      <c r="F101" s="27" t="str">
        <f ca="1">IF(($B101=" ")," ",VLOOKUP($B101,'C10 Entry Sheet'!$A$16:$K$194,7,FALSE))</f>
        <v xml:space="preserve"> </v>
      </c>
      <c r="G101" s="28" t="str">
        <f ca="1">IF(($B101=" ")," ",VLOOKUP($B101,'C10 Entry Sheet'!$A$16:$K$194,14,FALSE))</f>
        <v xml:space="preserve"> </v>
      </c>
      <c r="H101" s="27" t="str">
        <f ca="1">IF(($B101=" ")," ",VLOOKUP($B101,'C10 Entry Sheet'!$A$16:$K$194,8,FALSE))</f>
        <v xml:space="preserve"> </v>
      </c>
      <c r="I101" s="27" t="str">
        <f ca="1">IF(($B101=" ")," ",VLOOKUP($B101,'C10 Entry Sheet'!$A$16:$K$194,13,FALSE))</f>
        <v xml:space="preserve"> </v>
      </c>
      <c r="J101" s="28" t="str">
        <f ca="1">IF(($B101=" ")," ",VLOOKUP($B101,'C10 Entry Sheet'!$A$16:$K$194,17,FALSE))</f>
        <v xml:space="preserve"> </v>
      </c>
      <c r="K101" s="28" t="str">
        <f ca="1">IF(($B101=" ")," ",VLOOKUP($B101,'C10 Entry Sheet'!$A$16:$K$194,19,FALSE))</f>
        <v xml:space="preserve"> </v>
      </c>
      <c r="L101" s="28" t="str">
        <f ca="1">IF(($B101=" ")," ",VLOOKUP($B101,'C10 Entry Sheet'!$A$16:$K$194,20,FALSE))</f>
        <v xml:space="preserve"> </v>
      </c>
    </row>
    <row r="102" spans="1:12" s="29" customFormat="1" ht="24.95" customHeight="1">
      <c r="A102" s="25">
        <f t="shared" si="2"/>
        <v>85</v>
      </c>
      <c r="B102" s="25" t="str">
        <f ca="1">IF(ISBLANK('C10 Entry Sheet'!A92)," ",CELL("contents",'C10 Entry Sheet'!A92))</f>
        <v xml:space="preserve"> </v>
      </c>
      <c r="C102" s="26" t="str">
        <f ca="1">IF(($B102=" ")," ",VLOOKUP($B102,'C10 Entry Sheet'!$A$16:$K$194,5,FALSE))</f>
        <v xml:space="preserve"> </v>
      </c>
      <c r="D102" s="26" t="str">
        <f ca="1">IF(($B102=" ")," ",VLOOKUP($B102,'C10 Entry Sheet'!$A$16:$K$194,6,FALSE))</f>
        <v xml:space="preserve"> </v>
      </c>
      <c r="E102" s="27" t="str">
        <f ca="1">IF(($B102=" ")," ",VLOOKUP($B102,'C10 Entry Sheet'!$A$16:$K$194,9,FALSE))</f>
        <v xml:space="preserve"> </v>
      </c>
      <c r="F102" s="27" t="str">
        <f ca="1">IF(($B102=" ")," ",VLOOKUP($B102,'C10 Entry Sheet'!$A$16:$K$194,7,FALSE))</f>
        <v xml:space="preserve"> </v>
      </c>
      <c r="G102" s="28" t="str">
        <f ca="1">IF(($B102=" ")," ",VLOOKUP($B102,'C10 Entry Sheet'!$A$16:$K$194,14,FALSE))</f>
        <v xml:space="preserve"> </v>
      </c>
      <c r="H102" s="27" t="str">
        <f ca="1">IF(($B102=" ")," ",VLOOKUP($B102,'C10 Entry Sheet'!$A$16:$K$194,8,FALSE))</f>
        <v xml:space="preserve"> </v>
      </c>
      <c r="I102" s="27" t="str">
        <f ca="1">IF(($B102=" ")," ",VLOOKUP($B102,'C10 Entry Sheet'!$A$16:$K$194,13,FALSE))</f>
        <v xml:space="preserve"> </v>
      </c>
      <c r="J102" s="28" t="str">
        <f ca="1">IF(($B102=" ")," ",VLOOKUP($B102,'C10 Entry Sheet'!$A$16:$K$194,17,FALSE))</f>
        <v xml:space="preserve"> </v>
      </c>
      <c r="K102" s="28" t="str">
        <f ca="1">IF(($B102=" ")," ",VLOOKUP($B102,'C10 Entry Sheet'!$A$16:$K$194,19,FALSE))</f>
        <v xml:space="preserve"> </v>
      </c>
      <c r="L102" s="28" t="str">
        <f ca="1">IF(($B102=" ")," ",VLOOKUP($B102,'C10 Entry Sheet'!$A$16:$K$194,20,FALSE))</f>
        <v xml:space="preserve"> </v>
      </c>
    </row>
    <row r="103" spans="1:12" s="29" customFormat="1" ht="24.95" customHeight="1">
      <c r="A103" s="25">
        <f t="shared" si="2"/>
        <v>86</v>
      </c>
      <c r="B103" s="25" t="str">
        <f ca="1">IF(ISBLANK('C10 Entry Sheet'!A93)," ",CELL("contents",'C10 Entry Sheet'!A93))</f>
        <v xml:space="preserve"> </v>
      </c>
      <c r="C103" s="26" t="str">
        <f ca="1">IF(($B103=" ")," ",VLOOKUP($B103,'C10 Entry Sheet'!$A$16:$K$194,5,FALSE))</f>
        <v xml:space="preserve"> </v>
      </c>
      <c r="D103" s="26" t="str">
        <f ca="1">IF(($B103=" ")," ",VLOOKUP($B103,'C10 Entry Sheet'!$A$16:$K$194,6,FALSE))</f>
        <v xml:space="preserve"> </v>
      </c>
      <c r="E103" s="27" t="str">
        <f ca="1">IF(($B103=" ")," ",VLOOKUP($B103,'C10 Entry Sheet'!$A$16:$K$194,9,FALSE))</f>
        <v xml:space="preserve"> </v>
      </c>
      <c r="F103" s="27" t="str">
        <f ca="1">IF(($B103=" ")," ",VLOOKUP($B103,'C10 Entry Sheet'!$A$16:$K$194,7,FALSE))</f>
        <v xml:space="preserve"> </v>
      </c>
      <c r="G103" s="28" t="str">
        <f ca="1">IF(($B103=" ")," ",VLOOKUP($B103,'C10 Entry Sheet'!$A$16:$K$194,14,FALSE))</f>
        <v xml:space="preserve"> </v>
      </c>
      <c r="H103" s="27" t="str">
        <f ca="1">IF(($B103=" ")," ",VLOOKUP($B103,'C10 Entry Sheet'!$A$16:$K$194,8,FALSE))</f>
        <v xml:space="preserve"> </v>
      </c>
      <c r="I103" s="27" t="str">
        <f ca="1">IF(($B103=" ")," ",VLOOKUP($B103,'C10 Entry Sheet'!$A$16:$K$194,13,FALSE))</f>
        <v xml:space="preserve"> </v>
      </c>
      <c r="J103" s="28" t="str">
        <f ca="1">IF(($B103=" ")," ",VLOOKUP($B103,'C10 Entry Sheet'!$A$16:$K$194,17,FALSE))</f>
        <v xml:space="preserve"> </v>
      </c>
      <c r="K103" s="28" t="str">
        <f ca="1">IF(($B103=" ")," ",VLOOKUP($B103,'C10 Entry Sheet'!$A$16:$K$194,19,FALSE))</f>
        <v xml:space="preserve"> </v>
      </c>
      <c r="L103" s="28" t="str">
        <f ca="1">IF(($B103=" ")," ",VLOOKUP($B103,'C10 Entry Sheet'!$A$16:$K$194,20,FALSE))</f>
        <v xml:space="preserve"> </v>
      </c>
    </row>
    <row r="104" spans="1:12" s="29" customFormat="1" ht="24.95" customHeight="1">
      <c r="A104" s="25">
        <f t="shared" si="2"/>
        <v>87</v>
      </c>
      <c r="B104" s="25" t="str">
        <f ca="1">IF(ISBLANK('C10 Entry Sheet'!A94)," ",CELL("contents",'C10 Entry Sheet'!A94))</f>
        <v xml:space="preserve"> </v>
      </c>
      <c r="C104" s="26" t="str">
        <f ca="1">IF(($B104=" ")," ",VLOOKUP($B104,'C10 Entry Sheet'!$A$16:$K$194,5,FALSE))</f>
        <v xml:space="preserve"> </v>
      </c>
      <c r="D104" s="26" t="str">
        <f ca="1">IF(($B104=" ")," ",VLOOKUP($B104,'C10 Entry Sheet'!$A$16:$K$194,6,FALSE))</f>
        <v xml:space="preserve"> </v>
      </c>
      <c r="E104" s="27" t="str">
        <f ca="1">IF(($B104=" ")," ",VLOOKUP($B104,'C10 Entry Sheet'!$A$16:$K$194,9,FALSE))</f>
        <v xml:space="preserve"> </v>
      </c>
      <c r="F104" s="27" t="str">
        <f ca="1">IF(($B104=" ")," ",VLOOKUP($B104,'C10 Entry Sheet'!$A$16:$K$194,7,FALSE))</f>
        <v xml:space="preserve"> </v>
      </c>
      <c r="G104" s="28" t="str">
        <f ca="1">IF(($B104=" ")," ",VLOOKUP($B104,'C10 Entry Sheet'!$A$16:$K$194,14,FALSE))</f>
        <v xml:space="preserve"> </v>
      </c>
      <c r="H104" s="27" t="str">
        <f ca="1">IF(($B104=" ")," ",VLOOKUP($B104,'C10 Entry Sheet'!$A$16:$K$194,8,FALSE))</f>
        <v xml:space="preserve"> </v>
      </c>
      <c r="I104" s="27" t="str">
        <f ca="1">IF(($B104=" ")," ",VLOOKUP($B104,'C10 Entry Sheet'!$A$16:$K$194,13,FALSE))</f>
        <v xml:space="preserve"> </v>
      </c>
      <c r="J104" s="28" t="str">
        <f ca="1">IF(($B104=" ")," ",VLOOKUP($B104,'C10 Entry Sheet'!$A$16:$K$194,17,FALSE))</f>
        <v xml:space="preserve"> </v>
      </c>
      <c r="K104" s="28" t="str">
        <f ca="1">IF(($B104=" ")," ",VLOOKUP($B104,'C10 Entry Sheet'!$A$16:$K$194,19,FALSE))</f>
        <v xml:space="preserve"> </v>
      </c>
      <c r="L104" s="28" t="str">
        <f ca="1">IF(($B104=" ")," ",VLOOKUP($B104,'C10 Entry Sheet'!$A$16:$K$194,20,FALSE))</f>
        <v xml:space="preserve"> </v>
      </c>
    </row>
    <row r="105" spans="1:12" s="29" customFormat="1" ht="24.95" customHeight="1">
      <c r="A105" s="25">
        <f t="shared" si="2"/>
        <v>88</v>
      </c>
      <c r="B105" s="25" t="str">
        <f ca="1">IF(ISBLANK('C10 Entry Sheet'!A95)," ",CELL("contents",'C10 Entry Sheet'!A95))</f>
        <v xml:space="preserve"> </v>
      </c>
      <c r="C105" s="26" t="str">
        <f ca="1">IF(($B105=" ")," ",VLOOKUP($B105,'C10 Entry Sheet'!$A$16:$K$194,5,FALSE))</f>
        <v xml:space="preserve"> </v>
      </c>
      <c r="D105" s="26" t="str">
        <f ca="1">IF(($B105=" ")," ",VLOOKUP($B105,'C10 Entry Sheet'!$A$16:$K$194,6,FALSE))</f>
        <v xml:space="preserve"> </v>
      </c>
      <c r="E105" s="27" t="str">
        <f ca="1">IF(($B105=" ")," ",VLOOKUP($B105,'C10 Entry Sheet'!$A$16:$K$194,9,FALSE))</f>
        <v xml:space="preserve"> </v>
      </c>
      <c r="F105" s="27" t="str">
        <f ca="1">IF(($B105=" ")," ",VLOOKUP($B105,'C10 Entry Sheet'!$A$16:$K$194,7,FALSE))</f>
        <v xml:space="preserve"> </v>
      </c>
      <c r="G105" s="28" t="str">
        <f ca="1">IF(($B105=" ")," ",VLOOKUP($B105,'C10 Entry Sheet'!$A$16:$K$194,14,FALSE))</f>
        <v xml:space="preserve"> </v>
      </c>
      <c r="H105" s="27" t="str">
        <f ca="1">IF(($B105=" ")," ",VLOOKUP($B105,'C10 Entry Sheet'!$A$16:$K$194,8,FALSE))</f>
        <v xml:space="preserve"> </v>
      </c>
      <c r="I105" s="27" t="str">
        <f ca="1">IF(($B105=" ")," ",VLOOKUP($B105,'C10 Entry Sheet'!$A$16:$K$194,13,FALSE))</f>
        <v xml:space="preserve"> </v>
      </c>
      <c r="J105" s="28" t="str">
        <f ca="1">IF(($B105=" ")," ",VLOOKUP($B105,'C10 Entry Sheet'!$A$16:$K$194,17,FALSE))</f>
        <v xml:space="preserve"> </v>
      </c>
      <c r="K105" s="28" t="str">
        <f ca="1">IF(($B105=" ")," ",VLOOKUP($B105,'C10 Entry Sheet'!$A$16:$K$194,19,FALSE))</f>
        <v xml:space="preserve"> </v>
      </c>
      <c r="L105" s="28" t="str">
        <f ca="1">IF(($B105=" ")," ",VLOOKUP($B105,'C10 Entry Sheet'!$A$16:$K$194,20,FALSE))</f>
        <v xml:space="preserve"> </v>
      </c>
    </row>
    <row r="106" spans="1:12" s="29" customFormat="1" ht="24.95" customHeight="1">
      <c r="A106" s="25">
        <f t="shared" si="2"/>
        <v>89</v>
      </c>
      <c r="B106" s="25" t="str">
        <f ca="1">IF(ISBLANK('C10 Entry Sheet'!A96)," ",CELL("contents",'C10 Entry Sheet'!A96))</f>
        <v xml:space="preserve"> </v>
      </c>
      <c r="C106" s="26" t="str">
        <f ca="1">IF(($B106=" ")," ",VLOOKUP($B106,'C10 Entry Sheet'!$A$16:$K$194,5,FALSE))</f>
        <v xml:space="preserve"> </v>
      </c>
      <c r="D106" s="26" t="str">
        <f ca="1">IF(($B106=" ")," ",VLOOKUP($B106,'C10 Entry Sheet'!$A$16:$K$194,6,FALSE))</f>
        <v xml:space="preserve"> </v>
      </c>
      <c r="E106" s="27" t="str">
        <f ca="1">IF(($B106=" ")," ",VLOOKUP($B106,'C10 Entry Sheet'!$A$16:$K$194,9,FALSE))</f>
        <v xml:space="preserve"> </v>
      </c>
      <c r="F106" s="27" t="str">
        <f ca="1">IF(($B106=" ")," ",VLOOKUP($B106,'C10 Entry Sheet'!$A$16:$K$194,7,FALSE))</f>
        <v xml:space="preserve"> </v>
      </c>
      <c r="G106" s="28" t="str">
        <f ca="1">IF(($B106=" ")," ",VLOOKUP($B106,'C10 Entry Sheet'!$A$16:$K$194,14,FALSE))</f>
        <v xml:space="preserve"> </v>
      </c>
      <c r="H106" s="27" t="str">
        <f ca="1">IF(($B106=" ")," ",VLOOKUP($B106,'C10 Entry Sheet'!$A$16:$K$194,8,FALSE))</f>
        <v xml:space="preserve"> </v>
      </c>
      <c r="I106" s="27" t="str">
        <f ca="1">IF(($B106=" ")," ",VLOOKUP($B106,'C10 Entry Sheet'!$A$16:$K$194,13,FALSE))</f>
        <v xml:space="preserve"> </v>
      </c>
      <c r="J106" s="28" t="str">
        <f ca="1">IF(($B106=" ")," ",VLOOKUP($B106,'C10 Entry Sheet'!$A$16:$K$194,17,FALSE))</f>
        <v xml:space="preserve"> </v>
      </c>
      <c r="K106" s="28" t="str">
        <f ca="1">IF(($B106=" ")," ",VLOOKUP($B106,'C10 Entry Sheet'!$A$16:$K$194,19,FALSE))</f>
        <v xml:space="preserve"> </v>
      </c>
      <c r="L106" s="28" t="str">
        <f ca="1">IF(($B106=" ")," ",VLOOKUP($B106,'C10 Entry Sheet'!$A$16:$K$194,20,FALSE))</f>
        <v xml:space="preserve"> </v>
      </c>
    </row>
    <row r="107" spans="1:12" s="29" customFormat="1" ht="24.95" customHeight="1">
      <c r="A107" s="25">
        <f t="shared" si="2"/>
        <v>90</v>
      </c>
      <c r="B107" s="25" t="str">
        <f ca="1">IF(ISBLANK('C10 Entry Sheet'!A97)," ",CELL("contents",'C10 Entry Sheet'!A97))</f>
        <v xml:space="preserve"> </v>
      </c>
      <c r="C107" s="26" t="str">
        <f ca="1">IF(($B107=" ")," ",VLOOKUP($B107,'C10 Entry Sheet'!$A$16:$K$194,5,FALSE))</f>
        <v xml:space="preserve"> </v>
      </c>
      <c r="D107" s="26" t="str">
        <f ca="1">IF(($B107=" ")," ",VLOOKUP($B107,'C10 Entry Sheet'!$A$16:$K$194,6,FALSE))</f>
        <v xml:space="preserve"> </v>
      </c>
      <c r="E107" s="27" t="str">
        <f ca="1">IF(($B107=" ")," ",VLOOKUP($B107,'C10 Entry Sheet'!$A$16:$K$194,9,FALSE))</f>
        <v xml:space="preserve"> </v>
      </c>
      <c r="F107" s="27" t="str">
        <f ca="1">IF(($B107=" ")," ",VLOOKUP($B107,'C10 Entry Sheet'!$A$16:$K$194,7,FALSE))</f>
        <v xml:space="preserve"> </v>
      </c>
      <c r="G107" s="28" t="str">
        <f ca="1">IF(($B107=" ")," ",VLOOKUP($B107,'C10 Entry Sheet'!$A$16:$K$194,14,FALSE))</f>
        <v xml:space="preserve"> </v>
      </c>
      <c r="H107" s="27" t="str">
        <f ca="1">IF(($B107=" ")," ",VLOOKUP($B107,'C10 Entry Sheet'!$A$16:$K$194,8,FALSE))</f>
        <v xml:space="preserve"> </v>
      </c>
      <c r="I107" s="27" t="str">
        <f ca="1">IF(($B107=" ")," ",VLOOKUP($B107,'C10 Entry Sheet'!$A$16:$K$194,13,FALSE))</f>
        <v xml:space="preserve"> </v>
      </c>
      <c r="J107" s="28" t="str">
        <f ca="1">IF(($B107=" ")," ",VLOOKUP($B107,'C10 Entry Sheet'!$A$16:$K$194,17,FALSE))</f>
        <v xml:space="preserve"> </v>
      </c>
      <c r="K107" s="28" t="str">
        <f ca="1">IF(($B107=" ")," ",VLOOKUP($B107,'C10 Entry Sheet'!$A$16:$K$194,19,FALSE))</f>
        <v xml:space="preserve"> </v>
      </c>
      <c r="L107" s="28" t="str">
        <f ca="1">IF(($B107=" ")," ",VLOOKUP($B107,'C10 Entry Sheet'!$A$16:$K$194,20,FALSE))</f>
        <v xml:space="preserve"> </v>
      </c>
    </row>
    <row r="108" spans="1:12" s="29" customFormat="1" ht="24.95" customHeight="1">
      <c r="A108" s="25">
        <f t="shared" si="2"/>
        <v>91</v>
      </c>
      <c r="B108" s="25" t="str">
        <f ca="1">IF(ISBLANK('C10 Entry Sheet'!A98)," ",CELL("contents",'C10 Entry Sheet'!A98))</f>
        <v xml:space="preserve"> </v>
      </c>
      <c r="C108" s="26" t="str">
        <f ca="1">IF(($B108=" ")," ",VLOOKUP($B108,'C10 Entry Sheet'!$A$16:$K$194,5,FALSE))</f>
        <v xml:space="preserve"> </v>
      </c>
      <c r="D108" s="26" t="str">
        <f ca="1">IF(($B108=" ")," ",VLOOKUP($B108,'C10 Entry Sheet'!$A$16:$K$194,6,FALSE))</f>
        <v xml:space="preserve"> </v>
      </c>
      <c r="E108" s="27" t="str">
        <f ca="1">IF(($B108=" ")," ",VLOOKUP($B108,'C10 Entry Sheet'!$A$16:$K$194,9,FALSE))</f>
        <v xml:space="preserve"> </v>
      </c>
      <c r="F108" s="27" t="str">
        <f ca="1">IF(($B108=" ")," ",VLOOKUP($B108,'C10 Entry Sheet'!$A$16:$K$194,7,FALSE))</f>
        <v xml:space="preserve"> </v>
      </c>
      <c r="G108" s="28" t="str">
        <f ca="1">IF(($B108=" ")," ",VLOOKUP($B108,'C10 Entry Sheet'!$A$16:$K$194,14,FALSE))</f>
        <v xml:space="preserve"> </v>
      </c>
      <c r="H108" s="27" t="str">
        <f ca="1">IF(($B108=" ")," ",VLOOKUP($B108,'C10 Entry Sheet'!$A$16:$K$194,8,FALSE))</f>
        <v xml:space="preserve"> </v>
      </c>
      <c r="I108" s="27" t="str">
        <f ca="1">IF(($B108=" ")," ",VLOOKUP($B108,'C10 Entry Sheet'!$A$16:$K$194,13,FALSE))</f>
        <v xml:space="preserve"> </v>
      </c>
      <c r="J108" s="28" t="str">
        <f ca="1">IF(($B108=" ")," ",VLOOKUP($B108,'C10 Entry Sheet'!$A$16:$K$194,17,FALSE))</f>
        <v xml:space="preserve"> </v>
      </c>
      <c r="K108" s="28" t="str">
        <f ca="1">IF(($B108=" ")," ",VLOOKUP($B108,'C10 Entry Sheet'!$A$16:$K$194,19,FALSE))</f>
        <v xml:space="preserve"> </v>
      </c>
      <c r="L108" s="28" t="str">
        <f ca="1">IF(($B108=" ")," ",VLOOKUP($B108,'C10 Entry Sheet'!$A$16:$K$194,20,FALSE))</f>
        <v xml:space="preserve"> </v>
      </c>
    </row>
    <row r="109" spans="1:12" s="29" customFormat="1" ht="24.95" customHeight="1">
      <c r="A109" s="25">
        <f t="shared" si="2"/>
        <v>92</v>
      </c>
      <c r="B109" s="25" t="str">
        <f ca="1">IF(ISBLANK('C10 Entry Sheet'!A99)," ",CELL("contents",'C10 Entry Sheet'!A99))</f>
        <v xml:space="preserve"> </v>
      </c>
      <c r="C109" s="26" t="str">
        <f ca="1">IF(($B109=" ")," ",VLOOKUP($B109,'C10 Entry Sheet'!$A$16:$K$194,5,FALSE))</f>
        <v xml:space="preserve"> </v>
      </c>
      <c r="D109" s="26" t="str">
        <f ca="1">IF(($B109=" ")," ",VLOOKUP($B109,'C10 Entry Sheet'!$A$16:$K$194,6,FALSE))</f>
        <v xml:space="preserve"> </v>
      </c>
      <c r="E109" s="27" t="str">
        <f ca="1">IF(($B109=" ")," ",VLOOKUP($B109,'C10 Entry Sheet'!$A$16:$K$194,9,FALSE))</f>
        <v xml:space="preserve"> </v>
      </c>
      <c r="F109" s="27" t="str">
        <f ca="1">IF(($B109=" ")," ",VLOOKUP($B109,'C10 Entry Sheet'!$A$16:$K$194,7,FALSE))</f>
        <v xml:space="preserve"> </v>
      </c>
      <c r="G109" s="28" t="str">
        <f ca="1">IF(($B109=" ")," ",VLOOKUP($B109,'C10 Entry Sheet'!$A$16:$K$194,14,FALSE))</f>
        <v xml:space="preserve"> </v>
      </c>
      <c r="H109" s="27" t="str">
        <f ca="1">IF(($B109=" ")," ",VLOOKUP($B109,'C10 Entry Sheet'!$A$16:$K$194,8,FALSE))</f>
        <v xml:space="preserve"> </v>
      </c>
      <c r="I109" s="27" t="str">
        <f ca="1">IF(($B109=" ")," ",VLOOKUP($B109,'C10 Entry Sheet'!$A$16:$K$194,13,FALSE))</f>
        <v xml:space="preserve"> </v>
      </c>
      <c r="J109" s="28" t="str">
        <f ca="1">IF(($B109=" ")," ",VLOOKUP($B109,'C10 Entry Sheet'!$A$16:$K$194,17,FALSE))</f>
        <v xml:space="preserve"> </v>
      </c>
      <c r="K109" s="28" t="str">
        <f ca="1">IF(($B109=" ")," ",VLOOKUP($B109,'C10 Entry Sheet'!$A$16:$K$194,19,FALSE))</f>
        <v xml:space="preserve"> </v>
      </c>
      <c r="L109" s="28" t="str">
        <f ca="1">IF(($B109=" ")," ",VLOOKUP($B109,'C10 Entry Sheet'!$A$16:$K$194,20,FALSE))</f>
        <v xml:space="preserve"> </v>
      </c>
    </row>
    <row r="110" spans="1:12" s="29" customFormat="1" ht="24.95" customHeight="1">
      <c r="A110" s="25">
        <f t="shared" si="2"/>
        <v>93</v>
      </c>
      <c r="B110" s="25" t="str">
        <f ca="1">IF(ISBLANK('C10 Entry Sheet'!A100)," ",CELL("contents",'C10 Entry Sheet'!A100))</f>
        <v xml:space="preserve"> </v>
      </c>
      <c r="C110" s="26" t="str">
        <f ca="1">IF(($B110=" ")," ",VLOOKUP($B110,'C10 Entry Sheet'!$A$16:$K$194,5,FALSE))</f>
        <v xml:space="preserve"> </v>
      </c>
      <c r="D110" s="26" t="str">
        <f ca="1">IF(($B110=" ")," ",VLOOKUP($B110,'C10 Entry Sheet'!$A$16:$K$194,6,FALSE))</f>
        <v xml:space="preserve"> </v>
      </c>
      <c r="E110" s="27" t="str">
        <f ca="1">IF(($B110=" ")," ",VLOOKUP($B110,'C10 Entry Sheet'!$A$16:$K$194,9,FALSE))</f>
        <v xml:space="preserve"> </v>
      </c>
      <c r="F110" s="27" t="str">
        <f ca="1">IF(($B110=" ")," ",VLOOKUP($B110,'C10 Entry Sheet'!$A$16:$K$194,7,FALSE))</f>
        <v xml:space="preserve"> </v>
      </c>
      <c r="G110" s="28" t="str">
        <f ca="1">IF(($B110=" ")," ",VLOOKUP($B110,'C10 Entry Sheet'!$A$16:$K$194,14,FALSE))</f>
        <v xml:space="preserve"> </v>
      </c>
      <c r="H110" s="27" t="str">
        <f ca="1">IF(($B110=" ")," ",VLOOKUP($B110,'C10 Entry Sheet'!$A$16:$K$194,8,FALSE))</f>
        <v xml:space="preserve"> </v>
      </c>
      <c r="I110" s="27" t="str">
        <f ca="1">IF(($B110=" ")," ",VLOOKUP($B110,'C10 Entry Sheet'!$A$16:$K$194,13,FALSE))</f>
        <v xml:space="preserve"> </v>
      </c>
      <c r="J110" s="28" t="str">
        <f ca="1">IF(($B110=" ")," ",VLOOKUP($B110,'C10 Entry Sheet'!$A$16:$K$194,17,FALSE))</f>
        <v xml:space="preserve"> </v>
      </c>
      <c r="K110" s="28" t="str">
        <f ca="1">IF(($B110=" ")," ",VLOOKUP($B110,'C10 Entry Sheet'!$A$16:$K$194,19,FALSE))</f>
        <v xml:space="preserve"> </v>
      </c>
      <c r="L110" s="28" t="str">
        <f ca="1">IF(($B110=" ")," ",VLOOKUP($B110,'C10 Entry Sheet'!$A$16:$K$194,20,FALSE))</f>
        <v xml:space="preserve"> </v>
      </c>
    </row>
    <row r="111" spans="1:12" s="29" customFormat="1" ht="24.95" customHeight="1">
      <c r="A111" s="25">
        <f t="shared" si="2"/>
        <v>94</v>
      </c>
      <c r="B111" s="25" t="str">
        <f ca="1">IF(ISBLANK('C10 Entry Sheet'!A101)," ",CELL("contents",'C10 Entry Sheet'!A101))</f>
        <v xml:space="preserve"> </v>
      </c>
      <c r="C111" s="26" t="str">
        <f ca="1">IF(($B111=" ")," ",VLOOKUP($B111,'C10 Entry Sheet'!$A$16:$K$194,5,FALSE))</f>
        <v xml:space="preserve"> </v>
      </c>
      <c r="D111" s="26" t="str">
        <f ca="1">IF(($B111=" ")," ",VLOOKUP($B111,'C10 Entry Sheet'!$A$16:$K$194,6,FALSE))</f>
        <v xml:space="preserve"> </v>
      </c>
      <c r="E111" s="27" t="str">
        <f ca="1">IF(($B111=" ")," ",VLOOKUP($B111,'C10 Entry Sheet'!$A$16:$K$194,9,FALSE))</f>
        <v xml:space="preserve"> </v>
      </c>
      <c r="F111" s="27" t="str">
        <f ca="1">IF(($B111=" ")," ",VLOOKUP($B111,'C10 Entry Sheet'!$A$16:$K$194,7,FALSE))</f>
        <v xml:space="preserve"> </v>
      </c>
      <c r="G111" s="28" t="str">
        <f ca="1">IF(($B111=" ")," ",VLOOKUP($B111,'C10 Entry Sheet'!$A$16:$K$194,14,FALSE))</f>
        <v xml:space="preserve"> </v>
      </c>
      <c r="H111" s="27" t="str">
        <f ca="1">IF(($B111=" ")," ",VLOOKUP($B111,'C10 Entry Sheet'!$A$16:$K$194,8,FALSE))</f>
        <v xml:space="preserve"> </v>
      </c>
      <c r="I111" s="27" t="str">
        <f ca="1">IF(($B111=" ")," ",VLOOKUP($B111,'C10 Entry Sheet'!$A$16:$K$194,13,FALSE))</f>
        <v xml:space="preserve"> </v>
      </c>
      <c r="J111" s="28" t="str">
        <f ca="1">IF(($B111=" ")," ",VLOOKUP($B111,'C10 Entry Sheet'!$A$16:$K$194,17,FALSE))</f>
        <v xml:space="preserve"> </v>
      </c>
      <c r="K111" s="28" t="str">
        <f ca="1">IF(($B111=" ")," ",VLOOKUP($B111,'C10 Entry Sheet'!$A$16:$K$194,19,FALSE))</f>
        <v xml:space="preserve"> </v>
      </c>
      <c r="L111" s="28" t="str">
        <f ca="1">IF(($B111=" ")," ",VLOOKUP($B111,'C10 Entry Sheet'!$A$16:$K$194,20,FALSE))</f>
        <v xml:space="preserve"> </v>
      </c>
    </row>
    <row r="112" spans="1:12" s="29" customFormat="1" ht="24.95" customHeight="1">
      <c r="A112" s="25">
        <f t="shared" si="2"/>
        <v>95</v>
      </c>
      <c r="B112" s="25" t="str">
        <f ca="1">IF(ISBLANK('C10 Entry Sheet'!A102)," ",CELL("contents",'C10 Entry Sheet'!A102))</f>
        <v xml:space="preserve"> </v>
      </c>
      <c r="C112" s="26" t="str">
        <f ca="1">IF(($B112=" ")," ",VLOOKUP($B112,'C10 Entry Sheet'!$A$16:$K$194,5,FALSE))</f>
        <v xml:space="preserve"> </v>
      </c>
      <c r="D112" s="26" t="str">
        <f ca="1">IF(($B112=" ")," ",VLOOKUP($B112,'C10 Entry Sheet'!$A$16:$K$194,6,FALSE))</f>
        <v xml:space="preserve"> </v>
      </c>
      <c r="E112" s="27" t="str">
        <f ca="1">IF(($B112=" ")," ",VLOOKUP($B112,'C10 Entry Sheet'!$A$16:$K$194,9,FALSE))</f>
        <v xml:space="preserve"> </v>
      </c>
      <c r="F112" s="27" t="str">
        <f ca="1">IF(($B112=" ")," ",VLOOKUP($B112,'C10 Entry Sheet'!$A$16:$K$194,7,FALSE))</f>
        <v xml:space="preserve"> </v>
      </c>
      <c r="G112" s="28" t="str">
        <f ca="1">IF(($B112=" ")," ",VLOOKUP($B112,'C10 Entry Sheet'!$A$16:$K$194,14,FALSE))</f>
        <v xml:space="preserve"> </v>
      </c>
      <c r="H112" s="27" t="str">
        <f ca="1">IF(($B112=" ")," ",VLOOKUP($B112,'C10 Entry Sheet'!$A$16:$K$194,8,FALSE))</f>
        <v xml:space="preserve"> </v>
      </c>
      <c r="I112" s="27" t="str">
        <f ca="1">IF(($B112=" ")," ",VLOOKUP($B112,'C10 Entry Sheet'!$A$16:$K$194,13,FALSE))</f>
        <v xml:space="preserve"> </v>
      </c>
      <c r="J112" s="28" t="str">
        <f ca="1">IF(($B112=" ")," ",VLOOKUP($B112,'C10 Entry Sheet'!$A$16:$K$194,17,FALSE))</f>
        <v xml:space="preserve"> </v>
      </c>
      <c r="K112" s="28" t="str">
        <f ca="1">IF(($B112=" ")," ",VLOOKUP($B112,'C10 Entry Sheet'!$A$16:$K$194,19,FALSE))</f>
        <v xml:space="preserve"> </v>
      </c>
      <c r="L112" s="28" t="str">
        <f ca="1">IF(($B112=" ")," ",VLOOKUP($B112,'C10 Entry Sheet'!$A$16:$K$194,20,FALSE))</f>
        <v xml:space="preserve"> </v>
      </c>
    </row>
    <row r="113" spans="1:12" s="29" customFormat="1" ht="24.95" customHeight="1">
      <c r="A113" s="25">
        <f t="shared" si="2"/>
        <v>96</v>
      </c>
      <c r="B113" s="25" t="str">
        <f ca="1">IF(ISBLANK('C10 Entry Sheet'!A103)," ",CELL("contents",'C10 Entry Sheet'!A103))</f>
        <v xml:space="preserve"> </v>
      </c>
      <c r="C113" s="26" t="str">
        <f ca="1">IF(($B113=" ")," ",VLOOKUP($B113,'C10 Entry Sheet'!$A$16:$K$194,5,FALSE))</f>
        <v xml:space="preserve"> </v>
      </c>
      <c r="D113" s="26" t="str">
        <f ca="1">IF(($B113=" ")," ",VLOOKUP($B113,'C10 Entry Sheet'!$A$16:$K$194,6,FALSE))</f>
        <v xml:space="preserve"> </v>
      </c>
      <c r="E113" s="27" t="str">
        <f ca="1">IF(($B113=" ")," ",VLOOKUP($B113,'C10 Entry Sheet'!$A$16:$K$194,9,FALSE))</f>
        <v xml:space="preserve"> </v>
      </c>
      <c r="F113" s="27" t="str">
        <f ca="1">IF(($B113=" ")," ",VLOOKUP($B113,'C10 Entry Sheet'!$A$16:$K$194,7,FALSE))</f>
        <v xml:space="preserve"> </v>
      </c>
      <c r="G113" s="28" t="str">
        <f ca="1">IF(($B113=" ")," ",VLOOKUP($B113,'C10 Entry Sheet'!$A$16:$K$194,14,FALSE))</f>
        <v xml:space="preserve"> </v>
      </c>
      <c r="H113" s="27" t="str">
        <f ca="1">IF(($B113=" ")," ",VLOOKUP($B113,'C10 Entry Sheet'!$A$16:$K$194,8,FALSE))</f>
        <v xml:space="preserve"> </v>
      </c>
      <c r="I113" s="27" t="str">
        <f ca="1">IF(($B113=" ")," ",VLOOKUP($B113,'C10 Entry Sheet'!$A$16:$K$194,13,FALSE))</f>
        <v xml:space="preserve"> </v>
      </c>
      <c r="J113" s="28" t="str">
        <f ca="1">IF(($B113=" ")," ",VLOOKUP($B113,'C10 Entry Sheet'!$A$16:$K$194,17,FALSE))</f>
        <v xml:space="preserve"> </v>
      </c>
      <c r="K113" s="28" t="str">
        <f ca="1">IF(($B113=" ")," ",VLOOKUP($B113,'C10 Entry Sheet'!$A$16:$K$194,19,FALSE))</f>
        <v xml:space="preserve"> </v>
      </c>
      <c r="L113" s="28" t="str">
        <f ca="1">IF(($B113=" ")," ",VLOOKUP($B113,'C10 Entry Sheet'!$A$16:$K$194,20,FALSE))</f>
        <v xml:space="preserve"> </v>
      </c>
    </row>
    <row r="114" spans="1:12" s="29" customFormat="1" ht="24.95" customHeight="1">
      <c r="A114" s="25">
        <f t="shared" si="2"/>
        <v>97</v>
      </c>
      <c r="B114" s="25" t="str">
        <f ca="1">IF(ISBLANK('C10 Entry Sheet'!A104)," ",CELL("contents",'C10 Entry Sheet'!A104))</f>
        <v xml:space="preserve"> </v>
      </c>
      <c r="C114" s="26" t="str">
        <f ca="1">IF(($B114=" ")," ",VLOOKUP($B114,'C10 Entry Sheet'!$A$16:$K$194,5,FALSE))</f>
        <v xml:space="preserve"> </v>
      </c>
      <c r="D114" s="26" t="str">
        <f ca="1">IF(($B114=" ")," ",VLOOKUP($B114,'C10 Entry Sheet'!$A$16:$K$194,6,FALSE))</f>
        <v xml:space="preserve"> </v>
      </c>
      <c r="E114" s="27" t="str">
        <f ca="1">IF(($B114=" ")," ",VLOOKUP($B114,'C10 Entry Sheet'!$A$16:$K$194,9,FALSE))</f>
        <v xml:space="preserve"> </v>
      </c>
      <c r="F114" s="27" t="str">
        <f ca="1">IF(($B114=" ")," ",VLOOKUP($B114,'C10 Entry Sheet'!$A$16:$K$194,7,FALSE))</f>
        <v xml:space="preserve"> </v>
      </c>
      <c r="G114" s="28" t="str">
        <f ca="1">IF(($B114=" ")," ",VLOOKUP($B114,'C10 Entry Sheet'!$A$16:$K$194,14,FALSE))</f>
        <v xml:space="preserve"> </v>
      </c>
      <c r="H114" s="27" t="str">
        <f ca="1">IF(($B114=" ")," ",VLOOKUP($B114,'C10 Entry Sheet'!$A$16:$K$194,8,FALSE))</f>
        <v xml:space="preserve"> </v>
      </c>
      <c r="I114" s="27" t="str">
        <f ca="1">IF(($B114=" ")," ",VLOOKUP($B114,'C10 Entry Sheet'!$A$16:$K$194,13,FALSE))</f>
        <v xml:space="preserve"> </v>
      </c>
      <c r="J114" s="28" t="str">
        <f ca="1">IF(($B114=" ")," ",VLOOKUP($B114,'C10 Entry Sheet'!$A$16:$K$194,17,FALSE))</f>
        <v xml:space="preserve"> </v>
      </c>
      <c r="K114" s="28" t="str">
        <f ca="1">IF(($B114=" ")," ",VLOOKUP($B114,'C10 Entry Sheet'!$A$16:$K$194,19,FALSE))</f>
        <v xml:space="preserve"> </v>
      </c>
      <c r="L114" s="28" t="str">
        <f ca="1">IF(($B114=" ")," ",VLOOKUP($B114,'C10 Entry Sheet'!$A$16:$K$194,20,FALSE))</f>
        <v xml:space="preserve"> </v>
      </c>
    </row>
    <row r="115" spans="1:12" s="29" customFormat="1" ht="24.95" customHeight="1">
      <c r="A115" s="25">
        <f t="shared" si="2"/>
        <v>98</v>
      </c>
      <c r="B115" s="25" t="str">
        <f ca="1">IF(ISBLANK('C10 Entry Sheet'!A105)," ",CELL("contents",'C10 Entry Sheet'!A105))</f>
        <v xml:space="preserve"> </v>
      </c>
      <c r="C115" s="26" t="str">
        <f ca="1">IF(($B115=" ")," ",VLOOKUP($B115,'C10 Entry Sheet'!$A$16:$K$194,5,FALSE))</f>
        <v xml:space="preserve"> </v>
      </c>
      <c r="D115" s="26" t="str">
        <f ca="1">IF(($B115=" ")," ",VLOOKUP($B115,'C10 Entry Sheet'!$A$16:$K$194,6,FALSE))</f>
        <v xml:space="preserve"> </v>
      </c>
      <c r="E115" s="27" t="str">
        <f ca="1">IF(($B115=" ")," ",VLOOKUP($B115,'C10 Entry Sheet'!$A$16:$K$194,9,FALSE))</f>
        <v xml:space="preserve"> </v>
      </c>
      <c r="F115" s="27" t="str">
        <f ca="1">IF(($B115=" ")," ",VLOOKUP($B115,'C10 Entry Sheet'!$A$16:$K$194,7,FALSE))</f>
        <v xml:space="preserve"> </v>
      </c>
      <c r="G115" s="28" t="str">
        <f ca="1">IF(($B115=" ")," ",VLOOKUP($B115,'C10 Entry Sheet'!$A$16:$K$194,14,FALSE))</f>
        <v xml:space="preserve"> </v>
      </c>
      <c r="H115" s="27" t="str">
        <f ca="1">IF(($B115=" ")," ",VLOOKUP($B115,'C10 Entry Sheet'!$A$16:$K$194,8,FALSE))</f>
        <v xml:space="preserve"> </v>
      </c>
      <c r="I115" s="27" t="str">
        <f ca="1">IF(($B115=" ")," ",VLOOKUP($B115,'C10 Entry Sheet'!$A$16:$K$194,13,FALSE))</f>
        <v xml:space="preserve"> </v>
      </c>
      <c r="J115" s="28" t="str">
        <f ca="1">IF(($B115=" ")," ",VLOOKUP($B115,'C10 Entry Sheet'!$A$16:$K$194,17,FALSE))</f>
        <v xml:space="preserve"> </v>
      </c>
      <c r="K115" s="28" t="str">
        <f ca="1">IF(($B115=" ")," ",VLOOKUP($B115,'C10 Entry Sheet'!$A$16:$K$194,19,FALSE))</f>
        <v xml:space="preserve"> </v>
      </c>
      <c r="L115" s="28" t="str">
        <f ca="1">IF(($B115=" ")," ",VLOOKUP($B115,'C10 Entry Sheet'!$A$16:$K$194,20,FALSE))</f>
        <v xml:space="preserve"> </v>
      </c>
    </row>
    <row r="116" spans="1:12" s="29" customFormat="1" ht="24.95" customHeight="1">
      <c r="A116" s="25">
        <f t="shared" si="2"/>
        <v>99</v>
      </c>
      <c r="B116" s="25" t="str">
        <f ca="1">IF(ISBLANK('C10 Entry Sheet'!A106)," ",CELL("contents",'C10 Entry Sheet'!A106))</f>
        <v xml:space="preserve"> </v>
      </c>
      <c r="C116" s="26" t="str">
        <f ca="1">IF(($B116=" ")," ",VLOOKUP($B116,'C10 Entry Sheet'!$A$16:$K$194,5,FALSE))</f>
        <v xml:space="preserve"> </v>
      </c>
      <c r="D116" s="26" t="str">
        <f ca="1">IF(($B116=" ")," ",VLOOKUP($B116,'C10 Entry Sheet'!$A$16:$K$194,6,FALSE))</f>
        <v xml:space="preserve"> </v>
      </c>
      <c r="E116" s="27" t="str">
        <f ca="1">IF(($B116=" ")," ",VLOOKUP($B116,'C10 Entry Sheet'!$A$16:$K$194,9,FALSE))</f>
        <v xml:space="preserve"> </v>
      </c>
      <c r="F116" s="27" t="str">
        <f ca="1">IF(($B116=" ")," ",VLOOKUP($B116,'C10 Entry Sheet'!$A$16:$K$194,7,FALSE))</f>
        <v xml:space="preserve"> </v>
      </c>
      <c r="G116" s="28" t="str">
        <f ca="1">IF(($B116=" ")," ",VLOOKUP($B116,'C10 Entry Sheet'!$A$16:$K$194,14,FALSE))</f>
        <v xml:space="preserve"> </v>
      </c>
      <c r="H116" s="27" t="str">
        <f ca="1">IF(($B116=" ")," ",VLOOKUP($B116,'C10 Entry Sheet'!$A$16:$K$194,8,FALSE))</f>
        <v xml:space="preserve"> </v>
      </c>
      <c r="I116" s="27" t="str">
        <f ca="1">IF(($B116=" ")," ",VLOOKUP($B116,'C10 Entry Sheet'!$A$16:$K$194,13,FALSE))</f>
        <v xml:space="preserve"> </v>
      </c>
      <c r="J116" s="28" t="str">
        <f ca="1">IF(($B116=" ")," ",VLOOKUP($B116,'C10 Entry Sheet'!$A$16:$K$194,17,FALSE))</f>
        <v xml:space="preserve"> </v>
      </c>
      <c r="K116" s="28" t="str">
        <f ca="1">IF(($B116=" ")," ",VLOOKUP($B116,'C10 Entry Sheet'!$A$16:$K$194,19,FALSE))</f>
        <v xml:space="preserve"> </v>
      </c>
      <c r="L116" s="28" t="str">
        <f ca="1">IF(($B116=" ")," ",VLOOKUP($B116,'C10 Entry Sheet'!$A$16:$K$194,20,FALSE))</f>
        <v xml:space="preserve"> </v>
      </c>
    </row>
    <row r="117" spans="1:12" s="29" customFormat="1" ht="24.95" customHeight="1">
      <c r="A117" s="25">
        <f t="shared" si="2"/>
        <v>100</v>
      </c>
      <c r="B117" s="25" t="str">
        <f ca="1">IF(ISBLANK('C10 Entry Sheet'!A107)," ",CELL("contents",'C10 Entry Sheet'!A107))</f>
        <v xml:space="preserve"> </v>
      </c>
      <c r="C117" s="26" t="str">
        <f ca="1">IF(($B117=" ")," ",VLOOKUP($B117,'C10 Entry Sheet'!$A$16:$K$194,5,FALSE))</f>
        <v xml:space="preserve"> </v>
      </c>
      <c r="D117" s="26" t="str">
        <f ca="1">IF(($B117=" ")," ",VLOOKUP($B117,'C10 Entry Sheet'!$A$16:$K$194,6,FALSE))</f>
        <v xml:space="preserve"> </v>
      </c>
      <c r="E117" s="27" t="str">
        <f ca="1">IF(($B117=" ")," ",VLOOKUP($B117,'C10 Entry Sheet'!$A$16:$K$194,9,FALSE))</f>
        <v xml:space="preserve"> </v>
      </c>
      <c r="F117" s="27" t="str">
        <f ca="1">IF(($B117=" ")," ",VLOOKUP($B117,'C10 Entry Sheet'!$A$16:$K$194,7,FALSE))</f>
        <v xml:space="preserve"> </v>
      </c>
      <c r="G117" s="28" t="str">
        <f ca="1">IF(($B117=" ")," ",VLOOKUP($B117,'C10 Entry Sheet'!$A$16:$K$194,14,FALSE))</f>
        <v xml:space="preserve"> </v>
      </c>
      <c r="H117" s="27" t="str">
        <f ca="1">IF(($B117=" ")," ",VLOOKUP($B117,'C10 Entry Sheet'!$A$16:$K$194,8,FALSE))</f>
        <v xml:space="preserve"> </v>
      </c>
      <c r="I117" s="27" t="str">
        <f ca="1">IF(($B117=" ")," ",VLOOKUP($B117,'C10 Entry Sheet'!$A$16:$K$194,13,FALSE))</f>
        <v xml:space="preserve"> </v>
      </c>
      <c r="J117" s="28" t="str">
        <f ca="1">IF(($B117=" ")," ",VLOOKUP($B117,'C10 Entry Sheet'!$A$16:$K$194,17,FALSE))</f>
        <v xml:space="preserve"> </v>
      </c>
      <c r="K117" s="28" t="str">
        <f ca="1">IF(($B117=" ")," ",VLOOKUP($B117,'C10 Entry Sheet'!$A$16:$K$194,19,FALSE))</f>
        <v xml:space="preserve"> </v>
      </c>
      <c r="L117" s="28" t="str">
        <f ca="1">IF(($B117=" ")," ",VLOOKUP($B117,'C10 Entry Sheet'!$A$16:$K$194,20,FALSE))</f>
        <v xml:space="preserve"> </v>
      </c>
    </row>
    <row r="118" spans="1:12" s="29" customFormat="1" ht="24.95" customHeight="1">
      <c r="A118" s="25">
        <f t="shared" si="2"/>
        <v>101</v>
      </c>
      <c r="B118" s="25" t="str">
        <f ca="1">IF(ISBLANK('C10 Entry Sheet'!A108)," ",CELL("contents",'C10 Entry Sheet'!A108))</f>
        <v xml:space="preserve"> </v>
      </c>
      <c r="C118" s="26" t="str">
        <f ca="1">IF(($B118=" ")," ",VLOOKUP($B118,'C10 Entry Sheet'!$A$16:$K$194,5,FALSE))</f>
        <v xml:space="preserve"> </v>
      </c>
      <c r="D118" s="26" t="str">
        <f ca="1">IF(($B118=" ")," ",VLOOKUP($B118,'C10 Entry Sheet'!$A$16:$K$194,6,FALSE))</f>
        <v xml:space="preserve"> </v>
      </c>
      <c r="E118" s="27" t="str">
        <f ca="1">IF(($B118=" ")," ",VLOOKUP($B118,'C10 Entry Sheet'!$A$16:$K$194,9,FALSE))</f>
        <v xml:space="preserve"> </v>
      </c>
      <c r="F118" s="27" t="str">
        <f ca="1">IF(($B118=" ")," ",VLOOKUP($B118,'C10 Entry Sheet'!$A$16:$K$194,7,FALSE))</f>
        <v xml:space="preserve"> </v>
      </c>
      <c r="G118" s="28" t="str">
        <f ca="1">IF(($B118=" ")," ",VLOOKUP($B118,'C10 Entry Sheet'!$A$16:$K$194,14,FALSE))</f>
        <v xml:space="preserve"> </v>
      </c>
      <c r="H118" s="27" t="str">
        <f ca="1">IF(($B118=" ")," ",VLOOKUP($B118,'C10 Entry Sheet'!$A$16:$K$194,8,FALSE))</f>
        <v xml:space="preserve"> </v>
      </c>
      <c r="I118" s="27" t="str">
        <f ca="1">IF(($B118=" ")," ",VLOOKUP($B118,'C10 Entry Sheet'!$A$16:$K$194,13,FALSE))</f>
        <v xml:space="preserve"> </v>
      </c>
      <c r="J118" s="28" t="str">
        <f ca="1">IF(($B118=" ")," ",VLOOKUP($B118,'C10 Entry Sheet'!$A$16:$K$194,17,FALSE))</f>
        <v xml:space="preserve"> </v>
      </c>
      <c r="K118" s="28" t="str">
        <f ca="1">IF(($B118=" ")," ",VLOOKUP($B118,'C10 Entry Sheet'!$A$16:$K$194,19,FALSE))</f>
        <v xml:space="preserve"> </v>
      </c>
      <c r="L118" s="28" t="str">
        <f ca="1">IF(($B118=" ")," ",VLOOKUP($B118,'C10 Entry Sheet'!$A$16:$K$194,20,FALSE))</f>
        <v xml:space="preserve"> </v>
      </c>
    </row>
    <row r="119" spans="1:12" s="29" customFormat="1" ht="24.95" customHeight="1">
      <c r="A119" s="25">
        <f t="shared" si="2"/>
        <v>102</v>
      </c>
      <c r="B119" s="25" t="str">
        <f ca="1">IF(ISBLANK('C10 Entry Sheet'!A109)," ",CELL("contents",'C10 Entry Sheet'!A109))</f>
        <v xml:space="preserve"> </v>
      </c>
      <c r="C119" s="26" t="str">
        <f ca="1">IF(($B119=" ")," ",VLOOKUP($B119,'C10 Entry Sheet'!$A$16:$K$194,5,FALSE))</f>
        <v xml:space="preserve"> </v>
      </c>
      <c r="D119" s="26" t="str">
        <f ca="1">IF(($B119=" ")," ",VLOOKUP($B119,'C10 Entry Sheet'!$A$16:$K$194,6,FALSE))</f>
        <v xml:space="preserve"> </v>
      </c>
      <c r="E119" s="27" t="str">
        <f ca="1">IF(($B119=" ")," ",VLOOKUP($B119,'C10 Entry Sheet'!$A$16:$K$194,9,FALSE))</f>
        <v xml:space="preserve"> </v>
      </c>
      <c r="F119" s="27" t="str">
        <f ca="1">IF(($B119=" ")," ",VLOOKUP($B119,'C10 Entry Sheet'!$A$16:$K$194,7,FALSE))</f>
        <v xml:space="preserve"> </v>
      </c>
      <c r="G119" s="28" t="str">
        <f ca="1">IF(($B119=" ")," ",VLOOKUP($B119,'C10 Entry Sheet'!$A$16:$K$194,14,FALSE))</f>
        <v xml:space="preserve"> </v>
      </c>
      <c r="H119" s="27" t="str">
        <f ca="1">IF(($B119=" ")," ",VLOOKUP($B119,'C10 Entry Sheet'!$A$16:$K$194,8,FALSE))</f>
        <v xml:space="preserve"> </v>
      </c>
      <c r="I119" s="27" t="str">
        <f ca="1">IF(($B119=" ")," ",VLOOKUP($B119,'C10 Entry Sheet'!$A$16:$K$194,13,FALSE))</f>
        <v xml:space="preserve"> </v>
      </c>
      <c r="J119" s="28" t="str">
        <f ca="1">IF(($B119=" ")," ",VLOOKUP($B119,'C10 Entry Sheet'!$A$16:$K$194,17,FALSE))</f>
        <v xml:space="preserve"> </v>
      </c>
      <c r="K119" s="28" t="str">
        <f ca="1">IF(($B119=" ")," ",VLOOKUP($B119,'C10 Entry Sheet'!$A$16:$K$194,19,FALSE))</f>
        <v xml:space="preserve"> </v>
      </c>
      <c r="L119" s="28" t="str">
        <f ca="1">IF(($B119=" ")," ",VLOOKUP($B119,'C10 Entry Sheet'!$A$16:$K$194,20,FALSE))</f>
        <v xml:space="preserve"> </v>
      </c>
    </row>
    <row r="120" spans="1:12" s="29" customFormat="1" ht="24.95" customHeight="1">
      <c r="A120" s="25">
        <f t="shared" si="2"/>
        <v>103</v>
      </c>
      <c r="B120" s="25" t="str">
        <f ca="1">IF(ISBLANK('C10 Entry Sheet'!A110)," ",CELL("contents",'C10 Entry Sheet'!A110))</f>
        <v xml:space="preserve"> </v>
      </c>
      <c r="C120" s="26" t="str">
        <f ca="1">IF(($B120=" ")," ",VLOOKUP($B120,'C10 Entry Sheet'!$A$16:$K$194,5,FALSE))</f>
        <v xml:space="preserve"> </v>
      </c>
      <c r="D120" s="26" t="str">
        <f ca="1">IF(($B120=" ")," ",VLOOKUP($B120,'C10 Entry Sheet'!$A$16:$K$194,6,FALSE))</f>
        <v xml:space="preserve"> </v>
      </c>
      <c r="E120" s="27" t="str">
        <f ca="1">IF(($B120=" ")," ",VLOOKUP($B120,'C10 Entry Sheet'!$A$16:$K$194,9,FALSE))</f>
        <v xml:space="preserve"> </v>
      </c>
      <c r="F120" s="27" t="str">
        <f ca="1">IF(($B120=" ")," ",VLOOKUP($B120,'C10 Entry Sheet'!$A$16:$K$194,7,FALSE))</f>
        <v xml:space="preserve"> </v>
      </c>
      <c r="G120" s="28" t="str">
        <f ca="1">IF(($B120=" ")," ",VLOOKUP($B120,'C10 Entry Sheet'!$A$16:$K$194,14,FALSE))</f>
        <v xml:space="preserve"> </v>
      </c>
      <c r="H120" s="27" t="str">
        <f ca="1">IF(($B120=" ")," ",VLOOKUP($B120,'C10 Entry Sheet'!$A$16:$K$194,8,FALSE))</f>
        <v xml:space="preserve"> </v>
      </c>
      <c r="I120" s="27" t="str">
        <f ca="1">IF(($B120=" ")," ",VLOOKUP($B120,'C10 Entry Sheet'!$A$16:$K$194,13,FALSE))</f>
        <v xml:space="preserve"> </v>
      </c>
      <c r="J120" s="28" t="str">
        <f ca="1">IF(($B120=" ")," ",VLOOKUP($B120,'C10 Entry Sheet'!$A$16:$K$194,17,FALSE))</f>
        <v xml:space="preserve"> </v>
      </c>
      <c r="K120" s="28" t="str">
        <f ca="1">IF(($B120=" ")," ",VLOOKUP($B120,'C10 Entry Sheet'!$A$16:$K$194,19,FALSE))</f>
        <v xml:space="preserve"> </v>
      </c>
      <c r="L120" s="28" t="str">
        <f ca="1">IF(($B120=" ")," ",VLOOKUP($B120,'C10 Entry Sheet'!$A$16:$K$194,20,FALSE))</f>
        <v xml:space="preserve"> </v>
      </c>
    </row>
    <row r="121" spans="1:12" s="29" customFormat="1" ht="24.95" customHeight="1">
      <c r="A121" s="25">
        <f t="shared" si="2"/>
        <v>104</v>
      </c>
      <c r="B121" s="25" t="str">
        <f ca="1">IF(ISBLANK('C10 Entry Sheet'!A111)," ",CELL("contents",'C10 Entry Sheet'!A111))</f>
        <v xml:space="preserve"> </v>
      </c>
      <c r="C121" s="26" t="str">
        <f ca="1">IF(($B121=" ")," ",VLOOKUP($B121,'C10 Entry Sheet'!$A$16:$K$194,5,FALSE))</f>
        <v xml:space="preserve"> </v>
      </c>
      <c r="D121" s="26" t="str">
        <f ca="1">IF(($B121=" ")," ",VLOOKUP($B121,'C10 Entry Sheet'!$A$16:$K$194,6,FALSE))</f>
        <v xml:space="preserve"> </v>
      </c>
      <c r="E121" s="27" t="str">
        <f ca="1">IF(($B121=" ")," ",VLOOKUP($B121,'C10 Entry Sheet'!$A$16:$K$194,9,FALSE))</f>
        <v xml:space="preserve"> </v>
      </c>
      <c r="F121" s="27" t="str">
        <f ca="1">IF(($B121=" ")," ",VLOOKUP($B121,'C10 Entry Sheet'!$A$16:$K$194,7,FALSE))</f>
        <v xml:space="preserve"> </v>
      </c>
      <c r="G121" s="28" t="str">
        <f ca="1">IF(($B121=" ")," ",VLOOKUP($B121,'C10 Entry Sheet'!$A$16:$K$194,14,FALSE))</f>
        <v xml:space="preserve"> </v>
      </c>
      <c r="H121" s="27" t="str">
        <f ca="1">IF(($B121=" ")," ",VLOOKUP($B121,'C10 Entry Sheet'!$A$16:$K$194,8,FALSE))</f>
        <v xml:space="preserve"> </v>
      </c>
      <c r="I121" s="27" t="str">
        <f ca="1">IF(($B121=" ")," ",VLOOKUP($B121,'C10 Entry Sheet'!$A$16:$K$194,13,FALSE))</f>
        <v xml:space="preserve"> </v>
      </c>
      <c r="J121" s="28" t="str">
        <f ca="1">IF(($B121=" ")," ",VLOOKUP($B121,'C10 Entry Sheet'!$A$16:$K$194,17,FALSE))</f>
        <v xml:space="preserve"> </v>
      </c>
      <c r="K121" s="28" t="str">
        <f ca="1">IF(($B121=" ")," ",VLOOKUP($B121,'C10 Entry Sheet'!$A$16:$K$194,19,FALSE))</f>
        <v xml:space="preserve"> </v>
      </c>
      <c r="L121" s="28" t="str">
        <f ca="1">IF(($B121=" ")," ",VLOOKUP($B121,'C10 Entry Sheet'!$A$16:$K$194,20,FALSE))</f>
        <v xml:space="preserve"> </v>
      </c>
    </row>
    <row r="122" spans="1:12" s="29" customFormat="1" ht="24.95" customHeight="1">
      <c r="A122" s="25">
        <f t="shared" si="2"/>
        <v>105</v>
      </c>
      <c r="B122" s="25" t="str">
        <f ca="1">IF(ISBLANK('C10 Entry Sheet'!A112)," ",CELL("contents",'C10 Entry Sheet'!A112))</f>
        <v xml:space="preserve"> </v>
      </c>
      <c r="C122" s="26" t="str">
        <f ca="1">IF(($B122=" ")," ",VLOOKUP($B122,'C10 Entry Sheet'!$A$16:$K$194,5,FALSE))</f>
        <v xml:space="preserve"> </v>
      </c>
      <c r="D122" s="26" t="str">
        <f ca="1">IF(($B122=" ")," ",VLOOKUP($B122,'C10 Entry Sheet'!$A$16:$K$194,6,FALSE))</f>
        <v xml:space="preserve"> </v>
      </c>
      <c r="E122" s="27" t="str">
        <f ca="1">IF(($B122=" ")," ",VLOOKUP($B122,'C10 Entry Sheet'!$A$16:$K$194,9,FALSE))</f>
        <v xml:space="preserve"> </v>
      </c>
      <c r="F122" s="27" t="str">
        <f ca="1">IF(($B122=" ")," ",VLOOKUP($B122,'C10 Entry Sheet'!$A$16:$K$194,7,FALSE))</f>
        <v xml:space="preserve"> </v>
      </c>
      <c r="G122" s="28" t="str">
        <f ca="1">IF(($B122=" ")," ",VLOOKUP($B122,'C10 Entry Sheet'!$A$16:$K$194,14,FALSE))</f>
        <v xml:space="preserve"> </v>
      </c>
      <c r="H122" s="27" t="str">
        <f ca="1">IF(($B122=" ")," ",VLOOKUP($B122,'C10 Entry Sheet'!$A$16:$K$194,8,FALSE))</f>
        <v xml:space="preserve"> </v>
      </c>
      <c r="I122" s="27" t="str">
        <f ca="1">IF(($B122=" ")," ",VLOOKUP($B122,'C10 Entry Sheet'!$A$16:$K$194,13,FALSE))</f>
        <v xml:space="preserve"> </v>
      </c>
      <c r="J122" s="28" t="str">
        <f ca="1">IF(($B122=" ")," ",VLOOKUP($B122,'C10 Entry Sheet'!$A$16:$K$194,17,FALSE))</f>
        <v xml:space="preserve"> </v>
      </c>
      <c r="K122" s="28" t="str">
        <f ca="1">IF(($B122=" ")," ",VLOOKUP($B122,'C10 Entry Sheet'!$A$16:$K$194,19,FALSE))</f>
        <v xml:space="preserve"> </v>
      </c>
      <c r="L122" s="28" t="str">
        <f ca="1">IF(($B122=" ")," ",VLOOKUP($B122,'C10 Entry Sheet'!$A$16:$K$194,20,FALSE))</f>
        <v xml:space="preserve"> </v>
      </c>
    </row>
    <row r="123" spans="1:12" s="29" customFormat="1" ht="24.95" customHeight="1">
      <c r="A123" s="25">
        <f t="shared" si="2"/>
        <v>106</v>
      </c>
      <c r="B123" s="25" t="str">
        <f ca="1">IF(ISBLANK('C10 Entry Sheet'!A113)," ",CELL("contents",'C10 Entry Sheet'!A113))</f>
        <v xml:space="preserve"> </v>
      </c>
      <c r="C123" s="26" t="str">
        <f ca="1">IF(($B123=" ")," ",VLOOKUP($B123,'C10 Entry Sheet'!$A$16:$K$194,5,FALSE))</f>
        <v xml:space="preserve"> </v>
      </c>
      <c r="D123" s="26" t="str">
        <f ca="1">IF(($B123=" ")," ",VLOOKUP($B123,'C10 Entry Sheet'!$A$16:$K$194,6,FALSE))</f>
        <v xml:space="preserve"> </v>
      </c>
      <c r="E123" s="27" t="str">
        <f ca="1">IF(($B123=" ")," ",VLOOKUP($B123,'C10 Entry Sheet'!$A$16:$K$194,9,FALSE))</f>
        <v xml:space="preserve"> </v>
      </c>
      <c r="F123" s="27" t="str">
        <f ca="1">IF(($B123=" ")," ",VLOOKUP($B123,'C10 Entry Sheet'!$A$16:$K$194,7,FALSE))</f>
        <v xml:space="preserve"> </v>
      </c>
      <c r="G123" s="28" t="str">
        <f ca="1">IF(($B123=" ")," ",VLOOKUP($B123,'C10 Entry Sheet'!$A$16:$K$194,14,FALSE))</f>
        <v xml:space="preserve"> </v>
      </c>
      <c r="H123" s="27" t="str">
        <f ca="1">IF(($B123=" ")," ",VLOOKUP($B123,'C10 Entry Sheet'!$A$16:$K$194,8,FALSE))</f>
        <v xml:space="preserve"> </v>
      </c>
      <c r="I123" s="27" t="str">
        <f ca="1">IF(($B123=" ")," ",VLOOKUP($B123,'C10 Entry Sheet'!$A$16:$K$194,13,FALSE))</f>
        <v xml:space="preserve"> </v>
      </c>
      <c r="J123" s="28" t="str">
        <f ca="1">IF(($B123=" ")," ",VLOOKUP($B123,'C10 Entry Sheet'!$A$16:$K$194,17,FALSE))</f>
        <v xml:space="preserve"> </v>
      </c>
      <c r="K123" s="28" t="str">
        <f ca="1">IF(($B123=" ")," ",VLOOKUP($B123,'C10 Entry Sheet'!$A$16:$K$194,19,FALSE))</f>
        <v xml:space="preserve"> </v>
      </c>
      <c r="L123" s="28" t="str">
        <f ca="1">IF(($B123=" ")," ",VLOOKUP($B123,'C10 Entry Sheet'!$A$16:$K$194,20,FALSE))</f>
        <v xml:space="preserve"> </v>
      </c>
    </row>
    <row r="124" spans="1:12" s="29" customFormat="1" ht="24.95" customHeight="1" thickBot="1">
      <c r="A124" s="25">
        <f t="shared" si="2"/>
        <v>107</v>
      </c>
      <c r="B124" s="25" t="str">
        <f ca="1">IF(ISBLANK('C10 Entry Sheet'!A114)," ",CELL("contents",'C10 Entry Sheet'!A114))</f>
        <v xml:space="preserve"> </v>
      </c>
      <c r="C124" s="26" t="str">
        <f ca="1">IF(($B124=" ")," ",VLOOKUP($B124,'C10 Entry Sheet'!$A$16:$K$194,5,FALSE))</f>
        <v xml:space="preserve"> </v>
      </c>
      <c r="D124" s="26" t="str">
        <f ca="1">IF(($B124=" ")," ",VLOOKUP($B124,'C10 Entry Sheet'!$A$16:$K$194,6,FALSE))</f>
        <v xml:space="preserve"> </v>
      </c>
      <c r="E124" s="27" t="str">
        <f ca="1">IF(($B124=" ")," ",VLOOKUP($B124,'C10 Entry Sheet'!$A$16:$K$194,9,FALSE))</f>
        <v xml:space="preserve"> </v>
      </c>
      <c r="F124" s="27" t="str">
        <f ca="1">IF(($B124=" ")," ",VLOOKUP($B124,'C10 Entry Sheet'!$A$16:$K$194,7,FALSE))</f>
        <v xml:space="preserve"> </v>
      </c>
      <c r="G124" s="28" t="str">
        <f ca="1">IF(($B124=" ")," ",VLOOKUP($B124,'C10 Entry Sheet'!$A$16:$K$194,14,FALSE))</f>
        <v xml:space="preserve"> </v>
      </c>
      <c r="H124" s="27" t="str">
        <f ca="1">IF(($B124=" ")," ",VLOOKUP($B124,'C10 Entry Sheet'!$A$16:$K$194,8,FALSE))</f>
        <v xml:space="preserve"> </v>
      </c>
      <c r="I124" s="27" t="str">
        <f ca="1">IF(($B124=" ")," ",VLOOKUP($B124,'C10 Entry Sheet'!$A$16:$K$194,13,FALSE))</f>
        <v xml:space="preserve"> </v>
      </c>
      <c r="J124" s="28" t="str">
        <f ca="1">IF(($B124=" ")," ",VLOOKUP($B124,'C10 Entry Sheet'!$A$16:$K$194,17,FALSE))</f>
        <v xml:space="preserve"> </v>
      </c>
      <c r="K124" s="28" t="str">
        <f ca="1">IF(($B124=" ")," ",VLOOKUP($B124,'C10 Entry Sheet'!$A$16:$K$194,19,FALSE))</f>
        <v xml:space="preserve"> </v>
      </c>
      <c r="L124" s="28" t="str">
        <f ca="1">IF(($B124=" ")," ",VLOOKUP($B124,'C10 Entry Sheet'!$A$16:$K$194,20,FALSE))</f>
        <v xml:space="preserve"> </v>
      </c>
    </row>
    <row r="125" spans="1:12" s="29" customFormat="1" ht="24.95" customHeight="1" thickBot="1">
      <c r="A125" s="31"/>
      <c r="B125" s="32"/>
      <c r="C125" s="33"/>
      <c r="D125" s="33"/>
      <c r="E125" s="34"/>
      <c r="F125" s="34"/>
      <c r="G125" s="35"/>
      <c r="H125" s="30" t="s">
        <v>49</v>
      </c>
      <c r="I125" s="23"/>
      <c r="J125" s="24" t="e">
        <f ca="1">SUM(J18:J124)</f>
        <v>#REF!</v>
      </c>
      <c r="K125" s="24" t="e">
        <f ca="1">SUM(K18:K124)</f>
        <v>#REF!</v>
      </c>
      <c r="L125" s="24" t="e">
        <f ca="1">SUM(L18:L124)</f>
        <v>#REF!</v>
      </c>
    </row>
  </sheetData>
  <dataConsolidate/>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61"/>
  <sheetViews>
    <sheetView topLeftCell="A146" zoomScaleNormal="100" workbookViewId="0">
      <selection activeCell="A161" sqref="A161:XFD161"/>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13" t="s">
        <v>35</v>
      </c>
      <c r="D1" s="413"/>
      <c r="E1" s="413"/>
      <c r="F1" s="413"/>
      <c r="G1" s="413"/>
      <c r="H1" s="413"/>
      <c r="I1" s="413"/>
      <c r="J1" s="413"/>
      <c r="K1" s="8"/>
      <c r="L1" s="15" t="s">
        <v>36</v>
      </c>
    </row>
    <row r="2" spans="1:12" ht="23.25">
      <c r="B2" s="7"/>
      <c r="C2" s="413" t="s">
        <v>37</v>
      </c>
      <c r="D2" s="413"/>
      <c r="E2" s="413"/>
      <c r="F2" s="413"/>
      <c r="G2" s="413"/>
      <c r="H2" s="413"/>
      <c r="I2" s="413"/>
      <c r="J2" s="413"/>
      <c r="K2" s="7"/>
      <c r="L2" s="7"/>
    </row>
    <row r="3" spans="1:12" ht="99.95" customHeight="1">
      <c r="A3" s="7"/>
      <c r="B3" s="7"/>
      <c r="C3" s="7"/>
      <c r="D3" s="7"/>
      <c r="E3" s="7"/>
      <c r="F3" s="7"/>
      <c r="G3" s="7"/>
      <c r="H3" s="7"/>
    </row>
    <row r="4" spans="1:12" ht="23.25">
      <c r="A4" s="2"/>
      <c r="B4" s="2" t="s">
        <v>31</v>
      </c>
      <c r="C4" s="11">
        <f ca="1">CELL("contents",'C10 Entry Sheet'!C5)</f>
        <v>12345</v>
      </c>
      <c r="D4" s="10" t="str">
        <f ca="1">CELL("contents",'C10 Entry Sheet'!G5)</f>
        <v>My Company Name Here</v>
      </c>
      <c r="E4" s="10"/>
      <c r="F4" s="10"/>
      <c r="G4" s="10"/>
      <c r="H4" s="10"/>
      <c r="I4" s="10"/>
      <c r="J4" s="10"/>
      <c r="K4" s="10"/>
      <c r="L4" s="10"/>
    </row>
    <row r="5" spans="1:12" ht="23.25">
      <c r="A5" s="8"/>
      <c r="B5" s="8"/>
      <c r="C5" s="9"/>
      <c r="D5" s="13" t="str">
        <f ca="1">CELL("contents",'C10 Entry Sheet'!F6)</f>
        <v>Address  :</v>
      </c>
      <c r="E5" s="13"/>
      <c r="F5" s="13"/>
      <c r="G5" s="13"/>
      <c r="H5" s="13"/>
      <c r="I5" s="13" t="str">
        <f ca="1">CONCATENATE("Phone:","  ",CELL("contents",'C10 Entry Sheet'!G10))</f>
        <v>Phone:  333-3333</v>
      </c>
      <c r="J5" s="13"/>
      <c r="K5" s="13"/>
      <c r="L5" s="13"/>
    </row>
    <row r="6" spans="1:12" ht="23.25" customHeight="1">
      <c r="D6" s="13" t="str">
        <f ca="1">CELL("contents",'C10 Entry Sheet'!G6)</f>
        <v>My Company Address Here</v>
      </c>
      <c r="E6" s="13"/>
      <c r="F6" s="13"/>
      <c r="G6" s="13"/>
      <c r="H6" s="13"/>
      <c r="I6" s="13" t="str">
        <f ca="1">CONCATENATE("Fax:","  ",CELL("contents",'C10 Entry Sheet'!G12))</f>
        <v>Fax:  322-2222</v>
      </c>
      <c r="J6" s="13"/>
      <c r="K6" s="13"/>
      <c r="L6" s="13"/>
    </row>
    <row r="7" spans="1:12" ht="23.25" customHeight="1">
      <c r="D7" s="13" t="str">
        <f ca="1">CELL("contents",'C10 Entry Sheet'!G7)</f>
        <v>My PO Box Here</v>
      </c>
      <c r="E7" s="13"/>
      <c r="F7" s="13"/>
      <c r="G7" s="13"/>
      <c r="H7" s="13"/>
      <c r="I7" s="36" t="str">
        <f ca="1">CONCATENATE("Email:","  ",CELL("contents",'C10 Entry Sheet'!G13))</f>
        <v>Email:  myemailaddress@coralwave.com</v>
      </c>
      <c r="J7" s="13"/>
      <c r="K7" s="13"/>
      <c r="L7" s="13"/>
    </row>
    <row r="8" spans="1:12" ht="23.25" customHeight="1">
      <c r="D8" s="13" t="str">
        <f ca="1">CONCATENATE("Attn:","  ",CELL("contents",'C10 Entry Sheet'!G9))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58</v>
      </c>
      <c r="G11" s="1"/>
    </row>
    <row r="12" spans="1:12" ht="23.25">
      <c r="A12" s="2"/>
      <c r="G12" s="1"/>
    </row>
    <row r="13" spans="1:12" ht="23.25">
      <c r="A13" s="2"/>
      <c r="B13" t="s">
        <v>50</v>
      </c>
      <c r="D13" t="s">
        <v>51</v>
      </c>
      <c r="G13" s="1"/>
      <c r="H13" t="s">
        <v>59</v>
      </c>
      <c r="K13" t="s">
        <v>54</v>
      </c>
    </row>
    <row r="14" spans="1:12" ht="23.25">
      <c r="A14" s="2"/>
      <c r="B14" s="22" t="s">
        <v>52</v>
      </c>
      <c r="D14" s="22" t="s">
        <v>53</v>
      </c>
      <c r="G14" s="1"/>
      <c r="H14" s="22" t="s">
        <v>55</v>
      </c>
      <c r="K14" s="22" t="s">
        <v>56</v>
      </c>
    </row>
    <row r="15" spans="1:12" ht="24" thickBot="1">
      <c r="A15" s="2"/>
      <c r="B15" s="14"/>
      <c r="C15" s="2"/>
      <c r="E15" s="1"/>
      <c r="F15" s="1"/>
      <c r="G15" s="1"/>
    </row>
    <row r="16" spans="1:12" s="19" customFormat="1" ht="19.5" customHeight="1" thickBot="1">
      <c r="A16" s="16" t="s">
        <v>38</v>
      </c>
      <c r="B16" s="17"/>
      <c r="C16" s="17"/>
      <c r="D16" s="17"/>
      <c r="E16" s="17"/>
      <c r="F16" s="17"/>
      <c r="G16" s="17"/>
      <c r="H16" s="17"/>
      <c r="I16" s="17"/>
      <c r="J16" s="17"/>
      <c r="K16" s="17"/>
      <c r="L16" s="18"/>
    </row>
    <row r="17" spans="1:12" ht="25.5">
      <c r="A17" s="6" t="s">
        <v>39</v>
      </c>
      <c r="B17" s="12" t="s">
        <v>40</v>
      </c>
      <c r="C17" s="20" t="s">
        <v>41</v>
      </c>
      <c r="D17" s="20" t="s">
        <v>42</v>
      </c>
      <c r="E17" s="12" t="s">
        <v>43</v>
      </c>
      <c r="F17" s="12" t="s">
        <v>44</v>
      </c>
      <c r="G17" s="12" t="s">
        <v>45</v>
      </c>
      <c r="H17" s="12" t="s">
        <v>57</v>
      </c>
      <c r="I17" s="12" t="s">
        <v>29</v>
      </c>
      <c r="J17" s="12" t="s">
        <v>46</v>
      </c>
      <c r="K17" s="12" t="s">
        <v>47</v>
      </c>
      <c r="L17" s="12" t="s">
        <v>48</v>
      </c>
    </row>
    <row r="18" spans="1:12" s="29" customFormat="1" ht="24.95" customHeight="1">
      <c r="A18" s="25">
        <v>1</v>
      </c>
      <c r="B18" s="25">
        <f ca="1">IF(ISBLANK('C10 Entry Sheet'!A16)," ",CELL("contents",'C10 Entry Sheet'!A16))</f>
        <v>11867485</v>
      </c>
      <c r="C18" s="26" t="str">
        <f ca="1">IF(($B18=" ")," ",VLOOKUP($B18,'C10 Entry Sheet'!$A$16:$K$194,5,FALSE))</f>
        <v>W</v>
      </c>
      <c r="D18" s="26">
        <f ca="1">IF(($B18=" ")," ",VLOOKUP($B18,'C10 Entry Sheet'!$A$16:$K$194,6,FALSE))</f>
        <v>5</v>
      </c>
      <c r="E18" s="27">
        <f ca="1">IF(($B18=" ")," ",VLOOKUP($B18,'C10 Entry Sheet'!$A$16:$K$194,9,FALSE))</f>
        <v>168.08</v>
      </c>
      <c r="F18" s="27">
        <f ca="1">IF(($B18=" ")," ",VLOOKUP($B18,'C10 Entry Sheet'!$A$16:$K$194,7,FALSE))</f>
        <v>0</v>
      </c>
      <c r="G18" s="28" t="e">
        <f ca="1">IF(($B18=" ")," ",VLOOKUP($B18,'C10 Entry Sheet'!$A$16:$K$194,14,FALSE))</f>
        <v>#REF!</v>
      </c>
      <c r="H18" s="27">
        <f ca="1">IF(($B18=" ")," ",VLOOKUP($B18,'C10 Entry Sheet'!$A$16:$K$194,8,FALSE))</f>
        <v>4050</v>
      </c>
      <c r="I18" s="27" t="e">
        <f ca="1">IF(($B18=" ")," ",VLOOKUP($B18,'C10 Entry Sheet'!$A$16:$K$194,13,FALSE))</f>
        <v>#REF!</v>
      </c>
      <c r="J18" s="28" t="e">
        <f ca="1">IF(($B18=" ")," ",VLOOKUP($B18,'C10 Entry Sheet'!$A$16:$K$194,17,FALSE))</f>
        <v>#REF!</v>
      </c>
      <c r="K18" s="28" t="e">
        <f ca="1">IF(($B18=" ")," ",VLOOKUP($B18,'C10 Entry Sheet'!$A$16:$K$194,19,FALSE))</f>
        <v>#REF!</v>
      </c>
      <c r="L18" s="28" t="e">
        <f ca="1">IF(($B18=" ")," ",VLOOKUP($B18,'C10 Entry Sheet'!$A$16:$K$194,20,FALSE))</f>
        <v>#REF!</v>
      </c>
    </row>
    <row r="19" spans="1:12" s="29" customFormat="1" ht="24.95" customHeight="1">
      <c r="A19" s="25">
        <f t="shared" ref="A19:A40" si="0">SUM(A18+1)</f>
        <v>2</v>
      </c>
      <c r="B19" s="25" t="str">
        <f ca="1">IF(ISBLANK('C10 Entry Sheet'!A17)," ",CELL("contents",'C10 Entry Sheet'!A17))</f>
        <v xml:space="preserve"> </v>
      </c>
      <c r="C19" s="26" t="str">
        <f ca="1">IF(($B19=" ")," ",VLOOKUP($B19,'C10 Entry Sheet'!$A$16:$K$194,5,FALSE))</f>
        <v xml:space="preserve"> </v>
      </c>
      <c r="D19" s="26" t="str">
        <f ca="1">IF(($B19=" ")," ",VLOOKUP($B19,'C10 Entry Sheet'!$A$16:$K$194,6,FALSE))</f>
        <v xml:space="preserve"> </v>
      </c>
      <c r="E19" s="27" t="str">
        <f ca="1">IF(($B19=" ")," ",VLOOKUP($B19,'C10 Entry Sheet'!$A$16:$K$194,9,FALSE))</f>
        <v xml:space="preserve"> </v>
      </c>
      <c r="F19" s="27" t="str">
        <f ca="1">IF(($B19=" ")," ",VLOOKUP($B19,'C10 Entry Sheet'!$A$16:$K$194,7,FALSE))</f>
        <v xml:space="preserve"> </v>
      </c>
      <c r="G19" s="28" t="str">
        <f ca="1">IF(($B19=" ")," ",VLOOKUP($B19,'C10 Entry Sheet'!$A$16:$K$194,14,FALSE))</f>
        <v xml:space="preserve"> </v>
      </c>
      <c r="H19" s="27" t="str">
        <f ca="1">IF(($B19=" ")," ",VLOOKUP($B19,'C10 Entry Sheet'!$A$16:$K$194,8,FALSE))</f>
        <v xml:space="preserve"> </v>
      </c>
      <c r="I19" s="27" t="str">
        <f ca="1">IF(($B19=" ")," ",VLOOKUP($B19,'C10 Entry Sheet'!$A$16:$K$194,13,FALSE))</f>
        <v xml:space="preserve"> </v>
      </c>
      <c r="J19" s="28" t="str">
        <f ca="1">IF(($B19=" ")," ",VLOOKUP($B19,'C10 Entry Sheet'!$A$16:$K$194,17,FALSE))</f>
        <v xml:space="preserve"> </v>
      </c>
      <c r="K19" s="28" t="str">
        <f ca="1">IF(($B19=" ")," ",VLOOKUP($B19,'C10 Entry Sheet'!$A$16:$K$194,19,FALSE))</f>
        <v xml:space="preserve"> </v>
      </c>
      <c r="L19" s="28" t="str">
        <f ca="1">IF(($B19=" ")," ",VLOOKUP($B19,'C10 Entry Sheet'!$A$16:$K$194,20,FALSE))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Sheet'!$A$16:$K$194,5,FALSE))</f>
        <v xml:space="preserve"> </v>
      </c>
      <c r="D20" s="26" t="str">
        <f ca="1">IF(($B20=" ")," ",VLOOKUP($B20,'C10 Entry Sheet'!$A$16:$K$194,6,FALSE))</f>
        <v xml:space="preserve"> </v>
      </c>
      <c r="E20" s="27" t="str">
        <f ca="1">IF(($B20=" ")," ",VLOOKUP($B20,'C10 Entry Sheet'!$A$16:$K$194,9,FALSE))</f>
        <v xml:space="preserve"> </v>
      </c>
      <c r="F20" s="27" t="str">
        <f ca="1">IF(($B20=" ")," ",VLOOKUP($B20,'C10 Entry Sheet'!$A$16:$K$194,7,FALSE))</f>
        <v xml:space="preserve"> </v>
      </c>
      <c r="G20" s="28" t="str">
        <f ca="1">IF(($B20=" ")," ",VLOOKUP($B20,'C10 Entry Sheet'!$A$16:$K$194,14,FALSE))</f>
        <v xml:space="preserve"> </v>
      </c>
      <c r="H20" s="27" t="str">
        <f ca="1">IF(($B20=" ")," ",VLOOKUP($B20,'C10 Entry Sheet'!$A$16:$K$194,8,FALSE))</f>
        <v xml:space="preserve"> </v>
      </c>
      <c r="I20" s="27" t="str">
        <f ca="1">IF(($B20=" ")," ",VLOOKUP($B20,'C10 Entry Sheet'!$A$16:$K$194,13,FALSE))</f>
        <v xml:space="preserve"> </v>
      </c>
      <c r="J20" s="28" t="str">
        <f ca="1">IF(($B20=" ")," ",VLOOKUP($B20,'C10 Entry Sheet'!$A$16:$K$194,17,FALSE))</f>
        <v xml:space="preserve"> </v>
      </c>
      <c r="K20" s="28" t="str">
        <f ca="1">IF(($B20=" ")," ",VLOOKUP($B20,'C10 Entry Sheet'!$A$16:$K$194,19,FALSE))</f>
        <v xml:space="preserve"> </v>
      </c>
      <c r="L20" s="28" t="str">
        <f ca="1">IF(($B20=" ")," ",VLOOKUP($B20,'C10 Entry Sheet'!$A$16:$K$194,20,FALSE))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Sheet'!$A$16:$K$194,5,FALSE))</f>
        <v xml:space="preserve"> </v>
      </c>
      <c r="D21" s="26" t="str">
        <f ca="1">IF(($B21=" ")," ",VLOOKUP($B21,'C10 Entry Sheet'!$A$16:$K$194,6,FALSE))</f>
        <v xml:space="preserve"> </v>
      </c>
      <c r="E21" s="27" t="str">
        <f ca="1">IF(($B21=" ")," ",VLOOKUP($B21,'C10 Entry Sheet'!$A$16:$K$194,9,FALSE))</f>
        <v xml:space="preserve"> </v>
      </c>
      <c r="F21" s="27" t="str">
        <f ca="1">IF(($B21=" ")," ",VLOOKUP($B21,'C10 Entry Sheet'!$A$16:$K$194,7,FALSE))</f>
        <v xml:space="preserve"> </v>
      </c>
      <c r="G21" s="28" t="str">
        <f ca="1">IF(($B21=" ")," ",VLOOKUP($B21,'C10 Entry Sheet'!$A$16:$K$194,14,FALSE))</f>
        <v xml:space="preserve"> </v>
      </c>
      <c r="H21" s="27" t="str">
        <f ca="1">IF(($B21=" ")," ",VLOOKUP($B21,'C10 Entry Sheet'!$A$16:$K$194,8,FALSE))</f>
        <v xml:space="preserve"> </v>
      </c>
      <c r="I21" s="27" t="str">
        <f ca="1">IF(($B21=" ")," ",VLOOKUP($B21,'C10 Entry Sheet'!$A$16:$K$194,13,FALSE))</f>
        <v xml:space="preserve"> </v>
      </c>
      <c r="J21" s="28" t="str">
        <f ca="1">IF(($B21=" ")," ",VLOOKUP($B21,'C10 Entry Sheet'!$A$16:$K$194,17,FALSE))</f>
        <v xml:space="preserve"> </v>
      </c>
      <c r="K21" s="28" t="str">
        <f ca="1">IF(($B21=" ")," ",VLOOKUP($B21,'C10 Entry Sheet'!$A$16:$K$194,19,FALSE))</f>
        <v xml:space="preserve"> </v>
      </c>
      <c r="L21" s="28" t="str">
        <f ca="1">IF(($B21=" ")," ",VLOOKUP($B21,'C10 Entry Sheet'!$A$16:$K$194,20,FALSE))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Sheet'!$A$16:$K$194,5,FALSE))</f>
        <v xml:space="preserve"> </v>
      </c>
      <c r="D22" s="26" t="str">
        <f ca="1">IF(($B22=" ")," ",VLOOKUP($B22,'C10 Entry Sheet'!$A$16:$K$194,6,FALSE))</f>
        <v xml:space="preserve"> </v>
      </c>
      <c r="E22" s="27" t="str">
        <f ca="1">IF(($B22=" ")," ",VLOOKUP($B22,'C10 Entry Sheet'!$A$16:$K$194,9,FALSE))</f>
        <v xml:space="preserve"> </v>
      </c>
      <c r="F22" s="27" t="str">
        <f ca="1">IF(($B22=" ")," ",VLOOKUP($B22,'C10 Entry Sheet'!$A$16:$K$194,7,FALSE))</f>
        <v xml:space="preserve"> </v>
      </c>
      <c r="G22" s="28" t="str">
        <f ca="1">IF(($B22=" ")," ",VLOOKUP($B22,'C10 Entry Sheet'!$A$16:$K$194,14,FALSE))</f>
        <v xml:space="preserve"> </v>
      </c>
      <c r="H22" s="27" t="str">
        <f ca="1">IF(($B22=" ")," ",VLOOKUP($B22,'C10 Entry Sheet'!$A$16:$K$194,8,FALSE))</f>
        <v xml:space="preserve"> </v>
      </c>
      <c r="I22" s="27" t="str">
        <f ca="1">IF(($B22=" ")," ",VLOOKUP($B22,'C10 Entry Sheet'!$A$16:$K$194,13,FALSE))</f>
        <v xml:space="preserve"> </v>
      </c>
      <c r="J22" s="28" t="str">
        <f ca="1">IF(($B22=" ")," ",VLOOKUP($B22,'C10 Entry Sheet'!$A$16:$K$194,17,FALSE))</f>
        <v xml:space="preserve"> </v>
      </c>
      <c r="K22" s="28" t="str">
        <f ca="1">IF(($B22=" ")," ",VLOOKUP($B22,'C10 Entry Sheet'!$A$16:$K$194,19,FALSE))</f>
        <v xml:space="preserve"> </v>
      </c>
      <c r="L22" s="28" t="str">
        <f ca="1">IF(($B22=" ")," ",VLOOKUP($B22,'C10 Entry Sheet'!$A$16:$K$194,20,FALSE))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Sheet'!$A$16:$K$194,5,FALSE))</f>
        <v xml:space="preserve"> </v>
      </c>
      <c r="D23" s="26" t="str">
        <f ca="1">IF(($B23=" ")," ",VLOOKUP($B23,'C10 Entry Sheet'!$A$16:$K$194,6,FALSE))</f>
        <v xml:space="preserve"> </v>
      </c>
      <c r="E23" s="27" t="str">
        <f ca="1">IF(($B23=" ")," ",VLOOKUP($B23,'C10 Entry Sheet'!$A$16:$K$194,9,FALSE))</f>
        <v xml:space="preserve"> </v>
      </c>
      <c r="F23" s="27" t="str">
        <f ca="1">IF(($B23=" ")," ",VLOOKUP($B23,'C10 Entry Sheet'!$A$16:$K$194,7,FALSE))</f>
        <v xml:space="preserve"> </v>
      </c>
      <c r="G23" s="28" t="str">
        <f ca="1">IF(($B23=" ")," ",VLOOKUP($B23,'C10 Entry Sheet'!$A$16:$K$194,14,FALSE))</f>
        <v xml:space="preserve"> </v>
      </c>
      <c r="H23" s="27" t="str">
        <f ca="1">IF(($B23=" ")," ",VLOOKUP($B23,'C10 Entry Sheet'!$A$16:$K$194,8,FALSE))</f>
        <v xml:space="preserve"> </v>
      </c>
      <c r="I23" s="27" t="str">
        <f ca="1">IF(($B23=" ")," ",VLOOKUP($B23,'C10 Entry Sheet'!$A$16:$K$194,13,FALSE))</f>
        <v xml:space="preserve"> </v>
      </c>
      <c r="J23" s="28" t="str">
        <f ca="1">IF(($B23=" ")," ",VLOOKUP($B23,'C10 Entry Sheet'!$A$16:$K$194,17,FALSE))</f>
        <v xml:space="preserve"> </v>
      </c>
      <c r="K23" s="28" t="str">
        <f ca="1">IF(($B23=" ")," ",VLOOKUP($B23,'C10 Entry Sheet'!$A$16:$K$194,19,FALSE))</f>
        <v xml:space="preserve"> </v>
      </c>
      <c r="L23" s="28" t="str">
        <f ca="1">IF(($B23=" ")," ",VLOOKUP($B23,'C10 Entry Sheet'!$A$16:$K$194,20,FALSE))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Sheet'!$A$16:$K$194,5,FALSE))</f>
        <v xml:space="preserve"> </v>
      </c>
      <c r="D24" s="26" t="str">
        <f ca="1">IF(($B24=" ")," ",VLOOKUP($B24,'C10 Entry Sheet'!$A$16:$K$194,6,FALSE))</f>
        <v xml:space="preserve"> </v>
      </c>
      <c r="E24" s="27" t="str">
        <f ca="1">IF(($B24=" ")," ",VLOOKUP($B24,'C10 Entry Sheet'!$A$16:$K$194,9,FALSE))</f>
        <v xml:space="preserve"> </v>
      </c>
      <c r="F24" s="27" t="str">
        <f ca="1">IF(($B24=" ")," ",VLOOKUP($B24,'C10 Entry Sheet'!$A$16:$K$194,7,FALSE))</f>
        <v xml:space="preserve"> </v>
      </c>
      <c r="G24" s="28" t="str">
        <f ca="1">IF(($B24=" ")," ",VLOOKUP($B24,'C10 Entry Sheet'!$A$16:$K$194,14,FALSE))</f>
        <v xml:space="preserve"> </v>
      </c>
      <c r="H24" s="27" t="str">
        <f ca="1">IF(($B24=" ")," ",VLOOKUP($B24,'C10 Entry Sheet'!$A$16:$K$194,8,FALSE))</f>
        <v xml:space="preserve"> </v>
      </c>
      <c r="I24" s="27" t="str">
        <f ca="1">IF(($B24=" ")," ",VLOOKUP($B24,'C10 Entry Sheet'!$A$16:$K$194,13,FALSE))</f>
        <v xml:space="preserve"> </v>
      </c>
      <c r="J24" s="28" t="str">
        <f ca="1">IF(($B24=" ")," ",VLOOKUP($B24,'C10 Entry Sheet'!$A$16:$K$194,17,FALSE))</f>
        <v xml:space="preserve"> </v>
      </c>
      <c r="K24" s="28" t="str">
        <f ca="1">IF(($B24=" ")," ",VLOOKUP($B24,'C10 Entry Sheet'!$A$16:$K$194,19,FALSE))</f>
        <v xml:space="preserve"> </v>
      </c>
      <c r="L24" s="28" t="str">
        <f ca="1">IF(($B24=" ")," ",VLOOKUP($B24,'C10 Entry Sheet'!$A$16:$K$194,20,FALSE))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Sheet'!$A$16:$K$194,5,FALSE))</f>
        <v xml:space="preserve"> </v>
      </c>
      <c r="D25" s="26" t="str">
        <f ca="1">IF(($B25=" ")," ",VLOOKUP($B25,'C10 Entry Sheet'!$A$16:$K$194,6,FALSE))</f>
        <v xml:space="preserve"> </v>
      </c>
      <c r="E25" s="27" t="str">
        <f ca="1">IF(($B25=" ")," ",VLOOKUP($B25,'C10 Entry Sheet'!$A$16:$K$194,9,FALSE))</f>
        <v xml:space="preserve"> </v>
      </c>
      <c r="F25" s="27" t="str">
        <f ca="1">IF(($B25=" ")," ",VLOOKUP($B25,'C10 Entry Sheet'!$A$16:$K$194,7,FALSE))</f>
        <v xml:space="preserve"> </v>
      </c>
      <c r="G25" s="28" t="str">
        <f ca="1">IF(($B25=" ")," ",VLOOKUP($B25,'C10 Entry Sheet'!$A$16:$K$194,14,FALSE))</f>
        <v xml:space="preserve"> </v>
      </c>
      <c r="H25" s="27" t="str">
        <f ca="1">IF(($B25=" ")," ",VLOOKUP($B25,'C10 Entry Sheet'!$A$16:$K$194,8,FALSE))</f>
        <v xml:space="preserve"> </v>
      </c>
      <c r="I25" s="27" t="str">
        <f ca="1">IF(($B25=" ")," ",VLOOKUP($B25,'C10 Entry Sheet'!$A$16:$K$194,13,FALSE))</f>
        <v xml:space="preserve"> </v>
      </c>
      <c r="J25" s="28" t="str">
        <f ca="1">IF(($B25=" ")," ",VLOOKUP($B25,'C10 Entry Sheet'!$A$16:$K$194,17,FALSE))</f>
        <v xml:space="preserve"> </v>
      </c>
      <c r="K25" s="28" t="str">
        <f ca="1">IF(($B25=" ")," ",VLOOKUP($B25,'C10 Entry Sheet'!$A$16:$K$194,19,FALSE))</f>
        <v xml:space="preserve"> </v>
      </c>
      <c r="L25" s="28" t="str">
        <f ca="1">IF(($B25=" ")," ",VLOOKUP($B25,'C10 Entry Sheet'!$A$16:$K$194,20,FALSE))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Sheet'!$A$16:$K$194,5,FALSE))</f>
        <v xml:space="preserve"> </v>
      </c>
      <c r="D26" s="26" t="str">
        <f ca="1">IF(($B26=" ")," ",VLOOKUP($B26,'C10 Entry Sheet'!$A$16:$K$194,6,FALSE))</f>
        <v xml:space="preserve"> </v>
      </c>
      <c r="E26" s="27" t="str">
        <f ca="1">IF(($B26=" ")," ",VLOOKUP($B26,'C10 Entry Sheet'!$A$16:$K$194,9,FALSE))</f>
        <v xml:space="preserve"> </v>
      </c>
      <c r="F26" s="27" t="str">
        <f ca="1">IF(($B26=" ")," ",VLOOKUP($B26,'C10 Entry Sheet'!$A$16:$K$194,7,FALSE))</f>
        <v xml:space="preserve"> </v>
      </c>
      <c r="G26" s="28" t="str">
        <f ca="1">IF(($B26=" ")," ",VLOOKUP($B26,'C10 Entry Sheet'!$A$16:$K$194,14,FALSE))</f>
        <v xml:space="preserve"> </v>
      </c>
      <c r="H26" s="27" t="str">
        <f ca="1">IF(($B26=" ")," ",VLOOKUP($B26,'C10 Entry Sheet'!$A$16:$K$194,8,FALSE))</f>
        <v xml:space="preserve"> </v>
      </c>
      <c r="I26" s="27" t="str">
        <f ca="1">IF(($B26=" ")," ",VLOOKUP($B26,'C10 Entry Sheet'!$A$16:$K$194,13,FALSE))</f>
        <v xml:space="preserve"> </v>
      </c>
      <c r="J26" s="28" t="str">
        <f ca="1">IF(($B26=" ")," ",VLOOKUP($B26,'C10 Entry Sheet'!$A$16:$K$194,17,FALSE))</f>
        <v xml:space="preserve"> </v>
      </c>
      <c r="K26" s="28" t="str">
        <f ca="1">IF(($B26=" ")," ",VLOOKUP($B26,'C10 Entry Sheet'!$A$16:$K$194,19,FALSE))</f>
        <v xml:space="preserve"> </v>
      </c>
      <c r="L26" s="28" t="str">
        <f ca="1">IF(($B26=" ")," ",VLOOKUP($B26,'C10 Entry Sheet'!$A$16:$K$194,20,FALSE))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Sheet'!$A$16:$K$194,5,FALSE))</f>
        <v xml:space="preserve"> </v>
      </c>
      <c r="D27" s="26" t="str">
        <f ca="1">IF(($B27=" ")," ",VLOOKUP($B27,'C10 Entry Sheet'!$A$16:$K$194,6,FALSE))</f>
        <v xml:space="preserve"> </v>
      </c>
      <c r="E27" s="27" t="str">
        <f ca="1">IF(($B27=" ")," ",VLOOKUP($B27,'C10 Entry Sheet'!$A$16:$K$194,9,FALSE))</f>
        <v xml:space="preserve"> </v>
      </c>
      <c r="F27" s="27" t="str">
        <f ca="1">IF(($B27=" ")," ",VLOOKUP($B27,'C10 Entry Sheet'!$A$16:$K$194,7,FALSE))</f>
        <v xml:space="preserve"> </v>
      </c>
      <c r="G27" s="28" t="str">
        <f ca="1">IF(($B27=" ")," ",VLOOKUP($B27,'C10 Entry Sheet'!$A$16:$K$194,14,FALSE))</f>
        <v xml:space="preserve"> </v>
      </c>
      <c r="H27" s="27" t="str">
        <f ca="1">IF(($B27=" ")," ",VLOOKUP($B27,'C10 Entry Sheet'!$A$16:$K$194,8,FALSE))</f>
        <v xml:space="preserve"> </v>
      </c>
      <c r="I27" s="27" t="str">
        <f ca="1">IF(($B27=" ")," ",VLOOKUP($B27,'C10 Entry Sheet'!$A$16:$K$194,13,FALSE))</f>
        <v xml:space="preserve"> </v>
      </c>
      <c r="J27" s="28" t="str">
        <f ca="1">IF(($B27=" ")," ",VLOOKUP($B27,'C10 Entry Sheet'!$A$16:$K$194,17,FALSE))</f>
        <v xml:space="preserve"> </v>
      </c>
      <c r="K27" s="28" t="str">
        <f ca="1">IF(($B27=" ")," ",VLOOKUP($B27,'C10 Entry Sheet'!$A$16:$K$194,19,FALSE))</f>
        <v xml:space="preserve"> </v>
      </c>
      <c r="L27" s="28" t="str">
        <f ca="1">IF(($B27=" ")," ",VLOOKUP($B27,'C10 Entry Sheet'!$A$16:$K$194,20,FALSE))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Sheet'!$A$16:$K$194,5,FALSE))</f>
        <v xml:space="preserve"> </v>
      </c>
      <c r="D28" s="26" t="str">
        <f ca="1">IF(($B28=" ")," ",VLOOKUP($B28,'C10 Entry Sheet'!$A$16:$K$194,6,FALSE))</f>
        <v xml:space="preserve"> </v>
      </c>
      <c r="E28" s="27" t="str">
        <f ca="1">IF(($B28=" ")," ",VLOOKUP($B28,'C10 Entry Sheet'!$A$16:$K$194,9,FALSE))</f>
        <v xml:space="preserve"> </v>
      </c>
      <c r="F28" s="27" t="str">
        <f ca="1">IF(($B28=" ")," ",VLOOKUP($B28,'C10 Entry Sheet'!$A$16:$K$194,7,FALSE))</f>
        <v xml:space="preserve"> </v>
      </c>
      <c r="G28" s="28" t="str">
        <f ca="1">IF(($B28=" ")," ",VLOOKUP($B28,'C10 Entry Sheet'!$A$16:$K$194,14,FALSE))</f>
        <v xml:space="preserve"> </v>
      </c>
      <c r="H28" s="27" t="str">
        <f ca="1">IF(($B28=" ")," ",VLOOKUP($B28,'C10 Entry Sheet'!$A$16:$K$194,8,FALSE))</f>
        <v xml:space="preserve"> </v>
      </c>
      <c r="I28" s="27" t="str">
        <f ca="1">IF(($B28=" ")," ",VLOOKUP($B28,'C10 Entry Sheet'!$A$16:$K$194,13,FALSE))</f>
        <v xml:space="preserve"> </v>
      </c>
      <c r="J28" s="28" t="str">
        <f ca="1">IF(($B28=" ")," ",VLOOKUP($B28,'C10 Entry Sheet'!$A$16:$K$194,17,FALSE))</f>
        <v xml:space="preserve"> </v>
      </c>
      <c r="K28" s="28" t="str">
        <f ca="1">IF(($B28=" ")," ",VLOOKUP($B28,'C10 Entry Sheet'!$A$16:$K$194,19,FALSE))</f>
        <v xml:space="preserve"> </v>
      </c>
      <c r="L28" s="28" t="str">
        <f ca="1">IF(($B28=" ")," ",VLOOKUP($B28,'C10 Entry Sheet'!$A$16:$K$194,20,FALSE))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Sheet'!$A$16:$K$194,5,FALSE))</f>
        <v xml:space="preserve"> </v>
      </c>
      <c r="D29" s="26" t="str">
        <f ca="1">IF(($B29=" ")," ",VLOOKUP($B29,'C10 Entry Sheet'!$A$16:$K$194,6,FALSE))</f>
        <v xml:space="preserve"> </v>
      </c>
      <c r="E29" s="27" t="str">
        <f ca="1">IF(($B29=" ")," ",VLOOKUP($B29,'C10 Entry Sheet'!$A$16:$K$194,9,FALSE))</f>
        <v xml:space="preserve"> </v>
      </c>
      <c r="F29" s="27" t="str">
        <f ca="1">IF(($B29=" ")," ",VLOOKUP($B29,'C10 Entry Sheet'!$A$16:$K$194,7,FALSE))</f>
        <v xml:space="preserve"> </v>
      </c>
      <c r="G29" s="28" t="str">
        <f ca="1">IF(($B29=" ")," ",VLOOKUP($B29,'C10 Entry Sheet'!$A$16:$K$194,14,FALSE))</f>
        <v xml:space="preserve"> </v>
      </c>
      <c r="H29" s="27" t="str">
        <f ca="1">IF(($B29=" ")," ",VLOOKUP($B29,'C10 Entry Sheet'!$A$16:$K$194,8,FALSE))</f>
        <v xml:space="preserve"> </v>
      </c>
      <c r="I29" s="27" t="str">
        <f ca="1">IF(($B29=" ")," ",VLOOKUP($B29,'C10 Entry Sheet'!$A$16:$K$194,13,FALSE))</f>
        <v xml:space="preserve"> </v>
      </c>
      <c r="J29" s="28" t="str">
        <f ca="1">IF(($B29=" ")," ",VLOOKUP($B29,'C10 Entry Sheet'!$A$16:$K$194,17,FALSE))</f>
        <v xml:space="preserve"> </v>
      </c>
      <c r="K29" s="28" t="str">
        <f ca="1">IF(($B29=" ")," ",VLOOKUP($B29,'C10 Entry Sheet'!$A$16:$K$194,19,FALSE))</f>
        <v xml:space="preserve"> </v>
      </c>
      <c r="L29" s="28" t="str">
        <f ca="1">IF(($B29=" ")," ",VLOOKUP($B29,'C10 Entry Sheet'!$A$16:$K$194,20,FALSE))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Sheet'!$A$16:$K$194,5,FALSE))</f>
        <v xml:space="preserve"> </v>
      </c>
      <c r="D30" s="26" t="str">
        <f ca="1">IF(($B30=" ")," ",VLOOKUP($B30,'C10 Entry Sheet'!$A$16:$K$194,6,FALSE))</f>
        <v xml:space="preserve"> </v>
      </c>
      <c r="E30" s="27" t="str">
        <f ca="1">IF(($B30=" ")," ",VLOOKUP($B30,'C10 Entry Sheet'!$A$16:$K$194,9,FALSE))</f>
        <v xml:space="preserve"> </v>
      </c>
      <c r="F30" s="27" t="str">
        <f ca="1">IF(($B30=" ")," ",VLOOKUP($B30,'C10 Entry Sheet'!$A$16:$K$194,7,FALSE))</f>
        <v xml:space="preserve"> </v>
      </c>
      <c r="G30" s="28" t="str">
        <f ca="1">IF(($B30=" ")," ",VLOOKUP($B30,'C10 Entry Sheet'!$A$16:$K$194,14,FALSE))</f>
        <v xml:space="preserve"> </v>
      </c>
      <c r="H30" s="27" t="str">
        <f ca="1">IF(($B30=" ")," ",VLOOKUP($B30,'C10 Entry Sheet'!$A$16:$K$194,8,FALSE))</f>
        <v xml:space="preserve"> </v>
      </c>
      <c r="I30" s="27" t="str">
        <f ca="1">IF(($B30=" ")," ",VLOOKUP($B30,'C10 Entry Sheet'!$A$16:$K$194,13,FALSE))</f>
        <v xml:space="preserve"> </v>
      </c>
      <c r="J30" s="28" t="str">
        <f ca="1">IF(($B30=" ")," ",VLOOKUP($B30,'C10 Entry Sheet'!$A$16:$K$194,17,FALSE))</f>
        <v xml:space="preserve"> </v>
      </c>
      <c r="K30" s="28" t="str">
        <f ca="1">IF(($B30=" ")," ",VLOOKUP($B30,'C10 Entry Sheet'!$A$16:$K$194,19,FALSE))</f>
        <v xml:space="preserve"> </v>
      </c>
      <c r="L30" s="28" t="str">
        <f ca="1">IF(($B30=" ")," ",VLOOKUP($B30,'C10 Entry Sheet'!$A$16:$K$194,20,FALSE))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Sheet'!$A$16:$K$194,5,FALSE))</f>
        <v xml:space="preserve"> </v>
      </c>
      <c r="D31" s="26" t="str">
        <f ca="1">IF(($B31=" ")," ",VLOOKUP($B31,'C10 Entry Sheet'!$A$16:$K$194,6,FALSE))</f>
        <v xml:space="preserve"> </v>
      </c>
      <c r="E31" s="27" t="str">
        <f ca="1">IF(($B31=" ")," ",VLOOKUP($B31,'C10 Entry Sheet'!$A$16:$K$194,9,FALSE))</f>
        <v xml:space="preserve"> </v>
      </c>
      <c r="F31" s="27" t="str">
        <f ca="1">IF(($B31=" ")," ",VLOOKUP($B31,'C10 Entry Sheet'!$A$16:$K$194,7,FALSE))</f>
        <v xml:space="preserve"> </v>
      </c>
      <c r="G31" s="28" t="str">
        <f ca="1">IF(($B31=" ")," ",VLOOKUP($B31,'C10 Entry Sheet'!$A$16:$K$194,14,FALSE))</f>
        <v xml:space="preserve"> </v>
      </c>
      <c r="H31" s="27" t="str">
        <f ca="1">IF(($B31=" ")," ",VLOOKUP($B31,'C10 Entry Sheet'!$A$16:$K$194,8,FALSE))</f>
        <v xml:space="preserve"> </v>
      </c>
      <c r="I31" s="27" t="str">
        <f ca="1">IF(($B31=" ")," ",VLOOKUP($B31,'C10 Entry Sheet'!$A$16:$K$194,13,FALSE))</f>
        <v xml:space="preserve"> </v>
      </c>
      <c r="J31" s="28" t="str">
        <f ca="1">IF(($B31=" ")," ",VLOOKUP($B31,'C10 Entry Sheet'!$A$16:$K$194,17,FALSE))</f>
        <v xml:space="preserve"> </v>
      </c>
      <c r="K31" s="28" t="str">
        <f ca="1">IF(($B31=" ")," ",VLOOKUP($B31,'C10 Entry Sheet'!$A$16:$K$194,19,FALSE))</f>
        <v xml:space="preserve"> </v>
      </c>
      <c r="L31" s="28" t="str">
        <f ca="1">IF(($B31=" ")," ",VLOOKUP($B31,'C10 Entry Sheet'!$A$16:$K$194,20,FALSE))</f>
        <v xml:space="preserve"> </v>
      </c>
    </row>
    <row r="32" spans="1:12" s="29" customFormat="1" ht="24.95" customHeight="1">
      <c r="A32" s="25">
        <f t="shared" si="0"/>
        <v>15</v>
      </c>
      <c r="B32" s="25" t="str">
        <f ca="1">IF(ISBLANK('C10 Entry Sheet'!A22)," ",CELL("contents",'C10 Entry Sheet'!A22))</f>
        <v xml:space="preserve"> </v>
      </c>
      <c r="C32" s="26" t="str">
        <f ca="1">IF(($B32=" ")," ",VLOOKUP($B32,'C10 Entry Sheet'!$A$16:$K$194,5,FALSE))</f>
        <v xml:space="preserve"> </v>
      </c>
      <c r="D32" s="26" t="str">
        <f ca="1">IF(($B32=" ")," ",VLOOKUP($B32,'C10 Entry Sheet'!$A$16:$K$194,6,FALSE))</f>
        <v xml:space="preserve"> </v>
      </c>
      <c r="E32" s="27" t="str">
        <f ca="1">IF(($B32=" ")," ",VLOOKUP($B32,'C10 Entry Sheet'!$A$16:$K$194,9,FALSE))</f>
        <v xml:space="preserve"> </v>
      </c>
      <c r="F32" s="27" t="str">
        <f ca="1">IF(($B32=" ")," ",VLOOKUP($B32,'C10 Entry Sheet'!$A$16:$K$194,7,FALSE))</f>
        <v xml:space="preserve"> </v>
      </c>
      <c r="G32" s="28" t="str">
        <f ca="1">IF(($B32=" ")," ",VLOOKUP($B32,'C10 Entry Sheet'!$A$16:$K$194,14,FALSE))</f>
        <v xml:space="preserve"> </v>
      </c>
      <c r="H32" s="27" t="str">
        <f ca="1">IF(($B32=" ")," ",VLOOKUP($B32,'C10 Entry Sheet'!$A$16:$K$194,8,FALSE))</f>
        <v xml:space="preserve"> </v>
      </c>
      <c r="I32" s="27" t="str">
        <f ca="1">IF(($B32=" ")," ",VLOOKUP($B32,'C10 Entry Sheet'!$A$16:$K$194,13,FALSE))</f>
        <v xml:space="preserve"> </v>
      </c>
      <c r="J32" s="28" t="str">
        <f ca="1">IF(($B32=" ")," ",VLOOKUP($B32,'C10 Entry Sheet'!$A$16:$K$194,17,FALSE))</f>
        <v xml:space="preserve"> </v>
      </c>
      <c r="K32" s="28" t="str">
        <f ca="1">IF(($B32=" ")," ",VLOOKUP($B32,'C10 Entry Sheet'!$A$16:$K$194,19,FALSE))</f>
        <v xml:space="preserve"> </v>
      </c>
      <c r="L32" s="28" t="str">
        <f ca="1">IF(($B32=" ")," ",VLOOKUP($B32,'C10 Entry Sheet'!$A$16:$K$194,20,FALSE))</f>
        <v xml:space="preserve"> </v>
      </c>
    </row>
    <row r="33" spans="1:12" s="29" customFormat="1" ht="24.95" customHeight="1">
      <c r="A33" s="25">
        <f t="shared" si="0"/>
        <v>16</v>
      </c>
      <c r="B33" s="25" t="str">
        <f ca="1">IF(ISBLANK('C10 Entry Sheet'!A23)," ",CELL("contents",'C10 Entry Sheet'!A23))</f>
        <v xml:space="preserve"> </v>
      </c>
      <c r="C33" s="26" t="str">
        <f ca="1">IF(($B33=" ")," ",VLOOKUP($B33,'C10 Entry Sheet'!$A$16:$K$194,5,FALSE))</f>
        <v xml:space="preserve"> </v>
      </c>
      <c r="D33" s="26" t="str">
        <f ca="1">IF(($B33=" ")," ",VLOOKUP($B33,'C10 Entry Sheet'!$A$16:$K$194,6,FALSE))</f>
        <v xml:space="preserve"> </v>
      </c>
      <c r="E33" s="27" t="str">
        <f ca="1">IF(($B33=" ")," ",VLOOKUP($B33,'C10 Entry Sheet'!$A$16:$K$194,9,FALSE))</f>
        <v xml:space="preserve"> </v>
      </c>
      <c r="F33" s="27" t="str">
        <f ca="1">IF(($B33=" ")," ",VLOOKUP($B33,'C10 Entry Sheet'!$A$16:$K$194,7,FALSE))</f>
        <v xml:space="preserve"> </v>
      </c>
      <c r="G33" s="28" t="str">
        <f ca="1">IF(($B33=" ")," ",VLOOKUP($B33,'C10 Entry Sheet'!$A$16:$K$194,14,FALSE))</f>
        <v xml:space="preserve"> </v>
      </c>
      <c r="H33" s="27" t="str">
        <f ca="1">IF(($B33=" ")," ",VLOOKUP($B33,'C10 Entry Sheet'!$A$16:$K$194,8,FALSE))</f>
        <v xml:space="preserve"> </v>
      </c>
      <c r="I33" s="27" t="str">
        <f ca="1">IF(($B33=" ")," ",VLOOKUP($B33,'C10 Entry Sheet'!$A$16:$K$194,13,FALSE))</f>
        <v xml:space="preserve"> </v>
      </c>
      <c r="J33" s="28" t="str">
        <f ca="1">IF(($B33=" ")," ",VLOOKUP($B33,'C10 Entry Sheet'!$A$16:$K$194,17,FALSE))</f>
        <v xml:space="preserve"> </v>
      </c>
      <c r="K33" s="28" t="str">
        <f ca="1">IF(($B33=" ")," ",VLOOKUP($B33,'C10 Entry Sheet'!$A$16:$K$194,19,FALSE))</f>
        <v xml:space="preserve"> </v>
      </c>
      <c r="L33" s="28" t="str">
        <f ca="1">IF(($B33=" ")," ",VLOOKUP($B33,'C10 Entry Sheet'!$A$16:$K$194,20,FALSE))</f>
        <v xml:space="preserve"> </v>
      </c>
    </row>
    <row r="34" spans="1:12" s="29" customFormat="1" ht="24.95" customHeight="1">
      <c r="A34" s="25">
        <f t="shared" si="0"/>
        <v>17</v>
      </c>
      <c r="B34" s="25" t="str">
        <f ca="1">IF(ISBLANK('C10 Entry Sheet'!A24)," ",CELL("contents",'C10 Entry Sheet'!A24))</f>
        <v xml:space="preserve"> </v>
      </c>
      <c r="C34" s="26" t="str">
        <f ca="1">IF(($B34=" ")," ",VLOOKUP($B34,'C10 Entry Sheet'!$A$16:$K$194,5,FALSE))</f>
        <v xml:space="preserve"> </v>
      </c>
      <c r="D34" s="26" t="str">
        <f ca="1">IF(($B34=" ")," ",VLOOKUP($B34,'C10 Entry Sheet'!$A$16:$K$194,6,FALSE))</f>
        <v xml:space="preserve"> </v>
      </c>
      <c r="E34" s="27" t="str">
        <f ca="1">IF(($B34=" ")," ",VLOOKUP($B34,'C10 Entry Sheet'!$A$16:$K$194,9,FALSE))</f>
        <v xml:space="preserve"> </v>
      </c>
      <c r="F34" s="27" t="str">
        <f ca="1">IF(($B34=" ")," ",VLOOKUP($B34,'C10 Entry Sheet'!$A$16:$K$194,7,FALSE))</f>
        <v xml:space="preserve"> </v>
      </c>
      <c r="G34" s="28" t="str">
        <f ca="1">IF(($B34=" ")," ",VLOOKUP($B34,'C10 Entry Sheet'!$A$16:$K$194,14,FALSE))</f>
        <v xml:space="preserve"> </v>
      </c>
      <c r="H34" s="27" t="str">
        <f ca="1">IF(($B34=" ")," ",VLOOKUP($B34,'C10 Entry Sheet'!$A$16:$K$194,8,FALSE))</f>
        <v xml:space="preserve"> </v>
      </c>
      <c r="I34" s="27" t="str">
        <f ca="1">IF(($B34=" ")," ",VLOOKUP($B34,'C10 Entry Sheet'!$A$16:$K$194,13,FALSE))</f>
        <v xml:space="preserve"> </v>
      </c>
      <c r="J34" s="28" t="str">
        <f ca="1">IF(($B34=" ")," ",VLOOKUP($B34,'C10 Entry Sheet'!$A$16:$K$194,17,FALSE))</f>
        <v xml:space="preserve"> </v>
      </c>
      <c r="K34" s="28" t="str">
        <f ca="1">IF(($B34=" ")," ",VLOOKUP($B34,'C10 Entry Sheet'!$A$16:$K$194,19,FALSE))</f>
        <v xml:space="preserve"> </v>
      </c>
      <c r="L34" s="28" t="str">
        <f ca="1">IF(($B34=" ")," ",VLOOKUP($B34,'C10 Entry Sheet'!$A$16:$K$194,20,FALSE))</f>
        <v xml:space="preserve"> </v>
      </c>
    </row>
    <row r="35" spans="1:12" s="29" customFormat="1" ht="24.95" customHeight="1">
      <c r="A35" s="25">
        <f t="shared" si="0"/>
        <v>18</v>
      </c>
      <c r="B35" s="25" t="str">
        <f ca="1">IF(ISBLANK('C10 Entry Sheet'!A25)," ",CELL("contents",'C10 Entry Sheet'!A25))</f>
        <v xml:space="preserve"> </v>
      </c>
      <c r="C35" s="26" t="str">
        <f ca="1">IF(($B35=" ")," ",VLOOKUP($B35,'C10 Entry Sheet'!$A$16:$K$194,5,FALSE))</f>
        <v xml:space="preserve"> </v>
      </c>
      <c r="D35" s="26" t="str">
        <f ca="1">IF(($B35=" ")," ",VLOOKUP($B35,'C10 Entry Sheet'!$A$16:$K$194,6,FALSE))</f>
        <v xml:space="preserve"> </v>
      </c>
      <c r="E35" s="27" t="str">
        <f ca="1">IF(($B35=" ")," ",VLOOKUP($B35,'C10 Entry Sheet'!$A$16:$K$194,9,FALSE))</f>
        <v xml:space="preserve"> </v>
      </c>
      <c r="F35" s="27" t="str">
        <f ca="1">IF(($B35=" ")," ",VLOOKUP($B35,'C10 Entry Sheet'!$A$16:$K$194,7,FALSE))</f>
        <v xml:space="preserve"> </v>
      </c>
      <c r="G35" s="28" t="str">
        <f ca="1">IF(($B35=" ")," ",VLOOKUP($B35,'C10 Entry Sheet'!$A$16:$K$194,14,FALSE))</f>
        <v xml:space="preserve"> </v>
      </c>
      <c r="H35" s="27" t="str">
        <f ca="1">IF(($B35=" ")," ",VLOOKUP($B35,'C10 Entry Sheet'!$A$16:$K$194,8,FALSE))</f>
        <v xml:space="preserve"> </v>
      </c>
      <c r="I35" s="27" t="str">
        <f ca="1">IF(($B35=" ")," ",VLOOKUP($B35,'C10 Entry Sheet'!$A$16:$K$194,13,FALSE))</f>
        <v xml:space="preserve"> </v>
      </c>
      <c r="J35" s="28" t="str">
        <f ca="1">IF(($B35=" ")," ",VLOOKUP($B35,'C10 Entry Sheet'!$A$16:$K$194,17,FALSE))</f>
        <v xml:space="preserve"> </v>
      </c>
      <c r="K35" s="28" t="str">
        <f ca="1">IF(($B35=" ")," ",VLOOKUP($B35,'C10 Entry Sheet'!$A$16:$K$194,19,FALSE))</f>
        <v xml:space="preserve"> </v>
      </c>
      <c r="L35" s="28" t="str">
        <f ca="1">IF(($B35=" ")," ",VLOOKUP($B35,'C10 Entry Sheet'!$A$16:$K$194,20,FALSE))</f>
        <v xml:space="preserve"> </v>
      </c>
    </row>
    <row r="36" spans="1:12" s="29" customFormat="1" ht="24.95" customHeight="1">
      <c r="A36" s="25">
        <f t="shared" si="0"/>
        <v>19</v>
      </c>
      <c r="B36" s="25" t="str">
        <f ca="1">IF(ISBLANK('C10 Entry Sheet'!A26)," ",CELL("contents",'C10 Entry Sheet'!A26))</f>
        <v xml:space="preserve"> </v>
      </c>
      <c r="C36" s="26" t="str">
        <f ca="1">IF(($B36=" ")," ",VLOOKUP($B36,'C10 Entry Sheet'!$A$16:$K$194,5,FALSE))</f>
        <v xml:space="preserve"> </v>
      </c>
      <c r="D36" s="26" t="str">
        <f ca="1">IF(($B36=" ")," ",VLOOKUP($B36,'C10 Entry Sheet'!$A$16:$K$194,6,FALSE))</f>
        <v xml:space="preserve"> </v>
      </c>
      <c r="E36" s="27" t="str">
        <f ca="1">IF(($B36=" ")," ",VLOOKUP($B36,'C10 Entry Sheet'!$A$16:$K$194,9,FALSE))</f>
        <v xml:space="preserve"> </v>
      </c>
      <c r="F36" s="27" t="str">
        <f ca="1">IF(($B36=" ")," ",VLOOKUP($B36,'C10 Entry Sheet'!$A$16:$K$194,7,FALSE))</f>
        <v xml:space="preserve"> </v>
      </c>
      <c r="G36" s="28" t="str">
        <f ca="1">IF(($B36=" ")," ",VLOOKUP($B36,'C10 Entry Sheet'!$A$16:$K$194,14,FALSE))</f>
        <v xml:space="preserve"> </v>
      </c>
      <c r="H36" s="27" t="str">
        <f ca="1">IF(($B36=" ")," ",VLOOKUP($B36,'C10 Entry Sheet'!$A$16:$K$194,8,FALSE))</f>
        <v xml:space="preserve"> </v>
      </c>
      <c r="I36" s="27" t="str">
        <f ca="1">IF(($B36=" ")," ",VLOOKUP($B36,'C10 Entry Sheet'!$A$16:$K$194,13,FALSE))</f>
        <v xml:space="preserve"> </v>
      </c>
      <c r="J36" s="28" t="str">
        <f ca="1">IF(($B36=" ")," ",VLOOKUP($B36,'C10 Entry Sheet'!$A$16:$K$194,17,FALSE))</f>
        <v xml:space="preserve"> </v>
      </c>
      <c r="K36" s="28" t="str">
        <f ca="1">IF(($B36=" ")," ",VLOOKUP($B36,'C10 Entry Sheet'!$A$16:$K$194,19,FALSE))</f>
        <v xml:space="preserve"> </v>
      </c>
      <c r="L36" s="28" t="str">
        <f ca="1">IF(($B36=" ")," ",VLOOKUP($B36,'C10 Entry Sheet'!$A$16:$K$194,20,FALSE))</f>
        <v xml:space="preserve"> </v>
      </c>
    </row>
    <row r="37" spans="1:12" s="29" customFormat="1" ht="24.95" customHeight="1">
      <c r="A37" s="25">
        <f t="shared" si="0"/>
        <v>20</v>
      </c>
      <c r="B37" s="25" t="str">
        <f ca="1">IF(ISBLANK('C10 Entry Sheet'!A27)," ",CELL("contents",'C10 Entry Sheet'!A27))</f>
        <v xml:space="preserve"> </v>
      </c>
      <c r="C37" s="26" t="str">
        <f ca="1">IF(($B37=" ")," ",VLOOKUP($B37,'C10 Entry Sheet'!$A$16:$K$194,5,FALSE))</f>
        <v xml:space="preserve"> </v>
      </c>
      <c r="D37" s="26" t="str">
        <f ca="1">IF(($B37=" ")," ",VLOOKUP($B37,'C10 Entry Sheet'!$A$16:$K$194,6,FALSE))</f>
        <v xml:space="preserve"> </v>
      </c>
      <c r="E37" s="27" t="str">
        <f ca="1">IF(($B37=" ")," ",VLOOKUP($B37,'C10 Entry Sheet'!$A$16:$K$194,9,FALSE))</f>
        <v xml:space="preserve"> </v>
      </c>
      <c r="F37" s="27" t="str">
        <f ca="1">IF(($B37=" ")," ",VLOOKUP($B37,'C10 Entry Sheet'!$A$16:$K$194,7,FALSE))</f>
        <v xml:space="preserve"> </v>
      </c>
      <c r="G37" s="28" t="str">
        <f ca="1">IF(($B37=" ")," ",VLOOKUP($B37,'C10 Entry Sheet'!$A$16:$K$194,14,FALSE))</f>
        <v xml:space="preserve"> </v>
      </c>
      <c r="H37" s="27" t="str">
        <f ca="1">IF(($B37=" ")," ",VLOOKUP($B37,'C10 Entry Sheet'!$A$16:$K$194,8,FALSE))</f>
        <v xml:space="preserve"> </v>
      </c>
      <c r="I37" s="27" t="str">
        <f ca="1">IF(($B37=" ")," ",VLOOKUP($B37,'C10 Entry Sheet'!$A$16:$K$194,13,FALSE))</f>
        <v xml:space="preserve"> </v>
      </c>
      <c r="J37" s="28" t="str">
        <f ca="1">IF(($B37=" ")," ",VLOOKUP($B37,'C10 Entry Sheet'!$A$16:$K$194,17,FALSE))</f>
        <v xml:space="preserve"> </v>
      </c>
      <c r="K37" s="28" t="str">
        <f ca="1">IF(($B37=" ")," ",VLOOKUP($B37,'C10 Entry Sheet'!$A$16:$K$194,19,FALSE))</f>
        <v xml:space="preserve"> </v>
      </c>
      <c r="L37" s="28" t="str">
        <f ca="1">IF(($B37=" ")," ",VLOOKUP($B37,'C10 Entry Sheet'!$A$16:$K$194,20,FALSE))</f>
        <v xml:space="preserve"> </v>
      </c>
    </row>
    <row r="38" spans="1:12" s="29" customFormat="1" ht="24.95" customHeight="1">
      <c r="A38" s="25">
        <f t="shared" si="0"/>
        <v>21</v>
      </c>
      <c r="B38" s="25" t="str">
        <f ca="1">IF(ISBLANK('C10 Entry Sheet'!A28)," ",CELL("contents",'C10 Entry Sheet'!A28))</f>
        <v xml:space="preserve"> </v>
      </c>
      <c r="C38" s="26" t="str">
        <f ca="1">IF(($B38=" ")," ",VLOOKUP($B38,'C10 Entry Sheet'!$A$16:$K$194,5,FALSE))</f>
        <v xml:space="preserve"> </v>
      </c>
      <c r="D38" s="26" t="str">
        <f ca="1">IF(($B38=" ")," ",VLOOKUP($B38,'C10 Entry Sheet'!$A$16:$K$194,6,FALSE))</f>
        <v xml:space="preserve"> </v>
      </c>
      <c r="E38" s="27" t="str">
        <f ca="1">IF(($B38=" ")," ",VLOOKUP($B38,'C10 Entry Sheet'!$A$16:$K$194,9,FALSE))</f>
        <v xml:space="preserve"> </v>
      </c>
      <c r="F38" s="27" t="str">
        <f ca="1">IF(($B38=" ")," ",VLOOKUP($B38,'C10 Entry Sheet'!$A$16:$K$194,7,FALSE))</f>
        <v xml:space="preserve"> </v>
      </c>
      <c r="G38" s="28" t="str">
        <f ca="1">IF(($B38=" ")," ",VLOOKUP($B38,'C10 Entry Sheet'!$A$16:$K$194,14,FALSE))</f>
        <v xml:space="preserve"> </v>
      </c>
      <c r="H38" s="27" t="str">
        <f ca="1">IF(($B38=" ")," ",VLOOKUP($B38,'C10 Entry Sheet'!$A$16:$K$194,8,FALSE))</f>
        <v xml:space="preserve"> </v>
      </c>
      <c r="I38" s="27" t="str">
        <f ca="1">IF(($B38=" ")," ",VLOOKUP($B38,'C10 Entry Sheet'!$A$16:$K$194,13,FALSE))</f>
        <v xml:space="preserve"> </v>
      </c>
      <c r="J38" s="28" t="str">
        <f ca="1">IF(($B38=" ")," ",VLOOKUP($B38,'C10 Entry Sheet'!$A$16:$K$194,17,FALSE))</f>
        <v xml:space="preserve"> </v>
      </c>
      <c r="K38" s="28" t="str">
        <f ca="1">IF(($B38=" ")," ",VLOOKUP($B38,'C10 Entry Sheet'!$A$16:$K$194,19,FALSE))</f>
        <v xml:space="preserve"> </v>
      </c>
      <c r="L38" s="28" t="str">
        <f ca="1">IF(($B38=" ")," ",VLOOKUP($B38,'C10 Entry Sheet'!$A$16:$K$194,20,FALSE))</f>
        <v xml:space="preserve"> </v>
      </c>
    </row>
    <row r="39" spans="1:12" s="29" customFormat="1" ht="24.95" customHeight="1">
      <c r="A39" s="25">
        <f t="shared" si="0"/>
        <v>22</v>
      </c>
      <c r="B39" s="25" t="str">
        <f ca="1">IF(ISBLANK('C10 Entry Sheet'!A29)," ",CELL("contents",'C10 Entry Sheet'!A29))</f>
        <v xml:space="preserve"> </v>
      </c>
      <c r="C39" s="26" t="str">
        <f ca="1">IF(($B39=" ")," ",VLOOKUP($B39,'C10 Entry Sheet'!$A$16:$K$194,5,FALSE))</f>
        <v xml:space="preserve"> </v>
      </c>
      <c r="D39" s="26" t="str">
        <f ca="1">IF(($B39=" ")," ",VLOOKUP($B39,'C10 Entry Sheet'!$A$16:$K$194,6,FALSE))</f>
        <v xml:space="preserve"> </v>
      </c>
      <c r="E39" s="27" t="str">
        <f ca="1">IF(($B39=" ")," ",VLOOKUP($B39,'C10 Entry Sheet'!$A$16:$K$194,9,FALSE))</f>
        <v xml:space="preserve"> </v>
      </c>
      <c r="F39" s="27" t="str">
        <f ca="1">IF(($B39=" ")," ",VLOOKUP($B39,'C10 Entry Sheet'!$A$16:$K$194,7,FALSE))</f>
        <v xml:space="preserve"> </v>
      </c>
      <c r="G39" s="28" t="str">
        <f ca="1">IF(($B39=" ")," ",VLOOKUP($B39,'C10 Entry Sheet'!$A$16:$K$194,14,FALSE))</f>
        <v xml:space="preserve"> </v>
      </c>
      <c r="H39" s="27" t="str">
        <f ca="1">IF(($B39=" ")," ",VLOOKUP($B39,'C10 Entry Sheet'!$A$16:$K$194,8,FALSE))</f>
        <v xml:space="preserve"> </v>
      </c>
      <c r="I39" s="27" t="str">
        <f ca="1">IF(($B39=" ")," ",VLOOKUP($B39,'C10 Entry Sheet'!$A$16:$K$194,13,FALSE))</f>
        <v xml:space="preserve"> </v>
      </c>
      <c r="J39" s="28" t="str">
        <f ca="1">IF(($B39=" ")," ",VLOOKUP($B39,'C10 Entry Sheet'!$A$16:$K$194,17,FALSE))</f>
        <v xml:space="preserve"> </v>
      </c>
      <c r="K39" s="28" t="str">
        <f ca="1">IF(($B39=" ")," ",VLOOKUP($B39,'C10 Entry Sheet'!$A$16:$K$194,19,FALSE))</f>
        <v xml:space="preserve"> </v>
      </c>
      <c r="L39" s="28" t="str">
        <f ca="1">IF(($B39=" ")," ",VLOOKUP($B39,'C10 Entry Sheet'!$A$16:$K$194,20,FALSE))</f>
        <v xml:space="preserve"> </v>
      </c>
    </row>
    <row r="40" spans="1:12" s="29" customFormat="1" ht="24.95" customHeight="1">
      <c r="A40" s="25">
        <f t="shared" si="0"/>
        <v>23</v>
      </c>
      <c r="B40" s="25" t="str">
        <f ca="1">IF(ISBLANK('C10 Entry Sheet'!A30)," ",CELL("contents",'C10 Entry Sheet'!A30))</f>
        <v xml:space="preserve"> </v>
      </c>
      <c r="C40" s="26" t="str">
        <f ca="1">IF(($B40=" ")," ",VLOOKUP($B40,'C10 Entry Sheet'!$A$16:$K$194,5,FALSE))</f>
        <v xml:space="preserve"> </v>
      </c>
      <c r="D40" s="26" t="str">
        <f ca="1">IF(($B40=" ")," ",VLOOKUP($B40,'C10 Entry Sheet'!$A$16:$K$194,6,FALSE))</f>
        <v xml:space="preserve"> </v>
      </c>
      <c r="E40" s="27" t="str">
        <f ca="1">IF(($B40=" ")," ",VLOOKUP($B40,'C10 Entry Sheet'!$A$16:$K$194,9,FALSE))</f>
        <v xml:space="preserve"> </v>
      </c>
      <c r="F40" s="27" t="str">
        <f ca="1">IF(($B40=" ")," ",VLOOKUP($B40,'C10 Entry Sheet'!$A$16:$K$194,7,FALSE))</f>
        <v xml:space="preserve"> </v>
      </c>
      <c r="G40" s="28" t="str">
        <f ca="1">IF(($B40=" ")," ",VLOOKUP($B40,'C10 Entry Sheet'!$A$16:$K$194,14,FALSE))</f>
        <v xml:space="preserve"> </v>
      </c>
      <c r="H40" s="27" t="str">
        <f ca="1">IF(($B40=" ")," ",VLOOKUP($B40,'C10 Entry Sheet'!$A$16:$K$194,8,FALSE))</f>
        <v xml:space="preserve"> </v>
      </c>
      <c r="I40" s="27" t="str">
        <f ca="1">IF(($B40=" ")," ",VLOOKUP($B40,'C10 Entry Sheet'!$A$16:$K$194,13,FALSE))</f>
        <v xml:space="preserve"> </v>
      </c>
      <c r="J40" s="28" t="str">
        <f ca="1">IF(($B40=" ")," ",VLOOKUP($B40,'C10 Entry Sheet'!$A$16:$K$194,17,FALSE))</f>
        <v xml:space="preserve"> </v>
      </c>
      <c r="K40" s="28" t="str">
        <f ca="1">IF(($B40=" ")," ",VLOOKUP($B40,'C10 Entry Sheet'!$A$16:$K$194,19,FALSE))</f>
        <v xml:space="preserve"> </v>
      </c>
      <c r="L40" s="28" t="str">
        <f ca="1">IF(($B40=" ")," ",VLOOKUP($B40,'C10 Entry Sheet'!$A$16:$K$194,20,FALSE))</f>
        <v xml:space="preserve"> </v>
      </c>
    </row>
    <row r="41" spans="1:12" s="29" customFormat="1" ht="24.95" customHeight="1">
      <c r="A41" s="25">
        <f t="shared" ref="A41:A104" si="1">SUM(A40+1)</f>
        <v>24</v>
      </c>
      <c r="B41" s="25" t="str">
        <f ca="1">IF(ISBLANK('C10 Entry Sheet'!A31)," ",CELL("contents",'C10 Entry Sheet'!A31))</f>
        <v xml:space="preserve"> </v>
      </c>
      <c r="C41" s="26" t="str">
        <f ca="1">IF(($B41=" ")," ",VLOOKUP($B41,'C10 Entry Sheet'!$A$16:$K$194,5,FALSE))</f>
        <v xml:space="preserve"> </v>
      </c>
      <c r="D41" s="26" t="str">
        <f ca="1">IF(($B41=" ")," ",VLOOKUP($B41,'C10 Entry Sheet'!$A$16:$K$194,6,FALSE))</f>
        <v xml:space="preserve"> </v>
      </c>
      <c r="E41" s="27" t="str">
        <f ca="1">IF(($B41=" ")," ",VLOOKUP($B41,'C10 Entry Sheet'!$A$16:$K$194,9,FALSE))</f>
        <v xml:space="preserve"> </v>
      </c>
      <c r="F41" s="27" t="str">
        <f ca="1">IF(($B41=" ")," ",VLOOKUP($B41,'C10 Entry Sheet'!$A$16:$K$194,7,FALSE))</f>
        <v xml:space="preserve"> </v>
      </c>
      <c r="G41" s="28" t="str">
        <f ca="1">IF(($B41=" ")," ",VLOOKUP($B41,'C10 Entry Sheet'!$A$16:$K$194,14,FALSE))</f>
        <v xml:space="preserve"> </v>
      </c>
      <c r="H41" s="27" t="str">
        <f ca="1">IF(($B41=" ")," ",VLOOKUP($B41,'C10 Entry Sheet'!$A$16:$K$194,8,FALSE))</f>
        <v xml:space="preserve"> </v>
      </c>
      <c r="I41" s="27" t="str">
        <f ca="1">IF(($B41=" ")," ",VLOOKUP($B41,'C10 Entry Sheet'!$A$16:$K$194,13,FALSE))</f>
        <v xml:space="preserve"> </v>
      </c>
      <c r="J41" s="28" t="str">
        <f ca="1">IF(($B41=" ")," ",VLOOKUP($B41,'C10 Entry Sheet'!$A$16:$K$194,17,FALSE))</f>
        <v xml:space="preserve"> </v>
      </c>
      <c r="K41" s="28" t="str">
        <f ca="1">IF(($B41=" ")," ",VLOOKUP($B41,'C10 Entry Sheet'!$A$16:$K$194,19,FALSE))</f>
        <v xml:space="preserve"> </v>
      </c>
      <c r="L41" s="28" t="str">
        <f ca="1">IF(($B41=" ")," ",VLOOKUP($B41,'C10 Entry Sheet'!$A$16:$K$194,20,FALSE))</f>
        <v xml:space="preserve"> </v>
      </c>
    </row>
    <row r="42" spans="1:12" s="29" customFormat="1" ht="24.95" customHeight="1">
      <c r="A42" s="25">
        <f t="shared" si="1"/>
        <v>25</v>
      </c>
      <c r="B42" s="25" t="str">
        <f ca="1">IF(ISBLANK('C10 Entry Sheet'!A32)," ",CELL("contents",'C10 Entry Sheet'!A32))</f>
        <v xml:space="preserve"> </v>
      </c>
      <c r="C42" s="26" t="str">
        <f ca="1">IF(($B42=" ")," ",VLOOKUP($B42,'C10 Entry Sheet'!$A$16:$K$194,5,FALSE))</f>
        <v xml:space="preserve"> </v>
      </c>
      <c r="D42" s="26" t="str">
        <f ca="1">IF(($B42=" ")," ",VLOOKUP($B42,'C10 Entry Sheet'!$A$16:$K$194,6,FALSE))</f>
        <v xml:space="preserve"> </v>
      </c>
      <c r="E42" s="27" t="str">
        <f ca="1">IF(($B42=" ")," ",VLOOKUP($B42,'C10 Entry Sheet'!$A$16:$K$194,9,FALSE))</f>
        <v xml:space="preserve"> </v>
      </c>
      <c r="F42" s="27" t="str">
        <f ca="1">IF(($B42=" ")," ",VLOOKUP($B42,'C10 Entry Sheet'!$A$16:$K$194,7,FALSE))</f>
        <v xml:space="preserve"> </v>
      </c>
      <c r="G42" s="28" t="str">
        <f ca="1">IF(($B42=" ")," ",VLOOKUP($B42,'C10 Entry Sheet'!$A$16:$K$194,14,FALSE))</f>
        <v xml:space="preserve"> </v>
      </c>
      <c r="H42" s="27" t="str">
        <f ca="1">IF(($B42=" ")," ",VLOOKUP($B42,'C10 Entry Sheet'!$A$16:$K$194,8,FALSE))</f>
        <v xml:space="preserve"> </v>
      </c>
      <c r="I42" s="27" t="str">
        <f ca="1">IF(($B42=" ")," ",VLOOKUP($B42,'C10 Entry Sheet'!$A$16:$K$194,13,FALSE))</f>
        <v xml:space="preserve"> </v>
      </c>
      <c r="J42" s="28" t="str">
        <f ca="1">IF(($B42=" ")," ",VLOOKUP($B42,'C10 Entry Sheet'!$A$16:$K$194,17,FALSE))</f>
        <v xml:space="preserve"> </v>
      </c>
      <c r="K42" s="28" t="str">
        <f ca="1">IF(($B42=" ")," ",VLOOKUP($B42,'C10 Entry Sheet'!$A$16:$K$194,19,FALSE))</f>
        <v xml:space="preserve"> </v>
      </c>
      <c r="L42" s="28" t="str">
        <f ca="1">IF(($B42=" ")," ",VLOOKUP($B42,'C10 Entry Sheet'!$A$16:$K$194,20,FALSE))</f>
        <v xml:space="preserve"> </v>
      </c>
    </row>
    <row r="43" spans="1:12" s="29" customFormat="1" ht="24.95" customHeight="1">
      <c r="A43" s="25">
        <f t="shared" si="1"/>
        <v>26</v>
      </c>
      <c r="B43" s="25" t="str">
        <f ca="1">IF(ISBLANK('C10 Entry Sheet'!A33)," ",CELL("contents",'C10 Entry Sheet'!A33))</f>
        <v xml:space="preserve"> </v>
      </c>
      <c r="C43" s="26" t="str">
        <f ca="1">IF(($B43=" ")," ",VLOOKUP($B43,'C10 Entry Sheet'!$A$16:$K$194,5,FALSE))</f>
        <v xml:space="preserve"> </v>
      </c>
      <c r="D43" s="26" t="str">
        <f ca="1">IF(($B43=" ")," ",VLOOKUP($B43,'C10 Entry Sheet'!$A$16:$K$194,6,FALSE))</f>
        <v xml:space="preserve"> </v>
      </c>
      <c r="E43" s="27" t="str">
        <f ca="1">IF(($B43=" ")," ",VLOOKUP($B43,'C10 Entry Sheet'!$A$16:$K$194,9,FALSE))</f>
        <v xml:space="preserve"> </v>
      </c>
      <c r="F43" s="27" t="str">
        <f ca="1">IF(($B43=" ")," ",VLOOKUP($B43,'C10 Entry Sheet'!$A$16:$K$194,7,FALSE))</f>
        <v xml:space="preserve"> </v>
      </c>
      <c r="G43" s="28" t="str">
        <f ca="1">IF(($B43=" ")," ",VLOOKUP($B43,'C10 Entry Sheet'!$A$16:$K$194,14,FALSE))</f>
        <v xml:space="preserve"> </v>
      </c>
      <c r="H43" s="27" t="str">
        <f ca="1">IF(($B43=" ")," ",VLOOKUP($B43,'C10 Entry Sheet'!$A$16:$K$194,8,FALSE))</f>
        <v xml:space="preserve"> </v>
      </c>
      <c r="I43" s="27" t="str">
        <f ca="1">IF(($B43=" ")," ",VLOOKUP($B43,'C10 Entry Sheet'!$A$16:$K$194,13,FALSE))</f>
        <v xml:space="preserve"> </v>
      </c>
      <c r="J43" s="28" t="str">
        <f ca="1">IF(($B43=" ")," ",VLOOKUP($B43,'C10 Entry Sheet'!$A$16:$K$194,17,FALSE))</f>
        <v xml:space="preserve"> </v>
      </c>
      <c r="K43" s="28" t="str">
        <f ca="1">IF(($B43=" ")," ",VLOOKUP($B43,'C10 Entry Sheet'!$A$16:$K$194,19,FALSE))</f>
        <v xml:space="preserve"> </v>
      </c>
      <c r="L43" s="28" t="str">
        <f ca="1">IF(($B43=" ")," ",VLOOKUP($B43,'C10 Entry Sheet'!$A$16:$K$194,20,FALSE))</f>
        <v xml:space="preserve"> </v>
      </c>
    </row>
    <row r="44" spans="1:12" s="29" customFormat="1" ht="24.95" customHeight="1">
      <c r="A44" s="25">
        <f t="shared" si="1"/>
        <v>27</v>
      </c>
      <c r="B44" s="25" t="str">
        <f ca="1">IF(ISBLANK('C10 Entry Sheet'!A34)," ",CELL("contents",'C10 Entry Sheet'!A34))</f>
        <v xml:space="preserve"> </v>
      </c>
      <c r="C44" s="26" t="str">
        <f ca="1">IF(($B44=" ")," ",VLOOKUP($B44,'C10 Entry Sheet'!$A$16:$K$194,5,FALSE))</f>
        <v xml:space="preserve"> </v>
      </c>
      <c r="D44" s="26" t="str">
        <f ca="1">IF(($B44=" ")," ",VLOOKUP($B44,'C10 Entry Sheet'!$A$16:$K$194,6,FALSE))</f>
        <v xml:space="preserve"> </v>
      </c>
      <c r="E44" s="27" t="str">
        <f ca="1">IF(($B44=" ")," ",VLOOKUP($B44,'C10 Entry Sheet'!$A$16:$K$194,9,FALSE))</f>
        <v xml:space="preserve"> </v>
      </c>
      <c r="F44" s="27" t="str">
        <f ca="1">IF(($B44=" ")," ",VLOOKUP($B44,'C10 Entry Sheet'!$A$16:$K$194,7,FALSE))</f>
        <v xml:space="preserve"> </v>
      </c>
      <c r="G44" s="28" t="str">
        <f ca="1">IF(($B44=" ")," ",VLOOKUP($B44,'C10 Entry Sheet'!$A$16:$K$194,14,FALSE))</f>
        <v xml:space="preserve"> </v>
      </c>
      <c r="H44" s="27" t="str">
        <f ca="1">IF(($B44=" ")," ",VLOOKUP($B44,'C10 Entry Sheet'!$A$16:$K$194,8,FALSE))</f>
        <v xml:space="preserve"> </v>
      </c>
      <c r="I44" s="27" t="str">
        <f ca="1">IF(($B44=" ")," ",VLOOKUP($B44,'C10 Entry Sheet'!$A$16:$K$194,13,FALSE))</f>
        <v xml:space="preserve"> </v>
      </c>
      <c r="J44" s="28" t="str">
        <f ca="1">IF(($B44=" ")," ",VLOOKUP($B44,'C10 Entry Sheet'!$A$16:$K$194,17,FALSE))</f>
        <v xml:space="preserve"> </v>
      </c>
      <c r="K44" s="28" t="str">
        <f ca="1">IF(($B44=" ")," ",VLOOKUP($B44,'C10 Entry Sheet'!$A$16:$K$194,19,FALSE))</f>
        <v xml:space="preserve"> </v>
      </c>
      <c r="L44" s="28" t="str">
        <f ca="1">IF(($B44=" ")," ",VLOOKUP($B44,'C10 Entry Sheet'!$A$16:$K$194,20,FALSE))</f>
        <v xml:space="preserve"> </v>
      </c>
    </row>
    <row r="45" spans="1:12" s="29" customFormat="1" ht="24.95" customHeight="1">
      <c r="A45" s="25">
        <f t="shared" si="1"/>
        <v>28</v>
      </c>
      <c r="B45" s="25" t="str">
        <f ca="1">IF(ISBLANK('C10 Entry Sheet'!A35)," ",CELL("contents",'C10 Entry Sheet'!A35))</f>
        <v xml:space="preserve"> </v>
      </c>
      <c r="C45" s="26" t="str">
        <f ca="1">IF(($B45=" ")," ",VLOOKUP($B45,'C10 Entry Sheet'!$A$16:$K$194,5,FALSE))</f>
        <v xml:space="preserve"> </v>
      </c>
      <c r="D45" s="26" t="str">
        <f ca="1">IF(($B45=" ")," ",VLOOKUP($B45,'C10 Entry Sheet'!$A$16:$K$194,6,FALSE))</f>
        <v xml:space="preserve"> </v>
      </c>
      <c r="E45" s="27" t="str">
        <f ca="1">IF(($B45=" ")," ",VLOOKUP($B45,'C10 Entry Sheet'!$A$16:$K$194,9,FALSE))</f>
        <v xml:space="preserve"> </v>
      </c>
      <c r="F45" s="27" t="str">
        <f ca="1">IF(($B45=" ")," ",VLOOKUP($B45,'C10 Entry Sheet'!$A$16:$K$194,7,FALSE))</f>
        <v xml:space="preserve"> </v>
      </c>
      <c r="G45" s="28" t="str">
        <f ca="1">IF(($B45=" ")," ",VLOOKUP($B45,'C10 Entry Sheet'!$A$16:$K$194,14,FALSE))</f>
        <v xml:space="preserve"> </v>
      </c>
      <c r="H45" s="27" t="str">
        <f ca="1">IF(($B45=" ")," ",VLOOKUP($B45,'C10 Entry Sheet'!$A$16:$K$194,8,FALSE))</f>
        <v xml:space="preserve"> </v>
      </c>
      <c r="I45" s="27" t="str">
        <f ca="1">IF(($B45=" ")," ",VLOOKUP($B45,'C10 Entry Sheet'!$A$16:$K$194,13,FALSE))</f>
        <v xml:space="preserve"> </v>
      </c>
      <c r="J45" s="28" t="str">
        <f ca="1">IF(($B45=" ")," ",VLOOKUP($B45,'C10 Entry Sheet'!$A$16:$K$194,17,FALSE))</f>
        <v xml:space="preserve"> </v>
      </c>
      <c r="K45" s="28" t="str">
        <f ca="1">IF(($B45=" ")," ",VLOOKUP($B45,'C10 Entry Sheet'!$A$16:$K$194,19,FALSE))</f>
        <v xml:space="preserve"> </v>
      </c>
      <c r="L45" s="28" t="str">
        <f ca="1">IF(($B45=" ")," ",VLOOKUP($B45,'C10 Entry Sheet'!$A$16:$K$194,20,FALSE))</f>
        <v xml:space="preserve"> </v>
      </c>
    </row>
    <row r="46" spans="1:12" s="29" customFormat="1" ht="24.95" customHeight="1">
      <c r="A46" s="25">
        <f t="shared" si="1"/>
        <v>29</v>
      </c>
      <c r="B46" s="25" t="str">
        <f ca="1">IF(ISBLANK('C10 Entry Sheet'!A36)," ",CELL("contents",'C10 Entry Sheet'!A36))</f>
        <v xml:space="preserve"> </v>
      </c>
      <c r="C46" s="26" t="str">
        <f ca="1">IF(($B46=" ")," ",VLOOKUP($B46,'C10 Entry Sheet'!$A$16:$K$194,5,FALSE))</f>
        <v xml:space="preserve"> </v>
      </c>
      <c r="D46" s="26" t="str">
        <f ca="1">IF(($B46=" ")," ",VLOOKUP($B46,'C10 Entry Sheet'!$A$16:$K$194,6,FALSE))</f>
        <v xml:space="preserve"> </v>
      </c>
      <c r="E46" s="27" t="str">
        <f ca="1">IF(($B46=" ")," ",VLOOKUP($B46,'C10 Entry Sheet'!$A$16:$K$194,9,FALSE))</f>
        <v xml:space="preserve"> </v>
      </c>
      <c r="F46" s="27" t="str">
        <f ca="1">IF(($B46=" ")," ",VLOOKUP($B46,'C10 Entry Sheet'!$A$16:$K$194,7,FALSE))</f>
        <v xml:space="preserve"> </v>
      </c>
      <c r="G46" s="28" t="str">
        <f ca="1">IF(($B46=" ")," ",VLOOKUP($B46,'C10 Entry Sheet'!$A$16:$K$194,14,FALSE))</f>
        <v xml:space="preserve"> </v>
      </c>
      <c r="H46" s="27" t="str">
        <f ca="1">IF(($B46=" ")," ",VLOOKUP($B46,'C10 Entry Sheet'!$A$16:$K$194,8,FALSE))</f>
        <v xml:space="preserve"> </v>
      </c>
      <c r="I46" s="27" t="str">
        <f ca="1">IF(($B46=" ")," ",VLOOKUP($B46,'C10 Entry Sheet'!$A$16:$K$194,13,FALSE))</f>
        <v xml:space="preserve"> </v>
      </c>
      <c r="J46" s="28" t="str">
        <f ca="1">IF(($B46=" ")," ",VLOOKUP($B46,'C10 Entry Sheet'!$A$16:$K$194,17,FALSE))</f>
        <v xml:space="preserve"> </v>
      </c>
      <c r="K46" s="28" t="str">
        <f ca="1">IF(($B46=" ")," ",VLOOKUP($B46,'C10 Entry Sheet'!$A$16:$K$194,19,FALSE))</f>
        <v xml:space="preserve"> </v>
      </c>
      <c r="L46" s="28" t="str">
        <f ca="1">IF(($B46=" ")," ",VLOOKUP($B46,'C10 Entry Sheet'!$A$16:$K$194,20,FALSE))</f>
        <v xml:space="preserve"> </v>
      </c>
    </row>
    <row r="47" spans="1:12" s="29" customFormat="1" ht="24.95" customHeight="1">
      <c r="A47" s="25">
        <f t="shared" si="1"/>
        <v>30</v>
      </c>
      <c r="B47" s="25" t="str">
        <f ca="1">IF(ISBLANK('C10 Entry Sheet'!A37)," ",CELL("contents",'C10 Entry Sheet'!A37))</f>
        <v xml:space="preserve"> </v>
      </c>
      <c r="C47" s="26" t="str">
        <f ca="1">IF(($B47=" ")," ",VLOOKUP($B47,'C10 Entry Sheet'!$A$16:$K$194,5,FALSE))</f>
        <v xml:space="preserve"> </v>
      </c>
      <c r="D47" s="26" t="str">
        <f ca="1">IF(($B47=" ")," ",VLOOKUP($B47,'C10 Entry Sheet'!$A$16:$K$194,6,FALSE))</f>
        <v xml:space="preserve"> </v>
      </c>
      <c r="E47" s="27" t="str">
        <f ca="1">IF(($B47=" ")," ",VLOOKUP($B47,'C10 Entry Sheet'!$A$16:$K$194,9,FALSE))</f>
        <v xml:space="preserve"> </v>
      </c>
      <c r="F47" s="27" t="str">
        <f ca="1">IF(($B47=" ")," ",VLOOKUP($B47,'C10 Entry Sheet'!$A$16:$K$194,7,FALSE))</f>
        <v xml:space="preserve"> </v>
      </c>
      <c r="G47" s="28" t="str">
        <f ca="1">IF(($B47=" ")," ",VLOOKUP($B47,'C10 Entry Sheet'!$A$16:$K$194,14,FALSE))</f>
        <v xml:space="preserve"> </v>
      </c>
      <c r="H47" s="27" t="str">
        <f ca="1">IF(($B47=" ")," ",VLOOKUP($B47,'C10 Entry Sheet'!$A$16:$K$194,8,FALSE))</f>
        <v xml:space="preserve"> </v>
      </c>
      <c r="I47" s="27" t="str">
        <f ca="1">IF(($B47=" ")," ",VLOOKUP($B47,'C10 Entry Sheet'!$A$16:$K$194,13,FALSE))</f>
        <v xml:space="preserve"> </v>
      </c>
      <c r="J47" s="28" t="str">
        <f ca="1">IF(($B47=" ")," ",VLOOKUP($B47,'C10 Entry Sheet'!$A$16:$K$194,17,FALSE))</f>
        <v xml:space="preserve"> </v>
      </c>
      <c r="K47" s="28" t="str">
        <f ca="1">IF(($B47=" ")," ",VLOOKUP($B47,'C10 Entry Sheet'!$A$16:$K$194,19,FALSE))</f>
        <v xml:space="preserve"> </v>
      </c>
      <c r="L47" s="28" t="str">
        <f ca="1">IF(($B47=" ")," ",VLOOKUP($B47,'C10 Entry Sheet'!$A$16:$K$194,20,FALSE))</f>
        <v xml:space="preserve"> </v>
      </c>
    </row>
    <row r="48" spans="1:12" s="29" customFormat="1" ht="24.95" customHeight="1">
      <c r="A48" s="25">
        <f t="shared" si="1"/>
        <v>31</v>
      </c>
      <c r="B48" s="25" t="str">
        <f ca="1">IF(ISBLANK('C10 Entry Sheet'!A38)," ",CELL("contents",'C10 Entry Sheet'!A38))</f>
        <v xml:space="preserve"> </v>
      </c>
      <c r="C48" s="26" t="str">
        <f ca="1">IF(($B48=" ")," ",VLOOKUP($B48,'C10 Entry Sheet'!$A$16:$K$194,5,FALSE))</f>
        <v xml:space="preserve"> </v>
      </c>
      <c r="D48" s="26" t="str">
        <f ca="1">IF(($B48=" ")," ",VLOOKUP($B48,'C10 Entry Sheet'!$A$16:$K$194,6,FALSE))</f>
        <v xml:space="preserve"> </v>
      </c>
      <c r="E48" s="27" t="str">
        <f ca="1">IF(($B48=" ")," ",VLOOKUP($B48,'C10 Entry Sheet'!$A$16:$K$194,9,FALSE))</f>
        <v xml:space="preserve"> </v>
      </c>
      <c r="F48" s="27" t="str">
        <f ca="1">IF(($B48=" ")," ",VLOOKUP($B48,'C10 Entry Sheet'!$A$16:$K$194,7,FALSE))</f>
        <v xml:space="preserve"> </v>
      </c>
      <c r="G48" s="28" t="str">
        <f ca="1">IF(($B48=" ")," ",VLOOKUP($B48,'C10 Entry Sheet'!$A$16:$K$194,14,FALSE))</f>
        <v xml:space="preserve"> </v>
      </c>
      <c r="H48" s="27" t="str">
        <f ca="1">IF(($B48=" ")," ",VLOOKUP($B48,'C10 Entry Sheet'!$A$16:$K$194,8,FALSE))</f>
        <v xml:space="preserve"> </v>
      </c>
      <c r="I48" s="27" t="str">
        <f ca="1">IF(($B48=" ")," ",VLOOKUP($B48,'C10 Entry Sheet'!$A$16:$K$194,13,FALSE))</f>
        <v xml:space="preserve"> </v>
      </c>
      <c r="J48" s="28" t="str">
        <f ca="1">IF(($B48=" ")," ",VLOOKUP($B48,'C10 Entry Sheet'!$A$16:$K$194,17,FALSE))</f>
        <v xml:space="preserve"> </v>
      </c>
      <c r="K48" s="28" t="str">
        <f ca="1">IF(($B48=" ")," ",VLOOKUP($B48,'C10 Entry Sheet'!$A$16:$K$194,19,FALSE))</f>
        <v xml:space="preserve"> </v>
      </c>
      <c r="L48" s="28" t="str">
        <f ca="1">IF(($B48=" ")," ",VLOOKUP($B48,'C10 Entry Sheet'!$A$16:$K$194,20,FALSE))</f>
        <v xml:space="preserve"> </v>
      </c>
    </row>
    <row r="49" spans="1:12" s="29" customFormat="1" ht="24.95" customHeight="1">
      <c r="A49" s="25">
        <f t="shared" si="1"/>
        <v>32</v>
      </c>
      <c r="B49" s="25" t="str">
        <f ca="1">IF(ISBLANK('C10 Entry Sheet'!A39)," ",CELL("contents",'C10 Entry Sheet'!A39))</f>
        <v xml:space="preserve"> </v>
      </c>
      <c r="C49" s="26" t="str">
        <f ca="1">IF(($B49=" ")," ",VLOOKUP($B49,'C10 Entry Sheet'!$A$16:$K$194,5,FALSE))</f>
        <v xml:space="preserve"> </v>
      </c>
      <c r="D49" s="26" t="str">
        <f ca="1">IF(($B49=" ")," ",VLOOKUP($B49,'C10 Entry Sheet'!$A$16:$K$194,6,FALSE))</f>
        <v xml:space="preserve"> </v>
      </c>
      <c r="E49" s="27" t="str">
        <f ca="1">IF(($B49=" ")," ",VLOOKUP($B49,'C10 Entry Sheet'!$A$16:$K$194,9,FALSE))</f>
        <v xml:space="preserve"> </v>
      </c>
      <c r="F49" s="27" t="str">
        <f ca="1">IF(($B49=" ")," ",VLOOKUP($B49,'C10 Entry Sheet'!$A$16:$K$194,7,FALSE))</f>
        <v xml:space="preserve"> </v>
      </c>
      <c r="G49" s="28" t="str">
        <f ca="1">IF(($B49=" ")," ",VLOOKUP($B49,'C10 Entry Sheet'!$A$16:$K$194,14,FALSE))</f>
        <v xml:space="preserve"> </v>
      </c>
      <c r="H49" s="27" t="str">
        <f ca="1">IF(($B49=" ")," ",VLOOKUP($B49,'C10 Entry Sheet'!$A$16:$K$194,8,FALSE))</f>
        <v xml:space="preserve"> </v>
      </c>
      <c r="I49" s="27" t="str">
        <f ca="1">IF(($B49=" ")," ",VLOOKUP($B49,'C10 Entry Sheet'!$A$16:$K$194,13,FALSE))</f>
        <v xml:space="preserve"> </v>
      </c>
      <c r="J49" s="28" t="str">
        <f ca="1">IF(($B49=" ")," ",VLOOKUP($B49,'C10 Entry Sheet'!$A$16:$K$194,17,FALSE))</f>
        <v xml:space="preserve"> </v>
      </c>
      <c r="K49" s="28" t="str">
        <f ca="1">IF(($B49=" ")," ",VLOOKUP($B49,'C10 Entry Sheet'!$A$16:$K$194,19,FALSE))</f>
        <v xml:space="preserve"> </v>
      </c>
      <c r="L49" s="28" t="str">
        <f ca="1">IF(($B49=" ")," ",VLOOKUP($B49,'C10 Entry Sheet'!$A$16:$K$194,20,FALSE))</f>
        <v xml:space="preserve"> </v>
      </c>
    </row>
    <row r="50" spans="1:12" s="29" customFormat="1" ht="24.95" customHeight="1">
      <c r="A50" s="25">
        <f t="shared" si="1"/>
        <v>33</v>
      </c>
      <c r="B50" s="25" t="str">
        <f ca="1">IF(ISBLANK('C10 Entry Sheet'!A40)," ",CELL("contents",'C10 Entry Sheet'!A40))</f>
        <v xml:space="preserve"> </v>
      </c>
      <c r="C50" s="26" t="str">
        <f ca="1">IF(($B50=" ")," ",VLOOKUP($B50,'C10 Entry Sheet'!$A$16:$K$194,5,FALSE))</f>
        <v xml:space="preserve"> </v>
      </c>
      <c r="D50" s="26" t="str">
        <f ca="1">IF(($B50=" ")," ",VLOOKUP($B50,'C10 Entry Sheet'!$A$16:$K$194,6,FALSE))</f>
        <v xml:space="preserve"> </v>
      </c>
      <c r="E50" s="27" t="str">
        <f ca="1">IF(($B50=" ")," ",VLOOKUP($B50,'C10 Entry Sheet'!$A$16:$K$194,9,FALSE))</f>
        <v xml:space="preserve"> </v>
      </c>
      <c r="F50" s="27" t="str">
        <f ca="1">IF(($B50=" ")," ",VLOOKUP($B50,'C10 Entry Sheet'!$A$16:$K$194,7,FALSE))</f>
        <v xml:space="preserve"> </v>
      </c>
      <c r="G50" s="28" t="str">
        <f ca="1">IF(($B50=" ")," ",VLOOKUP($B50,'C10 Entry Sheet'!$A$16:$K$194,14,FALSE))</f>
        <v xml:space="preserve"> </v>
      </c>
      <c r="H50" s="27" t="str">
        <f ca="1">IF(($B50=" ")," ",VLOOKUP($B50,'C10 Entry Sheet'!$A$16:$K$194,8,FALSE))</f>
        <v xml:space="preserve"> </v>
      </c>
      <c r="I50" s="27" t="str">
        <f ca="1">IF(($B50=" ")," ",VLOOKUP($B50,'C10 Entry Sheet'!$A$16:$K$194,13,FALSE))</f>
        <v xml:space="preserve"> </v>
      </c>
      <c r="J50" s="28" t="str">
        <f ca="1">IF(($B50=" ")," ",VLOOKUP($B50,'C10 Entry Sheet'!$A$16:$K$194,17,FALSE))</f>
        <v xml:space="preserve"> </v>
      </c>
      <c r="K50" s="28" t="str">
        <f ca="1">IF(($B50=" ")," ",VLOOKUP($B50,'C10 Entry Sheet'!$A$16:$K$194,19,FALSE))</f>
        <v xml:space="preserve"> </v>
      </c>
      <c r="L50" s="28" t="str">
        <f ca="1">IF(($B50=" ")," ",VLOOKUP($B50,'C10 Entry Sheet'!$A$16:$K$194,20,FALSE))</f>
        <v xml:space="preserve"> </v>
      </c>
    </row>
    <row r="51" spans="1:12" s="29" customFormat="1" ht="24.95" customHeight="1">
      <c r="A51" s="25">
        <f t="shared" si="1"/>
        <v>34</v>
      </c>
      <c r="B51" s="25" t="str">
        <f ca="1">IF(ISBLANK('C10 Entry Sheet'!A41)," ",CELL("contents",'C10 Entry Sheet'!A41))</f>
        <v xml:space="preserve"> </v>
      </c>
      <c r="C51" s="26" t="str">
        <f ca="1">IF(($B51=" ")," ",VLOOKUP($B51,'C10 Entry Sheet'!$A$16:$K$194,5,FALSE))</f>
        <v xml:space="preserve"> </v>
      </c>
      <c r="D51" s="26" t="str">
        <f ca="1">IF(($B51=" ")," ",VLOOKUP($B51,'C10 Entry Sheet'!$A$16:$K$194,6,FALSE))</f>
        <v xml:space="preserve"> </v>
      </c>
      <c r="E51" s="27" t="str">
        <f ca="1">IF(($B51=" ")," ",VLOOKUP($B51,'C10 Entry Sheet'!$A$16:$K$194,9,FALSE))</f>
        <v xml:space="preserve"> </v>
      </c>
      <c r="F51" s="27" t="str">
        <f ca="1">IF(($B51=" ")," ",VLOOKUP($B51,'C10 Entry Sheet'!$A$16:$K$194,7,FALSE))</f>
        <v xml:space="preserve"> </v>
      </c>
      <c r="G51" s="28" t="str">
        <f ca="1">IF(($B51=" ")," ",VLOOKUP($B51,'C10 Entry Sheet'!$A$16:$K$194,14,FALSE))</f>
        <v xml:space="preserve"> </v>
      </c>
      <c r="H51" s="27" t="str">
        <f ca="1">IF(($B51=" ")," ",VLOOKUP($B51,'C10 Entry Sheet'!$A$16:$K$194,8,FALSE))</f>
        <v xml:space="preserve"> </v>
      </c>
      <c r="I51" s="27" t="str">
        <f ca="1">IF(($B51=" ")," ",VLOOKUP($B51,'C10 Entry Sheet'!$A$16:$K$194,13,FALSE))</f>
        <v xml:space="preserve"> </v>
      </c>
      <c r="J51" s="28" t="str">
        <f ca="1">IF(($B51=" ")," ",VLOOKUP($B51,'C10 Entry Sheet'!$A$16:$K$194,17,FALSE))</f>
        <v xml:space="preserve"> </v>
      </c>
      <c r="K51" s="28" t="str">
        <f ca="1">IF(($B51=" ")," ",VLOOKUP($B51,'C10 Entry Sheet'!$A$16:$K$194,19,FALSE))</f>
        <v xml:space="preserve"> </v>
      </c>
      <c r="L51" s="28" t="str">
        <f ca="1">IF(($B51=" ")," ",VLOOKUP($B51,'C10 Entry Sheet'!$A$16:$K$194,20,FALSE))</f>
        <v xml:space="preserve"> </v>
      </c>
    </row>
    <row r="52" spans="1:12" s="29" customFormat="1" ht="24.95" customHeight="1">
      <c r="A52" s="25">
        <f t="shared" si="1"/>
        <v>35</v>
      </c>
      <c r="B52" s="25" t="str">
        <f ca="1">IF(ISBLANK('C10 Entry Sheet'!A42)," ",CELL("contents",'C10 Entry Sheet'!A42))</f>
        <v xml:space="preserve"> </v>
      </c>
      <c r="C52" s="26" t="str">
        <f ca="1">IF(($B52=" ")," ",VLOOKUP($B52,'C10 Entry Sheet'!$A$16:$K$194,5,FALSE))</f>
        <v xml:space="preserve"> </v>
      </c>
      <c r="D52" s="26" t="str">
        <f ca="1">IF(($B52=" ")," ",VLOOKUP($B52,'C10 Entry Sheet'!$A$16:$K$194,6,FALSE))</f>
        <v xml:space="preserve"> </v>
      </c>
      <c r="E52" s="27" t="str">
        <f ca="1">IF(($B52=" ")," ",VLOOKUP($B52,'C10 Entry Sheet'!$A$16:$K$194,9,FALSE))</f>
        <v xml:space="preserve"> </v>
      </c>
      <c r="F52" s="27" t="str">
        <f ca="1">IF(($B52=" ")," ",VLOOKUP($B52,'C10 Entry Sheet'!$A$16:$K$194,7,FALSE))</f>
        <v xml:space="preserve"> </v>
      </c>
      <c r="G52" s="28" t="str">
        <f ca="1">IF(($B52=" ")," ",VLOOKUP($B52,'C10 Entry Sheet'!$A$16:$K$194,14,FALSE))</f>
        <v xml:space="preserve"> </v>
      </c>
      <c r="H52" s="27" t="str">
        <f ca="1">IF(($B52=" ")," ",VLOOKUP($B52,'C10 Entry Sheet'!$A$16:$K$194,8,FALSE))</f>
        <v xml:space="preserve"> </v>
      </c>
      <c r="I52" s="27" t="str">
        <f ca="1">IF(($B52=" ")," ",VLOOKUP($B52,'C10 Entry Sheet'!$A$16:$K$194,13,FALSE))</f>
        <v xml:space="preserve"> </v>
      </c>
      <c r="J52" s="28" t="str">
        <f ca="1">IF(($B52=" ")," ",VLOOKUP($B52,'C10 Entry Sheet'!$A$16:$K$194,17,FALSE))</f>
        <v xml:space="preserve"> </v>
      </c>
      <c r="K52" s="28" t="str">
        <f ca="1">IF(($B52=" ")," ",VLOOKUP($B52,'C10 Entry Sheet'!$A$16:$K$194,19,FALSE))</f>
        <v xml:space="preserve"> </v>
      </c>
      <c r="L52" s="28" t="str">
        <f ca="1">IF(($B52=" ")," ",VLOOKUP($B52,'C10 Entry Sheet'!$A$16:$K$194,20,FALSE))</f>
        <v xml:space="preserve"> </v>
      </c>
    </row>
    <row r="53" spans="1:12" s="29" customFormat="1" ht="24.95" customHeight="1">
      <c r="A53" s="25">
        <f t="shared" si="1"/>
        <v>36</v>
      </c>
      <c r="B53" s="25" t="str">
        <f ca="1">IF(ISBLANK('C10 Entry Sheet'!A43)," ",CELL("contents",'C10 Entry Sheet'!A43))</f>
        <v xml:space="preserve"> </v>
      </c>
      <c r="C53" s="26" t="str">
        <f ca="1">IF(($B53=" ")," ",VLOOKUP($B53,'C10 Entry Sheet'!$A$16:$K$194,5,FALSE))</f>
        <v xml:space="preserve"> </v>
      </c>
      <c r="D53" s="26" t="str">
        <f ca="1">IF(($B53=" ")," ",VLOOKUP($B53,'C10 Entry Sheet'!$A$16:$K$194,6,FALSE))</f>
        <v xml:space="preserve"> </v>
      </c>
      <c r="E53" s="27" t="str">
        <f ca="1">IF(($B53=" ")," ",VLOOKUP($B53,'C10 Entry Sheet'!$A$16:$K$194,9,FALSE))</f>
        <v xml:space="preserve"> </v>
      </c>
      <c r="F53" s="27" t="str">
        <f ca="1">IF(($B53=" ")," ",VLOOKUP($B53,'C10 Entry Sheet'!$A$16:$K$194,7,FALSE))</f>
        <v xml:space="preserve"> </v>
      </c>
      <c r="G53" s="28" t="str">
        <f ca="1">IF(($B53=" ")," ",VLOOKUP($B53,'C10 Entry Sheet'!$A$16:$K$194,14,FALSE))</f>
        <v xml:space="preserve"> </v>
      </c>
      <c r="H53" s="27" t="str">
        <f ca="1">IF(($B53=" ")," ",VLOOKUP($B53,'C10 Entry Sheet'!$A$16:$K$194,8,FALSE))</f>
        <v xml:space="preserve"> </v>
      </c>
      <c r="I53" s="27" t="str">
        <f ca="1">IF(($B53=" ")," ",VLOOKUP($B53,'C10 Entry Sheet'!$A$16:$K$194,13,FALSE))</f>
        <v xml:space="preserve"> </v>
      </c>
      <c r="J53" s="28" t="str">
        <f ca="1">IF(($B53=" ")," ",VLOOKUP($B53,'C10 Entry Sheet'!$A$16:$K$194,17,FALSE))</f>
        <v xml:space="preserve"> </v>
      </c>
      <c r="K53" s="28" t="str">
        <f ca="1">IF(($B53=" ")," ",VLOOKUP($B53,'C10 Entry Sheet'!$A$16:$K$194,19,FALSE))</f>
        <v xml:space="preserve"> </v>
      </c>
      <c r="L53" s="28" t="str">
        <f ca="1">IF(($B53=" ")," ",VLOOKUP($B53,'C10 Entry Sheet'!$A$16:$K$194,20,FALSE))</f>
        <v xml:space="preserve"> </v>
      </c>
    </row>
    <row r="54" spans="1:12" s="29" customFormat="1" ht="24.95" customHeight="1">
      <c r="A54" s="25">
        <f t="shared" si="1"/>
        <v>37</v>
      </c>
      <c r="B54" s="25" t="str">
        <f ca="1">IF(ISBLANK('C10 Entry Sheet'!A44)," ",CELL("contents",'C10 Entry Sheet'!A44))</f>
        <v xml:space="preserve"> </v>
      </c>
      <c r="C54" s="26" t="str">
        <f ca="1">IF(($B54=" ")," ",VLOOKUP($B54,'C10 Entry Sheet'!$A$16:$K$194,5,FALSE))</f>
        <v xml:space="preserve"> </v>
      </c>
      <c r="D54" s="26" t="str">
        <f ca="1">IF(($B54=" ")," ",VLOOKUP($B54,'C10 Entry Sheet'!$A$16:$K$194,6,FALSE))</f>
        <v xml:space="preserve"> </v>
      </c>
      <c r="E54" s="27" t="str">
        <f ca="1">IF(($B54=" ")," ",VLOOKUP($B54,'C10 Entry Sheet'!$A$16:$K$194,9,FALSE))</f>
        <v xml:space="preserve"> </v>
      </c>
      <c r="F54" s="27" t="str">
        <f ca="1">IF(($B54=" ")," ",VLOOKUP($B54,'C10 Entry Sheet'!$A$16:$K$194,7,FALSE))</f>
        <v xml:space="preserve"> </v>
      </c>
      <c r="G54" s="28" t="str">
        <f ca="1">IF(($B54=" ")," ",VLOOKUP($B54,'C10 Entry Sheet'!$A$16:$K$194,14,FALSE))</f>
        <v xml:space="preserve"> </v>
      </c>
      <c r="H54" s="27" t="str">
        <f ca="1">IF(($B54=" ")," ",VLOOKUP($B54,'C10 Entry Sheet'!$A$16:$K$194,8,FALSE))</f>
        <v xml:space="preserve"> </v>
      </c>
      <c r="I54" s="27" t="str">
        <f ca="1">IF(($B54=" ")," ",VLOOKUP($B54,'C10 Entry Sheet'!$A$16:$K$194,13,FALSE))</f>
        <v xml:space="preserve"> </v>
      </c>
      <c r="J54" s="28" t="str">
        <f ca="1">IF(($B54=" ")," ",VLOOKUP($B54,'C10 Entry Sheet'!$A$16:$K$194,17,FALSE))</f>
        <v xml:space="preserve"> </v>
      </c>
      <c r="K54" s="28" t="str">
        <f ca="1">IF(($B54=" ")," ",VLOOKUP($B54,'C10 Entry Sheet'!$A$16:$K$194,19,FALSE))</f>
        <v xml:space="preserve"> </v>
      </c>
      <c r="L54" s="28" t="str">
        <f ca="1">IF(($B54=" ")," ",VLOOKUP($B54,'C10 Entry Sheet'!$A$16:$K$194,20,FALSE))</f>
        <v xml:space="preserve"> </v>
      </c>
    </row>
    <row r="55" spans="1:12" s="29" customFormat="1" ht="24.95" customHeight="1">
      <c r="A55" s="25">
        <f t="shared" si="1"/>
        <v>38</v>
      </c>
      <c r="B55" s="25" t="str">
        <f ca="1">IF(ISBLANK('C10 Entry Sheet'!A45)," ",CELL("contents",'C10 Entry Sheet'!A45))</f>
        <v xml:space="preserve"> </v>
      </c>
      <c r="C55" s="26" t="str">
        <f ca="1">IF(($B55=" ")," ",VLOOKUP($B55,'C10 Entry Sheet'!$A$16:$K$194,5,FALSE))</f>
        <v xml:space="preserve"> </v>
      </c>
      <c r="D55" s="26" t="str">
        <f ca="1">IF(($B55=" ")," ",VLOOKUP($B55,'C10 Entry Sheet'!$A$16:$K$194,6,FALSE))</f>
        <v xml:space="preserve"> </v>
      </c>
      <c r="E55" s="27" t="str">
        <f ca="1">IF(($B55=" ")," ",VLOOKUP($B55,'C10 Entry Sheet'!$A$16:$K$194,9,FALSE))</f>
        <v xml:space="preserve"> </v>
      </c>
      <c r="F55" s="27" t="str">
        <f ca="1">IF(($B55=" ")," ",VLOOKUP($B55,'C10 Entry Sheet'!$A$16:$K$194,7,FALSE))</f>
        <v xml:space="preserve"> </v>
      </c>
      <c r="G55" s="28" t="str">
        <f ca="1">IF(($B55=" ")," ",VLOOKUP($B55,'C10 Entry Sheet'!$A$16:$K$194,14,FALSE))</f>
        <v xml:space="preserve"> </v>
      </c>
      <c r="H55" s="27" t="str">
        <f ca="1">IF(($B55=" ")," ",VLOOKUP($B55,'C10 Entry Sheet'!$A$16:$K$194,8,FALSE))</f>
        <v xml:space="preserve"> </v>
      </c>
      <c r="I55" s="27" t="str">
        <f ca="1">IF(($B55=" ")," ",VLOOKUP($B55,'C10 Entry Sheet'!$A$16:$K$194,13,FALSE))</f>
        <v xml:space="preserve"> </v>
      </c>
      <c r="J55" s="28" t="str">
        <f ca="1">IF(($B55=" ")," ",VLOOKUP($B55,'C10 Entry Sheet'!$A$16:$K$194,17,FALSE))</f>
        <v xml:space="preserve"> </v>
      </c>
      <c r="K55" s="28" t="str">
        <f ca="1">IF(($B55=" ")," ",VLOOKUP($B55,'C10 Entry Sheet'!$A$16:$K$194,19,FALSE))</f>
        <v xml:space="preserve"> </v>
      </c>
      <c r="L55" s="28" t="str">
        <f ca="1">IF(($B55=" ")," ",VLOOKUP($B55,'C10 Entry Sheet'!$A$16:$K$194,20,FALSE))</f>
        <v xml:space="preserve"> </v>
      </c>
    </row>
    <row r="56" spans="1:12" s="29" customFormat="1" ht="24.95" customHeight="1">
      <c r="A56" s="25">
        <f t="shared" si="1"/>
        <v>39</v>
      </c>
      <c r="B56" s="25" t="str">
        <f ca="1">IF(ISBLANK('C10 Entry Sheet'!A46)," ",CELL("contents",'C10 Entry Sheet'!A46))</f>
        <v xml:space="preserve"> </v>
      </c>
      <c r="C56" s="26" t="str">
        <f ca="1">IF(($B56=" ")," ",VLOOKUP($B56,'C10 Entry Sheet'!$A$16:$K$194,5,FALSE))</f>
        <v xml:space="preserve"> </v>
      </c>
      <c r="D56" s="26" t="str">
        <f ca="1">IF(($B56=" ")," ",VLOOKUP($B56,'C10 Entry Sheet'!$A$16:$K$194,6,FALSE))</f>
        <v xml:space="preserve"> </v>
      </c>
      <c r="E56" s="27" t="str">
        <f ca="1">IF(($B56=" ")," ",VLOOKUP($B56,'C10 Entry Sheet'!$A$16:$K$194,9,FALSE))</f>
        <v xml:space="preserve"> </v>
      </c>
      <c r="F56" s="27" t="str">
        <f ca="1">IF(($B56=" ")," ",VLOOKUP($B56,'C10 Entry Sheet'!$A$16:$K$194,7,FALSE))</f>
        <v xml:space="preserve"> </v>
      </c>
      <c r="G56" s="28" t="str">
        <f ca="1">IF(($B56=" ")," ",VLOOKUP($B56,'C10 Entry Sheet'!$A$16:$K$194,14,FALSE))</f>
        <v xml:space="preserve"> </v>
      </c>
      <c r="H56" s="27" t="str">
        <f ca="1">IF(($B56=" ")," ",VLOOKUP($B56,'C10 Entry Sheet'!$A$16:$K$194,8,FALSE))</f>
        <v xml:space="preserve"> </v>
      </c>
      <c r="I56" s="27" t="str">
        <f ca="1">IF(($B56=" ")," ",VLOOKUP($B56,'C10 Entry Sheet'!$A$16:$K$194,13,FALSE))</f>
        <v xml:space="preserve"> </v>
      </c>
      <c r="J56" s="28" t="str">
        <f ca="1">IF(($B56=" ")," ",VLOOKUP($B56,'C10 Entry Sheet'!$A$16:$K$194,17,FALSE))</f>
        <v xml:space="preserve"> </v>
      </c>
      <c r="K56" s="28" t="str">
        <f ca="1">IF(($B56=" ")," ",VLOOKUP($B56,'C10 Entry Sheet'!$A$16:$K$194,19,FALSE))</f>
        <v xml:space="preserve"> </v>
      </c>
      <c r="L56" s="28" t="str">
        <f ca="1">IF(($B56=" ")," ",VLOOKUP($B56,'C10 Entry Sheet'!$A$16:$K$194,20,FALSE))</f>
        <v xml:space="preserve"> </v>
      </c>
    </row>
    <row r="57" spans="1:12" s="29" customFormat="1" ht="24.95" customHeight="1">
      <c r="A57" s="25">
        <f t="shared" si="1"/>
        <v>40</v>
      </c>
      <c r="B57" s="25" t="str">
        <f ca="1">IF(ISBLANK('C10 Entry Sheet'!A47)," ",CELL("contents",'C10 Entry Sheet'!A47))</f>
        <v xml:space="preserve"> </v>
      </c>
      <c r="C57" s="26" t="str">
        <f ca="1">IF(($B57=" ")," ",VLOOKUP($B57,'C10 Entry Sheet'!$A$16:$K$194,5,FALSE))</f>
        <v xml:space="preserve"> </v>
      </c>
      <c r="D57" s="26" t="str">
        <f ca="1">IF(($B57=" ")," ",VLOOKUP($B57,'C10 Entry Sheet'!$A$16:$K$194,6,FALSE))</f>
        <v xml:space="preserve"> </v>
      </c>
      <c r="E57" s="27" t="str">
        <f ca="1">IF(($B57=" ")," ",VLOOKUP($B57,'C10 Entry Sheet'!$A$16:$K$194,9,FALSE))</f>
        <v xml:space="preserve"> </v>
      </c>
      <c r="F57" s="27" t="str">
        <f ca="1">IF(($B57=" ")," ",VLOOKUP($B57,'C10 Entry Sheet'!$A$16:$K$194,7,FALSE))</f>
        <v xml:space="preserve"> </v>
      </c>
      <c r="G57" s="28" t="str">
        <f ca="1">IF(($B57=" ")," ",VLOOKUP($B57,'C10 Entry Sheet'!$A$16:$K$194,14,FALSE))</f>
        <v xml:space="preserve"> </v>
      </c>
      <c r="H57" s="27" t="str">
        <f ca="1">IF(($B57=" ")," ",VLOOKUP($B57,'C10 Entry Sheet'!$A$16:$K$194,8,FALSE))</f>
        <v xml:space="preserve"> </v>
      </c>
      <c r="I57" s="27" t="str">
        <f ca="1">IF(($B57=" ")," ",VLOOKUP($B57,'C10 Entry Sheet'!$A$16:$K$194,13,FALSE))</f>
        <v xml:space="preserve"> </v>
      </c>
      <c r="J57" s="28" t="str">
        <f ca="1">IF(($B57=" ")," ",VLOOKUP($B57,'C10 Entry Sheet'!$A$16:$K$194,17,FALSE))</f>
        <v xml:space="preserve"> </v>
      </c>
      <c r="K57" s="28" t="str">
        <f ca="1">IF(($B57=" ")," ",VLOOKUP($B57,'C10 Entry Sheet'!$A$16:$K$194,19,FALSE))</f>
        <v xml:space="preserve"> </v>
      </c>
      <c r="L57" s="28" t="str">
        <f ca="1">IF(($B57=" ")," ",VLOOKUP($B57,'C10 Entry Sheet'!$A$16:$K$194,20,FALSE))</f>
        <v xml:space="preserve"> </v>
      </c>
    </row>
    <row r="58" spans="1:12" s="29" customFormat="1" ht="24.95" customHeight="1">
      <c r="A58" s="25">
        <f t="shared" si="1"/>
        <v>41</v>
      </c>
      <c r="B58" s="25" t="str">
        <f ca="1">IF(ISBLANK('C10 Entry Sheet'!A48)," ",CELL("contents",'C10 Entry Sheet'!A48))</f>
        <v xml:space="preserve"> </v>
      </c>
      <c r="C58" s="26" t="str">
        <f ca="1">IF(($B58=" ")," ",VLOOKUP($B58,'C10 Entry Sheet'!$A$16:$K$194,5,FALSE))</f>
        <v xml:space="preserve"> </v>
      </c>
      <c r="D58" s="26" t="str">
        <f ca="1">IF(($B58=" ")," ",VLOOKUP($B58,'C10 Entry Sheet'!$A$16:$K$194,6,FALSE))</f>
        <v xml:space="preserve"> </v>
      </c>
      <c r="E58" s="27" t="str">
        <f ca="1">IF(($B58=" ")," ",VLOOKUP($B58,'C10 Entry Sheet'!$A$16:$K$194,9,FALSE))</f>
        <v xml:space="preserve"> </v>
      </c>
      <c r="F58" s="27" t="str">
        <f ca="1">IF(($B58=" ")," ",VLOOKUP($B58,'C10 Entry Sheet'!$A$16:$K$194,7,FALSE))</f>
        <v xml:space="preserve"> </v>
      </c>
      <c r="G58" s="28" t="str">
        <f ca="1">IF(($B58=" ")," ",VLOOKUP($B58,'C10 Entry Sheet'!$A$16:$K$194,14,FALSE))</f>
        <v xml:space="preserve"> </v>
      </c>
      <c r="H58" s="27" t="str">
        <f ca="1">IF(($B58=" ")," ",VLOOKUP($B58,'C10 Entry Sheet'!$A$16:$K$194,8,FALSE))</f>
        <v xml:space="preserve"> </v>
      </c>
      <c r="I58" s="27" t="str">
        <f ca="1">IF(($B58=" ")," ",VLOOKUP($B58,'C10 Entry Sheet'!$A$16:$K$194,13,FALSE))</f>
        <v xml:space="preserve"> </v>
      </c>
      <c r="J58" s="28" t="str">
        <f ca="1">IF(($B58=" ")," ",VLOOKUP($B58,'C10 Entry Sheet'!$A$16:$K$194,17,FALSE))</f>
        <v xml:space="preserve"> </v>
      </c>
      <c r="K58" s="28" t="str">
        <f ca="1">IF(($B58=" ")," ",VLOOKUP($B58,'C10 Entry Sheet'!$A$16:$K$194,19,FALSE))</f>
        <v xml:space="preserve"> </v>
      </c>
      <c r="L58" s="28" t="str">
        <f ca="1">IF(($B58=" ")," ",VLOOKUP($B58,'C10 Entry Sheet'!$A$16:$K$194,20,FALSE))</f>
        <v xml:space="preserve"> </v>
      </c>
    </row>
    <row r="59" spans="1:12" s="29" customFormat="1" ht="24.95" customHeight="1">
      <c r="A59" s="25">
        <f t="shared" si="1"/>
        <v>42</v>
      </c>
      <c r="B59" s="25" t="str">
        <f ca="1">IF(ISBLANK('C10 Entry Sheet'!A49)," ",CELL("contents",'C10 Entry Sheet'!A49))</f>
        <v xml:space="preserve"> </v>
      </c>
      <c r="C59" s="26" t="str">
        <f ca="1">IF(($B59=" ")," ",VLOOKUP($B59,'C10 Entry Sheet'!$A$16:$K$194,5,FALSE))</f>
        <v xml:space="preserve"> </v>
      </c>
      <c r="D59" s="26" t="str">
        <f ca="1">IF(($B59=" ")," ",VLOOKUP($B59,'C10 Entry Sheet'!$A$16:$K$194,6,FALSE))</f>
        <v xml:space="preserve"> </v>
      </c>
      <c r="E59" s="27" t="str">
        <f ca="1">IF(($B59=" ")," ",VLOOKUP($B59,'C10 Entry Sheet'!$A$16:$K$194,9,FALSE))</f>
        <v xml:space="preserve"> </v>
      </c>
      <c r="F59" s="27" t="str">
        <f ca="1">IF(($B59=" ")," ",VLOOKUP($B59,'C10 Entry Sheet'!$A$16:$K$194,7,FALSE))</f>
        <v xml:space="preserve"> </v>
      </c>
      <c r="G59" s="28" t="str">
        <f ca="1">IF(($B59=" ")," ",VLOOKUP($B59,'C10 Entry Sheet'!$A$16:$K$194,14,FALSE))</f>
        <v xml:space="preserve"> </v>
      </c>
      <c r="H59" s="27" t="str">
        <f ca="1">IF(($B59=" ")," ",VLOOKUP($B59,'C10 Entry Sheet'!$A$16:$K$194,8,FALSE))</f>
        <v xml:space="preserve"> </v>
      </c>
      <c r="I59" s="27" t="str">
        <f ca="1">IF(($B59=" ")," ",VLOOKUP($B59,'C10 Entry Sheet'!$A$16:$K$194,13,FALSE))</f>
        <v xml:space="preserve"> </v>
      </c>
      <c r="J59" s="28" t="str">
        <f ca="1">IF(($B59=" ")," ",VLOOKUP($B59,'C10 Entry Sheet'!$A$16:$K$194,17,FALSE))</f>
        <v xml:space="preserve"> </v>
      </c>
      <c r="K59" s="28" t="str">
        <f ca="1">IF(($B59=" ")," ",VLOOKUP($B59,'C10 Entry Sheet'!$A$16:$K$194,19,FALSE))</f>
        <v xml:space="preserve"> </v>
      </c>
      <c r="L59" s="28" t="str">
        <f ca="1">IF(($B59=" ")," ",VLOOKUP($B59,'C10 Entry Sheet'!$A$16:$K$194,20,FALSE))</f>
        <v xml:space="preserve"> </v>
      </c>
    </row>
    <row r="60" spans="1:12" s="29" customFormat="1" ht="24.95" customHeight="1">
      <c r="A60" s="25">
        <f t="shared" si="1"/>
        <v>43</v>
      </c>
      <c r="B60" s="25" t="str">
        <f ca="1">IF(ISBLANK('C10 Entry Sheet'!A50)," ",CELL("contents",'C10 Entry Sheet'!A50))</f>
        <v xml:space="preserve"> </v>
      </c>
      <c r="C60" s="26" t="str">
        <f ca="1">IF(($B60=" ")," ",VLOOKUP($B60,'C10 Entry Sheet'!$A$16:$K$194,5,FALSE))</f>
        <v xml:space="preserve"> </v>
      </c>
      <c r="D60" s="26" t="str">
        <f ca="1">IF(($B60=" ")," ",VLOOKUP($B60,'C10 Entry Sheet'!$A$16:$K$194,6,FALSE))</f>
        <v xml:space="preserve"> </v>
      </c>
      <c r="E60" s="27" t="str">
        <f ca="1">IF(($B60=" ")," ",VLOOKUP($B60,'C10 Entry Sheet'!$A$16:$K$194,9,FALSE))</f>
        <v xml:space="preserve"> </v>
      </c>
      <c r="F60" s="27" t="str">
        <f ca="1">IF(($B60=" ")," ",VLOOKUP($B60,'C10 Entry Sheet'!$A$16:$K$194,7,FALSE))</f>
        <v xml:space="preserve"> </v>
      </c>
      <c r="G60" s="28" t="str">
        <f ca="1">IF(($B60=" ")," ",VLOOKUP($B60,'C10 Entry Sheet'!$A$16:$K$194,14,FALSE))</f>
        <v xml:space="preserve"> </v>
      </c>
      <c r="H60" s="27" t="str">
        <f ca="1">IF(($B60=" ")," ",VLOOKUP($B60,'C10 Entry Sheet'!$A$16:$K$194,8,FALSE))</f>
        <v xml:space="preserve"> </v>
      </c>
      <c r="I60" s="27" t="str">
        <f ca="1">IF(($B60=" ")," ",VLOOKUP($B60,'C10 Entry Sheet'!$A$16:$K$194,13,FALSE))</f>
        <v xml:space="preserve"> </v>
      </c>
      <c r="J60" s="28" t="str">
        <f ca="1">IF(($B60=" ")," ",VLOOKUP($B60,'C10 Entry Sheet'!$A$16:$K$194,17,FALSE))</f>
        <v xml:space="preserve"> </v>
      </c>
      <c r="K60" s="28" t="str">
        <f ca="1">IF(($B60=" ")," ",VLOOKUP($B60,'C10 Entry Sheet'!$A$16:$K$194,19,FALSE))</f>
        <v xml:space="preserve"> </v>
      </c>
      <c r="L60" s="28" t="str">
        <f ca="1">IF(($B60=" ")," ",VLOOKUP($B60,'C10 Entry Sheet'!$A$16:$K$194,20,FALSE))</f>
        <v xml:space="preserve"> </v>
      </c>
    </row>
    <row r="61" spans="1:12" s="29" customFormat="1" ht="24.95" customHeight="1">
      <c r="A61" s="25">
        <f t="shared" si="1"/>
        <v>44</v>
      </c>
      <c r="B61" s="25" t="str">
        <f ca="1">IF(ISBLANK('C10 Entry Sheet'!A51)," ",CELL("contents",'C10 Entry Sheet'!A51))</f>
        <v xml:space="preserve"> </v>
      </c>
      <c r="C61" s="26" t="str">
        <f ca="1">IF(($B61=" ")," ",VLOOKUP($B61,'C10 Entry Sheet'!$A$16:$K$194,5,FALSE))</f>
        <v xml:space="preserve"> </v>
      </c>
      <c r="D61" s="26" t="str">
        <f ca="1">IF(($B61=" ")," ",VLOOKUP($B61,'C10 Entry Sheet'!$A$16:$K$194,6,FALSE))</f>
        <v xml:space="preserve"> </v>
      </c>
      <c r="E61" s="27" t="str">
        <f ca="1">IF(($B61=" ")," ",VLOOKUP($B61,'C10 Entry Sheet'!$A$16:$K$194,9,FALSE))</f>
        <v xml:space="preserve"> </v>
      </c>
      <c r="F61" s="27" t="str">
        <f ca="1">IF(($B61=" ")," ",VLOOKUP($B61,'C10 Entry Sheet'!$A$16:$K$194,7,FALSE))</f>
        <v xml:space="preserve"> </v>
      </c>
      <c r="G61" s="28" t="str">
        <f ca="1">IF(($B61=" ")," ",VLOOKUP($B61,'C10 Entry Sheet'!$A$16:$K$194,14,FALSE))</f>
        <v xml:space="preserve"> </v>
      </c>
      <c r="H61" s="27" t="str">
        <f ca="1">IF(($B61=" ")," ",VLOOKUP($B61,'C10 Entry Sheet'!$A$16:$K$194,8,FALSE))</f>
        <v xml:space="preserve"> </v>
      </c>
      <c r="I61" s="27" t="str">
        <f ca="1">IF(($B61=" ")," ",VLOOKUP($B61,'C10 Entry Sheet'!$A$16:$K$194,13,FALSE))</f>
        <v xml:space="preserve"> </v>
      </c>
      <c r="J61" s="28" t="str">
        <f ca="1">IF(($B61=" ")," ",VLOOKUP($B61,'C10 Entry Sheet'!$A$16:$K$194,17,FALSE))</f>
        <v xml:space="preserve"> </v>
      </c>
      <c r="K61" s="28" t="str">
        <f ca="1">IF(($B61=" ")," ",VLOOKUP($B61,'C10 Entry Sheet'!$A$16:$K$194,19,FALSE))</f>
        <v xml:space="preserve"> </v>
      </c>
      <c r="L61" s="28" t="str">
        <f ca="1">IF(($B61=" ")," ",VLOOKUP($B61,'C10 Entry Sheet'!$A$16:$K$194,20,FALSE))</f>
        <v xml:space="preserve"> </v>
      </c>
    </row>
    <row r="62" spans="1:12" s="29" customFormat="1" ht="24.95" customHeight="1">
      <c r="A62" s="25">
        <f t="shared" si="1"/>
        <v>45</v>
      </c>
      <c r="B62" s="25" t="str">
        <f ca="1">IF(ISBLANK('C10 Entry Sheet'!A52)," ",CELL("contents",'C10 Entry Sheet'!A52))</f>
        <v xml:space="preserve"> </v>
      </c>
      <c r="C62" s="26" t="str">
        <f ca="1">IF(($B62=" ")," ",VLOOKUP($B62,'C10 Entry Sheet'!$A$16:$K$194,5,FALSE))</f>
        <v xml:space="preserve"> </v>
      </c>
      <c r="D62" s="26" t="str">
        <f ca="1">IF(($B62=" ")," ",VLOOKUP($B62,'C10 Entry Sheet'!$A$16:$K$194,6,FALSE))</f>
        <v xml:space="preserve"> </v>
      </c>
      <c r="E62" s="27" t="str">
        <f ca="1">IF(($B62=" ")," ",VLOOKUP($B62,'C10 Entry Sheet'!$A$16:$K$194,9,FALSE))</f>
        <v xml:space="preserve"> </v>
      </c>
      <c r="F62" s="27" t="str">
        <f ca="1">IF(($B62=" ")," ",VLOOKUP($B62,'C10 Entry Sheet'!$A$16:$K$194,7,FALSE))</f>
        <v xml:space="preserve"> </v>
      </c>
      <c r="G62" s="28" t="str">
        <f ca="1">IF(($B62=" ")," ",VLOOKUP($B62,'C10 Entry Sheet'!$A$16:$K$194,14,FALSE))</f>
        <v xml:space="preserve"> </v>
      </c>
      <c r="H62" s="27" t="str">
        <f ca="1">IF(($B62=" ")," ",VLOOKUP($B62,'C10 Entry Sheet'!$A$16:$K$194,8,FALSE))</f>
        <v xml:space="preserve"> </v>
      </c>
      <c r="I62" s="27" t="str">
        <f ca="1">IF(($B62=" ")," ",VLOOKUP($B62,'C10 Entry Sheet'!$A$16:$K$194,13,FALSE))</f>
        <v xml:space="preserve"> </v>
      </c>
      <c r="J62" s="28" t="str">
        <f ca="1">IF(($B62=" ")," ",VLOOKUP($B62,'C10 Entry Sheet'!$A$16:$K$194,17,FALSE))</f>
        <v xml:space="preserve"> </v>
      </c>
      <c r="K62" s="28" t="str">
        <f ca="1">IF(($B62=" ")," ",VLOOKUP($B62,'C10 Entry Sheet'!$A$16:$K$194,19,FALSE))</f>
        <v xml:space="preserve"> </v>
      </c>
      <c r="L62" s="28" t="str">
        <f ca="1">IF(($B62=" ")," ",VLOOKUP($B62,'C10 Entry Sheet'!$A$16:$K$194,20,FALSE))</f>
        <v xml:space="preserve"> </v>
      </c>
    </row>
    <row r="63" spans="1:12" s="29" customFormat="1" ht="24.95" customHeight="1">
      <c r="A63" s="25">
        <f t="shared" si="1"/>
        <v>46</v>
      </c>
      <c r="B63" s="25" t="str">
        <f ca="1">IF(ISBLANK('C10 Entry Sheet'!A53)," ",CELL("contents",'C10 Entry Sheet'!A53))</f>
        <v xml:space="preserve"> </v>
      </c>
      <c r="C63" s="26" t="str">
        <f ca="1">IF(($B63=" ")," ",VLOOKUP($B63,'C10 Entry Sheet'!$A$16:$K$194,5,FALSE))</f>
        <v xml:space="preserve"> </v>
      </c>
      <c r="D63" s="26" t="str">
        <f ca="1">IF(($B63=" ")," ",VLOOKUP($B63,'C10 Entry Sheet'!$A$16:$K$194,6,FALSE))</f>
        <v xml:space="preserve"> </v>
      </c>
      <c r="E63" s="27" t="str">
        <f ca="1">IF(($B63=" ")," ",VLOOKUP($B63,'C10 Entry Sheet'!$A$16:$K$194,9,FALSE))</f>
        <v xml:space="preserve"> </v>
      </c>
      <c r="F63" s="27" t="str">
        <f ca="1">IF(($B63=" ")," ",VLOOKUP($B63,'C10 Entry Sheet'!$A$16:$K$194,7,FALSE))</f>
        <v xml:space="preserve"> </v>
      </c>
      <c r="G63" s="28" t="str">
        <f ca="1">IF(($B63=" ")," ",VLOOKUP($B63,'C10 Entry Sheet'!$A$16:$K$194,14,FALSE))</f>
        <v xml:space="preserve"> </v>
      </c>
      <c r="H63" s="27" t="str">
        <f ca="1">IF(($B63=" ")," ",VLOOKUP($B63,'C10 Entry Sheet'!$A$16:$K$194,8,FALSE))</f>
        <v xml:space="preserve"> </v>
      </c>
      <c r="I63" s="27" t="str">
        <f ca="1">IF(($B63=" ")," ",VLOOKUP($B63,'C10 Entry Sheet'!$A$16:$K$194,13,FALSE))</f>
        <v xml:space="preserve"> </v>
      </c>
      <c r="J63" s="28" t="str">
        <f ca="1">IF(($B63=" ")," ",VLOOKUP($B63,'C10 Entry Sheet'!$A$16:$K$194,17,FALSE))</f>
        <v xml:space="preserve"> </v>
      </c>
      <c r="K63" s="28" t="str">
        <f ca="1">IF(($B63=" ")," ",VLOOKUP($B63,'C10 Entry Sheet'!$A$16:$K$194,19,FALSE))</f>
        <v xml:space="preserve"> </v>
      </c>
      <c r="L63" s="28" t="str">
        <f ca="1">IF(($B63=" ")," ",VLOOKUP($B63,'C10 Entry Sheet'!$A$16:$K$194,20,FALSE))</f>
        <v xml:space="preserve"> </v>
      </c>
    </row>
    <row r="64" spans="1:12" s="29" customFormat="1" ht="24.95" customHeight="1">
      <c r="A64" s="25">
        <f t="shared" si="1"/>
        <v>47</v>
      </c>
      <c r="B64" s="25" t="str">
        <f ca="1">IF(ISBLANK('C10 Entry Sheet'!A54)," ",CELL("contents",'C10 Entry Sheet'!A54))</f>
        <v xml:space="preserve"> </v>
      </c>
      <c r="C64" s="26" t="str">
        <f ca="1">IF(($B64=" ")," ",VLOOKUP($B64,'C10 Entry Sheet'!$A$16:$K$194,5,FALSE))</f>
        <v xml:space="preserve"> </v>
      </c>
      <c r="D64" s="26" t="str">
        <f ca="1">IF(($B64=" ")," ",VLOOKUP($B64,'C10 Entry Sheet'!$A$16:$K$194,6,FALSE))</f>
        <v xml:space="preserve"> </v>
      </c>
      <c r="E64" s="27" t="str">
        <f ca="1">IF(($B64=" ")," ",VLOOKUP($B64,'C10 Entry Sheet'!$A$16:$K$194,9,FALSE))</f>
        <v xml:space="preserve"> </v>
      </c>
      <c r="F64" s="27" t="str">
        <f ca="1">IF(($B64=" ")," ",VLOOKUP($B64,'C10 Entry Sheet'!$A$16:$K$194,7,FALSE))</f>
        <v xml:space="preserve"> </v>
      </c>
      <c r="G64" s="28" t="str">
        <f ca="1">IF(($B64=" ")," ",VLOOKUP($B64,'C10 Entry Sheet'!$A$16:$K$194,14,FALSE))</f>
        <v xml:space="preserve"> </v>
      </c>
      <c r="H64" s="27" t="str">
        <f ca="1">IF(($B64=" ")," ",VLOOKUP($B64,'C10 Entry Sheet'!$A$16:$K$194,8,FALSE))</f>
        <v xml:space="preserve"> </v>
      </c>
      <c r="I64" s="27" t="str">
        <f ca="1">IF(($B64=" ")," ",VLOOKUP($B64,'C10 Entry Sheet'!$A$16:$K$194,13,FALSE))</f>
        <v xml:space="preserve"> </v>
      </c>
      <c r="J64" s="28" t="str">
        <f ca="1">IF(($B64=" ")," ",VLOOKUP($B64,'C10 Entry Sheet'!$A$16:$K$194,17,FALSE))</f>
        <v xml:space="preserve"> </v>
      </c>
      <c r="K64" s="28" t="str">
        <f ca="1">IF(($B64=" ")," ",VLOOKUP($B64,'C10 Entry Sheet'!$A$16:$K$194,19,FALSE))</f>
        <v xml:space="preserve"> </v>
      </c>
      <c r="L64" s="28" t="str">
        <f ca="1">IF(($B64=" ")," ",VLOOKUP($B64,'C10 Entry Sheet'!$A$16:$K$194,20,FALSE))</f>
        <v xml:space="preserve"> </v>
      </c>
    </row>
    <row r="65" spans="1:12" s="29" customFormat="1" ht="24.95" customHeight="1">
      <c r="A65" s="25">
        <f t="shared" si="1"/>
        <v>48</v>
      </c>
      <c r="B65" s="25" t="str">
        <f ca="1">IF(ISBLANK('C10 Entry Sheet'!A55)," ",CELL("contents",'C10 Entry Sheet'!A55))</f>
        <v xml:space="preserve"> </v>
      </c>
      <c r="C65" s="26" t="str">
        <f ca="1">IF(($B65=" ")," ",VLOOKUP($B65,'C10 Entry Sheet'!$A$16:$K$194,5,FALSE))</f>
        <v xml:space="preserve"> </v>
      </c>
      <c r="D65" s="26" t="str">
        <f ca="1">IF(($B65=" ")," ",VLOOKUP($B65,'C10 Entry Sheet'!$A$16:$K$194,6,FALSE))</f>
        <v xml:space="preserve"> </v>
      </c>
      <c r="E65" s="27" t="str">
        <f ca="1">IF(($B65=" ")," ",VLOOKUP($B65,'C10 Entry Sheet'!$A$16:$K$194,9,FALSE))</f>
        <v xml:space="preserve"> </v>
      </c>
      <c r="F65" s="27" t="str">
        <f ca="1">IF(($B65=" ")," ",VLOOKUP($B65,'C10 Entry Sheet'!$A$16:$K$194,7,FALSE))</f>
        <v xml:space="preserve"> </v>
      </c>
      <c r="G65" s="28" t="str">
        <f ca="1">IF(($B65=" ")," ",VLOOKUP($B65,'C10 Entry Sheet'!$A$16:$K$194,14,FALSE))</f>
        <v xml:space="preserve"> </v>
      </c>
      <c r="H65" s="27" t="str">
        <f ca="1">IF(($B65=" ")," ",VLOOKUP($B65,'C10 Entry Sheet'!$A$16:$K$194,8,FALSE))</f>
        <v xml:space="preserve"> </v>
      </c>
      <c r="I65" s="27" t="str">
        <f ca="1">IF(($B65=" ")," ",VLOOKUP($B65,'C10 Entry Sheet'!$A$16:$K$194,13,FALSE))</f>
        <v xml:space="preserve"> </v>
      </c>
      <c r="J65" s="28" t="str">
        <f ca="1">IF(($B65=" ")," ",VLOOKUP($B65,'C10 Entry Sheet'!$A$16:$K$194,17,FALSE))</f>
        <v xml:space="preserve"> </v>
      </c>
      <c r="K65" s="28" t="str">
        <f ca="1">IF(($B65=" ")," ",VLOOKUP($B65,'C10 Entry Sheet'!$A$16:$K$194,19,FALSE))</f>
        <v xml:space="preserve"> </v>
      </c>
      <c r="L65" s="28" t="str">
        <f ca="1">IF(($B65=" ")," ",VLOOKUP($B65,'C10 Entry Sheet'!$A$16:$K$194,20,FALSE))</f>
        <v xml:space="preserve"> </v>
      </c>
    </row>
    <row r="66" spans="1:12" s="29" customFormat="1" ht="24.95" customHeight="1">
      <c r="A66" s="25">
        <f t="shared" si="1"/>
        <v>49</v>
      </c>
      <c r="B66" s="25" t="str">
        <f ca="1">IF(ISBLANK('C10 Entry Sheet'!A56)," ",CELL("contents",'C10 Entry Sheet'!A56))</f>
        <v xml:space="preserve"> </v>
      </c>
      <c r="C66" s="26" t="str">
        <f ca="1">IF(($B66=" ")," ",VLOOKUP($B66,'C10 Entry Sheet'!$A$16:$K$194,5,FALSE))</f>
        <v xml:space="preserve"> </v>
      </c>
      <c r="D66" s="26" t="str">
        <f ca="1">IF(($B66=" ")," ",VLOOKUP($B66,'C10 Entry Sheet'!$A$16:$K$194,6,FALSE))</f>
        <v xml:space="preserve"> </v>
      </c>
      <c r="E66" s="27" t="str">
        <f ca="1">IF(($B66=" ")," ",VLOOKUP($B66,'C10 Entry Sheet'!$A$16:$K$194,9,FALSE))</f>
        <v xml:space="preserve"> </v>
      </c>
      <c r="F66" s="27" t="str">
        <f ca="1">IF(($B66=" ")," ",VLOOKUP($B66,'C10 Entry Sheet'!$A$16:$K$194,7,FALSE))</f>
        <v xml:space="preserve"> </v>
      </c>
      <c r="G66" s="28" t="str">
        <f ca="1">IF(($B66=" ")," ",VLOOKUP($B66,'C10 Entry Sheet'!$A$16:$K$194,14,FALSE))</f>
        <v xml:space="preserve"> </v>
      </c>
      <c r="H66" s="27" t="str">
        <f ca="1">IF(($B66=" ")," ",VLOOKUP($B66,'C10 Entry Sheet'!$A$16:$K$194,8,FALSE))</f>
        <v xml:space="preserve"> </v>
      </c>
      <c r="I66" s="27" t="str">
        <f ca="1">IF(($B66=" ")," ",VLOOKUP($B66,'C10 Entry Sheet'!$A$16:$K$194,13,FALSE))</f>
        <v xml:space="preserve"> </v>
      </c>
      <c r="J66" s="28" t="str">
        <f ca="1">IF(($B66=" ")," ",VLOOKUP($B66,'C10 Entry Sheet'!$A$16:$K$194,17,FALSE))</f>
        <v xml:space="preserve"> </v>
      </c>
      <c r="K66" s="28" t="str">
        <f ca="1">IF(($B66=" ")," ",VLOOKUP($B66,'C10 Entry Sheet'!$A$16:$K$194,19,FALSE))</f>
        <v xml:space="preserve"> </v>
      </c>
      <c r="L66" s="28" t="str">
        <f ca="1">IF(($B66=" ")," ",VLOOKUP($B66,'C10 Entry Sheet'!$A$16:$K$194,20,FALSE))</f>
        <v xml:space="preserve"> </v>
      </c>
    </row>
    <row r="67" spans="1:12" s="29" customFormat="1" ht="24.95" customHeight="1">
      <c r="A67" s="25">
        <f t="shared" si="1"/>
        <v>50</v>
      </c>
      <c r="B67" s="25" t="str">
        <f ca="1">IF(ISBLANK('C10 Entry Sheet'!A57)," ",CELL("contents",'C10 Entry Sheet'!A57))</f>
        <v xml:space="preserve"> </v>
      </c>
      <c r="C67" s="26" t="str">
        <f ca="1">IF(($B67=" ")," ",VLOOKUP($B67,'C10 Entry Sheet'!$A$16:$K$194,5,FALSE))</f>
        <v xml:space="preserve"> </v>
      </c>
      <c r="D67" s="26" t="str">
        <f ca="1">IF(($B67=" ")," ",VLOOKUP($B67,'C10 Entry Sheet'!$A$16:$K$194,6,FALSE))</f>
        <v xml:space="preserve"> </v>
      </c>
      <c r="E67" s="27" t="str">
        <f ca="1">IF(($B67=" ")," ",VLOOKUP($B67,'C10 Entry Sheet'!$A$16:$K$194,9,FALSE))</f>
        <v xml:space="preserve"> </v>
      </c>
      <c r="F67" s="27" t="str">
        <f ca="1">IF(($B67=" ")," ",VLOOKUP($B67,'C10 Entry Sheet'!$A$16:$K$194,7,FALSE))</f>
        <v xml:space="preserve"> </v>
      </c>
      <c r="G67" s="28" t="str">
        <f ca="1">IF(($B67=" ")," ",VLOOKUP($B67,'C10 Entry Sheet'!$A$16:$K$194,14,FALSE))</f>
        <v xml:space="preserve"> </v>
      </c>
      <c r="H67" s="27" t="str">
        <f ca="1">IF(($B67=" ")," ",VLOOKUP($B67,'C10 Entry Sheet'!$A$16:$K$194,8,FALSE))</f>
        <v xml:space="preserve"> </v>
      </c>
      <c r="I67" s="27" t="str">
        <f ca="1">IF(($B67=" ")," ",VLOOKUP($B67,'C10 Entry Sheet'!$A$16:$K$194,13,FALSE))</f>
        <v xml:space="preserve"> </v>
      </c>
      <c r="J67" s="28" t="str">
        <f ca="1">IF(($B67=" ")," ",VLOOKUP($B67,'C10 Entry Sheet'!$A$16:$K$194,17,FALSE))</f>
        <v xml:space="preserve"> </v>
      </c>
      <c r="K67" s="28" t="str">
        <f ca="1">IF(($B67=" ")," ",VLOOKUP($B67,'C10 Entry Sheet'!$A$16:$K$194,19,FALSE))</f>
        <v xml:space="preserve"> </v>
      </c>
      <c r="L67" s="28" t="str">
        <f ca="1">IF(($B67=" ")," ",VLOOKUP($B67,'C10 Entry Sheet'!$A$16:$K$194,20,FALSE))</f>
        <v xml:space="preserve"> </v>
      </c>
    </row>
    <row r="68" spans="1:12" s="29" customFormat="1" ht="24.95" customHeight="1">
      <c r="A68" s="25">
        <f t="shared" si="1"/>
        <v>51</v>
      </c>
      <c r="B68" s="25" t="str">
        <f ca="1">IF(ISBLANK('C10 Entry Sheet'!A58)," ",CELL("contents",'C10 Entry Sheet'!A58))</f>
        <v xml:space="preserve"> </v>
      </c>
      <c r="C68" s="26" t="str">
        <f ca="1">IF(($B68=" ")," ",VLOOKUP($B68,'C10 Entry Sheet'!$A$16:$K$194,5,FALSE))</f>
        <v xml:space="preserve"> </v>
      </c>
      <c r="D68" s="26" t="str">
        <f ca="1">IF(($B68=" ")," ",VLOOKUP($B68,'C10 Entry Sheet'!$A$16:$K$194,6,FALSE))</f>
        <v xml:space="preserve"> </v>
      </c>
      <c r="E68" s="27" t="str">
        <f ca="1">IF(($B68=" ")," ",VLOOKUP($B68,'C10 Entry Sheet'!$A$16:$K$194,9,FALSE))</f>
        <v xml:space="preserve"> </v>
      </c>
      <c r="F68" s="27" t="str">
        <f ca="1">IF(($B68=" ")," ",VLOOKUP($B68,'C10 Entry Sheet'!$A$16:$K$194,7,FALSE))</f>
        <v xml:space="preserve"> </v>
      </c>
      <c r="G68" s="28" t="str">
        <f ca="1">IF(($B68=" ")," ",VLOOKUP($B68,'C10 Entry Sheet'!$A$16:$K$194,14,FALSE))</f>
        <v xml:space="preserve"> </v>
      </c>
      <c r="H68" s="27" t="str">
        <f ca="1">IF(($B68=" ")," ",VLOOKUP($B68,'C10 Entry Sheet'!$A$16:$K$194,8,FALSE))</f>
        <v xml:space="preserve"> </v>
      </c>
      <c r="I68" s="27" t="str">
        <f ca="1">IF(($B68=" ")," ",VLOOKUP($B68,'C10 Entry Sheet'!$A$16:$K$194,13,FALSE))</f>
        <v xml:space="preserve"> </v>
      </c>
      <c r="J68" s="28" t="str">
        <f ca="1">IF(($B68=" ")," ",VLOOKUP($B68,'C10 Entry Sheet'!$A$16:$K$194,17,FALSE))</f>
        <v xml:space="preserve"> </v>
      </c>
      <c r="K68" s="28" t="str">
        <f ca="1">IF(($B68=" ")," ",VLOOKUP($B68,'C10 Entry Sheet'!$A$16:$K$194,19,FALSE))</f>
        <v xml:space="preserve"> </v>
      </c>
      <c r="L68" s="28" t="str">
        <f ca="1">IF(($B68=" ")," ",VLOOKUP($B68,'C10 Entry Sheet'!$A$16:$K$194,20,FALSE))</f>
        <v xml:space="preserve"> </v>
      </c>
    </row>
    <row r="69" spans="1:12" s="29" customFormat="1" ht="24.95" customHeight="1">
      <c r="A69" s="25">
        <f t="shared" si="1"/>
        <v>52</v>
      </c>
      <c r="B69" s="25" t="str">
        <f ca="1">IF(ISBLANK('C10 Entry Sheet'!A59)," ",CELL("contents",'C10 Entry Sheet'!A59))</f>
        <v xml:space="preserve"> </v>
      </c>
      <c r="C69" s="26" t="str">
        <f ca="1">IF(($B69=" ")," ",VLOOKUP($B69,'C10 Entry Sheet'!$A$16:$K$194,5,FALSE))</f>
        <v xml:space="preserve"> </v>
      </c>
      <c r="D69" s="26" t="str">
        <f ca="1">IF(($B69=" ")," ",VLOOKUP($B69,'C10 Entry Sheet'!$A$16:$K$194,6,FALSE))</f>
        <v xml:space="preserve"> </v>
      </c>
      <c r="E69" s="27" t="str">
        <f ca="1">IF(($B69=" ")," ",VLOOKUP($B69,'C10 Entry Sheet'!$A$16:$K$194,9,FALSE))</f>
        <v xml:space="preserve"> </v>
      </c>
      <c r="F69" s="27" t="str">
        <f ca="1">IF(($B69=" ")," ",VLOOKUP($B69,'C10 Entry Sheet'!$A$16:$K$194,7,FALSE))</f>
        <v xml:space="preserve"> </v>
      </c>
      <c r="G69" s="28" t="str">
        <f ca="1">IF(($B69=" ")," ",VLOOKUP($B69,'C10 Entry Sheet'!$A$16:$K$194,14,FALSE))</f>
        <v xml:space="preserve"> </v>
      </c>
      <c r="H69" s="27" t="str">
        <f ca="1">IF(($B69=" ")," ",VLOOKUP($B69,'C10 Entry Sheet'!$A$16:$K$194,8,FALSE))</f>
        <v xml:space="preserve"> </v>
      </c>
      <c r="I69" s="27" t="str">
        <f ca="1">IF(($B69=" ")," ",VLOOKUP($B69,'C10 Entry Sheet'!$A$16:$K$194,13,FALSE))</f>
        <v xml:space="preserve"> </v>
      </c>
      <c r="J69" s="28" t="str">
        <f ca="1">IF(($B69=" ")," ",VLOOKUP($B69,'C10 Entry Sheet'!$A$16:$K$194,17,FALSE))</f>
        <v xml:space="preserve"> </v>
      </c>
      <c r="K69" s="28" t="str">
        <f ca="1">IF(($B69=" ")," ",VLOOKUP($B69,'C10 Entry Sheet'!$A$16:$K$194,19,FALSE))</f>
        <v xml:space="preserve"> </v>
      </c>
      <c r="L69" s="28" t="str">
        <f ca="1">IF(($B69=" ")," ",VLOOKUP($B69,'C10 Entry Sheet'!$A$16:$K$194,20,FALSE))</f>
        <v xml:space="preserve"> </v>
      </c>
    </row>
    <row r="70" spans="1:12" s="29" customFormat="1" ht="24.95" customHeight="1">
      <c r="A70" s="25">
        <f t="shared" si="1"/>
        <v>53</v>
      </c>
      <c r="B70" s="25" t="str">
        <f ca="1">IF(ISBLANK('C10 Entry Sheet'!A60)," ",CELL("contents",'C10 Entry Sheet'!A60))</f>
        <v xml:space="preserve"> </v>
      </c>
      <c r="C70" s="26" t="str">
        <f ca="1">IF(($B70=" ")," ",VLOOKUP($B70,'C10 Entry Sheet'!$A$16:$K$194,5,FALSE))</f>
        <v xml:space="preserve"> </v>
      </c>
      <c r="D70" s="26" t="str">
        <f ca="1">IF(($B70=" ")," ",VLOOKUP($B70,'C10 Entry Sheet'!$A$16:$K$194,6,FALSE))</f>
        <v xml:space="preserve"> </v>
      </c>
      <c r="E70" s="27" t="str">
        <f ca="1">IF(($B70=" ")," ",VLOOKUP($B70,'C10 Entry Sheet'!$A$16:$K$194,9,FALSE))</f>
        <v xml:space="preserve"> </v>
      </c>
      <c r="F70" s="27" t="str">
        <f ca="1">IF(($B70=" ")," ",VLOOKUP($B70,'C10 Entry Sheet'!$A$16:$K$194,7,FALSE))</f>
        <v xml:space="preserve"> </v>
      </c>
      <c r="G70" s="28" t="str">
        <f ca="1">IF(($B70=" ")," ",VLOOKUP($B70,'C10 Entry Sheet'!$A$16:$K$194,14,FALSE))</f>
        <v xml:space="preserve"> </v>
      </c>
      <c r="H70" s="27" t="str">
        <f ca="1">IF(($B70=" ")," ",VLOOKUP($B70,'C10 Entry Sheet'!$A$16:$K$194,8,FALSE))</f>
        <v xml:space="preserve"> </v>
      </c>
      <c r="I70" s="27" t="str">
        <f ca="1">IF(($B70=" ")," ",VLOOKUP($B70,'C10 Entry Sheet'!$A$16:$K$194,13,FALSE))</f>
        <v xml:space="preserve"> </v>
      </c>
      <c r="J70" s="28" t="str">
        <f ca="1">IF(($B70=" ")," ",VLOOKUP($B70,'C10 Entry Sheet'!$A$16:$K$194,17,FALSE))</f>
        <v xml:space="preserve"> </v>
      </c>
      <c r="K70" s="28" t="str">
        <f ca="1">IF(($B70=" ")," ",VLOOKUP($B70,'C10 Entry Sheet'!$A$16:$K$194,19,FALSE))</f>
        <v xml:space="preserve"> </v>
      </c>
      <c r="L70" s="28" t="str">
        <f ca="1">IF(($B70=" ")," ",VLOOKUP($B70,'C10 Entry Sheet'!$A$16:$K$194,20,FALSE))</f>
        <v xml:space="preserve"> </v>
      </c>
    </row>
    <row r="71" spans="1:12" s="29" customFormat="1" ht="24.95" customHeight="1">
      <c r="A71" s="25">
        <f t="shared" si="1"/>
        <v>54</v>
      </c>
      <c r="B71" s="25" t="str">
        <f ca="1">IF(ISBLANK('C10 Entry Sheet'!A61)," ",CELL("contents",'C10 Entry Sheet'!A61))</f>
        <v xml:space="preserve"> </v>
      </c>
      <c r="C71" s="26" t="str">
        <f ca="1">IF(($B71=" ")," ",VLOOKUP($B71,'C10 Entry Sheet'!$A$16:$K$194,5,FALSE))</f>
        <v xml:space="preserve"> </v>
      </c>
      <c r="D71" s="26" t="str">
        <f ca="1">IF(($B71=" ")," ",VLOOKUP($B71,'C10 Entry Sheet'!$A$16:$K$194,6,FALSE))</f>
        <v xml:space="preserve"> </v>
      </c>
      <c r="E71" s="27" t="str">
        <f ca="1">IF(($B71=" ")," ",VLOOKUP($B71,'C10 Entry Sheet'!$A$16:$K$194,9,FALSE))</f>
        <v xml:space="preserve"> </v>
      </c>
      <c r="F71" s="27" t="str">
        <f ca="1">IF(($B71=" ")," ",VLOOKUP($B71,'C10 Entry Sheet'!$A$16:$K$194,7,FALSE))</f>
        <v xml:space="preserve"> </v>
      </c>
      <c r="G71" s="28" t="str">
        <f ca="1">IF(($B71=" ")," ",VLOOKUP($B71,'C10 Entry Sheet'!$A$16:$K$194,14,FALSE))</f>
        <v xml:space="preserve"> </v>
      </c>
      <c r="H71" s="27" t="str">
        <f ca="1">IF(($B71=" ")," ",VLOOKUP($B71,'C10 Entry Sheet'!$A$16:$K$194,8,FALSE))</f>
        <v xml:space="preserve"> </v>
      </c>
      <c r="I71" s="27" t="str">
        <f ca="1">IF(($B71=" ")," ",VLOOKUP($B71,'C10 Entry Sheet'!$A$16:$K$194,13,FALSE))</f>
        <v xml:space="preserve"> </v>
      </c>
      <c r="J71" s="28" t="str">
        <f ca="1">IF(($B71=" ")," ",VLOOKUP($B71,'C10 Entry Sheet'!$A$16:$K$194,17,FALSE))</f>
        <v xml:space="preserve"> </v>
      </c>
      <c r="K71" s="28" t="str">
        <f ca="1">IF(($B71=" ")," ",VLOOKUP($B71,'C10 Entry Sheet'!$A$16:$K$194,19,FALSE))</f>
        <v xml:space="preserve"> </v>
      </c>
      <c r="L71" s="28" t="str">
        <f ca="1">IF(($B71=" ")," ",VLOOKUP($B71,'C10 Entry Sheet'!$A$16:$K$194,20,FALSE))</f>
        <v xml:space="preserve"> </v>
      </c>
    </row>
    <row r="72" spans="1:12" s="29" customFormat="1" ht="24.95" customHeight="1">
      <c r="A72" s="25">
        <f t="shared" si="1"/>
        <v>55</v>
      </c>
      <c r="B72" s="25" t="str">
        <f ca="1">IF(ISBLANK('C10 Entry Sheet'!A62)," ",CELL("contents",'C10 Entry Sheet'!A62))</f>
        <v xml:space="preserve"> </v>
      </c>
      <c r="C72" s="26" t="str">
        <f ca="1">IF(($B72=" ")," ",VLOOKUP($B72,'C10 Entry Sheet'!$A$16:$K$194,5,FALSE))</f>
        <v xml:space="preserve"> </v>
      </c>
      <c r="D72" s="26" t="str">
        <f ca="1">IF(($B72=" ")," ",VLOOKUP($B72,'C10 Entry Sheet'!$A$16:$K$194,6,FALSE))</f>
        <v xml:space="preserve"> </v>
      </c>
      <c r="E72" s="27" t="str">
        <f ca="1">IF(($B72=" ")," ",VLOOKUP($B72,'C10 Entry Sheet'!$A$16:$K$194,9,FALSE))</f>
        <v xml:space="preserve"> </v>
      </c>
      <c r="F72" s="27" t="str">
        <f ca="1">IF(($B72=" ")," ",VLOOKUP($B72,'C10 Entry Sheet'!$A$16:$K$194,7,FALSE))</f>
        <v xml:space="preserve"> </v>
      </c>
      <c r="G72" s="28" t="str">
        <f ca="1">IF(($B72=" ")," ",VLOOKUP($B72,'C10 Entry Sheet'!$A$16:$K$194,14,FALSE))</f>
        <v xml:space="preserve"> </v>
      </c>
      <c r="H72" s="27" t="str">
        <f ca="1">IF(($B72=" ")," ",VLOOKUP($B72,'C10 Entry Sheet'!$A$16:$K$194,8,FALSE))</f>
        <v xml:space="preserve"> </v>
      </c>
      <c r="I72" s="27" t="str">
        <f ca="1">IF(($B72=" ")," ",VLOOKUP($B72,'C10 Entry Sheet'!$A$16:$K$194,13,FALSE))</f>
        <v xml:space="preserve"> </v>
      </c>
      <c r="J72" s="28" t="str">
        <f ca="1">IF(($B72=" ")," ",VLOOKUP($B72,'C10 Entry Sheet'!$A$16:$K$194,17,FALSE))</f>
        <v xml:space="preserve"> </v>
      </c>
      <c r="K72" s="28" t="str">
        <f ca="1">IF(($B72=" ")," ",VLOOKUP($B72,'C10 Entry Sheet'!$A$16:$K$194,19,FALSE))</f>
        <v xml:space="preserve"> </v>
      </c>
      <c r="L72" s="28" t="str">
        <f ca="1">IF(($B72=" ")," ",VLOOKUP($B72,'C10 Entry Sheet'!$A$16:$K$194,20,FALSE))</f>
        <v xml:space="preserve"> </v>
      </c>
    </row>
    <row r="73" spans="1:12" s="29" customFormat="1" ht="24.95" customHeight="1">
      <c r="A73" s="25">
        <f t="shared" si="1"/>
        <v>56</v>
      </c>
      <c r="B73" s="25" t="str">
        <f ca="1">IF(ISBLANK('C10 Entry Sheet'!A63)," ",CELL("contents",'C10 Entry Sheet'!A63))</f>
        <v xml:space="preserve"> </v>
      </c>
      <c r="C73" s="26" t="str">
        <f ca="1">IF(($B73=" ")," ",VLOOKUP($B73,'C10 Entry Sheet'!$A$16:$K$194,5,FALSE))</f>
        <v xml:space="preserve"> </v>
      </c>
      <c r="D73" s="26" t="str">
        <f ca="1">IF(($B73=" ")," ",VLOOKUP($B73,'C10 Entry Sheet'!$A$16:$K$194,6,FALSE))</f>
        <v xml:space="preserve"> </v>
      </c>
      <c r="E73" s="27" t="str">
        <f ca="1">IF(($B73=" ")," ",VLOOKUP($B73,'C10 Entry Sheet'!$A$16:$K$194,9,FALSE))</f>
        <v xml:space="preserve"> </v>
      </c>
      <c r="F73" s="27" t="str">
        <f ca="1">IF(($B73=" ")," ",VLOOKUP($B73,'C10 Entry Sheet'!$A$16:$K$194,7,FALSE))</f>
        <v xml:space="preserve"> </v>
      </c>
      <c r="G73" s="28" t="str">
        <f ca="1">IF(($B73=" ")," ",VLOOKUP($B73,'C10 Entry Sheet'!$A$16:$K$194,14,FALSE))</f>
        <v xml:space="preserve"> </v>
      </c>
      <c r="H73" s="27" t="str">
        <f ca="1">IF(($B73=" ")," ",VLOOKUP($B73,'C10 Entry Sheet'!$A$16:$K$194,8,FALSE))</f>
        <v xml:space="preserve"> </v>
      </c>
      <c r="I73" s="27" t="str">
        <f ca="1">IF(($B73=" ")," ",VLOOKUP($B73,'C10 Entry Sheet'!$A$16:$K$194,13,FALSE))</f>
        <v xml:space="preserve"> </v>
      </c>
      <c r="J73" s="28" t="str">
        <f ca="1">IF(($B73=" ")," ",VLOOKUP($B73,'C10 Entry Sheet'!$A$16:$K$194,17,FALSE))</f>
        <v xml:space="preserve"> </v>
      </c>
      <c r="K73" s="28" t="str">
        <f ca="1">IF(($B73=" ")," ",VLOOKUP($B73,'C10 Entry Sheet'!$A$16:$K$194,19,FALSE))</f>
        <v xml:space="preserve"> </v>
      </c>
      <c r="L73" s="28" t="str">
        <f ca="1">IF(($B73=" ")," ",VLOOKUP($B73,'C10 Entry Sheet'!$A$16:$K$194,20,FALSE))</f>
        <v xml:space="preserve"> </v>
      </c>
    </row>
    <row r="74" spans="1:12" s="29" customFormat="1" ht="24.95" customHeight="1">
      <c r="A74" s="25">
        <f t="shared" si="1"/>
        <v>57</v>
      </c>
      <c r="B74" s="25" t="str">
        <f ca="1">IF(ISBLANK('C10 Entry Sheet'!A64)," ",CELL("contents",'C10 Entry Sheet'!A64))</f>
        <v xml:space="preserve"> </v>
      </c>
      <c r="C74" s="26" t="str">
        <f ca="1">IF(($B74=" ")," ",VLOOKUP($B74,'C10 Entry Sheet'!$A$16:$K$194,5,FALSE))</f>
        <v xml:space="preserve"> </v>
      </c>
      <c r="D74" s="26" t="str">
        <f ca="1">IF(($B74=" ")," ",VLOOKUP($B74,'C10 Entry Sheet'!$A$16:$K$194,6,FALSE))</f>
        <v xml:space="preserve"> </v>
      </c>
      <c r="E74" s="27" t="str">
        <f ca="1">IF(($B74=" ")," ",VLOOKUP($B74,'C10 Entry Sheet'!$A$16:$K$194,9,FALSE))</f>
        <v xml:space="preserve"> </v>
      </c>
      <c r="F74" s="27" t="str">
        <f ca="1">IF(($B74=" ")," ",VLOOKUP($B74,'C10 Entry Sheet'!$A$16:$K$194,7,FALSE))</f>
        <v xml:space="preserve"> </v>
      </c>
      <c r="G74" s="28" t="str">
        <f ca="1">IF(($B74=" ")," ",VLOOKUP($B74,'C10 Entry Sheet'!$A$16:$K$194,14,FALSE))</f>
        <v xml:space="preserve"> </v>
      </c>
      <c r="H74" s="27" t="str">
        <f ca="1">IF(($B74=" ")," ",VLOOKUP($B74,'C10 Entry Sheet'!$A$16:$K$194,8,FALSE))</f>
        <v xml:space="preserve"> </v>
      </c>
      <c r="I74" s="27" t="str">
        <f ca="1">IF(($B74=" ")," ",VLOOKUP($B74,'C10 Entry Sheet'!$A$16:$K$194,13,FALSE))</f>
        <v xml:space="preserve"> </v>
      </c>
      <c r="J74" s="28" t="str">
        <f ca="1">IF(($B74=" ")," ",VLOOKUP($B74,'C10 Entry Sheet'!$A$16:$K$194,17,FALSE))</f>
        <v xml:space="preserve"> </v>
      </c>
      <c r="K74" s="28" t="str">
        <f ca="1">IF(($B74=" ")," ",VLOOKUP($B74,'C10 Entry Sheet'!$A$16:$K$194,19,FALSE))</f>
        <v xml:space="preserve"> </v>
      </c>
      <c r="L74" s="28" t="str">
        <f ca="1">IF(($B74=" ")," ",VLOOKUP($B74,'C10 Entry Sheet'!$A$16:$K$194,20,FALSE))</f>
        <v xml:space="preserve"> </v>
      </c>
    </row>
    <row r="75" spans="1:12" s="29" customFormat="1" ht="24.95" customHeight="1">
      <c r="A75" s="25">
        <f t="shared" si="1"/>
        <v>58</v>
      </c>
      <c r="B75" s="25" t="str">
        <f ca="1">IF(ISBLANK('C10 Entry Sheet'!A65)," ",CELL("contents",'C10 Entry Sheet'!A65))</f>
        <v xml:space="preserve"> </v>
      </c>
      <c r="C75" s="26" t="str">
        <f ca="1">IF(($B75=" ")," ",VLOOKUP($B75,'C10 Entry Sheet'!$A$16:$K$194,5,FALSE))</f>
        <v xml:space="preserve"> </v>
      </c>
      <c r="D75" s="26" t="str">
        <f ca="1">IF(($B75=" ")," ",VLOOKUP($B75,'C10 Entry Sheet'!$A$16:$K$194,6,FALSE))</f>
        <v xml:space="preserve"> </v>
      </c>
      <c r="E75" s="27" t="str">
        <f ca="1">IF(($B75=" ")," ",VLOOKUP($B75,'C10 Entry Sheet'!$A$16:$K$194,9,FALSE))</f>
        <v xml:space="preserve"> </v>
      </c>
      <c r="F75" s="27" t="str">
        <f ca="1">IF(($B75=" ")," ",VLOOKUP($B75,'C10 Entry Sheet'!$A$16:$K$194,7,FALSE))</f>
        <v xml:space="preserve"> </v>
      </c>
      <c r="G75" s="28" t="str">
        <f ca="1">IF(($B75=" ")," ",VLOOKUP($B75,'C10 Entry Sheet'!$A$16:$K$194,14,FALSE))</f>
        <v xml:space="preserve"> </v>
      </c>
      <c r="H75" s="27" t="str">
        <f ca="1">IF(($B75=" ")," ",VLOOKUP($B75,'C10 Entry Sheet'!$A$16:$K$194,8,FALSE))</f>
        <v xml:space="preserve"> </v>
      </c>
      <c r="I75" s="27" t="str">
        <f ca="1">IF(($B75=" ")," ",VLOOKUP($B75,'C10 Entry Sheet'!$A$16:$K$194,13,FALSE))</f>
        <v xml:space="preserve"> </v>
      </c>
      <c r="J75" s="28" t="str">
        <f ca="1">IF(($B75=" ")," ",VLOOKUP($B75,'C10 Entry Sheet'!$A$16:$K$194,17,FALSE))</f>
        <v xml:space="preserve"> </v>
      </c>
      <c r="K75" s="28" t="str">
        <f ca="1">IF(($B75=" ")," ",VLOOKUP($B75,'C10 Entry Sheet'!$A$16:$K$194,19,FALSE))</f>
        <v xml:space="preserve"> </v>
      </c>
      <c r="L75" s="28" t="str">
        <f ca="1">IF(($B75=" ")," ",VLOOKUP($B75,'C10 Entry Sheet'!$A$16:$K$194,20,FALSE))</f>
        <v xml:space="preserve"> </v>
      </c>
    </row>
    <row r="76" spans="1:12" s="29" customFormat="1" ht="24.95" customHeight="1">
      <c r="A76" s="25">
        <f t="shared" si="1"/>
        <v>59</v>
      </c>
      <c r="B76" s="25" t="str">
        <f ca="1">IF(ISBLANK('C10 Entry Sheet'!A66)," ",CELL("contents",'C10 Entry Sheet'!A66))</f>
        <v xml:space="preserve"> </v>
      </c>
      <c r="C76" s="26" t="str">
        <f ca="1">IF(($B76=" ")," ",VLOOKUP($B76,'C10 Entry Sheet'!$A$16:$K$194,5,FALSE))</f>
        <v xml:space="preserve"> </v>
      </c>
      <c r="D76" s="26" t="str">
        <f ca="1">IF(($B76=" ")," ",VLOOKUP($B76,'C10 Entry Sheet'!$A$16:$K$194,6,FALSE))</f>
        <v xml:space="preserve"> </v>
      </c>
      <c r="E76" s="27" t="str">
        <f ca="1">IF(($B76=" ")," ",VLOOKUP($B76,'C10 Entry Sheet'!$A$16:$K$194,9,FALSE))</f>
        <v xml:space="preserve"> </v>
      </c>
      <c r="F76" s="27" t="str">
        <f ca="1">IF(($B76=" ")," ",VLOOKUP($B76,'C10 Entry Sheet'!$A$16:$K$194,7,FALSE))</f>
        <v xml:space="preserve"> </v>
      </c>
      <c r="G76" s="28" t="str">
        <f ca="1">IF(($B76=" ")," ",VLOOKUP($B76,'C10 Entry Sheet'!$A$16:$K$194,14,FALSE))</f>
        <v xml:space="preserve"> </v>
      </c>
      <c r="H76" s="27" t="str">
        <f ca="1">IF(($B76=" ")," ",VLOOKUP($B76,'C10 Entry Sheet'!$A$16:$K$194,8,FALSE))</f>
        <v xml:space="preserve"> </v>
      </c>
      <c r="I76" s="27" t="str">
        <f ca="1">IF(($B76=" ")," ",VLOOKUP($B76,'C10 Entry Sheet'!$A$16:$K$194,13,FALSE))</f>
        <v xml:space="preserve"> </v>
      </c>
      <c r="J76" s="28" t="str">
        <f ca="1">IF(($B76=" ")," ",VLOOKUP($B76,'C10 Entry Sheet'!$A$16:$K$194,17,FALSE))</f>
        <v xml:space="preserve"> </v>
      </c>
      <c r="K76" s="28" t="str">
        <f ca="1">IF(($B76=" ")," ",VLOOKUP($B76,'C10 Entry Sheet'!$A$16:$K$194,19,FALSE))</f>
        <v xml:space="preserve"> </v>
      </c>
      <c r="L76" s="28" t="str">
        <f ca="1">IF(($B76=" ")," ",VLOOKUP($B76,'C10 Entry Sheet'!$A$16:$K$194,20,FALSE))</f>
        <v xml:space="preserve"> </v>
      </c>
    </row>
    <row r="77" spans="1:12" s="29" customFormat="1" ht="24.95" customHeight="1">
      <c r="A77" s="25">
        <f t="shared" si="1"/>
        <v>60</v>
      </c>
      <c r="B77" s="25" t="str">
        <f ca="1">IF(ISBLANK('C10 Entry Sheet'!A67)," ",CELL("contents",'C10 Entry Sheet'!A67))</f>
        <v xml:space="preserve"> </v>
      </c>
      <c r="C77" s="26" t="str">
        <f ca="1">IF(($B77=" ")," ",VLOOKUP($B77,'C10 Entry Sheet'!$A$16:$K$194,5,FALSE))</f>
        <v xml:space="preserve"> </v>
      </c>
      <c r="D77" s="26" t="str">
        <f ca="1">IF(($B77=" ")," ",VLOOKUP($B77,'C10 Entry Sheet'!$A$16:$K$194,6,FALSE))</f>
        <v xml:space="preserve"> </v>
      </c>
      <c r="E77" s="27" t="str">
        <f ca="1">IF(($B77=" ")," ",VLOOKUP($B77,'C10 Entry Sheet'!$A$16:$K$194,9,FALSE))</f>
        <v xml:space="preserve"> </v>
      </c>
      <c r="F77" s="27" t="str">
        <f ca="1">IF(($B77=" ")," ",VLOOKUP($B77,'C10 Entry Sheet'!$A$16:$K$194,7,FALSE))</f>
        <v xml:space="preserve"> </v>
      </c>
      <c r="G77" s="28" t="str">
        <f ca="1">IF(($B77=" ")," ",VLOOKUP($B77,'C10 Entry Sheet'!$A$16:$K$194,14,FALSE))</f>
        <v xml:space="preserve"> </v>
      </c>
      <c r="H77" s="27" t="str">
        <f ca="1">IF(($B77=" ")," ",VLOOKUP($B77,'C10 Entry Sheet'!$A$16:$K$194,8,FALSE))</f>
        <v xml:space="preserve"> </v>
      </c>
      <c r="I77" s="27" t="str">
        <f ca="1">IF(($B77=" ")," ",VLOOKUP($B77,'C10 Entry Sheet'!$A$16:$K$194,13,FALSE))</f>
        <v xml:space="preserve"> </v>
      </c>
      <c r="J77" s="28" t="str">
        <f ca="1">IF(($B77=" ")," ",VLOOKUP($B77,'C10 Entry Sheet'!$A$16:$K$194,17,FALSE))</f>
        <v xml:space="preserve"> </v>
      </c>
      <c r="K77" s="28" t="str">
        <f ca="1">IF(($B77=" ")," ",VLOOKUP($B77,'C10 Entry Sheet'!$A$16:$K$194,19,FALSE))</f>
        <v xml:space="preserve"> </v>
      </c>
      <c r="L77" s="28" t="str">
        <f ca="1">IF(($B77=" ")," ",VLOOKUP($B77,'C10 Entry Sheet'!$A$16:$K$194,20,FALSE))</f>
        <v xml:space="preserve"> </v>
      </c>
    </row>
    <row r="78" spans="1:12" s="29" customFormat="1" ht="24.95" customHeight="1">
      <c r="A78" s="25">
        <f t="shared" si="1"/>
        <v>61</v>
      </c>
      <c r="B78" s="25" t="str">
        <f ca="1">IF(ISBLANK('C10 Entry Sheet'!A68)," ",CELL("contents",'C10 Entry Sheet'!A68))</f>
        <v xml:space="preserve"> </v>
      </c>
      <c r="C78" s="26" t="str">
        <f ca="1">IF(($B78=" ")," ",VLOOKUP($B78,'C10 Entry Sheet'!$A$16:$K$194,5,FALSE))</f>
        <v xml:space="preserve"> </v>
      </c>
      <c r="D78" s="26" t="str">
        <f ca="1">IF(($B78=" ")," ",VLOOKUP($B78,'C10 Entry Sheet'!$A$16:$K$194,6,FALSE))</f>
        <v xml:space="preserve"> </v>
      </c>
      <c r="E78" s="27" t="str">
        <f ca="1">IF(($B78=" ")," ",VLOOKUP($B78,'C10 Entry Sheet'!$A$16:$K$194,9,FALSE))</f>
        <v xml:space="preserve"> </v>
      </c>
      <c r="F78" s="27" t="str">
        <f ca="1">IF(($B78=" ")," ",VLOOKUP($B78,'C10 Entry Sheet'!$A$16:$K$194,7,FALSE))</f>
        <v xml:space="preserve"> </v>
      </c>
      <c r="G78" s="28" t="str">
        <f ca="1">IF(($B78=" ")," ",VLOOKUP($B78,'C10 Entry Sheet'!$A$16:$K$194,14,FALSE))</f>
        <v xml:space="preserve"> </v>
      </c>
      <c r="H78" s="27" t="str">
        <f ca="1">IF(($B78=" ")," ",VLOOKUP($B78,'C10 Entry Sheet'!$A$16:$K$194,8,FALSE))</f>
        <v xml:space="preserve"> </v>
      </c>
      <c r="I78" s="27" t="str">
        <f ca="1">IF(($B78=" ")," ",VLOOKUP($B78,'C10 Entry Sheet'!$A$16:$K$194,13,FALSE))</f>
        <v xml:space="preserve"> </v>
      </c>
      <c r="J78" s="28" t="str">
        <f ca="1">IF(($B78=" ")," ",VLOOKUP($B78,'C10 Entry Sheet'!$A$16:$K$194,17,FALSE))</f>
        <v xml:space="preserve"> </v>
      </c>
      <c r="K78" s="28" t="str">
        <f ca="1">IF(($B78=" ")," ",VLOOKUP($B78,'C10 Entry Sheet'!$A$16:$K$194,19,FALSE))</f>
        <v xml:space="preserve"> </v>
      </c>
      <c r="L78" s="28" t="str">
        <f ca="1">IF(($B78=" ")," ",VLOOKUP($B78,'C10 Entry Sheet'!$A$16:$K$194,20,FALSE))</f>
        <v xml:space="preserve"> </v>
      </c>
    </row>
    <row r="79" spans="1:12" s="29" customFormat="1" ht="24.95" customHeight="1">
      <c r="A79" s="25">
        <f t="shared" si="1"/>
        <v>62</v>
      </c>
      <c r="B79" s="25" t="str">
        <f ca="1">IF(ISBLANK('C10 Entry Sheet'!A69)," ",CELL("contents",'C10 Entry Sheet'!A69))</f>
        <v xml:space="preserve"> </v>
      </c>
      <c r="C79" s="26" t="str">
        <f ca="1">IF(($B79=" ")," ",VLOOKUP($B79,'C10 Entry Sheet'!$A$16:$K$194,5,FALSE))</f>
        <v xml:space="preserve"> </v>
      </c>
      <c r="D79" s="26" t="str">
        <f ca="1">IF(($B79=" ")," ",VLOOKUP($B79,'C10 Entry Sheet'!$A$16:$K$194,6,FALSE))</f>
        <v xml:space="preserve"> </v>
      </c>
      <c r="E79" s="27" t="str">
        <f ca="1">IF(($B79=" ")," ",VLOOKUP($B79,'C10 Entry Sheet'!$A$16:$K$194,9,FALSE))</f>
        <v xml:space="preserve"> </v>
      </c>
      <c r="F79" s="27" t="str">
        <f ca="1">IF(($B79=" ")," ",VLOOKUP($B79,'C10 Entry Sheet'!$A$16:$K$194,7,FALSE))</f>
        <v xml:space="preserve"> </v>
      </c>
      <c r="G79" s="28" t="str">
        <f ca="1">IF(($B79=" ")," ",VLOOKUP($B79,'C10 Entry Sheet'!$A$16:$K$194,14,FALSE))</f>
        <v xml:space="preserve"> </v>
      </c>
      <c r="H79" s="27" t="str">
        <f ca="1">IF(($B79=" ")," ",VLOOKUP($B79,'C10 Entry Sheet'!$A$16:$K$194,8,FALSE))</f>
        <v xml:space="preserve"> </v>
      </c>
      <c r="I79" s="27" t="str">
        <f ca="1">IF(($B79=" ")," ",VLOOKUP($B79,'C10 Entry Sheet'!$A$16:$K$194,13,FALSE))</f>
        <v xml:space="preserve"> </v>
      </c>
      <c r="J79" s="28" t="str">
        <f ca="1">IF(($B79=" ")," ",VLOOKUP($B79,'C10 Entry Sheet'!$A$16:$K$194,17,FALSE))</f>
        <v xml:space="preserve"> </v>
      </c>
      <c r="K79" s="28" t="str">
        <f ca="1">IF(($B79=" ")," ",VLOOKUP($B79,'C10 Entry Sheet'!$A$16:$K$194,19,FALSE))</f>
        <v xml:space="preserve"> </v>
      </c>
      <c r="L79" s="28" t="str">
        <f ca="1">IF(($B79=" ")," ",VLOOKUP($B79,'C10 Entry Sheet'!$A$16:$K$194,20,FALSE))</f>
        <v xml:space="preserve"> </v>
      </c>
    </row>
    <row r="80" spans="1:12" s="29" customFormat="1" ht="24.95" customHeight="1">
      <c r="A80" s="25">
        <f t="shared" si="1"/>
        <v>63</v>
      </c>
      <c r="B80" s="25" t="str">
        <f ca="1">IF(ISBLANK('C10 Entry Sheet'!A70)," ",CELL("contents",'C10 Entry Sheet'!A70))</f>
        <v xml:space="preserve"> </v>
      </c>
      <c r="C80" s="26" t="str">
        <f ca="1">IF(($B80=" ")," ",VLOOKUP($B80,'C10 Entry Sheet'!$A$16:$K$194,5,FALSE))</f>
        <v xml:space="preserve"> </v>
      </c>
      <c r="D80" s="26" t="str">
        <f ca="1">IF(($B80=" ")," ",VLOOKUP($B80,'C10 Entry Sheet'!$A$16:$K$194,6,FALSE))</f>
        <v xml:space="preserve"> </v>
      </c>
      <c r="E80" s="27" t="str">
        <f ca="1">IF(($B80=" ")," ",VLOOKUP($B80,'C10 Entry Sheet'!$A$16:$K$194,9,FALSE))</f>
        <v xml:space="preserve"> </v>
      </c>
      <c r="F80" s="27" t="str">
        <f ca="1">IF(($B80=" ")," ",VLOOKUP($B80,'C10 Entry Sheet'!$A$16:$K$194,7,FALSE))</f>
        <v xml:space="preserve"> </v>
      </c>
      <c r="G80" s="28" t="str">
        <f ca="1">IF(($B80=" ")," ",VLOOKUP($B80,'C10 Entry Sheet'!$A$16:$K$194,14,FALSE))</f>
        <v xml:space="preserve"> </v>
      </c>
      <c r="H80" s="27" t="str">
        <f ca="1">IF(($B80=" ")," ",VLOOKUP($B80,'C10 Entry Sheet'!$A$16:$K$194,8,FALSE))</f>
        <v xml:space="preserve"> </v>
      </c>
      <c r="I80" s="27" t="str">
        <f ca="1">IF(($B80=" ")," ",VLOOKUP($B80,'C10 Entry Sheet'!$A$16:$K$194,13,FALSE))</f>
        <v xml:space="preserve"> </v>
      </c>
      <c r="J80" s="28" t="str">
        <f ca="1">IF(($B80=" ")," ",VLOOKUP($B80,'C10 Entry Sheet'!$A$16:$K$194,17,FALSE))</f>
        <v xml:space="preserve"> </v>
      </c>
      <c r="K80" s="28" t="str">
        <f ca="1">IF(($B80=" ")," ",VLOOKUP($B80,'C10 Entry Sheet'!$A$16:$K$194,19,FALSE))</f>
        <v xml:space="preserve"> </v>
      </c>
      <c r="L80" s="28" t="str">
        <f ca="1">IF(($B80=" ")," ",VLOOKUP($B80,'C10 Entry Sheet'!$A$16:$K$194,20,FALSE))</f>
        <v xml:space="preserve"> </v>
      </c>
    </row>
    <row r="81" spans="1:12" s="29" customFormat="1" ht="24.95" customHeight="1">
      <c r="A81" s="25">
        <f t="shared" si="1"/>
        <v>64</v>
      </c>
      <c r="B81" s="25" t="str">
        <f ca="1">IF(ISBLANK('C10 Entry Sheet'!A71)," ",CELL("contents",'C10 Entry Sheet'!A71))</f>
        <v xml:space="preserve"> </v>
      </c>
      <c r="C81" s="26" t="str">
        <f ca="1">IF(($B81=" ")," ",VLOOKUP($B81,'C10 Entry Sheet'!$A$16:$K$194,5,FALSE))</f>
        <v xml:space="preserve"> </v>
      </c>
      <c r="D81" s="26" t="str">
        <f ca="1">IF(($B81=" ")," ",VLOOKUP($B81,'C10 Entry Sheet'!$A$16:$K$194,6,FALSE))</f>
        <v xml:space="preserve"> </v>
      </c>
      <c r="E81" s="27" t="str">
        <f ca="1">IF(($B81=" ")," ",VLOOKUP($B81,'C10 Entry Sheet'!$A$16:$K$194,9,FALSE))</f>
        <v xml:space="preserve"> </v>
      </c>
      <c r="F81" s="27" t="str">
        <f ca="1">IF(($B81=" ")," ",VLOOKUP($B81,'C10 Entry Sheet'!$A$16:$K$194,7,FALSE))</f>
        <v xml:space="preserve"> </v>
      </c>
      <c r="G81" s="28" t="str">
        <f ca="1">IF(($B81=" ")," ",VLOOKUP($B81,'C10 Entry Sheet'!$A$16:$K$194,14,FALSE))</f>
        <v xml:space="preserve"> </v>
      </c>
      <c r="H81" s="27" t="str">
        <f ca="1">IF(($B81=" ")," ",VLOOKUP($B81,'C10 Entry Sheet'!$A$16:$K$194,8,FALSE))</f>
        <v xml:space="preserve"> </v>
      </c>
      <c r="I81" s="27" t="str">
        <f ca="1">IF(($B81=" ")," ",VLOOKUP($B81,'C10 Entry Sheet'!$A$16:$K$194,13,FALSE))</f>
        <v xml:space="preserve"> </v>
      </c>
      <c r="J81" s="28" t="str">
        <f ca="1">IF(($B81=" ")," ",VLOOKUP($B81,'C10 Entry Sheet'!$A$16:$K$194,17,FALSE))</f>
        <v xml:space="preserve"> </v>
      </c>
      <c r="K81" s="28" t="str">
        <f ca="1">IF(($B81=" ")," ",VLOOKUP($B81,'C10 Entry Sheet'!$A$16:$K$194,19,FALSE))</f>
        <v xml:space="preserve"> </v>
      </c>
      <c r="L81" s="28" t="str">
        <f ca="1">IF(($B81=" ")," ",VLOOKUP($B81,'C10 Entry Sheet'!$A$16:$K$194,20,FALSE))</f>
        <v xml:space="preserve"> </v>
      </c>
    </row>
    <row r="82" spans="1:12" s="29" customFormat="1" ht="24.95" customHeight="1">
      <c r="A82" s="25">
        <f t="shared" si="1"/>
        <v>65</v>
      </c>
      <c r="B82" s="25" t="str">
        <f ca="1">IF(ISBLANK('C10 Entry Sheet'!A72)," ",CELL("contents",'C10 Entry Sheet'!A72))</f>
        <v xml:space="preserve"> </v>
      </c>
      <c r="C82" s="26" t="str">
        <f ca="1">IF(($B82=" ")," ",VLOOKUP($B82,'C10 Entry Sheet'!$A$16:$K$194,5,FALSE))</f>
        <v xml:space="preserve"> </v>
      </c>
      <c r="D82" s="26" t="str">
        <f ca="1">IF(($B82=" ")," ",VLOOKUP($B82,'C10 Entry Sheet'!$A$16:$K$194,6,FALSE))</f>
        <v xml:space="preserve"> </v>
      </c>
      <c r="E82" s="27" t="str">
        <f ca="1">IF(($B82=" ")," ",VLOOKUP($B82,'C10 Entry Sheet'!$A$16:$K$194,9,FALSE))</f>
        <v xml:space="preserve"> </v>
      </c>
      <c r="F82" s="27" t="str">
        <f ca="1">IF(($B82=" ")," ",VLOOKUP($B82,'C10 Entry Sheet'!$A$16:$K$194,7,FALSE))</f>
        <v xml:space="preserve"> </v>
      </c>
      <c r="G82" s="28" t="str">
        <f ca="1">IF(($B82=" ")," ",VLOOKUP($B82,'C10 Entry Sheet'!$A$16:$K$194,14,FALSE))</f>
        <v xml:space="preserve"> </v>
      </c>
      <c r="H82" s="27" t="str">
        <f ca="1">IF(($B82=" ")," ",VLOOKUP($B82,'C10 Entry Sheet'!$A$16:$K$194,8,FALSE))</f>
        <v xml:space="preserve"> </v>
      </c>
      <c r="I82" s="27" t="str">
        <f ca="1">IF(($B82=" ")," ",VLOOKUP($B82,'C10 Entry Sheet'!$A$16:$K$194,13,FALSE))</f>
        <v xml:space="preserve"> </v>
      </c>
      <c r="J82" s="28" t="str">
        <f ca="1">IF(($B82=" ")," ",VLOOKUP($B82,'C10 Entry Sheet'!$A$16:$K$194,17,FALSE))</f>
        <v xml:space="preserve"> </v>
      </c>
      <c r="K82" s="28" t="str">
        <f ca="1">IF(($B82=" ")," ",VLOOKUP($B82,'C10 Entry Sheet'!$A$16:$K$194,19,FALSE))</f>
        <v xml:space="preserve"> </v>
      </c>
      <c r="L82" s="28" t="str">
        <f ca="1">IF(($B82=" ")," ",VLOOKUP($B82,'C10 Entry Sheet'!$A$16:$K$194,20,FALSE))</f>
        <v xml:space="preserve"> </v>
      </c>
    </row>
    <row r="83" spans="1:12" s="29" customFormat="1" ht="24.95" customHeight="1">
      <c r="A83" s="25">
        <f t="shared" si="1"/>
        <v>66</v>
      </c>
      <c r="B83" s="25" t="str">
        <f ca="1">IF(ISBLANK('C10 Entry Sheet'!A73)," ",CELL("contents",'C10 Entry Sheet'!A73))</f>
        <v xml:space="preserve"> </v>
      </c>
      <c r="C83" s="26" t="str">
        <f ca="1">IF(($B83=" ")," ",VLOOKUP($B83,'C10 Entry Sheet'!$A$16:$K$194,5,FALSE))</f>
        <v xml:space="preserve"> </v>
      </c>
      <c r="D83" s="26" t="str">
        <f ca="1">IF(($B83=" ")," ",VLOOKUP($B83,'C10 Entry Sheet'!$A$16:$K$194,6,FALSE))</f>
        <v xml:space="preserve"> </v>
      </c>
      <c r="E83" s="27" t="str">
        <f ca="1">IF(($B83=" ")," ",VLOOKUP($B83,'C10 Entry Sheet'!$A$16:$K$194,9,FALSE))</f>
        <v xml:space="preserve"> </v>
      </c>
      <c r="F83" s="27" t="str">
        <f ca="1">IF(($B83=" ")," ",VLOOKUP($B83,'C10 Entry Sheet'!$A$16:$K$194,7,FALSE))</f>
        <v xml:space="preserve"> </v>
      </c>
      <c r="G83" s="28" t="str">
        <f ca="1">IF(($B83=" ")," ",VLOOKUP($B83,'C10 Entry Sheet'!$A$16:$K$194,14,FALSE))</f>
        <v xml:space="preserve"> </v>
      </c>
      <c r="H83" s="27" t="str">
        <f ca="1">IF(($B83=" ")," ",VLOOKUP($B83,'C10 Entry Sheet'!$A$16:$K$194,8,FALSE))</f>
        <v xml:space="preserve"> </v>
      </c>
      <c r="I83" s="27" t="str">
        <f ca="1">IF(($B83=" ")," ",VLOOKUP($B83,'C10 Entry Sheet'!$A$16:$K$194,13,FALSE))</f>
        <v xml:space="preserve"> </v>
      </c>
      <c r="J83" s="28" t="str">
        <f ca="1">IF(($B83=" ")," ",VLOOKUP($B83,'C10 Entry Sheet'!$A$16:$K$194,17,FALSE))</f>
        <v xml:space="preserve"> </v>
      </c>
      <c r="K83" s="28" t="str">
        <f ca="1">IF(($B83=" ")," ",VLOOKUP($B83,'C10 Entry Sheet'!$A$16:$K$194,19,FALSE))</f>
        <v xml:space="preserve"> </v>
      </c>
      <c r="L83" s="28" t="str">
        <f ca="1">IF(($B83=" ")," ",VLOOKUP($B83,'C10 Entry Sheet'!$A$16:$K$194,20,FALSE))</f>
        <v xml:space="preserve"> </v>
      </c>
    </row>
    <row r="84" spans="1:12" s="29" customFormat="1" ht="24.95" customHeight="1">
      <c r="A84" s="25">
        <f t="shared" si="1"/>
        <v>67</v>
      </c>
      <c r="B84" s="25" t="str">
        <f ca="1">IF(ISBLANK('C10 Entry Sheet'!A74)," ",CELL("contents",'C10 Entry Sheet'!A74))</f>
        <v xml:space="preserve"> </v>
      </c>
      <c r="C84" s="26" t="str">
        <f ca="1">IF(($B84=" ")," ",VLOOKUP($B84,'C10 Entry Sheet'!$A$16:$K$194,5,FALSE))</f>
        <v xml:space="preserve"> </v>
      </c>
      <c r="D84" s="26" t="str">
        <f ca="1">IF(($B84=" ")," ",VLOOKUP($B84,'C10 Entry Sheet'!$A$16:$K$194,6,FALSE))</f>
        <v xml:space="preserve"> </v>
      </c>
      <c r="E84" s="27" t="str">
        <f ca="1">IF(($B84=" ")," ",VLOOKUP($B84,'C10 Entry Sheet'!$A$16:$K$194,9,FALSE))</f>
        <v xml:space="preserve"> </v>
      </c>
      <c r="F84" s="27" t="str">
        <f ca="1">IF(($B84=" ")," ",VLOOKUP($B84,'C10 Entry Sheet'!$A$16:$K$194,7,FALSE))</f>
        <v xml:space="preserve"> </v>
      </c>
      <c r="G84" s="28" t="str">
        <f ca="1">IF(($B84=" ")," ",VLOOKUP($B84,'C10 Entry Sheet'!$A$16:$K$194,14,FALSE))</f>
        <v xml:space="preserve"> </v>
      </c>
      <c r="H84" s="27" t="str">
        <f ca="1">IF(($B84=" ")," ",VLOOKUP($B84,'C10 Entry Sheet'!$A$16:$K$194,8,FALSE))</f>
        <v xml:space="preserve"> </v>
      </c>
      <c r="I84" s="27" t="str">
        <f ca="1">IF(($B84=" ")," ",VLOOKUP($B84,'C10 Entry Sheet'!$A$16:$K$194,13,FALSE))</f>
        <v xml:space="preserve"> </v>
      </c>
      <c r="J84" s="28" t="str">
        <f ca="1">IF(($B84=" ")," ",VLOOKUP($B84,'C10 Entry Sheet'!$A$16:$K$194,17,FALSE))</f>
        <v xml:space="preserve"> </v>
      </c>
      <c r="K84" s="28" t="str">
        <f ca="1">IF(($B84=" ")," ",VLOOKUP($B84,'C10 Entry Sheet'!$A$16:$K$194,19,FALSE))</f>
        <v xml:space="preserve"> </v>
      </c>
      <c r="L84" s="28" t="str">
        <f ca="1">IF(($B84=" ")," ",VLOOKUP($B84,'C10 Entry Sheet'!$A$16:$K$194,20,FALSE))</f>
        <v xml:space="preserve"> </v>
      </c>
    </row>
    <row r="85" spans="1:12" s="29" customFormat="1" ht="24.95" customHeight="1">
      <c r="A85" s="25">
        <f t="shared" si="1"/>
        <v>68</v>
      </c>
      <c r="B85" s="25" t="str">
        <f ca="1">IF(ISBLANK('C10 Entry Sheet'!A75)," ",CELL("contents",'C10 Entry Sheet'!A75))</f>
        <v xml:space="preserve"> </v>
      </c>
      <c r="C85" s="26" t="str">
        <f ca="1">IF(($B85=" ")," ",VLOOKUP($B85,'C10 Entry Sheet'!$A$16:$K$194,5,FALSE))</f>
        <v xml:space="preserve"> </v>
      </c>
      <c r="D85" s="26" t="str">
        <f ca="1">IF(($B85=" ")," ",VLOOKUP($B85,'C10 Entry Sheet'!$A$16:$K$194,6,FALSE))</f>
        <v xml:space="preserve"> </v>
      </c>
      <c r="E85" s="27" t="str">
        <f ca="1">IF(($B85=" ")," ",VLOOKUP($B85,'C10 Entry Sheet'!$A$16:$K$194,9,FALSE))</f>
        <v xml:space="preserve"> </v>
      </c>
      <c r="F85" s="27" t="str">
        <f ca="1">IF(($B85=" ")," ",VLOOKUP($B85,'C10 Entry Sheet'!$A$16:$K$194,7,FALSE))</f>
        <v xml:space="preserve"> </v>
      </c>
      <c r="G85" s="28" t="str">
        <f ca="1">IF(($B85=" ")," ",VLOOKUP($B85,'C10 Entry Sheet'!$A$16:$K$194,14,FALSE))</f>
        <v xml:space="preserve"> </v>
      </c>
      <c r="H85" s="27" t="str">
        <f ca="1">IF(($B85=" ")," ",VLOOKUP($B85,'C10 Entry Sheet'!$A$16:$K$194,8,FALSE))</f>
        <v xml:space="preserve"> </v>
      </c>
      <c r="I85" s="27" t="str">
        <f ca="1">IF(($B85=" ")," ",VLOOKUP($B85,'C10 Entry Sheet'!$A$16:$K$194,13,FALSE))</f>
        <v xml:space="preserve"> </v>
      </c>
      <c r="J85" s="28" t="str">
        <f ca="1">IF(($B85=" ")," ",VLOOKUP($B85,'C10 Entry Sheet'!$A$16:$K$194,17,FALSE))</f>
        <v xml:space="preserve"> </v>
      </c>
      <c r="K85" s="28" t="str">
        <f ca="1">IF(($B85=" ")," ",VLOOKUP($B85,'C10 Entry Sheet'!$A$16:$K$194,19,FALSE))</f>
        <v xml:space="preserve"> </v>
      </c>
      <c r="L85" s="28" t="str">
        <f ca="1">IF(($B85=" ")," ",VLOOKUP($B85,'C10 Entry Sheet'!$A$16:$K$194,20,FALSE))</f>
        <v xml:space="preserve"> </v>
      </c>
    </row>
    <row r="86" spans="1:12" s="29" customFormat="1" ht="24.95" customHeight="1">
      <c r="A86" s="25">
        <f t="shared" si="1"/>
        <v>69</v>
      </c>
      <c r="B86" s="25" t="str">
        <f ca="1">IF(ISBLANK('C10 Entry Sheet'!A76)," ",CELL("contents",'C10 Entry Sheet'!A76))</f>
        <v xml:space="preserve"> </v>
      </c>
      <c r="C86" s="26" t="str">
        <f ca="1">IF(($B86=" ")," ",VLOOKUP($B86,'C10 Entry Sheet'!$A$16:$K$194,5,FALSE))</f>
        <v xml:space="preserve"> </v>
      </c>
      <c r="D86" s="26" t="str">
        <f ca="1">IF(($B86=" ")," ",VLOOKUP($B86,'C10 Entry Sheet'!$A$16:$K$194,6,FALSE))</f>
        <v xml:space="preserve"> </v>
      </c>
      <c r="E86" s="27" t="str">
        <f ca="1">IF(($B86=" ")," ",VLOOKUP($B86,'C10 Entry Sheet'!$A$16:$K$194,9,FALSE))</f>
        <v xml:space="preserve"> </v>
      </c>
      <c r="F86" s="27" t="str">
        <f ca="1">IF(($B86=" ")," ",VLOOKUP($B86,'C10 Entry Sheet'!$A$16:$K$194,7,FALSE))</f>
        <v xml:space="preserve"> </v>
      </c>
      <c r="G86" s="28" t="str">
        <f ca="1">IF(($B86=" ")," ",VLOOKUP($B86,'C10 Entry Sheet'!$A$16:$K$194,14,FALSE))</f>
        <v xml:space="preserve"> </v>
      </c>
      <c r="H86" s="27" t="str">
        <f ca="1">IF(($B86=" ")," ",VLOOKUP($B86,'C10 Entry Sheet'!$A$16:$K$194,8,FALSE))</f>
        <v xml:space="preserve"> </v>
      </c>
      <c r="I86" s="27" t="str">
        <f ca="1">IF(($B86=" ")," ",VLOOKUP($B86,'C10 Entry Sheet'!$A$16:$K$194,13,FALSE))</f>
        <v xml:space="preserve"> </v>
      </c>
      <c r="J86" s="28" t="str">
        <f ca="1">IF(($B86=" ")," ",VLOOKUP($B86,'C10 Entry Sheet'!$A$16:$K$194,17,FALSE))</f>
        <v xml:space="preserve"> </v>
      </c>
      <c r="K86" s="28" t="str">
        <f ca="1">IF(($B86=" ")," ",VLOOKUP($B86,'C10 Entry Sheet'!$A$16:$K$194,19,FALSE))</f>
        <v xml:space="preserve"> </v>
      </c>
      <c r="L86" s="28" t="str">
        <f ca="1">IF(($B86=" ")," ",VLOOKUP($B86,'C10 Entry Sheet'!$A$16:$K$194,20,FALSE))</f>
        <v xml:space="preserve"> </v>
      </c>
    </row>
    <row r="87" spans="1:12" s="29" customFormat="1" ht="24.95" customHeight="1">
      <c r="A87" s="25">
        <f t="shared" si="1"/>
        <v>70</v>
      </c>
      <c r="B87" s="25" t="str">
        <f ca="1">IF(ISBLANK('C10 Entry Sheet'!A77)," ",CELL("contents",'C10 Entry Sheet'!A77))</f>
        <v xml:space="preserve"> </v>
      </c>
      <c r="C87" s="26" t="str">
        <f ca="1">IF(($B87=" ")," ",VLOOKUP($B87,'C10 Entry Sheet'!$A$16:$K$194,5,FALSE))</f>
        <v xml:space="preserve"> </v>
      </c>
      <c r="D87" s="26" t="str">
        <f ca="1">IF(($B87=" ")," ",VLOOKUP($B87,'C10 Entry Sheet'!$A$16:$K$194,6,FALSE))</f>
        <v xml:space="preserve"> </v>
      </c>
      <c r="E87" s="27" t="str">
        <f ca="1">IF(($B87=" ")," ",VLOOKUP($B87,'C10 Entry Sheet'!$A$16:$K$194,9,FALSE))</f>
        <v xml:space="preserve"> </v>
      </c>
      <c r="F87" s="27" t="str">
        <f ca="1">IF(($B87=" ")," ",VLOOKUP($B87,'C10 Entry Sheet'!$A$16:$K$194,7,FALSE))</f>
        <v xml:space="preserve"> </v>
      </c>
      <c r="G87" s="28" t="str">
        <f ca="1">IF(($B87=" ")," ",VLOOKUP($B87,'C10 Entry Sheet'!$A$16:$K$194,14,FALSE))</f>
        <v xml:space="preserve"> </v>
      </c>
      <c r="H87" s="27" t="str">
        <f ca="1">IF(($B87=" ")," ",VLOOKUP($B87,'C10 Entry Sheet'!$A$16:$K$194,8,FALSE))</f>
        <v xml:space="preserve"> </v>
      </c>
      <c r="I87" s="27" t="str">
        <f ca="1">IF(($B87=" ")," ",VLOOKUP($B87,'C10 Entry Sheet'!$A$16:$K$194,13,FALSE))</f>
        <v xml:space="preserve"> </v>
      </c>
      <c r="J87" s="28" t="str">
        <f ca="1">IF(($B87=" ")," ",VLOOKUP($B87,'C10 Entry Sheet'!$A$16:$K$194,17,FALSE))</f>
        <v xml:space="preserve"> </v>
      </c>
      <c r="K87" s="28" t="str">
        <f ca="1">IF(($B87=" ")," ",VLOOKUP($B87,'C10 Entry Sheet'!$A$16:$K$194,19,FALSE))</f>
        <v xml:space="preserve"> </v>
      </c>
      <c r="L87" s="28" t="str">
        <f ca="1">IF(($B87=" ")," ",VLOOKUP($B87,'C10 Entry Sheet'!$A$16:$K$194,20,FALSE))</f>
        <v xml:space="preserve"> </v>
      </c>
    </row>
    <row r="88" spans="1:12" s="29" customFormat="1" ht="24.95" customHeight="1">
      <c r="A88" s="25">
        <f t="shared" si="1"/>
        <v>71</v>
      </c>
      <c r="B88" s="25" t="str">
        <f ca="1">IF(ISBLANK('C10 Entry Sheet'!A78)," ",CELL("contents",'C10 Entry Sheet'!A78))</f>
        <v xml:space="preserve"> </v>
      </c>
      <c r="C88" s="26" t="str">
        <f ca="1">IF(($B88=" ")," ",VLOOKUP($B88,'C10 Entry Sheet'!$A$16:$K$194,5,FALSE))</f>
        <v xml:space="preserve"> </v>
      </c>
      <c r="D88" s="26" t="str">
        <f ca="1">IF(($B88=" ")," ",VLOOKUP($B88,'C10 Entry Sheet'!$A$16:$K$194,6,FALSE))</f>
        <v xml:space="preserve"> </v>
      </c>
      <c r="E88" s="27" t="str">
        <f ca="1">IF(($B88=" ")," ",VLOOKUP($B88,'C10 Entry Sheet'!$A$16:$K$194,9,FALSE))</f>
        <v xml:space="preserve"> </v>
      </c>
      <c r="F88" s="27" t="str">
        <f ca="1">IF(($B88=" ")," ",VLOOKUP($B88,'C10 Entry Sheet'!$A$16:$K$194,7,FALSE))</f>
        <v xml:space="preserve"> </v>
      </c>
      <c r="G88" s="28" t="str">
        <f ca="1">IF(($B88=" ")," ",VLOOKUP($B88,'C10 Entry Sheet'!$A$16:$K$194,14,FALSE))</f>
        <v xml:space="preserve"> </v>
      </c>
      <c r="H88" s="27" t="str">
        <f ca="1">IF(($B88=" ")," ",VLOOKUP($B88,'C10 Entry Sheet'!$A$16:$K$194,8,FALSE))</f>
        <v xml:space="preserve"> </v>
      </c>
      <c r="I88" s="27" t="str">
        <f ca="1">IF(($B88=" ")," ",VLOOKUP($B88,'C10 Entry Sheet'!$A$16:$K$194,13,FALSE))</f>
        <v xml:space="preserve"> </v>
      </c>
      <c r="J88" s="28" t="str">
        <f ca="1">IF(($B88=" ")," ",VLOOKUP($B88,'C10 Entry Sheet'!$A$16:$K$194,17,FALSE))</f>
        <v xml:space="preserve"> </v>
      </c>
      <c r="K88" s="28" t="str">
        <f ca="1">IF(($B88=" ")," ",VLOOKUP($B88,'C10 Entry Sheet'!$A$16:$K$194,19,FALSE))</f>
        <v xml:space="preserve"> </v>
      </c>
      <c r="L88" s="28" t="str">
        <f ca="1">IF(($B88=" ")," ",VLOOKUP($B88,'C10 Entry Sheet'!$A$16:$K$194,20,FALSE))</f>
        <v xml:space="preserve"> </v>
      </c>
    </row>
    <row r="89" spans="1:12" s="29" customFormat="1" ht="24.95" customHeight="1">
      <c r="A89" s="25">
        <f t="shared" si="1"/>
        <v>72</v>
      </c>
      <c r="B89" s="25" t="str">
        <f ca="1">IF(ISBLANK('C10 Entry Sheet'!A79)," ",CELL("contents",'C10 Entry Sheet'!A79))</f>
        <v xml:space="preserve"> </v>
      </c>
      <c r="C89" s="26" t="str">
        <f ca="1">IF(($B89=" ")," ",VLOOKUP($B89,'C10 Entry Sheet'!$A$16:$K$194,5,FALSE))</f>
        <v xml:space="preserve"> </v>
      </c>
      <c r="D89" s="26" t="str">
        <f ca="1">IF(($B89=" ")," ",VLOOKUP($B89,'C10 Entry Sheet'!$A$16:$K$194,6,FALSE))</f>
        <v xml:space="preserve"> </v>
      </c>
      <c r="E89" s="27" t="str">
        <f ca="1">IF(($B89=" ")," ",VLOOKUP($B89,'C10 Entry Sheet'!$A$16:$K$194,9,FALSE))</f>
        <v xml:space="preserve"> </v>
      </c>
      <c r="F89" s="27" t="str">
        <f ca="1">IF(($B89=" ")," ",VLOOKUP($B89,'C10 Entry Sheet'!$A$16:$K$194,7,FALSE))</f>
        <v xml:space="preserve"> </v>
      </c>
      <c r="G89" s="28" t="str">
        <f ca="1">IF(($B89=" ")," ",VLOOKUP($B89,'C10 Entry Sheet'!$A$16:$K$194,14,FALSE))</f>
        <v xml:space="preserve"> </v>
      </c>
      <c r="H89" s="27" t="str">
        <f ca="1">IF(($B89=" ")," ",VLOOKUP($B89,'C10 Entry Sheet'!$A$16:$K$194,8,FALSE))</f>
        <v xml:space="preserve"> </v>
      </c>
      <c r="I89" s="27" t="str">
        <f ca="1">IF(($B89=" ")," ",VLOOKUP($B89,'C10 Entry Sheet'!$A$16:$K$194,13,FALSE))</f>
        <v xml:space="preserve"> </v>
      </c>
      <c r="J89" s="28" t="str">
        <f ca="1">IF(($B89=" ")," ",VLOOKUP($B89,'C10 Entry Sheet'!$A$16:$K$194,17,FALSE))</f>
        <v xml:space="preserve"> </v>
      </c>
      <c r="K89" s="28" t="str">
        <f ca="1">IF(($B89=" ")," ",VLOOKUP($B89,'C10 Entry Sheet'!$A$16:$K$194,19,FALSE))</f>
        <v xml:space="preserve"> </v>
      </c>
      <c r="L89" s="28" t="str">
        <f ca="1">IF(($B89=" ")," ",VLOOKUP($B89,'C10 Entry Sheet'!$A$16:$K$194,20,FALSE))</f>
        <v xml:space="preserve"> </v>
      </c>
    </row>
    <row r="90" spans="1:12" s="29" customFormat="1" ht="24.95" customHeight="1">
      <c r="A90" s="25">
        <f t="shared" si="1"/>
        <v>73</v>
      </c>
      <c r="B90" s="25" t="str">
        <f ca="1">IF(ISBLANK('C10 Entry Sheet'!A80)," ",CELL("contents",'C10 Entry Sheet'!A80))</f>
        <v xml:space="preserve"> </v>
      </c>
      <c r="C90" s="26" t="str">
        <f ca="1">IF(($B90=" ")," ",VLOOKUP($B90,'C10 Entry Sheet'!$A$16:$K$194,5,FALSE))</f>
        <v xml:space="preserve"> </v>
      </c>
      <c r="D90" s="26" t="str">
        <f ca="1">IF(($B90=" ")," ",VLOOKUP($B90,'C10 Entry Sheet'!$A$16:$K$194,6,FALSE))</f>
        <v xml:space="preserve"> </v>
      </c>
      <c r="E90" s="27" t="str">
        <f ca="1">IF(($B90=" ")," ",VLOOKUP($B90,'C10 Entry Sheet'!$A$16:$K$194,9,FALSE))</f>
        <v xml:space="preserve"> </v>
      </c>
      <c r="F90" s="27" t="str">
        <f ca="1">IF(($B90=" ")," ",VLOOKUP($B90,'C10 Entry Sheet'!$A$16:$K$194,7,FALSE))</f>
        <v xml:space="preserve"> </v>
      </c>
      <c r="G90" s="28" t="str">
        <f ca="1">IF(($B90=" ")," ",VLOOKUP($B90,'C10 Entry Sheet'!$A$16:$K$194,14,FALSE))</f>
        <v xml:space="preserve"> </v>
      </c>
      <c r="H90" s="27" t="str">
        <f ca="1">IF(($B90=" ")," ",VLOOKUP($B90,'C10 Entry Sheet'!$A$16:$K$194,8,FALSE))</f>
        <v xml:space="preserve"> </v>
      </c>
      <c r="I90" s="27" t="str">
        <f ca="1">IF(($B90=" ")," ",VLOOKUP($B90,'C10 Entry Sheet'!$A$16:$K$194,13,FALSE))</f>
        <v xml:space="preserve"> </v>
      </c>
      <c r="J90" s="28" t="str">
        <f ca="1">IF(($B90=" ")," ",VLOOKUP($B90,'C10 Entry Sheet'!$A$16:$K$194,17,FALSE))</f>
        <v xml:space="preserve"> </v>
      </c>
      <c r="K90" s="28" t="str">
        <f ca="1">IF(($B90=" ")," ",VLOOKUP($B90,'C10 Entry Sheet'!$A$16:$K$194,19,FALSE))</f>
        <v xml:space="preserve"> </v>
      </c>
      <c r="L90" s="28" t="str">
        <f ca="1">IF(($B90=" ")," ",VLOOKUP($B90,'C10 Entry Sheet'!$A$16:$K$194,20,FALSE))</f>
        <v xml:space="preserve"> </v>
      </c>
    </row>
    <row r="91" spans="1:12" s="29" customFormat="1" ht="24.95" customHeight="1">
      <c r="A91" s="25">
        <f t="shared" si="1"/>
        <v>74</v>
      </c>
      <c r="B91" s="25" t="str">
        <f ca="1">IF(ISBLANK('C10 Entry Sheet'!A81)," ",CELL("contents",'C10 Entry Sheet'!A81))</f>
        <v xml:space="preserve"> </v>
      </c>
      <c r="C91" s="26" t="str">
        <f ca="1">IF(($B91=" ")," ",VLOOKUP($B91,'C10 Entry Sheet'!$A$16:$K$194,5,FALSE))</f>
        <v xml:space="preserve"> </v>
      </c>
      <c r="D91" s="26" t="str">
        <f ca="1">IF(($B91=" ")," ",VLOOKUP($B91,'C10 Entry Sheet'!$A$16:$K$194,6,FALSE))</f>
        <v xml:space="preserve"> </v>
      </c>
      <c r="E91" s="27" t="str">
        <f ca="1">IF(($B91=" ")," ",VLOOKUP($B91,'C10 Entry Sheet'!$A$16:$K$194,9,FALSE))</f>
        <v xml:space="preserve"> </v>
      </c>
      <c r="F91" s="27" t="str">
        <f ca="1">IF(($B91=" ")," ",VLOOKUP($B91,'C10 Entry Sheet'!$A$16:$K$194,7,FALSE))</f>
        <v xml:space="preserve"> </v>
      </c>
      <c r="G91" s="28" t="str">
        <f ca="1">IF(($B91=" ")," ",VLOOKUP($B91,'C10 Entry Sheet'!$A$16:$K$194,14,FALSE))</f>
        <v xml:space="preserve"> </v>
      </c>
      <c r="H91" s="27" t="str">
        <f ca="1">IF(($B91=" ")," ",VLOOKUP($B91,'C10 Entry Sheet'!$A$16:$K$194,8,FALSE))</f>
        <v xml:space="preserve"> </v>
      </c>
      <c r="I91" s="27" t="str">
        <f ca="1">IF(($B91=" ")," ",VLOOKUP($B91,'C10 Entry Sheet'!$A$16:$K$194,13,FALSE))</f>
        <v xml:space="preserve"> </v>
      </c>
      <c r="J91" s="28" t="str">
        <f ca="1">IF(($B91=" ")," ",VLOOKUP($B91,'C10 Entry Sheet'!$A$16:$K$194,17,FALSE))</f>
        <v xml:space="preserve"> </v>
      </c>
      <c r="K91" s="28" t="str">
        <f ca="1">IF(($B91=" ")," ",VLOOKUP($B91,'C10 Entry Sheet'!$A$16:$K$194,19,FALSE))</f>
        <v xml:space="preserve"> </v>
      </c>
      <c r="L91" s="28" t="str">
        <f ca="1">IF(($B91=" ")," ",VLOOKUP($B91,'C10 Entry Sheet'!$A$16:$K$194,20,FALSE))</f>
        <v xml:space="preserve"> </v>
      </c>
    </row>
    <row r="92" spans="1:12" s="29" customFormat="1" ht="24.95" customHeight="1">
      <c r="A92" s="25">
        <f t="shared" si="1"/>
        <v>75</v>
      </c>
      <c r="B92" s="25" t="str">
        <f ca="1">IF(ISBLANK('C10 Entry Sheet'!A82)," ",CELL("contents",'C10 Entry Sheet'!A82))</f>
        <v xml:space="preserve"> </v>
      </c>
      <c r="C92" s="26" t="str">
        <f ca="1">IF(($B92=" ")," ",VLOOKUP($B92,'C10 Entry Sheet'!$A$16:$K$194,5,FALSE))</f>
        <v xml:space="preserve"> </v>
      </c>
      <c r="D92" s="26" t="str">
        <f ca="1">IF(($B92=" ")," ",VLOOKUP($B92,'C10 Entry Sheet'!$A$16:$K$194,6,FALSE))</f>
        <v xml:space="preserve"> </v>
      </c>
      <c r="E92" s="27" t="str">
        <f ca="1">IF(($B92=" ")," ",VLOOKUP($B92,'C10 Entry Sheet'!$A$16:$K$194,9,FALSE))</f>
        <v xml:space="preserve"> </v>
      </c>
      <c r="F92" s="27" t="str">
        <f ca="1">IF(($B92=" ")," ",VLOOKUP($B92,'C10 Entry Sheet'!$A$16:$K$194,7,FALSE))</f>
        <v xml:space="preserve"> </v>
      </c>
      <c r="G92" s="28" t="str">
        <f ca="1">IF(($B92=" ")," ",VLOOKUP($B92,'C10 Entry Sheet'!$A$16:$K$194,14,FALSE))</f>
        <v xml:space="preserve"> </v>
      </c>
      <c r="H92" s="27" t="str">
        <f ca="1">IF(($B92=" ")," ",VLOOKUP($B92,'C10 Entry Sheet'!$A$16:$K$194,8,FALSE))</f>
        <v xml:space="preserve"> </v>
      </c>
      <c r="I92" s="27" t="str">
        <f ca="1">IF(($B92=" ")," ",VLOOKUP($B92,'C10 Entry Sheet'!$A$16:$K$194,13,FALSE))</f>
        <v xml:space="preserve"> </v>
      </c>
      <c r="J92" s="28" t="str">
        <f ca="1">IF(($B92=" ")," ",VLOOKUP($B92,'C10 Entry Sheet'!$A$16:$K$194,17,FALSE))</f>
        <v xml:space="preserve"> </v>
      </c>
      <c r="K92" s="28" t="str">
        <f ca="1">IF(($B92=" ")," ",VLOOKUP($B92,'C10 Entry Sheet'!$A$16:$K$194,19,FALSE))</f>
        <v xml:space="preserve"> </v>
      </c>
      <c r="L92" s="28" t="str">
        <f ca="1">IF(($B92=" ")," ",VLOOKUP($B92,'C10 Entry Sheet'!$A$16:$K$194,20,FALSE))</f>
        <v xml:space="preserve"> </v>
      </c>
    </row>
    <row r="93" spans="1:12" s="29" customFormat="1" ht="24.95" customHeight="1">
      <c r="A93" s="25">
        <f t="shared" si="1"/>
        <v>76</v>
      </c>
      <c r="B93" s="25" t="str">
        <f ca="1">IF(ISBLANK('C10 Entry Sheet'!A83)," ",CELL("contents",'C10 Entry Sheet'!A83))</f>
        <v xml:space="preserve"> </v>
      </c>
      <c r="C93" s="26" t="str">
        <f ca="1">IF(($B93=" ")," ",VLOOKUP($B93,'C10 Entry Sheet'!$A$16:$K$194,5,FALSE))</f>
        <v xml:space="preserve"> </v>
      </c>
      <c r="D93" s="26" t="str">
        <f ca="1">IF(($B93=" ")," ",VLOOKUP($B93,'C10 Entry Sheet'!$A$16:$K$194,6,FALSE))</f>
        <v xml:space="preserve"> </v>
      </c>
      <c r="E93" s="27" t="str">
        <f ca="1">IF(($B93=" ")," ",VLOOKUP($B93,'C10 Entry Sheet'!$A$16:$K$194,9,FALSE))</f>
        <v xml:space="preserve"> </v>
      </c>
      <c r="F93" s="27" t="str">
        <f ca="1">IF(($B93=" ")," ",VLOOKUP($B93,'C10 Entry Sheet'!$A$16:$K$194,7,FALSE))</f>
        <v xml:space="preserve"> </v>
      </c>
      <c r="G93" s="28" t="str">
        <f ca="1">IF(($B93=" ")," ",VLOOKUP($B93,'C10 Entry Sheet'!$A$16:$K$194,14,FALSE))</f>
        <v xml:space="preserve"> </v>
      </c>
      <c r="H93" s="27" t="str">
        <f ca="1">IF(($B93=" ")," ",VLOOKUP($B93,'C10 Entry Sheet'!$A$16:$K$194,8,FALSE))</f>
        <v xml:space="preserve"> </v>
      </c>
      <c r="I93" s="27" t="str">
        <f ca="1">IF(($B93=" ")," ",VLOOKUP($B93,'C10 Entry Sheet'!$A$16:$K$194,13,FALSE))</f>
        <v xml:space="preserve"> </v>
      </c>
      <c r="J93" s="28" t="str">
        <f ca="1">IF(($B93=" ")," ",VLOOKUP($B93,'C10 Entry Sheet'!$A$16:$K$194,17,FALSE))</f>
        <v xml:space="preserve"> </v>
      </c>
      <c r="K93" s="28" t="str">
        <f ca="1">IF(($B93=" ")," ",VLOOKUP($B93,'C10 Entry Sheet'!$A$16:$K$194,19,FALSE))</f>
        <v xml:space="preserve"> </v>
      </c>
      <c r="L93" s="28" t="str">
        <f ca="1">IF(($B93=" ")," ",VLOOKUP($B93,'C10 Entry Sheet'!$A$16:$K$194,20,FALSE))</f>
        <v xml:space="preserve"> </v>
      </c>
    </row>
    <row r="94" spans="1:12" s="29" customFormat="1" ht="24.95" customHeight="1">
      <c r="A94" s="25">
        <f t="shared" si="1"/>
        <v>77</v>
      </c>
      <c r="B94" s="25" t="str">
        <f ca="1">IF(ISBLANK('C10 Entry Sheet'!A84)," ",CELL("contents",'C10 Entry Sheet'!A84))</f>
        <v xml:space="preserve"> </v>
      </c>
      <c r="C94" s="26" t="str">
        <f ca="1">IF(($B94=" ")," ",VLOOKUP($B94,'C10 Entry Sheet'!$A$16:$K$194,5,FALSE))</f>
        <v xml:space="preserve"> </v>
      </c>
      <c r="D94" s="26" t="str">
        <f ca="1">IF(($B94=" ")," ",VLOOKUP($B94,'C10 Entry Sheet'!$A$16:$K$194,6,FALSE))</f>
        <v xml:space="preserve"> </v>
      </c>
      <c r="E94" s="27" t="str">
        <f ca="1">IF(($B94=" ")," ",VLOOKUP($B94,'C10 Entry Sheet'!$A$16:$K$194,9,FALSE))</f>
        <v xml:space="preserve"> </v>
      </c>
      <c r="F94" s="27" t="str">
        <f ca="1">IF(($B94=" ")," ",VLOOKUP($B94,'C10 Entry Sheet'!$A$16:$K$194,7,FALSE))</f>
        <v xml:space="preserve"> </v>
      </c>
      <c r="G94" s="28" t="str">
        <f ca="1">IF(($B94=" ")," ",VLOOKUP($B94,'C10 Entry Sheet'!$A$16:$K$194,14,FALSE))</f>
        <v xml:space="preserve"> </v>
      </c>
      <c r="H94" s="27" t="str">
        <f ca="1">IF(($B94=" ")," ",VLOOKUP($B94,'C10 Entry Sheet'!$A$16:$K$194,8,FALSE))</f>
        <v xml:space="preserve"> </v>
      </c>
      <c r="I94" s="27" t="str">
        <f ca="1">IF(($B94=" ")," ",VLOOKUP($B94,'C10 Entry Sheet'!$A$16:$K$194,13,FALSE))</f>
        <v xml:space="preserve"> </v>
      </c>
      <c r="J94" s="28" t="str">
        <f ca="1">IF(($B94=" ")," ",VLOOKUP($B94,'C10 Entry Sheet'!$A$16:$K$194,17,FALSE))</f>
        <v xml:space="preserve"> </v>
      </c>
      <c r="K94" s="28" t="str">
        <f ca="1">IF(($B94=" ")," ",VLOOKUP($B94,'C10 Entry Sheet'!$A$16:$K$194,19,FALSE))</f>
        <v xml:space="preserve"> </v>
      </c>
      <c r="L94" s="28" t="str">
        <f ca="1">IF(($B94=" ")," ",VLOOKUP($B94,'C10 Entry Sheet'!$A$16:$K$194,20,FALSE))</f>
        <v xml:space="preserve"> </v>
      </c>
    </row>
    <row r="95" spans="1:12" s="29" customFormat="1" ht="24.95" customHeight="1">
      <c r="A95" s="25">
        <f t="shared" si="1"/>
        <v>78</v>
      </c>
      <c r="B95" s="25" t="str">
        <f ca="1">IF(ISBLANK('C10 Entry Sheet'!A85)," ",CELL("contents",'C10 Entry Sheet'!A85))</f>
        <v xml:space="preserve"> </v>
      </c>
      <c r="C95" s="26" t="str">
        <f ca="1">IF(($B95=" ")," ",VLOOKUP($B95,'C10 Entry Sheet'!$A$16:$K$194,5,FALSE))</f>
        <v xml:space="preserve"> </v>
      </c>
      <c r="D95" s="26" t="str">
        <f ca="1">IF(($B95=" ")," ",VLOOKUP($B95,'C10 Entry Sheet'!$A$16:$K$194,6,FALSE))</f>
        <v xml:space="preserve"> </v>
      </c>
      <c r="E95" s="27" t="str">
        <f ca="1">IF(($B95=" ")," ",VLOOKUP($B95,'C10 Entry Sheet'!$A$16:$K$194,9,FALSE))</f>
        <v xml:space="preserve"> </v>
      </c>
      <c r="F95" s="27" t="str">
        <f ca="1">IF(($B95=" ")," ",VLOOKUP($B95,'C10 Entry Sheet'!$A$16:$K$194,7,FALSE))</f>
        <v xml:space="preserve"> </v>
      </c>
      <c r="G95" s="28" t="str">
        <f ca="1">IF(($B95=" ")," ",VLOOKUP($B95,'C10 Entry Sheet'!$A$16:$K$194,14,FALSE))</f>
        <v xml:space="preserve"> </v>
      </c>
      <c r="H95" s="27" t="str">
        <f ca="1">IF(($B95=" ")," ",VLOOKUP($B95,'C10 Entry Sheet'!$A$16:$K$194,8,FALSE))</f>
        <v xml:space="preserve"> </v>
      </c>
      <c r="I95" s="27" t="str">
        <f ca="1">IF(($B95=" ")," ",VLOOKUP($B95,'C10 Entry Sheet'!$A$16:$K$194,13,FALSE))</f>
        <v xml:space="preserve"> </v>
      </c>
      <c r="J95" s="28" t="str">
        <f ca="1">IF(($B95=" ")," ",VLOOKUP($B95,'C10 Entry Sheet'!$A$16:$K$194,17,FALSE))</f>
        <v xml:space="preserve"> </v>
      </c>
      <c r="K95" s="28" t="str">
        <f ca="1">IF(($B95=" ")," ",VLOOKUP($B95,'C10 Entry Sheet'!$A$16:$K$194,19,FALSE))</f>
        <v xml:space="preserve"> </v>
      </c>
      <c r="L95" s="28" t="str">
        <f ca="1">IF(($B95=" ")," ",VLOOKUP($B95,'C10 Entry Sheet'!$A$16:$K$194,20,FALSE))</f>
        <v xml:space="preserve"> </v>
      </c>
    </row>
    <row r="96" spans="1:12" s="29" customFormat="1" ht="24.95" customHeight="1">
      <c r="A96" s="25">
        <f t="shared" si="1"/>
        <v>79</v>
      </c>
      <c r="B96" s="25" t="str">
        <f ca="1">IF(ISBLANK('C10 Entry Sheet'!A86)," ",CELL("contents",'C10 Entry Sheet'!A86))</f>
        <v xml:space="preserve"> </v>
      </c>
      <c r="C96" s="26" t="str">
        <f ca="1">IF(($B96=" ")," ",VLOOKUP($B96,'C10 Entry Sheet'!$A$16:$K$194,5,FALSE))</f>
        <v xml:space="preserve"> </v>
      </c>
      <c r="D96" s="26" t="str">
        <f ca="1">IF(($B96=" ")," ",VLOOKUP($B96,'C10 Entry Sheet'!$A$16:$K$194,6,FALSE))</f>
        <v xml:space="preserve"> </v>
      </c>
      <c r="E96" s="27" t="str">
        <f ca="1">IF(($B96=" ")," ",VLOOKUP($B96,'C10 Entry Sheet'!$A$16:$K$194,9,FALSE))</f>
        <v xml:space="preserve"> </v>
      </c>
      <c r="F96" s="27" t="str">
        <f ca="1">IF(($B96=" ")," ",VLOOKUP($B96,'C10 Entry Sheet'!$A$16:$K$194,7,FALSE))</f>
        <v xml:space="preserve"> </v>
      </c>
      <c r="G96" s="28" t="str">
        <f ca="1">IF(($B96=" ")," ",VLOOKUP($B96,'C10 Entry Sheet'!$A$16:$K$194,14,FALSE))</f>
        <v xml:space="preserve"> </v>
      </c>
      <c r="H96" s="27" t="str">
        <f ca="1">IF(($B96=" ")," ",VLOOKUP($B96,'C10 Entry Sheet'!$A$16:$K$194,8,FALSE))</f>
        <v xml:space="preserve"> </v>
      </c>
      <c r="I96" s="27" t="str">
        <f ca="1">IF(($B96=" ")," ",VLOOKUP($B96,'C10 Entry Sheet'!$A$16:$K$194,13,FALSE))</f>
        <v xml:space="preserve"> </v>
      </c>
      <c r="J96" s="28" t="str">
        <f ca="1">IF(($B96=" ")," ",VLOOKUP($B96,'C10 Entry Sheet'!$A$16:$K$194,17,FALSE))</f>
        <v xml:space="preserve"> </v>
      </c>
      <c r="K96" s="28" t="str">
        <f ca="1">IF(($B96=" ")," ",VLOOKUP($B96,'C10 Entry Sheet'!$A$16:$K$194,19,FALSE))</f>
        <v xml:space="preserve"> </v>
      </c>
      <c r="L96" s="28" t="str">
        <f ca="1">IF(($B96=" ")," ",VLOOKUP($B96,'C10 Entry Sheet'!$A$16:$K$194,20,FALSE))</f>
        <v xml:space="preserve"> </v>
      </c>
    </row>
    <row r="97" spans="1:12" s="29" customFormat="1" ht="24.95" customHeight="1">
      <c r="A97" s="25">
        <f t="shared" si="1"/>
        <v>80</v>
      </c>
      <c r="B97" s="25" t="str">
        <f ca="1">IF(ISBLANK('C10 Entry Sheet'!A87)," ",CELL("contents",'C10 Entry Sheet'!A87))</f>
        <v xml:space="preserve"> </v>
      </c>
      <c r="C97" s="26" t="str">
        <f ca="1">IF(($B97=" ")," ",VLOOKUP($B97,'C10 Entry Sheet'!$A$16:$K$194,5,FALSE))</f>
        <v xml:space="preserve"> </v>
      </c>
      <c r="D97" s="26" t="str">
        <f ca="1">IF(($B97=" ")," ",VLOOKUP($B97,'C10 Entry Sheet'!$A$16:$K$194,6,FALSE))</f>
        <v xml:space="preserve"> </v>
      </c>
      <c r="E97" s="27" t="str">
        <f ca="1">IF(($B97=" ")," ",VLOOKUP($B97,'C10 Entry Sheet'!$A$16:$K$194,9,FALSE))</f>
        <v xml:space="preserve"> </v>
      </c>
      <c r="F97" s="27" t="str">
        <f ca="1">IF(($B97=" ")," ",VLOOKUP($B97,'C10 Entry Sheet'!$A$16:$K$194,7,FALSE))</f>
        <v xml:space="preserve"> </v>
      </c>
      <c r="G97" s="28" t="str">
        <f ca="1">IF(($B97=" ")," ",VLOOKUP($B97,'C10 Entry Sheet'!$A$16:$K$194,14,FALSE))</f>
        <v xml:space="preserve"> </v>
      </c>
      <c r="H97" s="27" t="str">
        <f ca="1">IF(($B97=" ")," ",VLOOKUP($B97,'C10 Entry Sheet'!$A$16:$K$194,8,FALSE))</f>
        <v xml:space="preserve"> </v>
      </c>
      <c r="I97" s="27" t="str">
        <f ca="1">IF(($B97=" ")," ",VLOOKUP($B97,'C10 Entry Sheet'!$A$16:$K$194,13,FALSE))</f>
        <v xml:space="preserve"> </v>
      </c>
      <c r="J97" s="28" t="str">
        <f ca="1">IF(($B97=" ")," ",VLOOKUP($B97,'C10 Entry Sheet'!$A$16:$K$194,17,FALSE))</f>
        <v xml:space="preserve"> </v>
      </c>
      <c r="K97" s="28" t="str">
        <f ca="1">IF(($B97=" ")," ",VLOOKUP($B97,'C10 Entry Sheet'!$A$16:$K$194,19,FALSE))</f>
        <v xml:space="preserve"> </v>
      </c>
      <c r="L97" s="28" t="str">
        <f ca="1">IF(($B97=" ")," ",VLOOKUP($B97,'C10 Entry Sheet'!$A$16:$K$194,20,FALSE))</f>
        <v xml:space="preserve"> </v>
      </c>
    </row>
    <row r="98" spans="1:12" s="29" customFormat="1" ht="24.95" customHeight="1">
      <c r="A98" s="25">
        <f t="shared" si="1"/>
        <v>81</v>
      </c>
      <c r="B98" s="25" t="str">
        <f ca="1">IF(ISBLANK('C10 Entry Sheet'!A88)," ",CELL("contents",'C10 Entry Sheet'!A88))</f>
        <v xml:space="preserve"> </v>
      </c>
      <c r="C98" s="26" t="str">
        <f ca="1">IF(($B98=" ")," ",VLOOKUP($B98,'C10 Entry Sheet'!$A$16:$K$194,5,FALSE))</f>
        <v xml:space="preserve"> </v>
      </c>
      <c r="D98" s="26" t="str">
        <f ca="1">IF(($B98=" ")," ",VLOOKUP($B98,'C10 Entry Sheet'!$A$16:$K$194,6,FALSE))</f>
        <v xml:space="preserve"> </v>
      </c>
      <c r="E98" s="27" t="str">
        <f ca="1">IF(($B98=" ")," ",VLOOKUP($B98,'C10 Entry Sheet'!$A$16:$K$194,9,FALSE))</f>
        <v xml:space="preserve"> </v>
      </c>
      <c r="F98" s="27" t="str">
        <f ca="1">IF(($B98=" ")," ",VLOOKUP($B98,'C10 Entry Sheet'!$A$16:$K$194,7,FALSE))</f>
        <v xml:space="preserve"> </v>
      </c>
      <c r="G98" s="28" t="str">
        <f ca="1">IF(($B98=" ")," ",VLOOKUP($B98,'C10 Entry Sheet'!$A$16:$K$194,14,FALSE))</f>
        <v xml:space="preserve"> </v>
      </c>
      <c r="H98" s="27" t="str">
        <f ca="1">IF(($B98=" ")," ",VLOOKUP($B98,'C10 Entry Sheet'!$A$16:$K$194,8,FALSE))</f>
        <v xml:space="preserve"> </v>
      </c>
      <c r="I98" s="27" t="str">
        <f ca="1">IF(($B98=" ")," ",VLOOKUP($B98,'C10 Entry Sheet'!$A$16:$K$194,13,FALSE))</f>
        <v xml:space="preserve"> </v>
      </c>
      <c r="J98" s="28" t="str">
        <f ca="1">IF(($B98=" ")," ",VLOOKUP($B98,'C10 Entry Sheet'!$A$16:$K$194,17,FALSE))</f>
        <v xml:space="preserve"> </v>
      </c>
      <c r="K98" s="28" t="str">
        <f ca="1">IF(($B98=" ")," ",VLOOKUP($B98,'C10 Entry Sheet'!$A$16:$K$194,19,FALSE))</f>
        <v xml:space="preserve"> </v>
      </c>
      <c r="L98" s="28" t="str">
        <f ca="1">IF(($B98=" ")," ",VLOOKUP($B98,'C10 Entry Sheet'!$A$16:$K$194,20,FALSE))</f>
        <v xml:space="preserve"> </v>
      </c>
    </row>
    <row r="99" spans="1:12" s="29" customFormat="1" ht="24.95" customHeight="1">
      <c r="A99" s="25">
        <f t="shared" si="1"/>
        <v>82</v>
      </c>
      <c r="B99" s="25" t="str">
        <f ca="1">IF(ISBLANK('C10 Entry Sheet'!A89)," ",CELL("contents",'C10 Entry Sheet'!A89))</f>
        <v xml:space="preserve"> </v>
      </c>
      <c r="C99" s="26" t="str">
        <f ca="1">IF(($B99=" ")," ",VLOOKUP($B99,'C10 Entry Sheet'!$A$16:$K$194,5,FALSE))</f>
        <v xml:space="preserve"> </v>
      </c>
      <c r="D99" s="26" t="str">
        <f ca="1">IF(($B99=" ")," ",VLOOKUP($B99,'C10 Entry Sheet'!$A$16:$K$194,6,FALSE))</f>
        <v xml:space="preserve"> </v>
      </c>
      <c r="E99" s="27" t="str">
        <f ca="1">IF(($B99=" ")," ",VLOOKUP($B99,'C10 Entry Sheet'!$A$16:$K$194,9,FALSE))</f>
        <v xml:space="preserve"> </v>
      </c>
      <c r="F99" s="27" t="str">
        <f ca="1">IF(($B99=" ")," ",VLOOKUP($B99,'C10 Entry Sheet'!$A$16:$K$194,7,FALSE))</f>
        <v xml:space="preserve"> </v>
      </c>
      <c r="G99" s="28" t="str">
        <f ca="1">IF(($B99=" ")," ",VLOOKUP($B99,'C10 Entry Sheet'!$A$16:$K$194,14,FALSE))</f>
        <v xml:space="preserve"> </v>
      </c>
      <c r="H99" s="27" t="str">
        <f ca="1">IF(($B99=" ")," ",VLOOKUP($B99,'C10 Entry Sheet'!$A$16:$K$194,8,FALSE))</f>
        <v xml:space="preserve"> </v>
      </c>
      <c r="I99" s="27" t="str">
        <f ca="1">IF(($B99=" ")," ",VLOOKUP($B99,'C10 Entry Sheet'!$A$16:$K$194,13,FALSE))</f>
        <v xml:space="preserve"> </v>
      </c>
      <c r="J99" s="28" t="str">
        <f ca="1">IF(($B99=" ")," ",VLOOKUP($B99,'C10 Entry Sheet'!$A$16:$K$194,17,FALSE))</f>
        <v xml:space="preserve"> </v>
      </c>
      <c r="K99" s="28" t="str">
        <f ca="1">IF(($B99=" ")," ",VLOOKUP($B99,'C10 Entry Sheet'!$A$16:$K$194,19,FALSE))</f>
        <v xml:space="preserve"> </v>
      </c>
      <c r="L99" s="28" t="str">
        <f ca="1">IF(($B99=" ")," ",VLOOKUP($B99,'C10 Entry Sheet'!$A$16:$K$194,20,FALSE))</f>
        <v xml:space="preserve"> </v>
      </c>
    </row>
    <row r="100" spans="1:12" s="29" customFormat="1" ht="24.95" customHeight="1">
      <c r="A100" s="25">
        <f t="shared" si="1"/>
        <v>83</v>
      </c>
      <c r="B100" s="25" t="str">
        <f ca="1">IF(ISBLANK('C10 Entry Sheet'!A90)," ",CELL("contents",'C10 Entry Sheet'!A90))</f>
        <v xml:space="preserve"> </v>
      </c>
      <c r="C100" s="26" t="str">
        <f ca="1">IF(($B100=" ")," ",VLOOKUP($B100,'C10 Entry Sheet'!$A$16:$K$194,5,FALSE))</f>
        <v xml:space="preserve"> </v>
      </c>
      <c r="D100" s="26" t="str">
        <f ca="1">IF(($B100=" ")," ",VLOOKUP($B100,'C10 Entry Sheet'!$A$16:$K$194,6,FALSE))</f>
        <v xml:space="preserve"> </v>
      </c>
      <c r="E100" s="27" t="str">
        <f ca="1">IF(($B100=" ")," ",VLOOKUP($B100,'C10 Entry Sheet'!$A$16:$K$194,9,FALSE))</f>
        <v xml:space="preserve"> </v>
      </c>
      <c r="F100" s="27" t="str">
        <f ca="1">IF(($B100=" ")," ",VLOOKUP($B100,'C10 Entry Sheet'!$A$16:$K$194,7,FALSE))</f>
        <v xml:space="preserve"> </v>
      </c>
      <c r="G100" s="28" t="str">
        <f ca="1">IF(($B100=" ")," ",VLOOKUP($B100,'C10 Entry Sheet'!$A$16:$K$194,14,FALSE))</f>
        <v xml:space="preserve"> </v>
      </c>
      <c r="H100" s="27" t="str">
        <f ca="1">IF(($B100=" ")," ",VLOOKUP($B100,'C10 Entry Sheet'!$A$16:$K$194,8,FALSE))</f>
        <v xml:space="preserve"> </v>
      </c>
      <c r="I100" s="27" t="str">
        <f ca="1">IF(($B100=" ")," ",VLOOKUP($B100,'C10 Entry Sheet'!$A$16:$K$194,13,FALSE))</f>
        <v xml:space="preserve"> </v>
      </c>
      <c r="J100" s="28" t="str">
        <f ca="1">IF(($B100=" ")," ",VLOOKUP($B100,'C10 Entry Sheet'!$A$16:$K$194,17,FALSE))</f>
        <v xml:space="preserve"> </v>
      </c>
      <c r="K100" s="28" t="str">
        <f ca="1">IF(($B100=" ")," ",VLOOKUP($B100,'C10 Entry Sheet'!$A$16:$K$194,19,FALSE))</f>
        <v xml:space="preserve"> </v>
      </c>
      <c r="L100" s="28" t="str">
        <f ca="1">IF(($B100=" ")," ",VLOOKUP($B100,'C10 Entry Sheet'!$A$16:$K$194,20,FALSE))</f>
        <v xml:space="preserve"> </v>
      </c>
    </row>
    <row r="101" spans="1:12" s="29" customFormat="1" ht="24.95" customHeight="1">
      <c r="A101" s="25">
        <f t="shared" si="1"/>
        <v>84</v>
      </c>
      <c r="B101" s="25" t="str">
        <f ca="1">IF(ISBLANK('C10 Entry Sheet'!A91)," ",CELL("contents",'C10 Entry Sheet'!A91))</f>
        <v xml:space="preserve"> </v>
      </c>
      <c r="C101" s="26" t="str">
        <f ca="1">IF(($B101=" ")," ",VLOOKUP($B101,'C10 Entry Sheet'!$A$16:$K$194,5,FALSE))</f>
        <v xml:space="preserve"> </v>
      </c>
      <c r="D101" s="26" t="str">
        <f ca="1">IF(($B101=" ")," ",VLOOKUP($B101,'C10 Entry Sheet'!$A$16:$K$194,6,FALSE))</f>
        <v xml:space="preserve"> </v>
      </c>
      <c r="E101" s="27" t="str">
        <f ca="1">IF(($B101=" ")," ",VLOOKUP($B101,'C10 Entry Sheet'!$A$16:$K$194,9,FALSE))</f>
        <v xml:space="preserve"> </v>
      </c>
      <c r="F101" s="27" t="str">
        <f ca="1">IF(($B101=" ")," ",VLOOKUP($B101,'C10 Entry Sheet'!$A$16:$K$194,7,FALSE))</f>
        <v xml:space="preserve"> </v>
      </c>
      <c r="G101" s="28" t="str">
        <f ca="1">IF(($B101=" ")," ",VLOOKUP($B101,'C10 Entry Sheet'!$A$16:$K$194,14,FALSE))</f>
        <v xml:space="preserve"> </v>
      </c>
      <c r="H101" s="27" t="str">
        <f ca="1">IF(($B101=" ")," ",VLOOKUP($B101,'C10 Entry Sheet'!$A$16:$K$194,8,FALSE))</f>
        <v xml:space="preserve"> </v>
      </c>
      <c r="I101" s="27" t="str">
        <f ca="1">IF(($B101=" ")," ",VLOOKUP($B101,'C10 Entry Sheet'!$A$16:$K$194,13,FALSE))</f>
        <v xml:space="preserve"> </v>
      </c>
      <c r="J101" s="28" t="str">
        <f ca="1">IF(($B101=" ")," ",VLOOKUP($B101,'C10 Entry Sheet'!$A$16:$K$194,17,FALSE))</f>
        <v xml:space="preserve"> </v>
      </c>
      <c r="K101" s="28" t="str">
        <f ca="1">IF(($B101=" ")," ",VLOOKUP($B101,'C10 Entry Sheet'!$A$16:$K$194,19,FALSE))</f>
        <v xml:space="preserve"> </v>
      </c>
      <c r="L101" s="28" t="str">
        <f ca="1">IF(($B101=" ")," ",VLOOKUP($B101,'C10 Entry Sheet'!$A$16:$K$194,20,FALSE))</f>
        <v xml:space="preserve"> </v>
      </c>
    </row>
    <row r="102" spans="1:12" s="29" customFormat="1" ht="24.95" customHeight="1">
      <c r="A102" s="25">
        <f t="shared" si="1"/>
        <v>85</v>
      </c>
      <c r="B102" s="25" t="str">
        <f ca="1">IF(ISBLANK('C10 Entry Sheet'!A92)," ",CELL("contents",'C10 Entry Sheet'!A92))</f>
        <v xml:space="preserve"> </v>
      </c>
      <c r="C102" s="26" t="str">
        <f ca="1">IF(($B102=" ")," ",VLOOKUP($B102,'C10 Entry Sheet'!$A$16:$K$194,5,FALSE))</f>
        <v xml:space="preserve"> </v>
      </c>
      <c r="D102" s="26" t="str">
        <f ca="1">IF(($B102=" ")," ",VLOOKUP($B102,'C10 Entry Sheet'!$A$16:$K$194,6,FALSE))</f>
        <v xml:space="preserve"> </v>
      </c>
      <c r="E102" s="27" t="str">
        <f ca="1">IF(($B102=" ")," ",VLOOKUP($B102,'C10 Entry Sheet'!$A$16:$K$194,9,FALSE))</f>
        <v xml:space="preserve"> </v>
      </c>
      <c r="F102" s="27" t="str">
        <f ca="1">IF(($B102=" ")," ",VLOOKUP($B102,'C10 Entry Sheet'!$A$16:$K$194,7,FALSE))</f>
        <v xml:space="preserve"> </v>
      </c>
      <c r="G102" s="28" t="str">
        <f ca="1">IF(($B102=" ")," ",VLOOKUP($B102,'C10 Entry Sheet'!$A$16:$K$194,14,FALSE))</f>
        <v xml:space="preserve"> </v>
      </c>
      <c r="H102" s="27" t="str">
        <f ca="1">IF(($B102=" ")," ",VLOOKUP($B102,'C10 Entry Sheet'!$A$16:$K$194,8,FALSE))</f>
        <v xml:space="preserve"> </v>
      </c>
      <c r="I102" s="27" t="str">
        <f ca="1">IF(($B102=" ")," ",VLOOKUP($B102,'C10 Entry Sheet'!$A$16:$K$194,13,FALSE))</f>
        <v xml:space="preserve"> </v>
      </c>
      <c r="J102" s="28" t="str">
        <f ca="1">IF(($B102=" ")," ",VLOOKUP($B102,'C10 Entry Sheet'!$A$16:$K$194,17,FALSE))</f>
        <v xml:space="preserve"> </v>
      </c>
      <c r="K102" s="28" t="str">
        <f ca="1">IF(($B102=" ")," ",VLOOKUP($B102,'C10 Entry Sheet'!$A$16:$K$194,19,FALSE))</f>
        <v xml:space="preserve"> </v>
      </c>
      <c r="L102" s="28" t="str">
        <f ca="1">IF(($B102=" ")," ",VLOOKUP($B102,'C10 Entry Sheet'!$A$16:$K$194,20,FALSE))</f>
        <v xml:space="preserve"> </v>
      </c>
    </row>
    <row r="103" spans="1:12" s="29" customFormat="1" ht="24.95" customHeight="1">
      <c r="A103" s="25">
        <f t="shared" si="1"/>
        <v>86</v>
      </c>
      <c r="B103" s="25" t="str">
        <f ca="1">IF(ISBLANK('C10 Entry Sheet'!A93)," ",CELL("contents",'C10 Entry Sheet'!A93))</f>
        <v xml:space="preserve"> </v>
      </c>
      <c r="C103" s="26" t="str">
        <f ca="1">IF(($B103=" ")," ",VLOOKUP($B103,'C10 Entry Sheet'!$A$16:$K$194,5,FALSE))</f>
        <v xml:space="preserve"> </v>
      </c>
      <c r="D103" s="26" t="str">
        <f ca="1">IF(($B103=" ")," ",VLOOKUP($B103,'C10 Entry Sheet'!$A$16:$K$194,6,FALSE))</f>
        <v xml:space="preserve"> </v>
      </c>
      <c r="E103" s="27" t="str">
        <f ca="1">IF(($B103=" ")," ",VLOOKUP($B103,'C10 Entry Sheet'!$A$16:$K$194,9,FALSE))</f>
        <v xml:space="preserve"> </v>
      </c>
      <c r="F103" s="27" t="str">
        <f ca="1">IF(($B103=" ")," ",VLOOKUP($B103,'C10 Entry Sheet'!$A$16:$K$194,7,FALSE))</f>
        <v xml:space="preserve"> </v>
      </c>
      <c r="G103" s="28" t="str">
        <f ca="1">IF(($B103=" ")," ",VLOOKUP($B103,'C10 Entry Sheet'!$A$16:$K$194,14,FALSE))</f>
        <v xml:space="preserve"> </v>
      </c>
      <c r="H103" s="27" t="str">
        <f ca="1">IF(($B103=" ")," ",VLOOKUP($B103,'C10 Entry Sheet'!$A$16:$K$194,8,FALSE))</f>
        <v xml:space="preserve"> </v>
      </c>
      <c r="I103" s="27" t="str">
        <f ca="1">IF(($B103=" ")," ",VLOOKUP($B103,'C10 Entry Sheet'!$A$16:$K$194,13,FALSE))</f>
        <v xml:space="preserve"> </v>
      </c>
      <c r="J103" s="28" t="str">
        <f ca="1">IF(($B103=" ")," ",VLOOKUP($B103,'C10 Entry Sheet'!$A$16:$K$194,17,FALSE))</f>
        <v xml:space="preserve"> </v>
      </c>
      <c r="K103" s="28" t="str">
        <f ca="1">IF(($B103=" ")," ",VLOOKUP($B103,'C10 Entry Sheet'!$A$16:$K$194,19,FALSE))</f>
        <v xml:space="preserve"> </v>
      </c>
      <c r="L103" s="28" t="str">
        <f ca="1">IF(($B103=" ")," ",VLOOKUP($B103,'C10 Entry Sheet'!$A$16:$K$194,20,FALSE))</f>
        <v xml:space="preserve"> </v>
      </c>
    </row>
    <row r="104" spans="1:12" s="29" customFormat="1" ht="24.95" customHeight="1">
      <c r="A104" s="25">
        <f t="shared" si="1"/>
        <v>87</v>
      </c>
      <c r="B104" s="25" t="str">
        <f ca="1">IF(ISBLANK('C10 Entry Sheet'!A94)," ",CELL("contents",'C10 Entry Sheet'!A94))</f>
        <v xml:space="preserve"> </v>
      </c>
      <c r="C104" s="26" t="str">
        <f ca="1">IF(($B104=" ")," ",VLOOKUP($B104,'C10 Entry Sheet'!$A$16:$K$194,5,FALSE))</f>
        <v xml:space="preserve"> </v>
      </c>
      <c r="D104" s="26" t="str">
        <f ca="1">IF(($B104=" ")," ",VLOOKUP($B104,'C10 Entry Sheet'!$A$16:$K$194,6,FALSE))</f>
        <v xml:space="preserve"> </v>
      </c>
      <c r="E104" s="27" t="str">
        <f ca="1">IF(($B104=" ")," ",VLOOKUP($B104,'C10 Entry Sheet'!$A$16:$K$194,9,FALSE))</f>
        <v xml:space="preserve"> </v>
      </c>
      <c r="F104" s="27" t="str">
        <f ca="1">IF(($B104=" ")," ",VLOOKUP($B104,'C10 Entry Sheet'!$A$16:$K$194,7,FALSE))</f>
        <v xml:space="preserve"> </v>
      </c>
      <c r="G104" s="28" t="str">
        <f ca="1">IF(($B104=" ")," ",VLOOKUP($B104,'C10 Entry Sheet'!$A$16:$K$194,14,FALSE))</f>
        <v xml:space="preserve"> </v>
      </c>
      <c r="H104" s="27" t="str">
        <f ca="1">IF(($B104=" ")," ",VLOOKUP($B104,'C10 Entry Sheet'!$A$16:$K$194,8,FALSE))</f>
        <v xml:space="preserve"> </v>
      </c>
      <c r="I104" s="27" t="str">
        <f ca="1">IF(($B104=" ")," ",VLOOKUP($B104,'C10 Entry Sheet'!$A$16:$K$194,13,FALSE))</f>
        <v xml:space="preserve"> </v>
      </c>
      <c r="J104" s="28" t="str">
        <f ca="1">IF(($B104=" ")," ",VLOOKUP($B104,'C10 Entry Sheet'!$A$16:$K$194,17,FALSE))</f>
        <v xml:space="preserve"> </v>
      </c>
      <c r="K104" s="28" t="str">
        <f ca="1">IF(($B104=" ")," ",VLOOKUP($B104,'C10 Entry Sheet'!$A$16:$K$194,19,FALSE))</f>
        <v xml:space="preserve"> </v>
      </c>
      <c r="L104" s="28" t="str">
        <f ca="1">IF(($B104=" ")," ",VLOOKUP($B104,'C10 Entry Sheet'!$A$16:$K$194,20,FALSE))</f>
        <v xml:space="preserve"> </v>
      </c>
    </row>
    <row r="105" spans="1:12" s="29" customFormat="1" ht="24.95" customHeight="1">
      <c r="A105" s="25">
        <f t="shared" ref="A105:A160" si="2">SUM(A104+1)</f>
        <v>88</v>
      </c>
      <c r="B105" s="25" t="str">
        <f ca="1">IF(ISBLANK('C10 Entry Sheet'!A95)," ",CELL("contents",'C10 Entry Sheet'!A95))</f>
        <v xml:space="preserve"> </v>
      </c>
      <c r="C105" s="26" t="str">
        <f ca="1">IF(($B105=" ")," ",VLOOKUP($B105,'C10 Entry Sheet'!$A$16:$K$194,5,FALSE))</f>
        <v xml:space="preserve"> </v>
      </c>
      <c r="D105" s="26" t="str">
        <f ca="1">IF(($B105=" ")," ",VLOOKUP($B105,'C10 Entry Sheet'!$A$16:$K$194,6,FALSE))</f>
        <v xml:space="preserve"> </v>
      </c>
      <c r="E105" s="27" t="str">
        <f ca="1">IF(($B105=" ")," ",VLOOKUP($B105,'C10 Entry Sheet'!$A$16:$K$194,9,FALSE))</f>
        <v xml:space="preserve"> </v>
      </c>
      <c r="F105" s="27" t="str">
        <f ca="1">IF(($B105=" ")," ",VLOOKUP($B105,'C10 Entry Sheet'!$A$16:$K$194,7,FALSE))</f>
        <v xml:space="preserve"> </v>
      </c>
      <c r="G105" s="28" t="str">
        <f ca="1">IF(($B105=" ")," ",VLOOKUP($B105,'C10 Entry Sheet'!$A$16:$K$194,14,FALSE))</f>
        <v xml:space="preserve"> </v>
      </c>
      <c r="H105" s="27" t="str">
        <f ca="1">IF(($B105=" ")," ",VLOOKUP($B105,'C10 Entry Sheet'!$A$16:$K$194,8,FALSE))</f>
        <v xml:space="preserve"> </v>
      </c>
      <c r="I105" s="27" t="str">
        <f ca="1">IF(($B105=" ")," ",VLOOKUP($B105,'C10 Entry Sheet'!$A$16:$K$194,13,FALSE))</f>
        <v xml:space="preserve"> </v>
      </c>
      <c r="J105" s="28" t="str">
        <f ca="1">IF(($B105=" ")," ",VLOOKUP($B105,'C10 Entry Sheet'!$A$16:$K$194,17,FALSE))</f>
        <v xml:space="preserve"> </v>
      </c>
      <c r="K105" s="28" t="str">
        <f ca="1">IF(($B105=" ")," ",VLOOKUP($B105,'C10 Entry Sheet'!$A$16:$K$194,19,FALSE))</f>
        <v xml:space="preserve"> </v>
      </c>
      <c r="L105" s="28" t="str">
        <f ca="1">IF(($B105=" ")," ",VLOOKUP($B105,'C10 Entry Sheet'!$A$16:$K$194,20,FALSE))</f>
        <v xml:space="preserve"> </v>
      </c>
    </row>
    <row r="106" spans="1:12" s="29" customFormat="1" ht="24.95" customHeight="1">
      <c r="A106" s="25">
        <f t="shared" si="2"/>
        <v>89</v>
      </c>
      <c r="B106" s="25" t="str">
        <f ca="1">IF(ISBLANK('C10 Entry Sheet'!A96)," ",CELL("contents",'C10 Entry Sheet'!A96))</f>
        <v xml:space="preserve"> </v>
      </c>
      <c r="C106" s="26" t="str">
        <f ca="1">IF(($B106=" ")," ",VLOOKUP($B106,'C10 Entry Sheet'!$A$16:$K$194,5,FALSE))</f>
        <v xml:space="preserve"> </v>
      </c>
      <c r="D106" s="26" t="str">
        <f ca="1">IF(($B106=" ")," ",VLOOKUP($B106,'C10 Entry Sheet'!$A$16:$K$194,6,FALSE))</f>
        <v xml:space="preserve"> </v>
      </c>
      <c r="E106" s="27" t="str">
        <f ca="1">IF(($B106=" ")," ",VLOOKUP($B106,'C10 Entry Sheet'!$A$16:$K$194,9,FALSE))</f>
        <v xml:space="preserve"> </v>
      </c>
      <c r="F106" s="27" t="str">
        <f ca="1">IF(($B106=" ")," ",VLOOKUP($B106,'C10 Entry Sheet'!$A$16:$K$194,7,FALSE))</f>
        <v xml:space="preserve"> </v>
      </c>
      <c r="G106" s="28" t="str">
        <f ca="1">IF(($B106=" ")," ",VLOOKUP($B106,'C10 Entry Sheet'!$A$16:$K$194,14,FALSE))</f>
        <v xml:space="preserve"> </v>
      </c>
      <c r="H106" s="27" t="str">
        <f ca="1">IF(($B106=" ")," ",VLOOKUP($B106,'C10 Entry Sheet'!$A$16:$K$194,8,FALSE))</f>
        <v xml:space="preserve"> </v>
      </c>
      <c r="I106" s="27" t="str">
        <f ca="1">IF(($B106=" ")," ",VLOOKUP($B106,'C10 Entry Sheet'!$A$16:$K$194,13,FALSE))</f>
        <v xml:space="preserve"> </v>
      </c>
      <c r="J106" s="28" t="str">
        <f ca="1">IF(($B106=" ")," ",VLOOKUP($B106,'C10 Entry Sheet'!$A$16:$K$194,17,FALSE))</f>
        <v xml:space="preserve"> </v>
      </c>
      <c r="K106" s="28" t="str">
        <f ca="1">IF(($B106=" ")," ",VLOOKUP($B106,'C10 Entry Sheet'!$A$16:$K$194,19,FALSE))</f>
        <v xml:space="preserve"> </v>
      </c>
      <c r="L106" s="28" t="str">
        <f ca="1">IF(($B106=" ")," ",VLOOKUP($B106,'C10 Entry Sheet'!$A$16:$K$194,20,FALSE))</f>
        <v xml:space="preserve"> </v>
      </c>
    </row>
    <row r="107" spans="1:12" s="29" customFormat="1" ht="24.95" customHeight="1">
      <c r="A107" s="25">
        <f t="shared" si="2"/>
        <v>90</v>
      </c>
      <c r="B107" s="25" t="str">
        <f ca="1">IF(ISBLANK('C10 Entry Sheet'!A97)," ",CELL("contents",'C10 Entry Sheet'!A97))</f>
        <v xml:space="preserve"> </v>
      </c>
      <c r="C107" s="26" t="str">
        <f ca="1">IF(($B107=" ")," ",VLOOKUP($B107,'C10 Entry Sheet'!$A$16:$K$194,5,FALSE))</f>
        <v xml:space="preserve"> </v>
      </c>
      <c r="D107" s="26" t="str">
        <f ca="1">IF(($B107=" ")," ",VLOOKUP($B107,'C10 Entry Sheet'!$A$16:$K$194,6,FALSE))</f>
        <v xml:space="preserve"> </v>
      </c>
      <c r="E107" s="27" t="str">
        <f ca="1">IF(($B107=" ")," ",VLOOKUP($B107,'C10 Entry Sheet'!$A$16:$K$194,9,FALSE))</f>
        <v xml:space="preserve"> </v>
      </c>
      <c r="F107" s="27" t="str">
        <f ca="1">IF(($B107=" ")," ",VLOOKUP($B107,'C10 Entry Sheet'!$A$16:$K$194,7,FALSE))</f>
        <v xml:space="preserve"> </v>
      </c>
      <c r="G107" s="28" t="str">
        <f ca="1">IF(($B107=" ")," ",VLOOKUP($B107,'C10 Entry Sheet'!$A$16:$K$194,14,FALSE))</f>
        <v xml:space="preserve"> </v>
      </c>
      <c r="H107" s="27" t="str">
        <f ca="1">IF(($B107=" ")," ",VLOOKUP($B107,'C10 Entry Sheet'!$A$16:$K$194,8,FALSE))</f>
        <v xml:space="preserve"> </v>
      </c>
      <c r="I107" s="27" t="str">
        <f ca="1">IF(($B107=" ")," ",VLOOKUP($B107,'C10 Entry Sheet'!$A$16:$K$194,13,FALSE))</f>
        <v xml:space="preserve"> </v>
      </c>
      <c r="J107" s="28" t="str">
        <f ca="1">IF(($B107=" ")," ",VLOOKUP($B107,'C10 Entry Sheet'!$A$16:$K$194,17,FALSE))</f>
        <v xml:space="preserve"> </v>
      </c>
      <c r="K107" s="28" t="str">
        <f ca="1">IF(($B107=" ")," ",VLOOKUP($B107,'C10 Entry Sheet'!$A$16:$K$194,19,FALSE))</f>
        <v xml:space="preserve"> </v>
      </c>
      <c r="L107" s="28" t="str">
        <f ca="1">IF(($B107=" ")," ",VLOOKUP($B107,'C10 Entry Sheet'!$A$16:$K$194,20,FALSE))</f>
        <v xml:space="preserve"> </v>
      </c>
    </row>
    <row r="108" spans="1:12" s="29" customFormat="1" ht="24.95" customHeight="1">
      <c r="A108" s="25">
        <f t="shared" si="2"/>
        <v>91</v>
      </c>
      <c r="B108" s="25" t="str">
        <f ca="1">IF(ISBLANK('C10 Entry Sheet'!A98)," ",CELL("contents",'C10 Entry Sheet'!A98))</f>
        <v xml:space="preserve"> </v>
      </c>
      <c r="C108" s="26" t="str">
        <f ca="1">IF(($B108=" ")," ",VLOOKUP($B108,'C10 Entry Sheet'!$A$16:$K$194,5,FALSE))</f>
        <v xml:space="preserve"> </v>
      </c>
      <c r="D108" s="26" t="str">
        <f ca="1">IF(($B108=" ")," ",VLOOKUP($B108,'C10 Entry Sheet'!$A$16:$K$194,6,FALSE))</f>
        <v xml:space="preserve"> </v>
      </c>
      <c r="E108" s="27" t="str">
        <f ca="1">IF(($B108=" ")," ",VLOOKUP($B108,'C10 Entry Sheet'!$A$16:$K$194,9,FALSE))</f>
        <v xml:space="preserve"> </v>
      </c>
      <c r="F108" s="27" t="str">
        <f ca="1">IF(($B108=" ")," ",VLOOKUP($B108,'C10 Entry Sheet'!$A$16:$K$194,7,FALSE))</f>
        <v xml:space="preserve"> </v>
      </c>
      <c r="G108" s="28" t="str">
        <f ca="1">IF(($B108=" ")," ",VLOOKUP($B108,'C10 Entry Sheet'!$A$16:$K$194,14,FALSE))</f>
        <v xml:space="preserve"> </v>
      </c>
      <c r="H108" s="27" t="str">
        <f ca="1">IF(($B108=" ")," ",VLOOKUP($B108,'C10 Entry Sheet'!$A$16:$K$194,8,FALSE))</f>
        <v xml:space="preserve"> </v>
      </c>
      <c r="I108" s="27" t="str">
        <f ca="1">IF(($B108=" ")," ",VLOOKUP($B108,'C10 Entry Sheet'!$A$16:$K$194,13,FALSE))</f>
        <v xml:space="preserve"> </v>
      </c>
      <c r="J108" s="28" t="str">
        <f ca="1">IF(($B108=" ")," ",VLOOKUP($B108,'C10 Entry Sheet'!$A$16:$K$194,17,FALSE))</f>
        <v xml:space="preserve"> </v>
      </c>
      <c r="K108" s="28" t="str">
        <f ca="1">IF(($B108=" ")," ",VLOOKUP($B108,'C10 Entry Sheet'!$A$16:$K$194,19,FALSE))</f>
        <v xml:space="preserve"> </v>
      </c>
      <c r="L108" s="28" t="str">
        <f ca="1">IF(($B108=" ")," ",VLOOKUP($B108,'C10 Entry Sheet'!$A$16:$K$194,20,FALSE))</f>
        <v xml:space="preserve"> </v>
      </c>
    </row>
    <row r="109" spans="1:12" s="29" customFormat="1" ht="24.95" customHeight="1">
      <c r="A109" s="25">
        <f t="shared" si="2"/>
        <v>92</v>
      </c>
      <c r="B109" s="25" t="str">
        <f ca="1">IF(ISBLANK('C10 Entry Sheet'!A99)," ",CELL("contents",'C10 Entry Sheet'!A99))</f>
        <v xml:space="preserve"> </v>
      </c>
      <c r="C109" s="26" t="str">
        <f ca="1">IF(($B109=" ")," ",VLOOKUP($B109,'C10 Entry Sheet'!$A$16:$K$194,5,FALSE))</f>
        <v xml:space="preserve"> </v>
      </c>
      <c r="D109" s="26" t="str">
        <f ca="1">IF(($B109=" ")," ",VLOOKUP($B109,'C10 Entry Sheet'!$A$16:$K$194,6,FALSE))</f>
        <v xml:space="preserve"> </v>
      </c>
      <c r="E109" s="27" t="str">
        <f ca="1">IF(($B109=" ")," ",VLOOKUP($B109,'C10 Entry Sheet'!$A$16:$K$194,9,FALSE))</f>
        <v xml:space="preserve"> </v>
      </c>
      <c r="F109" s="27" t="str">
        <f ca="1">IF(($B109=" ")," ",VLOOKUP($B109,'C10 Entry Sheet'!$A$16:$K$194,7,FALSE))</f>
        <v xml:space="preserve"> </v>
      </c>
      <c r="G109" s="28" t="str">
        <f ca="1">IF(($B109=" ")," ",VLOOKUP($B109,'C10 Entry Sheet'!$A$16:$K$194,14,FALSE))</f>
        <v xml:space="preserve"> </v>
      </c>
      <c r="H109" s="27" t="str">
        <f ca="1">IF(($B109=" ")," ",VLOOKUP($B109,'C10 Entry Sheet'!$A$16:$K$194,8,FALSE))</f>
        <v xml:space="preserve"> </v>
      </c>
      <c r="I109" s="27" t="str">
        <f ca="1">IF(($B109=" ")," ",VLOOKUP($B109,'C10 Entry Sheet'!$A$16:$K$194,13,FALSE))</f>
        <v xml:space="preserve"> </v>
      </c>
      <c r="J109" s="28" t="str">
        <f ca="1">IF(($B109=" ")," ",VLOOKUP($B109,'C10 Entry Sheet'!$A$16:$K$194,17,FALSE))</f>
        <v xml:space="preserve"> </v>
      </c>
      <c r="K109" s="28" t="str">
        <f ca="1">IF(($B109=" ")," ",VLOOKUP($B109,'C10 Entry Sheet'!$A$16:$K$194,19,FALSE))</f>
        <v xml:space="preserve"> </v>
      </c>
      <c r="L109" s="28" t="str">
        <f ca="1">IF(($B109=" ")," ",VLOOKUP($B109,'C10 Entry Sheet'!$A$16:$K$194,20,FALSE))</f>
        <v xml:space="preserve"> </v>
      </c>
    </row>
    <row r="110" spans="1:12" s="29" customFormat="1" ht="24.95" customHeight="1">
      <c r="A110" s="25">
        <f t="shared" si="2"/>
        <v>93</v>
      </c>
      <c r="B110" s="25" t="str">
        <f ca="1">IF(ISBLANK('C10 Entry Sheet'!A100)," ",CELL("contents",'C10 Entry Sheet'!A100))</f>
        <v xml:space="preserve"> </v>
      </c>
      <c r="C110" s="26" t="str">
        <f ca="1">IF(($B110=" ")," ",VLOOKUP($B110,'C10 Entry Sheet'!$A$16:$K$194,5,FALSE))</f>
        <v xml:space="preserve"> </v>
      </c>
      <c r="D110" s="26" t="str">
        <f ca="1">IF(($B110=" ")," ",VLOOKUP($B110,'C10 Entry Sheet'!$A$16:$K$194,6,FALSE))</f>
        <v xml:space="preserve"> </v>
      </c>
      <c r="E110" s="27" t="str">
        <f ca="1">IF(($B110=" ")," ",VLOOKUP($B110,'C10 Entry Sheet'!$A$16:$K$194,9,FALSE))</f>
        <v xml:space="preserve"> </v>
      </c>
      <c r="F110" s="27" t="str">
        <f ca="1">IF(($B110=" ")," ",VLOOKUP($B110,'C10 Entry Sheet'!$A$16:$K$194,7,FALSE))</f>
        <v xml:space="preserve"> </v>
      </c>
      <c r="G110" s="28" t="str">
        <f ca="1">IF(($B110=" ")," ",VLOOKUP($B110,'C10 Entry Sheet'!$A$16:$K$194,14,FALSE))</f>
        <v xml:space="preserve"> </v>
      </c>
      <c r="H110" s="27" t="str">
        <f ca="1">IF(($B110=" ")," ",VLOOKUP($B110,'C10 Entry Sheet'!$A$16:$K$194,8,FALSE))</f>
        <v xml:space="preserve"> </v>
      </c>
      <c r="I110" s="27" t="str">
        <f ca="1">IF(($B110=" ")," ",VLOOKUP($B110,'C10 Entry Sheet'!$A$16:$K$194,13,FALSE))</f>
        <v xml:space="preserve"> </v>
      </c>
      <c r="J110" s="28" t="str">
        <f ca="1">IF(($B110=" ")," ",VLOOKUP($B110,'C10 Entry Sheet'!$A$16:$K$194,17,FALSE))</f>
        <v xml:space="preserve"> </v>
      </c>
      <c r="K110" s="28" t="str">
        <f ca="1">IF(($B110=" ")," ",VLOOKUP($B110,'C10 Entry Sheet'!$A$16:$K$194,19,FALSE))</f>
        <v xml:space="preserve"> </v>
      </c>
      <c r="L110" s="28" t="str">
        <f ca="1">IF(($B110=" ")," ",VLOOKUP($B110,'C10 Entry Sheet'!$A$16:$K$194,20,FALSE))</f>
        <v xml:space="preserve"> </v>
      </c>
    </row>
    <row r="111" spans="1:12" s="29" customFormat="1" ht="24.95" customHeight="1">
      <c r="A111" s="25">
        <f t="shared" si="2"/>
        <v>94</v>
      </c>
      <c r="B111" s="25" t="str">
        <f ca="1">IF(ISBLANK('C10 Entry Sheet'!A101)," ",CELL("contents",'C10 Entry Sheet'!A101))</f>
        <v xml:space="preserve"> </v>
      </c>
      <c r="C111" s="26" t="str">
        <f ca="1">IF(($B111=" ")," ",VLOOKUP($B111,'C10 Entry Sheet'!$A$16:$K$194,5,FALSE))</f>
        <v xml:space="preserve"> </v>
      </c>
      <c r="D111" s="26" t="str">
        <f ca="1">IF(($B111=" ")," ",VLOOKUP($B111,'C10 Entry Sheet'!$A$16:$K$194,6,FALSE))</f>
        <v xml:space="preserve"> </v>
      </c>
      <c r="E111" s="27" t="str">
        <f ca="1">IF(($B111=" ")," ",VLOOKUP($B111,'C10 Entry Sheet'!$A$16:$K$194,9,FALSE))</f>
        <v xml:space="preserve"> </v>
      </c>
      <c r="F111" s="27" t="str">
        <f ca="1">IF(($B111=" ")," ",VLOOKUP($B111,'C10 Entry Sheet'!$A$16:$K$194,7,FALSE))</f>
        <v xml:space="preserve"> </v>
      </c>
      <c r="G111" s="28" t="str">
        <f ca="1">IF(($B111=" ")," ",VLOOKUP($B111,'C10 Entry Sheet'!$A$16:$K$194,14,FALSE))</f>
        <v xml:space="preserve"> </v>
      </c>
      <c r="H111" s="27" t="str">
        <f ca="1">IF(($B111=" ")," ",VLOOKUP($B111,'C10 Entry Sheet'!$A$16:$K$194,8,FALSE))</f>
        <v xml:space="preserve"> </v>
      </c>
      <c r="I111" s="27" t="str">
        <f ca="1">IF(($B111=" ")," ",VLOOKUP($B111,'C10 Entry Sheet'!$A$16:$K$194,13,FALSE))</f>
        <v xml:space="preserve"> </v>
      </c>
      <c r="J111" s="28" t="str">
        <f ca="1">IF(($B111=" ")," ",VLOOKUP($B111,'C10 Entry Sheet'!$A$16:$K$194,17,FALSE))</f>
        <v xml:space="preserve"> </v>
      </c>
      <c r="K111" s="28" t="str">
        <f ca="1">IF(($B111=" ")," ",VLOOKUP($B111,'C10 Entry Sheet'!$A$16:$K$194,19,FALSE))</f>
        <v xml:space="preserve"> </v>
      </c>
      <c r="L111" s="28" t="str">
        <f ca="1">IF(($B111=" ")," ",VLOOKUP($B111,'C10 Entry Sheet'!$A$16:$K$194,20,FALSE))</f>
        <v xml:space="preserve"> </v>
      </c>
    </row>
    <row r="112" spans="1:12" s="29" customFormat="1" ht="24.95" customHeight="1">
      <c r="A112" s="25">
        <f t="shared" si="2"/>
        <v>95</v>
      </c>
      <c r="B112" s="25" t="str">
        <f ca="1">IF(ISBLANK('C10 Entry Sheet'!A102)," ",CELL("contents",'C10 Entry Sheet'!A102))</f>
        <v xml:space="preserve"> </v>
      </c>
      <c r="C112" s="26" t="str">
        <f ca="1">IF(($B112=" ")," ",VLOOKUP($B112,'C10 Entry Sheet'!$A$16:$K$194,5,FALSE))</f>
        <v xml:space="preserve"> </v>
      </c>
      <c r="D112" s="26" t="str">
        <f ca="1">IF(($B112=" ")," ",VLOOKUP($B112,'C10 Entry Sheet'!$A$16:$K$194,6,FALSE))</f>
        <v xml:space="preserve"> </v>
      </c>
      <c r="E112" s="27" t="str">
        <f ca="1">IF(($B112=" ")," ",VLOOKUP($B112,'C10 Entry Sheet'!$A$16:$K$194,9,FALSE))</f>
        <v xml:space="preserve"> </v>
      </c>
      <c r="F112" s="27" t="str">
        <f ca="1">IF(($B112=" ")," ",VLOOKUP($B112,'C10 Entry Sheet'!$A$16:$K$194,7,FALSE))</f>
        <v xml:space="preserve"> </v>
      </c>
      <c r="G112" s="28" t="str">
        <f ca="1">IF(($B112=" ")," ",VLOOKUP($B112,'C10 Entry Sheet'!$A$16:$K$194,14,FALSE))</f>
        <v xml:space="preserve"> </v>
      </c>
      <c r="H112" s="27" t="str">
        <f ca="1">IF(($B112=" ")," ",VLOOKUP($B112,'C10 Entry Sheet'!$A$16:$K$194,8,FALSE))</f>
        <v xml:space="preserve"> </v>
      </c>
      <c r="I112" s="27" t="str">
        <f ca="1">IF(($B112=" ")," ",VLOOKUP($B112,'C10 Entry Sheet'!$A$16:$K$194,13,FALSE))</f>
        <v xml:space="preserve"> </v>
      </c>
      <c r="J112" s="28" t="str">
        <f ca="1">IF(($B112=" ")," ",VLOOKUP($B112,'C10 Entry Sheet'!$A$16:$K$194,17,FALSE))</f>
        <v xml:space="preserve"> </v>
      </c>
      <c r="K112" s="28" t="str">
        <f ca="1">IF(($B112=" ")," ",VLOOKUP($B112,'C10 Entry Sheet'!$A$16:$K$194,19,FALSE))</f>
        <v xml:space="preserve"> </v>
      </c>
      <c r="L112" s="28" t="str">
        <f ca="1">IF(($B112=" ")," ",VLOOKUP($B112,'C10 Entry Sheet'!$A$16:$K$194,20,FALSE))</f>
        <v xml:space="preserve"> </v>
      </c>
    </row>
    <row r="113" spans="1:12" s="29" customFormat="1" ht="24.95" customHeight="1">
      <c r="A113" s="25">
        <f t="shared" si="2"/>
        <v>96</v>
      </c>
      <c r="B113" s="25" t="str">
        <f ca="1">IF(ISBLANK('C10 Entry Sheet'!A103)," ",CELL("contents",'C10 Entry Sheet'!A103))</f>
        <v xml:space="preserve"> </v>
      </c>
      <c r="C113" s="26" t="str">
        <f ca="1">IF(($B113=" ")," ",VLOOKUP($B113,'C10 Entry Sheet'!$A$16:$K$194,5,FALSE))</f>
        <v xml:space="preserve"> </v>
      </c>
      <c r="D113" s="26" t="str">
        <f ca="1">IF(($B113=" ")," ",VLOOKUP($B113,'C10 Entry Sheet'!$A$16:$K$194,6,FALSE))</f>
        <v xml:space="preserve"> </v>
      </c>
      <c r="E113" s="27" t="str">
        <f ca="1">IF(($B113=" ")," ",VLOOKUP($B113,'C10 Entry Sheet'!$A$16:$K$194,9,FALSE))</f>
        <v xml:space="preserve"> </v>
      </c>
      <c r="F113" s="27" t="str">
        <f ca="1">IF(($B113=" ")," ",VLOOKUP($B113,'C10 Entry Sheet'!$A$16:$K$194,7,FALSE))</f>
        <v xml:space="preserve"> </v>
      </c>
      <c r="G113" s="28" t="str">
        <f ca="1">IF(($B113=" ")," ",VLOOKUP($B113,'C10 Entry Sheet'!$A$16:$K$194,14,FALSE))</f>
        <v xml:space="preserve"> </v>
      </c>
      <c r="H113" s="27" t="str">
        <f ca="1">IF(($B113=" ")," ",VLOOKUP($B113,'C10 Entry Sheet'!$A$16:$K$194,8,FALSE))</f>
        <v xml:space="preserve"> </v>
      </c>
      <c r="I113" s="27" t="str">
        <f ca="1">IF(($B113=" ")," ",VLOOKUP($B113,'C10 Entry Sheet'!$A$16:$K$194,13,FALSE))</f>
        <v xml:space="preserve"> </v>
      </c>
      <c r="J113" s="28" t="str">
        <f ca="1">IF(($B113=" ")," ",VLOOKUP($B113,'C10 Entry Sheet'!$A$16:$K$194,17,FALSE))</f>
        <v xml:space="preserve"> </v>
      </c>
      <c r="K113" s="28" t="str">
        <f ca="1">IF(($B113=" ")," ",VLOOKUP($B113,'C10 Entry Sheet'!$A$16:$K$194,19,FALSE))</f>
        <v xml:space="preserve"> </v>
      </c>
      <c r="L113" s="28" t="str">
        <f ca="1">IF(($B113=" ")," ",VLOOKUP($B113,'C10 Entry Sheet'!$A$16:$K$194,20,FALSE))</f>
        <v xml:space="preserve"> </v>
      </c>
    </row>
    <row r="114" spans="1:12" s="29" customFormat="1" ht="24.95" customHeight="1">
      <c r="A114" s="25">
        <f t="shared" si="2"/>
        <v>97</v>
      </c>
      <c r="B114" s="25" t="str">
        <f ca="1">IF(ISBLANK('C10 Entry Sheet'!A104)," ",CELL("contents",'C10 Entry Sheet'!A104))</f>
        <v xml:space="preserve"> </v>
      </c>
      <c r="C114" s="26" t="str">
        <f ca="1">IF(($B114=" ")," ",VLOOKUP($B114,'C10 Entry Sheet'!$A$16:$K$194,5,FALSE))</f>
        <v xml:space="preserve"> </v>
      </c>
      <c r="D114" s="26" t="str">
        <f ca="1">IF(($B114=" ")," ",VLOOKUP($B114,'C10 Entry Sheet'!$A$16:$K$194,6,FALSE))</f>
        <v xml:space="preserve"> </v>
      </c>
      <c r="E114" s="27" t="str">
        <f ca="1">IF(($B114=" ")," ",VLOOKUP($B114,'C10 Entry Sheet'!$A$16:$K$194,9,FALSE))</f>
        <v xml:space="preserve"> </v>
      </c>
      <c r="F114" s="27" t="str">
        <f ca="1">IF(($B114=" ")," ",VLOOKUP($B114,'C10 Entry Sheet'!$A$16:$K$194,7,FALSE))</f>
        <v xml:space="preserve"> </v>
      </c>
      <c r="G114" s="28" t="str">
        <f ca="1">IF(($B114=" ")," ",VLOOKUP($B114,'C10 Entry Sheet'!$A$16:$K$194,14,FALSE))</f>
        <v xml:space="preserve"> </v>
      </c>
      <c r="H114" s="27" t="str">
        <f ca="1">IF(($B114=" ")," ",VLOOKUP($B114,'C10 Entry Sheet'!$A$16:$K$194,8,FALSE))</f>
        <v xml:space="preserve"> </v>
      </c>
      <c r="I114" s="27" t="str">
        <f ca="1">IF(($B114=" ")," ",VLOOKUP($B114,'C10 Entry Sheet'!$A$16:$K$194,13,FALSE))</f>
        <v xml:space="preserve"> </v>
      </c>
      <c r="J114" s="28" t="str">
        <f ca="1">IF(($B114=" ")," ",VLOOKUP($B114,'C10 Entry Sheet'!$A$16:$K$194,17,FALSE))</f>
        <v xml:space="preserve"> </v>
      </c>
      <c r="K114" s="28" t="str">
        <f ca="1">IF(($B114=" ")," ",VLOOKUP($B114,'C10 Entry Sheet'!$A$16:$K$194,19,FALSE))</f>
        <v xml:space="preserve"> </v>
      </c>
      <c r="L114" s="28" t="str">
        <f ca="1">IF(($B114=" ")," ",VLOOKUP($B114,'C10 Entry Sheet'!$A$16:$K$194,20,FALSE))</f>
        <v xml:space="preserve"> </v>
      </c>
    </row>
    <row r="115" spans="1:12" s="29" customFormat="1" ht="24.95" customHeight="1">
      <c r="A115" s="25">
        <f t="shared" si="2"/>
        <v>98</v>
      </c>
      <c r="B115" s="25" t="str">
        <f ca="1">IF(ISBLANK('C10 Entry Sheet'!A105)," ",CELL("contents",'C10 Entry Sheet'!A105))</f>
        <v xml:space="preserve"> </v>
      </c>
      <c r="C115" s="26" t="str">
        <f ca="1">IF(($B115=" ")," ",VLOOKUP($B115,'C10 Entry Sheet'!$A$16:$K$194,5,FALSE))</f>
        <v xml:space="preserve"> </v>
      </c>
      <c r="D115" s="26" t="str">
        <f ca="1">IF(($B115=" ")," ",VLOOKUP($B115,'C10 Entry Sheet'!$A$16:$K$194,6,FALSE))</f>
        <v xml:space="preserve"> </v>
      </c>
      <c r="E115" s="27" t="str">
        <f ca="1">IF(($B115=" ")," ",VLOOKUP($B115,'C10 Entry Sheet'!$A$16:$K$194,9,FALSE))</f>
        <v xml:space="preserve"> </v>
      </c>
      <c r="F115" s="27" t="str">
        <f ca="1">IF(($B115=" ")," ",VLOOKUP($B115,'C10 Entry Sheet'!$A$16:$K$194,7,FALSE))</f>
        <v xml:space="preserve"> </v>
      </c>
      <c r="G115" s="28" t="str">
        <f ca="1">IF(($B115=" ")," ",VLOOKUP($B115,'C10 Entry Sheet'!$A$16:$K$194,14,FALSE))</f>
        <v xml:space="preserve"> </v>
      </c>
      <c r="H115" s="27" t="str">
        <f ca="1">IF(($B115=" ")," ",VLOOKUP($B115,'C10 Entry Sheet'!$A$16:$K$194,8,FALSE))</f>
        <v xml:space="preserve"> </v>
      </c>
      <c r="I115" s="27" t="str">
        <f ca="1">IF(($B115=" ")," ",VLOOKUP($B115,'C10 Entry Sheet'!$A$16:$K$194,13,FALSE))</f>
        <v xml:space="preserve"> </v>
      </c>
      <c r="J115" s="28" t="str">
        <f ca="1">IF(($B115=" ")," ",VLOOKUP($B115,'C10 Entry Sheet'!$A$16:$K$194,17,FALSE))</f>
        <v xml:space="preserve"> </v>
      </c>
      <c r="K115" s="28" t="str">
        <f ca="1">IF(($B115=" ")," ",VLOOKUP($B115,'C10 Entry Sheet'!$A$16:$K$194,19,FALSE))</f>
        <v xml:space="preserve"> </v>
      </c>
      <c r="L115" s="28" t="str">
        <f ca="1">IF(($B115=" ")," ",VLOOKUP($B115,'C10 Entry Sheet'!$A$16:$K$194,20,FALSE))</f>
        <v xml:space="preserve"> </v>
      </c>
    </row>
    <row r="116" spans="1:12" s="29" customFormat="1" ht="24.95" customHeight="1">
      <c r="A116" s="25">
        <f t="shared" si="2"/>
        <v>99</v>
      </c>
      <c r="B116" s="25" t="str">
        <f ca="1">IF(ISBLANK('C10 Entry Sheet'!A106)," ",CELL("contents",'C10 Entry Sheet'!A106))</f>
        <v xml:space="preserve"> </v>
      </c>
      <c r="C116" s="26" t="str">
        <f ca="1">IF(($B116=" ")," ",VLOOKUP($B116,'C10 Entry Sheet'!$A$16:$K$194,5,FALSE))</f>
        <v xml:space="preserve"> </v>
      </c>
      <c r="D116" s="26" t="str">
        <f ca="1">IF(($B116=" ")," ",VLOOKUP($B116,'C10 Entry Sheet'!$A$16:$K$194,6,FALSE))</f>
        <v xml:space="preserve"> </v>
      </c>
      <c r="E116" s="27" t="str">
        <f ca="1">IF(($B116=" ")," ",VLOOKUP($B116,'C10 Entry Sheet'!$A$16:$K$194,9,FALSE))</f>
        <v xml:space="preserve"> </v>
      </c>
      <c r="F116" s="27" t="str">
        <f ca="1">IF(($B116=" ")," ",VLOOKUP($B116,'C10 Entry Sheet'!$A$16:$K$194,7,FALSE))</f>
        <v xml:space="preserve"> </v>
      </c>
      <c r="G116" s="28" t="str">
        <f ca="1">IF(($B116=" ")," ",VLOOKUP($B116,'C10 Entry Sheet'!$A$16:$K$194,14,FALSE))</f>
        <v xml:space="preserve"> </v>
      </c>
      <c r="H116" s="27" t="str">
        <f ca="1">IF(($B116=" ")," ",VLOOKUP($B116,'C10 Entry Sheet'!$A$16:$K$194,8,FALSE))</f>
        <v xml:space="preserve"> </v>
      </c>
      <c r="I116" s="27" t="str">
        <f ca="1">IF(($B116=" ")," ",VLOOKUP($B116,'C10 Entry Sheet'!$A$16:$K$194,13,FALSE))</f>
        <v xml:space="preserve"> </v>
      </c>
      <c r="J116" s="28" t="str">
        <f ca="1">IF(($B116=" ")," ",VLOOKUP($B116,'C10 Entry Sheet'!$A$16:$K$194,17,FALSE))</f>
        <v xml:space="preserve"> </v>
      </c>
      <c r="K116" s="28" t="str">
        <f ca="1">IF(($B116=" ")," ",VLOOKUP($B116,'C10 Entry Sheet'!$A$16:$K$194,19,FALSE))</f>
        <v xml:space="preserve"> </v>
      </c>
      <c r="L116" s="28" t="str">
        <f ca="1">IF(($B116=" ")," ",VLOOKUP($B116,'C10 Entry Sheet'!$A$16:$K$194,20,FALSE))</f>
        <v xml:space="preserve"> </v>
      </c>
    </row>
    <row r="117" spans="1:12" s="29" customFormat="1" ht="24.95" customHeight="1">
      <c r="A117" s="25">
        <f t="shared" si="2"/>
        <v>100</v>
      </c>
      <c r="B117" s="25" t="str">
        <f ca="1">IF(ISBLANK('C10 Entry Sheet'!A107)," ",CELL("contents",'C10 Entry Sheet'!A107))</f>
        <v xml:space="preserve"> </v>
      </c>
      <c r="C117" s="26" t="str">
        <f ca="1">IF(($B117=" ")," ",VLOOKUP($B117,'C10 Entry Sheet'!$A$16:$K$194,5,FALSE))</f>
        <v xml:space="preserve"> </v>
      </c>
      <c r="D117" s="26" t="str">
        <f ca="1">IF(($B117=" ")," ",VLOOKUP($B117,'C10 Entry Sheet'!$A$16:$K$194,6,FALSE))</f>
        <v xml:space="preserve"> </v>
      </c>
      <c r="E117" s="27" t="str">
        <f ca="1">IF(($B117=" ")," ",VLOOKUP($B117,'C10 Entry Sheet'!$A$16:$K$194,9,FALSE))</f>
        <v xml:space="preserve"> </v>
      </c>
      <c r="F117" s="27" t="str">
        <f ca="1">IF(($B117=" ")," ",VLOOKUP($B117,'C10 Entry Sheet'!$A$16:$K$194,7,FALSE))</f>
        <v xml:space="preserve"> </v>
      </c>
      <c r="G117" s="28" t="str">
        <f ca="1">IF(($B117=" ")," ",VLOOKUP($B117,'C10 Entry Sheet'!$A$16:$K$194,14,FALSE))</f>
        <v xml:space="preserve"> </v>
      </c>
      <c r="H117" s="27" t="str">
        <f ca="1">IF(($B117=" ")," ",VLOOKUP($B117,'C10 Entry Sheet'!$A$16:$K$194,8,FALSE))</f>
        <v xml:space="preserve"> </v>
      </c>
      <c r="I117" s="27" t="str">
        <f ca="1">IF(($B117=" ")," ",VLOOKUP($B117,'C10 Entry Sheet'!$A$16:$K$194,13,FALSE))</f>
        <v xml:space="preserve"> </v>
      </c>
      <c r="J117" s="28" t="str">
        <f ca="1">IF(($B117=" ")," ",VLOOKUP($B117,'C10 Entry Sheet'!$A$16:$K$194,17,FALSE))</f>
        <v xml:space="preserve"> </v>
      </c>
      <c r="K117" s="28" t="str">
        <f ca="1">IF(($B117=" ")," ",VLOOKUP($B117,'C10 Entry Sheet'!$A$16:$K$194,19,FALSE))</f>
        <v xml:space="preserve"> </v>
      </c>
      <c r="L117" s="28" t="str">
        <f ca="1">IF(($B117=" ")," ",VLOOKUP($B117,'C10 Entry Sheet'!$A$16:$K$194,20,FALSE))</f>
        <v xml:space="preserve"> </v>
      </c>
    </row>
    <row r="118" spans="1:12" s="29" customFormat="1" ht="24.95" customHeight="1">
      <c r="A118" s="25">
        <f t="shared" si="2"/>
        <v>101</v>
      </c>
      <c r="B118" s="25" t="str">
        <f ca="1">IF(ISBLANK('C10 Entry Sheet'!A108)," ",CELL("contents",'C10 Entry Sheet'!A108))</f>
        <v xml:space="preserve"> </v>
      </c>
      <c r="C118" s="26" t="str">
        <f ca="1">IF(($B118=" ")," ",VLOOKUP($B118,'C10 Entry Sheet'!$A$16:$K$194,5,FALSE))</f>
        <v xml:space="preserve"> </v>
      </c>
      <c r="D118" s="26" t="str">
        <f ca="1">IF(($B118=" ")," ",VLOOKUP($B118,'C10 Entry Sheet'!$A$16:$K$194,6,FALSE))</f>
        <v xml:space="preserve"> </v>
      </c>
      <c r="E118" s="27" t="str">
        <f ca="1">IF(($B118=" ")," ",VLOOKUP($B118,'C10 Entry Sheet'!$A$16:$K$194,9,FALSE))</f>
        <v xml:space="preserve"> </v>
      </c>
      <c r="F118" s="27" t="str">
        <f ca="1">IF(($B118=" ")," ",VLOOKUP($B118,'C10 Entry Sheet'!$A$16:$K$194,7,FALSE))</f>
        <v xml:space="preserve"> </v>
      </c>
      <c r="G118" s="28" t="str">
        <f ca="1">IF(($B118=" ")," ",VLOOKUP($B118,'C10 Entry Sheet'!$A$16:$K$194,14,FALSE))</f>
        <v xml:space="preserve"> </v>
      </c>
      <c r="H118" s="27" t="str">
        <f ca="1">IF(($B118=" ")," ",VLOOKUP($B118,'C10 Entry Sheet'!$A$16:$K$194,8,FALSE))</f>
        <v xml:space="preserve"> </v>
      </c>
      <c r="I118" s="27" t="str">
        <f ca="1">IF(($B118=" ")," ",VLOOKUP($B118,'C10 Entry Sheet'!$A$16:$K$194,13,FALSE))</f>
        <v xml:space="preserve"> </v>
      </c>
      <c r="J118" s="28" t="str">
        <f ca="1">IF(($B118=" ")," ",VLOOKUP($B118,'C10 Entry Sheet'!$A$16:$K$194,17,FALSE))</f>
        <v xml:space="preserve"> </v>
      </c>
      <c r="K118" s="28" t="str">
        <f ca="1">IF(($B118=" ")," ",VLOOKUP($B118,'C10 Entry Sheet'!$A$16:$K$194,19,FALSE))</f>
        <v xml:space="preserve"> </v>
      </c>
      <c r="L118" s="28" t="str">
        <f ca="1">IF(($B118=" ")," ",VLOOKUP($B118,'C10 Entry Sheet'!$A$16:$K$194,20,FALSE))</f>
        <v xml:space="preserve"> </v>
      </c>
    </row>
    <row r="119" spans="1:12" s="29" customFormat="1" ht="24.95" customHeight="1">
      <c r="A119" s="25">
        <f t="shared" si="2"/>
        <v>102</v>
      </c>
      <c r="B119" s="25" t="str">
        <f ca="1">IF(ISBLANK('C10 Entry Sheet'!A109)," ",CELL("contents",'C10 Entry Sheet'!A109))</f>
        <v xml:space="preserve"> </v>
      </c>
      <c r="C119" s="26" t="str">
        <f ca="1">IF(($B119=" ")," ",VLOOKUP($B119,'C10 Entry Sheet'!$A$16:$K$194,5,FALSE))</f>
        <v xml:space="preserve"> </v>
      </c>
      <c r="D119" s="26" t="str">
        <f ca="1">IF(($B119=" ")," ",VLOOKUP($B119,'C10 Entry Sheet'!$A$16:$K$194,6,FALSE))</f>
        <v xml:space="preserve"> </v>
      </c>
      <c r="E119" s="27" t="str">
        <f ca="1">IF(($B119=" ")," ",VLOOKUP($B119,'C10 Entry Sheet'!$A$16:$K$194,9,FALSE))</f>
        <v xml:space="preserve"> </v>
      </c>
      <c r="F119" s="27" t="str">
        <f ca="1">IF(($B119=" ")," ",VLOOKUP($B119,'C10 Entry Sheet'!$A$16:$K$194,7,FALSE))</f>
        <v xml:space="preserve"> </v>
      </c>
      <c r="G119" s="28" t="str">
        <f ca="1">IF(($B119=" ")," ",VLOOKUP($B119,'C10 Entry Sheet'!$A$16:$K$194,14,FALSE))</f>
        <v xml:space="preserve"> </v>
      </c>
      <c r="H119" s="27" t="str">
        <f ca="1">IF(($B119=" ")," ",VLOOKUP($B119,'C10 Entry Sheet'!$A$16:$K$194,8,FALSE))</f>
        <v xml:space="preserve"> </v>
      </c>
      <c r="I119" s="27" t="str">
        <f ca="1">IF(($B119=" ")," ",VLOOKUP($B119,'C10 Entry Sheet'!$A$16:$K$194,13,FALSE))</f>
        <v xml:space="preserve"> </v>
      </c>
      <c r="J119" s="28" t="str">
        <f ca="1">IF(($B119=" ")," ",VLOOKUP($B119,'C10 Entry Sheet'!$A$16:$K$194,17,FALSE))</f>
        <v xml:space="preserve"> </v>
      </c>
      <c r="K119" s="28" t="str">
        <f ca="1">IF(($B119=" ")," ",VLOOKUP($B119,'C10 Entry Sheet'!$A$16:$K$194,19,FALSE))</f>
        <v xml:space="preserve"> </v>
      </c>
      <c r="L119" s="28" t="str">
        <f ca="1">IF(($B119=" ")," ",VLOOKUP($B119,'C10 Entry Sheet'!$A$16:$K$194,20,FALSE))</f>
        <v xml:space="preserve"> </v>
      </c>
    </row>
    <row r="120" spans="1:12" s="29" customFormat="1" ht="24.95" customHeight="1">
      <c r="A120" s="25">
        <f t="shared" si="2"/>
        <v>103</v>
      </c>
      <c r="B120" s="25" t="str">
        <f ca="1">IF(ISBLANK('C10 Entry Sheet'!A110)," ",CELL("contents",'C10 Entry Sheet'!A110))</f>
        <v xml:space="preserve"> </v>
      </c>
      <c r="C120" s="26" t="str">
        <f ca="1">IF(($B120=" ")," ",VLOOKUP($B120,'C10 Entry Sheet'!$A$16:$K$194,5,FALSE))</f>
        <v xml:space="preserve"> </v>
      </c>
      <c r="D120" s="26" t="str">
        <f ca="1">IF(($B120=" ")," ",VLOOKUP($B120,'C10 Entry Sheet'!$A$16:$K$194,6,FALSE))</f>
        <v xml:space="preserve"> </v>
      </c>
      <c r="E120" s="27" t="str">
        <f ca="1">IF(($B120=" ")," ",VLOOKUP($B120,'C10 Entry Sheet'!$A$16:$K$194,9,FALSE))</f>
        <v xml:space="preserve"> </v>
      </c>
      <c r="F120" s="27" t="str">
        <f ca="1">IF(($B120=" ")," ",VLOOKUP($B120,'C10 Entry Sheet'!$A$16:$K$194,7,FALSE))</f>
        <v xml:space="preserve"> </v>
      </c>
      <c r="G120" s="28" t="str">
        <f ca="1">IF(($B120=" ")," ",VLOOKUP($B120,'C10 Entry Sheet'!$A$16:$K$194,14,FALSE))</f>
        <v xml:space="preserve"> </v>
      </c>
      <c r="H120" s="27" t="str">
        <f ca="1">IF(($B120=" ")," ",VLOOKUP($B120,'C10 Entry Sheet'!$A$16:$K$194,8,FALSE))</f>
        <v xml:space="preserve"> </v>
      </c>
      <c r="I120" s="27" t="str">
        <f ca="1">IF(($B120=" ")," ",VLOOKUP($B120,'C10 Entry Sheet'!$A$16:$K$194,13,FALSE))</f>
        <v xml:space="preserve"> </v>
      </c>
      <c r="J120" s="28" t="str">
        <f ca="1">IF(($B120=" ")," ",VLOOKUP($B120,'C10 Entry Sheet'!$A$16:$K$194,17,FALSE))</f>
        <v xml:space="preserve"> </v>
      </c>
      <c r="K120" s="28" t="str">
        <f ca="1">IF(($B120=" ")," ",VLOOKUP($B120,'C10 Entry Sheet'!$A$16:$K$194,19,FALSE))</f>
        <v xml:space="preserve"> </v>
      </c>
      <c r="L120" s="28" t="str">
        <f ca="1">IF(($B120=" ")," ",VLOOKUP($B120,'C10 Entry Sheet'!$A$16:$K$194,20,FALSE))</f>
        <v xml:space="preserve"> </v>
      </c>
    </row>
    <row r="121" spans="1:12" s="29" customFormat="1" ht="24.95" customHeight="1">
      <c r="A121" s="25">
        <f t="shared" si="2"/>
        <v>104</v>
      </c>
      <c r="B121" s="25" t="str">
        <f ca="1">IF(ISBLANK('C10 Entry Sheet'!A111)," ",CELL("contents",'C10 Entry Sheet'!A111))</f>
        <v xml:space="preserve"> </v>
      </c>
      <c r="C121" s="26" t="str">
        <f ca="1">IF(($B121=" ")," ",VLOOKUP($B121,'C10 Entry Sheet'!$A$16:$K$194,5,FALSE))</f>
        <v xml:space="preserve"> </v>
      </c>
      <c r="D121" s="26" t="str">
        <f ca="1">IF(($B121=" ")," ",VLOOKUP($B121,'C10 Entry Sheet'!$A$16:$K$194,6,FALSE))</f>
        <v xml:space="preserve"> </v>
      </c>
      <c r="E121" s="27" t="str">
        <f ca="1">IF(($B121=" ")," ",VLOOKUP($B121,'C10 Entry Sheet'!$A$16:$K$194,9,FALSE))</f>
        <v xml:space="preserve"> </v>
      </c>
      <c r="F121" s="27" t="str">
        <f ca="1">IF(($B121=" ")," ",VLOOKUP($B121,'C10 Entry Sheet'!$A$16:$K$194,7,FALSE))</f>
        <v xml:space="preserve"> </v>
      </c>
      <c r="G121" s="28" t="str">
        <f ca="1">IF(($B121=" ")," ",VLOOKUP($B121,'C10 Entry Sheet'!$A$16:$K$194,14,FALSE))</f>
        <v xml:space="preserve"> </v>
      </c>
      <c r="H121" s="27" t="str">
        <f ca="1">IF(($B121=" ")," ",VLOOKUP($B121,'C10 Entry Sheet'!$A$16:$K$194,8,FALSE))</f>
        <v xml:space="preserve"> </v>
      </c>
      <c r="I121" s="27" t="str">
        <f ca="1">IF(($B121=" ")," ",VLOOKUP($B121,'C10 Entry Sheet'!$A$16:$K$194,13,FALSE))</f>
        <v xml:space="preserve"> </v>
      </c>
      <c r="J121" s="28" t="str">
        <f ca="1">IF(($B121=" ")," ",VLOOKUP($B121,'C10 Entry Sheet'!$A$16:$K$194,17,FALSE))</f>
        <v xml:space="preserve"> </v>
      </c>
      <c r="K121" s="28" t="str">
        <f ca="1">IF(($B121=" ")," ",VLOOKUP($B121,'C10 Entry Sheet'!$A$16:$K$194,19,FALSE))</f>
        <v xml:space="preserve"> </v>
      </c>
      <c r="L121" s="28" t="str">
        <f ca="1">IF(($B121=" ")," ",VLOOKUP($B121,'C10 Entry Sheet'!$A$16:$K$194,20,FALSE))</f>
        <v xml:space="preserve"> </v>
      </c>
    </row>
    <row r="122" spans="1:12" s="29" customFormat="1" ht="24.95" customHeight="1">
      <c r="A122" s="25">
        <f t="shared" si="2"/>
        <v>105</v>
      </c>
      <c r="B122" s="25" t="str">
        <f ca="1">IF(ISBLANK('C10 Entry Sheet'!A112)," ",CELL("contents",'C10 Entry Sheet'!A112))</f>
        <v xml:space="preserve"> </v>
      </c>
      <c r="C122" s="26" t="str">
        <f ca="1">IF(($B122=" ")," ",VLOOKUP($B122,'C10 Entry Sheet'!$A$16:$K$194,5,FALSE))</f>
        <v xml:space="preserve"> </v>
      </c>
      <c r="D122" s="26" t="str">
        <f ca="1">IF(($B122=" ")," ",VLOOKUP($B122,'C10 Entry Sheet'!$A$16:$K$194,6,FALSE))</f>
        <v xml:space="preserve"> </v>
      </c>
      <c r="E122" s="27" t="str">
        <f ca="1">IF(($B122=" ")," ",VLOOKUP($B122,'C10 Entry Sheet'!$A$16:$K$194,9,FALSE))</f>
        <v xml:space="preserve"> </v>
      </c>
      <c r="F122" s="27" t="str">
        <f ca="1">IF(($B122=" ")," ",VLOOKUP($B122,'C10 Entry Sheet'!$A$16:$K$194,7,FALSE))</f>
        <v xml:space="preserve"> </v>
      </c>
      <c r="G122" s="28" t="str">
        <f ca="1">IF(($B122=" ")," ",VLOOKUP($B122,'C10 Entry Sheet'!$A$16:$K$194,14,FALSE))</f>
        <v xml:space="preserve"> </v>
      </c>
      <c r="H122" s="27" t="str">
        <f ca="1">IF(($B122=" ")," ",VLOOKUP($B122,'C10 Entry Sheet'!$A$16:$K$194,8,FALSE))</f>
        <v xml:space="preserve"> </v>
      </c>
      <c r="I122" s="27" t="str">
        <f ca="1">IF(($B122=" ")," ",VLOOKUP($B122,'C10 Entry Sheet'!$A$16:$K$194,13,FALSE))</f>
        <v xml:space="preserve"> </v>
      </c>
      <c r="J122" s="28" t="str">
        <f ca="1">IF(($B122=" ")," ",VLOOKUP($B122,'C10 Entry Sheet'!$A$16:$K$194,17,FALSE))</f>
        <v xml:space="preserve"> </v>
      </c>
      <c r="K122" s="28" t="str">
        <f ca="1">IF(($B122=" ")," ",VLOOKUP($B122,'C10 Entry Sheet'!$A$16:$K$194,19,FALSE))</f>
        <v xml:space="preserve"> </v>
      </c>
      <c r="L122" s="28" t="str">
        <f ca="1">IF(($B122=" ")," ",VLOOKUP($B122,'C10 Entry Sheet'!$A$16:$K$194,20,FALSE))</f>
        <v xml:space="preserve"> </v>
      </c>
    </row>
    <row r="123" spans="1:12" s="29" customFormat="1" ht="24.95" customHeight="1">
      <c r="A123" s="25">
        <f t="shared" si="2"/>
        <v>106</v>
      </c>
      <c r="B123" s="25" t="str">
        <f ca="1">IF(ISBLANK('C10 Entry Sheet'!A113)," ",CELL("contents",'C10 Entry Sheet'!A113))</f>
        <v xml:space="preserve"> </v>
      </c>
      <c r="C123" s="26" t="str">
        <f ca="1">IF(($B123=" ")," ",VLOOKUP($B123,'C10 Entry Sheet'!$A$16:$K$194,5,FALSE))</f>
        <v xml:space="preserve"> </v>
      </c>
      <c r="D123" s="26" t="str">
        <f ca="1">IF(($B123=" ")," ",VLOOKUP($B123,'C10 Entry Sheet'!$A$16:$K$194,6,FALSE))</f>
        <v xml:space="preserve"> </v>
      </c>
      <c r="E123" s="27" t="str">
        <f ca="1">IF(($B123=" ")," ",VLOOKUP($B123,'C10 Entry Sheet'!$A$16:$K$194,9,FALSE))</f>
        <v xml:space="preserve"> </v>
      </c>
      <c r="F123" s="27" t="str">
        <f ca="1">IF(($B123=" ")," ",VLOOKUP($B123,'C10 Entry Sheet'!$A$16:$K$194,7,FALSE))</f>
        <v xml:space="preserve"> </v>
      </c>
      <c r="G123" s="28" t="str">
        <f ca="1">IF(($B123=" ")," ",VLOOKUP($B123,'C10 Entry Sheet'!$A$16:$K$194,14,FALSE))</f>
        <v xml:space="preserve"> </v>
      </c>
      <c r="H123" s="27" t="str">
        <f ca="1">IF(($B123=" ")," ",VLOOKUP($B123,'C10 Entry Sheet'!$A$16:$K$194,8,FALSE))</f>
        <v xml:space="preserve"> </v>
      </c>
      <c r="I123" s="27" t="str">
        <f ca="1">IF(($B123=" ")," ",VLOOKUP($B123,'C10 Entry Sheet'!$A$16:$K$194,13,FALSE))</f>
        <v xml:space="preserve"> </v>
      </c>
      <c r="J123" s="28" t="str">
        <f ca="1">IF(($B123=" ")," ",VLOOKUP($B123,'C10 Entry Sheet'!$A$16:$K$194,17,FALSE))</f>
        <v xml:space="preserve"> </v>
      </c>
      <c r="K123" s="28" t="str">
        <f ca="1">IF(($B123=" ")," ",VLOOKUP($B123,'C10 Entry Sheet'!$A$16:$K$194,19,FALSE))</f>
        <v xml:space="preserve"> </v>
      </c>
      <c r="L123" s="28" t="str">
        <f ca="1">IF(($B123=" ")," ",VLOOKUP($B123,'C10 Entry Sheet'!$A$16:$K$194,20,FALSE))</f>
        <v xml:space="preserve"> </v>
      </c>
    </row>
    <row r="124" spans="1:12" s="29" customFormat="1" ht="24.95" customHeight="1">
      <c r="A124" s="25">
        <f t="shared" si="2"/>
        <v>107</v>
      </c>
      <c r="B124" s="25" t="str">
        <f ca="1">IF(ISBLANK('C10 Entry Sheet'!A114)," ",CELL("contents",'C10 Entry Sheet'!A114))</f>
        <v xml:space="preserve"> </v>
      </c>
      <c r="C124" s="26" t="str">
        <f ca="1">IF(($B124=" ")," ",VLOOKUP($B124,'C10 Entry Sheet'!$A$16:$K$194,5,FALSE))</f>
        <v xml:space="preserve"> </v>
      </c>
      <c r="D124" s="26" t="str">
        <f ca="1">IF(($B124=" ")," ",VLOOKUP($B124,'C10 Entry Sheet'!$A$16:$K$194,6,FALSE))</f>
        <v xml:space="preserve"> </v>
      </c>
      <c r="E124" s="27" t="str">
        <f ca="1">IF(($B124=" ")," ",VLOOKUP($B124,'C10 Entry Sheet'!$A$16:$K$194,9,FALSE))</f>
        <v xml:space="preserve"> </v>
      </c>
      <c r="F124" s="27" t="str">
        <f ca="1">IF(($B124=" ")," ",VLOOKUP($B124,'C10 Entry Sheet'!$A$16:$K$194,7,FALSE))</f>
        <v xml:space="preserve"> </v>
      </c>
      <c r="G124" s="28" t="str">
        <f ca="1">IF(($B124=" ")," ",VLOOKUP($B124,'C10 Entry Sheet'!$A$16:$K$194,14,FALSE))</f>
        <v xml:space="preserve"> </v>
      </c>
      <c r="H124" s="27" t="str">
        <f ca="1">IF(($B124=" ")," ",VLOOKUP($B124,'C10 Entry Sheet'!$A$16:$K$194,8,FALSE))</f>
        <v xml:space="preserve"> </v>
      </c>
      <c r="I124" s="27" t="str">
        <f ca="1">IF(($B124=" ")," ",VLOOKUP($B124,'C10 Entry Sheet'!$A$16:$K$194,13,FALSE))</f>
        <v xml:space="preserve"> </v>
      </c>
      <c r="J124" s="28" t="str">
        <f ca="1">IF(($B124=" ")," ",VLOOKUP($B124,'C10 Entry Sheet'!$A$16:$K$194,17,FALSE))</f>
        <v xml:space="preserve"> </v>
      </c>
      <c r="K124" s="28" t="str">
        <f ca="1">IF(($B124=" ")," ",VLOOKUP($B124,'C10 Entry Sheet'!$A$16:$K$194,19,FALSE))</f>
        <v xml:space="preserve"> </v>
      </c>
      <c r="L124" s="28" t="str">
        <f ca="1">IF(($B124=" ")," ",VLOOKUP($B124,'C10 Entry Sheet'!$A$16:$K$194,20,FALSE))</f>
        <v xml:space="preserve"> </v>
      </c>
    </row>
    <row r="125" spans="1:12" s="29" customFormat="1" ht="24.95" customHeight="1">
      <c r="A125" s="25">
        <f t="shared" si="2"/>
        <v>108</v>
      </c>
      <c r="B125" s="25" t="str">
        <f ca="1">IF(ISBLANK('C10 Entry Sheet'!A115)," ",CELL("contents",'C10 Entry Sheet'!A115))</f>
        <v xml:space="preserve"> </v>
      </c>
      <c r="C125" s="26" t="str">
        <f ca="1">IF(($B125=" ")," ",VLOOKUP($B125,'C10 Entry Sheet'!$A$16:$K$194,5,FALSE))</f>
        <v xml:space="preserve"> </v>
      </c>
      <c r="D125" s="26" t="str">
        <f ca="1">IF(($B125=" ")," ",VLOOKUP($B125,'C10 Entry Sheet'!$A$16:$K$194,6,FALSE))</f>
        <v xml:space="preserve"> </v>
      </c>
      <c r="E125" s="27" t="str">
        <f ca="1">IF(($B125=" ")," ",VLOOKUP($B125,'C10 Entry Sheet'!$A$16:$K$194,9,FALSE))</f>
        <v xml:space="preserve"> </v>
      </c>
      <c r="F125" s="27" t="str">
        <f ca="1">IF(($B125=" ")," ",VLOOKUP($B125,'C10 Entry Sheet'!$A$16:$K$194,7,FALSE))</f>
        <v xml:space="preserve"> </v>
      </c>
      <c r="G125" s="28" t="str">
        <f ca="1">IF(($B125=" ")," ",VLOOKUP($B125,'C10 Entry Sheet'!$A$16:$K$194,14,FALSE))</f>
        <v xml:space="preserve"> </v>
      </c>
      <c r="H125" s="27" t="str">
        <f ca="1">IF(($B125=" ")," ",VLOOKUP($B125,'C10 Entry Sheet'!$A$16:$K$194,8,FALSE))</f>
        <v xml:space="preserve"> </v>
      </c>
      <c r="I125" s="27" t="str">
        <f ca="1">IF(($B125=" ")," ",VLOOKUP($B125,'C10 Entry Sheet'!$A$16:$K$194,13,FALSE))</f>
        <v xml:space="preserve"> </v>
      </c>
      <c r="J125" s="28" t="str">
        <f ca="1">IF(($B125=" ")," ",VLOOKUP($B125,'C10 Entry Sheet'!$A$16:$K$194,17,FALSE))</f>
        <v xml:space="preserve"> </v>
      </c>
      <c r="K125" s="28" t="str">
        <f ca="1">IF(($B125=" ")," ",VLOOKUP($B125,'C10 Entry Sheet'!$A$16:$K$194,19,FALSE))</f>
        <v xml:space="preserve"> </v>
      </c>
      <c r="L125" s="28" t="str">
        <f ca="1">IF(($B125=" ")," ",VLOOKUP($B125,'C10 Entry Sheet'!$A$16:$K$194,20,FALSE))</f>
        <v xml:space="preserve"> </v>
      </c>
    </row>
    <row r="126" spans="1:12" s="29" customFormat="1" ht="24.95" customHeight="1">
      <c r="A126" s="25">
        <f t="shared" si="2"/>
        <v>109</v>
      </c>
      <c r="B126" s="25" t="str">
        <f ca="1">IF(ISBLANK('C10 Entry Sheet'!A116)," ",CELL("contents",'C10 Entry Sheet'!A116))</f>
        <v xml:space="preserve"> </v>
      </c>
      <c r="C126" s="26" t="str">
        <f ca="1">IF(($B126=" ")," ",VLOOKUP($B126,'C10 Entry Sheet'!$A$16:$K$194,5,FALSE))</f>
        <v xml:space="preserve"> </v>
      </c>
      <c r="D126" s="26" t="str">
        <f ca="1">IF(($B126=" ")," ",VLOOKUP($B126,'C10 Entry Sheet'!$A$16:$K$194,6,FALSE))</f>
        <v xml:space="preserve"> </v>
      </c>
      <c r="E126" s="27" t="str">
        <f ca="1">IF(($B126=" ")," ",VLOOKUP($B126,'C10 Entry Sheet'!$A$16:$K$194,9,FALSE))</f>
        <v xml:space="preserve"> </v>
      </c>
      <c r="F126" s="27" t="str">
        <f ca="1">IF(($B126=" ")," ",VLOOKUP($B126,'C10 Entry Sheet'!$A$16:$K$194,7,FALSE))</f>
        <v xml:space="preserve"> </v>
      </c>
      <c r="G126" s="28" t="str">
        <f ca="1">IF(($B126=" ")," ",VLOOKUP($B126,'C10 Entry Sheet'!$A$16:$K$194,14,FALSE))</f>
        <v xml:space="preserve"> </v>
      </c>
      <c r="H126" s="27" t="str">
        <f ca="1">IF(($B126=" ")," ",VLOOKUP($B126,'C10 Entry Sheet'!$A$16:$K$194,8,FALSE))</f>
        <v xml:space="preserve"> </v>
      </c>
      <c r="I126" s="27" t="str">
        <f ca="1">IF(($B126=" ")," ",VLOOKUP($B126,'C10 Entry Sheet'!$A$16:$K$194,13,FALSE))</f>
        <v xml:space="preserve"> </v>
      </c>
      <c r="J126" s="28" t="str">
        <f ca="1">IF(($B126=" ")," ",VLOOKUP($B126,'C10 Entry Sheet'!$A$16:$K$194,17,FALSE))</f>
        <v xml:space="preserve"> </v>
      </c>
      <c r="K126" s="28" t="str">
        <f ca="1">IF(($B126=" ")," ",VLOOKUP($B126,'C10 Entry Sheet'!$A$16:$K$194,19,FALSE))</f>
        <v xml:space="preserve"> </v>
      </c>
      <c r="L126" s="28" t="str">
        <f ca="1">IF(($B126=" ")," ",VLOOKUP($B126,'C10 Entry Sheet'!$A$16:$K$194,20,FALSE))</f>
        <v xml:space="preserve"> </v>
      </c>
    </row>
    <row r="127" spans="1:12" s="29" customFormat="1" ht="24.95" customHeight="1">
      <c r="A127" s="25">
        <f t="shared" si="2"/>
        <v>110</v>
      </c>
      <c r="B127" s="25" t="str">
        <f ca="1">IF(ISBLANK('C10 Entry Sheet'!A117)," ",CELL("contents",'C10 Entry Sheet'!A117))</f>
        <v xml:space="preserve"> </v>
      </c>
      <c r="C127" s="26" t="str">
        <f ca="1">IF(($B127=" ")," ",VLOOKUP($B127,'C10 Entry Sheet'!$A$16:$K$194,5,FALSE))</f>
        <v xml:space="preserve"> </v>
      </c>
      <c r="D127" s="26" t="str">
        <f ca="1">IF(($B127=" ")," ",VLOOKUP($B127,'C10 Entry Sheet'!$A$16:$K$194,6,FALSE))</f>
        <v xml:space="preserve"> </v>
      </c>
      <c r="E127" s="27" t="str">
        <f ca="1">IF(($B127=" ")," ",VLOOKUP($B127,'C10 Entry Sheet'!$A$16:$K$194,9,FALSE))</f>
        <v xml:space="preserve"> </v>
      </c>
      <c r="F127" s="27" t="str">
        <f ca="1">IF(($B127=" ")," ",VLOOKUP($B127,'C10 Entry Sheet'!$A$16:$K$194,7,FALSE))</f>
        <v xml:space="preserve"> </v>
      </c>
      <c r="G127" s="28" t="str">
        <f ca="1">IF(($B127=" ")," ",VLOOKUP($B127,'C10 Entry Sheet'!$A$16:$K$194,14,FALSE))</f>
        <v xml:space="preserve"> </v>
      </c>
      <c r="H127" s="27" t="str">
        <f ca="1">IF(($B127=" ")," ",VLOOKUP($B127,'C10 Entry Sheet'!$A$16:$K$194,8,FALSE))</f>
        <v xml:space="preserve"> </v>
      </c>
      <c r="I127" s="27" t="str">
        <f ca="1">IF(($B127=" ")," ",VLOOKUP($B127,'C10 Entry Sheet'!$A$16:$K$194,13,FALSE))</f>
        <v xml:space="preserve"> </v>
      </c>
      <c r="J127" s="28" t="str">
        <f ca="1">IF(($B127=" ")," ",VLOOKUP($B127,'C10 Entry Sheet'!$A$16:$K$194,17,FALSE))</f>
        <v xml:space="preserve"> </v>
      </c>
      <c r="K127" s="28" t="str">
        <f ca="1">IF(($B127=" ")," ",VLOOKUP($B127,'C10 Entry Sheet'!$A$16:$K$194,19,FALSE))</f>
        <v xml:space="preserve"> </v>
      </c>
      <c r="L127" s="28" t="str">
        <f ca="1">IF(($B127=" ")," ",VLOOKUP($B127,'C10 Entry Sheet'!$A$16:$K$194,20,FALSE))</f>
        <v xml:space="preserve"> </v>
      </c>
    </row>
    <row r="128" spans="1:12" s="29" customFormat="1" ht="24.95" customHeight="1">
      <c r="A128" s="25">
        <f t="shared" si="2"/>
        <v>111</v>
      </c>
      <c r="B128" s="25" t="str">
        <f ca="1">IF(ISBLANK('C10 Entry Sheet'!A118)," ",CELL("contents",'C10 Entry Sheet'!A118))</f>
        <v xml:space="preserve"> </v>
      </c>
      <c r="C128" s="26" t="str">
        <f ca="1">IF(($B128=" ")," ",VLOOKUP($B128,'C10 Entry Sheet'!$A$16:$K$194,5,FALSE))</f>
        <v xml:space="preserve"> </v>
      </c>
      <c r="D128" s="26" t="str">
        <f ca="1">IF(($B128=" ")," ",VLOOKUP($B128,'C10 Entry Sheet'!$A$16:$K$194,6,FALSE))</f>
        <v xml:space="preserve"> </v>
      </c>
      <c r="E128" s="27" t="str">
        <f ca="1">IF(($B128=" ")," ",VLOOKUP($B128,'C10 Entry Sheet'!$A$16:$K$194,9,FALSE))</f>
        <v xml:space="preserve"> </v>
      </c>
      <c r="F128" s="27" t="str">
        <f ca="1">IF(($B128=" ")," ",VLOOKUP($B128,'C10 Entry Sheet'!$A$16:$K$194,7,FALSE))</f>
        <v xml:space="preserve"> </v>
      </c>
      <c r="G128" s="28" t="str">
        <f ca="1">IF(($B128=" ")," ",VLOOKUP($B128,'C10 Entry Sheet'!$A$16:$K$194,14,FALSE))</f>
        <v xml:space="preserve"> </v>
      </c>
      <c r="H128" s="27" t="str">
        <f ca="1">IF(($B128=" ")," ",VLOOKUP($B128,'C10 Entry Sheet'!$A$16:$K$194,8,FALSE))</f>
        <v xml:space="preserve"> </v>
      </c>
      <c r="I128" s="27" t="str">
        <f ca="1">IF(($B128=" ")," ",VLOOKUP($B128,'C10 Entry Sheet'!$A$16:$K$194,13,FALSE))</f>
        <v xml:space="preserve"> </v>
      </c>
      <c r="J128" s="28" t="str">
        <f ca="1">IF(($B128=" ")," ",VLOOKUP($B128,'C10 Entry Sheet'!$A$16:$K$194,17,FALSE))</f>
        <v xml:space="preserve"> </v>
      </c>
      <c r="K128" s="28" t="str">
        <f ca="1">IF(($B128=" ")," ",VLOOKUP($B128,'C10 Entry Sheet'!$A$16:$K$194,19,FALSE))</f>
        <v xml:space="preserve"> </v>
      </c>
      <c r="L128" s="28" t="str">
        <f ca="1">IF(($B128=" ")," ",VLOOKUP($B128,'C10 Entry Sheet'!$A$16:$K$194,20,FALSE))</f>
        <v xml:space="preserve"> </v>
      </c>
    </row>
    <row r="129" spans="1:12" s="29" customFormat="1" ht="24.95" customHeight="1">
      <c r="A129" s="25">
        <f t="shared" si="2"/>
        <v>112</v>
      </c>
      <c r="B129" s="25" t="str">
        <f ca="1">IF(ISBLANK('C10 Entry Sheet'!A119)," ",CELL("contents",'C10 Entry Sheet'!A119))</f>
        <v xml:space="preserve"> </v>
      </c>
      <c r="C129" s="26" t="str">
        <f ca="1">IF(($B129=" ")," ",VLOOKUP($B129,'C10 Entry Sheet'!$A$16:$K$194,5,FALSE))</f>
        <v xml:space="preserve"> </v>
      </c>
      <c r="D129" s="26" t="str">
        <f ca="1">IF(($B129=" ")," ",VLOOKUP($B129,'C10 Entry Sheet'!$A$16:$K$194,6,FALSE))</f>
        <v xml:space="preserve"> </v>
      </c>
      <c r="E129" s="27" t="str">
        <f ca="1">IF(($B129=" ")," ",VLOOKUP($B129,'C10 Entry Sheet'!$A$16:$K$194,9,FALSE))</f>
        <v xml:space="preserve"> </v>
      </c>
      <c r="F129" s="27" t="str">
        <f ca="1">IF(($B129=" ")," ",VLOOKUP($B129,'C10 Entry Sheet'!$A$16:$K$194,7,FALSE))</f>
        <v xml:space="preserve"> </v>
      </c>
      <c r="G129" s="28" t="str">
        <f ca="1">IF(($B129=" ")," ",VLOOKUP($B129,'C10 Entry Sheet'!$A$16:$K$194,14,FALSE))</f>
        <v xml:space="preserve"> </v>
      </c>
      <c r="H129" s="27" t="str">
        <f ca="1">IF(($B129=" ")," ",VLOOKUP($B129,'C10 Entry Sheet'!$A$16:$K$194,8,FALSE))</f>
        <v xml:space="preserve"> </v>
      </c>
      <c r="I129" s="27" t="str">
        <f ca="1">IF(($B129=" ")," ",VLOOKUP($B129,'C10 Entry Sheet'!$A$16:$K$194,13,FALSE))</f>
        <v xml:space="preserve"> </v>
      </c>
      <c r="J129" s="28" t="str">
        <f ca="1">IF(($B129=" ")," ",VLOOKUP($B129,'C10 Entry Sheet'!$A$16:$K$194,17,FALSE))</f>
        <v xml:space="preserve"> </v>
      </c>
      <c r="K129" s="28" t="str">
        <f ca="1">IF(($B129=" ")," ",VLOOKUP($B129,'C10 Entry Sheet'!$A$16:$K$194,19,FALSE))</f>
        <v xml:space="preserve"> </v>
      </c>
      <c r="L129" s="28" t="str">
        <f ca="1">IF(($B129=" ")," ",VLOOKUP($B129,'C10 Entry Sheet'!$A$16:$K$194,20,FALSE))</f>
        <v xml:space="preserve"> </v>
      </c>
    </row>
    <row r="130" spans="1:12" s="29" customFormat="1" ht="24.95" customHeight="1">
      <c r="A130" s="25">
        <f t="shared" si="2"/>
        <v>113</v>
      </c>
      <c r="B130" s="25" t="str">
        <f ca="1">IF(ISBLANK('C10 Entry Sheet'!A120)," ",CELL("contents",'C10 Entry Sheet'!A120))</f>
        <v xml:space="preserve"> </v>
      </c>
      <c r="C130" s="26" t="str">
        <f ca="1">IF(($B130=" ")," ",VLOOKUP($B130,'C10 Entry Sheet'!$A$16:$K$194,5,FALSE))</f>
        <v xml:space="preserve"> </v>
      </c>
      <c r="D130" s="26" t="str">
        <f ca="1">IF(($B130=" ")," ",VLOOKUP($B130,'C10 Entry Sheet'!$A$16:$K$194,6,FALSE))</f>
        <v xml:space="preserve"> </v>
      </c>
      <c r="E130" s="27" t="str">
        <f ca="1">IF(($B130=" ")," ",VLOOKUP($B130,'C10 Entry Sheet'!$A$16:$K$194,9,FALSE))</f>
        <v xml:space="preserve"> </v>
      </c>
      <c r="F130" s="27" t="str">
        <f ca="1">IF(($B130=" ")," ",VLOOKUP($B130,'C10 Entry Sheet'!$A$16:$K$194,7,FALSE))</f>
        <v xml:space="preserve"> </v>
      </c>
      <c r="G130" s="28" t="str">
        <f ca="1">IF(($B130=" ")," ",VLOOKUP($B130,'C10 Entry Sheet'!$A$16:$K$194,14,FALSE))</f>
        <v xml:space="preserve"> </v>
      </c>
      <c r="H130" s="27" t="str">
        <f ca="1">IF(($B130=" ")," ",VLOOKUP($B130,'C10 Entry Sheet'!$A$16:$K$194,8,FALSE))</f>
        <v xml:space="preserve"> </v>
      </c>
      <c r="I130" s="27" t="str">
        <f ca="1">IF(($B130=" ")," ",VLOOKUP($B130,'C10 Entry Sheet'!$A$16:$K$194,13,FALSE))</f>
        <v xml:space="preserve"> </v>
      </c>
      <c r="J130" s="28" t="str">
        <f ca="1">IF(($B130=" ")," ",VLOOKUP($B130,'C10 Entry Sheet'!$A$16:$K$194,17,FALSE))</f>
        <v xml:space="preserve"> </v>
      </c>
      <c r="K130" s="28" t="str">
        <f ca="1">IF(($B130=" ")," ",VLOOKUP($B130,'C10 Entry Sheet'!$A$16:$K$194,19,FALSE))</f>
        <v xml:space="preserve"> </v>
      </c>
      <c r="L130" s="28" t="str">
        <f ca="1">IF(($B130=" ")," ",VLOOKUP($B130,'C10 Entry Sheet'!$A$16:$K$194,20,FALSE))</f>
        <v xml:space="preserve"> </v>
      </c>
    </row>
    <row r="131" spans="1:12" s="29" customFormat="1" ht="24.95" customHeight="1">
      <c r="A131" s="25">
        <f t="shared" si="2"/>
        <v>114</v>
      </c>
      <c r="B131" s="25" t="str">
        <f ca="1">IF(ISBLANK('C10 Entry Sheet'!A121)," ",CELL("contents",'C10 Entry Sheet'!A121))</f>
        <v xml:space="preserve"> </v>
      </c>
      <c r="C131" s="26" t="str">
        <f ca="1">IF(($B131=" ")," ",VLOOKUP($B131,'C10 Entry Sheet'!$A$16:$K$194,5,FALSE))</f>
        <v xml:space="preserve"> </v>
      </c>
      <c r="D131" s="26" t="str">
        <f ca="1">IF(($B131=" ")," ",VLOOKUP($B131,'C10 Entry Sheet'!$A$16:$K$194,6,FALSE))</f>
        <v xml:space="preserve"> </v>
      </c>
      <c r="E131" s="27" t="str">
        <f ca="1">IF(($B131=" ")," ",VLOOKUP($B131,'C10 Entry Sheet'!$A$16:$K$194,9,FALSE))</f>
        <v xml:space="preserve"> </v>
      </c>
      <c r="F131" s="27" t="str">
        <f ca="1">IF(($B131=" ")," ",VLOOKUP($B131,'C10 Entry Sheet'!$A$16:$K$194,7,FALSE))</f>
        <v xml:space="preserve"> </v>
      </c>
      <c r="G131" s="28" t="str">
        <f ca="1">IF(($B131=" ")," ",VLOOKUP($B131,'C10 Entry Sheet'!$A$16:$K$194,14,FALSE))</f>
        <v xml:space="preserve"> </v>
      </c>
      <c r="H131" s="27" t="str">
        <f ca="1">IF(($B131=" ")," ",VLOOKUP($B131,'C10 Entry Sheet'!$A$16:$K$194,8,FALSE))</f>
        <v xml:space="preserve"> </v>
      </c>
      <c r="I131" s="27" t="str">
        <f ca="1">IF(($B131=" ")," ",VLOOKUP($B131,'C10 Entry Sheet'!$A$16:$K$194,13,FALSE))</f>
        <v xml:space="preserve"> </v>
      </c>
      <c r="J131" s="28" t="str">
        <f ca="1">IF(($B131=" ")," ",VLOOKUP($B131,'C10 Entry Sheet'!$A$16:$K$194,17,FALSE))</f>
        <v xml:space="preserve"> </v>
      </c>
      <c r="K131" s="28" t="str">
        <f ca="1">IF(($B131=" ")," ",VLOOKUP($B131,'C10 Entry Sheet'!$A$16:$K$194,19,FALSE))</f>
        <v xml:space="preserve"> </v>
      </c>
      <c r="L131" s="28" t="str">
        <f ca="1">IF(($B131=" ")," ",VLOOKUP($B131,'C10 Entry Sheet'!$A$16:$K$194,20,FALSE))</f>
        <v xml:space="preserve"> </v>
      </c>
    </row>
    <row r="132" spans="1:12" s="29" customFormat="1" ht="24.95" customHeight="1">
      <c r="A132" s="25">
        <f t="shared" si="2"/>
        <v>115</v>
      </c>
      <c r="B132" s="25" t="str">
        <f ca="1">IF(ISBLANK('C10 Entry Sheet'!A122)," ",CELL("contents",'C10 Entry Sheet'!A122))</f>
        <v xml:space="preserve"> </v>
      </c>
      <c r="C132" s="26" t="str">
        <f ca="1">IF(($B132=" ")," ",VLOOKUP($B132,'C10 Entry Sheet'!$A$16:$K$194,5,FALSE))</f>
        <v xml:space="preserve"> </v>
      </c>
      <c r="D132" s="26" t="str">
        <f ca="1">IF(($B132=" ")," ",VLOOKUP($B132,'C10 Entry Sheet'!$A$16:$K$194,6,FALSE))</f>
        <v xml:space="preserve"> </v>
      </c>
      <c r="E132" s="27" t="str">
        <f ca="1">IF(($B132=" ")," ",VLOOKUP($B132,'C10 Entry Sheet'!$A$16:$K$194,9,FALSE))</f>
        <v xml:space="preserve"> </v>
      </c>
      <c r="F132" s="27" t="str">
        <f ca="1">IF(($B132=" ")," ",VLOOKUP($B132,'C10 Entry Sheet'!$A$16:$K$194,7,FALSE))</f>
        <v xml:space="preserve"> </v>
      </c>
      <c r="G132" s="28" t="str">
        <f ca="1">IF(($B132=" ")," ",VLOOKUP($B132,'C10 Entry Sheet'!$A$16:$K$194,14,FALSE))</f>
        <v xml:space="preserve"> </v>
      </c>
      <c r="H132" s="27" t="str">
        <f ca="1">IF(($B132=" ")," ",VLOOKUP($B132,'C10 Entry Sheet'!$A$16:$K$194,8,FALSE))</f>
        <v xml:space="preserve"> </v>
      </c>
      <c r="I132" s="27" t="str">
        <f ca="1">IF(($B132=" ")," ",VLOOKUP($B132,'C10 Entry Sheet'!$A$16:$K$194,13,FALSE))</f>
        <v xml:space="preserve"> </v>
      </c>
      <c r="J132" s="28" t="str">
        <f ca="1">IF(($B132=" ")," ",VLOOKUP($B132,'C10 Entry Sheet'!$A$16:$K$194,17,FALSE))</f>
        <v xml:space="preserve"> </v>
      </c>
      <c r="K132" s="28" t="str">
        <f ca="1">IF(($B132=" ")," ",VLOOKUP($B132,'C10 Entry Sheet'!$A$16:$K$194,19,FALSE))</f>
        <v xml:space="preserve"> </v>
      </c>
      <c r="L132" s="28" t="str">
        <f ca="1">IF(($B132=" ")," ",VLOOKUP($B132,'C10 Entry Sheet'!$A$16:$K$194,20,FALSE))</f>
        <v xml:space="preserve"> </v>
      </c>
    </row>
    <row r="133" spans="1:12" s="29" customFormat="1" ht="24.95" customHeight="1">
      <c r="A133" s="25">
        <f t="shared" si="2"/>
        <v>116</v>
      </c>
      <c r="B133" s="25" t="str">
        <f ca="1">IF(ISBLANK('C10 Entry Sheet'!A123)," ",CELL("contents",'C10 Entry Sheet'!A123))</f>
        <v xml:space="preserve"> </v>
      </c>
      <c r="C133" s="26" t="str">
        <f ca="1">IF(($B133=" ")," ",VLOOKUP($B133,'C10 Entry Sheet'!$A$16:$K$194,5,FALSE))</f>
        <v xml:space="preserve"> </v>
      </c>
      <c r="D133" s="26" t="str">
        <f ca="1">IF(($B133=" ")," ",VLOOKUP($B133,'C10 Entry Sheet'!$A$16:$K$194,6,FALSE))</f>
        <v xml:space="preserve"> </v>
      </c>
      <c r="E133" s="27" t="str">
        <f ca="1">IF(($B133=" ")," ",VLOOKUP($B133,'C10 Entry Sheet'!$A$16:$K$194,9,FALSE))</f>
        <v xml:space="preserve"> </v>
      </c>
      <c r="F133" s="27" t="str">
        <f ca="1">IF(($B133=" ")," ",VLOOKUP($B133,'C10 Entry Sheet'!$A$16:$K$194,7,FALSE))</f>
        <v xml:space="preserve"> </v>
      </c>
      <c r="G133" s="28" t="str">
        <f ca="1">IF(($B133=" ")," ",VLOOKUP($B133,'C10 Entry Sheet'!$A$16:$K$194,14,FALSE))</f>
        <v xml:space="preserve"> </v>
      </c>
      <c r="H133" s="27" t="str">
        <f ca="1">IF(($B133=" ")," ",VLOOKUP($B133,'C10 Entry Sheet'!$A$16:$K$194,8,FALSE))</f>
        <v xml:space="preserve"> </v>
      </c>
      <c r="I133" s="27" t="str">
        <f ca="1">IF(($B133=" ")," ",VLOOKUP($B133,'C10 Entry Sheet'!$A$16:$K$194,13,FALSE))</f>
        <v xml:space="preserve"> </v>
      </c>
      <c r="J133" s="28" t="str">
        <f ca="1">IF(($B133=" ")," ",VLOOKUP($B133,'C10 Entry Sheet'!$A$16:$K$194,17,FALSE))</f>
        <v xml:space="preserve"> </v>
      </c>
      <c r="K133" s="28" t="str">
        <f ca="1">IF(($B133=" ")," ",VLOOKUP($B133,'C10 Entry Sheet'!$A$16:$K$194,19,FALSE))</f>
        <v xml:space="preserve"> </v>
      </c>
      <c r="L133" s="28" t="str">
        <f ca="1">IF(($B133=" ")," ",VLOOKUP($B133,'C10 Entry Sheet'!$A$16:$K$194,20,FALSE))</f>
        <v xml:space="preserve"> </v>
      </c>
    </row>
    <row r="134" spans="1:12" s="29" customFormat="1" ht="24.95" customHeight="1">
      <c r="A134" s="25">
        <f t="shared" si="2"/>
        <v>117</v>
      </c>
      <c r="B134" s="25" t="str">
        <f ca="1">IF(ISBLANK('C10 Entry Sheet'!A124)," ",CELL("contents",'C10 Entry Sheet'!A124))</f>
        <v xml:space="preserve"> </v>
      </c>
      <c r="C134" s="26" t="str">
        <f ca="1">IF(($B134=" ")," ",VLOOKUP($B134,'C10 Entry Sheet'!$A$16:$K$194,5,FALSE))</f>
        <v xml:space="preserve"> </v>
      </c>
      <c r="D134" s="26" t="str">
        <f ca="1">IF(($B134=" ")," ",VLOOKUP($B134,'C10 Entry Sheet'!$A$16:$K$194,6,FALSE))</f>
        <v xml:space="preserve"> </v>
      </c>
      <c r="E134" s="27" t="str">
        <f ca="1">IF(($B134=" ")," ",VLOOKUP($B134,'C10 Entry Sheet'!$A$16:$K$194,9,FALSE))</f>
        <v xml:space="preserve"> </v>
      </c>
      <c r="F134" s="27" t="str">
        <f ca="1">IF(($B134=" ")," ",VLOOKUP($B134,'C10 Entry Sheet'!$A$16:$K$194,7,FALSE))</f>
        <v xml:space="preserve"> </v>
      </c>
      <c r="G134" s="28" t="str">
        <f ca="1">IF(($B134=" ")," ",VLOOKUP($B134,'C10 Entry Sheet'!$A$16:$K$194,14,FALSE))</f>
        <v xml:space="preserve"> </v>
      </c>
      <c r="H134" s="27" t="str">
        <f ca="1">IF(($B134=" ")," ",VLOOKUP($B134,'C10 Entry Sheet'!$A$16:$K$194,8,FALSE))</f>
        <v xml:space="preserve"> </v>
      </c>
      <c r="I134" s="27" t="str">
        <f ca="1">IF(($B134=" ")," ",VLOOKUP($B134,'C10 Entry Sheet'!$A$16:$K$194,13,FALSE))</f>
        <v xml:space="preserve"> </v>
      </c>
      <c r="J134" s="28" t="str">
        <f ca="1">IF(($B134=" ")," ",VLOOKUP($B134,'C10 Entry Sheet'!$A$16:$K$194,17,FALSE))</f>
        <v xml:space="preserve"> </v>
      </c>
      <c r="K134" s="28" t="str">
        <f ca="1">IF(($B134=" ")," ",VLOOKUP($B134,'C10 Entry Sheet'!$A$16:$K$194,19,FALSE))</f>
        <v xml:space="preserve"> </v>
      </c>
      <c r="L134" s="28" t="str">
        <f ca="1">IF(($B134=" ")," ",VLOOKUP($B134,'C10 Entry Sheet'!$A$16:$K$194,20,FALSE))</f>
        <v xml:space="preserve"> </v>
      </c>
    </row>
    <row r="135" spans="1:12" s="29" customFormat="1" ht="24.95" customHeight="1">
      <c r="A135" s="25">
        <f t="shared" si="2"/>
        <v>118</v>
      </c>
      <c r="B135" s="25" t="str">
        <f ca="1">IF(ISBLANK('C10 Entry Sheet'!A125)," ",CELL("contents",'C10 Entry Sheet'!A125))</f>
        <v xml:space="preserve"> </v>
      </c>
      <c r="C135" s="26" t="str">
        <f ca="1">IF(($B135=" ")," ",VLOOKUP($B135,'C10 Entry Sheet'!$A$16:$K$194,5,FALSE))</f>
        <v xml:space="preserve"> </v>
      </c>
      <c r="D135" s="26" t="str">
        <f ca="1">IF(($B135=" ")," ",VLOOKUP($B135,'C10 Entry Sheet'!$A$16:$K$194,6,FALSE))</f>
        <v xml:space="preserve"> </v>
      </c>
      <c r="E135" s="27" t="str">
        <f ca="1">IF(($B135=" ")," ",VLOOKUP($B135,'C10 Entry Sheet'!$A$16:$K$194,9,FALSE))</f>
        <v xml:space="preserve"> </v>
      </c>
      <c r="F135" s="27" t="str">
        <f ca="1">IF(($B135=" ")," ",VLOOKUP($B135,'C10 Entry Sheet'!$A$16:$K$194,7,FALSE))</f>
        <v xml:space="preserve"> </v>
      </c>
      <c r="G135" s="28" t="str">
        <f ca="1">IF(($B135=" ")," ",VLOOKUP($B135,'C10 Entry Sheet'!$A$16:$K$194,14,FALSE))</f>
        <v xml:space="preserve"> </v>
      </c>
      <c r="H135" s="27" t="str">
        <f ca="1">IF(($B135=" ")," ",VLOOKUP($B135,'C10 Entry Sheet'!$A$16:$K$194,8,FALSE))</f>
        <v xml:space="preserve"> </v>
      </c>
      <c r="I135" s="27" t="str">
        <f ca="1">IF(($B135=" ")," ",VLOOKUP($B135,'C10 Entry Sheet'!$A$16:$K$194,13,FALSE))</f>
        <v xml:space="preserve"> </v>
      </c>
      <c r="J135" s="28" t="str">
        <f ca="1">IF(($B135=" ")," ",VLOOKUP($B135,'C10 Entry Sheet'!$A$16:$K$194,17,FALSE))</f>
        <v xml:space="preserve"> </v>
      </c>
      <c r="K135" s="28" t="str">
        <f ca="1">IF(($B135=" ")," ",VLOOKUP($B135,'C10 Entry Sheet'!$A$16:$K$194,19,FALSE))</f>
        <v xml:space="preserve"> </v>
      </c>
      <c r="L135" s="28" t="str">
        <f ca="1">IF(($B135=" ")," ",VLOOKUP($B135,'C10 Entry Sheet'!$A$16:$K$194,20,FALSE))</f>
        <v xml:space="preserve"> </v>
      </c>
    </row>
    <row r="136" spans="1:12" s="29" customFormat="1" ht="24.95" customHeight="1">
      <c r="A136" s="25">
        <f t="shared" si="2"/>
        <v>119</v>
      </c>
      <c r="B136" s="25" t="str">
        <f ca="1">IF(ISBLANK('C10 Entry Sheet'!A126)," ",CELL("contents",'C10 Entry Sheet'!A126))</f>
        <v xml:space="preserve"> </v>
      </c>
      <c r="C136" s="26" t="str">
        <f ca="1">IF(($B136=" ")," ",VLOOKUP($B136,'C10 Entry Sheet'!$A$16:$K$194,5,FALSE))</f>
        <v xml:space="preserve"> </v>
      </c>
      <c r="D136" s="26" t="str">
        <f ca="1">IF(($B136=" ")," ",VLOOKUP($B136,'C10 Entry Sheet'!$A$16:$K$194,6,FALSE))</f>
        <v xml:space="preserve"> </v>
      </c>
      <c r="E136" s="27" t="str">
        <f ca="1">IF(($B136=" ")," ",VLOOKUP($B136,'C10 Entry Sheet'!$A$16:$K$194,9,FALSE))</f>
        <v xml:space="preserve"> </v>
      </c>
      <c r="F136" s="27" t="str">
        <f ca="1">IF(($B136=" ")," ",VLOOKUP($B136,'C10 Entry Sheet'!$A$16:$K$194,7,FALSE))</f>
        <v xml:space="preserve"> </v>
      </c>
      <c r="G136" s="28" t="str">
        <f ca="1">IF(($B136=" ")," ",VLOOKUP($B136,'C10 Entry Sheet'!$A$16:$K$194,14,FALSE))</f>
        <v xml:space="preserve"> </v>
      </c>
      <c r="H136" s="27" t="str">
        <f ca="1">IF(($B136=" ")," ",VLOOKUP($B136,'C10 Entry Sheet'!$A$16:$K$194,8,FALSE))</f>
        <v xml:space="preserve"> </v>
      </c>
      <c r="I136" s="27" t="str">
        <f ca="1">IF(($B136=" ")," ",VLOOKUP($B136,'C10 Entry Sheet'!$A$16:$K$194,13,FALSE))</f>
        <v xml:space="preserve"> </v>
      </c>
      <c r="J136" s="28" t="str">
        <f ca="1">IF(($B136=" ")," ",VLOOKUP($B136,'C10 Entry Sheet'!$A$16:$K$194,17,FALSE))</f>
        <v xml:space="preserve"> </v>
      </c>
      <c r="K136" s="28" t="str">
        <f ca="1">IF(($B136=" ")," ",VLOOKUP($B136,'C10 Entry Sheet'!$A$16:$K$194,19,FALSE))</f>
        <v xml:space="preserve"> </v>
      </c>
      <c r="L136" s="28" t="str">
        <f ca="1">IF(($B136=" ")," ",VLOOKUP($B136,'C10 Entry Sheet'!$A$16:$K$194,20,FALSE))</f>
        <v xml:space="preserve"> </v>
      </c>
    </row>
    <row r="137" spans="1:12" s="29" customFormat="1" ht="24.95" customHeight="1">
      <c r="A137" s="25">
        <f t="shared" si="2"/>
        <v>120</v>
      </c>
      <c r="B137" s="25" t="str">
        <f ca="1">IF(ISBLANK('C10 Entry Sheet'!A127)," ",CELL("contents",'C10 Entry Sheet'!A127))</f>
        <v xml:space="preserve"> </v>
      </c>
      <c r="C137" s="26" t="str">
        <f ca="1">IF(($B137=" ")," ",VLOOKUP($B137,'C10 Entry Sheet'!$A$16:$K$194,5,FALSE))</f>
        <v xml:space="preserve"> </v>
      </c>
      <c r="D137" s="26" t="str">
        <f ca="1">IF(($B137=" ")," ",VLOOKUP($B137,'C10 Entry Sheet'!$A$16:$K$194,6,FALSE))</f>
        <v xml:space="preserve"> </v>
      </c>
      <c r="E137" s="27" t="str">
        <f ca="1">IF(($B137=" ")," ",VLOOKUP($B137,'C10 Entry Sheet'!$A$16:$K$194,9,FALSE))</f>
        <v xml:space="preserve"> </v>
      </c>
      <c r="F137" s="27" t="str">
        <f ca="1">IF(($B137=" ")," ",VLOOKUP($B137,'C10 Entry Sheet'!$A$16:$K$194,7,FALSE))</f>
        <v xml:space="preserve"> </v>
      </c>
      <c r="G137" s="28" t="str">
        <f ca="1">IF(($B137=" ")," ",VLOOKUP($B137,'C10 Entry Sheet'!$A$16:$K$194,14,FALSE))</f>
        <v xml:space="preserve"> </v>
      </c>
      <c r="H137" s="27" t="str">
        <f ca="1">IF(($B137=" ")," ",VLOOKUP($B137,'C10 Entry Sheet'!$A$16:$K$194,8,FALSE))</f>
        <v xml:space="preserve"> </v>
      </c>
      <c r="I137" s="27" t="str">
        <f ca="1">IF(($B137=" ")," ",VLOOKUP($B137,'C10 Entry Sheet'!$A$16:$K$194,13,FALSE))</f>
        <v xml:space="preserve"> </v>
      </c>
      <c r="J137" s="28" t="str">
        <f ca="1">IF(($B137=" ")," ",VLOOKUP($B137,'C10 Entry Sheet'!$A$16:$K$194,17,FALSE))</f>
        <v xml:space="preserve"> </v>
      </c>
      <c r="K137" s="28" t="str">
        <f ca="1">IF(($B137=" ")," ",VLOOKUP($B137,'C10 Entry Sheet'!$A$16:$K$194,19,FALSE))</f>
        <v xml:space="preserve"> </v>
      </c>
      <c r="L137" s="28" t="str">
        <f ca="1">IF(($B137=" ")," ",VLOOKUP($B137,'C10 Entry Sheet'!$A$16:$K$194,20,FALSE))</f>
        <v xml:space="preserve"> </v>
      </c>
    </row>
    <row r="138" spans="1:12" s="29" customFormat="1" ht="24.95" customHeight="1">
      <c r="A138" s="25">
        <f t="shared" si="2"/>
        <v>121</v>
      </c>
      <c r="B138" s="25" t="str">
        <f ca="1">IF(ISBLANK('C10 Entry Sheet'!A128)," ",CELL("contents",'C10 Entry Sheet'!A128))</f>
        <v xml:space="preserve"> </v>
      </c>
      <c r="C138" s="26" t="str">
        <f ca="1">IF(($B138=" ")," ",VLOOKUP($B138,'C10 Entry Sheet'!$A$16:$K$194,5,FALSE))</f>
        <v xml:space="preserve"> </v>
      </c>
      <c r="D138" s="26" t="str">
        <f ca="1">IF(($B138=" ")," ",VLOOKUP($B138,'C10 Entry Sheet'!$A$16:$K$194,6,FALSE))</f>
        <v xml:space="preserve"> </v>
      </c>
      <c r="E138" s="27" t="str">
        <f ca="1">IF(($B138=" ")," ",VLOOKUP($B138,'C10 Entry Sheet'!$A$16:$K$194,9,FALSE))</f>
        <v xml:space="preserve"> </v>
      </c>
      <c r="F138" s="27" t="str">
        <f ca="1">IF(($B138=" ")," ",VLOOKUP($B138,'C10 Entry Sheet'!$A$16:$K$194,7,FALSE))</f>
        <v xml:space="preserve"> </v>
      </c>
      <c r="G138" s="28" t="str">
        <f ca="1">IF(($B138=" ")," ",VLOOKUP($B138,'C10 Entry Sheet'!$A$16:$K$194,14,FALSE))</f>
        <v xml:space="preserve"> </v>
      </c>
      <c r="H138" s="27" t="str">
        <f ca="1">IF(($B138=" ")," ",VLOOKUP($B138,'C10 Entry Sheet'!$A$16:$K$194,8,FALSE))</f>
        <v xml:space="preserve"> </v>
      </c>
      <c r="I138" s="27" t="str">
        <f ca="1">IF(($B138=" ")," ",VLOOKUP($B138,'C10 Entry Sheet'!$A$16:$K$194,13,FALSE))</f>
        <v xml:space="preserve"> </v>
      </c>
      <c r="J138" s="28" t="str">
        <f ca="1">IF(($B138=" ")," ",VLOOKUP($B138,'C10 Entry Sheet'!$A$16:$K$194,17,FALSE))</f>
        <v xml:space="preserve"> </v>
      </c>
      <c r="K138" s="28" t="str">
        <f ca="1">IF(($B138=" ")," ",VLOOKUP($B138,'C10 Entry Sheet'!$A$16:$K$194,19,FALSE))</f>
        <v xml:space="preserve"> </v>
      </c>
      <c r="L138" s="28" t="str">
        <f ca="1">IF(($B138=" ")," ",VLOOKUP($B138,'C10 Entry Sheet'!$A$16:$K$194,20,FALSE))</f>
        <v xml:space="preserve"> </v>
      </c>
    </row>
    <row r="139" spans="1:12" s="29" customFormat="1" ht="24.95" customHeight="1">
      <c r="A139" s="25">
        <f t="shared" si="2"/>
        <v>122</v>
      </c>
      <c r="B139" s="25" t="str">
        <f ca="1">IF(ISBLANK('C10 Entry Sheet'!A129)," ",CELL("contents",'C10 Entry Sheet'!A129))</f>
        <v xml:space="preserve"> </v>
      </c>
      <c r="C139" s="26" t="str">
        <f ca="1">IF(($B139=" ")," ",VLOOKUP($B139,'C10 Entry Sheet'!$A$16:$K$194,5,FALSE))</f>
        <v xml:space="preserve"> </v>
      </c>
      <c r="D139" s="26" t="str">
        <f ca="1">IF(($B139=" ")," ",VLOOKUP($B139,'C10 Entry Sheet'!$A$16:$K$194,6,FALSE))</f>
        <v xml:space="preserve"> </v>
      </c>
      <c r="E139" s="27" t="str">
        <f ca="1">IF(($B139=" ")," ",VLOOKUP($B139,'C10 Entry Sheet'!$A$16:$K$194,9,FALSE))</f>
        <v xml:space="preserve"> </v>
      </c>
      <c r="F139" s="27" t="str">
        <f ca="1">IF(($B139=" ")," ",VLOOKUP($B139,'C10 Entry Sheet'!$A$16:$K$194,7,FALSE))</f>
        <v xml:space="preserve"> </v>
      </c>
      <c r="G139" s="28" t="str">
        <f ca="1">IF(($B139=" ")," ",VLOOKUP($B139,'C10 Entry Sheet'!$A$16:$K$194,14,FALSE))</f>
        <v xml:space="preserve"> </v>
      </c>
      <c r="H139" s="27" t="str">
        <f ca="1">IF(($B139=" ")," ",VLOOKUP($B139,'C10 Entry Sheet'!$A$16:$K$194,8,FALSE))</f>
        <v xml:space="preserve"> </v>
      </c>
      <c r="I139" s="27" t="str">
        <f ca="1">IF(($B139=" ")," ",VLOOKUP($B139,'C10 Entry Sheet'!$A$16:$K$194,13,FALSE))</f>
        <v xml:space="preserve"> </v>
      </c>
      <c r="J139" s="28" t="str">
        <f ca="1">IF(($B139=" ")," ",VLOOKUP($B139,'C10 Entry Sheet'!$A$16:$K$194,17,FALSE))</f>
        <v xml:space="preserve"> </v>
      </c>
      <c r="K139" s="28" t="str">
        <f ca="1">IF(($B139=" ")," ",VLOOKUP($B139,'C10 Entry Sheet'!$A$16:$K$194,19,FALSE))</f>
        <v xml:space="preserve"> </v>
      </c>
      <c r="L139" s="28" t="str">
        <f ca="1">IF(($B139=" ")," ",VLOOKUP($B139,'C10 Entry Sheet'!$A$16:$K$194,20,FALSE))</f>
        <v xml:space="preserve"> </v>
      </c>
    </row>
    <row r="140" spans="1:12" s="29" customFormat="1" ht="24.95" customHeight="1">
      <c r="A140" s="25">
        <f t="shared" si="2"/>
        <v>123</v>
      </c>
      <c r="B140" s="25" t="str">
        <f ca="1">IF(ISBLANK('C10 Entry Sheet'!A130)," ",CELL("contents",'C10 Entry Sheet'!A130))</f>
        <v xml:space="preserve"> </v>
      </c>
      <c r="C140" s="26" t="str">
        <f ca="1">IF(($B140=" ")," ",VLOOKUP($B140,'C10 Entry Sheet'!$A$16:$K$194,5,FALSE))</f>
        <v xml:space="preserve"> </v>
      </c>
      <c r="D140" s="26" t="str">
        <f ca="1">IF(($B140=" ")," ",VLOOKUP($B140,'C10 Entry Sheet'!$A$16:$K$194,6,FALSE))</f>
        <v xml:space="preserve"> </v>
      </c>
      <c r="E140" s="27" t="str">
        <f ca="1">IF(($B140=" ")," ",VLOOKUP($B140,'C10 Entry Sheet'!$A$16:$K$194,9,FALSE))</f>
        <v xml:space="preserve"> </v>
      </c>
      <c r="F140" s="27" t="str">
        <f ca="1">IF(($B140=" ")," ",VLOOKUP($B140,'C10 Entry Sheet'!$A$16:$K$194,7,FALSE))</f>
        <v xml:space="preserve"> </v>
      </c>
      <c r="G140" s="28" t="str">
        <f ca="1">IF(($B140=" ")," ",VLOOKUP($B140,'C10 Entry Sheet'!$A$16:$K$194,14,FALSE))</f>
        <v xml:space="preserve"> </v>
      </c>
      <c r="H140" s="27" t="str">
        <f ca="1">IF(($B140=" ")," ",VLOOKUP($B140,'C10 Entry Sheet'!$A$16:$K$194,8,FALSE))</f>
        <v xml:space="preserve"> </v>
      </c>
      <c r="I140" s="27" t="str">
        <f ca="1">IF(($B140=" ")," ",VLOOKUP($B140,'C10 Entry Sheet'!$A$16:$K$194,13,FALSE))</f>
        <v xml:space="preserve"> </v>
      </c>
      <c r="J140" s="28" t="str">
        <f ca="1">IF(($B140=" ")," ",VLOOKUP($B140,'C10 Entry Sheet'!$A$16:$K$194,17,FALSE))</f>
        <v xml:space="preserve"> </v>
      </c>
      <c r="K140" s="28" t="str">
        <f ca="1">IF(($B140=" ")," ",VLOOKUP($B140,'C10 Entry Sheet'!$A$16:$K$194,19,FALSE))</f>
        <v xml:space="preserve"> </v>
      </c>
      <c r="L140" s="28" t="str">
        <f ca="1">IF(($B140=" ")," ",VLOOKUP($B140,'C10 Entry Sheet'!$A$16:$K$194,20,FALSE))</f>
        <v xml:space="preserve"> </v>
      </c>
    </row>
    <row r="141" spans="1:12" s="29" customFormat="1" ht="24.95" customHeight="1">
      <c r="A141" s="25">
        <f t="shared" si="2"/>
        <v>124</v>
      </c>
      <c r="B141" s="25" t="str">
        <f ca="1">IF(ISBLANK('C10 Entry Sheet'!A131)," ",CELL("contents",'C10 Entry Sheet'!A131))</f>
        <v xml:space="preserve"> </v>
      </c>
      <c r="C141" s="26" t="str">
        <f ca="1">IF(($B141=" ")," ",VLOOKUP($B141,'C10 Entry Sheet'!$A$16:$K$194,5,FALSE))</f>
        <v xml:space="preserve"> </v>
      </c>
      <c r="D141" s="26" t="str">
        <f ca="1">IF(($B141=" ")," ",VLOOKUP($B141,'C10 Entry Sheet'!$A$16:$K$194,6,FALSE))</f>
        <v xml:space="preserve"> </v>
      </c>
      <c r="E141" s="27" t="str">
        <f ca="1">IF(($B141=" ")," ",VLOOKUP($B141,'C10 Entry Sheet'!$A$16:$K$194,9,FALSE))</f>
        <v xml:space="preserve"> </v>
      </c>
      <c r="F141" s="27" t="str">
        <f ca="1">IF(($B141=" ")," ",VLOOKUP($B141,'C10 Entry Sheet'!$A$16:$K$194,7,FALSE))</f>
        <v xml:space="preserve"> </v>
      </c>
      <c r="G141" s="28" t="str">
        <f ca="1">IF(($B141=" ")," ",VLOOKUP($B141,'C10 Entry Sheet'!$A$16:$K$194,14,FALSE))</f>
        <v xml:space="preserve"> </v>
      </c>
      <c r="H141" s="27" t="str">
        <f ca="1">IF(($B141=" ")," ",VLOOKUP($B141,'C10 Entry Sheet'!$A$16:$K$194,8,FALSE))</f>
        <v xml:space="preserve"> </v>
      </c>
      <c r="I141" s="27" t="str">
        <f ca="1">IF(($B141=" ")," ",VLOOKUP($B141,'C10 Entry Sheet'!$A$16:$K$194,13,FALSE))</f>
        <v xml:space="preserve"> </v>
      </c>
      <c r="J141" s="28" t="str">
        <f ca="1">IF(($B141=" ")," ",VLOOKUP($B141,'C10 Entry Sheet'!$A$16:$K$194,17,FALSE))</f>
        <v xml:space="preserve"> </v>
      </c>
      <c r="K141" s="28" t="str">
        <f ca="1">IF(($B141=" ")," ",VLOOKUP($B141,'C10 Entry Sheet'!$A$16:$K$194,19,FALSE))</f>
        <v xml:space="preserve"> </v>
      </c>
      <c r="L141" s="28" t="str">
        <f ca="1">IF(($B141=" ")," ",VLOOKUP($B141,'C10 Entry Sheet'!$A$16:$K$194,20,FALSE))</f>
        <v xml:space="preserve"> </v>
      </c>
    </row>
    <row r="142" spans="1:12" s="29" customFormat="1" ht="24.95" customHeight="1">
      <c r="A142" s="25">
        <f t="shared" si="2"/>
        <v>125</v>
      </c>
      <c r="B142" s="25" t="str">
        <f ca="1">IF(ISBLANK('C10 Entry Sheet'!A132)," ",CELL("contents",'C10 Entry Sheet'!A132))</f>
        <v xml:space="preserve"> </v>
      </c>
      <c r="C142" s="26" t="str">
        <f ca="1">IF(($B142=" ")," ",VLOOKUP($B142,'C10 Entry Sheet'!$A$16:$K$194,5,FALSE))</f>
        <v xml:space="preserve"> </v>
      </c>
      <c r="D142" s="26" t="str">
        <f ca="1">IF(($B142=" ")," ",VLOOKUP($B142,'C10 Entry Sheet'!$A$16:$K$194,6,FALSE))</f>
        <v xml:space="preserve"> </v>
      </c>
      <c r="E142" s="27" t="str">
        <f ca="1">IF(($B142=" ")," ",VLOOKUP($B142,'C10 Entry Sheet'!$A$16:$K$194,9,FALSE))</f>
        <v xml:space="preserve"> </v>
      </c>
      <c r="F142" s="27" t="str">
        <f ca="1">IF(($B142=" ")," ",VLOOKUP($B142,'C10 Entry Sheet'!$A$16:$K$194,7,FALSE))</f>
        <v xml:space="preserve"> </v>
      </c>
      <c r="G142" s="28" t="str">
        <f ca="1">IF(($B142=" ")," ",VLOOKUP($B142,'C10 Entry Sheet'!$A$16:$K$194,14,FALSE))</f>
        <v xml:space="preserve"> </v>
      </c>
      <c r="H142" s="27" t="str">
        <f ca="1">IF(($B142=" ")," ",VLOOKUP($B142,'C10 Entry Sheet'!$A$16:$K$194,8,FALSE))</f>
        <v xml:space="preserve"> </v>
      </c>
      <c r="I142" s="27" t="str">
        <f ca="1">IF(($B142=" ")," ",VLOOKUP($B142,'C10 Entry Sheet'!$A$16:$K$194,13,FALSE))</f>
        <v xml:space="preserve"> </v>
      </c>
      <c r="J142" s="28" t="str">
        <f ca="1">IF(($B142=" ")," ",VLOOKUP($B142,'C10 Entry Sheet'!$A$16:$K$194,17,FALSE))</f>
        <v xml:space="preserve"> </v>
      </c>
      <c r="K142" s="28" t="str">
        <f ca="1">IF(($B142=" ")," ",VLOOKUP($B142,'C10 Entry Sheet'!$A$16:$K$194,19,FALSE))</f>
        <v xml:space="preserve"> </v>
      </c>
      <c r="L142" s="28" t="str">
        <f ca="1">IF(($B142=" ")," ",VLOOKUP($B142,'C10 Entry Sheet'!$A$16:$K$194,20,FALSE))</f>
        <v xml:space="preserve"> </v>
      </c>
    </row>
    <row r="143" spans="1:12" s="29" customFormat="1" ht="24.95" customHeight="1">
      <c r="A143" s="25">
        <f t="shared" si="2"/>
        <v>126</v>
      </c>
      <c r="B143" s="25" t="str">
        <f ca="1">IF(ISBLANK('C10 Entry Sheet'!A133)," ",CELL("contents",'C10 Entry Sheet'!A133))</f>
        <v xml:space="preserve"> </v>
      </c>
      <c r="C143" s="26" t="str">
        <f ca="1">IF(($B143=" ")," ",VLOOKUP($B143,'C10 Entry Sheet'!$A$16:$K$194,5,FALSE))</f>
        <v xml:space="preserve"> </v>
      </c>
      <c r="D143" s="26" t="str">
        <f ca="1">IF(($B143=" ")," ",VLOOKUP($B143,'C10 Entry Sheet'!$A$16:$K$194,6,FALSE))</f>
        <v xml:space="preserve"> </v>
      </c>
      <c r="E143" s="27" t="str">
        <f ca="1">IF(($B143=" ")," ",VLOOKUP($B143,'C10 Entry Sheet'!$A$16:$K$194,9,FALSE))</f>
        <v xml:space="preserve"> </v>
      </c>
      <c r="F143" s="27" t="str">
        <f ca="1">IF(($B143=" ")," ",VLOOKUP($B143,'C10 Entry Sheet'!$A$16:$K$194,7,FALSE))</f>
        <v xml:space="preserve"> </v>
      </c>
      <c r="G143" s="28" t="str">
        <f ca="1">IF(($B143=" ")," ",VLOOKUP($B143,'C10 Entry Sheet'!$A$16:$K$194,14,FALSE))</f>
        <v xml:space="preserve"> </v>
      </c>
      <c r="H143" s="27" t="str">
        <f ca="1">IF(($B143=" ")," ",VLOOKUP($B143,'C10 Entry Sheet'!$A$16:$K$194,8,FALSE))</f>
        <v xml:space="preserve"> </v>
      </c>
      <c r="I143" s="27" t="str">
        <f ca="1">IF(($B143=" ")," ",VLOOKUP($B143,'C10 Entry Sheet'!$A$16:$K$194,13,FALSE))</f>
        <v xml:space="preserve"> </v>
      </c>
      <c r="J143" s="28" t="str">
        <f ca="1">IF(($B143=" ")," ",VLOOKUP($B143,'C10 Entry Sheet'!$A$16:$K$194,17,FALSE))</f>
        <v xml:space="preserve"> </v>
      </c>
      <c r="K143" s="28" t="str">
        <f ca="1">IF(($B143=" ")," ",VLOOKUP($B143,'C10 Entry Sheet'!$A$16:$K$194,19,FALSE))</f>
        <v xml:space="preserve"> </v>
      </c>
      <c r="L143" s="28" t="str">
        <f ca="1">IF(($B143=" ")," ",VLOOKUP($B143,'C10 Entry Sheet'!$A$16:$K$194,20,FALSE))</f>
        <v xml:space="preserve"> </v>
      </c>
    </row>
    <row r="144" spans="1:12" s="29" customFormat="1" ht="24.95" customHeight="1">
      <c r="A144" s="25">
        <f t="shared" si="2"/>
        <v>127</v>
      </c>
      <c r="B144" s="25" t="str">
        <f ca="1">IF(ISBLANK('C10 Entry Sheet'!A134)," ",CELL("contents",'C10 Entry Sheet'!A134))</f>
        <v xml:space="preserve"> </v>
      </c>
      <c r="C144" s="26" t="str">
        <f ca="1">IF(($B144=" ")," ",VLOOKUP($B144,'C10 Entry Sheet'!$A$16:$K$194,5,FALSE))</f>
        <v xml:space="preserve"> </v>
      </c>
      <c r="D144" s="26" t="str">
        <f ca="1">IF(($B144=" ")," ",VLOOKUP($B144,'C10 Entry Sheet'!$A$16:$K$194,6,FALSE))</f>
        <v xml:space="preserve"> </v>
      </c>
      <c r="E144" s="27" t="str">
        <f ca="1">IF(($B144=" ")," ",VLOOKUP($B144,'C10 Entry Sheet'!$A$16:$K$194,9,FALSE))</f>
        <v xml:space="preserve"> </v>
      </c>
      <c r="F144" s="27" t="str">
        <f ca="1">IF(($B144=" ")," ",VLOOKUP($B144,'C10 Entry Sheet'!$A$16:$K$194,7,FALSE))</f>
        <v xml:space="preserve"> </v>
      </c>
      <c r="G144" s="28" t="str">
        <f ca="1">IF(($B144=" ")," ",VLOOKUP($B144,'C10 Entry Sheet'!$A$16:$K$194,14,FALSE))</f>
        <v xml:space="preserve"> </v>
      </c>
      <c r="H144" s="27" t="str">
        <f ca="1">IF(($B144=" ")," ",VLOOKUP($B144,'C10 Entry Sheet'!$A$16:$K$194,8,FALSE))</f>
        <v xml:space="preserve"> </v>
      </c>
      <c r="I144" s="27" t="str">
        <f ca="1">IF(($B144=" ")," ",VLOOKUP($B144,'C10 Entry Sheet'!$A$16:$K$194,13,FALSE))</f>
        <v xml:space="preserve"> </v>
      </c>
      <c r="J144" s="28" t="str">
        <f ca="1">IF(($B144=" ")," ",VLOOKUP($B144,'C10 Entry Sheet'!$A$16:$K$194,17,FALSE))</f>
        <v xml:space="preserve"> </v>
      </c>
      <c r="K144" s="28" t="str">
        <f ca="1">IF(($B144=" ")," ",VLOOKUP($B144,'C10 Entry Sheet'!$A$16:$K$194,19,FALSE))</f>
        <v xml:space="preserve"> </v>
      </c>
      <c r="L144" s="28" t="str">
        <f ca="1">IF(($B144=" ")," ",VLOOKUP($B144,'C10 Entry Sheet'!$A$16:$K$194,20,FALSE))</f>
        <v xml:space="preserve"> </v>
      </c>
    </row>
    <row r="145" spans="1:12" s="29" customFormat="1" ht="24.95" customHeight="1">
      <c r="A145" s="25">
        <f t="shared" si="2"/>
        <v>128</v>
      </c>
      <c r="B145" s="25" t="str">
        <f ca="1">IF(ISBLANK('C10 Entry Sheet'!A135)," ",CELL("contents",'C10 Entry Sheet'!A135))</f>
        <v xml:space="preserve"> </v>
      </c>
      <c r="C145" s="26" t="str">
        <f ca="1">IF(($B145=" ")," ",VLOOKUP($B145,'C10 Entry Sheet'!$A$16:$K$194,5,FALSE))</f>
        <v xml:space="preserve"> </v>
      </c>
      <c r="D145" s="26" t="str">
        <f ca="1">IF(($B145=" ")," ",VLOOKUP($B145,'C10 Entry Sheet'!$A$16:$K$194,6,FALSE))</f>
        <v xml:space="preserve"> </v>
      </c>
      <c r="E145" s="27" t="str">
        <f ca="1">IF(($B145=" ")," ",VLOOKUP($B145,'C10 Entry Sheet'!$A$16:$K$194,9,FALSE))</f>
        <v xml:space="preserve"> </v>
      </c>
      <c r="F145" s="27" t="str">
        <f ca="1">IF(($B145=" ")," ",VLOOKUP($B145,'C10 Entry Sheet'!$A$16:$K$194,7,FALSE))</f>
        <v xml:space="preserve"> </v>
      </c>
      <c r="G145" s="28" t="str">
        <f ca="1">IF(($B145=" ")," ",VLOOKUP($B145,'C10 Entry Sheet'!$A$16:$K$194,14,FALSE))</f>
        <v xml:space="preserve"> </v>
      </c>
      <c r="H145" s="27" t="str">
        <f ca="1">IF(($B145=" ")," ",VLOOKUP($B145,'C10 Entry Sheet'!$A$16:$K$194,8,FALSE))</f>
        <v xml:space="preserve"> </v>
      </c>
      <c r="I145" s="27" t="str">
        <f ca="1">IF(($B145=" ")," ",VLOOKUP($B145,'C10 Entry Sheet'!$A$16:$K$194,13,FALSE))</f>
        <v xml:space="preserve"> </v>
      </c>
      <c r="J145" s="28" t="str">
        <f ca="1">IF(($B145=" ")," ",VLOOKUP($B145,'C10 Entry Sheet'!$A$16:$K$194,17,FALSE))</f>
        <v xml:space="preserve"> </v>
      </c>
      <c r="K145" s="28" t="str">
        <f ca="1">IF(($B145=" ")," ",VLOOKUP($B145,'C10 Entry Sheet'!$A$16:$K$194,19,FALSE))</f>
        <v xml:space="preserve"> </v>
      </c>
      <c r="L145" s="28" t="str">
        <f ca="1">IF(($B145=" ")," ",VLOOKUP($B145,'C10 Entry Sheet'!$A$16:$K$194,20,FALSE))</f>
        <v xml:space="preserve"> </v>
      </c>
    </row>
    <row r="146" spans="1:12" s="29" customFormat="1" ht="24.95" customHeight="1">
      <c r="A146" s="25">
        <f t="shared" si="2"/>
        <v>129</v>
      </c>
      <c r="B146" s="25" t="str">
        <f ca="1">IF(ISBLANK('C10 Entry Sheet'!A136)," ",CELL("contents",'C10 Entry Sheet'!A136))</f>
        <v xml:space="preserve"> </v>
      </c>
      <c r="C146" s="26" t="str">
        <f ca="1">IF(($B146=" ")," ",VLOOKUP($B146,'C10 Entry Sheet'!$A$16:$K$194,5,FALSE))</f>
        <v xml:space="preserve"> </v>
      </c>
      <c r="D146" s="26" t="str">
        <f ca="1">IF(($B146=" ")," ",VLOOKUP($B146,'C10 Entry Sheet'!$A$16:$K$194,6,FALSE))</f>
        <v xml:space="preserve"> </v>
      </c>
      <c r="E146" s="27" t="str">
        <f ca="1">IF(($B146=" ")," ",VLOOKUP($B146,'C10 Entry Sheet'!$A$16:$K$194,9,FALSE))</f>
        <v xml:space="preserve"> </v>
      </c>
      <c r="F146" s="27" t="str">
        <f ca="1">IF(($B146=" ")," ",VLOOKUP($B146,'C10 Entry Sheet'!$A$16:$K$194,7,FALSE))</f>
        <v xml:space="preserve"> </v>
      </c>
      <c r="G146" s="28" t="str">
        <f ca="1">IF(($B146=" ")," ",VLOOKUP($B146,'C10 Entry Sheet'!$A$16:$K$194,14,FALSE))</f>
        <v xml:space="preserve"> </v>
      </c>
      <c r="H146" s="27" t="str">
        <f ca="1">IF(($B146=" ")," ",VLOOKUP($B146,'C10 Entry Sheet'!$A$16:$K$194,8,FALSE))</f>
        <v xml:space="preserve"> </v>
      </c>
      <c r="I146" s="27" t="str">
        <f ca="1">IF(($B146=" ")," ",VLOOKUP($B146,'C10 Entry Sheet'!$A$16:$K$194,13,FALSE))</f>
        <v xml:space="preserve"> </v>
      </c>
      <c r="J146" s="28" t="str">
        <f ca="1">IF(($B146=" ")," ",VLOOKUP($B146,'C10 Entry Sheet'!$A$16:$K$194,17,FALSE))</f>
        <v xml:space="preserve"> </v>
      </c>
      <c r="K146" s="28" t="str">
        <f ca="1">IF(($B146=" ")," ",VLOOKUP($B146,'C10 Entry Sheet'!$A$16:$K$194,19,FALSE))</f>
        <v xml:space="preserve"> </v>
      </c>
      <c r="L146" s="28" t="str">
        <f ca="1">IF(($B146=" ")," ",VLOOKUP($B146,'C10 Entry Sheet'!$A$16:$K$194,20,FALSE))</f>
        <v xml:space="preserve"> </v>
      </c>
    </row>
    <row r="147" spans="1:12" s="29" customFormat="1" ht="24.95" customHeight="1">
      <c r="A147" s="25">
        <f t="shared" si="2"/>
        <v>130</v>
      </c>
      <c r="B147" s="25" t="str">
        <f ca="1">IF(ISBLANK('C10 Entry Sheet'!A137)," ",CELL("contents",'C10 Entry Sheet'!A137))</f>
        <v xml:space="preserve"> </v>
      </c>
      <c r="C147" s="26" t="str">
        <f ca="1">IF(($B147=" ")," ",VLOOKUP($B147,'C10 Entry Sheet'!$A$16:$K$194,5,FALSE))</f>
        <v xml:space="preserve"> </v>
      </c>
      <c r="D147" s="26" t="str">
        <f ca="1">IF(($B147=" ")," ",VLOOKUP($B147,'C10 Entry Sheet'!$A$16:$K$194,6,FALSE))</f>
        <v xml:space="preserve"> </v>
      </c>
      <c r="E147" s="27" t="str">
        <f ca="1">IF(($B147=" ")," ",VLOOKUP($B147,'C10 Entry Sheet'!$A$16:$K$194,9,FALSE))</f>
        <v xml:space="preserve"> </v>
      </c>
      <c r="F147" s="27" t="str">
        <f ca="1">IF(($B147=" ")," ",VLOOKUP($B147,'C10 Entry Sheet'!$A$16:$K$194,7,FALSE))</f>
        <v xml:space="preserve"> </v>
      </c>
      <c r="G147" s="28" t="str">
        <f ca="1">IF(($B147=" ")," ",VLOOKUP($B147,'C10 Entry Sheet'!$A$16:$K$194,14,FALSE))</f>
        <v xml:space="preserve"> </v>
      </c>
      <c r="H147" s="27" t="str">
        <f ca="1">IF(($B147=" ")," ",VLOOKUP($B147,'C10 Entry Sheet'!$A$16:$K$194,8,FALSE))</f>
        <v xml:space="preserve"> </v>
      </c>
      <c r="I147" s="27" t="str">
        <f ca="1">IF(($B147=" ")," ",VLOOKUP($B147,'C10 Entry Sheet'!$A$16:$K$194,13,FALSE))</f>
        <v xml:space="preserve"> </v>
      </c>
      <c r="J147" s="28" t="str">
        <f ca="1">IF(($B147=" ")," ",VLOOKUP($B147,'C10 Entry Sheet'!$A$16:$K$194,17,FALSE))</f>
        <v xml:space="preserve"> </v>
      </c>
      <c r="K147" s="28" t="str">
        <f ca="1">IF(($B147=" ")," ",VLOOKUP($B147,'C10 Entry Sheet'!$A$16:$K$194,19,FALSE))</f>
        <v xml:space="preserve"> </v>
      </c>
      <c r="L147" s="28" t="str">
        <f ca="1">IF(($B147=" ")," ",VLOOKUP($B147,'C10 Entry Sheet'!$A$16:$K$194,20,FALSE))</f>
        <v xml:space="preserve"> </v>
      </c>
    </row>
    <row r="148" spans="1:12" s="29" customFormat="1" ht="24.95" customHeight="1">
      <c r="A148" s="25">
        <f t="shared" si="2"/>
        <v>131</v>
      </c>
      <c r="B148" s="25" t="str">
        <f ca="1">IF(ISBLANK('C10 Entry Sheet'!A138)," ",CELL("contents",'C10 Entry Sheet'!A138))</f>
        <v xml:space="preserve"> </v>
      </c>
      <c r="C148" s="26" t="str">
        <f ca="1">IF(($B148=" ")," ",VLOOKUP($B148,'C10 Entry Sheet'!$A$16:$K$194,5,FALSE))</f>
        <v xml:space="preserve"> </v>
      </c>
      <c r="D148" s="26" t="str">
        <f ca="1">IF(($B148=" ")," ",VLOOKUP($B148,'C10 Entry Sheet'!$A$16:$K$194,6,FALSE))</f>
        <v xml:space="preserve"> </v>
      </c>
      <c r="E148" s="27" t="str">
        <f ca="1">IF(($B148=" ")," ",VLOOKUP($B148,'C10 Entry Sheet'!$A$16:$K$194,9,FALSE))</f>
        <v xml:space="preserve"> </v>
      </c>
      <c r="F148" s="27" t="str">
        <f ca="1">IF(($B148=" ")," ",VLOOKUP($B148,'C10 Entry Sheet'!$A$16:$K$194,7,FALSE))</f>
        <v xml:space="preserve"> </v>
      </c>
      <c r="G148" s="28" t="str">
        <f ca="1">IF(($B148=" ")," ",VLOOKUP($B148,'C10 Entry Sheet'!$A$16:$K$194,14,FALSE))</f>
        <v xml:space="preserve"> </v>
      </c>
      <c r="H148" s="27" t="str">
        <f ca="1">IF(($B148=" ")," ",VLOOKUP($B148,'C10 Entry Sheet'!$A$16:$K$194,8,FALSE))</f>
        <v xml:space="preserve"> </v>
      </c>
      <c r="I148" s="27" t="str">
        <f ca="1">IF(($B148=" ")," ",VLOOKUP($B148,'C10 Entry Sheet'!$A$16:$K$194,13,FALSE))</f>
        <v xml:space="preserve"> </v>
      </c>
      <c r="J148" s="28" t="str">
        <f ca="1">IF(($B148=" ")," ",VLOOKUP($B148,'C10 Entry Sheet'!$A$16:$K$194,17,FALSE))</f>
        <v xml:space="preserve"> </v>
      </c>
      <c r="K148" s="28" t="str">
        <f ca="1">IF(($B148=" ")," ",VLOOKUP($B148,'C10 Entry Sheet'!$A$16:$K$194,19,FALSE))</f>
        <v xml:space="preserve"> </v>
      </c>
      <c r="L148" s="28" t="str">
        <f ca="1">IF(($B148=" ")," ",VLOOKUP($B148,'C10 Entry Sheet'!$A$16:$K$194,20,FALSE))</f>
        <v xml:space="preserve"> </v>
      </c>
    </row>
    <row r="149" spans="1:12" s="29" customFormat="1" ht="24.95" customHeight="1">
      <c r="A149" s="25">
        <f t="shared" si="2"/>
        <v>132</v>
      </c>
      <c r="B149" s="25" t="str">
        <f ca="1">IF(ISBLANK('C10 Entry Sheet'!A139)," ",CELL("contents",'C10 Entry Sheet'!A139))</f>
        <v xml:space="preserve"> </v>
      </c>
      <c r="C149" s="26" t="str">
        <f ca="1">IF(($B149=" ")," ",VLOOKUP($B149,'C10 Entry Sheet'!$A$16:$K$194,5,FALSE))</f>
        <v xml:space="preserve"> </v>
      </c>
      <c r="D149" s="26" t="str">
        <f ca="1">IF(($B149=" ")," ",VLOOKUP($B149,'C10 Entry Sheet'!$A$16:$K$194,6,FALSE))</f>
        <v xml:space="preserve"> </v>
      </c>
      <c r="E149" s="27" t="str">
        <f ca="1">IF(($B149=" ")," ",VLOOKUP($B149,'C10 Entry Sheet'!$A$16:$K$194,9,FALSE))</f>
        <v xml:space="preserve"> </v>
      </c>
      <c r="F149" s="27" t="str">
        <f ca="1">IF(($B149=" ")," ",VLOOKUP($B149,'C10 Entry Sheet'!$A$16:$K$194,7,FALSE))</f>
        <v xml:space="preserve"> </v>
      </c>
      <c r="G149" s="28" t="str">
        <f ca="1">IF(($B149=" ")," ",VLOOKUP($B149,'C10 Entry Sheet'!$A$16:$K$194,14,FALSE))</f>
        <v xml:space="preserve"> </v>
      </c>
      <c r="H149" s="27" t="str">
        <f ca="1">IF(($B149=" ")," ",VLOOKUP($B149,'C10 Entry Sheet'!$A$16:$K$194,8,FALSE))</f>
        <v xml:space="preserve"> </v>
      </c>
      <c r="I149" s="27" t="str">
        <f ca="1">IF(($B149=" ")," ",VLOOKUP($B149,'C10 Entry Sheet'!$A$16:$K$194,13,FALSE))</f>
        <v xml:space="preserve"> </v>
      </c>
      <c r="J149" s="28" t="str">
        <f ca="1">IF(($B149=" ")," ",VLOOKUP($B149,'C10 Entry Sheet'!$A$16:$K$194,17,FALSE))</f>
        <v xml:space="preserve"> </v>
      </c>
      <c r="K149" s="28" t="str">
        <f ca="1">IF(($B149=" ")," ",VLOOKUP($B149,'C10 Entry Sheet'!$A$16:$K$194,19,FALSE))</f>
        <v xml:space="preserve"> </v>
      </c>
      <c r="L149" s="28" t="str">
        <f ca="1">IF(($B149=" ")," ",VLOOKUP($B149,'C10 Entry Sheet'!$A$16:$K$194,20,FALSE))</f>
        <v xml:space="preserve"> </v>
      </c>
    </row>
    <row r="150" spans="1:12" s="29" customFormat="1" ht="24.95" customHeight="1">
      <c r="A150" s="25">
        <f t="shared" si="2"/>
        <v>133</v>
      </c>
      <c r="B150" s="25" t="str">
        <f ca="1">IF(ISBLANK('C10 Entry Sheet'!A140)," ",CELL("contents",'C10 Entry Sheet'!A140))</f>
        <v xml:space="preserve"> </v>
      </c>
      <c r="C150" s="26" t="str">
        <f ca="1">IF(($B150=" ")," ",VLOOKUP($B150,'C10 Entry Sheet'!$A$16:$K$194,5,FALSE))</f>
        <v xml:space="preserve"> </v>
      </c>
      <c r="D150" s="26" t="str">
        <f ca="1">IF(($B150=" ")," ",VLOOKUP($B150,'C10 Entry Sheet'!$A$16:$K$194,6,FALSE))</f>
        <v xml:space="preserve"> </v>
      </c>
      <c r="E150" s="27" t="str">
        <f ca="1">IF(($B150=" ")," ",VLOOKUP($B150,'C10 Entry Sheet'!$A$16:$K$194,9,FALSE))</f>
        <v xml:space="preserve"> </v>
      </c>
      <c r="F150" s="27" t="str">
        <f ca="1">IF(($B150=" ")," ",VLOOKUP($B150,'C10 Entry Sheet'!$A$16:$K$194,7,FALSE))</f>
        <v xml:space="preserve"> </v>
      </c>
      <c r="G150" s="28" t="str">
        <f ca="1">IF(($B150=" ")," ",VLOOKUP($B150,'C10 Entry Sheet'!$A$16:$K$194,14,FALSE))</f>
        <v xml:space="preserve"> </v>
      </c>
      <c r="H150" s="27" t="str">
        <f ca="1">IF(($B150=" ")," ",VLOOKUP($B150,'C10 Entry Sheet'!$A$16:$K$194,8,FALSE))</f>
        <v xml:space="preserve"> </v>
      </c>
      <c r="I150" s="27" t="str">
        <f ca="1">IF(($B150=" ")," ",VLOOKUP($B150,'C10 Entry Sheet'!$A$16:$K$194,13,FALSE))</f>
        <v xml:space="preserve"> </v>
      </c>
      <c r="J150" s="28" t="str">
        <f ca="1">IF(($B150=" ")," ",VLOOKUP($B150,'C10 Entry Sheet'!$A$16:$K$194,17,FALSE))</f>
        <v xml:space="preserve"> </v>
      </c>
      <c r="K150" s="28" t="str">
        <f ca="1">IF(($B150=" ")," ",VLOOKUP($B150,'C10 Entry Sheet'!$A$16:$K$194,19,FALSE))</f>
        <v xml:space="preserve"> </v>
      </c>
      <c r="L150" s="28" t="str">
        <f ca="1">IF(($B150=" ")," ",VLOOKUP($B150,'C10 Entry Sheet'!$A$16:$K$194,20,FALSE))</f>
        <v xml:space="preserve"> </v>
      </c>
    </row>
    <row r="151" spans="1:12" s="29" customFormat="1" ht="24.95" customHeight="1">
      <c r="A151" s="25">
        <f t="shared" si="2"/>
        <v>134</v>
      </c>
      <c r="B151" s="25" t="str">
        <f ca="1">IF(ISBLANK('C10 Entry Sheet'!A141)," ",CELL("contents",'C10 Entry Sheet'!A141))</f>
        <v xml:space="preserve"> </v>
      </c>
      <c r="C151" s="26" t="str">
        <f ca="1">IF(($B151=" ")," ",VLOOKUP($B151,'C10 Entry Sheet'!$A$16:$K$194,5,FALSE))</f>
        <v xml:space="preserve"> </v>
      </c>
      <c r="D151" s="26" t="str">
        <f ca="1">IF(($B151=" ")," ",VLOOKUP($B151,'C10 Entry Sheet'!$A$16:$K$194,6,FALSE))</f>
        <v xml:space="preserve"> </v>
      </c>
      <c r="E151" s="27" t="str">
        <f ca="1">IF(($B151=" ")," ",VLOOKUP($B151,'C10 Entry Sheet'!$A$16:$K$194,9,FALSE))</f>
        <v xml:space="preserve"> </v>
      </c>
      <c r="F151" s="27" t="str">
        <f ca="1">IF(($B151=" ")," ",VLOOKUP($B151,'C10 Entry Sheet'!$A$16:$K$194,7,FALSE))</f>
        <v xml:space="preserve"> </v>
      </c>
      <c r="G151" s="28" t="str">
        <f ca="1">IF(($B151=" ")," ",VLOOKUP($B151,'C10 Entry Sheet'!$A$16:$K$194,14,FALSE))</f>
        <v xml:space="preserve"> </v>
      </c>
      <c r="H151" s="27" t="str">
        <f ca="1">IF(($B151=" ")," ",VLOOKUP($B151,'C10 Entry Sheet'!$A$16:$K$194,8,FALSE))</f>
        <v xml:space="preserve"> </v>
      </c>
      <c r="I151" s="27" t="str">
        <f ca="1">IF(($B151=" ")," ",VLOOKUP($B151,'C10 Entry Sheet'!$A$16:$K$194,13,FALSE))</f>
        <v xml:space="preserve"> </v>
      </c>
      <c r="J151" s="28" t="str">
        <f ca="1">IF(($B151=" ")," ",VLOOKUP($B151,'C10 Entry Sheet'!$A$16:$K$194,17,FALSE))</f>
        <v xml:space="preserve"> </v>
      </c>
      <c r="K151" s="28" t="str">
        <f ca="1">IF(($B151=" ")," ",VLOOKUP($B151,'C10 Entry Sheet'!$A$16:$K$194,19,FALSE))</f>
        <v xml:space="preserve"> </v>
      </c>
      <c r="L151" s="28" t="str">
        <f ca="1">IF(($B151=" ")," ",VLOOKUP($B151,'C10 Entry Sheet'!$A$16:$K$194,20,FALSE))</f>
        <v xml:space="preserve"> </v>
      </c>
    </row>
    <row r="152" spans="1:12" s="29" customFormat="1" ht="24.95" customHeight="1">
      <c r="A152" s="25">
        <f t="shared" si="2"/>
        <v>135</v>
      </c>
      <c r="B152" s="25" t="str">
        <f ca="1">IF(ISBLANK('C10 Entry Sheet'!A142)," ",CELL("contents",'C10 Entry Sheet'!A142))</f>
        <v xml:space="preserve"> </v>
      </c>
      <c r="C152" s="26" t="str">
        <f ca="1">IF(($B152=" ")," ",VLOOKUP($B152,'C10 Entry Sheet'!$A$16:$K$194,5,FALSE))</f>
        <v xml:space="preserve"> </v>
      </c>
      <c r="D152" s="26" t="str">
        <f ca="1">IF(($B152=" ")," ",VLOOKUP($B152,'C10 Entry Sheet'!$A$16:$K$194,6,FALSE))</f>
        <v xml:space="preserve"> </v>
      </c>
      <c r="E152" s="27" t="str">
        <f ca="1">IF(($B152=" ")," ",VLOOKUP($B152,'C10 Entry Sheet'!$A$16:$K$194,9,FALSE))</f>
        <v xml:space="preserve"> </v>
      </c>
      <c r="F152" s="27" t="str">
        <f ca="1">IF(($B152=" ")," ",VLOOKUP($B152,'C10 Entry Sheet'!$A$16:$K$194,7,FALSE))</f>
        <v xml:space="preserve"> </v>
      </c>
      <c r="G152" s="28" t="str">
        <f ca="1">IF(($B152=" ")," ",VLOOKUP($B152,'C10 Entry Sheet'!$A$16:$K$194,14,FALSE))</f>
        <v xml:space="preserve"> </v>
      </c>
      <c r="H152" s="27" t="str">
        <f ca="1">IF(($B152=" ")," ",VLOOKUP($B152,'C10 Entry Sheet'!$A$16:$K$194,8,FALSE))</f>
        <v xml:space="preserve"> </v>
      </c>
      <c r="I152" s="27" t="str">
        <f ca="1">IF(($B152=" ")," ",VLOOKUP($B152,'C10 Entry Sheet'!$A$16:$K$194,13,FALSE))</f>
        <v xml:space="preserve"> </v>
      </c>
      <c r="J152" s="28" t="str">
        <f ca="1">IF(($B152=" ")," ",VLOOKUP($B152,'C10 Entry Sheet'!$A$16:$K$194,17,FALSE))</f>
        <v xml:space="preserve"> </v>
      </c>
      <c r="K152" s="28" t="str">
        <f ca="1">IF(($B152=" ")," ",VLOOKUP($B152,'C10 Entry Sheet'!$A$16:$K$194,19,FALSE))</f>
        <v xml:space="preserve"> </v>
      </c>
      <c r="L152" s="28" t="str">
        <f ca="1">IF(($B152=" ")," ",VLOOKUP($B152,'C10 Entry Sheet'!$A$16:$K$194,20,FALSE))</f>
        <v xml:space="preserve"> </v>
      </c>
    </row>
    <row r="153" spans="1:12" s="29" customFormat="1" ht="24.95" customHeight="1">
      <c r="A153" s="25">
        <f t="shared" si="2"/>
        <v>136</v>
      </c>
      <c r="B153" s="25" t="str">
        <f ca="1">IF(ISBLANK('C10 Entry Sheet'!A143)," ",CELL("contents",'C10 Entry Sheet'!A143))</f>
        <v xml:space="preserve"> </v>
      </c>
      <c r="C153" s="26" t="str">
        <f ca="1">IF(($B153=" ")," ",VLOOKUP($B153,'C10 Entry Sheet'!$A$16:$K$194,5,FALSE))</f>
        <v xml:space="preserve"> </v>
      </c>
      <c r="D153" s="26" t="str">
        <f ca="1">IF(($B153=" ")," ",VLOOKUP($B153,'C10 Entry Sheet'!$A$16:$K$194,6,FALSE))</f>
        <v xml:space="preserve"> </v>
      </c>
      <c r="E153" s="27" t="str">
        <f ca="1">IF(($B153=" ")," ",VLOOKUP($B153,'C10 Entry Sheet'!$A$16:$K$194,9,FALSE))</f>
        <v xml:space="preserve"> </v>
      </c>
      <c r="F153" s="27" t="str">
        <f ca="1">IF(($B153=" ")," ",VLOOKUP($B153,'C10 Entry Sheet'!$A$16:$K$194,7,FALSE))</f>
        <v xml:space="preserve"> </v>
      </c>
      <c r="G153" s="28" t="str">
        <f ca="1">IF(($B153=" ")," ",VLOOKUP($B153,'C10 Entry Sheet'!$A$16:$K$194,14,FALSE))</f>
        <v xml:space="preserve"> </v>
      </c>
      <c r="H153" s="27" t="str">
        <f ca="1">IF(($B153=" ")," ",VLOOKUP($B153,'C10 Entry Sheet'!$A$16:$K$194,8,FALSE))</f>
        <v xml:space="preserve"> </v>
      </c>
      <c r="I153" s="27" t="str">
        <f ca="1">IF(($B153=" ")," ",VLOOKUP($B153,'C10 Entry Sheet'!$A$16:$K$194,13,FALSE))</f>
        <v xml:space="preserve"> </v>
      </c>
      <c r="J153" s="28" t="str">
        <f ca="1">IF(($B153=" ")," ",VLOOKUP($B153,'C10 Entry Sheet'!$A$16:$K$194,17,FALSE))</f>
        <v xml:space="preserve"> </v>
      </c>
      <c r="K153" s="28" t="str">
        <f ca="1">IF(($B153=" ")," ",VLOOKUP($B153,'C10 Entry Sheet'!$A$16:$K$194,19,FALSE))</f>
        <v xml:space="preserve"> </v>
      </c>
      <c r="L153" s="28" t="str">
        <f ca="1">IF(($B153=" ")," ",VLOOKUP($B153,'C10 Entry Sheet'!$A$16:$K$194,20,FALSE))</f>
        <v xml:space="preserve"> </v>
      </c>
    </row>
    <row r="154" spans="1:12" s="29" customFormat="1" ht="24.95" customHeight="1">
      <c r="A154" s="25">
        <f t="shared" si="2"/>
        <v>137</v>
      </c>
      <c r="B154" s="25" t="str">
        <f ca="1">IF(ISBLANK('C10 Entry Sheet'!A144)," ",CELL("contents",'C10 Entry Sheet'!A144))</f>
        <v xml:space="preserve"> </v>
      </c>
      <c r="C154" s="26" t="str">
        <f ca="1">IF(($B154=" ")," ",VLOOKUP($B154,'C10 Entry Sheet'!$A$16:$K$194,5,FALSE))</f>
        <v xml:space="preserve"> </v>
      </c>
      <c r="D154" s="26" t="str">
        <f ca="1">IF(($B154=" ")," ",VLOOKUP($B154,'C10 Entry Sheet'!$A$16:$K$194,6,FALSE))</f>
        <v xml:space="preserve"> </v>
      </c>
      <c r="E154" s="27" t="str">
        <f ca="1">IF(($B154=" ")," ",VLOOKUP($B154,'C10 Entry Sheet'!$A$16:$K$194,9,FALSE))</f>
        <v xml:space="preserve"> </v>
      </c>
      <c r="F154" s="27" t="str">
        <f ca="1">IF(($B154=" ")," ",VLOOKUP($B154,'C10 Entry Sheet'!$A$16:$K$194,7,FALSE))</f>
        <v xml:space="preserve"> </v>
      </c>
      <c r="G154" s="28" t="str">
        <f ca="1">IF(($B154=" ")," ",VLOOKUP($B154,'C10 Entry Sheet'!$A$16:$K$194,14,FALSE))</f>
        <v xml:space="preserve"> </v>
      </c>
      <c r="H154" s="27" t="str">
        <f ca="1">IF(($B154=" ")," ",VLOOKUP($B154,'C10 Entry Sheet'!$A$16:$K$194,8,FALSE))</f>
        <v xml:space="preserve"> </v>
      </c>
      <c r="I154" s="27" t="str">
        <f ca="1">IF(($B154=" ")," ",VLOOKUP($B154,'C10 Entry Sheet'!$A$16:$K$194,13,FALSE))</f>
        <v xml:space="preserve"> </v>
      </c>
      <c r="J154" s="28" t="str">
        <f ca="1">IF(($B154=" ")," ",VLOOKUP($B154,'C10 Entry Sheet'!$A$16:$K$194,17,FALSE))</f>
        <v xml:space="preserve"> </v>
      </c>
      <c r="K154" s="28" t="str">
        <f ca="1">IF(($B154=" ")," ",VLOOKUP($B154,'C10 Entry Sheet'!$A$16:$K$194,19,FALSE))</f>
        <v xml:space="preserve"> </v>
      </c>
      <c r="L154" s="28" t="str">
        <f ca="1">IF(($B154=" ")," ",VLOOKUP($B154,'C10 Entry Sheet'!$A$16:$K$194,20,FALSE))</f>
        <v xml:space="preserve"> </v>
      </c>
    </row>
    <row r="155" spans="1:12" s="29" customFormat="1" ht="24.95" customHeight="1">
      <c r="A155" s="25">
        <f t="shared" si="2"/>
        <v>138</v>
      </c>
      <c r="B155" s="25" t="str">
        <f ca="1">IF(ISBLANK('C10 Entry Sheet'!A145)," ",CELL("contents",'C10 Entry Sheet'!A145))</f>
        <v xml:space="preserve"> </v>
      </c>
      <c r="C155" s="26" t="str">
        <f ca="1">IF(($B155=" ")," ",VLOOKUP($B155,'C10 Entry Sheet'!$A$16:$K$194,5,FALSE))</f>
        <v xml:space="preserve"> </v>
      </c>
      <c r="D155" s="26" t="str">
        <f ca="1">IF(($B155=" ")," ",VLOOKUP($B155,'C10 Entry Sheet'!$A$16:$K$194,6,FALSE))</f>
        <v xml:space="preserve"> </v>
      </c>
      <c r="E155" s="27" t="str">
        <f ca="1">IF(($B155=" ")," ",VLOOKUP($B155,'C10 Entry Sheet'!$A$16:$K$194,9,FALSE))</f>
        <v xml:space="preserve"> </v>
      </c>
      <c r="F155" s="27" t="str">
        <f ca="1">IF(($B155=" ")," ",VLOOKUP($B155,'C10 Entry Sheet'!$A$16:$K$194,7,FALSE))</f>
        <v xml:space="preserve"> </v>
      </c>
      <c r="G155" s="28" t="str">
        <f ca="1">IF(($B155=" ")," ",VLOOKUP($B155,'C10 Entry Sheet'!$A$16:$K$194,14,FALSE))</f>
        <v xml:space="preserve"> </v>
      </c>
      <c r="H155" s="27" t="str">
        <f ca="1">IF(($B155=" ")," ",VLOOKUP($B155,'C10 Entry Sheet'!$A$16:$K$194,8,FALSE))</f>
        <v xml:space="preserve"> </v>
      </c>
      <c r="I155" s="27" t="str">
        <f ca="1">IF(($B155=" ")," ",VLOOKUP($B155,'C10 Entry Sheet'!$A$16:$K$194,13,FALSE))</f>
        <v xml:space="preserve"> </v>
      </c>
      <c r="J155" s="28" t="str">
        <f ca="1">IF(($B155=" ")," ",VLOOKUP($B155,'C10 Entry Sheet'!$A$16:$K$194,17,FALSE))</f>
        <v xml:space="preserve"> </v>
      </c>
      <c r="K155" s="28" t="str">
        <f ca="1">IF(($B155=" ")," ",VLOOKUP($B155,'C10 Entry Sheet'!$A$16:$K$194,19,FALSE))</f>
        <v xml:space="preserve"> </v>
      </c>
      <c r="L155" s="28" t="str">
        <f ca="1">IF(($B155=" ")," ",VLOOKUP($B155,'C10 Entry Sheet'!$A$16:$K$194,20,FALSE))</f>
        <v xml:space="preserve"> </v>
      </c>
    </row>
    <row r="156" spans="1:12" s="29" customFormat="1" ht="24.95" customHeight="1">
      <c r="A156" s="25">
        <f t="shared" si="2"/>
        <v>139</v>
      </c>
      <c r="B156" s="25" t="str">
        <f ca="1">IF(ISBLANK('C10 Entry Sheet'!A146)," ",CELL("contents",'C10 Entry Sheet'!A146))</f>
        <v xml:space="preserve"> </v>
      </c>
      <c r="C156" s="26" t="str">
        <f ca="1">IF(($B156=" ")," ",VLOOKUP($B156,'C10 Entry Sheet'!$A$16:$K$194,5,FALSE))</f>
        <v xml:space="preserve"> </v>
      </c>
      <c r="D156" s="26" t="str">
        <f ca="1">IF(($B156=" ")," ",VLOOKUP($B156,'C10 Entry Sheet'!$A$16:$K$194,6,FALSE))</f>
        <v xml:space="preserve"> </v>
      </c>
      <c r="E156" s="27" t="str">
        <f ca="1">IF(($B156=" ")," ",VLOOKUP($B156,'C10 Entry Sheet'!$A$16:$K$194,9,FALSE))</f>
        <v xml:space="preserve"> </v>
      </c>
      <c r="F156" s="27" t="str">
        <f ca="1">IF(($B156=" ")," ",VLOOKUP($B156,'C10 Entry Sheet'!$A$16:$K$194,7,FALSE))</f>
        <v xml:space="preserve"> </v>
      </c>
      <c r="G156" s="28" t="str">
        <f ca="1">IF(($B156=" ")," ",VLOOKUP($B156,'C10 Entry Sheet'!$A$16:$K$194,14,FALSE))</f>
        <v xml:space="preserve"> </v>
      </c>
      <c r="H156" s="27" t="str">
        <f ca="1">IF(($B156=" ")," ",VLOOKUP($B156,'C10 Entry Sheet'!$A$16:$K$194,8,FALSE))</f>
        <v xml:space="preserve"> </v>
      </c>
      <c r="I156" s="27" t="str">
        <f ca="1">IF(($B156=" ")," ",VLOOKUP($B156,'C10 Entry Sheet'!$A$16:$K$194,13,FALSE))</f>
        <v xml:space="preserve"> </v>
      </c>
      <c r="J156" s="28" t="str">
        <f ca="1">IF(($B156=" ")," ",VLOOKUP($B156,'C10 Entry Sheet'!$A$16:$K$194,17,FALSE))</f>
        <v xml:space="preserve"> </v>
      </c>
      <c r="K156" s="28" t="str">
        <f ca="1">IF(($B156=" ")," ",VLOOKUP($B156,'C10 Entry Sheet'!$A$16:$K$194,19,FALSE))</f>
        <v xml:space="preserve"> </v>
      </c>
      <c r="L156" s="28" t="str">
        <f ca="1">IF(($B156=" ")," ",VLOOKUP($B156,'C10 Entry Sheet'!$A$16:$K$194,20,FALSE))</f>
        <v xml:space="preserve"> </v>
      </c>
    </row>
    <row r="157" spans="1:12" s="29" customFormat="1" ht="24.95" customHeight="1">
      <c r="A157" s="25">
        <f t="shared" si="2"/>
        <v>140</v>
      </c>
      <c r="B157" s="25" t="str">
        <f ca="1">IF(ISBLANK('C10 Entry Sheet'!A147)," ",CELL("contents",'C10 Entry Sheet'!A147))</f>
        <v xml:space="preserve"> </v>
      </c>
      <c r="C157" s="26" t="str">
        <f ca="1">IF(($B157=" ")," ",VLOOKUP($B157,'C10 Entry Sheet'!$A$16:$K$194,5,FALSE))</f>
        <v xml:space="preserve"> </v>
      </c>
      <c r="D157" s="26" t="str">
        <f ca="1">IF(($B157=" ")," ",VLOOKUP($B157,'C10 Entry Sheet'!$A$16:$K$194,6,FALSE))</f>
        <v xml:space="preserve"> </v>
      </c>
      <c r="E157" s="27" t="str">
        <f ca="1">IF(($B157=" ")," ",VLOOKUP($B157,'C10 Entry Sheet'!$A$16:$K$194,9,FALSE))</f>
        <v xml:space="preserve"> </v>
      </c>
      <c r="F157" s="27" t="str">
        <f ca="1">IF(($B157=" ")," ",VLOOKUP($B157,'C10 Entry Sheet'!$A$16:$K$194,7,FALSE))</f>
        <v xml:space="preserve"> </v>
      </c>
      <c r="G157" s="28" t="str">
        <f ca="1">IF(($B157=" ")," ",VLOOKUP($B157,'C10 Entry Sheet'!$A$16:$K$194,14,FALSE))</f>
        <v xml:space="preserve"> </v>
      </c>
      <c r="H157" s="27" t="str">
        <f ca="1">IF(($B157=" ")," ",VLOOKUP($B157,'C10 Entry Sheet'!$A$16:$K$194,8,FALSE))</f>
        <v xml:space="preserve"> </v>
      </c>
      <c r="I157" s="27" t="str">
        <f ca="1">IF(($B157=" ")," ",VLOOKUP($B157,'C10 Entry Sheet'!$A$16:$K$194,13,FALSE))</f>
        <v xml:space="preserve"> </v>
      </c>
      <c r="J157" s="28" t="str">
        <f ca="1">IF(($B157=" ")," ",VLOOKUP($B157,'C10 Entry Sheet'!$A$16:$K$194,17,FALSE))</f>
        <v xml:space="preserve"> </v>
      </c>
      <c r="K157" s="28" t="str">
        <f ca="1">IF(($B157=" ")," ",VLOOKUP($B157,'C10 Entry Sheet'!$A$16:$K$194,19,FALSE))</f>
        <v xml:space="preserve"> </v>
      </c>
      <c r="L157" s="28" t="str">
        <f ca="1">IF(($B157=" ")," ",VLOOKUP($B157,'C10 Entry Sheet'!$A$16:$K$194,20,FALSE))</f>
        <v xml:space="preserve"> </v>
      </c>
    </row>
    <row r="158" spans="1:12" s="29" customFormat="1" ht="24.95" customHeight="1">
      <c r="A158" s="25">
        <f t="shared" si="2"/>
        <v>141</v>
      </c>
      <c r="B158" s="25" t="str">
        <f ca="1">IF(ISBLANK('C10 Entry Sheet'!A148)," ",CELL("contents",'C10 Entry Sheet'!A148))</f>
        <v xml:space="preserve"> </v>
      </c>
      <c r="C158" s="26" t="str">
        <f ca="1">IF(($B158=" ")," ",VLOOKUP($B158,'C10 Entry Sheet'!$A$16:$K$194,5,FALSE))</f>
        <v xml:space="preserve"> </v>
      </c>
      <c r="D158" s="26" t="str">
        <f ca="1">IF(($B158=" ")," ",VLOOKUP($B158,'C10 Entry Sheet'!$A$16:$K$194,6,FALSE))</f>
        <v xml:space="preserve"> </v>
      </c>
      <c r="E158" s="27" t="str">
        <f ca="1">IF(($B158=" ")," ",VLOOKUP($B158,'C10 Entry Sheet'!$A$16:$K$194,9,FALSE))</f>
        <v xml:space="preserve"> </v>
      </c>
      <c r="F158" s="27" t="str">
        <f ca="1">IF(($B158=" ")," ",VLOOKUP($B158,'C10 Entry Sheet'!$A$16:$K$194,7,FALSE))</f>
        <v xml:space="preserve"> </v>
      </c>
      <c r="G158" s="28" t="str">
        <f ca="1">IF(($B158=" ")," ",VLOOKUP($B158,'C10 Entry Sheet'!$A$16:$K$194,14,FALSE))</f>
        <v xml:space="preserve"> </v>
      </c>
      <c r="H158" s="27" t="str">
        <f ca="1">IF(($B158=" ")," ",VLOOKUP($B158,'C10 Entry Sheet'!$A$16:$K$194,8,FALSE))</f>
        <v xml:space="preserve"> </v>
      </c>
      <c r="I158" s="27" t="str">
        <f ca="1">IF(($B158=" ")," ",VLOOKUP($B158,'C10 Entry Sheet'!$A$16:$K$194,13,FALSE))</f>
        <v xml:space="preserve"> </v>
      </c>
      <c r="J158" s="28" t="str">
        <f ca="1">IF(($B158=" ")," ",VLOOKUP($B158,'C10 Entry Sheet'!$A$16:$K$194,17,FALSE))</f>
        <v xml:space="preserve"> </v>
      </c>
      <c r="K158" s="28" t="str">
        <f ca="1">IF(($B158=" ")," ",VLOOKUP($B158,'C10 Entry Sheet'!$A$16:$K$194,19,FALSE))</f>
        <v xml:space="preserve"> </v>
      </c>
      <c r="L158" s="28" t="str">
        <f ca="1">IF(($B158=" ")," ",VLOOKUP($B158,'C10 Entry Sheet'!$A$16:$K$194,20,FALSE))</f>
        <v xml:space="preserve"> </v>
      </c>
    </row>
    <row r="159" spans="1:12" s="29" customFormat="1" ht="24.95" customHeight="1">
      <c r="A159" s="25">
        <f t="shared" si="2"/>
        <v>142</v>
      </c>
      <c r="B159" s="25" t="str">
        <f ca="1">IF(ISBLANK('C10 Entry Sheet'!A149)," ",CELL("contents",'C10 Entry Sheet'!A149))</f>
        <v xml:space="preserve"> </v>
      </c>
      <c r="C159" s="26" t="str">
        <f ca="1">IF(($B159=" ")," ",VLOOKUP($B159,'C10 Entry Sheet'!$A$16:$K$194,5,FALSE))</f>
        <v xml:space="preserve"> </v>
      </c>
      <c r="D159" s="26" t="str">
        <f ca="1">IF(($B159=" ")," ",VLOOKUP($B159,'C10 Entry Sheet'!$A$16:$K$194,6,FALSE))</f>
        <v xml:space="preserve"> </v>
      </c>
      <c r="E159" s="27" t="str">
        <f ca="1">IF(($B159=" ")," ",VLOOKUP($B159,'C10 Entry Sheet'!$A$16:$K$194,9,FALSE))</f>
        <v xml:space="preserve"> </v>
      </c>
      <c r="F159" s="27" t="str">
        <f ca="1">IF(($B159=" ")," ",VLOOKUP($B159,'C10 Entry Sheet'!$A$16:$K$194,7,FALSE))</f>
        <v xml:space="preserve"> </v>
      </c>
      <c r="G159" s="28" t="str">
        <f ca="1">IF(($B159=" ")," ",VLOOKUP($B159,'C10 Entry Sheet'!$A$16:$K$194,14,FALSE))</f>
        <v xml:space="preserve"> </v>
      </c>
      <c r="H159" s="27" t="str">
        <f ca="1">IF(($B159=" ")," ",VLOOKUP($B159,'C10 Entry Sheet'!$A$16:$K$194,8,FALSE))</f>
        <v xml:space="preserve"> </v>
      </c>
      <c r="I159" s="27" t="str">
        <f ca="1">IF(($B159=" ")," ",VLOOKUP($B159,'C10 Entry Sheet'!$A$16:$K$194,13,FALSE))</f>
        <v xml:space="preserve"> </v>
      </c>
      <c r="J159" s="28" t="str">
        <f ca="1">IF(($B159=" ")," ",VLOOKUP($B159,'C10 Entry Sheet'!$A$16:$K$194,17,FALSE))</f>
        <v xml:space="preserve"> </v>
      </c>
      <c r="K159" s="28" t="str">
        <f ca="1">IF(($B159=" ")," ",VLOOKUP($B159,'C10 Entry Sheet'!$A$16:$K$194,19,FALSE))</f>
        <v xml:space="preserve"> </v>
      </c>
      <c r="L159" s="28" t="str">
        <f ca="1">IF(($B159=" ")," ",VLOOKUP($B159,'C10 Entry Sheet'!$A$16:$K$194,20,FALSE))</f>
        <v xml:space="preserve"> </v>
      </c>
    </row>
    <row r="160" spans="1:12" s="29" customFormat="1" ht="24.95" customHeight="1" thickBot="1">
      <c r="A160" s="25">
        <f t="shared" si="2"/>
        <v>143</v>
      </c>
      <c r="B160" s="25" t="str">
        <f ca="1">IF(ISBLANK('C10 Entry Sheet'!A150)," ",CELL("contents",'C10 Entry Sheet'!A150))</f>
        <v xml:space="preserve"> </v>
      </c>
      <c r="C160" s="26" t="str">
        <f ca="1">IF(($B160=" ")," ",VLOOKUP($B160,'C10 Entry Sheet'!$A$16:$K$194,5,FALSE))</f>
        <v xml:space="preserve"> </v>
      </c>
      <c r="D160" s="26" t="str">
        <f ca="1">IF(($B160=" ")," ",VLOOKUP($B160,'C10 Entry Sheet'!$A$16:$K$194,6,FALSE))</f>
        <v xml:space="preserve"> </v>
      </c>
      <c r="E160" s="27" t="str">
        <f ca="1">IF(($B160=" ")," ",VLOOKUP($B160,'C10 Entry Sheet'!$A$16:$K$194,9,FALSE))</f>
        <v xml:space="preserve"> </v>
      </c>
      <c r="F160" s="27" t="str">
        <f ca="1">IF(($B160=" ")," ",VLOOKUP($B160,'C10 Entry Sheet'!$A$16:$K$194,7,FALSE))</f>
        <v xml:space="preserve"> </v>
      </c>
      <c r="G160" s="28" t="str">
        <f ca="1">IF(($B160=" ")," ",VLOOKUP($B160,'C10 Entry Sheet'!$A$16:$K$194,14,FALSE))</f>
        <v xml:space="preserve"> </v>
      </c>
      <c r="H160" s="27" t="str">
        <f ca="1">IF(($B160=" ")," ",VLOOKUP($B160,'C10 Entry Sheet'!$A$16:$K$194,8,FALSE))</f>
        <v xml:space="preserve"> </v>
      </c>
      <c r="I160" s="27" t="str">
        <f ca="1">IF(($B160=" ")," ",VLOOKUP($B160,'C10 Entry Sheet'!$A$16:$K$194,13,FALSE))</f>
        <v xml:space="preserve"> </v>
      </c>
      <c r="J160" s="28" t="str">
        <f ca="1">IF(($B160=" ")," ",VLOOKUP($B160,'C10 Entry Sheet'!$A$16:$K$194,17,FALSE))</f>
        <v xml:space="preserve"> </v>
      </c>
      <c r="K160" s="28" t="str">
        <f ca="1">IF(($B160=" ")," ",VLOOKUP($B160,'C10 Entry Sheet'!$A$16:$K$194,19,FALSE))</f>
        <v xml:space="preserve"> </v>
      </c>
      <c r="L160" s="28" t="str">
        <f ca="1">IF(($B160=" ")," ",VLOOKUP($B160,'C10 Entry Sheet'!$A$16:$K$194,20,FALSE))</f>
        <v xml:space="preserve"> </v>
      </c>
    </row>
    <row r="161" spans="1:12" s="29" customFormat="1" ht="24.95" customHeight="1" thickBot="1">
      <c r="A161" s="31"/>
      <c r="B161" s="32"/>
      <c r="C161" s="33"/>
      <c r="D161" s="33"/>
      <c r="E161" s="34"/>
      <c r="F161" s="34"/>
      <c r="G161" s="35"/>
      <c r="H161" s="30" t="s">
        <v>49</v>
      </c>
      <c r="I161" s="23"/>
      <c r="J161" s="24" t="e">
        <f ca="1">SUM(J18:J160)</f>
        <v>#REF!</v>
      </c>
      <c r="K161" s="24" t="e">
        <f ca="1">SUM(K18:K160)</f>
        <v>#REF!</v>
      </c>
      <c r="L161" s="24" t="e">
        <f ca="1">SUM(L18:L160)</f>
        <v>#REF!</v>
      </c>
    </row>
  </sheetData>
  <dataConsolidate/>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N51"/>
  <sheetViews>
    <sheetView topLeftCell="A10" zoomScaleNormal="100" workbookViewId="0">
      <selection activeCell="I27" sqref="I27"/>
    </sheetView>
  </sheetViews>
  <sheetFormatPr defaultColWidth="9.140625" defaultRowHeight="12.75"/>
  <cols>
    <col min="1" max="1" width="3" style="180" bestFit="1" customWidth="1"/>
    <col min="2" max="2" width="13.85546875" style="180" customWidth="1"/>
    <col min="3" max="3" width="30.7109375" style="180" customWidth="1"/>
    <col min="4" max="4" width="24.7109375" style="180" customWidth="1"/>
    <col min="5" max="5" width="4.5703125" style="180" customWidth="1"/>
    <col min="6" max="6" width="6.85546875" style="180" customWidth="1"/>
    <col min="7" max="7" width="5.42578125" style="180" customWidth="1"/>
    <col min="8" max="8" width="4.7109375" style="180" customWidth="1"/>
    <col min="9" max="9" width="7" style="180" customWidth="1"/>
    <col min="10" max="10" width="5.7109375" style="180" customWidth="1"/>
    <col min="11" max="11" width="9.85546875" style="180" customWidth="1"/>
    <col min="12" max="12" width="11.7109375" style="180" customWidth="1"/>
    <col min="13" max="13" width="12.140625" style="180" customWidth="1"/>
    <col min="14" max="14" width="2.85546875" style="180" customWidth="1"/>
    <col min="15" max="15" width="5.7109375" style="180" customWidth="1"/>
    <col min="16" max="23" width="9.140625" style="180"/>
    <col min="24" max="24" width="22.140625" style="180" customWidth="1"/>
    <col min="25" max="25" width="9.140625" style="180"/>
    <col min="26" max="38" width="9.140625" style="180" hidden="1" customWidth="1"/>
    <col min="39" max="39" width="11.5703125" style="180" hidden="1" customWidth="1"/>
    <col min="40" max="40" width="11.7109375" style="180" hidden="1" customWidth="1"/>
    <col min="41" max="16384" width="9.140625" style="180"/>
  </cols>
  <sheetData>
    <row r="1" spans="1:40" ht="22.5" customHeight="1">
      <c r="A1" s="414" t="s">
        <v>155</v>
      </c>
      <c r="B1" s="414"/>
      <c r="C1" s="414"/>
      <c r="D1" s="414"/>
      <c r="E1" s="414"/>
      <c r="F1" s="414"/>
      <c r="G1" s="414"/>
      <c r="H1" s="414"/>
      <c r="I1" s="414"/>
      <c r="J1" s="414"/>
      <c r="K1" s="414"/>
      <c r="L1" s="414"/>
      <c r="M1" s="414"/>
      <c r="N1" s="414"/>
      <c r="O1" s="414"/>
      <c r="P1" s="414"/>
      <c r="Q1" s="414"/>
      <c r="R1" s="414"/>
      <c r="S1" s="414"/>
    </row>
    <row r="2" spans="1:40" ht="22.5" customHeight="1">
      <c r="A2" s="429" t="s">
        <v>220</v>
      </c>
      <c r="B2" s="429"/>
      <c r="C2" s="429"/>
      <c r="D2" s="429"/>
      <c r="E2" s="429"/>
      <c r="F2" s="429"/>
      <c r="G2" s="429"/>
      <c r="H2" s="429"/>
      <c r="I2" s="429"/>
      <c r="J2" s="429"/>
      <c r="K2" s="429"/>
      <c r="L2" s="429"/>
      <c r="M2" s="429"/>
      <c r="N2" s="429"/>
      <c r="O2" s="429"/>
      <c r="P2" s="429"/>
      <c r="Q2" s="429"/>
      <c r="R2" s="429"/>
      <c r="S2" s="429"/>
    </row>
    <row r="3" spans="1:40" ht="7.5" customHeight="1">
      <c r="A3" s="264"/>
      <c r="B3" s="264"/>
      <c r="C3" s="264"/>
      <c r="D3" s="264"/>
      <c r="E3" s="264"/>
      <c r="F3" s="264"/>
      <c r="G3" s="264"/>
      <c r="H3" s="264"/>
      <c r="I3" s="264"/>
      <c r="J3" s="264"/>
      <c r="K3" s="264"/>
      <c r="L3" s="264"/>
      <c r="M3" s="264"/>
      <c r="N3" s="264"/>
      <c r="O3" s="332"/>
      <c r="P3" s="264"/>
      <c r="Q3" s="264"/>
    </row>
    <row r="4" spans="1:40" ht="23.25" customHeight="1">
      <c r="A4" s="183"/>
      <c r="B4" s="198"/>
      <c r="C4" s="198"/>
      <c r="G4" s="348" t="s">
        <v>249</v>
      </c>
      <c r="J4" s="436" t="str">
        <f>'C10 Entry Sheet'!C6</f>
        <v>July</v>
      </c>
      <c r="K4" s="436"/>
      <c r="L4" s="354">
        <f>'C10 Entry Sheet'!D6</f>
        <v>2024</v>
      </c>
      <c r="M4" s="353"/>
      <c r="N4" s="198"/>
      <c r="O4" s="198"/>
      <c r="P4" s="198"/>
      <c r="Q4" s="198"/>
      <c r="R4" s="211"/>
      <c r="S4" s="211"/>
      <c r="T4" s="211"/>
      <c r="U4" s="212"/>
    </row>
    <row r="5" spans="1:40" ht="18" customHeight="1">
      <c r="B5" s="213" t="s">
        <v>251</v>
      </c>
      <c r="C5" s="279" t="str">
        <f>'C10 Entry Sheet'!G5</f>
        <v>My Company Name Here</v>
      </c>
      <c r="D5" s="272"/>
      <c r="E5" s="265"/>
      <c r="F5" s="265"/>
      <c r="G5" s="265"/>
      <c r="H5" s="265"/>
      <c r="I5" s="213" t="s">
        <v>236</v>
      </c>
      <c r="J5" s="415">
        <f>'C10 Entry Sheet'!C5</f>
        <v>12345</v>
      </c>
      <c r="K5" s="415"/>
      <c r="L5" s="415"/>
      <c r="N5" s="215"/>
      <c r="P5" s="216"/>
      <c r="Q5" s="356" t="s">
        <v>285</v>
      </c>
      <c r="R5" s="334">
        <f>+'C10 Entry Sheet'!C10</f>
        <v>5</v>
      </c>
      <c r="T5" s="217"/>
      <c r="U5" s="212"/>
    </row>
    <row r="6" spans="1:40" ht="18" customHeight="1">
      <c r="B6" s="213" t="s">
        <v>252</v>
      </c>
      <c r="C6" s="279" t="str">
        <f>'C10 Entry Sheet'!G6</f>
        <v>My Company Address Here</v>
      </c>
      <c r="D6" s="274"/>
      <c r="E6" s="275"/>
      <c r="F6" s="275"/>
      <c r="G6" s="276"/>
      <c r="H6" s="265"/>
      <c r="I6" s="213" t="s">
        <v>287</v>
      </c>
      <c r="J6" s="273" t="str">
        <f>+'C10 Entry Sheet'!G8</f>
        <v>New Providence</v>
      </c>
      <c r="N6" s="218"/>
      <c r="O6" s="218"/>
      <c r="Q6" s="213" t="s">
        <v>279</v>
      </c>
      <c r="R6" s="334">
        <f>+'C10 Entry Sheet'!C13</f>
        <v>1</v>
      </c>
      <c r="T6" s="217"/>
      <c r="U6" s="212"/>
    </row>
    <row r="7" spans="1:40" ht="18" customHeight="1">
      <c r="B7" s="213" t="s">
        <v>253</v>
      </c>
      <c r="C7" s="279" t="str">
        <f>'C10 Entry Sheet'!G7</f>
        <v>My PO Box Here</v>
      </c>
      <c r="D7" s="277"/>
      <c r="E7" s="277"/>
      <c r="F7" s="277"/>
      <c r="G7" s="277"/>
      <c r="H7" s="265"/>
      <c r="I7" s="213" t="s">
        <v>286</v>
      </c>
      <c r="J7" s="273" t="str">
        <f>+'C10 Entry Sheet'!G10</f>
        <v>333-3333</v>
      </c>
      <c r="N7" s="218"/>
      <c r="O7" s="218"/>
      <c r="P7" s="219"/>
      <c r="Q7" s="213" t="s">
        <v>282</v>
      </c>
      <c r="R7" s="347" t="str">
        <f>+'C10 Entry Sheet'!G11</f>
        <v>433-3333</v>
      </c>
      <c r="T7" s="217"/>
      <c r="U7" s="212"/>
    </row>
    <row r="8" spans="1:40" ht="18" customHeight="1">
      <c r="B8" s="213" t="s">
        <v>254</v>
      </c>
      <c r="C8" s="279" t="str">
        <f>'C10 Entry Sheet'!G9</f>
        <v>Contact Person Name Here</v>
      </c>
      <c r="D8" s="278"/>
      <c r="E8" s="277"/>
      <c r="F8" s="277"/>
      <c r="G8" s="277"/>
      <c r="H8" s="265"/>
      <c r="I8" s="213" t="s">
        <v>250</v>
      </c>
      <c r="J8" s="273" t="str">
        <f>'C10 Entry Sheet'!G13</f>
        <v>myemailaddress@coralwave.com</v>
      </c>
      <c r="N8" s="218"/>
      <c r="O8" s="218"/>
      <c r="Q8" s="213" t="s">
        <v>283</v>
      </c>
      <c r="R8" s="347" t="str">
        <f>+'C10 Entry Sheet'!G12</f>
        <v>322-2222</v>
      </c>
      <c r="T8" s="217"/>
      <c r="U8" s="212"/>
    </row>
    <row r="9" spans="1:40" ht="9.75" customHeight="1" thickBot="1">
      <c r="C9" s="220"/>
      <c r="D9" s="221"/>
      <c r="E9" s="212"/>
      <c r="F9" s="212"/>
      <c r="G9" s="212"/>
      <c r="J9" s="213"/>
      <c r="K9" s="214"/>
      <c r="N9" s="218"/>
      <c r="O9" s="218"/>
      <c r="R9" s="217"/>
      <c r="T9" s="217"/>
      <c r="U9" s="212"/>
    </row>
    <row r="10" spans="1:40" ht="24" thickBot="1">
      <c r="A10" s="434" t="s">
        <v>293</v>
      </c>
      <c r="B10" s="435"/>
      <c r="C10" s="435"/>
      <c r="D10" s="435"/>
      <c r="E10" s="435"/>
      <c r="F10" s="435"/>
      <c r="G10" s="435"/>
      <c r="H10" s="435"/>
      <c r="I10" s="435"/>
      <c r="J10" s="435"/>
      <c r="K10" s="435"/>
      <c r="L10" s="435"/>
      <c r="M10" s="435"/>
      <c r="N10" s="435"/>
      <c r="O10" s="435"/>
      <c r="P10" s="369">
        <v>0</v>
      </c>
      <c r="Q10" s="365"/>
      <c r="R10" s="365"/>
      <c r="S10" s="366"/>
      <c r="T10" s="217"/>
      <c r="U10" s="212"/>
      <c r="Y10" s="183"/>
      <c r="Z10" s="183"/>
      <c r="AA10" s="183"/>
      <c r="AB10" s="183"/>
      <c r="AC10" s="183"/>
      <c r="AD10" s="183"/>
      <c r="AE10" s="183"/>
      <c r="AF10" s="183"/>
      <c r="AG10" s="183"/>
      <c r="AH10" s="183"/>
    </row>
    <row r="11" spans="1:40" ht="18.75" customHeight="1" thickBot="1">
      <c r="A11" s="323"/>
      <c r="B11" s="324" t="s">
        <v>240</v>
      </c>
      <c r="C11" s="430" t="s">
        <v>158</v>
      </c>
      <c r="D11" s="431"/>
      <c r="E11" s="432" t="s">
        <v>258</v>
      </c>
      <c r="F11" s="417"/>
      <c r="G11" s="433"/>
      <c r="H11" s="432" t="s">
        <v>243</v>
      </c>
      <c r="I11" s="417"/>
      <c r="J11" s="417"/>
      <c r="K11" s="324" t="s">
        <v>256</v>
      </c>
      <c r="L11" s="443" t="s">
        <v>266</v>
      </c>
      <c r="M11" s="355" t="s">
        <v>284</v>
      </c>
      <c r="N11" s="419" t="s">
        <v>274</v>
      </c>
      <c r="O11" s="420"/>
      <c r="P11" s="441" t="s">
        <v>259</v>
      </c>
      <c r="Q11" s="441"/>
      <c r="R11" s="441"/>
      <c r="S11" s="442"/>
      <c r="T11" s="217"/>
      <c r="U11" s="212"/>
      <c r="Y11" s="183"/>
      <c r="AA11" s="183"/>
      <c r="AB11" s="183" t="s">
        <v>203</v>
      </c>
      <c r="AC11" s="183"/>
      <c r="AD11" s="183"/>
      <c r="AE11" s="183"/>
      <c r="AF11" s="183"/>
      <c r="AG11" s="183"/>
      <c r="AH11" s="183"/>
      <c r="AI11" s="180" t="s">
        <v>263</v>
      </c>
    </row>
    <row r="12" spans="1:40" ht="18.75" customHeight="1" thickBot="1">
      <c r="A12" s="325"/>
      <c r="B12" s="326" t="s">
        <v>241</v>
      </c>
      <c r="C12" s="327" t="s">
        <v>238</v>
      </c>
      <c r="D12" s="349" t="s">
        <v>239</v>
      </c>
      <c r="E12" s="349" t="s">
        <v>245</v>
      </c>
      <c r="F12" s="349" t="s">
        <v>246</v>
      </c>
      <c r="G12" s="349" t="s">
        <v>247</v>
      </c>
      <c r="H12" s="349" t="s">
        <v>245</v>
      </c>
      <c r="I12" s="349" t="s">
        <v>246</v>
      </c>
      <c r="J12" s="328" t="s">
        <v>247</v>
      </c>
      <c r="K12" s="326" t="s">
        <v>257</v>
      </c>
      <c r="L12" s="444"/>
      <c r="M12" s="326" t="s">
        <v>162</v>
      </c>
      <c r="N12" s="421"/>
      <c r="O12" s="422"/>
      <c r="P12" s="329" t="s">
        <v>260</v>
      </c>
      <c r="Q12" s="439" t="s">
        <v>261</v>
      </c>
      <c r="R12" s="439"/>
      <c r="S12" s="440"/>
      <c r="U12" s="183"/>
      <c r="V12" s="222"/>
      <c r="W12" s="223" t="s">
        <v>6</v>
      </c>
      <c r="X12" s="224"/>
      <c r="Y12" s="183"/>
      <c r="Z12" s="225" t="s">
        <v>110</v>
      </c>
      <c r="AB12" s="180" t="s">
        <v>204</v>
      </c>
      <c r="AC12" s="180" t="s">
        <v>205</v>
      </c>
      <c r="AD12" s="226" t="s">
        <v>111</v>
      </c>
      <c r="AE12" s="225" t="s">
        <v>113</v>
      </c>
      <c r="AF12" s="225"/>
      <c r="AG12" s="225"/>
      <c r="AH12" s="225"/>
      <c r="AI12" s="210" t="s">
        <v>181</v>
      </c>
      <c r="AJ12" s="227" t="s">
        <v>32</v>
      </c>
      <c r="AK12" s="227" t="s">
        <v>33</v>
      </c>
      <c r="AL12" s="210" t="s">
        <v>34</v>
      </c>
      <c r="AM12" s="210" t="s">
        <v>201</v>
      </c>
      <c r="AN12" s="210" t="s">
        <v>202</v>
      </c>
    </row>
    <row r="13" spans="1:40" ht="18.75" customHeight="1">
      <c r="A13" s="295">
        <v>1</v>
      </c>
      <c r="B13" s="256">
        <v>14724758</v>
      </c>
      <c r="C13" s="281" t="s">
        <v>71</v>
      </c>
      <c r="D13" s="282" t="s">
        <v>206</v>
      </c>
      <c r="E13" s="283">
        <v>1</v>
      </c>
      <c r="F13" s="283">
        <v>1</v>
      </c>
      <c r="G13" s="283">
        <v>1975</v>
      </c>
      <c r="H13" s="283">
        <v>31</v>
      </c>
      <c r="I13" s="283">
        <v>5</v>
      </c>
      <c r="J13" s="283">
        <v>2013</v>
      </c>
      <c r="K13" s="280" t="s">
        <v>7</v>
      </c>
      <c r="L13" s="284"/>
      <c r="M13" s="280" t="s">
        <v>14</v>
      </c>
      <c r="N13" s="423"/>
      <c r="O13" s="424"/>
      <c r="P13" s="285"/>
      <c r="Q13" s="447"/>
      <c r="R13" s="447"/>
      <c r="S13" s="448"/>
      <c r="V13" s="235"/>
      <c r="W13" s="236" t="s">
        <v>7</v>
      </c>
      <c r="X13" s="237" t="s">
        <v>18</v>
      </c>
      <c r="Y13" s="183"/>
      <c r="Z13" s="216" t="s">
        <v>79</v>
      </c>
      <c r="AA13" s="216">
        <v>1</v>
      </c>
      <c r="AB13" s="216">
        <v>31</v>
      </c>
      <c r="AC13" s="216">
        <v>31</v>
      </c>
      <c r="AD13" s="180">
        <v>1</v>
      </c>
      <c r="AE13" s="216">
        <v>1980</v>
      </c>
      <c r="AF13" s="216"/>
      <c r="AG13" s="216"/>
      <c r="AH13" s="216"/>
      <c r="AI13" s="210">
        <f>+IF(ISBLANK(B13),"",B13)</f>
        <v>14724758</v>
      </c>
      <c r="AJ13" s="238">
        <f>IF(ISBLANK(B13)," ",MOD(SUM((LEFT(B13,1)*8)+(MID(B13,2,1)*7)+(MID(B13,3,1)*6)+(MID(B13,4,1)*5)+(MID(B13,5,1)*4)+(MID(B13,6,1)*3)+(MID(B13,7,1)*2)),11))</f>
        <v>3</v>
      </c>
      <c r="AK13" s="238">
        <f t="shared" ref="AK13:AK22" si="0">IF(ISBLANK(B13)," ",IF(B13&lt;10000000+OR(B13&gt;99999999),"X",IF(AJ13=0,0,IF(AJ13=1,"X",11-AJ13))))</f>
        <v>8</v>
      </c>
      <c r="AL13" s="238">
        <f t="shared" ref="AL13:AL22" si="1">IF(ISBLANK(B13)," ",SUM(CONCATENATE(LEFT(B13,7),AK13)))</f>
        <v>14724758</v>
      </c>
      <c r="AM13" s="239">
        <f>IF(OR(ISBLANK(E13),ISBLANK(F13),ISBLANK(G13))," ",DATE(G13,F13,E13))</f>
        <v>27395</v>
      </c>
      <c r="AN13" s="239">
        <f>IF(OR(ISBLANK(H13),ISBLANK(I13),ISBLANK(J13))," ",DATE(J13,I13,H13))</f>
        <v>41425</v>
      </c>
    </row>
    <row r="14" spans="1:40" ht="18.75" customHeight="1">
      <c r="A14" s="258">
        <v>2</v>
      </c>
      <c r="B14" s="228"/>
      <c r="C14" s="240"/>
      <c r="D14" s="240"/>
      <c r="E14" s="231"/>
      <c r="F14" s="231"/>
      <c r="G14" s="231"/>
      <c r="H14" s="231"/>
      <c r="I14" s="231"/>
      <c r="J14" s="231"/>
      <c r="K14" s="232"/>
      <c r="L14" s="233"/>
      <c r="M14" s="232"/>
      <c r="N14" s="425"/>
      <c r="O14" s="426"/>
      <c r="P14" s="234"/>
      <c r="Q14" s="445"/>
      <c r="R14" s="445"/>
      <c r="S14" s="446"/>
      <c r="V14" s="235"/>
      <c r="W14" s="236" t="s">
        <v>8</v>
      </c>
      <c r="X14" s="237" t="s">
        <v>19</v>
      </c>
      <c r="Y14" s="183"/>
      <c r="Z14" s="216" t="s">
        <v>80</v>
      </c>
      <c r="AA14" s="216">
        <v>2</v>
      </c>
      <c r="AB14" s="216">
        <v>28</v>
      </c>
      <c r="AC14" s="216">
        <v>29</v>
      </c>
      <c r="AD14" s="180">
        <v>1</v>
      </c>
      <c r="AE14" s="216">
        <f t="shared" ref="AE14:AE51" si="2">AE13+1</f>
        <v>1981</v>
      </c>
      <c r="AF14" s="216"/>
      <c r="AG14" s="216"/>
      <c r="AH14" s="216"/>
      <c r="AI14" s="210" t="str">
        <f t="shared" ref="AI14:AI22" si="3">+IF(ISBLANK(B14),"",B14)</f>
        <v/>
      </c>
      <c r="AJ14" s="238" t="str">
        <f t="shared" ref="AJ14:AJ21" si="4">IF(ISBLANK(B14)," ",MOD(SUM((LEFT(B14,1)*8)+(MID(B14,2,1)*7)+(MID(B14,3,1)*6)+(MID(B14,4,1)*5)+(MID(B14,5,1)*4)+(MID(B14,6,1)*3)+(MID(B14,7,1)*2)),11))</f>
        <v xml:space="preserve"> </v>
      </c>
      <c r="AK14" s="238" t="str">
        <f t="shared" si="0"/>
        <v xml:space="preserve"> </v>
      </c>
      <c r="AL14" s="238" t="str">
        <f t="shared" si="1"/>
        <v xml:space="preserve"> </v>
      </c>
      <c r="AM14" s="239" t="str">
        <f t="shared" ref="AM14:AM22" si="5">IF(OR(ISBLANK(E14),ISBLANK(F14),ISBLANK(G14))," ",DATE(G14,F14,E14))</f>
        <v xml:space="preserve"> </v>
      </c>
      <c r="AN14" s="239" t="str">
        <f t="shared" ref="AN14:AN22" si="6">IF(OR(ISBLANK(H14),ISBLANK(I14),ISBLANK(J14))," ",DATE(J14,I14,H14))</f>
        <v xml:space="preserve"> </v>
      </c>
    </row>
    <row r="15" spans="1:40" ht="18.75" customHeight="1">
      <c r="A15" s="258">
        <v>3</v>
      </c>
      <c r="B15" s="228"/>
      <c r="C15" s="229"/>
      <c r="D15" s="230"/>
      <c r="E15" s="231"/>
      <c r="F15" s="231"/>
      <c r="G15" s="231"/>
      <c r="H15" s="231"/>
      <c r="I15" s="231"/>
      <c r="J15" s="231"/>
      <c r="K15" s="232"/>
      <c r="L15" s="233"/>
      <c r="M15" s="232"/>
      <c r="N15" s="425"/>
      <c r="O15" s="426"/>
      <c r="P15" s="234"/>
      <c r="Q15" s="445"/>
      <c r="R15" s="445"/>
      <c r="S15" s="446"/>
      <c r="V15" s="235"/>
      <c r="W15" s="183"/>
      <c r="X15" s="241"/>
      <c r="Y15" s="183"/>
      <c r="Z15" s="216" t="s">
        <v>81</v>
      </c>
      <c r="AA15" s="216">
        <v>3</v>
      </c>
      <c r="AB15" s="216">
        <v>31</v>
      </c>
      <c r="AC15" s="216">
        <v>31</v>
      </c>
      <c r="AD15" s="180">
        <v>1</v>
      </c>
      <c r="AE15" s="216">
        <f t="shared" si="2"/>
        <v>1982</v>
      </c>
      <c r="AF15" s="216"/>
      <c r="AG15" s="216"/>
      <c r="AH15" s="216"/>
      <c r="AI15" s="210" t="str">
        <f t="shared" si="3"/>
        <v/>
      </c>
      <c r="AJ15" s="238" t="str">
        <f t="shared" si="4"/>
        <v xml:space="preserve"> </v>
      </c>
      <c r="AK15" s="238" t="str">
        <f t="shared" si="0"/>
        <v xml:space="preserve"> </v>
      </c>
      <c r="AL15" s="238" t="str">
        <f t="shared" si="1"/>
        <v xml:space="preserve"> </v>
      </c>
      <c r="AM15" s="239" t="str">
        <f t="shared" si="5"/>
        <v xml:space="preserve"> </v>
      </c>
      <c r="AN15" s="239" t="str">
        <f t="shared" si="6"/>
        <v xml:space="preserve"> </v>
      </c>
    </row>
    <row r="16" spans="1:40" ht="18.75" customHeight="1">
      <c r="A16" s="258">
        <v>4</v>
      </c>
      <c r="B16" s="228"/>
      <c r="C16" s="229"/>
      <c r="D16" s="230"/>
      <c r="E16" s="231"/>
      <c r="F16" s="231"/>
      <c r="G16" s="231"/>
      <c r="H16" s="231"/>
      <c r="I16" s="231"/>
      <c r="J16" s="231"/>
      <c r="K16" s="232"/>
      <c r="L16" s="233"/>
      <c r="M16" s="232"/>
      <c r="N16" s="425"/>
      <c r="O16" s="426"/>
      <c r="P16" s="234"/>
      <c r="Q16" s="445"/>
      <c r="R16" s="445"/>
      <c r="S16" s="446"/>
      <c r="V16" s="235"/>
      <c r="W16" s="183"/>
      <c r="X16" s="241"/>
      <c r="Y16" s="183"/>
      <c r="Z16" s="216" t="s">
        <v>82</v>
      </c>
      <c r="AA16" s="216">
        <v>4</v>
      </c>
      <c r="AB16" s="216">
        <v>30</v>
      </c>
      <c r="AC16" s="216">
        <v>30</v>
      </c>
      <c r="AD16" s="180">
        <v>2</v>
      </c>
      <c r="AE16" s="216">
        <f t="shared" si="2"/>
        <v>1983</v>
      </c>
      <c r="AF16" s="216"/>
      <c r="AG16" s="216"/>
      <c r="AH16" s="216"/>
      <c r="AI16" s="210" t="str">
        <f t="shared" si="3"/>
        <v/>
      </c>
      <c r="AJ16" s="238" t="str">
        <f t="shared" si="4"/>
        <v xml:space="preserve"> </v>
      </c>
      <c r="AK16" s="238" t="str">
        <f t="shared" si="0"/>
        <v xml:space="preserve"> </v>
      </c>
      <c r="AL16" s="238" t="str">
        <f t="shared" si="1"/>
        <v xml:space="preserve"> </v>
      </c>
      <c r="AM16" s="239" t="str">
        <f t="shared" si="5"/>
        <v xml:space="preserve"> </v>
      </c>
      <c r="AN16" s="239" t="str">
        <f t="shared" si="6"/>
        <v xml:space="preserve"> </v>
      </c>
    </row>
    <row r="17" spans="1:40" ht="18.75" customHeight="1">
      <c r="A17" s="258">
        <v>5</v>
      </c>
      <c r="B17" s="228"/>
      <c r="C17" s="229"/>
      <c r="D17" s="230"/>
      <c r="E17" s="231"/>
      <c r="F17" s="231"/>
      <c r="G17" s="231"/>
      <c r="H17" s="231"/>
      <c r="I17" s="231"/>
      <c r="J17" s="231"/>
      <c r="K17" s="232"/>
      <c r="L17" s="233"/>
      <c r="M17" s="232"/>
      <c r="N17" s="425"/>
      <c r="O17" s="426"/>
      <c r="P17" s="234"/>
      <c r="Q17" s="445"/>
      <c r="R17" s="445"/>
      <c r="S17" s="446"/>
      <c r="V17" s="235"/>
      <c r="W17" s="242" t="s">
        <v>200</v>
      </c>
      <c r="X17" s="243"/>
      <c r="Y17" s="183"/>
      <c r="Z17" s="216" t="s">
        <v>83</v>
      </c>
      <c r="AA17" s="216">
        <v>5</v>
      </c>
      <c r="AB17" s="216">
        <v>31</v>
      </c>
      <c r="AC17" s="216">
        <v>31</v>
      </c>
      <c r="AD17" s="180">
        <v>2</v>
      </c>
      <c r="AE17" s="216">
        <f t="shared" si="2"/>
        <v>1984</v>
      </c>
      <c r="AF17" s="216"/>
      <c r="AG17" s="216"/>
      <c r="AH17" s="216"/>
      <c r="AI17" s="210" t="str">
        <f t="shared" si="3"/>
        <v/>
      </c>
      <c r="AJ17" s="238" t="str">
        <f t="shared" si="4"/>
        <v xml:space="preserve"> </v>
      </c>
      <c r="AK17" s="238" t="str">
        <f t="shared" si="0"/>
        <v xml:space="preserve"> </v>
      </c>
      <c r="AL17" s="238" t="str">
        <f t="shared" si="1"/>
        <v xml:space="preserve"> </v>
      </c>
      <c r="AM17" s="239" t="str">
        <f t="shared" si="5"/>
        <v xml:space="preserve"> </v>
      </c>
      <c r="AN17" s="239" t="str">
        <f t="shared" si="6"/>
        <v xml:space="preserve"> </v>
      </c>
    </row>
    <row r="18" spans="1:40" ht="18.75" customHeight="1">
      <c r="A18" s="258">
        <v>6</v>
      </c>
      <c r="B18" s="228"/>
      <c r="C18" s="229"/>
      <c r="D18" s="230"/>
      <c r="E18" s="231"/>
      <c r="F18" s="231"/>
      <c r="G18" s="231"/>
      <c r="H18" s="231"/>
      <c r="I18" s="231"/>
      <c r="J18" s="231"/>
      <c r="K18" s="232"/>
      <c r="L18" s="233"/>
      <c r="M18" s="232"/>
      <c r="N18" s="425"/>
      <c r="O18" s="426"/>
      <c r="P18" s="234"/>
      <c r="Q18" s="445"/>
      <c r="R18" s="445"/>
      <c r="S18" s="446"/>
      <c r="V18" s="235"/>
      <c r="W18" s="236" t="s">
        <v>14</v>
      </c>
      <c r="X18" s="237" t="s">
        <v>20</v>
      </c>
      <c r="Y18" s="183"/>
      <c r="Z18" s="216" t="s">
        <v>84</v>
      </c>
      <c r="AA18" s="216">
        <v>6</v>
      </c>
      <c r="AB18" s="216">
        <v>30</v>
      </c>
      <c r="AC18" s="216">
        <v>30</v>
      </c>
      <c r="AD18" s="180">
        <v>2</v>
      </c>
      <c r="AE18" s="216">
        <f t="shared" si="2"/>
        <v>1985</v>
      </c>
      <c r="AF18" s="216"/>
      <c r="AG18" s="216"/>
      <c r="AH18" s="216"/>
      <c r="AI18" s="210" t="str">
        <f t="shared" si="3"/>
        <v/>
      </c>
      <c r="AJ18" s="238" t="str">
        <f t="shared" si="4"/>
        <v xml:space="preserve"> </v>
      </c>
      <c r="AK18" s="238" t="str">
        <f t="shared" si="0"/>
        <v xml:space="preserve"> </v>
      </c>
      <c r="AL18" s="238" t="str">
        <f t="shared" si="1"/>
        <v xml:space="preserve"> </v>
      </c>
      <c r="AM18" s="239" t="str">
        <f t="shared" si="5"/>
        <v xml:space="preserve"> </v>
      </c>
      <c r="AN18" s="239" t="str">
        <f t="shared" si="6"/>
        <v xml:space="preserve"> </v>
      </c>
    </row>
    <row r="19" spans="1:40" ht="18.75" customHeight="1">
      <c r="A19" s="258">
        <v>7</v>
      </c>
      <c r="B19" s="228"/>
      <c r="C19" s="229"/>
      <c r="D19" s="230"/>
      <c r="E19" s="231"/>
      <c r="F19" s="231"/>
      <c r="G19" s="231"/>
      <c r="H19" s="231"/>
      <c r="I19" s="231"/>
      <c r="J19" s="231"/>
      <c r="K19" s="232"/>
      <c r="L19" s="233"/>
      <c r="M19" s="232"/>
      <c r="N19" s="425"/>
      <c r="O19" s="426"/>
      <c r="P19" s="234"/>
      <c r="Q19" s="445"/>
      <c r="R19" s="445"/>
      <c r="S19" s="446"/>
      <c r="V19" s="235"/>
      <c r="W19" s="236" t="s">
        <v>15</v>
      </c>
      <c r="X19" s="244" t="s">
        <v>16</v>
      </c>
      <c r="Y19" s="183"/>
      <c r="Z19" s="216" t="s">
        <v>85</v>
      </c>
      <c r="AA19" s="216">
        <v>7</v>
      </c>
      <c r="AB19" s="216">
        <v>31</v>
      </c>
      <c r="AC19" s="216">
        <v>31</v>
      </c>
      <c r="AD19" s="180">
        <v>3</v>
      </c>
      <c r="AE19" s="216">
        <f t="shared" si="2"/>
        <v>1986</v>
      </c>
      <c r="AF19" s="216"/>
      <c r="AG19" s="216"/>
      <c r="AH19" s="216"/>
      <c r="AI19" s="210" t="str">
        <f t="shared" si="3"/>
        <v/>
      </c>
      <c r="AJ19" s="238" t="str">
        <f t="shared" si="4"/>
        <v xml:space="preserve"> </v>
      </c>
      <c r="AK19" s="238" t="str">
        <f t="shared" si="0"/>
        <v xml:space="preserve"> </v>
      </c>
      <c r="AL19" s="238" t="str">
        <f t="shared" si="1"/>
        <v xml:space="preserve"> </v>
      </c>
      <c r="AM19" s="239" t="str">
        <f t="shared" si="5"/>
        <v xml:space="preserve"> </v>
      </c>
      <c r="AN19" s="239" t="str">
        <f t="shared" si="6"/>
        <v xml:space="preserve"> </v>
      </c>
    </row>
    <row r="20" spans="1:40" ht="18.75" customHeight="1">
      <c r="A20" s="258">
        <v>8</v>
      </c>
      <c r="B20" s="228"/>
      <c r="C20" s="229"/>
      <c r="D20" s="230"/>
      <c r="E20" s="231"/>
      <c r="F20" s="231"/>
      <c r="G20" s="231"/>
      <c r="H20" s="231"/>
      <c r="I20" s="231"/>
      <c r="J20" s="231"/>
      <c r="K20" s="232"/>
      <c r="L20" s="233"/>
      <c r="M20" s="232"/>
      <c r="N20" s="425"/>
      <c r="O20" s="426"/>
      <c r="P20" s="234"/>
      <c r="Q20" s="445"/>
      <c r="R20" s="445"/>
      <c r="S20" s="446"/>
      <c r="V20" s="235"/>
      <c r="W20" s="183"/>
      <c r="X20" s="241"/>
      <c r="Y20" s="183"/>
      <c r="Z20" s="216" t="s">
        <v>86</v>
      </c>
      <c r="AA20" s="216">
        <v>8</v>
      </c>
      <c r="AB20" s="216">
        <v>31</v>
      </c>
      <c r="AC20" s="216">
        <v>31</v>
      </c>
      <c r="AD20" s="180">
        <v>3</v>
      </c>
      <c r="AE20" s="216">
        <f t="shared" si="2"/>
        <v>1987</v>
      </c>
      <c r="AF20" s="216"/>
      <c r="AG20" s="216"/>
      <c r="AH20" s="216"/>
      <c r="AI20" s="210" t="str">
        <f t="shared" si="3"/>
        <v/>
      </c>
      <c r="AJ20" s="238" t="str">
        <f t="shared" si="4"/>
        <v xml:space="preserve"> </v>
      </c>
      <c r="AK20" s="238" t="str">
        <f t="shared" si="0"/>
        <v xml:space="preserve"> </v>
      </c>
      <c r="AL20" s="238" t="str">
        <f t="shared" si="1"/>
        <v xml:space="preserve"> </v>
      </c>
      <c r="AM20" s="239" t="str">
        <f t="shared" si="5"/>
        <v xml:space="preserve"> </v>
      </c>
      <c r="AN20" s="239" t="str">
        <f t="shared" si="6"/>
        <v xml:space="preserve"> </v>
      </c>
    </row>
    <row r="21" spans="1:40" ht="18.75" customHeight="1">
      <c r="A21" s="258">
        <v>9</v>
      </c>
      <c r="B21" s="228"/>
      <c r="C21" s="229"/>
      <c r="D21" s="230"/>
      <c r="E21" s="231"/>
      <c r="F21" s="231"/>
      <c r="G21" s="231"/>
      <c r="H21" s="231"/>
      <c r="I21" s="231"/>
      <c r="J21" s="231"/>
      <c r="K21" s="232"/>
      <c r="L21" s="233"/>
      <c r="M21" s="232"/>
      <c r="N21" s="425"/>
      <c r="O21" s="426"/>
      <c r="P21" s="234"/>
      <c r="Q21" s="445"/>
      <c r="R21" s="445"/>
      <c r="S21" s="446"/>
      <c r="V21" s="235"/>
      <c r="W21" s="183"/>
      <c r="X21" s="241"/>
      <c r="Y21" s="183"/>
      <c r="Z21" s="216" t="s">
        <v>87</v>
      </c>
      <c r="AA21" s="216">
        <v>9</v>
      </c>
      <c r="AB21" s="216">
        <v>30</v>
      </c>
      <c r="AC21" s="216">
        <v>30</v>
      </c>
      <c r="AD21" s="180">
        <v>3</v>
      </c>
      <c r="AE21" s="216">
        <f t="shared" si="2"/>
        <v>1988</v>
      </c>
      <c r="AF21" s="216"/>
      <c r="AG21" s="216"/>
      <c r="AH21" s="216"/>
      <c r="AI21" s="210" t="str">
        <f t="shared" si="3"/>
        <v/>
      </c>
      <c r="AJ21" s="238" t="str">
        <f t="shared" si="4"/>
        <v xml:space="preserve"> </v>
      </c>
      <c r="AK21" s="238" t="str">
        <f t="shared" si="0"/>
        <v xml:space="preserve"> </v>
      </c>
      <c r="AL21" s="238" t="str">
        <f t="shared" si="1"/>
        <v xml:space="preserve"> </v>
      </c>
      <c r="AM21" s="239" t="str">
        <f t="shared" si="5"/>
        <v xml:space="preserve"> </v>
      </c>
      <c r="AN21" s="239" t="str">
        <f t="shared" si="6"/>
        <v xml:space="preserve"> </v>
      </c>
    </row>
    <row r="22" spans="1:40" ht="18.75" customHeight="1" thickBot="1">
      <c r="A22" s="259">
        <v>10</v>
      </c>
      <c r="B22" s="260"/>
      <c r="C22" s="261"/>
      <c r="D22" s="262"/>
      <c r="E22" s="263"/>
      <c r="F22" s="263"/>
      <c r="G22" s="263"/>
      <c r="H22" s="263"/>
      <c r="I22" s="263"/>
      <c r="J22" s="263"/>
      <c r="K22" s="296"/>
      <c r="L22" s="297"/>
      <c r="M22" s="296"/>
      <c r="N22" s="427"/>
      <c r="O22" s="428"/>
      <c r="P22" s="298"/>
      <c r="Q22" s="437"/>
      <c r="R22" s="437"/>
      <c r="S22" s="438"/>
      <c r="V22" s="235"/>
      <c r="W22" s="242" t="s">
        <v>17</v>
      </c>
      <c r="X22" s="241"/>
      <c r="Y22" s="183"/>
      <c r="Z22" s="216" t="s">
        <v>88</v>
      </c>
      <c r="AA22" s="216">
        <v>10</v>
      </c>
      <c r="AB22" s="216">
        <v>31</v>
      </c>
      <c r="AC22" s="216">
        <v>31</v>
      </c>
      <c r="AD22" s="180">
        <v>4</v>
      </c>
      <c r="AE22" s="216">
        <f t="shared" si="2"/>
        <v>1989</v>
      </c>
      <c r="AF22" s="216"/>
      <c r="AG22" s="216"/>
      <c r="AH22" s="216"/>
      <c r="AI22" s="210" t="str">
        <f t="shared" si="3"/>
        <v/>
      </c>
      <c r="AJ22" s="238" t="str">
        <f>IF(ISBLANK(B22)," ",MOD(SUM((LEFT(B22,1)*8)+(MID(B22,2,1)*7)+(MID(B22,3,1)*6)+(MID(B22,4,1)*5)+(MID(B22,5,1)*4)+(MID(B22,6,1)*3)+(MID(B22,7,1)*2)),11))</f>
        <v xml:space="preserve"> </v>
      </c>
      <c r="AK22" s="238" t="str">
        <f t="shared" si="0"/>
        <v xml:space="preserve"> </v>
      </c>
      <c r="AL22" s="238" t="str">
        <f t="shared" si="1"/>
        <v xml:space="preserve"> </v>
      </c>
      <c r="AM22" s="239" t="str">
        <f t="shared" si="5"/>
        <v xml:space="preserve"> </v>
      </c>
      <c r="AN22" s="239" t="str">
        <f t="shared" si="6"/>
        <v xml:space="preserve"> </v>
      </c>
    </row>
    <row r="23" spans="1:40" ht="15" customHeight="1" thickBot="1">
      <c r="B23" s="245"/>
      <c r="C23" s="246"/>
      <c r="D23" s="247"/>
      <c r="E23" s="183"/>
      <c r="F23" s="183"/>
      <c r="G23" s="183"/>
      <c r="H23" s="183"/>
      <c r="I23" s="183"/>
      <c r="J23" s="183"/>
      <c r="K23" s="248"/>
      <c r="L23" s="249"/>
      <c r="M23" s="248"/>
      <c r="N23" s="183"/>
      <c r="O23" s="183"/>
      <c r="V23" s="235"/>
      <c r="W23" s="250"/>
      <c r="X23" s="241" t="s">
        <v>21</v>
      </c>
      <c r="Y23" s="183"/>
      <c r="Z23" s="216" t="s">
        <v>89</v>
      </c>
      <c r="AA23" s="216">
        <v>11</v>
      </c>
      <c r="AB23" s="216">
        <v>30</v>
      </c>
      <c r="AC23" s="216">
        <v>30</v>
      </c>
      <c r="AD23" s="180">
        <v>4</v>
      </c>
      <c r="AE23" s="216">
        <f t="shared" si="2"/>
        <v>1990</v>
      </c>
      <c r="AF23" s="216"/>
      <c r="AG23" s="216"/>
      <c r="AH23" s="216"/>
    </row>
    <row r="24" spans="1:40" ht="24" customHeight="1" thickBot="1">
      <c r="A24" s="434" t="s">
        <v>292</v>
      </c>
      <c r="B24" s="435"/>
      <c r="C24" s="435"/>
      <c r="D24" s="435"/>
      <c r="E24" s="435"/>
      <c r="F24" s="435"/>
      <c r="G24" s="435"/>
      <c r="H24" s="435"/>
      <c r="I24" s="435"/>
      <c r="J24" s="435"/>
      <c r="K24" s="435"/>
      <c r="L24" s="435"/>
      <c r="M24" s="367">
        <v>0</v>
      </c>
      <c r="O24" s="271" t="s">
        <v>255</v>
      </c>
      <c r="P24" s="266"/>
      <c r="Q24" s="266"/>
      <c r="R24" s="266"/>
      <c r="S24" s="267"/>
      <c r="V24" s="235"/>
      <c r="W24" s="250" t="s">
        <v>91</v>
      </c>
      <c r="X24" s="241" t="s">
        <v>17</v>
      </c>
      <c r="Y24" s="183"/>
      <c r="Z24" s="216" t="s">
        <v>90</v>
      </c>
      <c r="AA24" s="216">
        <v>12</v>
      </c>
      <c r="AB24" s="216">
        <v>31</v>
      </c>
      <c r="AC24" s="216">
        <v>31</v>
      </c>
      <c r="AD24" s="180">
        <v>4</v>
      </c>
      <c r="AE24" s="216">
        <f t="shared" si="2"/>
        <v>1991</v>
      </c>
      <c r="AF24" s="216"/>
      <c r="AG24" s="216"/>
      <c r="AH24" s="216"/>
    </row>
    <row r="25" spans="1:40" ht="18.75">
      <c r="A25" s="323"/>
      <c r="B25" s="330" t="s">
        <v>242</v>
      </c>
      <c r="C25" s="430" t="s">
        <v>158</v>
      </c>
      <c r="D25" s="431"/>
      <c r="E25" s="432" t="s">
        <v>243</v>
      </c>
      <c r="F25" s="417"/>
      <c r="G25" s="433"/>
      <c r="H25" s="432" t="s">
        <v>244</v>
      </c>
      <c r="I25" s="417"/>
      <c r="J25" s="418"/>
      <c r="K25" s="416" t="s">
        <v>270</v>
      </c>
      <c r="L25" s="417"/>
      <c r="M25" s="418"/>
      <c r="O25" s="268" t="s">
        <v>275</v>
      </c>
      <c r="P25" s="183"/>
      <c r="Q25" s="183"/>
      <c r="R25" s="183"/>
      <c r="S25" s="241"/>
      <c r="V25" s="235"/>
      <c r="W25" s="250"/>
      <c r="X25" s="241"/>
      <c r="Y25" s="183"/>
      <c r="AE25" s="216">
        <f t="shared" si="2"/>
        <v>1992</v>
      </c>
      <c r="AF25" s="216"/>
      <c r="AG25" s="216"/>
      <c r="AH25" s="216"/>
      <c r="AI25" s="180" t="s">
        <v>264</v>
      </c>
    </row>
    <row r="26" spans="1:40" ht="22.5" customHeight="1" thickBot="1">
      <c r="A26" s="325"/>
      <c r="B26" s="331" t="s">
        <v>241</v>
      </c>
      <c r="C26" s="327" t="s">
        <v>238</v>
      </c>
      <c r="D26" s="349" t="s">
        <v>239</v>
      </c>
      <c r="E26" s="349" t="s">
        <v>245</v>
      </c>
      <c r="F26" s="349" t="s">
        <v>246</v>
      </c>
      <c r="G26" s="349" t="s">
        <v>247</v>
      </c>
      <c r="H26" s="349" t="s">
        <v>248</v>
      </c>
      <c r="I26" s="349" t="s">
        <v>246</v>
      </c>
      <c r="J26" s="350" t="s">
        <v>247</v>
      </c>
      <c r="K26" s="338" t="s">
        <v>271</v>
      </c>
      <c r="L26" s="337" t="s">
        <v>272</v>
      </c>
      <c r="M26" s="350" t="s">
        <v>273</v>
      </c>
      <c r="O26" s="351" t="s">
        <v>276</v>
      </c>
      <c r="P26" s="183"/>
      <c r="Q26" s="183"/>
      <c r="R26" s="183"/>
      <c r="S26" s="241"/>
      <c r="V26" s="251"/>
      <c r="W26" s="252"/>
      <c r="X26" s="253"/>
      <c r="Y26" s="183"/>
      <c r="AE26" s="216">
        <f t="shared" si="2"/>
        <v>1993</v>
      </c>
      <c r="AF26" s="216"/>
      <c r="AG26" s="216"/>
      <c r="AH26" s="216"/>
      <c r="AI26" s="210" t="s">
        <v>181</v>
      </c>
      <c r="AJ26" s="227" t="s">
        <v>32</v>
      </c>
      <c r="AK26" s="227" t="s">
        <v>33</v>
      </c>
      <c r="AL26" s="210" t="s">
        <v>34</v>
      </c>
    </row>
    <row r="27" spans="1:40" ht="18.75" customHeight="1">
      <c r="A27" s="257">
        <v>1</v>
      </c>
      <c r="B27" s="370"/>
      <c r="C27" s="371"/>
      <c r="D27" s="372"/>
      <c r="E27" s="373"/>
      <c r="F27" s="373"/>
      <c r="G27" s="373"/>
      <c r="H27" s="373"/>
      <c r="I27" s="373"/>
      <c r="J27" s="373"/>
      <c r="K27" s="389" t="s">
        <v>297</v>
      </c>
      <c r="L27" s="394"/>
      <c r="M27" s="384"/>
      <c r="O27" s="235" t="s">
        <v>281</v>
      </c>
      <c r="P27" s="183"/>
      <c r="Q27" s="183"/>
      <c r="R27" s="183"/>
      <c r="S27" s="241"/>
      <c r="Y27" s="183"/>
      <c r="AE27" s="216">
        <f t="shared" si="2"/>
        <v>1994</v>
      </c>
      <c r="AF27" s="216"/>
      <c r="AG27" s="216"/>
      <c r="AH27" s="216"/>
      <c r="AI27" s="210" t="str">
        <f>+IF(ISBLANK(B27),"",B27)</f>
        <v/>
      </c>
      <c r="AJ27" s="238" t="str">
        <f>IF(ISBLANK(B27)," ",MOD(SUM((LEFT(B27,1)*8)+(MID(B27,2,1)*7)+(MID(B27,3,1)*6)+(MID(B27,4,1)*5)+(MID(B27,5,1)*4)+(MID(B27,6,1)*3)+(MID(B27,7,1)*2)),11))</f>
        <v xml:space="preserve"> </v>
      </c>
      <c r="AK27" s="238" t="str">
        <f t="shared" ref="AK27:AK36" si="7">IF(ISBLANK(B27)," ",IF(B27&lt;10000000+OR(B27&gt;99999999),"X",IF(AJ27=0,0,IF(AJ27=1,"X",11-AJ27))))</f>
        <v xml:space="preserve"> </v>
      </c>
      <c r="AL27" s="238" t="str">
        <f t="shared" ref="AL27:AL36" si="8">IF(ISBLANK(B27)," ",SUM(CONCATENATE(LEFT(B27,7),AK27)))</f>
        <v xml:space="preserve"> </v>
      </c>
    </row>
    <row r="28" spans="1:40" ht="18.75" customHeight="1">
      <c r="A28" s="258">
        <v>2</v>
      </c>
      <c r="B28" s="374"/>
      <c r="C28" s="375"/>
      <c r="D28" s="375"/>
      <c r="E28" s="376"/>
      <c r="F28" s="376"/>
      <c r="G28" s="376"/>
      <c r="H28" s="376"/>
      <c r="I28" s="376"/>
      <c r="J28" s="376"/>
      <c r="K28" s="390"/>
      <c r="L28" s="391"/>
      <c r="M28" s="385"/>
      <c r="O28" s="269" t="s">
        <v>52</v>
      </c>
      <c r="P28" s="183"/>
      <c r="Q28" s="183"/>
      <c r="R28" s="183"/>
      <c r="S28" s="241"/>
      <c r="V28" s="254"/>
      <c r="Y28" s="183"/>
      <c r="AE28" s="216">
        <f t="shared" si="2"/>
        <v>1995</v>
      </c>
      <c r="AF28" s="216"/>
      <c r="AG28" s="216"/>
      <c r="AH28" s="216"/>
      <c r="AI28" s="210" t="str">
        <f t="shared" ref="AI28:AI36" si="9">+IF(ISBLANK(B28),"",B28)</f>
        <v/>
      </c>
      <c r="AJ28" s="238" t="str">
        <f t="shared" ref="AJ28:AJ36" si="10">IF(ISBLANK(B28)," ",MOD(SUM((LEFT(B28,1)*8)+(MID(B28,2,1)*7)+(MID(B28,3,1)*6)+(MID(B28,4,1)*5)+(MID(B28,5,1)*4)+(MID(B28,6,1)*3)+(MID(B28,7,1)*2)),11))</f>
        <v xml:space="preserve"> </v>
      </c>
      <c r="AK28" s="238" t="str">
        <f t="shared" si="7"/>
        <v xml:space="preserve"> </v>
      </c>
      <c r="AL28" s="238" t="str">
        <f t="shared" si="8"/>
        <v xml:space="preserve"> </v>
      </c>
    </row>
    <row r="29" spans="1:40" ht="18.75" customHeight="1">
      <c r="A29" s="258">
        <v>3</v>
      </c>
      <c r="B29" s="374"/>
      <c r="C29" s="377"/>
      <c r="D29" s="378"/>
      <c r="E29" s="376"/>
      <c r="F29" s="376"/>
      <c r="G29" s="376"/>
      <c r="H29" s="376"/>
      <c r="I29" s="376"/>
      <c r="J29" s="376"/>
      <c r="K29" s="390"/>
      <c r="L29" s="391"/>
      <c r="M29" s="392"/>
      <c r="O29" s="235" t="s">
        <v>281</v>
      </c>
      <c r="P29" s="183"/>
      <c r="Q29" s="183"/>
      <c r="R29" s="183"/>
      <c r="S29" s="241"/>
      <c r="V29" s="255"/>
      <c r="Y29" s="183"/>
      <c r="AE29" s="216">
        <f t="shared" si="2"/>
        <v>1996</v>
      </c>
      <c r="AF29" s="216"/>
      <c r="AG29" s="216"/>
      <c r="AH29" s="216"/>
      <c r="AI29" s="210" t="str">
        <f t="shared" si="9"/>
        <v/>
      </c>
      <c r="AJ29" s="238" t="str">
        <f t="shared" si="10"/>
        <v xml:space="preserve"> </v>
      </c>
      <c r="AK29" s="238" t="str">
        <f t="shared" si="7"/>
        <v xml:space="preserve"> </v>
      </c>
      <c r="AL29" s="238" t="str">
        <f t="shared" si="8"/>
        <v xml:space="preserve"> </v>
      </c>
    </row>
    <row r="30" spans="1:40" ht="18.75" customHeight="1">
      <c r="A30" s="258">
        <v>4</v>
      </c>
      <c r="B30" s="374"/>
      <c r="C30" s="377"/>
      <c r="D30" s="378"/>
      <c r="E30" s="376"/>
      <c r="F30" s="376"/>
      <c r="G30" s="376"/>
      <c r="H30" s="376"/>
      <c r="I30" s="376"/>
      <c r="J30" s="376"/>
      <c r="K30" s="390"/>
      <c r="L30" s="391"/>
      <c r="M30" s="392"/>
      <c r="O30" s="269" t="s">
        <v>55</v>
      </c>
      <c r="P30" s="183"/>
      <c r="Q30" s="183"/>
      <c r="R30" s="183"/>
      <c r="S30" s="241"/>
      <c r="V30" s="255"/>
      <c r="AE30" s="216">
        <f t="shared" si="2"/>
        <v>1997</v>
      </c>
      <c r="AF30" s="216"/>
      <c r="AG30" s="216"/>
      <c r="AH30" s="216"/>
      <c r="AI30" s="210" t="str">
        <f t="shared" si="9"/>
        <v/>
      </c>
      <c r="AJ30" s="238" t="str">
        <f t="shared" si="10"/>
        <v xml:space="preserve"> </v>
      </c>
      <c r="AK30" s="238" t="str">
        <f t="shared" si="7"/>
        <v xml:space="preserve"> </v>
      </c>
      <c r="AL30" s="238" t="str">
        <f t="shared" si="8"/>
        <v xml:space="preserve"> </v>
      </c>
    </row>
    <row r="31" spans="1:40" ht="18.75" customHeight="1">
      <c r="A31" s="258">
        <v>5</v>
      </c>
      <c r="B31" s="374"/>
      <c r="C31" s="377"/>
      <c r="D31" s="378"/>
      <c r="E31" s="376"/>
      <c r="F31" s="376"/>
      <c r="G31" s="376"/>
      <c r="H31" s="376"/>
      <c r="I31" s="376"/>
      <c r="J31" s="376"/>
      <c r="K31" s="386"/>
      <c r="L31" s="391"/>
      <c r="M31" s="392"/>
      <c r="O31" s="235" t="s">
        <v>281</v>
      </c>
      <c r="P31" s="183"/>
      <c r="Q31" s="183"/>
      <c r="R31" s="183"/>
      <c r="S31" s="241"/>
      <c r="V31" s="255"/>
      <c r="AE31" s="216">
        <f t="shared" si="2"/>
        <v>1998</v>
      </c>
      <c r="AF31" s="216"/>
      <c r="AG31" s="216"/>
      <c r="AH31" s="216"/>
      <c r="AI31" s="210" t="str">
        <f t="shared" si="9"/>
        <v/>
      </c>
      <c r="AJ31" s="238" t="str">
        <f t="shared" si="10"/>
        <v xml:space="preserve"> </v>
      </c>
      <c r="AK31" s="238" t="str">
        <f t="shared" si="7"/>
        <v xml:space="preserve"> </v>
      </c>
      <c r="AL31" s="238" t="str">
        <f t="shared" si="8"/>
        <v xml:space="preserve"> </v>
      </c>
    </row>
    <row r="32" spans="1:40" ht="18.75" customHeight="1">
      <c r="A32" s="258">
        <v>6</v>
      </c>
      <c r="B32" s="374"/>
      <c r="C32" s="377"/>
      <c r="D32" s="378"/>
      <c r="E32" s="376"/>
      <c r="F32" s="376"/>
      <c r="G32" s="376"/>
      <c r="H32" s="376"/>
      <c r="I32" s="376"/>
      <c r="J32" s="376"/>
      <c r="K32" s="386"/>
      <c r="L32" s="390"/>
      <c r="M32" s="392"/>
      <c r="O32" s="269" t="s">
        <v>237</v>
      </c>
      <c r="P32" s="183"/>
      <c r="Q32" s="183"/>
      <c r="R32" s="183"/>
      <c r="S32" s="241"/>
      <c r="V32" s="255"/>
      <c r="AE32" s="216">
        <f t="shared" si="2"/>
        <v>1999</v>
      </c>
      <c r="AF32" s="216"/>
      <c r="AG32" s="216"/>
      <c r="AH32" s="216"/>
      <c r="AI32" s="210" t="str">
        <f t="shared" si="9"/>
        <v/>
      </c>
      <c r="AJ32" s="238" t="str">
        <f t="shared" si="10"/>
        <v xml:space="preserve"> </v>
      </c>
      <c r="AK32" s="238" t="str">
        <f t="shared" si="7"/>
        <v xml:space="preserve"> </v>
      </c>
      <c r="AL32" s="238" t="str">
        <f t="shared" si="8"/>
        <v xml:space="preserve"> </v>
      </c>
    </row>
    <row r="33" spans="1:38" ht="18.75" customHeight="1">
      <c r="A33" s="258">
        <v>7</v>
      </c>
      <c r="B33" s="374"/>
      <c r="C33" s="377"/>
      <c r="D33" s="378"/>
      <c r="E33" s="376"/>
      <c r="F33" s="376"/>
      <c r="G33" s="376"/>
      <c r="H33" s="376"/>
      <c r="I33" s="376"/>
      <c r="J33" s="376"/>
      <c r="K33" s="386"/>
      <c r="L33" s="391"/>
      <c r="M33" s="385"/>
      <c r="O33" s="235" t="s">
        <v>281</v>
      </c>
      <c r="P33" s="183"/>
      <c r="Q33" s="183"/>
      <c r="R33" s="183"/>
      <c r="S33" s="241"/>
      <c r="V33" s="255"/>
      <c r="AE33" s="216">
        <f t="shared" si="2"/>
        <v>2000</v>
      </c>
      <c r="AF33" s="216"/>
      <c r="AG33" s="216"/>
      <c r="AH33" s="216"/>
      <c r="AI33" s="210" t="str">
        <f t="shared" si="9"/>
        <v/>
      </c>
      <c r="AJ33" s="238" t="str">
        <f t="shared" si="10"/>
        <v xml:space="preserve"> </v>
      </c>
      <c r="AK33" s="238" t="str">
        <f t="shared" si="7"/>
        <v xml:space="preserve"> </v>
      </c>
      <c r="AL33" s="238" t="str">
        <f t="shared" si="8"/>
        <v xml:space="preserve"> </v>
      </c>
    </row>
    <row r="34" spans="1:38" ht="18.75" customHeight="1" thickBot="1">
      <c r="A34" s="258">
        <v>8</v>
      </c>
      <c r="B34" s="374"/>
      <c r="C34" s="377"/>
      <c r="D34" s="378"/>
      <c r="E34" s="376"/>
      <c r="F34" s="376"/>
      <c r="G34" s="376"/>
      <c r="H34" s="376"/>
      <c r="I34" s="376"/>
      <c r="J34" s="376"/>
      <c r="K34" s="386"/>
      <c r="L34" s="391"/>
      <c r="M34" s="385"/>
      <c r="O34" s="270" t="s">
        <v>56</v>
      </c>
      <c r="P34" s="183"/>
      <c r="Q34" s="183"/>
      <c r="R34" s="183"/>
      <c r="S34" s="241"/>
      <c r="V34" s="255"/>
      <c r="AE34" s="216">
        <f t="shared" si="2"/>
        <v>2001</v>
      </c>
      <c r="AF34" s="216"/>
      <c r="AG34" s="216"/>
      <c r="AH34" s="216"/>
      <c r="AI34" s="210" t="str">
        <f t="shared" si="9"/>
        <v/>
      </c>
      <c r="AJ34" s="238" t="str">
        <f t="shared" si="10"/>
        <v xml:space="preserve"> </v>
      </c>
      <c r="AK34" s="238" t="str">
        <f t="shared" si="7"/>
        <v xml:space="preserve"> </v>
      </c>
      <c r="AL34" s="238" t="str">
        <f t="shared" si="8"/>
        <v xml:space="preserve"> </v>
      </c>
    </row>
    <row r="35" spans="1:38" ht="18.75" customHeight="1">
      <c r="A35" s="258">
        <v>9</v>
      </c>
      <c r="B35" s="374"/>
      <c r="C35" s="377"/>
      <c r="D35" s="378"/>
      <c r="E35" s="376"/>
      <c r="F35" s="376"/>
      <c r="G35" s="376"/>
      <c r="H35" s="376"/>
      <c r="I35" s="376"/>
      <c r="J35" s="376"/>
      <c r="K35" s="386"/>
      <c r="L35" s="391"/>
      <c r="M35" s="385"/>
      <c r="O35" s="286" t="s">
        <v>262</v>
      </c>
      <c r="P35" s="266"/>
      <c r="Q35" s="266"/>
      <c r="R35" s="266"/>
      <c r="S35" s="267"/>
      <c r="V35" s="255"/>
      <c r="AE35" s="216">
        <f t="shared" si="2"/>
        <v>2002</v>
      </c>
      <c r="AF35" s="216"/>
      <c r="AG35" s="216"/>
      <c r="AH35" s="216"/>
      <c r="AI35" s="210" t="str">
        <f t="shared" si="9"/>
        <v/>
      </c>
      <c r="AJ35" s="238" t="str">
        <f t="shared" si="10"/>
        <v xml:space="preserve"> </v>
      </c>
      <c r="AK35" s="238" t="str">
        <f t="shared" si="7"/>
        <v xml:space="preserve"> </v>
      </c>
      <c r="AL35" s="238" t="str">
        <f t="shared" si="8"/>
        <v xml:space="preserve"> </v>
      </c>
    </row>
    <row r="36" spans="1:38" ht="18.75" customHeight="1" thickBot="1">
      <c r="A36" s="259">
        <v>10</v>
      </c>
      <c r="B36" s="379"/>
      <c r="C36" s="380"/>
      <c r="D36" s="381"/>
      <c r="E36" s="382"/>
      <c r="F36" s="382"/>
      <c r="G36" s="382"/>
      <c r="H36" s="382"/>
      <c r="I36" s="382"/>
      <c r="J36" s="382"/>
      <c r="K36" s="387"/>
      <c r="L36" s="393"/>
      <c r="M36" s="388"/>
      <c r="O36" s="235"/>
      <c r="P36" s="183"/>
      <c r="Q36" s="183"/>
      <c r="R36" s="183"/>
      <c r="S36" s="241"/>
      <c r="V36" s="255"/>
      <c r="AE36" s="216">
        <f t="shared" si="2"/>
        <v>2003</v>
      </c>
      <c r="AF36" s="216"/>
      <c r="AG36" s="216"/>
      <c r="AH36" s="216"/>
      <c r="AI36" s="210" t="str">
        <f t="shared" si="9"/>
        <v/>
      </c>
      <c r="AJ36" s="238" t="str">
        <f t="shared" si="10"/>
        <v xml:space="preserve"> </v>
      </c>
      <c r="AK36" s="238" t="str">
        <f t="shared" si="7"/>
        <v xml:space="preserve"> </v>
      </c>
      <c r="AL36" s="238" t="str">
        <f t="shared" si="8"/>
        <v xml:space="preserve"> </v>
      </c>
    </row>
    <row r="37" spans="1:38" ht="19.5" thickBot="1">
      <c r="A37" s="364" t="s">
        <v>291</v>
      </c>
      <c r="B37" s="245"/>
      <c r="C37" s="246"/>
      <c r="D37" s="247"/>
      <c r="E37" s="183"/>
      <c r="F37" s="183"/>
      <c r="G37" s="183"/>
      <c r="H37" s="183"/>
      <c r="I37" s="183"/>
      <c r="J37" s="183"/>
      <c r="K37" s="248"/>
      <c r="L37" s="249"/>
      <c r="M37" s="368">
        <f>'C10 Entry Sheet'!D7</f>
        <v>0</v>
      </c>
      <c r="N37" s="183"/>
      <c r="O37" s="251"/>
      <c r="P37" s="252"/>
      <c r="Q37" s="252"/>
      <c r="R37" s="252"/>
      <c r="S37" s="253"/>
      <c r="V37" s="255"/>
      <c r="AE37" s="216">
        <f t="shared" si="2"/>
        <v>2004</v>
      </c>
      <c r="AF37" s="216"/>
      <c r="AG37" s="216"/>
      <c r="AH37" s="216"/>
    </row>
    <row r="38" spans="1:38" ht="18.75">
      <c r="B38" s="245"/>
      <c r="C38" s="246"/>
      <c r="D38" s="247"/>
      <c r="E38" s="183"/>
      <c r="F38" s="183"/>
      <c r="G38" s="183"/>
      <c r="H38" s="183"/>
      <c r="I38" s="183"/>
      <c r="J38" s="183"/>
      <c r="K38" s="248"/>
      <c r="L38" s="249"/>
      <c r="M38" s="248"/>
      <c r="N38" s="183"/>
      <c r="O38" s="183"/>
      <c r="V38" s="255"/>
      <c r="AE38" s="216">
        <f t="shared" si="2"/>
        <v>2005</v>
      </c>
      <c r="AF38" s="216"/>
      <c r="AG38" s="216"/>
      <c r="AH38" s="216"/>
    </row>
    <row r="39" spans="1:38" ht="18.75">
      <c r="B39" s="245"/>
      <c r="C39" s="246"/>
      <c r="D39" s="247"/>
      <c r="E39" s="183"/>
      <c r="F39" s="183"/>
      <c r="G39" s="183"/>
      <c r="H39" s="183"/>
      <c r="I39" s="183"/>
      <c r="J39" s="183"/>
      <c r="K39" s="248"/>
      <c r="L39" s="249"/>
      <c r="M39" s="248"/>
      <c r="N39" s="183"/>
      <c r="O39" s="183"/>
      <c r="V39" s="255"/>
      <c r="AE39" s="216">
        <f t="shared" si="2"/>
        <v>2006</v>
      </c>
      <c r="AF39" s="216"/>
      <c r="AG39" s="216"/>
      <c r="AH39" s="216"/>
    </row>
    <row r="40" spans="1:38" ht="18.75">
      <c r="B40" s="245"/>
      <c r="C40" s="246"/>
      <c r="D40" s="247"/>
      <c r="E40" s="183"/>
      <c r="F40" s="183"/>
      <c r="G40" s="183"/>
      <c r="H40" s="183"/>
      <c r="I40" s="183"/>
      <c r="J40" s="183"/>
      <c r="K40" s="248"/>
      <c r="L40" s="249"/>
      <c r="M40" s="248"/>
      <c r="N40" s="183"/>
      <c r="O40" s="183"/>
      <c r="V40" s="255"/>
      <c r="AE40" s="216">
        <f t="shared" si="2"/>
        <v>2007</v>
      </c>
      <c r="AF40" s="216"/>
      <c r="AG40" s="216"/>
      <c r="AH40" s="216"/>
    </row>
    <row r="41" spans="1:38" ht="18.75">
      <c r="B41" s="245"/>
      <c r="C41" s="246"/>
      <c r="D41" s="247"/>
      <c r="E41" s="183"/>
      <c r="F41" s="183"/>
      <c r="G41" s="183"/>
      <c r="H41" s="183"/>
      <c r="I41" s="183"/>
      <c r="J41" s="183"/>
      <c r="K41" s="248"/>
      <c r="L41" s="249"/>
      <c r="M41" s="248"/>
      <c r="N41" s="183"/>
      <c r="O41" s="183"/>
      <c r="AE41" s="216">
        <f t="shared" si="2"/>
        <v>2008</v>
      </c>
      <c r="AF41" s="216"/>
      <c r="AG41" s="216"/>
      <c r="AH41" s="216"/>
    </row>
    <row r="42" spans="1:38" ht="18.75">
      <c r="B42" s="245"/>
      <c r="C42" s="246"/>
      <c r="D42" s="247"/>
      <c r="E42" s="183"/>
      <c r="F42" s="183"/>
      <c r="G42" s="183"/>
      <c r="H42" s="183"/>
      <c r="I42" s="183"/>
      <c r="J42" s="183"/>
      <c r="K42" s="248"/>
      <c r="L42" s="249"/>
      <c r="M42" s="248"/>
      <c r="N42" s="183"/>
      <c r="O42" s="183"/>
      <c r="AE42" s="216">
        <f t="shared" si="2"/>
        <v>2009</v>
      </c>
      <c r="AF42" s="216"/>
      <c r="AG42" s="216"/>
      <c r="AH42" s="216"/>
    </row>
    <row r="43" spans="1:38" ht="18.75">
      <c r="B43" s="245"/>
      <c r="C43" s="246"/>
      <c r="D43" s="247"/>
      <c r="E43" s="183"/>
      <c r="F43" s="183"/>
      <c r="G43" s="183"/>
      <c r="H43" s="183"/>
      <c r="I43" s="183"/>
      <c r="J43" s="183"/>
      <c r="K43" s="248"/>
      <c r="L43" s="249"/>
      <c r="M43" s="248"/>
      <c r="N43" s="183"/>
      <c r="O43" s="183"/>
      <c r="AE43" s="216">
        <f t="shared" si="2"/>
        <v>2010</v>
      </c>
      <c r="AF43" s="216"/>
      <c r="AG43" s="216"/>
      <c r="AH43" s="216"/>
    </row>
    <row r="44" spans="1:38" ht="18.75">
      <c r="B44" s="245"/>
      <c r="C44" s="246"/>
      <c r="D44" s="247"/>
      <c r="E44" s="183"/>
      <c r="F44" s="183"/>
      <c r="G44" s="183"/>
      <c r="H44" s="183"/>
      <c r="I44" s="183"/>
      <c r="J44" s="183"/>
      <c r="K44" s="248"/>
      <c r="L44" s="249"/>
      <c r="M44" s="248"/>
      <c r="N44" s="183"/>
      <c r="O44" s="183"/>
      <c r="AE44" s="216">
        <f t="shared" si="2"/>
        <v>2011</v>
      </c>
      <c r="AF44" s="216"/>
      <c r="AG44" s="216"/>
      <c r="AH44" s="216"/>
    </row>
    <row r="45" spans="1:38" ht="18.75">
      <c r="B45" s="245"/>
      <c r="C45" s="246"/>
      <c r="D45" s="247"/>
      <c r="E45" s="183"/>
      <c r="F45" s="183"/>
      <c r="G45" s="183"/>
      <c r="H45" s="183"/>
      <c r="I45" s="183"/>
      <c r="J45" s="183"/>
      <c r="K45" s="248"/>
      <c r="L45" s="249"/>
      <c r="M45" s="248"/>
      <c r="N45" s="183"/>
      <c r="O45" s="183"/>
      <c r="AE45" s="216">
        <f t="shared" si="2"/>
        <v>2012</v>
      </c>
      <c r="AF45" s="216"/>
      <c r="AG45" s="216"/>
      <c r="AH45" s="216"/>
    </row>
    <row r="46" spans="1:38" ht="18.75">
      <c r="B46" s="245"/>
      <c r="C46" s="246"/>
      <c r="D46" s="247"/>
      <c r="E46" s="183"/>
      <c r="F46" s="183"/>
      <c r="G46" s="183"/>
      <c r="H46" s="183"/>
      <c r="I46" s="183"/>
      <c r="J46" s="183"/>
      <c r="K46" s="248"/>
      <c r="L46" s="249"/>
      <c r="M46" s="248"/>
      <c r="N46" s="183"/>
      <c r="O46" s="183"/>
      <c r="AE46" s="216">
        <f t="shared" si="2"/>
        <v>2013</v>
      </c>
      <c r="AF46" s="216"/>
      <c r="AG46" s="216"/>
      <c r="AH46" s="216"/>
    </row>
    <row r="47" spans="1:38" ht="18.75">
      <c r="B47" s="183"/>
      <c r="C47" s="183"/>
      <c r="D47" s="183"/>
      <c r="E47" s="183"/>
      <c r="F47" s="183"/>
      <c r="G47" s="183"/>
      <c r="H47" s="183"/>
      <c r="I47" s="183"/>
      <c r="J47" s="183"/>
      <c r="K47" s="183"/>
      <c r="L47" s="183"/>
      <c r="M47" s="183"/>
      <c r="N47" s="183"/>
      <c r="O47" s="183"/>
      <c r="AE47" s="216">
        <f t="shared" si="2"/>
        <v>2014</v>
      </c>
    </row>
    <row r="48" spans="1:38" ht="18.75">
      <c r="AE48" s="216">
        <f t="shared" si="2"/>
        <v>2015</v>
      </c>
    </row>
    <row r="49" spans="31:31" ht="18.75">
      <c r="AE49" s="216">
        <f t="shared" si="2"/>
        <v>2016</v>
      </c>
    </row>
    <row r="50" spans="31:31" ht="18.75">
      <c r="AE50" s="216">
        <f t="shared" si="2"/>
        <v>2017</v>
      </c>
    </row>
    <row r="51" spans="31:31" ht="18.75">
      <c r="AE51" s="216">
        <f t="shared" si="2"/>
        <v>2018</v>
      </c>
    </row>
  </sheetData>
  <sheetProtection algorithmName="SHA-512" hashValue="9CBFmjJ23J0uxX0iSnDE/3to9f0+0c/Uih0g8PeMkYcniE2dzLzXbXoe8Kd9+9LOcl/f6xI5tSKRtr8ueb6hSA==" saltValue="HjAmoW/s4HnbNj14YAde2Q==" spinCount="100000" sheet="1" objects="1" scenarios="1" selectLockedCells="1"/>
  <mergeCells count="37">
    <mergeCell ref="J4:K4"/>
    <mergeCell ref="Q22:S22"/>
    <mergeCell ref="Q12:S12"/>
    <mergeCell ref="P11:S11"/>
    <mergeCell ref="L11:L12"/>
    <mergeCell ref="Q17:S17"/>
    <mergeCell ref="Q18:S18"/>
    <mergeCell ref="Q19:S19"/>
    <mergeCell ref="Q20:S20"/>
    <mergeCell ref="Q21:S21"/>
    <mergeCell ref="Q13:S13"/>
    <mergeCell ref="Q14:S14"/>
    <mergeCell ref="Q15:S15"/>
    <mergeCell ref="Q16:S16"/>
    <mergeCell ref="A10:O10"/>
    <mergeCell ref="E25:G25"/>
    <mergeCell ref="H25:J25"/>
    <mergeCell ref="E11:G11"/>
    <mergeCell ref="H11:J11"/>
    <mergeCell ref="A24:L24"/>
    <mergeCell ref="C11:D11"/>
    <mergeCell ref="A1:S1"/>
    <mergeCell ref="J5:L5"/>
    <mergeCell ref="K25:M25"/>
    <mergeCell ref="N11:O12"/>
    <mergeCell ref="N13:O13"/>
    <mergeCell ref="N14:O14"/>
    <mergeCell ref="N15:O15"/>
    <mergeCell ref="N16:O16"/>
    <mergeCell ref="N17:O17"/>
    <mergeCell ref="N18:O18"/>
    <mergeCell ref="N19:O19"/>
    <mergeCell ref="N20:O20"/>
    <mergeCell ref="N21:O21"/>
    <mergeCell ref="N22:O22"/>
    <mergeCell ref="A2:S2"/>
    <mergeCell ref="C25:D25"/>
  </mergeCells>
  <conditionalFormatting sqref="B13:B23 B27:B46">
    <cfRule type="cellIs" dxfId="1" priority="1" stopIfTrue="1" operator="notEqual">
      <formula>$AM13</formula>
    </cfRule>
  </conditionalFormatting>
  <dataValidations count="18">
    <dataValidation type="whole" operator="equal" allowBlank="1" showErrorMessage="1" errorTitle="Employee NI# Error" error="The Employee NI# entered is incorrect.  Check your input and re-enter." sqref="B23">
      <formula1>AM23</formula1>
    </dataValidation>
    <dataValidation type="whole" allowBlank="1" showInputMessage="1" showErrorMessage="1" errorTitle="Invalid Input" error="The number entered MUST be a whole number greater than 1. If the employee made 950.60 for the month then enter 950." sqref="L13:L23">
      <formula1>1</formula1>
      <formula2>BC13</formula2>
    </dataValidation>
    <dataValidation type="whole" operator="equal" allowBlank="1" showErrorMessage="1" errorTitle="Employee NI# Error" error="The Employee NI# entered is incorrect.  Check your input and re-enter." sqref="B13:B22 B27:B36">
      <formula1>AL13</formula1>
    </dataValidation>
    <dataValidation type="list" showInputMessage="1" showErrorMessage="1" errorTitle="Input Error" error="Only the valid choices should be entered." promptTitle="Employee Type" prompt="Select Private (P) or Summer Student (Z)." sqref="M13:M22">
      <formula1>$W$18:$W$19</formula1>
    </dataValidation>
    <dataValidation type="list" showInputMessage="1" showErrorMessage="1" errorTitle="Input Error" error="Only the valid choices should be entered." promptTitle="Weekly/Monthly Paid Indicator" prompt="Select (W)eekly or (M)onthly." sqref="K13:K22">
      <formula1>$W$13:$W$14</formula1>
    </dataValidation>
    <dataValidation type="whole" allowBlank="1" showInputMessage="1" showErrorMessage="1" sqref="G27:G36">
      <formula1>1974</formula1>
      <formula2>L4</formula2>
    </dataValidation>
    <dataValidation type="whole" allowBlank="1" showInputMessage="1" showErrorMessage="1" sqref="F13:F22 I27:I36 F27:F36 I13:I22">
      <formula1>1</formula1>
      <formula2>12</formula2>
    </dataValidation>
    <dataValidation type="whole" allowBlank="1" showInputMessage="1" showErrorMessage="1" sqref="E13:E22 H27:H36 E27:E36 H13:H22">
      <formula1>1</formula1>
      <formula2>31</formula2>
    </dataValidation>
    <dataValidation type="list" showInputMessage="1" showErrorMessage="1" errorTitle="Input Error" error="Only the valid choices should be entered." promptTitle="Weekly/Monthly Paid Indicator" prompt="Select (W)eekly or (M)onthly." sqref="K23">
      <formula1>$W$14:$W$15</formula1>
    </dataValidation>
    <dataValidation type="list" showInputMessage="1" showErrorMessage="1" errorTitle="Input Error" error="Only the valid choices should be entered." promptTitle="Employee Type" prompt="Select Private (P) or Summer Student (Z)." sqref="M23">
      <formula1>$W$19:$W$20</formula1>
    </dataValidation>
    <dataValidation type="list" allowBlank="1" showInputMessage="1" showErrorMessage="1" sqref="D6">
      <formula1>$Z$14:$Z$25</formula1>
    </dataValidation>
    <dataValidation type="list" allowBlank="1" showInputMessage="1" showErrorMessage="1" sqref="G6">
      <formula1>$AE$14:$AE$47</formula1>
    </dataValidation>
    <dataValidation type="whole" operator="greaterThanOrEqual" allowBlank="1" showInputMessage="1" showErrorMessage="1" sqref="G13:G22">
      <formula1>1890</formula1>
    </dataValidation>
    <dataValidation allowBlank="1" showInputMessage="1" showErrorMessage="1" prompt="Enter upper case only." sqref="C13:D22 C27:D36"/>
    <dataValidation allowBlank="1" showInputMessage="1" showErrorMessage="1" promptTitle="Retired Indicator" prompt="Enter (R) if the employee is retired." sqref="N14:O22"/>
    <dataValidation type="list" allowBlank="1" showInputMessage="1" showErrorMessage="1" promptTitle="Retired Indicator" prompt="Enter (R) if the employee is retired." sqref="N13:O13">
      <formula1>$W$23:$W$24</formula1>
    </dataValidation>
    <dataValidation type="whole" operator="equal" allowBlank="1" showInputMessage="1" showErrorMessage="1" sqref="J27:J36">
      <formula1>L4</formula1>
    </dataValidation>
    <dataValidation type="whole" operator="equal" allowBlank="1" showInputMessage="1" showErrorMessage="1" sqref="J13:J22">
      <formula1>L4</formula1>
    </dataValidation>
  </dataValidations>
  <printOptions horizontalCentered="1"/>
  <pageMargins left="0.19685039370078741" right="0.19685039370078741" top="0.51181102362204722" bottom="0.51181102362204722" header="0.31496062992125984" footer="0.31496062992125984"/>
  <pageSetup scale="74" orientation="landscape" r:id="rId1"/>
  <headerFooter>
    <oddFooter>&amp;LForm &amp;"Arial,Bold"C-10 (b/c) Non-Hospitality&amp;"Arial,Regular" (Revised 18/11/2014)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Button 3">
              <controlPr locked="0" defaultSize="0" print="0" autoFill="0" autoPict="0" macro="[0]!CopySheet">
                <anchor moveWithCells="1">
                  <from>
                    <xdr:col>16</xdr:col>
                    <xdr:colOff>114300</xdr:colOff>
                    <xdr:row>1</xdr:row>
                    <xdr:rowOff>247650</xdr:rowOff>
                  </from>
                  <to>
                    <xdr:col>18</xdr:col>
                    <xdr:colOff>95250</xdr:colOff>
                    <xdr:row>3</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020"/>
  <sheetViews>
    <sheetView zoomScaleNormal="100" workbookViewId="0">
      <selection activeCell="K7" sqref="K7"/>
    </sheetView>
  </sheetViews>
  <sheetFormatPr defaultColWidth="9.140625" defaultRowHeight="12.75"/>
  <cols>
    <col min="1" max="1" width="5.5703125" style="180" customWidth="1"/>
    <col min="2" max="2" width="16.28515625" style="180" customWidth="1"/>
    <col min="3" max="4" width="18.7109375" style="180" customWidth="1"/>
    <col min="5" max="5" width="7.7109375" style="180" customWidth="1"/>
    <col min="6" max="6" width="9.28515625" style="180" customWidth="1"/>
    <col min="7" max="7" width="8" style="180" customWidth="1"/>
    <col min="8" max="8" width="9.28515625" style="180" customWidth="1"/>
    <col min="9" max="9" width="15.28515625" style="180" customWidth="1"/>
    <col min="10" max="11" width="12.7109375" style="180" customWidth="1"/>
    <col min="12" max="13" width="15.42578125" style="180" customWidth="1"/>
    <col min="14" max="14" width="15.7109375" style="180" customWidth="1"/>
    <col min="15" max="16384" width="9.140625" style="180"/>
  </cols>
  <sheetData>
    <row r="1" spans="1:14" ht="23.25" customHeight="1">
      <c r="A1" s="449" t="s">
        <v>155</v>
      </c>
      <c r="B1" s="449"/>
      <c r="C1" s="449"/>
      <c r="D1" s="449"/>
      <c r="E1" s="449"/>
      <c r="F1" s="449"/>
      <c r="G1" s="449"/>
      <c r="H1" s="449"/>
      <c r="I1" s="449"/>
      <c r="J1" s="449"/>
      <c r="K1" s="449"/>
      <c r="L1" s="449"/>
      <c r="M1" s="449"/>
      <c r="N1" s="449"/>
    </row>
    <row r="2" spans="1:14" ht="23.25" customHeight="1">
      <c r="A2" s="449"/>
      <c r="B2" s="449"/>
      <c r="C2" s="449"/>
      <c r="D2" s="449"/>
      <c r="E2" s="449"/>
      <c r="F2" s="449"/>
      <c r="G2" s="449"/>
      <c r="H2" s="449"/>
      <c r="I2" s="449"/>
      <c r="J2" s="449"/>
      <c r="K2" s="449"/>
      <c r="L2" s="449"/>
      <c r="M2" s="449"/>
      <c r="N2" s="449"/>
    </row>
    <row r="3" spans="1:14" ht="24" customHeight="1">
      <c r="A3" s="429" t="s">
        <v>220</v>
      </c>
      <c r="B3" s="429"/>
      <c r="C3" s="429"/>
      <c r="D3" s="429"/>
      <c r="E3" s="429"/>
      <c r="F3" s="429"/>
      <c r="G3" s="429"/>
      <c r="H3" s="429"/>
      <c r="I3" s="429"/>
      <c r="J3" s="429"/>
      <c r="K3" s="429"/>
      <c r="L3" s="429"/>
      <c r="M3" s="429"/>
      <c r="N3" s="429"/>
    </row>
    <row r="4" spans="1:14" ht="23.25">
      <c r="A4" s="290"/>
      <c r="B4" s="182"/>
      <c r="D4" s="183"/>
      <c r="E4" s="183"/>
      <c r="F4" s="352" t="s">
        <v>280</v>
      </c>
      <c r="G4" s="183"/>
      <c r="H4" s="183"/>
      <c r="I4" s="193" t="str">
        <f>'C10 Entry Sheet'!C6</f>
        <v>July</v>
      </c>
      <c r="J4" s="287">
        <f>'C10 Entry Sheet'!D6</f>
        <v>2024</v>
      </c>
      <c r="K4" s="184"/>
      <c r="L4" s="184"/>
      <c r="M4" s="185"/>
      <c r="N4" s="288" t="s">
        <v>148</v>
      </c>
    </row>
    <row r="5" spans="1:14" ht="22.5" customHeight="1">
      <c r="A5" s="291"/>
      <c r="B5" s="186" t="s">
        <v>228</v>
      </c>
      <c r="C5" s="454" t="str">
        <f>+'C10 Entry Sheet'!G5</f>
        <v>My Company Name Here</v>
      </c>
      <c r="D5" s="454"/>
      <c r="E5" s="454"/>
      <c r="F5" s="454"/>
      <c r="G5" s="187" t="s">
        <v>236</v>
      </c>
      <c r="H5" s="183"/>
      <c r="I5" s="187"/>
      <c r="J5" s="459">
        <f>+'C10 Entry Sheet'!C5</f>
        <v>12345</v>
      </c>
      <c r="K5" s="459"/>
      <c r="M5" s="187"/>
      <c r="N5" s="289"/>
    </row>
    <row r="6" spans="1:14" ht="22.5" customHeight="1">
      <c r="A6" s="183"/>
      <c r="B6" s="186" t="s">
        <v>149</v>
      </c>
      <c r="C6" s="454" t="str">
        <f>+'C10 Entry Sheet'!G6</f>
        <v>My Company Address Here</v>
      </c>
      <c r="D6" s="454"/>
      <c r="E6" s="454"/>
      <c r="F6" s="454"/>
      <c r="G6" s="189"/>
      <c r="H6" s="186" t="s">
        <v>288</v>
      </c>
      <c r="I6" s="339" t="str">
        <f>+'C10 Entry Sheet'!G9</f>
        <v>Contact Person Name Here</v>
      </c>
      <c r="K6" s="187"/>
      <c r="L6" s="189"/>
      <c r="M6" s="186" t="s">
        <v>278</v>
      </c>
      <c r="N6" s="340">
        <f>+'C10 Entry Sheet'!C13</f>
        <v>1</v>
      </c>
    </row>
    <row r="7" spans="1:14" ht="22.5" customHeight="1">
      <c r="A7" s="183"/>
      <c r="B7" s="186" t="s">
        <v>150</v>
      </c>
      <c r="C7" s="454" t="str">
        <f>+'C10 Entry Sheet'!G7</f>
        <v>My PO Box Here</v>
      </c>
      <c r="D7" s="454"/>
      <c r="E7" s="454"/>
      <c r="F7" s="454" t="s">
        <v>151</v>
      </c>
      <c r="G7" s="189"/>
      <c r="H7" s="186" t="s">
        <v>286</v>
      </c>
      <c r="I7" s="190" t="str">
        <f>+'C10 Entry Sheet'!G10</f>
        <v>333-3333</v>
      </c>
      <c r="K7" s="189"/>
      <c r="M7" s="186" t="s">
        <v>277</v>
      </c>
      <c r="N7" s="340">
        <f>+'C10 Entry Sheet'!C10</f>
        <v>5</v>
      </c>
    </row>
    <row r="8" spans="1:14" ht="22.5" customHeight="1">
      <c r="A8" s="183"/>
      <c r="B8" s="191" t="s">
        <v>152</v>
      </c>
      <c r="C8" s="454" t="str">
        <f>+'C10 Entry Sheet'!G8</f>
        <v>New Providence</v>
      </c>
      <c r="D8" s="454"/>
      <c r="E8" s="454"/>
      <c r="F8" s="454"/>
      <c r="G8" s="189"/>
      <c r="H8" s="186" t="s">
        <v>289</v>
      </c>
      <c r="I8" s="333" t="str">
        <f>+'C10 Entry Sheet'!G11</f>
        <v>433-3333</v>
      </c>
      <c r="N8" s="192"/>
    </row>
    <row r="9" spans="1:14" ht="22.5" customHeight="1">
      <c r="A9" s="183"/>
      <c r="B9" s="191" t="s">
        <v>153</v>
      </c>
      <c r="C9" s="454" t="str">
        <f>+'C10 Entry Sheet'!G13</f>
        <v>myemailaddress@coralwave.com</v>
      </c>
      <c r="D9" s="454"/>
      <c r="E9" s="454"/>
      <c r="F9" s="454"/>
      <c r="G9" s="189"/>
      <c r="H9" s="186" t="s">
        <v>290</v>
      </c>
      <c r="I9" s="333" t="str">
        <f>+'C10 Entry Sheet'!G12</f>
        <v>322-2222</v>
      </c>
      <c r="J9" s="183"/>
    </row>
    <row r="10" spans="1:14" ht="23.25">
      <c r="A10" s="345"/>
      <c r="B10" s="346" t="s">
        <v>269</v>
      </c>
      <c r="C10" s="344"/>
      <c r="D10" s="343"/>
      <c r="E10" s="342"/>
      <c r="F10" s="342"/>
      <c r="G10" s="342"/>
      <c r="H10" s="342"/>
      <c r="I10" s="342"/>
      <c r="J10" s="343"/>
      <c r="M10" s="341">
        <f>'C10 Entry Sheet'!D7</f>
        <v>0</v>
      </c>
    </row>
    <row r="11" spans="1:14" ht="23.25">
      <c r="A11" s="181"/>
      <c r="B11" s="292" t="s">
        <v>157</v>
      </c>
      <c r="C11" s="183"/>
      <c r="D11" s="183"/>
      <c r="E11" s="183"/>
      <c r="F11" s="183"/>
      <c r="G11" s="183"/>
      <c r="H11" s="183"/>
      <c r="I11" s="198"/>
      <c r="J11" s="183"/>
      <c r="K11" s="197"/>
      <c r="L11" s="294" t="s">
        <v>262</v>
      </c>
      <c r="M11" s="196"/>
      <c r="N11" s="197"/>
    </row>
    <row r="12" spans="1:14" ht="23.25">
      <c r="A12" s="181"/>
      <c r="B12" s="183" t="s">
        <v>50</v>
      </c>
      <c r="C12" s="183"/>
      <c r="D12" s="183" t="s">
        <v>51</v>
      </c>
      <c r="E12" s="183"/>
      <c r="F12" s="183"/>
      <c r="G12" s="183" t="s">
        <v>59</v>
      </c>
      <c r="H12" s="183"/>
      <c r="I12" s="198"/>
      <c r="J12" s="183" t="s">
        <v>54</v>
      </c>
      <c r="K12" s="183"/>
      <c r="L12" s="188"/>
      <c r="M12" s="183"/>
      <c r="N12" s="199"/>
    </row>
    <row r="13" spans="1:14" ht="23.25">
      <c r="A13" s="181"/>
      <c r="B13" s="200" t="s">
        <v>52</v>
      </c>
      <c r="C13" s="183"/>
      <c r="D13" s="200" t="s">
        <v>237</v>
      </c>
      <c r="E13" s="183"/>
      <c r="F13" s="183"/>
      <c r="G13" s="200" t="s">
        <v>55</v>
      </c>
      <c r="H13" s="183"/>
      <c r="I13" s="198"/>
      <c r="J13" s="200" t="s">
        <v>56</v>
      </c>
      <c r="K13" s="183"/>
      <c r="L13" s="293"/>
      <c r="M13" s="194"/>
      <c r="N13" s="195"/>
    </row>
    <row r="14" spans="1:14" s="201" customFormat="1" ht="19.5" customHeight="1">
      <c r="A14" s="456" t="s">
        <v>235</v>
      </c>
      <c r="B14" s="457"/>
      <c r="C14" s="457"/>
      <c r="D14" s="457"/>
      <c r="E14" s="457"/>
      <c r="F14" s="457"/>
      <c r="G14" s="457"/>
      <c r="H14" s="457"/>
      <c r="I14" s="457"/>
      <c r="J14" s="457"/>
      <c r="K14" s="457"/>
      <c r="L14" s="457"/>
      <c r="M14" s="457"/>
      <c r="N14" s="458"/>
    </row>
    <row r="15" spans="1:14" s="201" customFormat="1" ht="19.5" customHeight="1">
      <c r="A15" s="299"/>
      <c r="B15" s="450" t="s">
        <v>229</v>
      </c>
      <c r="C15" s="451" t="s">
        <v>158</v>
      </c>
      <c r="D15" s="452"/>
      <c r="E15" s="300" t="s">
        <v>230</v>
      </c>
      <c r="F15" s="301" t="s">
        <v>159</v>
      </c>
      <c r="G15" s="453" t="s">
        <v>160</v>
      </c>
      <c r="H15" s="301" t="s">
        <v>169</v>
      </c>
      <c r="I15" s="455" t="s">
        <v>231</v>
      </c>
      <c r="J15" s="455"/>
      <c r="K15" s="455"/>
      <c r="L15" s="301" t="s">
        <v>233</v>
      </c>
      <c r="M15" s="302" t="s">
        <v>265</v>
      </c>
      <c r="N15" s="301"/>
    </row>
    <row r="16" spans="1:14" ht="19.5" thickBot="1">
      <c r="A16" s="299"/>
      <c r="B16" s="450"/>
      <c r="C16" s="303" t="s">
        <v>167</v>
      </c>
      <c r="D16" s="304" t="s">
        <v>168</v>
      </c>
      <c r="E16" s="305" t="s">
        <v>161</v>
      </c>
      <c r="F16" s="306" t="s">
        <v>162</v>
      </c>
      <c r="G16" s="453"/>
      <c r="H16" s="306" t="s">
        <v>163</v>
      </c>
      <c r="I16" s="307" t="s">
        <v>232</v>
      </c>
      <c r="J16" s="308" t="s">
        <v>164</v>
      </c>
      <c r="K16" s="309" t="s">
        <v>165</v>
      </c>
      <c r="L16" s="306" t="s">
        <v>234</v>
      </c>
      <c r="M16" s="310" t="s">
        <v>233</v>
      </c>
      <c r="N16" s="319" t="s">
        <v>166</v>
      </c>
    </row>
    <row r="17" spans="1:14" s="206" customFormat="1" ht="21.75" customHeight="1" thickTop="1" thickBot="1">
      <c r="A17" s="311">
        <v>1</v>
      </c>
      <c r="B17" s="202">
        <f ca="1">IF(ISBLANK('C10 Entry Sheet'!A16)," ",CELL("contents",'C10 Entry Sheet'!A16))</f>
        <v>11867485</v>
      </c>
      <c r="C17" s="203" t="str">
        <f ca="1">IF(($B17=" ")," ",VLOOKUP($B17,'C10 Entry Sheet'!$A$16:$K$515,2,FALSE))</f>
        <v>PRATT</v>
      </c>
      <c r="D17" s="203" t="str">
        <f ca="1">IF(($B17=" ")," ",VLOOKUP($B17,'C10 Entry Sheet'!$A$16:$K$515,3,FALSE))</f>
        <v>JAMES</v>
      </c>
      <c r="E17" s="208">
        <f ca="1">IF(($B17=" ")," ",VLOOKUP($B17,'C10 Entry Sheet'!$A$16:$K$515,6,FALSE))</f>
        <v>5</v>
      </c>
      <c r="F17" s="208" t="str">
        <f ca="1">IF(($B17=" ")," ",VLOOKUP($B17,'C10 Entry Sheet'!$A$16:$K$515,4,FALSE))</f>
        <v>P</v>
      </c>
      <c r="G17" s="204" t="str">
        <f ca="1">IF(($B17=" ")," ",VLOOKUP($B17,'C10 Entry Sheet'!$A$16:$K$515,5,FALSE))</f>
        <v>W</v>
      </c>
      <c r="H17" s="209">
        <f ca="1">IF(($B17=" "),"",VLOOKUP($B17,'C10 Entry Sheet'!$A$16:$K$515,7,FALSE))</f>
        <v>0</v>
      </c>
      <c r="I17" s="205">
        <f ca="1">IF(($B17=" ")," ",VLOOKUP($B17,'C10 Entry Sheet'!$A$16:$K$515,8,FALSE))</f>
        <v>4050</v>
      </c>
      <c r="J17" s="205">
        <f ca="1">IF(($B17=" ")," ",VLOOKUP($B17,'C10 Entry Sheet'!$A$16:$K$515,9,FALSE))</f>
        <v>168.08</v>
      </c>
      <c r="K17" s="205">
        <f ca="1">IF(($B17=" ")," ",VLOOKUP($B17,'C10 Entry Sheet'!$A$16:$K$515,10,FALSE))</f>
        <v>249.08</v>
      </c>
      <c r="L17" s="209">
        <f ca="1">IF(($B17=" "),"",0)</f>
        <v>0</v>
      </c>
      <c r="M17" s="318">
        <f ca="1">IF(($B17=" "),"",0)</f>
        <v>0</v>
      </c>
      <c r="N17" s="320">
        <f ca="1">IF(($B17=" ")," ",VLOOKUP($B17,'C10 Entry Sheet'!$A$16:$K$515,11,FALSE))</f>
        <v>417.16</v>
      </c>
    </row>
    <row r="18" spans="1:14" s="206" customFormat="1" ht="21.75" hidden="1" customHeight="1" thickBot="1">
      <c r="A18" s="311">
        <f>SUM(A17+1)</f>
        <v>2</v>
      </c>
      <c r="B18" s="202" t="str">
        <f ca="1">IF(ISBLANK('C10 Entry Sheet'!A17)," ",CELL("contents",'C10 Entry Sheet'!A17))</f>
        <v xml:space="preserve"> </v>
      </c>
      <c r="C18" s="203" t="str">
        <f ca="1">IF(($B18=" ")," ",VLOOKUP($B18,'C10 Entry Sheet'!$A$16:$K$515,2,FALSE))</f>
        <v xml:space="preserve"> </v>
      </c>
      <c r="D18" s="203" t="str">
        <f ca="1">IF(($B18=" ")," ",VLOOKUP($B18,'C10 Entry Sheet'!$A$16:$K$515,3,FALSE))</f>
        <v xml:space="preserve"> </v>
      </c>
      <c r="E18" s="204" t="str">
        <f ca="1">IF(($B18=" ")," ",VLOOKUP($B18,'C10 Entry Sheet'!$A$16:$K$515,6,FALSE))</f>
        <v xml:space="preserve"> </v>
      </c>
      <c r="F18" s="204" t="str">
        <f ca="1">IF(($B18=" ")," ",VLOOKUP($B18,'C10 Entry Sheet'!$A$16:$K$515,4,FALSE))</f>
        <v xml:space="preserve"> </v>
      </c>
      <c r="G18" s="204" t="str">
        <f ca="1">IF(($B18=" ")," ",VLOOKUP($B18,'C10 Entry Sheet'!$A$16:$K$515,5,FALSE))</f>
        <v xml:space="preserve"> </v>
      </c>
      <c r="H18" s="209" t="str">
        <f ca="1">IF(($B18=" "),"",VLOOKUP($B18,'C10 Entry Sheet'!$A$16:$K$515,7,FALSE))</f>
        <v/>
      </c>
      <c r="I18" s="205" t="str">
        <f ca="1">IF(($B18=" ")," ",VLOOKUP($B18,'C10 Entry Sheet'!$A$16:$K$515,8,FALSE))</f>
        <v xml:space="preserve"> </v>
      </c>
      <c r="J18" s="205" t="str">
        <f ca="1">IF(($B18=" ")," ",VLOOKUP($B18,'C10 Entry Sheet'!$A$16:$K$515,9,FALSE))</f>
        <v xml:space="preserve"> </v>
      </c>
      <c r="K18" s="205" t="str">
        <f ca="1">IF(($B18=" ")," ",VLOOKUP($B18,'C10 Entry Sheet'!$A$16:$K$515,10,FALSE))</f>
        <v xml:space="preserve"> </v>
      </c>
      <c r="L18" s="209" t="str">
        <f t="shared" ref="L18:M81" ca="1" si="0">IF(($B18=" "),"",0)</f>
        <v/>
      </c>
      <c r="M18" s="318" t="str">
        <f t="shared" ca="1" si="0"/>
        <v/>
      </c>
      <c r="N18" s="321" t="str">
        <f ca="1">IF(($B18=" ")," ",VLOOKUP($B18,'C10 Entry Sheet'!$A$16:$K$515,11,FALSE))</f>
        <v xml:space="preserve"> </v>
      </c>
    </row>
    <row r="19" spans="1:14" s="206" customFormat="1" ht="21.75" hidden="1" customHeight="1">
      <c r="A19" s="311">
        <f t="shared" ref="A19:A37" si="1">SUM(A18+1)</f>
        <v>3</v>
      </c>
      <c r="B19" s="202" t="str">
        <f ca="1">IF(ISBLANK('C10 Entry Sheet'!A18)," ",CELL("contents",'C10 Entry Sheet'!A18))</f>
        <v xml:space="preserve"> </v>
      </c>
      <c r="C19" s="203" t="str">
        <f ca="1">IF(($B19=" ")," ",VLOOKUP($B19,'C10 Entry Sheet'!$A$16:$K$515,2,FALSE))</f>
        <v xml:space="preserve"> </v>
      </c>
      <c r="D19" s="203" t="str">
        <f ca="1">IF(($B19=" ")," ",VLOOKUP($B19,'C10 Entry Sheet'!$A$16:$K$515,3,FALSE))</f>
        <v xml:space="preserve"> </v>
      </c>
      <c r="E19" s="204" t="str">
        <f ca="1">IF(($B19=" ")," ",VLOOKUP($B19,'C10 Entry Sheet'!$A$16:$K$515,6,FALSE))</f>
        <v xml:space="preserve"> </v>
      </c>
      <c r="F19" s="204" t="str">
        <f ca="1">IF(($B19=" ")," ",VLOOKUP($B19,'C10 Entry Sheet'!$A$16:$K$515,4,FALSE))</f>
        <v xml:space="preserve"> </v>
      </c>
      <c r="G19" s="204" t="str">
        <f ca="1">IF(($B19=" ")," ",VLOOKUP($B19,'C10 Entry Sheet'!$A$16:$K$515,5,FALSE))</f>
        <v xml:space="preserve"> </v>
      </c>
      <c r="H19" s="209" t="str">
        <f ca="1">IF(($B19=" "),"",VLOOKUP($B19,'C10 Entry Sheet'!$A$16:$K$515,7,FALSE))</f>
        <v/>
      </c>
      <c r="I19" s="205" t="str">
        <f ca="1">IF(($B19=" ")," ",VLOOKUP($B19,'C10 Entry Sheet'!$A$16:$K$515,8,FALSE))</f>
        <v xml:space="preserve"> </v>
      </c>
      <c r="J19" s="205" t="str">
        <f ca="1">IF(($B19=" ")," ",VLOOKUP($B19,'C10 Entry Sheet'!$A$16:$K$515,9,FALSE))</f>
        <v xml:space="preserve"> </v>
      </c>
      <c r="K19" s="205" t="str">
        <f ca="1">IF(($B19=" ")," ",VLOOKUP($B19,'C10 Entry Sheet'!$A$16:$K$515,10,FALSE))</f>
        <v xml:space="preserve"> </v>
      </c>
      <c r="L19" s="209" t="str">
        <f t="shared" ca="1" si="0"/>
        <v/>
      </c>
      <c r="M19" s="318" t="str">
        <f t="shared" ca="1" si="0"/>
        <v/>
      </c>
      <c r="N19" s="321" t="str">
        <f ca="1">IF(($B19=" ")," ",VLOOKUP($B19,'C10 Entry Sheet'!$A$16:$K$515,11,FALSE))</f>
        <v xml:space="preserve"> </v>
      </c>
    </row>
    <row r="20" spans="1:14" s="206" customFormat="1" ht="21.75" hidden="1" customHeight="1">
      <c r="A20" s="311">
        <f t="shared" si="1"/>
        <v>4</v>
      </c>
      <c r="B20" s="202" t="str">
        <f ca="1">IF(ISBLANK('C10 Entry Sheet'!A19)," ",CELL("contents",'C10 Entry Sheet'!A19))</f>
        <v xml:space="preserve"> </v>
      </c>
      <c r="C20" s="203" t="str">
        <f ca="1">IF(($B20=" ")," ",VLOOKUP($B20,'C10 Entry Sheet'!$A$16:$K$515,2,FALSE))</f>
        <v xml:space="preserve"> </v>
      </c>
      <c r="D20" s="203" t="str">
        <f ca="1">IF(($B20=" ")," ",VLOOKUP($B20,'C10 Entry Sheet'!$A$16:$K$515,3,FALSE))</f>
        <v xml:space="preserve"> </v>
      </c>
      <c r="E20" s="204" t="str">
        <f ca="1">IF(($B20=" ")," ",VLOOKUP($B20,'C10 Entry Sheet'!$A$16:$K$515,6,FALSE))</f>
        <v xml:space="preserve"> </v>
      </c>
      <c r="F20" s="204" t="str">
        <f ca="1">IF(($B20=" ")," ",VLOOKUP($B20,'C10 Entry Sheet'!$A$16:$K$515,4,FALSE))</f>
        <v xml:space="preserve"> </v>
      </c>
      <c r="G20" s="204" t="str">
        <f ca="1">IF(($B20=" ")," ",VLOOKUP($B20,'C10 Entry Sheet'!$A$16:$K$515,5,FALSE))</f>
        <v xml:space="preserve"> </v>
      </c>
      <c r="H20" s="209" t="str">
        <f ca="1">IF(($B20=" "),"",VLOOKUP($B20,'C10 Entry Sheet'!$A$16:$K$515,7,FALSE))</f>
        <v/>
      </c>
      <c r="I20" s="205" t="str">
        <f ca="1">IF(($B20=" ")," ",VLOOKUP($B20,'C10 Entry Sheet'!$A$16:$K$515,8,FALSE))</f>
        <v xml:space="preserve"> </v>
      </c>
      <c r="J20" s="205" t="str">
        <f ca="1">IF(($B20=" ")," ",VLOOKUP($B20,'C10 Entry Sheet'!$A$16:$K$515,9,FALSE))</f>
        <v xml:space="preserve"> </v>
      </c>
      <c r="K20" s="205" t="str">
        <f ca="1">IF(($B20=" ")," ",VLOOKUP($B20,'C10 Entry Sheet'!$A$16:$K$515,10,FALSE))</f>
        <v xml:space="preserve"> </v>
      </c>
      <c r="L20" s="209" t="str">
        <f t="shared" ca="1" si="0"/>
        <v/>
      </c>
      <c r="M20" s="318" t="str">
        <f t="shared" ca="1" si="0"/>
        <v/>
      </c>
      <c r="N20" s="321" t="str">
        <f ca="1">IF(($B20=" ")," ",VLOOKUP($B20,'C10 Entry Sheet'!$A$16:$K$515,11,FALSE))</f>
        <v xml:space="preserve"> </v>
      </c>
    </row>
    <row r="21" spans="1:14" s="206" customFormat="1" ht="21.75" hidden="1" customHeight="1">
      <c r="A21" s="311">
        <f t="shared" si="1"/>
        <v>5</v>
      </c>
      <c r="B21" s="202" t="str">
        <f ca="1">IF(ISBLANK('C10 Entry Sheet'!A20)," ",CELL("contents",'C10 Entry Sheet'!A20))</f>
        <v xml:space="preserve"> </v>
      </c>
      <c r="C21" s="203" t="str">
        <f ca="1">IF(($B21=" ")," ",VLOOKUP($B21,'C10 Entry Sheet'!$A$16:$K$515,2,FALSE))</f>
        <v xml:space="preserve"> </v>
      </c>
      <c r="D21" s="203" t="str">
        <f ca="1">IF(($B21=" ")," ",VLOOKUP($B21,'C10 Entry Sheet'!$A$16:$K$515,3,FALSE))</f>
        <v xml:space="preserve"> </v>
      </c>
      <c r="E21" s="204" t="str">
        <f ca="1">IF(($B21=" ")," ",VLOOKUP($B21,'C10 Entry Sheet'!$A$16:$K$515,6,FALSE))</f>
        <v xml:space="preserve"> </v>
      </c>
      <c r="F21" s="204" t="str">
        <f ca="1">IF(($B21=" ")," ",VLOOKUP($B21,'C10 Entry Sheet'!$A$16:$K$515,4,FALSE))</f>
        <v xml:space="preserve"> </v>
      </c>
      <c r="G21" s="204" t="str">
        <f ca="1">IF(($B21=" ")," ",VLOOKUP($B21,'C10 Entry Sheet'!$A$16:$K$515,5,FALSE))</f>
        <v xml:space="preserve"> </v>
      </c>
      <c r="H21" s="209" t="str">
        <f ca="1">IF(($B21=" "),"",VLOOKUP($B21,'C10 Entry Sheet'!$A$16:$K$515,7,FALSE))</f>
        <v/>
      </c>
      <c r="I21" s="205" t="str">
        <f ca="1">IF(($B21=" ")," ",VLOOKUP($B21,'C10 Entry Sheet'!$A$16:$K$515,8,FALSE))</f>
        <v xml:space="preserve"> </v>
      </c>
      <c r="J21" s="205" t="str">
        <f ca="1">IF(($B21=" ")," ",VLOOKUP($B21,'C10 Entry Sheet'!$A$16:$K$515,9,FALSE))</f>
        <v xml:space="preserve"> </v>
      </c>
      <c r="K21" s="205" t="str">
        <f ca="1">IF(($B21=" ")," ",VLOOKUP($B21,'C10 Entry Sheet'!$A$16:$K$515,10,FALSE))</f>
        <v xml:space="preserve"> </v>
      </c>
      <c r="L21" s="209" t="str">
        <f t="shared" ca="1" si="0"/>
        <v/>
      </c>
      <c r="M21" s="318" t="str">
        <f t="shared" ca="1" si="0"/>
        <v/>
      </c>
      <c r="N21" s="321" t="str">
        <f ca="1">IF(($B21=" ")," ",VLOOKUP($B21,'C10 Entry Sheet'!$A$16:$K$515,11,FALSE))</f>
        <v xml:space="preserve"> </v>
      </c>
    </row>
    <row r="22" spans="1:14" s="206" customFormat="1" ht="21.75" hidden="1" customHeight="1">
      <c r="A22" s="311">
        <f t="shared" si="1"/>
        <v>6</v>
      </c>
      <c r="B22" s="202" t="str">
        <f ca="1">IF(ISBLANK('C10 Entry Sheet'!A21)," ",CELL("contents",'C10 Entry Sheet'!A21))</f>
        <v xml:space="preserve"> </v>
      </c>
      <c r="C22" s="203" t="str">
        <f ca="1">IF(($B22=" ")," ",VLOOKUP($B22,'C10 Entry Sheet'!$A$16:$K$515,2,FALSE))</f>
        <v xml:space="preserve"> </v>
      </c>
      <c r="D22" s="203" t="str">
        <f ca="1">IF(($B22=" ")," ",VLOOKUP($B22,'C10 Entry Sheet'!$A$16:$K$515,3,FALSE))</f>
        <v xml:space="preserve"> </v>
      </c>
      <c r="E22" s="204" t="str">
        <f ca="1">IF(($B22=" ")," ",VLOOKUP($B22,'C10 Entry Sheet'!$A$16:$K$515,6,FALSE))</f>
        <v xml:space="preserve"> </v>
      </c>
      <c r="F22" s="204" t="str">
        <f ca="1">IF(($B22=" ")," ",VLOOKUP($B22,'C10 Entry Sheet'!$A$16:$K$515,4,FALSE))</f>
        <v xml:space="preserve"> </v>
      </c>
      <c r="G22" s="204" t="str">
        <f ca="1">IF(($B22=" ")," ",VLOOKUP($B22,'C10 Entry Sheet'!$A$16:$K$515,5,FALSE))</f>
        <v xml:space="preserve"> </v>
      </c>
      <c r="H22" s="209" t="str">
        <f ca="1">IF(($B22=" "),"",VLOOKUP($B22,'C10 Entry Sheet'!$A$16:$K$515,7,FALSE))</f>
        <v/>
      </c>
      <c r="I22" s="205" t="str">
        <f ca="1">IF(($B22=" ")," ",VLOOKUP($B22,'C10 Entry Sheet'!$A$16:$K$515,8,FALSE))</f>
        <v xml:space="preserve"> </v>
      </c>
      <c r="J22" s="205" t="str">
        <f ca="1">IF(($B22=" ")," ",VLOOKUP($B22,'C10 Entry Sheet'!$A$16:$K$515,9,FALSE))</f>
        <v xml:space="preserve"> </v>
      </c>
      <c r="K22" s="205" t="str">
        <f ca="1">IF(($B22=" ")," ",VLOOKUP($B22,'C10 Entry Sheet'!$A$16:$K$515,10,FALSE))</f>
        <v xml:space="preserve"> </v>
      </c>
      <c r="L22" s="209" t="str">
        <f t="shared" ca="1" si="0"/>
        <v/>
      </c>
      <c r="M22" s="318" t="str">
        <f t="shared" ca="1" si="0"/>
        <v/>
      </c>
      <c r="N22" s="321" t="str">
        <f ca="1">IF(($B22=" ")," ",VLOOKUP($B22,'C10 Entry Sheet'!$A$16:$K$515,11,FALSE))</f>
        <v xml:space="preserve"> </v>
      </c>
    </row>
    <row r="23" spans="1:14" s="206" customFormat="1" ht="21.75" hidden="1" customHeight="1">
      <c r="A23" s="311">
        <f t="shared" si="1"/>
        <v>7</v>
      </c>
      <c r="B23" s="202" t="str">
        <f ca="1">IF(ISBLANK('C10 Entry Sheet'!A22)," ",CELL("contents",'C10 Entry Sheet'!A22))</f>
        <v xml:space="preserve"> </v>
      </c>
      <c r="C23" s="203" t="str">
        <f ca="1">IF(($B23=" ")," ",VLOOKUP($B23,'C10 Entry Sheet'!$A$16:$K$515,2,FALSE))</f>
        <v xml:space="preserve"> </v>
      </c>
      <c r="D23" s="203" t="str">
        <f ca="1">IF(($B23=" ")," ",VLOOKUP($B23,'C10 Entry Sheet'!$A$16:$K$515,3,FALSE))</f>
        <v xml:space="preserve"> </v>
      </c>
      <c r="E23" s="204" t="str">
        <f ca="1">IF(($B23=" ")," ",VLOOKUP($B23,'C10 Entry Sheet'!$A$16:$K$515,6,FALSE))</f>
        <v xml:space="preserve"> </v>
      </c>
      <c r="F23" s="204" t="str">
        <f ca="1">IF(($B23=" ")," ",VLOOKUP($B23,'C10 Entry Sheet'!$A$16:$K$515,4,FALSE))</f>
        <v xml:space="preserve"> </v>
      </c>
      <c r="G23" s="204" t="str">
        <f ca="1">IF(($B23=" ")," ",VLOOKUP($B23,'C10 Entry Sheet'!$A$16:$K$515,5,FALSE))</f>
        <v xml:space="preserve"> </v>
      </c>
      <c r="H23" s="209" t="str">
        <f ca="1">IF(($B23=" "),"",VLOOKUP($B23,'C10 Entry Sheet'!$A$16:$K$515,7,FALSE))</f>
        <v/>
      </c>
      <c r="I23" s="205" t="str">
        <f ca="1">IF(($B23=" ")," ",VLOOKUP($B23,'C10 Entry Sheet'!$A$16:$K$515,8,FALSE))</f>
        <v xml:space="preserve"> </v>
      </c>
      <c r="J23" s="205" t="str">
        <f ca="1">IF(($B23=" ")," ",VLOOKUP($B23,'C10 Entry Sheet'!$A$16:$K$515,9,FALSE))</f>
        <v xml:space="preserve"> </v>
      </c>
      <c r="K23" s="205" t="str">
        <f ca="1">IF(($B23=" ")," ",VLOOKUP($B23,'C10 Entry Sheet'!$A$16:$K$515,10,FALSE))</f>
        <v xml:space="preserve"> </v>
      </c>
      <c r="L23" s="209" t="str">
        <f t="shared" ca="1" si="0"/>
        <v/>
      </c>
      <c r="M23" s="318" t="str">
        <f t="shared" ca="1" si="0"/>
        <v/>
      </c>
      <c r="N23" s="321" t="str">
        <f ca="1">IF(($B23=" ")," ",VLOOKUP($B23,'C10 Entry Sheet'!$A$16:$K$515,11,FALSE))</f>
        <v xml:space="preserve"> </v>
      </c>
    </row>
    <row r="24" spans="1:14" s="206" customFormat="1" ht="21.75" hidden="1" customHeight="1">
      <c r="A24" s="311">
        <f t="shared" si="1"/>
        <v>8</v>
      </c>
      <c r="B24" s="202" t="str">
        <f ca="1">IF(ISBLANK('C10 Entry Sheet'!A23)," ",CELL("contents",'C10 Entry Sheet'!A23))</f>
        <v xml:space="preserve"> </v>
      </c>
      <c r="C24" s="203" t="str">
        <f ca="1">IF(($B24=" ")," ",VLOOKUP($B24,'C10 Entry Sheet'!$A$16:$K$515,2,FALSE))</f>
        <v xml:space="preserve"> </v>
      </c>
      <c r="D24" s="203" t="str">
        <f ca="1">IF(($B24=" ")," ",VLOOKUP($B24,'C10 Entry Sheet'!$A$16:$K$515,3,FALSE))</f>
        <v xml:space="preserve"> </v>
      </c>
      <c r="E24" s="204" t="str">
        <f ca="1">IF(($B24=" ")," ",VLOOKUP($B24,'C10 Entry Sheet'!$A$16:$K$515,6,FALSE))</f>
        <v xml:space="preserve"> </v>
      </c>
      <c r="F24" s="204" t="str">
        <f ca="1">IF(($B24=" ")," ",VLOOKUP($B24,'C10 Entry Sheet'!$A$16:$K$515,4,FALSE))</f>
        <v xml:space="preserve"> </v>
      </c>
      <c r="G24" s="204" t="str">
        <f ca="1">IF(($B24=" ")," ",VLOOKUP($B24,'C10 Entry Sheet'!$A$16:$K$515,5,FALSE))</f>
        <v xml:space="preserve"> </v>
      </c>
      <c r="H24" s="209" t="str">
        <f ca="1">IF(($B24=" "),"",VLOOKUP($B24,'C10 Entry Sheet'!$A$16:$K$515,7,FALSE))</f>
        <v/>
      </c>
      <c r="I24" s="205" t="str">
        <f ca="1">IF(($B24=" ")," ",VLOOKUP($B24,'C10 Entry Sheet'!$A$16:$K$515,8,FALSE))</f>
        <v xml:space="preserve"> </v>
      </c>
      <c r="J24" s="205" t="str">
        <f ca="1">IF(($B24=" ")," ",VLOOKUP($B24,'C10 Entry Sheet'!$A$16:$K$515,9,FALSE))</f>
        <v xml:space="preserve"> </v>
      </c>
      <c r="K24" s="205" t="str">
        <f ca="1">IF(($B24=" ")," ",VLOOKUP($B24,'C10 Entry Sheet'!$A$16:$K$515,10,FALSE))</f>
        <v xml:space="preserve"> </v>
      </c>
      <c r="L24" s="209" t="str">
        <f t="shared" ca="1" si="0"/>
        <v/>
      </c>
      <c r="M24" s="318" t="str">
        <f t="shared" ca="1" si="0"/>
        <v/>
      </c>
      <c r="N24" s="321" t="str">
        <f ca="1">IF(($B24=" ")," ",VLOOKUP($B24,'C10 Entry Sheet'!$A$16:$K$515,11,FALSE))</f>
        <v xml:space="preserve"> </v>
      </c>
    </row>
    <row r="25" spans="1:14" s="206" customFormat="1" ht="21.75" hidden="1" customHeight="1">
      <c r="A25" s="311">
        <f t="shared" si="1"/>
        <v>9</v>
      </c>
      <c r="B25" s="202" t="str">
        <f ca="1">IF(ISBLANK('C10 Entry Sheet'!A24)," ",CELL("contents",'C10 Entry Sheet'!A24))</f>
        <v xml:space="preserve"> </v>
      </c>
      <c r="C25" s="203" t="str">
        <f ca="1">IF(($B25=" ")," ",VLOOKUP($B25,'C10 Entry Sheet'!$A$16:$K$515,2,FALSE))</f>
        <v xml:space="preserve"> </v>
      </c>
      <c r="D25" s="203" t="str">
        <f ca="1">IF(($B25=" ")," ",VLOOKUP($B25,'C10 Entry Sheet'!$A$16:$K$515,3,FALSE))</f>
        <v xml:space="preserve"> </v>
      </c>
      <c r="E25" s="204" t="str">
        <f ca="1">IF(($B25=" ")," ",VLOOKUP($B25,'C10 Entry Sheet'!$A$16:$K$515,6,FALSE))</f>
        <v xml:space="preserve"> </v>
      </c>
      <c r="F25" s="204" t="str">
        <f ca="1">IF(($B25=" ")," ",VLOOKUP($B25,'C10 Entry Sheet'!$A$16:$K$515,4,FALSE))</f>
        <v xml:space="preserve"> </v>
      </c>
      <c r="G25" s="204" t="str">
        <f ca="1">IF(($B25=" ")," ",VLOOKUP($B25,'C10 Entry Sheet'!$A$16:$K$515,5,FALSE))</f>
        <v xml:space="preserve"> </v>
      </c>
      <c r="H25" s="209" t="str">
        <f ca="1">IF(($B25=" "),"",VLOOKUP($B25,'C10 Entry Sheet'!$A$16:$K$515,7,FALSE))</f>
        <v/>
      </c>
      <c r="I25" s="205" t="str">
        <f ca="1">IF(($B25=" ")," ",VLOOKUP($B25,'C10 Entry Sheet'!$A$16:$K$515,8,FALSE))</f>
        <v xml:space="preserve"> </v>
      </c>
      <c r="J25" s="205" t="str">
        <f ca="1">IF(($B25=" ")," ",VLOOKUP($B25,'C10 Entry Sheet'!$A$16:$K$515,9,FALSE))</f>
        <v xml:space="preserve"> </v>
      </c>
      <c r="K25" s="205" t="str">
        <f ca="1">IF(($B25=" ")," ",VLOOKUP($B25,'C10 Entry Sheet'!$A$16:$K$515,10,FALSE))</f>
        <v xml:space="preserve"> </v>
      </c>
      <c r="L25" s="209" t="str">
        <f t="shared" ca="1" si="0"/>
        <v/>
      </c>
      <c r="M25" s="318" t="str">
        <f t="shared" ca="1" si="0"/>
        <v/>
      </c>
      <c r="N25" s="321" t="str">
        <f ca="1">IF(($B25=" ")," ",VLOOKUP($B25,'C10 Entry Sheet'!$A$16:$K$515,11,FALSE))</f>
        <v xml:space="preserve"> </v>
      </c>
    </row>
    <row r="26" spans="1:14" s="206" customFormat="1" ht="21.75" hidden="1" customHeight="1">
      <c r="A26" s="311">
        <f t="shared" si="1"/>
        <v>10</v>
      </c>
      <c r="B26" s="202" t="str">
        <f ca="1">IF(ISBLANK('C10 Entry Sheet'!A25)," ",CELL("contents",'C10 Entry Sheet'!A25))</f>
        <v xml:space="preserve"> </v>
      </c>
      <c r="C26" s="203" t="str">
        <f ca="1">IF(($B26=" ")," ",VLOOKUP($B26,'C10 Entry Sheet'!$A$16:$K$515,2,FALSE))</f>
        <v xml:space="preserve"> </v>
      </c>
      <c r="D26" s="203" t="str">
        <f ca="1">IF(($B26=" ")," ",VLOOKUP($B26,'C10 Entry Sheet'!$A$16:$K$515,3,FALSE))</f>
        <v xml:space="preserve"> </v>
      </c>
      <c r="E26" s="204" t="str">
        <f ca="1">IF(($B26=" ")," ",VLOOKUP($B26,'C10 Entry Sheet'!$A$16:$K$515,6,FALSE))</f>
        <v xml:space="preserve"> </v>
      </c>
      <c r="F26" s="204" t="str">
        <f ca="1">IF(($B26=" ")," ",VLOOKUP($B26,'C10 Entry Sheet'!$A$16:$K$515,4,FALSE))</f>
        <v xml:space="preserve"> </v>
      </c>
      <c r="G26" s="204" t="str">
        <f ca="1">IF(($B26=" ")," ",VLOOKUP($B26,'C10 Entry Sheet'!$A$16:$K$515,5,FALSE))</f>
        <v xml:space="preserve"> </v>
      </c>
      <c r="H26" s="209" t="str">
        <f ca="1">IF(($B26=" "),"",VLOOKUP($B26,'C10 Entry Sheet'!$A$16:$K$515,7,FALSE))</f>
        <v/>
      </c>
      <c r="I26" s="205" t="str">
        <f ca="1">IF(($B26=" ")," ",VLOOKUP($B26,'C10 Entry Sheet'!$A$16:$K$515,8,FALSE))</f>
        <v xml:space="preserve"> </v>
      </c>
      <c r="J26" s="205" t="str">
        <f ca="1">IF(($B26=" ")," ",VLOOKUP($B26,'C10 Entry Sheet'!$A$16:$K$515,9,FALSE))</f>
        <v xml:space="preserve"> </v>
      </c>
      <c r="K26" s="205" t="str">
        <f ca="1">IF(($B26=" ")," ",VLOOKUP($B26,'C10 Entry Sheet'!$A$16:$K$515,10,FALSE))</f>
        <v xml:space="preserve"> </v>
      </c>
      <c r="L26" s="209" t="str">
        <f t="shared" ca="1" si="0"/>
        <v/>
      </c>
      <c r="M26" s="318" t="str">
        <f t="shared" ca="1" si="0"/>
        <v/>
      </c>
      <c r="N26" s="321" t="str">
        <f ca="1">IF(($B26=" ")," ",VLOOKUP($B26,'C10 Entry Sheet'!$A$16:$K$515,11,FALSE))</f>
        <v xml:space="preserve"> </v>
      </c>
    </row>
    <row r="27" spans="1:14" s="206" customFormat="1" ht="21.75" hidden="1" customHeight="1">
      <c r="A27" s="311">
        <f t="shared" si="1"/>
        <v>11</v>
      </c>
      <c r="B27" s="202" t="str">
        <f ca="1">IF(ISBLANK('C10 Entry Sheet'!A26)," ",CELL("contents",'C10 Entry Sheet'!A26))</f>
        <v xml:space="preserve"> </v>
      </c>
      <c r="C27" s="203" t="str">
        <f ca="1">IF(($B27=" ")," ",VLOOKUP($B27,'C10 Entry Sheet'!$A$16:$K$515,2,FALSE))</f>
        <v xml:space="preserve"> </v>
      </c>
      <c r="D27" s="203" t="str">
        <f ca="1">IF(($B27=" ")," ",VLOOKUP($B27,'C10 Entry Sheet'!$A$16:$K$515,3,FALSE))</f>
        <v xml:space="preserve"> </v>
      </c>
      <c r="E27" s="204" t="str">
        <f ca="1">IF(($B27=" ")," ",VLOOKUP($B27,'C10 Entry Sheet'!$A$16:$K$515,6,FALSE))</f>
        <v xml:space="preserve"> </v>
      </c>
      <c r="F27" s="204" t="str">
        <f ca="1">IF(($B27=" ")," ",VLOOKUP($B27,'C10 Entry Sheet'!$A$16:$K$515,4,FALSE))</f>
        <v xml:space="preserve"> </v>
      </c>
      <c r="G27" s="204" t="str">
        <f ca="1">IF(($B27=" ")," ",VLOOKUP($B27,'C10 Entry Sheet'!$A$16:$K$515,5,FALSE))</f>
        <v xml:space="preserve"> </v>
      </c>
      <c r="H27" s="209" t="str">
        <f ca="1">IF(($B27=" "),"",VLOOKUP($B27,'C10 Entry Sheet'!$A$16:$K$515,7,FALSE))</f>
        <v/>
      </c>
      <c r="I27" s="205" t="str">
        <f ca="1">IF(($B27=" ")," ",VLOOKUP($B27,'C10 Entry Sheet'!$A$16:$K$515,8,FALSE))</f>
        <v xml:space="preserve"> </v>
      </c>
      <c r="J27" s="205" t="str">
        <f ca="1">IF(($B27=" ")," ",VLOOKUP($B27,'C10 Entry Sheet'!$A$16:$K$515,9,FALSE))</f>
        <v xml:space="preserve"> </v>
      </c>
      <c r="K27" s="205" t="str">
        <f ca="1">IF(($B27=" ")," ",VLOOKUP($B27,'C10 Entry Sheet'!$A$16:$K$515,10,FALSE))</f>
        <v xml:space="preserve"> </v>
      </c>
      <c r="L27" s="209" t="str">
        <f t="shared" ca="1" si="0"/>
        <v/>
      </c>
      <c r="M27" s="318" t="str">
        <f t="shared" ca="1" si="0"/>
        <v/>
      </c>
      <c r="N27" s="321" t="str">
        <f ca="1">IF(($B27=" ")," ",VLOOKUP($B27,'C10 Entry Sheet'!$A$16:$K$515,11,FALSE))</f>
        <v xml:space="preserve"> </v>
      </c>
    </row>
    <row r="28" spans="1:14" s="206" customFormat="1" ht="21.75" hidden="1" customHeight="1">
      <c r="A28" s="311">
        <f t="shared" si="1"/>
        <v>12</v>
      </c>
      <c r="B28" s="202" t="str">
        <f ca="1">IF(ISBLANK('C10 Entry Sheet'!A27)," ",CELL("contents",'C10 Entry Sheet'!A27))</f>
        <v xml:space="preserve"> </v>
      </c>
      <c r="C28" s="203" t="str">
        <f ca="1">IF(($B28=" ")," ",VLOOKUP($B28,'C10 Entry Sheet'!$A$16:$K$515,2,FALSE))</f>
        <v xml:space="preserve"> </v>
      </c>
      <c r="D28" s="203" t="str">
        <f ca="1">IF(($B28=" ")," ",VLOOKUP($B28,'C10 Entry Sheet'!$A$16:$K$515,3,FALSE))</f>
        <v xml:space="preserve"> </v>
      </c>
      <c r="E28" s="204" t="str">
        <f ca="1">IF(($B28=" ")," ",VLOOKUP($B28,'C10 Entry Sheet'!$A$16:$K$515,6,FALSE))</f>
        <v xml:space="preserve"> </v>
      </c>
      <c r="F28" s="204" t="str">
        <f ca="1">IF(($B28=" ")," ",VLOOKUP($B28,'C10 Entry Sheet'!$A$16:$K$515,4,FALSE))</f>
        <v xml:space="preserve"> </v>
      </c>
      <c r="G28" s="204" t="str">
        <f ca="1">IF(($B28=" ")," ",VLOOKUP($B28,'C10 Entry Sheet'!$A$16:$K$515,5,FALSE))</f>
        <v xml:space="preserve"> </v>
      </c>
      <c r="H28" s="209" t="str">
        <f ca="1">IF(($B28=" "),"",VLOOKUP($B28,'C10 Entry Sheet'!$A$16:$K$515,7,FALSE))</f>
        <v/>
      </c>
      <c r="I28" s="205" t="str">
        <f ca="1">IF(($B28=" ")," ",VLOOKUP($B28,'C10 Entry Sheet'!$A$16:$K$515,8,FALSE))</f>
        <v xml:space="preserve"> </v>
      </c>
      <c r="J28" s="205" t="str">
        <f ca="1">IF(($B28=" ")," ",VLOOKUP($B28,'C10 Entry Sheet'!$A$16:$K$515,9,FALSE))</f>
        <v xml:space="preserve"> </v>
      </c>
      <c r="K28" s="205" t="str">
        <f ca="1">IF(($B28=" ")," ",VLOOKUP($B28,'C10 Entry Sheet'!$A$16:$K$515,10,FALSE))</f>
        <v xml:space="preserve"> </v>
      </c>
      <c r="L28" s="209" t="str">
        <f t="shared" ca="1" si="0"/>
        <v/>
      </c>
      <c r="M28" s="318" t="str">
        <f t="shared" ca="1" si="0"/>
        <v/>
      </c>
      <c r="N28" s="321" t="str">
        <f ca="1">IF(($B28=" ")," ",VLOOKUP($B28,'C10 Entry Sheet'!$A$16:$K$515,11,FALSE))</f>
        <v xml:space="preserve"> </v>
      </c>
    </row>
    <row r="29" spans="1:14" s="206" customFormat="1" ht="21.75" hidden="1" customHeight="1">
      <c r="A29" s="311">
        <f t="shared" si="1"/>
        <v>13</v>
      </c>
      <c r="B29" s="202" t="str">
        <f ca="1">IF(ISBLANK('C10 Entry Sheet'!A28)," ",CELL("contents",'C10 Entry Sheet'!A28))</f>
        <v xml:space="preserve"> </v>
      </c>
      <c r="C29" s="203" t="str">
        <f ca="1">IF(($B29=" ")," ",VLOOKUP($B29,'C10 Entry Sheet'!$A$16:$K$515,2,FALSE))</f>
        <v xml:space="preserve"> </v>
      </c>
      <c r="D29" s="203" t="str">
        <f ca="1">IF(($B29=" ")," ",VLOOKUP($B29,'C10 Entry Sheet'!$A$16:$K$515,3,FALSE))</f>
        <v xml:space="preserve"> </v>
      </c>
      <c r="E29" s="204" t="str">
        <f ca="1">IF(($B29=" ")," ",VLOOKUP($B29,'C10 Entry Sheet'!$A$16:$K$515,6,FALSE))</f>
        <v xml:space="preserve"> </v>
      </c>
      <c r="F29" s="204" t="str">
        <f ca="1">IF(($B29=" ")," ",VLOOKUP($B29,'C10 Entry Sheet'!$A$16:$K$515,4,FALSE))</f>
        <v xml:space="preserve"> </v>
      </c>
      <c r="G29" s="204" t="str">
        <f ca="1">IF(($B29=" ")," ",VLOOKUP($B29,'C10 Entry Sheet'!$A$16:$K$515,5,FALSE))</f>
        <v xml:space="preserve"> </v>
      </c>
      <c r="H29" s="209" t="str">
        <f ca="1">IF(($B29=" "),"",VLOOKUP($B29,'C10 Entry Sheet'!$A$16:$K$515,7,FALSE))</f>
        <v/>
      </c>
      <c r="I29" s="205" t="str">
        <f ca="1">IF(($B29=" ")," ",VLOOKUP($B29,'C10 Entry Sheet'!$A$16:$K$515,8,FALSE))</f>
        <v xml:space="preserve"> </v>
      </c>
      <c r="J29" s="205" t="str">
        <f ca="1">IF(($B29=" ")," ",VLOOKUP($B29,'C10 Entry Sheet'!$A$16:$K$515,9,FALSE))</f>
        <v xml:space="preserve"> </v>
      </c>
      <c r="K29" s="205" t="str">
        <f ca="1">IF(($B29=" ")," ",VLOOKUP($B29,'C10 Entry Sheet'!$A$16:$K$515,10,FALSE))</f>
        <v xml:space="preserve"> </v>
      </c>
      <c r="L29" s="209" t="str">
        <f t="shared" ca="1" si="0"/>
        <v/>
      </c>
      <c r="M29" s="318" t="str">
        <f t="shared" ca="1" si="0"/>
        <v/>
      </c>
      <c r="N29" s="321" t="str">
        <f ca="1">IF(($B29=" ")," ",VLOOKUP($B29,'C10 Entry Sheet'!$A$16:$K$515,11,FALSE))</f>
        <v xml:space="preserve"> </v>
      </c>
    </row>
    <row r="30" spans="1:14" s="206" customFormat="1" ht="21.75" hidden="1" customHeight="1">
      <c r="A30" s="311">
        <f t="shared" si="1"/>
        <v>14</v>
      </c>
      <c r="B30" s="202" t="str">
        <f ca="1">IF(ISBLANK('C10 Entry Sheet'!A29)," ",CELL("contents",'C10 Entry Sheet'!A29))</f>
        <v xml:space="preserve"> </v>
      </c>
      <c r="C30" s="203" t="str">
        <f ca="1">IF(($B30=" ")," ",VLOOKUP($B30,'C10 Entry Sheet'!$A$16:$K$515,2,FALSE))</f>
        <v xml:space="preserve"> </v>
      </c>
      <c r="D30" s="203" t="str">
        <f ca="1">IF(($B30=" ")," ",VLOOKUP($B30,'C10 Entry Sheet'!$A$16:$K$515,3,FALSE))</f>
        <v xml:space="preserve"> </v>
      </c>
      <c r="E30" s="204" t="str">
        <f ca="1">IF(($B30=" ")," ",VLOOKUP($B30,'C10 Entry Sheet'!$A$16:$K$515,6,FALSE))</f>
        <v xml:space="preserve"> </v>
      </c>
      <c r="F30" s="204" t="str">
        <f ca="1">IF(($B30=" ")," ",VLOOKUP($B30,'C10 Entry Sheet'!$A$16:$K$515,4,FALSE))</f>
        <v xml:space="preserve"> </v>
      </c>
      <c r="G30" s="204" t="str">
        <f ca="1">IF(($B30=" ")," ",VLOOKUP($B30,'C10 Entry Sheet'!$A$16:$K$515,5,FALSE))</f>
        <v xml:space="preserve"> </v>
      </c>
      <c r="H30" s="209" t="str">
        <f ca="1">IF(($B30=" "),"",VLOOKUP($B30,'C10 Entry Sheet'!$A$16:$K$515,7,FALSE))</f>
        <v/>
      </c>
      <c r="I30" s="205" t="str">
        <f ca="1">IF(($B30=" ")," ",VLOOKUP($B30,'C10 Entry Sheet'!$A$16:$K$515,8,FALSE))</f>
        <v xml:space="preserve"> </v>
      </c>
      <c r="J30" s="205" t="str">
        <f ca="1">IF(($B30=" ")," ",VLOOKUP($B30,'C10 Entry Sheet'!$A$16:$K$515,9,FALSE))</f>
        <v xml:space="preserve"> </v>
      </c>
      <c r="K30" s="205" t="str">
        <f ca="1">IF(($B30=" ")," ",VLOOKUP($B30,'C10 Entry Sheet'!$A$16:$K$515,10,FALSE))</f>
        <v xml:space="preserve"> </v>
      </c>
      <c r="L30" s="209" t="str">
        <f t="shared" ca="1" si="0"/>
        <v/>
      </c>
      <c r="M30" s="318" t="str">
        <f t="shared" ca="1" si="0"/>
        <v/>
      </c>
      <c r="N30" s="321" t="str">
        <f ca="1">IF(($B30=" ")," ",VLOOKUP($B30,'C10 Entry Sheet'!$A$16:$K$515,11,FALSE))</f>
        <v xml:space="preserve"> </v>
      </c>
    </row>
    <row r="31" spans="1:14" s="206" customFormat="1" ht="21.75" hidden="1" customHeight="1">
      <c r="A31" s="311">
        <f t="shared" si="1"/>
        <v>15</v>
      </c>
      <c r="B31" s="202" t="str">
        <f ca="1">IF(ISBLANK('C10 Entry Sheet'!A30)," ",CELL("contents",'C10 Entry Sheet'!A30))</f>
        <v xml:space="preserve"> </v>
      </c>
      <c r="C31" s="203" t="str">
        <f ca="1">IF(($B31=" ")," ",VLOOKUP($B31,'C10 Entry Sheet'!$A$16:$K$515,2,FALSE))</f>
        <v xml:space="preserve"> </v>
      </c>
      <c r="D31" s="203" t="str">
        <f ca="1">IF(($B31=" ")," ",VLOOKUP($B31,'C10 Entry Sheet'!$A$16:$K$515,3,FALSE))</f>
        <v xml:space="preserve"> </v>
      </c>
      <c r="E31" s="204" t="str">
        <f ca="1">IF(($B31=" ")," ",VLOOKUP($B31,'C10 Entry Sheet'!$A$16:$K$515,6,FALSE))</f>
        <v xml:space="preserve"> </v>
      </c>
      <c r="F31" s="204" t="str">
        <f ca="1">IF(($B31=" ")," ",VLOOKUP($B31,'C10 Entry Sheet'!$A$16:$K$515,4,FALSE))</f>
        <v xml:space="preserve"> </v>
      </c>
      <c r="G31" s="204" t="str">
        <f ca="1">IF(($B31=" ")," ",VLOOKUP($B31,'C10 Entry Sheet'!$A$16:$K$515,5,FALSE))</f>
        <v xml:space="preserve"> </v>
      </c>
      <c r="H31" s="209" t="str">
        <f ca="1">IF(($B31=" "),"",VLOOKUP($B31,'C10 Entry Sheet'!$A$16:$K$515,7,FALSE))</f>
        <v/>
      </c>
      <c r="I31" s="205" t="str">
        <f ca="1">IF(($B31=" ")," ",VLOOKUP($B31,'C10 Entry Sheet'!$A$16:$K$515,8,FALSE))</f>
        <v xml:space="preserve"> </v>
      </c>
      <c r="J31" s="205" t="str">
        <f ca="1">IF(($B31=" ")," ",VLOOKUP($B31,'C10 Entry Sheet'!$A$16:$K$515,9,FALSE))</f>
        <v xml:space="preserve"> </v>
      </c>
      <c r="K31" s="205" t="str">
        <f ca="1">IF(($B31=" ")," ",VLOOKUP($B31,'C10 Entry Sheet'!$A$16:$K$515,10,FALSE))</f>
        <v xml:space="preserve"> </v>
      </c>
      <c r="L31" s="209" t="str">
        <f t="shared" ca="1" si="0"/>
        <v/>
      </c>
      <c r="M31" s="318" t="str">
        <f t="shared" ca="1" si="0"/>
        <v/>
      </c>
      <c r="N31" s="321" t="str">
        <f ca="1">IF(($B31=" ")," ",VLOOKUP($B31,'C10 Entry Sheet'!$A$16:$K$515,11,FALSE))</f>
        <v xml:space="preserve"> </v>
      </c>
    </row>
    <row r="32" spans="1:14" s="206" customFormat="1" ht="21.75" hidden="1" customHeight="1">
      <c r="A32" s="311">
        <f t="shared" si="1"/>
        <v>16</v>
      </c>
      <c r="B32" s="202" t="str">
        <f ca="1">IF(ISBLANK('C10 Entry Sheet'!A31)," ",CELL("contents",'C10 Entry Sheet'!A31))</f>
        <v xml:space="preserve"> </v>
      </c>
      <c r="C32" s="203" t="str">
        <f ca="1">IF(($B32=" ")," ",VLOOKUP($B32,'C10 Entry Sheet'!$A$16:$K$515,2,FALSE))</f>
        <v xml:space="preserve"> </v>
      </c>
      <c r="D32" s="203" t="str">
        <f ca="1">IF(($B32=" ")," ",VLOOKUP($B32,'C10 Entry Sheet'!$A$16:$K$515,3,FALSE))</f>
        <v xml:space="preserve"> </v>
      </c>
      <c r="E32" s="204" t="str">
        <f ca="1">IF(($B32=" ")," ",VLOOKUP($B32,'C10 Entry Sheet'!$A$16:$K$515,6,FALSE))</f>
        <v xml:space="preserve"> </v>
      </c>
      <c r="F32" s="204" t="str">
        <f ca="1">IF(($B32=" ")," ",VLOOKUP($B32,'C10 Entry Sheet'!$A$16:$K$515,4,FALSE))</f>
        <v xml:space="preserve"> </v>
      </c>
      <c r="G32" s="204" t="str">
        <f ca="1">IF(($B32=" ")," ",VLOOKUP($B32,'C10 Entry Sheet'!$A$16:$K$515,5,FALSE))</f>
        <v xml:space="preserve"> </v>
      </c>
      <c r="H32" s="209" t="str">
        <f ca="1">IF(($B32=" "),"",VLOOKUP($B32,'C10 Entry Sheet'!$A$16:$K$515,7,FALSE))</f>
        <v/>
      </c>
      <c r="I32" s="205" t="str">
        <f ca="1">IF(($B32=" ")," ",VLOOKUP($B32,'C10 Entry Sheet'!$A$16:$K$515,8,FALSE))</f>
        <v xml:space="preserve"> </v>
      </c>
      <c r="J32" s="205" t="str">
        <f ca="1">IF(($B32=" ")," ",VLOOKUP($B32,'C10 Entry Sheet'!$A$16:$K$515,9,FALSE))</f>
        <v xml:space="preserve"> </v>
      </c>
      <c r="K32" s="205" t="str">
        <f ca="1">IF(($B32=" ")," ",VLOOKUP($B32,'C10 Entry Sheet'!$A$16:$K$515,10,FALSE))</f>
        <v xml:space="preserve"> </v>
      </c>
      <c r="L32" s="209" t="str">
        <f t="shared" ca="1" si="0"/>
        <v/>
      </c>
      <c r="M32" s="318" t="str">
        <f t="shared" ca="1" si="0"/>
        <v/>
      </c>
      <c r="N32" s="321" t="str">
        <f ca="1">IF(($B32=" ")," ",VLOOKUP($B32,'C10 Entry Sheet'!$A$16:$K$515,11,FALSE))</f>
        <v xml:space="preserve"> </v>
      </c>
    </row>
    <row r="33" spans="1:14" s="206" customFormat="1" ht="21.75" hidden="1" customHeight="1">
      <c r="A33" s="311">
        <f t="shared" si="1"/>
        <v>17</v>
      </c>
      <c r="B33" s="202" t="str">
        <f ca="1">IF(ISBLANK('C10 Entry Sheet'!A32)," ",CELL("contents",'C10 Entry Sheet'!A32))</f>
        <v xml:space="preserve"> </v>
      </c>
      <c r="C33" s="203" t="str">
        <f ca="1">IF(($B33=" ")," ",VLOOKUP($B33,'C10 Entry Sheet'!$A$16:$K$515,2,FALSE))</f>
        <v xml:space="preserve"> </v>
      </c>
      <c r="D33" s="203" t="str">
        <f ca="1">IF(($B33=" ")," ",VLOOKUP($B33,'C10 Entry Sheet'!$A$16:$K$515,3,FALSE))</f>
        <v xml:space="preserve"> </v>
      </c>
      <c r="E33" s="204" t="str">
        <f ca="1">IF(($B33=" ")," ",VLOOKUP($B33,'C10 Entry Sheet'!$A$16:$K$515,6,FALSE))</f>
        <v xml:space="preserve"> </v>
      </c>
      <c r="F33" s="204" t="str">
        <f ca="1">IF(($B33=" ")," ",VLOOKUP($B33,'C10 Entry Sheet'!$A$16:$K$515,4,FALSE))</f>
        <v xml:space="preserve"> </v>
      </c>
      <c r="G33" s="204" t="str">
        <f ca="1">IF(($B33=" ")," ",VLOOKUP($B33,'C10 Entry Sheet'!$A$16:$K$515,5,FALSE))</f>
        <v xml:space="preserve"> </v>
      </c>
      <c r="H33" s="209" t="str">
        <f ca="1">IF(($B33=" "),"",VLOOKUP($B33,'C10 Entry Sheet'!$A$16:$K$515,7,FALSE))</f>
        <v/>
      </c>
      <c r="I33" s="205" t="str">
        <f ca="1">IF(($B33=" ")," ",VLOOKUP($B33,'C10 Entry Sheet'!$A$16:$K$515,8,FALSE))</f>
        <v xml:space="preserve"> </v>
      </c>
      <c r="J33" s="205" t="str">
        <f ca="1">IF(($B33=" ")," ",VLOOKUP($B33,'C10 Entry Sheet'!$A$16:$K$515,9,FALSE))</f>
        <v xml:space="preserve"> </v>
      </c>
      <c r="K33" s="205" t="str">
        <f ca="1">IF(($B33=" ")," ",VLOOKUP($B33,'C10 Entry Sheet'!$A$16:$K$515,10,FALSE))</f>
        <v xml:space="preserve"> </v>
      </c>
      <c r="L33" s="209" t="str">
        <f t="shared" ca="1" si="0"/>
        <v/>
      </c>
      <c r="M33" s="318" t="str">
        <f t="shared" ca="1" si="0"/>
        <v/>
      </c>
      <c r="N33" s="321" t="str">
        <f ca="1">IF(($B33=" ")," ",VLOOKUP($B33,'C10 Entry Sheet'!$A$16:$K$515,11,FALSE))</f>
        <v xml:space="preserve"> </v>
      </c>
    </row>
    <row r="34" spans="1:14" s="206" customFormat="1" ht="21.75" hidden="1" customHeight="1">
      <c r="A34" s="311">
        <f t="shared" si="1"/>
        <v>18</v>
      </c>
      <c r="B34" s="202" t="str">
        <f ca="1">IF(ISBLANK('C10 Entry Sheet'!A33)," ",CELL("contents",'C10 Entry Sheet'!A33))</f>
        <v xml:space="preserve"> </v>
      </c>
      <c r="C34" s="203" t="str">
        <f ca="1">IF(($B34=" ")," ",VLOOKUP($B34,'C10 Entry Sheet'!$A$16:$K$515,2,FALSE))</f>
        <v xml:space="preserve"> </v>
      </c>
      <c r="D34" s="203" t="str">
        <f ca="1">IF(($B34=" ")," ",VLOOKUP($B34,'C10 Entry Sheet'!$A$16:$K$515,3,FALSE))</f>
        <v xml:space="preserve"> </v>
      </c>
      <c r="E34" s="204" t="str">
        <f ca="1">IF(($B34=" ")," ",VLOOKUP($B34,'C10 Entry Sheet'!$A$16:$K$515,6,FALSE))</f>
        <v xml:space="preserve"> </v>
      </c>
      <c r="F34" s="204" t="str">
        <f ca="1">IF(($B34=" ")," ",VLOOKUP($B34,'C10 Entry Sheet'!$A$16:$K$515,4,FALSE))</f>
        <v xml:space="preserve"> </v>
      </c>
      <c r="G34" s="204" t="str">
        <f ca="1">IF(($B34=" ")," ",VLOOKUP($B34,'C10 Entry Sheet'!$A$16:$K$515,5,FALSE))</f>
        <v xml:space="preserve"> </v>
      </c>
      <c r="H34" s="209" t="str">
        <f ca="1">IF(($B34=" "),"",VLOOKUP($B34,'C10 Entry Sheet'!$A$16:$K$515,7,FALSE))</f>
        <v/>
      </c>
      <c r="I34" s="205" t="str">
        <f ca="1">IF(($B34=" ")," ",VLOOKUP($B34,'C10 Entry Sheet'!$A$16:$K$515,8,FALSE))</f>
        <v xml:space="preserve"> </v>
      </c>
      <c r="J34" s="205" t="str">
        <f ca="1">IF(($B34=" ")," ",VLOOKUP($B34,'C10 Entry Sheet'!$A$16:$K$515,9,FALSE))</f>
        <v xml:space="preserve"> </v>
      </c>
      <c r="K34" s="205" t="str">
        <f ca="1">IF(($B34=" ")," ",VLOOKUP($B34,'C10 Entry Sheet'!$A$16:$K$515,10,FALSE))</f>
        <v xml:space="preserve"> </v>
      </c>
      <c r="L34" s="209" t="str">
        <f t="shared" ca="1" si="0"/>
        <v/>
      </c>
      <c r="M34" s="318" t="str">
        <f t="shared" ca="1" si="0"/>
        <v/>
      </c>
      <c r="N34" s="321" t="str">
        <f ca="1">IF(($B34=" ")," ",VLOOKUP($B34,'C10 Entry Sheet'!$A$16:$K$515,11,FALSE))</f>
        <v xml:space="preserve"> </v>
      </c>
    </row>
    <row r="35" spans="1:14" s="206" customFormat="1" ht="21.75" hidden="1" customHeight="1">
      <c r="A35" s="311">
        <f t="shared" si="1"/>
        <v>19</v>
      </c>
      <c r="B35" s="202" t="str">
        <f ca="1">IF(ISBLANK('C10 Entry Sheet'!A34)," ",CELL("contents",'C10 Entry Sheet'!A34))</f>
        <v xml:space="preserve"> </v>
      </c>
      <c r="C35" s="203" t="str">
        <f ca="1">IF(($B35=" ")," ",VLOOKUP($B35,'C10 Entry Sheet'!$A$16:$K$515,2,FALSE))</f>
        <v xml:space="preserve"> </v>
      </c>
      <c r="D35" s="203" t="str">
        <f ca="1">IF(($B35=" ")," ",VLOOKUP($B35,'C10 Entry Sheet'!$A$16:$K$515,3,FALSE))</f>
        <v xml:space="preserve"> </v>
      </c>
      <c r="E35" s="204" t="str">
        <f ca="1">IF(($B35=" ")," ",VLOOKUP($B35,'C10 Entry Sheet'!$A$16:$K$515,6,FALSE))</f>
        <v xml:space="preserve"> </v>
      </c>
      <c r="F35" s="204" t="str">
        <f ca="1">IF(($B35=" ")," ",VLOOKUP($B35,'C10 Entry Sheet'!$A$16:$K$515,4,FALSE))</f>
        <v xml:space="preserve"> </v>
      </c>
      <c r="G35" s="204" t="str">
        <f ca="1">IF(($B35=" ")," ",VLOOKUP($B35,'C10 Entry Sheet'!$A$16:$K$515,5,FALSE))</f>
        <v xml:space="preserve"> </v>
      </c>
      <c r="H35" s="209" t="str">
        <f ca="1">IF(($B35=" "),"",VLOOKUP($B35,'C10 Entry Sheet'!$A$16:$K$515,7,FALSE))</f>
        <v/>
      </c>
      <c r="I35" s="205" t="str">
        <f ca="1">IF(($B35=" ")," ",VLOOKUP($B35,'C10 Entry Sheet'!$A$16:$K$515,8,FALSE))</f>
        <v xml:space="preserve"> </v>
      </c>
      <c r="J35" s="205" t="str">
        <f ca="1">IF(($B35=" ")," ",VLOOKUP($B35,'C10 Entry Sheet'!$A$16:$K$515,9,FALSE))</f>
        <v xml:space="preserve"> </v>
      </c>
      <c r="K35" s="205" t="str">
        <f ca="1">IF(($B35=" ")," ",VLOOKUP($B35,'C10 Entry Sheet'!$A$16:$K$515,10,FALSE))</f>
        <v xml:space="preserve"> </v>
      </c>
      <c r="L35" s="209" t="str">
        <f t="shared" ca="1" si="0"/>
        <v/>
      </c>
      <c r="M35" s="318" t="str">
        <f t="shared" ca="1" si="0"/>
        <v/>
      </c>
      <c r="N35" s="321" t="str">
        <f ca="1">IF(($B35=" ")," ",VLOOKUP($B35,'C10 Entry Sheet'!$A$16:$K$515,11,FALSE))</f>
        <v xml:space="preserve"> </v>
      </c>
    </row>
    <row r="36" spans="1:14" s="206" customFormat="1" ht="21.75" hidden="1" customHeight="1">
      <c r="A36" s="311">
        <f t="shared" si="1"/>
        <v>20</v>
      </c>
      <c r="B36" s="202" t="str">
        <f ca="1">IF(ISBLANK('C10 Entry Sheet'!A35)," ",CELL("contents",'C10 Entry Sheet'!A35))</f>
        <v xml:space="preserve"> </v>
      </c>
      <c r="C36" s="203" t="str">
        <f ca="1">IF(($B36=" ")," ",VLOOKUP($B36,'C10 Entry Sheet'!$A$16:$K$515,2,FALSE))</f>
        <v xml:space="preserve"> </v>
      </c>
      <c r="D36" s="203" t="str">
        <f ca="1">IF(($B36=" ")," ",VLOOKUP($B36,'C10 Entry Sheet'!$A$16:$K$515,3,FALSE))</f>
        <v xml:space="preserve"> </v>
      </c>
      <c r="E36" s="204" t="str">
        <f ca="1">IF(($B36=" ")," ",VLOOKUP($B36,'C10 Entry Sheet'!$A$16:$K$515,6,FALSE))</f>
        <v xml:space="preserve"> </v>
      </c>
      <c r="F36" s="204" t="str">
        <f ca="1">IF(($B36=" ")," ",VLOOKUP($B36,'C10 Entry Sheet'!$A$16:$K$515,4,FALSE))</f>
        <v xml:space="preserve"> </v>
      </c>
      <c r="G36" s="204" t="str">
        <f ca="1">IF(($B36=" ")," ",VLOOKUP($B36,'C10 Entry Sheet'!$A$16:$K$515,5,FALSE))</f>
        <v xml:space="preserve"> </v>
      </c>
      <c r="H36" s="209" t="str">
        <f ca="1">IF(($B36=" "),"",VLOOKUP($B36,'C10 Entry Sheet'!$A$16:$K$515,7,FALSE))</f>
        <v/>
      </c>
      <c r="I36" s="205" t="str">
        <f ca="1">IF(($B36=" ")," ",VLOOKUP($B36,'C10 Entry Sheet'!$A$16:$K$515,8,FALSE))</f>
        <v xml:space="preserve"> </v>
      </c>
      <c r="J36" s="205" t="str">
        <f ca="1">IF(($B36=" ")," ",VLOOKUP($B36,'C10 Entry Sheet'!$A$16:$K$515,9,FALSE))</f>
        <v xml:space="preserve"> </v>
      </c>
      <c r="K36" s="205" t="str">
        <f ca="1">IF(($B36=" ")," ",VLOOKUP($B36,'C10 Entry Sheet'!$A$16:$K$515,10,FALSE))</f>
        <v xml:space="preserve"> </v>
      </c>
      <c r="L36" s="209" t="str">
        <f t="shared" ca="1" si="0"/>
        <v/>
      </c>
      <c r="M36" s="318" t="str">
        <f t="shared" ca="1" si="0"/>
        <v/>
      </c>
      <c r="N36" s="321" t="str">
        <f ca="1">IF(($B36=" ")," ",VLOOKUP($B36,'C10 Entry Sheet'!$A$16:$K$515,11,FALSE))</f>
        <v xml:space="preserve"> </v>
      </c>
    </row>
    <row r="37" spans="1:14" s="206" customFormat="1" ht="21.75" hidden="1" customHeight="1">
      <c r="A37" s="311">
        <f t="shared" si="1"/>
        <v>21</v>
      </c>
      <c r="B37" s="202" t="str">
        <f ca="1">IF(ISBLANK('C10 Entry Sheet'!A36)," ",CELL("contents",'C10 Entry Sheet'!A36))</f>
        <v xml:space="preserve"> </v>
      </c>
      <c r="C37" s="203" t="str">
        <f ca="1">IF(($B37=" ")," ",VLOOKUP($B37,'C10 Entry Sheet'!$A$16:$K$515,2,FALSE))</f>
        <v xml:space="preserve"> </v>
      </c>
      <c r="D37" s="203" t="str">
        <f ca="1">IF(($B37=" ")," ",VLOOKUP($B37,'C10 Entry Sheet'!$A$16:$K$515,3,FALSE))</f>
        <v xml:space="preserve"> </v>
      </c>
      <c r="E37" s="204" t="str">
        <f ca="1">IF(($B37=" ")," ",VLOOKUP($B37,'C10 Entry Sheet'!$A$16:$K$515,6,FALSE))</f>
        <v xml:space="preserve"> </v>
      </c>
      <c r="F37" s="204" t="str">
        <f ca="1">IF(($B37=" ")," ",VLOOKUP($B37,'C10 Entry Sheet'!$A$16:$K$515,4,FALSE))</f>
        <v xml:space="preserve"> </v>
      </c>
      <c r="G37" s="204" t="str">
        <f ca="1">IF(($B37=" ")," ",VLOOKUP($B37,'C10 Entry Sheet'!$A$16:$K$515,5,FALSE))</f>
        <v xml:space="preserve"> </v>
      </c>
      <c r="H37" s="209" t="str">
        <f ca="1">IF(($B37=" "),"",VLOOKUP($B37,'C10 Entry Sheet'!$A$16:$K$515,7,FALSE))</f>
        <v/>
      </c>
      <c r="I37" s="205" t="str">
        <f ca="1">IF(($B37=" ")," ",VLOOKUP($B37,'C10 Entry Sheet'!$A$16:$K$515,8,FALSE))</f>
        <v xml:space="preserve"> </v>
      </c>
      <c r="J37" s="205" t="str">
        <f ca="1">IF(($B37=" ")," ",VLOOKUP($B37,'C10 Entry Sheet'!$A$16:$K$515,9,FALSE))</f>
        <v xml:space="preserve"> </v>
      </c>
      <c r="K37" s="205" t="str">
        <f ca="1">IF(($B37=" ")," ",VLOOKUP($B37,'C10 Entry Sheet'!$A$16:$K$515,10,FALSE))</f>
        <v xml:space="preserve"> </v>
      </c>
      <c r="L37" s="209" t="str">
        <f t="shared" ca="1" si="0"/>
        <v/>
      </c>
      <c r="M37" s="318" t="str">
        <f t="shared" ca="1" si="0"/>
        <v/>
      </c>
      <c r="N37" s="321" t="str">
        <f ca="1">IF(($B37=" ")," ",VLOOKUP($B37,'C10 Entry Sheet'!$A$16:$K$515,11,FALSE))</f>
        <v xml:space="preserve"> </v>
      </c>
    </row>
    <row r="38" spans="1:14" s="206" customFormat="1" ht="21.75" hidden="1" customHeight="1">
      <c r="A38" s="311">
        <f t="shared" ref="A38:A60" si="2">SUM(A37+1)</f>
        <v>22</v>
      </c>
      <c r="B38" s="202" t="str">
        <f ca="1">IF(ISBLANK('C10 Entry Sheet'!A37)," ",CELL("contents",'C10 Entry Sheet'!A37))</f>
        <v xml:space="preserve"> </v>
      </c>
      <c r="C38" s="203" t="str">
        <f ca="1">IF(($B38=" ")," ",VLOOKUP($B38,'C10 Entry Sheet'!$A$16:$K$515,2,FALSE))</f>
        <v xml:space="preserve"> </v>
      </c>
      <c r="D38" s="203" t="str">
        <f ca="1">IF(($B38=" ")," ",VLOOKUP($B38,'C10 Entry Sheet'!$A$16:$K$515,3,FALSE))</f>
        <v xml:space="preserve"> </v>
      </c>
      <c r="E38" s="204" t="str">
        <f ca="1">IF(($B38=" ")," ",VLOOKUP($B38,'C10 Entry Sheet'!$A$16:$K$515,6,FALSE))</f>
        <v xml:space="preserve"> </v>
      </c>
      <c r="F38" s="204" t="str">
        <f ca="1">IF(($B38=" ")," ",VLOOKUP($B38,'C10 Entry Sheet'!$A$16:$K$515,4,FALSE))</f>
        <v xml:space="preserve"> </v>
      </c>
      <c r="G38" s="204" t="str">
        <f ca="1">IF(($B38=" ")," ",VLOOKUP($B38,'C10 Entry Sheet'!$A$16:$K$515,5,FALSE))</f>
        <v xml:space="preserve"> </v>
      </c>
      <c r="H38" s="209" t="str">
        <f ca="1">IF(($B38=" "),"",VLOOKUP($B38,'C10 Entry Sheet'!$A$16:$K$515,7,FALSE))</f>
        <v/>
      </c>
      <c r="I38" s="205" t="str">
        <f ca="1">IF(($B38=" ")," ",VLOOKUP($B38,'C10 Entry Sheet'!$A$16:$K$515,8,FALSE))</f>
        <v xml:space="preserve"> </v>
      </c>
      <c r="J38" s="205" t="str">
        <f ca="1">IF(($B38=" ")," ",VLOOKUP($B38,'C10 Entry Sheet'!$A$16:$K$515,9,FALSE))</f>
        <v xml:space="preserve"> </v>
      </c>
      <c r="K38" s="205" t="str">
        <f ca="1">IF(($B38=" ")," ",VLOOKUP($B38,'C10 Entry Sheet'!$A$16:$K$515,10,FALSE))</f>
        <v xml:space="preserve"> </v>
      </c>
      <c r="L38" s="209" t="str">
        <f t="shared" ca="1" si="0"/>
        <v/>
      </c>
      <c r="M38" s="318" t="str">
        <f t="shared" ca="1" si="0"/>
        <v/>
      </c>
      <c r="N38" s="321" t="str">
        <f ca="1">IF(($B38=" ")," ",VLOOKUP($B38,'C10 Entry Sheet'!$A$16:$K$515,11,FALSE))</f>
        <v xml:space="preserve"> </v>
      </c>
    </row>
    <row r="39" spans="1:14" s="206" customFormat="1" ht="21.75" hidden="1" customHeight="1">
      <c r="A39" s="311">
        <f t="shared" si="2"/>
        <v>23</v>
      </c>
      <c r="B39" s="202" t="str">
        <f ca="1">IF(ISBLANK('C10 Entry Sheet'!A38)," ",CELL("contents",'C10 Entry Sheet'!A38))</f>
        <v xml:space="preserve"> </v>
      </c>
      <c r="C39" s="203" t="str">
        <f ca="1">IF(($B39=" ")," ",VLOOKUP($B39,'C10 Entry Sheet'!$A$16:$K$515,2,FALSE))</f>
        <v xml:space="preserve"> </v>
      </c>
      <c r="D39" s="203" t="str">
        <f ca="1">IF(($B39=" ")," ",VLOOKUP($B39,'C10 Entry Sheet'!$A$16:$K$515,3,FALSE))</f>
        <v xml:space="preserve"> </v>
      </c>
      <c r="E39" s="204" t="str">
        <f ca="1">IF(($B39=" ")," ",VLOOKUP($B39,'C10 Entry Sheet'!$A$16:$K$515,6,FALSE))</f>
        <v xml:space="preserve"> </v>
      </c>
      <c r="F39" s="204" t="str">
        <f ca="1">IF(($B39=" ")," ",VLOOKUP($B39,'C10 Entry Sheet'!$A$16:$K$515,4,FALSE))</f>
        <v xml:space="preserve"> </v>
      </c>
      <c r="G39" s="204" t="str">
        <f ca="1">IF(($B39=" ")," ",VLOOKUP($B39,'C10 Entry Sheet'!$A$16:$K$515,5,FALSE))</f>
        <v xml:space="preserve"> </v>
      </c>
      <c r="H39" s="209" t="str">
        <f ca="1">IF(($B39=" "),"",VLOOKUP($B39,'C10 Entry Sheet'!$A$16:$K$515,7,FALSE))</f>
        <v/>
      </c>
      <c r="I39" s="205" t="str">
        <f ca="1">IF(($B39=" ")," ",VLOOKUP($B39,'C10 Entry Sheet'!$A$16:$K$515,8,FALSE))</f>
        <v xml:space="preserve"> </v>
      </c>
      <c r="J39" s="205" t="str">
        <f ca="1">IF(($B39=" ")," ",VLOOKUP($B39,'C10 Entry Sheet'!$A$16:$K$515,9,FALSE))</f>
        <v xml:space="preserve"> </v>
      </c>
      <c r="K39" s="205" t="str">
        <f ca="1">IF(($B39=" ")," ",VLOOKUP($B39,'C10 Entry Sheet'!$A$16:$K$515,10,FALSE))</f>
        <v xml:space="preserve"> </v>
      </c>
      <c r="L39" s="209" t="str">
        <f t="shared" ca="1" si="0"/>
        <v/>
      </c>
      <c r="M39" s="318" t="str">
        <f t="shared" ca="1" si="0"/>
        <v/>
      </c>
      <c r="N39" s="321" t="str">
        <f ca="1">IF(($B39=" ")," ",VLOOKUP($B39,'C10 Entry Sheet'!$A$16:$K$515,11,FALSE))</f>
        <v xml:space="preserve"> </v>
      </c>
    </row>
    <row r="40" spans="1:14" s="206" customFormat="1" ht="21.75" hidden="1" customHeight="1">
      <c r="A40" s="311">
        <f t="shared" si="2"/>
        <v>24</v>
      </c>
      <c r="B40" s="202" t="str">
        <f ca="1">IF(ISBLANK('C10 Entry Sheet'!A39)," ",CELL("contents",'C10 Entry Sheet'!A39))</f>
        <v xml:space="preserve"> </v>
      </c>
      <c r="C40" s="203" t="str">
        <f ca="1">IF(($B40=" ")," ",VLOOKUP($B40,'C10 Entry Sheet'!$A$16:$K$515,2,FALSE))</f>
        <v xml:space="preserve"> </v>
      </c>
      <c r="D40" s="203" t="str">
        <f ca="1">IF(($B40=" ")," ",VLOOKUP($B40,'C10 Entry Sheet'!$A$16:$K$515,3,FALSE))</f>
        <v xml:space="preserve"> </v>
      </c>
      <c r="E40" s="204" t="str">
        <f ca="1">IF(($B40=" ")," ",VLOOKUP($B40,'C10 Entry Sheet'!$A$16:$K$515,6,FALSE))</f>
        <v xml:space="preserve"> </v>
      </c>
      <c r="F40" s="204" t="str">
        <f ca="1">IF(($B40=" ")," ",VLOOKUP($B40,'C10 Entry Sheet'!$A$16:$K$515,4,FALSE))</f>
        <v xml:space="preserve"> </v>
      </c>
      <c r="G40" s="204" t="str">
        <f ca="1">IF(($B40=" ")," ",VLOOKUP($B40,'C10 Entry Sheet'!$A$16:$K$515,5,FALSE))</f>
        <v xml:space="preserve"> </v>
      </c>
      <c r="H40" s="209" t="str">
        <f ca="1">IF(($B40=" "),"",VLOOKUP($B40,'C10 Entry Sheet'!$A$16:$K$515,7,FALSE))</f>
        <v/>
      </c>
      <c r="I40" s="205" t="str">
        <f ca="1">IF(($B40=" ")," ",VLOOKUP($B40,'C10 Entry Sheet'!$A$16:$K$515,8,FALSE))</f>
        <v xml:space="preserve"> </v>
      </c>
      <c r="J40" s="205" t="str">
        <f ca="1">IF(($B40=" ")," ",VLOOKUP($B40,'C10 Entry Sheet'!$A$16:$K$515,9,FALSE))</f>
        <v xml:space="preserve"> </v>
      </c>
      <c r="K40" s="205" t="str">
        <f ca="1">IF(($B40=" ")," ",VLOOKUP($B40,'C10 Entry Sheet'!$A$16:$K$515,10,FALSE))</f>
        <v xml:space="preserve"> </v>
      </c>
      <c r="L40" s="209" t="str">
        <f t="shared" ca="1" si="0"/>
        <v/>
      </c>
      <c r="M40" s="318" t="str">
        <f t="shared" ca="1" si="0"/>
        <v/>
      </c>
      <c r="N40" s="321" t="str">
        <f ca="1">IF(($B40=" ")," ",VLOOKUP($B40,'C10 Entry Sheet'!$A$16:$K$515,11,FALSE))</f>
        <v xml:space="preserve"> </v>
      </c>
    </row>
    <row r="41" spans="1:14" s="206" customFormat="1" ht="21.75" hidden="1" customHeight="1">
      <c r="A41" s="311">
        <f t="shared" si="2"/>
        <v>25</v>
      </c>
      <c r="B41" s="202" t="str">
        <f ca="1">IF(ISBLANK('C10 Entry Sheet'!A40)," ",CELL("contents",'C10 Entry Sheet'!A40))</f>
        <v xml:space="preserve"> </v>
      </c>
      <c r="C41" s="203" t="str">
        <f ca="1">IF(($B41=" ")," ",VLOOKUP($B41,'C10 Entry Sheet'!$A$16:$K$515,2,FALSE))</f>
        <v xml:space="preserve"> </v>
      </c>
      <c r="D41" s="203" t="str">
        <f ca="1">IF(($B41=" ")," ",VLOOKUP($B41,'C10 Entry Sheet'!$A$16:$K$515,3,FALSE))</f>
        <v xml:space="preserve"> </v>
      </c>
      <c r="E41" s="204" t="str">
        <f ca="1">IF(($B41=" ")," ",VLOOKUP($B41,'C10 Entry Sheet'!$A$16:$K$515,6,FALSE))</f>
        <v xml:space="preserve"> </v>
      </c>
      <c r="F41" s="204" t="str">
        <f ca="1">IF(($B41=" ")," ",VLOOKUP($B41,'C10 Entry Sheet'!$A$16:$K$515,4,FALSE))</f>
        <v xml:space="preserve"> </v>
      </c>
      <c r="G41" s="204" t="str">
        <f ca="1">IF(($B41=" ")," ",VLOOKUP($B41,'C10 Entry Sheet'!$A$16:$K$515,5,FALSE))</f>
        <v xml:space="preserve"> </v>
      </c>
      <c r="H41" s="209" t="str">
        <f ca="1">IF(($B41=" "),"",VLOOKUP($B41,'C10 Entry Sheet'!$A$16:$K$515,7,FALSE))</f>
        <v/>
      </c>
      <c r="I41" s="205" t="str">
        <f ca="1">IF(($B41=" ")," ",VLOOKUP($B41,'C10 Entry Sheet'!$A$16:$K$515,8,FALSE))</f>
        <v xml:space="preserve"> </v>
      </c>
      <c r="J41" s="205" t="str">
        <f ca="1">IF(($B41=" ")," ",VLOOKUP($B41,'C10 Entry Sheet'!$A$16:$K$515,9,FALSE))</f>
        <v xml:space="preserve"> </v>
      </c>
      <c r="K41" s="205" t="str">
        <f ca="1">IF(($B41=" ")," ",VLOOKUP($B41,'C10 Entry Sheet'!$A$16:$K$515,10,FALSE))</f>
        <v xml:space="preserve"> </v>
      </c>
      <c r="L41" s="209" t="str">
        <f t="shared" ca="1" si="0"/>
        <v/>
      </c>
      <c r="M41" s="318" t="str">
        <f t="shared" ca="1" si="0"/>
        <v/>
      </c>
      <c r="N41" s="321" t="str">
        <f ca="1">IF(($B41=" ")," ",VLOOKUP($B41,'C10 Entry Sheet'!$A$16:$K$515,11,FALSE))</f>
        <v xml:space="preserve"> </v>
      </c>
    </row>
    <row r="42" spans="1:14" s="206" customFormat="1" ht="21.75" hidden="1" customHeight="1">
      <c r="A42" s="311">
        <f t="shared" si="2"/>
        <v>26</v>
      </c>
      <c r="B42" s="202" t="str">
        <f ca="1">IF(ISBLANK('C10 Entry Sheet'!A41)," ",CELL("contents",'C10 Entry Sheet'!A41))</f>
        <v xml:space="preserve"> </v>
      </c>
      <c r="C42" s="203" t="str">
        <f ca="1">IF(($B42=" ")," ",VLOOKUP($B42,'C10 Entry Sheet'!$A$16:$K$515,2,FALSE))</f>
        <v xml:space="preserve"> </v>
      </c>
      <c r="D42" s="203" t="str">
        <f ca="1">IF(($B42=" ")," ",VLOOKUP($B42,'C10 Entry Sheet'!$A$16:$K$515,3,FALSE))</f>
        <v xml:space="preserve"> </v>
      </c>
      <c r="E42" s="204" t="str">
        <f ca="1">IF(($B42=" ")," ",VLOOKUP($B42,'C10 Entry Sheet'!$A$16:$K$515,6,FALSE))</f>
        <v xml:space="preserve"> </v>
      </c>
      <c r="F42" s="204" t="str">
        <f ca="1">IF(($B42=" ")," ",VLOOKUP($B42,'C10 Entry Sheet'!$A$16:$K$515,4,FALSE))</f>
        <v xml:space="preserve"> </v>
      </c>
      <c r="G42" s="204" t="str">
        <f ca="1">IF(($B42=" ")," ",VLOOKUP($B42,'C10 Entry Sheet'!$A$16:$K$515,5,FALSE))</f>
        <v xml:space="preserve"> </v>
      </c>
      <c r="H42" s="209" t="str">
        <f ca="1">IF(($B42=" "),"",VLOOKUP($B42,'C10 Entry Sheet'!$A$16:$K$515,7,FALSE))</f>
        <v/>
      </c>
      <c r="I42" s="205" t="str">
        <f ca="1">IF(($B42=" ")," ",VLOOKUP($B42,'C10 Entry Sheet'!$A$16:$K$515,8,FALSE))</f>
        <v xml:space="preserve"> </v>
      </c>
      <c r="J42" s="205" t="str">
        <f ca="1">IF(($B42=" ")," ",VLOOKUP($B42,'C10 Entry Sheet'!$A$16:$K$515,9,FALSE))</f>
        <v xml:space="preserve"> </v>
      </c>
      <c r="K42" s="205" t="str">
        <f ca="1">IF(($B42=" ")," ",VLOOKUP($B42,'C10 Entry Sheet'!$A$16:$K$515,10,FALSE))</f>
        <v xml:space="preserve"> </v>
      </c>
      <c r="L42" s="209" t="str">
        <f t="shared" ca="1" si="0"/>
        <v/>
      </c>
      <c r="M42" s="318" t="str">
        <f t="shared" ca="1" si="0"/>
        <v/>
      </c>
      <c r="N42" s="321" t="str">
        <f ca="1">IF(($B42=" ")," ",VLOOKUP($B42,'C10 Entry Sheet'!$A$16:$K$515,11,FALSE))</f>
        <v xml:space="preserve"> </v>
      </c>
    </row>
    <row r="43" spans="1:14" s="206" customFormat="1" ht="21.75" hidden="1" customHeight="1">
      <c r="A43" s="311">
        <f t="shared" si="2"/>
        <v>27</v>
      </c>
      <c r="B43" s="202" t="str">
        <f ca="1">IF(ISBLANK('C10 Entry Sheet'!A42)," ",CELL("contents",'C10 Entry Sheet'!A42))</f>
        <v xml:space="preserve"> </v>
      </c>
      <c r="C43" s="203" t="str">
        <f ca="1">IF(($B43=" ")," ",VLOOKUP($B43,'C10 Entry Sheet'!$A$16:$K$515,2,FALSE))</f>
        <v xml:space="preserve"> </v>
      </c>
      <c r="D43" s="203" t="str">
        <f ca="1">IF(($B43=" ")," ",VLOOKUP($B43,'C10 Entry Sheet'!$A$16:$K$515,3,FALSE))</f>
        <v xml:space="preserve"> </v>
      </c>
      <c r="E43" s="204" t="str">
        <f ca="1">IF(($B43=" ")," ",VLOOKUP($B43,'C10 Entry Sheet'!$A$16:$K$515,6,FALSE))</f>
        <v xml:space="preserve"> </v>
      </c>
      <c r="F43" s="204" t="str">
        <f ca="1">IF(($B43=" ")," ",VLOOKUP($B43,'C10 Entry Sheet'!$A$16:$K$515,4,FALSE))</f>
        <v xml:space="preserve"> </v>
      </c>
      <c r="G43" s="204" t="str">
        <f ca="1">IF(($B43=" ")," ",VLOOKUP($B43,'C10 Entry Sheet'!$A$16:$K$515,5,FALSE))</f>
        <v xml:space="preserve"> </v>
      </c>
      <c r="H43" s="209" t="str">
        <f ca="1">IF(($B43=" "),"",VLOOKUP($B43,'C10 Entry Sheet'!$A$16:$K$515,7,FALSE))</f>
        <v/>
      </c>
      <c r="I43" s="205" t="str">
        <f ca="1">IF(($B43=" ")," ",VLOOKUP($B43,'C10 Entry Sheet'!$A$16:$K$515,8,FALSE))</f>
        <v xml:space="preserve"> </v>
      </c>
      <c r="J43" s="205" t="str">
        <f ca="1">IF(($B43=" ")," ",VLOOKUP($B43,'C10 Entry Sheet'!$A$16:$K$515,9,FALSE))</f>
        <v xml:space="preserve"> </v>
      </c>
      <c r="K43" s="205" t="str">
        <f ca="1">IF(($B43=" ")," ",VLOOKUP($B43,'C10 Entry Sheet'!$A$16:$K$515,10,FALSE))</f>
        <v xml:space="preserve"> </v>
      </c>
      <c r="L43" s="209" t="str">
        <f t="shared" ca="1" si="0"/>
        <v/>
      </c>
      <c r="M43" s="318" t="str">
        <f t="shared" ca="1" si="0"/>
        <v/>
      </c>
      <c r="N43" s="321" t="str">
        <f ca="1">IF(($B43=" ")," ",VLOOKUP($B43,'C10 Entry Sheet'!$A$16:$K$515,11,FALSE))</f>
        <v xml:space="preserve"> </v>
      </c>
    </row>
    <row r="44" spans="1:14" s="206" customFormat="1" ht="21.75" hidden="1" customHeight="1">
      <c r="A44" s="311">
        <f t="shared" si="2"/>
        <v>28</v>
      </c>
      <c r="B44" s="202" t="str">
        <f ca="1">IF(ISBLANK('C10 Entry Sheet'!A43)," ",CELL("contents",'C10 Entry Sheet'!A43))</f>
        <v xml:space="preserve"> </v>
      </c>
      <c r="C44" s="203" t="str">
        <f ca="1">IF(($B44=" ")," ",VLOOKUP($B44,'C10 Entry Sheet'!$A$16:$K$515,2,FALSE))</f>
        <v xml:space="preserve"> </v>
      </c>
      <c r="D44" s="203" t="str">
        <f ca="1">IF(($B44=" ")," ",VLOOKUP($B44,'C10 Entry Sheet'!$A$16:$K$515,3,FALSE))</f>
        <v xml:space="preserve"> </v>
      </c>
      <c r="E44" s="204" t="str">
        <f ca="1">IF(($B44=" ")," ",VLOOKUP($B44,'C10 Entry Sheet'!$A$16:$K$515,6,FALSE))</f>
        <v xml:space="preserve"> </v>
      </c>
      <c r="F44" s="204" t="str">
        <f ca="1">IF(($B44=" ")," ",VLOOKUP($B44,'C10 Entry Sheet'!$A$16:$K$515,4,FALSE))</f>
        <v xml:space="preserve"> </v>
      </c>
      <c r="G44" s="204" t="str">
        <f ca="1">IF(($B44=" ")," ",VLOOKUP($B44,'C10 Entry Sheet'!$A$16:$K$515,5,FALSE))</f>
        <v xml:space="preserve"> </v>
      </c>
      <c r="H44" s="209" t="str">
        <f ca="1">IF(($B44=" "),"",VLOOKUP($B44,'C10 Entry Sheet'!$A$16:$K$515,7,FALSE))</f>
        <v/>
      </c>
      <c r="I44" s="205" t="str">
        <f ca="1">IF(($B44=" ")," ",VLOOKUP($B44,'C10 Entry Sheet'!$A$16:$K$515,8,FALSE))</f>
        <v xml:space="preserve"> </v>
      </c>
      <c r="J44" s="205" t="str">
        <f ca="1">IF(($B44=" ")," ",VLOOKUP($B44,'C10 Entry Sheet'!$A$16:$K$515,9,FALSE))</f>
        <v xml:space="preserve"> </v>
      </c>
      <c r="K44" s="205" t="str">
        <f ca="1">IF(($B44=" ")," ",VLOOKUP($B44,'C10 Entry Sheet'!$A$16:$K$515,10,FALSE))</f>
        <v xml:space="preserve"> </v>
      </c>
      <c r="L44" s="209" t="str">
        <f t="shared" ca="1" si="0"/>
        <v/>
      </c>
      <c r="M44" s="318" t="str">
        <f t="shared" ca="1" si="0"/>
        <v/>
      </c>
      <c r="N44" s="321" t="str">
        <f ca="1">IF(($B44=" ")," ",VLOOKUP($B44,'C10 Entry Sheet'!$A$16:$K$515,11,FALSE))</f>
        <v xml:space="preserve"> </v>
      </c>
    </row>
    <row r="45" spans="1:14" s="206" customFormat="1" ht="21.75" hidden="1" customHeight="1">
      <c r="A45" s="311">
        <f t="shared" si="2"/>
        <v>29</v>
      </c>
      <c r="B45" s="202" t="str">
        <f ca="1">IF(ISBLANK('C10 Entry Sheet'!A44)," ",CELL("contents",'C10 Entry Sheet'!A44))</f>
        <v xml:space="preserve"> </v>
      </c>
      <c r="C45" s="203" t="str">
        <f ca="1">IF(($B45=" ")," ",VLOOKUP($B45,'C10 Entry Sheet'!$A$16:$K$515,2,FALSE))</f>
        <v xml:space="preserve"> </v>
      </c>
      <c r="D45" s="203" t="str">
        <f ca="1">IF(($B45=" ")," ",VLOOKUP($B45,'C10 Entry Sheet'!$A$16:$K$515,3,FALSE))</f>
        <v xml:space="preserve"> </v>
      </c>
      <c r="E45" s="204" t="str">
        <f ca="1">IF(($B45=" ")," ",VLOOKUP($B45,'C10 Entry Sheet'!$A$16:$K$515,6,FALSE))</f>
        <v xml:space="preserve"> </v>
      </c>
      <c r="F45" s="204" t="str">
        <f ca="1">IF(($B45=" ")," ",VLOOKUP($B45,'C10 Entry Sheet'!$A$16:$K$515,4,FALSE))</f>
        <v xml:space="preserve"> </v>
      </c>
      <c r="G45" s="204" t="str">
        <f ca="1">IF(($B45=" ")," ",VLOOKUP($B45,'C10 Entry Sheet'!$A$16:$K$515,5,FALSE))</f>
        <v xml:space="preserve"> </v>
      </c>
      <c r="H45" s="209" t="str">
        <f ca="1">IF(($B45=" "),"",VLOOKUP($B45,'C10 Entry Sheet'!$A$16:$K$515,7,FALSE))</f>
        <v/>
      </c>
      <c r="I45" s="205" t="str">
        <f ca="1">IF(($B45=" ")," ",VLOOKUP($B45,'C10 Entry Sheet'!$A$16:$K$515,8,FALSE))</f>
        <v xml:space="preserve"> </v>
      </c>
      <c r="J45" s="205" t="str">
        <f ca="1">IF(($B45=" ")," ",VLOOKUP($B45,'C10 Entry Sheet'!$A$16:$K$515,9,FALSE))</f>
        <v xml:space="preserve"> </v>
      </c>
      <c r="K45" s="205" t="str">
        <f ca="1">IF(($B45=" ")," ",VLOOKUP($B45,'C10 Entry Sheet'!$A$16:$K$515,10,FALSE))</f>
        <v xml:space="preserve"> </v>
      </c>
      <c r="L45" s="209" t="str">
        <f t="shared" ca="1" si="0"/>
        <v/>
      </c>
      <c r="M45" s="318" t="str">
        <f t="shared" ca="1" si="0"/>
        <v/>
      </c>
      <c r="N45" s="321" t="str">
        <f ca="1">IF(($B45=" ")," ",VLOOKUP($B45,'C10 Entry Sheet'!$A$16:$K$515,11,FALSE))</f>
        <v xml:space="preserve"> </v>
      </c>
    </row>
    <row r="46" spans="1:14" s="206" customFormat="1" ht="21.75" hidden="1" customHeight="1">
      <c r="A46" s="311">
        <f t="shared" si="2"/>
        <v>30</v>
      </c>
      <c r="B46" s="202" t="str">
        <f ca="1">IF(ISBLANK('C10 Entry Sheet'!A45)," ",CELL("contents",'C10 Entry Sheet'!A45))</f>
        <v xml:space="preserve"> </v>
      </c>
      <c r="C46" s="203" t="str">
        <f ca="1">IF(($B46=" ")," ",VLOOKUP($B46,'C10 Entry Sheet'!$A$16:$K$515,2,FALSE))</f>
        <v xml:space="preserve"> </v>
      </c>
      <c r="D46" s="203" t="str">
        <f ca="1">IF(($B46=" ")," ",VLOOKUP($B46,'C10 Entry Sheet'!$A$16:$K$515,3,FALSE))</f>
        <v xml:space="preserve"> </v>
      </c>
      <c r="E46" s="204" t="str">
        <f ca="1">IF(($B46=" ")," ",VLOOKUP($B46,'C10 Entry Sheet'!$A$16:$K$515,6,FALSE))</f>
        <v xml:space="preserve"> </v>
      </c>
      <c r="F46" s="204" t="str">
        <f ca="1">IF(($B46=" ")," ",VLOOKUP($B46,'C10 Entry Sheet'!$A$16:$K$515,4,FALSE))</f>
        <v xml:space="preserve"> </v>
      </c>
      <c r="G46" s="204" t="str">
        <f ca="1">IF(($B46=" ")," ",VLOOKUP($B46,'C10 Entry Sheet'!$A$16:$K$515,5,FALSE))</f>
        <v xml:space="preserve"> </v>
      </c>
      <c r="H46" s="209" t="str">
        <f ca="1">IF(($B46=" "),"",VLOOKUP($B46,'C10 Entry Sheet'!$A$16:$K$515,7,FALSE))</f>
        <v/>
      </c>
      <c r="I46" s="205" t="str">
        <f ca="1">IF(($B46=" ")," ",VLOOKUP($B46,'C10 Entry Sheet'!$A$16:$K$515,8,FALSE))</f>
        <v xml:space="preserve"> </v>
      </c>
      <c r="J46" s="205" t="str">
        <f ca="1">IF(($B46=" ")," ",VLOOKUP($B46,'C10 Entry Sheet'!$A$16:$K$515,9,FALSE))</f>
        <v xml:space="preserve"> </v>
      </c>
      <c r="K46" s="205" t="str">
        <f ca="1">IF(($B46=" ")," ",VLOOKUP($B46,'C10 Entry Sheet'!$A$16:$K$515,10,FALSE))</f>
        <v xml:space="preserve"> </v>
      </c>
      <c r="L46" s="209" t="str">
        <f t="shared" ca="1" si="0"/>
        <v/>
      </c>
      <c r="M46" s="318" t="str">
        <f t="shared" ca="1" si="0"/>
        <v/>
      </c>
      <c r="N46" s="321" t="str">
        <f ca="1">IF(($B46=" ")," ",VLOOKUP($B46,'C10 Entry Sheet'!$A$16:$K$515,11,FALSE))</f>
        <v xml:space="preserve"> </v>
      </c>
    </row>
    <row r="47" spans="1:14" s="206" customFormat="1" ht="21.75" hidden="1" customHeight="1">
      <c r="A47" s="311">
        <f t="shared" si="2"/>
        <v>31</v>
      </c>
      <c r="B47" s="202" t="str">
        <f ca="1">IF(ISBLANK('C10 Entry Sheet'!A46)," ",CELL("contents",'C10 Entry Sheet'!A46))</f>
        <v xml:space="preserve"> </v>
      </c>
      <c r="C47" s="203" t="str">
        <f ca="1">IF(($B47=" ")," ",VLOOKUP($B47,'C10 Entry Sheet'!$A$16:$K$515,2,FALSE))</f>
        <v xml:space="preserve"> </v>
      </c>
      <c r="D47" s="203" t="str">
        <f ca="1">IF(($B47=" ")," ",VLOOKUP($B47,'C10 Entry Sheet'!$A$16:$K$515,3,FALSE))</f>
        <v xml:space="preserve"> </v>
      </c>
      <c r="E47" s="204" t="str">
        <f ca="1">IF(($B47=" ")," ",VLOOKUP($B47,'C10 Entry Sheet'!$A$16:$K$515,6,FALSE))</f>
        <v xml:space="preserve"> </v>
      </c>
      <c r="F47" s="204" t="str">
        <f ca="1">IF(($B47=" ")," ",VLOOKUP($B47,'C10 Entry Sheet'!$A$16:$K$515,4,FALSE))</f>
        <v xml:space="preserve"> </v>
      </c>
      <c r="G47" s="204" t="str">
        <f ca="1">IF(($B47=" ")," ",VLOOKUP($B47,'C10 Entry Sheet'!$A$16:$K$515,5,FALSE))</f>
        <v xml:space="preserve"> </v>
      </c>
      <c r="H47" s="209" t="str">
        <f ca="1">IF(($B47=" "),"",VLOOKUP($B47,'C10 Entry Sheet'!$A$16:$K$515,7,FALSE))</f>
        <v/>
      </c>
      <c r="I47" s="205" t="str">
        <f ca="1">IF(($B47=" ")," ",VLOOKUP($B47,'C10 Entry Sheet'!$A$16:$K$515,8,FALSE))</f>
        <v xml:space="preserve"> </v>
      </c>
      <c r="J47" s="205" t="str">
        <f ca="1">IF(($B47=" ")," ",VLOOKUP($B47,'C10 Entry Sheet'!$A$16:$K$515,9,FALSE))</f>
        <v xml:space="preserve"> </v>
      </c>
      <c r="K47" s="205" t="str">
        <f ca="1">IF(($B47=" ")," ",VLOOKUP($B47,'C10 Entry Sheet'!$A$16:$K$515,10,FALSE))</f>
        <v xml:space="preserve"> </v>
      </c>
      <c r="L47" s="209" t="str">
        <f t="shared" ca="1" si="0"/>
        <v/>
      </c>
      <c r="M47" s="318" t="str">
        <f t="shared" ca="1" si="0"/>
        <v/>
      </c>
      <c r="N47" s="321" t="str">
        <f ca="1">IF(($B47=" ")," ",VLOOKUP($B47,'C10 Entry Sheet'!$A$16:$K$515,11,FALSE))</f>
        <v xml:space="preserve"> </v>
      </c>
    </row>
    <row r="48" spans="1:14" s="206" customFormat="1" ht="21.75" hidden="1" customHeight="1">
      <c r="A48" s="311">
        <f t="shared" si="2"/>
        <v>32</v>
      </c>
      <c r="B48" s="202" t="str">
        <f ca="1">IF(ISBLANK('C10 Entry Sheet'!A47)," ",CELL("contents",'C10 Entry Sheet'!A47))</f>
        <v xml:space="preserve"> </v>
      </c>
      <c r="C48" s="203" t="str">
        <f ca="1">IF(($B48=" ")," ",VLOOKUP($B48,'C10 Entry Sheet'!$A$16:$K$515,2,FALSE))</f>
        <v xml:space="preserve"> </v>
      </c>
      <c r="D48" s="203" t="str">
        <f ca="1">IF(($B48=" ")," ",VLOOKUP($B48,'C10 Entry Sheet'!$A$16:$K$515,3,FALSE))</f>
        <v xml:space="preserve"> </v>
      </c>
      <c r="E48" s="204" t="str">
        <f ca="1">IF(($B48=" ")," ",VLOOKUP($B48,'C10 Entry Sheet'!$A$16:$K$515,6,FALSE))</f>
        <v xml:space="preserve"> </v>
      </c>
      <c r="F48" s="204" t="str">
        <f ca="1">IF(($B48=" ")," ",VLOOKUP($B48,'C10 Entry Sheet'!$A$16:$K$515,4,FALSE))</f>
        <v xml:space="preserve"> </v>
      </c>
      <c r="G48" s="204" t="str">
        <f ca="1">IF(($B48=" ")," ",VLOOKUP($B48,'C10 Entry Sheet'!$A$16:$K$515,5,FALSE))</f>
        <v xml:space="preserve"> </v>
      </c>
      <c r="H48" s="209" t="str">
        <f ca="1">IF(($B48=" "),"",VLOOKUP($B48,'C10 Entry Sheet'!$A$16:$K$515,7,FALSE))</f>
        <v/>
      </c>
      <c r="I48" s="205" t="str">
        <f ca="1">IF(($B48=" ")," ",VLOOKUP($B48,'C10 Entry Sheet'!$A$16:$K$515,8,FALSE))</f>
        <v xml:space="preserve"> </v>
      </c>
      <c r="J48" s="205" t="str">
        <f ca="1">IF(($B48=" ")," ",VLOOKUP($B48,'C10 Entry Sheet'!$A$16:$K$515,9,FALSE))</f>
        <v xml:space="preserve"> </v>
      </c>
      <c r="K48" s="205" t="str">
        <f ca="1">IF(($B48=" ")," ",VLOOKUP($B48,'C10 Entry Sheet'!$A$16:$K$515,10,FALSE))</f>
        <v xml:space="preserve"> </v>
      </c>
      <c r="L48" s="209" t="str">
        <f t="shared" ca="1" si="0"/>
        <v/>
      </c>
      <c r="M48" s="318" t="str">
        <f t="shared" ca="1" si="0"/>
        <v/>
      </c>
      <c r="N48" s="321" t="str">
        <f ca="1">IF(($B48=" ")," ",VLOOKUP($B48,'C10 Entry Sheet'!$A$16:$K$515,11,FALSE))</f>
        <v xml:space="preserve"> </v>
      </c>
    </row>
    <row r="49" spans="1:14" s="206" customFormat="1" ht="21.75" hidden="1" customHeight="1">
      <c r="A49" s="311">
        <f t="shared" si="2"/>
        <v>33</v>
      </c>
      <c r="B49" s="202" t="str">
        <f ca="1">IF(ISBLANK('C10 Entry Sheet'!A48)," ",CELL("contents",'C10 Entry Sheet'!A48))</f>
        <v xml:space="preserve"> </v>
      </c>
      <c r="C49" s="203" t="str">
        <f ca="1">IF(($B49=" ")," ",VLOOKUP($B49,'C10 Entry Sheet'!$A$16:$K$515,2,FALSE))</f>
        <v xml:space="preserve"> </v>
      </c>
      <c r="D49" s="203" t="str">
        <f ca="1">IF(($B49=" ")," ",VLOOKUP($B49,'C10 Entry Sheet'!$A$16:$K$515,3,FALSE))</f>
        <v xml:space="preserve"> </v>
      </c>
      <c r="E49" s="204" t="str">
        <f ca="1">IF(($B49=" ")," ",VLOOKUP($B49,'C10 Entry Sheet'!$A$16:$K$515,6,FALSE))</f>
        <v xml:space="preserve"> </v>
      </c>
      <c r="F49" s="204" t="str">
        <f ca="1">IF(($B49=" ")," ",VLOOKUP($B49,'C10 Entry Sheet'!$A$16:$K$515,4,FALSE))</f>
        <v xml:space="preserve"> </v>
      </c>
      <c r="G49" s="204" t="str">
        <f ca="1">IF(($B49=" ")," ",VLOOKUP($B49,'C10 Entry Sheet'!$A$16:$K$515,5,FALSE))</f>
        <v xml:space="preserve"> </v>
      </c>
      <c r="H49" s="209" t="str">
        <f ca="1">IF(($B49=" "),"",VLOOKUP($B49,'C10 Entry Sheet'!$A$16:$K$515,7,FALSE))</f>
        <v/>
      </c>
      <c r="I49" s="205" t="str">
        <f ca="1">IF(($B49=" ")," ",VLOOKUP($B49,'C10 Entry Sheet'!$A$16:$K$515,8,FALSE))</f>
        <v xml:space="preserve"> </v>
      </c>
      <c r="J49" s="205" t="str">
        <f ca="1">IF(($B49=" ")," ",VLOOKUP($B49,'C10 Entry Sheet'!$A$16:$K$515,9,FALSE))</f>
        <v xml:space="preserve"> </v>
      </c>
      <c r="K49" s="205" t="str">
        <f ca="1">IF(($B49=" ")," ",VLOOKUP($B49,'C10 Entry Sheet'!$A$16:$K$515,10,FALSE))</f>
        <v xml:space="preserve"> </v>
      </c>
      <c r="L49" s="209" t="str">
        <f t="shared" ca="1" si="0"/>
        <v/>
      </c>
      <c r="M49" s="318" t="str">
        <f t="shared" ca="1" si="0"/>
        <v/>
      </c>
      <c r="N49" s="321" t="str">
        <f ca="1">IF(($B49=" ")," ",VLOOKUP($B49,'C10 Entry Sheet'!$A$16:$K$515,11,FALSE))</f>
        <v xml:space="preserve"> </v>
      </c>
    </row>
    <row r="50" spans="1:14" s="206" customFormat="1" ht="21.75" hidden="1" customHeight="1">
      <c r="A50" s="311">
        <f t="shared" si="2"/>
        <v>34</v>
      </c>
      <c r="B50" s="202" t="str">
        <f ca="1">IF(ISBLANK('C10 Entry Sheet'!A49)," ",CELL("contents",'C10 Entry Sheet'!A49))</f>
        <v xml:space="preserve"> </v>
      </c>
      <c r="C50" s="203" t="str">
        <f ca="1">IF(($B50=" ")," ",VLOOKUP($B50,'C10 Entry Sheet'!$A$16:$K$515,2,FALSE))</f>
        <v xml:space="preserve"> </v>
      </c>
      <c r="D50" s="203" t="str">
        <f ca="1">IF(($B50=" ")," ",VLOOKUP($B50,'C10 Entry Sheet'!$A$16:$K$515,3,FALSE))</f>
        <v xml:space="preserve"> </v>
      </c>
      <c r="E50" s="204" t="str">
        <f ca="1">IF(($B50=" ")," ",VLOOKUP($B50,'C10 Entry Sheet'!$A$16:$K$515,6,FALSE))</f>
        <v xml:space="preserve"> </v>
      </c>
      <c r="F50" s="204" t="str">
        <f ca="1">IF(($B50=" ")," ",VLOOKUP($B50,'C10 Entry Sheet'!$A$16:$K$515,4,FALSE))</f>
        <v xml:space="preserve"> </v>
      </c>
      <c r="G50" s="204" t="str">
        <f ca="1">IF(($B50=" ")," ",VLOOKUP($B50,'C10 Entry Sheet'!$A$16:$K$515,5,FALSE))</f>
        <v xml:space="preserve"> </v>
      </c>
      <c r="H50" s="209" t="str">
        <f ca="1">IF(($B50=" "),"",VLOOKUP($B50,'C10 Entry Sheet'!$A$16:$K$515,7,FALSE))</f>
        <v/>
      </c>
      <c r="I50" s="205" t="str">
        <f ca="1">IF(($B50=" ")," ",VLOOKUP($B50,'C10 Entry Sheet'!$A$16:$K$515,8,FALSE))</f>
        <v xml:space="preserve"> </v>
      </c>
      <c r="J50" s="205" t="str">
        <f ca="1">IF(($B50=" ")," ",VLOOKUP($B50,'C10 Entry Sheet'!$A$16:$K$515,9,FALSE))</f>
        <v xml:space="preserve"> </v>
      </c>
      <c r="K50" s="205" t="str">
        <f ca="1">IF(($B50=" ")," ",VLOOKUP($B50,'C10 Entry Sheet'!$A$16:$K$515,10,FALSE))</f>
        <v xml:space="preserve"> </v>
      </c>
      <c r="L50" s="209" t="str">
        <f t="shared" ca="1" si="0"/>
        <v/>
      </c>
      <c r="M50" s="318" t="str">
        <f t="shared" ca="1" si="0"/>
        <v/>
      </c>
      <c r="N50" s="321" t="str">
        <f ca="1">IF(($B50=" ")," ",VLOOKUP($B50,'C10 Entry Sheet'!$A$16:$K$515,11,FALSE))</f>
        <v xml:space="preserve"> </v>
      </c>
    </row>
    <row r="51" spans="1:14" s="206" customFormat="1" ht="21.75" hidden="1" customHeight="1">
      <c r="A51" s="311">
        <f t="shared" si="2"/>
        <v>35</v>
      </c>
      <c r="B51" s="202" t="str">
        <f ca="1">IF(ISBLANK('C10 Entry Sheet'!A50)," ",CELL("contents",'C10 Entry Sheet'!A50))</f>
        <v xml:space="preserve"> </v>
      </c>
      <c r="C51" s="203" t="str">
        <f ca="1">IF(($B51=" ")," ",VLOOKUP($B51,'C10 Entry Sheet'!$A$16:$K$515,2,FALSE))</f>
        <v xml:space="preserve"> </v>
      </c>
      <c r="D51" s="203" t="str">
        <f ca="1">IF(($B51=" ")," ",VLOOKUP($B51,'C10 Entry Sheet'!$A$16:$K$515,3,FALSE))</f>
        <v xml:space="preserve"> </v>
      </c>
      <c r="E51" s="204" t="str">
        <f ca="1">IF(($B51=" ")," ",VLOOKUP($B51,'C10 Entry Sheet'!$A$16:$K$515,6,FALSE))</f>
        <v xml:space="preserve"> </v>
      </c>
      <c r="F51" s="204" t="str">
        <f ca="1">IF(($B51=" ")," ",VLOOKUP($B51,'C10 Entry Sheet'!$A$16:$K$515,4,FALSE))</f>
        <v xml:space="preserve"> </v>
      </c>
      <c r="G51" s="204" t="str">
        <f ca="1">IF(($B51=" ")," ",VLOOKUP($B51,'C10 Entry Sheet'!$A$16:$K$515,5,FALSE))</f>
        <v xml:space="preserve"> </v>
      </c>
      <c r="H51" s="209" t="str">
        <f ca="1">IF(($B51=" "),"",VLOOKUP($B51,'C10 Entry Sheet'!$A$16:$K$515,7,FALSE))</f>
        <v/>
      </c>
      <c r="I51" s="205" t="str">
        <f ca="1">IF(($B51=" ")," ",VLOOKUP($B51,'C10 Entry Sheet'!$A$16:$K$515,8,FALSE))</f>
        <v xml:space="preserve"> </v>
      </c>
      <c r="J51" s="205" t="str">
        <f ca="1">IF(($B51=" ")," ",VLOOKUP($B51,'C10 Entry Sheet'!$A$16:$K$515,9,FALSE))</f>
        <v xml:space="preserve"> </v>
      </c>
      <c r="K51" s="205" t="str">
        <f ca="1">IF(($B51=" ")," ",VLOOKUP($B51,'C10 Entry Sheet'!$A$16:$K$515,10,FALSE))</f>
        <v xml:space="preserve"> </v>
      </c>
      <c r="L51" s="209" t="str">
        <f t="shared" ca="1" si="0"/>
        <v/>
      </c>
      <c r="M51" s="318" t="str">
        <f t="shared" ca="1" si="0"/>
        <v/>
      </c>
      <c r="N51" s="321" t="str">
        <f ca="1">IF(($B51=" ")," ",VLOOKUP($B51,'C10 Entry Sheet'!$A$16:$K$515,11,FALSE))</f>
        <v xml:space="preserve"> </v>
      </c>
    </row>
    <row r="52" spans="1:14" s="206" customFormat="1" ht="21.75" hidden="1" customHeight="1">
      <c r="A52" s="311">
        <f t="shared" si="2"/>
        <v>36</v>
      </c>
      <c r="B52" s="202" t="str">
        <f ca="1">IF(ISBLANK('C10 Entry Sheet'!A51)," ",CELL("contents",'C10 Entry Sheet'!A51))</f>
        <v xml:space="preserve"> </v>
      </c>
      <c r="C52" s="203" t="str">
        <f ca="1">IF(($B52=" ")," ",VLOOKUP($B52,'C10 Entry Sheet'!$A$16:$K$515,2,FALSE))</f>
        <v xml:space="preserve"> </v>
      </c>
      <c r="D52" s="203" t="str">
        <f ca="1">IF(($B52=" ")," ",VLOOKUP($B52,'C10 Entry Sheet'!$A$16:$K$515,3,FALSE))</f>
        <v xml:space="preserve"> </v>
      </c>
      <c r="E52" s="204" t="str">
        <f ca="1">IF(($B52=" ")," ",VLOOKUP($B52,'C10 Entry Sheet'!$A$16:$K$515,6,FALSE))</f>
        <v xml:space="preserve"> </v>
      </c>
      <c r="F52" s="204" t="str">
        <f ca="1">IF(($B52=" ")," ",VLOOKUP($B52,'C10 Entry Sheet'!$A$16:$K$515,4,FALSE))</f>
        <v xml:space="preserve"> </v>
      </c>
      <c r="G52" s="204" t="str">
        <f ca="1">IF(($B52=" ")," ",VLOOKUP($B52,'C10 Entry Sheet'!$A$16:$K$515,5,FALSE))</f>
        <v xml:space="preserve"> </v>
      </c>
      <c r="H52" s="209" t="str">
        <f ca="1">IF(($B52=" "),"",VLOOKUP($B52,'C10 Entry Sheet'!$A$16:$K$515,7,FALSE))</f>
        <v/>
      </c>
      <c r="I52" s="205" t="str">
        <f ca="1">IF(($B52=" ")," ",VLOOKUP($B52,'C10 Entry Sheet'!$A$16:$K$515,8,FALSE))</f>
        <v xml:space="preserve"> </v>
      </c>
      <c r="J52" s="205" t="str">
        <f ca="1">IF(($B52=" ")," ",VLOOKUP($B52,'C10 Entry Sheet'!$A$16:$K$515,9,FALSE))</f>
        <v xml:space="preserve"> </v>
      </c>
      <c r="K52" s="205" t="str">
        <f ca="1">IF(($B52=" ")," ",VLOOKUP($B52,'C10 Entry Sheet'!$A$16:$K$515,10,FALSE))</f>
        <v xml:space="preserve"> </v>
      </c>
      <c r="L52" s="209" t="str">
        <f t="shared" ca="1" si="0"/>
        <v/>
      </c>
      <c r="M52" s="318" t="str">
        <f t="shared" ca="1" si="0"/>
        <v/>
      </c>
      <c r="N52" s="321" t="str">
        <f ca="1">IF(($B52=" ")," ",VLOOKUP($B52,'C10 Entry Sheet'!$A$16:$K$515,11,FALSE))</f>
        <v xml:space="preserve"> </v>
      </c>
    </row>
    <row r="53" spans="1:14" s="206" customFormat="1" ht="21.75" hidden="1" customHeight="1">
      <c r="A53" s="311">
        <f t="shared" si="2"/>
        <v>37</v>
      </c>
      <c r="B53" s="202" t="str">
        <f ca="1">IF(ISBLANK('C10 Entry Sheet'!A52)," ",CELL("contents",'C10 Entry Sheet'!A52))</f>
        <v xml:space="preserve"> </v>
      </c>
      <c r="C53" s="203" t="str">
        <f ca="1">IF(($B53=" ")," ",VLOOKUP($B53,'C10 Entry Sheet'!$A$16:$K$515,2,FALSE))</f>
        <v xml:space="preserve"> </v>
      </c>
      <c r="D53" s="203" t="str">
        <f ca="1">IF(($B53=" ")," ",VLOOKUP($B53,'C10 Entry Sheet'!$A$16:$K$515,3,FALSE))</f>
        <v xml:space="preserve"> </v>
      </c>
      <c r="E53" s="204" t="str">
        <f ca="1">IF(($B53=" ")," ",VLOOKUP($B53,'C10 Entry Sheet'!$A$16:$K$515,6,FALSE))</f>
        <v xml:space="preserve"> </v>
      </c>
      <c r="F53" s="204" t="str">
        <f ca="1">IF(($B53=" ")," ",VLOOKUP($B53,'C10 Entry Sheet'!$A$16:$K$515,4,FALSE))</f>
        <v xml:space="preserve"> </v>
      </c>
      <c r="G53" s="204" t="str">
        <f ca="1">IF(($B53=" ")," ",VLOOKUP($B53,'C10 Entry Sheet'!$A$16:$K$515,5,FALSE))</f>
        <v xml:space="preserve"> </v>
      </c>
      <c r="H53" s="209" t="str">
        <f ca="1">IF(($B53=" "),"",VLOOKUP($B53,'C10 Entry Sheet'!$A$16:$K$515,7,FALSE))</f>
        <v/>
      </c>
      <c r="I53" s="205" t="str">
        <f ca="1">IF(($B53=" ")," ",VLOOKUP($B53,'C10 Entry Sheet'!$A$16:$K$515,8,FALSE))</f>
        <v xml:space="preserve"> </v>
      </c>
      <c r="J53" s="205" t="str">
        <f ca="1">IF(($B53=" ")," ",VLOOKUP($B53,'C10 Entry Sheet'!$A$16:$K$515,9,FALSE))</f>
        <v xml:space="preserve"> </v>
      </c>
      <c r="K53" s="205" t="str">
        <f ca="1">IF(($B53=" ")," ",VLOOKUP($B53,'C10 Entry Sheet'!$A$16:$K$515,10,FALSE))</f>
        <v xml:space="preserve"> </v>
      </c>
      <c r="L53" s="209" t="str">
        <f t="shared" ca="1" si="0"/>
        <v/>
      </c>
      <c r="M53" s="318" t="str">
        <f t="shared" ca="1" si="0"/>
        <v/>
      </c>
      <c r="N53" s="321" t="str">
        <f ca="1">IF(($B53=" ")," ",VLOOKUP($B53,'C10 Entry Sheet'!$A$16:$K$515,11,FALSE))</f>
        <v xml:space="preserve"> </v>
      </c>
    </row>
    <row r="54" spans="1:14" s="206" customFormat="1" ht="21.75" hidden="1" customHeight="1">
      <c r="A54" s="311">
        <f t="shared" si="2"/>
        <v>38</v>
      </c>
      <c r="B54" s="202" t="str">
        <f ca="1">IF(ISBLANK('C10 Entry Sheet'!A53)," ",CELL("contents",'C10 Entry Sheet'!A53))</f>
        <v xml:space="preserve"> </v>
      </c>
      <c r="C54" s="203" t="str">
        <f ca="1">IF(($B54=" ")," ",VLOOKUP($B54,'C10 Entry Sheet'!$A$16:$K$515,2,FALSE))</f>
        <v xml:space="preserve"> </v>
      </c>
      <c r="D54" s="203" t="str">
        <f ca="1">IF(($B54=" ")," ",VLOOKUP($B54,'C10 Entry Sheet'!$A$16:$K$515,3,FALSE))</f>
        <v xml:space="preserve"> </v>
      </c>
      <c r="E54" s="204" t="str">
        <f ca="1">IF(($B54=" ")," ",VLOOKUP($B54,'C10 Entry Sheet'!$A$16:$K$515,6,FALSE))</f>
        <v xml:space="preserve"> </v>
      </c>
      <c r="F54" s="204" t="str">
        <f ca="1">IF(($B54=" ")," ",VLOOKUP($B54,'C10 Entry Sheet'!$A$16:$K$515,4,FALSE))</f>
        <v xml:space="preserve"> </v>
      </c>
      <c r="G54" s="204" t="str">
        <f ca="1">IF(($B54=" ")," ",VLOOKUP($B54,'C10 Entry Sheet'!$A$16:$K$515,5,FALSE))</f>
        <v xml:space="preserve"> </v>
      </c>
      <c r="H54" s="209" t="str">
        <f ca="1">IF(($B54=" "),"",VLOOKUP($B54,'C10 Entry Sheet'!$A$16:$K$515,7,FALSE))</f>
        <v/>
      </c>
      <c r="I54" s="205" t="str">
        <f ca="1">IF(($B54=" ")," ",VLOOKUP($B54,'C10 Entry Sheet'!$A$16:$K$515,8,FALSE))</f>
        <v xml:space="preserve"> </v>
      </c>
      <c r="J54" s="205" t="str">
        <f ca="1">IF(($B54=" ")," ",VLOOKUP($B54,'C10 Entry Sheet'!$A$16:$K$515,9,FALSE))</f>
        <v xml:space="preserve"> </v>
      </c>
      <c r="K54" s="205" t="str">
        <f ca="1">IF(($B54=" ")," ",VLOOKUP($B54,'C10 Entry Sheet'!$A$16:$K$515,10,FALSE))</f>
        <v xml:space="preserve"> </v>
      </c>
      <c r="L54" s="209" t="str">
        <f t="shared" ca="1" si="0"/>
        <v/>
      </c>
      <c r="M54" s="318" t="str">
        <f t="shared" ca="1" si="0"/>
        <v/>
      </c>
      <c r="N54" s="321" t="str">
        <f ca="1">IF(($B54=" ")," ",VLOOKUP($B54,'C10 Entry Sheet'!$A$16:$K$515,11,FALSE))</f>
        <v xml:space="preserve"> </v>
      </c>
    </row>
    <row r="55" spans="1:14" s="206" customFormat="1" ht="21.75" hidden="1" customHeight="1">
      <c r="A55" s="311">
        <f t="shared" si="2"/>
        <v>39</v>
      </c>
      <c r="B55" s="202" t="str">
        <f ca="1">IF(ISBLANK('C10 Entry Sheet'!A54)," ",CELL("contents",'C10 Entry Sheet'!A54))</f>
        <v xml:space="preserve"> </v>
      </c>
      <c r="C55" s="203" t="str">
        <f ca="1">IF(($B55=" ")," ",VLOOKUP($B55,'C10 Entry Sheet'!$A$16:$K$515,2,FALSE))</f>
        <v xml:space="preserve"> </v>
      </c>
      <c r="D55" s="203" t="str">
        <f ca="1">IF(($B55=" ")," ",VLOOKUP($B55,'C10 Entry Sheet'!$A$16:$K$515,3,FALSE))</f>
        <v xml:space="preserve"> </v>
      </c>
      <c r="E55" s="204" t="str">
        <f ca="1">IF(($B55=" ")," ",VLOOKUP($B55,'C10 Entry Sheet'!$A$16:$K$515,6,FALSE))</f>
        <v xml:space="preserve"> </v>
      </c>
      <c r="F55" s="204" t="str">
        <f ca="1">IF(($B55=" ")," ",VLOOKUP($B55,'C10 Entry Sheet'!$A$16:$K$515,4,FALSE))</f>
        <v xml:space="preserve"> </v>
      </c>
      <c r="G55" s="204" t="str">
        <f ca="1">IF(($B55=" ")," ",VLOOKUP($B55,'C10 Entry Sheet'!$A$16:$K$515,5,FALSE))</f>
        <v xml:space="preserve"> </v>
      </c>
      <c r="H55" s="209" t="str">
        <f ca="1">IF(($B55=" "),"",VLOOKUP($B55,'C10 Entry Sheet'!$A$16:$K$515,7,FALSE))</f>
        <v/>
      </c>
      <c r="I55" s="205" t="str">
        <f ca="1">IF(($B55=" ")," ",VLOOKUP($B55,'C10 Entry Sheet'!$A$16:$K$515,8,FALSE))</f>
        <v xml:space="preserve"> </v>
      </c>
      <c r="J55" s="205" t="str">
        <f ca="1">IF(($B55=" ")," ",VLOOKUP($B55,'C10 Entry Sheet'!$A$16:$K$515,9,FALSE))</f>
        <v xml:space="preserve"> </v>
      </c>
      <c r="K55" s="205" t="str">
        <f ca="1">IF(($B55=" ")," ",VLOOKUP($B55,'C10 Entry Sheet'!$A$16:$K$515,10,FALSE))</f>
        <v xml:space="preserve"> </v>
      </c>
      <c r="L55" s="209" t="str">
        <f t="shared" ca="1" si="0"/>
        <v/>
      </c>
      <c r="M55" s="318" t="str">
        <f t="shared" ca="1" si="0"/>
        <v/>
      </c>
      <c r="N55" s="321" t="str">
        <f ca="1">IF(($B55=" ")," ",VLOOKUP($B55,'C10 Entry Sheet'!$A$16:$K$515,11,FALSE))</f>
        <v xml:space="preserve"> </v>
      </c>
    </row>
    <row r="56" spans="1:14" s="206" customFormat="1" ht="21.75" hidden="1" customHeight="1">
      <c r="A56" s="311">
        <f t="shared" si="2"/>
        <v>40</v>
      </c>
      <c r="B56" s="202" t="str">
        <f ca="1">IF(ISBLANK('C10 Entry Sheet'!A55)," ",CELL("contents",'C10 Entry Sheet'!A55))</f>
        <v xml:space="preserve"> </v>
      </c>
      <c r="C56" s="203" t="str">
        <f ca="1">IF(($B56=" ")," ",VLOOKUP($B56,'C10 Entry Sheet'!$A$16:$K$515,2,FALSE))</f>
        <v xml:space="preserve"> </v>
      </c>
      <c r="D56" s="203" t="str">
        <f ca="1">IF(($B56=" ")," ",VLOOKUP($B56,'C10 Entry Sheet'!$A$16:$K$515,3,FALSE))</f>
        <v xml:space="preserve"> </v>
      </c>
      <c r="E56" s="204" t="str">
        <f ca="1">IF(($B56=" ")," ",VLOOKUP($B56,'C10 Entry Sheet'!$A$16:$K$515,6,FALSE))</f>
        <v xml:space="preserve"> </v>
      </c>
      <c r="F56" s="204" t="str">
        <f ca="1">IF(($B56=" ")," ",VLOOKUP($B56,'C10 Entry Sheet'!$A$16:$K$515,4,FALSE))</f>
        <v xml:space="preserve"> </v>
      </c>
      <c r="G56" s="204" t="str">
        <f ca="1">IF(($B56=" ")," ",VLOOKUP($B56,'C10 Entry Sheet'!$A$16:$K$515,5,FALSE))</f>
        <v xml:space="preserve"> </v>
      </c>
      <c r="H56" s="209" t="str">
        <f ca="1">IF(($B56=" "),"",VLOOKUP($B56,'C10 Entry Sheet'!$A$16:$K$515,7,FALSE))</f>
        <v/>
      </c>
      <c r="I56" s="205" t="str">
        <f ca="1">IF(($B56=" ")," ",VLOOKUP($B56,'C10 Entry Sheet'!$A$16:$K$515,8,FALSE))</f>
        <v xml:space="preserve"> </v>
      </c>
      <c r="J56" s="205" t="str">
        <f ca="1">IF(($B56=" ")," ",VLOOKUP($B56,'C10 Entry Sheet'!$A$16:$K$515,9,FALSE))</f>
        <v xml:space="preserve"> </v>
      </c>
      <c r="K56" s="205" t="str">
        <f ca="1">IF(($B56=" ")," ",VLOOKUP($B56,'C10 Entry Sheet'!$A$16:$K$515,10,FALSE))</f>
        <v xml:space="preserve"> </v>
      </c>
      <c r="L56" s="209" t="str">
        <f t="shared" ca="1" si="0"/>
        <v/>
      </c>
      <c r="M56" s="318" t="str">
        <f t="shared" ca="1" si="0"/>
        <v/>
      </c>
      <c r="N56" s="321" t="str">
        <f ca="1">IF(($B56=" ")," ",VLOOKUP($B56,'C10 Entry Sheet'!$A$16:$K$515,11,FALSE))</f>
        <v xml:space="preserve"> </v>
      </c>
    </row>
    <row r="57" spans="1:14" s="206" customFormat="1" ht="21.75" hidden="1" customHeight="1">
      <c r="A57" s="311">
        <f t="shared" si="2"/>
        <v>41</v>
      </c>
      <c r="B57" s="202" t="str">
        <f ca="1">IF(ISBLANK('C10 Entry Sheet'!A56)," ",CELL("contents",'C10 Entry Sheet'!A56))</f>
        <v xml:space="preserve"> </v>
      </c>
      <c r="C57" s="203" t="str">
        <f ca="1">IF(($B57=" ")," ",VLOOKUP($B57,'C10 Entry Sheet'!$A$16:$K$515,2,FALSE))</f>
        <v xml:space="preserve"> </v>
      </c>
      <c r="D57" s="203" t="str">
        <f ca="1">IF(($B57=" ")," ",VLOOKUP($B57,'C10 Entry Sheet'!$A$16:$K$515,3,FALSE))</f>
        <v xml:space="preserve"> </v>
      </c>
      <c r="E57" s="204" t="str">
        <f ca="1">IF(($B57=" ")," ",VLOOKUP($B57,'C10 Entry Sheet'!$A$16:$K$515,6,FALSE))</f>
        <v xml:space="preserve"> </v>
      </c>
      <c r="F57" s="204" t="str">
        <f ca="1">IF(($B57=" ")," ",VLOOKUP($B57,'C10 Entry Sheet'!$A$16:$K$515,4,FALSE))</f>
        <v xml:space="preserve"> </v>
      </c>
      <c r="G57" s="204" t="str">
        <f ca="1">IF(($B57=" ")," ",VLOOKUP($B57,'C10 Entry Sheet'!$A$16:$K$515,5,FALSE))</f>
        <v xml:space="preserve"> </v>
      </c>
      <c r="H57" s="209" t="str">
        <f ca="1">IF(($B57=" "),"",VLOOKUP($B57,'C10 Entry Sheet'!$A$16:$K$515,7,FALSE))</f>
        <v/>
      </c>
      <c r="I57" s="205" t="str">
        <f ca="1">IF(($B57=" ")," ",VLOOKUP($B57,'C10 Entry Sheet'!$A$16:$K$515,8,FALSE))</f>
        <v xml:space="preserve"> </v>
      </c>
      <c r="J57" s="205" t="str">
        <f ca="1">IF(($B57=" ")," ",VLOOKUP($B57,'C10 Entry Sheet'!$A$16:$K$515,9,FALSE))</f>
        <v xml:space="preserve"> </v>
      </c>
      <c r="K57" s="205" t="str">
        <f ca="1">IF(($B57=" ")," ",VLOOKUP($B57,'C10 Entry Sheet'!$A$16:$K$515,10,FALSE))</f>
        <v xml:space="preserve"> </v>
      </c>
      <c r="L57" s="209" t="str">
        <f t="shared" ca="1" si="0"/>
        <v/>
      </c>
      <c r="M57" s="318" t="str">
        <f t="shared" ca="1" si="0"/>
        <v/>
      </c>
      <c r="N57" s="321" t="str">
        <f ca="1">IF(($B57=" ")," ",VLOOKUP($B57,'C10 Entry Sheet'!$A$16:$K$515,11,FALSE))</f>
        <v xml:space="preserve"> </v>
      </c>
    </row>
    <row r="58" spans="1:14" s="206" customFormat="1" ht="21.75" hidden="1" customHeight="1">
      <c r="A58" s="311">
        <f t="shared" si="2"/>
        <v>42</v>
      </c>
      <c r="B58" s="202" t="str">
        <f ca="1">IF(ISBLANK('C10 Entry Sheet'!A57)," ",CELL("contents",'C10 Entry Sheet'!A57))</f>
        <v xml:space="preserve"> </v>
      </c>
      <c r="C58" s="203" t="str">
        <f ca="1">IF(($B58=" ")," ",VLOOKUP($B58,'C10 Entry Sheet'!$A$16:$K$515,2,FALSE))</f>
        <v xml:space="preserve"> </v>
      </c>
      <c r="D58" s="203" t="str">
        <f ca="1">IF(($B58=" ")," ",VLOOKUP($B58,'C10 Entry Sheet'!$A$16:$K$515,3,FALSE))</f>
        <v xml:space="preserve"> </v>
      </c>
      <c r="E58" s="204" t="str">
        <f ca="1">IF(($B58=" ")," ",VLOOKUP($B58,'C10 Entry Sheet'!$A$16:$K$515,6,FALSE))</f>
        <v xml:space="preserve"> </v>
      </c>
      <c r="F58" s="204" t="str">
        <f ca="1">IF(($B58=" ")," ",VLOOKUP($B58,'C10 Entry Sheet'!$A$16:$K$515,4,FALSE))</f>
        <v xml:space="preserve"> </v>
      </c>
      <c r="G58" s="204" t="str">
        <f ca="1">IF(($B58=" ")," ",VLOOKUP($B58,'C10 Entry Sheet'!$A$16:$K$515,5,FALSE))</f>
        <v xml:space="preserve"> </v>
      </c>
      <c r="H58" s="209" t="str">
        <f ca="1">IF(($B58=" "),"",VLOOKUP($B58,'C10 Entry Sheet'!$A$16:$K$515,7,FALSE))</f>
        <v/>
      </c>
      <c r="I58" s="205" t="str">
        <f ca="1">IF(($B58=" ")," ",VLOOKUP($B58,'C10 Entry Sheet'!$A$16:$K$515,8,FALSE))</f>
        <v xml:space="preserve"> </v>
      </c>
      <c r="J58" s="205" t="str">
        <f ca="1">IF(($B58=" ")," ",VLOOKUP($B58,'C10 Entry Sheet'!$A$16:$K$515,9,FALSE))</f>
        <v xml:space="preserve"> </v>
      </c>
      <c r="K58" s="205" t="str">
        <f ca="1">IF(($B58=" ")," ",VLOOKUP($B58,'C10 Entry Sheet'!$A$16:$K$515,10,FALSE))</f>
        <v xml:space="preserve"> </v>
      </c>
      <c r="L58" s="209" t="str">
        <f t="shared" ca="1" si="0"/>
        <v/>
      </c>
      <c r="M58" s="318" t="str">
        <f t="shared" ca="1" si="0"/>
        <v/>
      </c>
      <c r="N58" s="321" t="str">
        <f ca="1">IF(($B58=" ")," ",VLOOKUP($B58,'C10 Entry Sheet'!$A$16:$K$515,11,FALSE))</f>
        <v xml:space="preserve"> </v>
      </c>
    </row>
    <row r="59" spans="1:14" s="206" customFormat="1" ht="21.75" hidden="1" customHeight="1">
      <c r="A59" s="311">
        <f t="shared" si="2"/>
        <v>43</v>
      </c>
      <c r="B59" s="202" t="str">
        <f ca="1">IF(ISBLANK('C10 Entry Sheet'!A58)," ",CELL("contents",'C10 Entry Sheet'!A58))</f>
        <v xml:space="preserve"> </v>
      </c>
      <c r="C59" s="203" t="str">
        <f ca="1">IF(($B59=" ")," ",VLOOKUP($B59,'C10 Entry Sheet'!$A$16:$K$515,2,FALSE))</f>
        <v xml:space="preserve"> </v>
      </c>
      <c r="D59" s="203" t="str">
        <f ca="1">IF(($B59=" ")," ",VLOOKUP($B59,'C10 Entry Sheet'!$A$16:$K$515,3,FALSE))</f>
        <v xml:space="preserve"> </v>
      </c>
      <c r="E59" s="204" t="str">
        <f ca="1">IF(($B59=" ")," ",VLOOKUP($B59,'C10 Entry Sheet'!$A$16:$K$515,6,FALSE))</f>
        <v xml:space="preserve"> </v>
      </c>
      <c r="F59" s="204" t="str">
        <f ca="1">IF(($B59=" ")," ",VLOOKUP($B59,'C10 Entry Sheet'!$A$16:$K$515,4,FALSE))</f>
        <v xml:space="preserve"> </v>
      </c>
      <c r="G59" s="204" t="str">
        <f ca="1">IF(($B59=" ")," ",VLOOKUP($B59,'C10 Entry Sheet'!$A$16:$K$515,5,FALSE))</f>
        <v xml:space="preserve"> </v>
      </c>
      <c r="H59" s="209" t="str">
        <f ca="1">IF(($B59=" "),"",VLOOKUP($B59,'C10 Entry Sheet'!$A$16:$K$515,7,FALSE))</f>
        <v/>
      </c>
      <c r="I59" s="205" t="str">
        <f ca="1">IF(($B59=" ")," ",VLOOKUP($B59,'C10 Entry Sheet'!$A$16:$K$515,8,FALSE))</f>
        <v xml:space="preserve"> </v>
      </c>
      <c r="J59" s="205" t="str">
        <f ca="1">IF(($B59=" ")," ",VLOOKUP($B59,'C10 Entry Sheet'!$A$16:$K$515,9,FALSE))</f>
        <v xml:space="preserve"> </v>
      </c>
      <c r="K59" s="205" t="str">
        <f ca="1">IF(($B59=" ")," ",VLOOKUP($B59,'C10 Entry Sheet'!$A$16:$K$515,10,FALSE))</f>
        <v xml:space="preserve"> </v>
      </c>
      <c r="L59" s="209" t="str">
        <f t="shared" ca="1" si="0"/>
        <v/>
      </c>
      <c r="M59" s="318" t="str">
        <f t="shared" ca="1" si="0"/>
        <v/>
      </c>
      <c r="N59" s="321" t="str">
        <f ca="1">IF(($B59=" ")," ",VLOOKUP($B59,'C10 Entry Sheet'!$A$16:$K$515,11,FALSE))</f>
        <v xml:space="preserve"> </v>
      </c>
    </row>
    <row r="60" spans="1:14" s="206" customFormat="1" ht="21.75" hidden="1" customHeight="1">
      <c r="A60" s="311">
        <f t="shared" si="2"/>
        <v>44</v>
      </c>
      <c r="B60" s="202" t="str">
        <f ca="1">IF(ISBLANK('C10 Entry Sheet'!A59)," ",CELL("contents",'C10 Entry Sheet'!A59))</f>
        <v xml:space="preserve"> </v>
      </c>
      <c r="C60" s="203" t="str">
        <f ca="1">IF(($B60=" ")," ",VLOOKUP($B60,'C10 Entry Sheet'!$A$16:$K$515,2,FALSE))</f>
        <v xml:space="preserve"> </v>
      </c>
      <c r="D60" s="203" t="str">
        <f ca="1">IF(($B60=" ")," ",VLOOKUP($B60,'C10 Entry Sheet'!$A$16:$K$515,3,FALSE))</f>
        <v xml:space="preserve"> </v>
      </c>
      <c r="E60" s="204" t="str">
        <f ca="1">IF(($B60=" ")," ",VLOOKUP($B60,'C10 Entry Sheet'!$A$16:$K$515,6,FALSE))</f>
        <v xml:space="preserve"> </v>
      </c>
      <c r="F60" s="204" t="str">
        <f ca="1">IF(($B60=" ")," ",VLOOKUP($B60,'C10 Entry Sheet'!$A$16:$K$515,4,FALSE))</f>
        <v xml:space="preserve"> </v>
      </c>
      <c r="G60" s="204" t="str">
        <f ca="1">IF(($B60=" ")," ",VLOOKUP($B60,'C10 Entry Sheet'!$A$16:$K$515,5,FALSE))</f>
        <v xml:space="preserve"> </v>
      </c>
      <c r="H60" s="209" t="str">
        <f ca="1">IF(($B60=" "),"",VLOOKUP($B60,'C10 Entry Sheet'!$A$16:$K$515,7,FALSE))</f>
        <v/>
      </c>
      <c r="I60" s="205" t="str">
        <f ca="1">IF(($B60=" ")," ",VLOOKUP($B60,'C10 Entry Sheet'!$A$16:$K$515,8,FALSE))</f>
        <v xml:space="preserve"> </v>
      </c>
      <c r="J60" s="205" t="str">
        <f ca="1">IF(($B60=" ")," ",VLOOKUP($B60,'C10 Entry Sheet'!$A$16:$K$515,9,FALSE))</f>
        <v xml:space="preserve"> </v>
      </c>
      <c r="K60" s="205" t="str">
        <f ca="1">IF(($B60=" ")," ",VLOOKUP($B60,'C10 Entry Sheet'!$A$16:$K$515,10,FALSE))</f>
        <v xml:space="preserve"> </v>
      </c>
      <c r="L60" s="209" t="str">
        <f t="shared" ca="1" si="0"/>
        <v/>
      </c>
      <c r="M60" s="318" t="str">
        <f t="shared" ca="1" si="0"/>
        <v/>
      </c>
      <c r="N60" s="321" t="str">
        <f ca="1">IF(($B60=" ")," ",VLOOKUP($B60,'C10 Entry Sheet'!$A$16:$K$515,11,FALSE))</f>
        <v xml:space="preserve"> </v>
      </c>
    </row>
    <row r="61" spans="1:14" s="206" customFormat="1" ht="21.75" hidden="1" customHeight="1">
      <c r="A61" s="311">
        <f t="shared" ref="A61:A97" si="3">SUM(A60+1)</f>
        <v>45</v>
      </c>
      <c r="B61" s="202" t="str">
        <f ca="1">IF(ISBLANK('C10 Entry Sheet'!A60)," ",CELL("contents",'C10 Entry Sheet'!A60))</f>
        <v xml:space="preserve"> </v>
      </c>
      <c r="C61" s="203" t="str">
        <f ca="1">IF(($B61=" ")," ",VLOOKUP($B61,'C10 Entry Sheet'!$A$16:$K$515,2,FALSE))</f>
        <v xml:space="preserve"> </v>
      </c>
      <c r="D61" s="203" t="str">
        <f ca="1">IF(($B61=" ")," ",VLOOKUP($B61,'C10 Entry Sheet'!$A$16:$K$515,3,FALSE))</f>
        <v xml:space="preserve"> </v>
      </c>
      <c r="E61" s="204" t="str">
        <f ca="1">IF(($B61=" ")," ",VLOOKUP($B61,'C10 Entry Sheet'!$A$16:$K$515,6,FALSE))</f>
        <v xml:space="preserve"> </v>
      </c>
      <c r="F61" s="204" t="str">
        <f ca="1">IF(($B61=" ")," ",VLOOKUP($B61,'C10 Entry Sheet'!$A$16:$K$515,4,FALSE))</f>
        <v xml:space="preserve"> </v>
      </c>
      <c r="G61" s="204" t="str">
        <f ca="1">IF(($B61=" ")," ",VLOOKUP($B61,'C10 Entry Sheet'!$A$16:$K$515,5,FALSE))</f>
        <v xml:space="preserve"> </v>
      </c>
      <c r="H61" s="209" t="str">
        <f ca="1">IF(($B61=" "),"",VLOOKUP($B61,'C10 Entry Sheet'!$A$16:$K$515,7,FALSE))</f>
        <v/>
      </c>
      <c r="I61" s="205" t="str">
        <f ca="1">IF(($B61=" ")," ",VLOOKUP($B61,'C10 Entry Sheet'!$A$16:$K$515,8,FALSE))</f>
        <v xml:space="preserve"> </v>
      </c>
      <c r="J61" s="205" t="str">
        <f ca="1">IF(($B61=" ")," ",VLOOKUP($B61,'C10 Entry Sheet'!$A$16:$K$515,9,FALSE))</f>
        <v xml:space="preserve"> </v>
      </c>
      <c r="K61" s="205" t="str">
        <f ca="1">IF(($B61=" ")," ",VLOOKUP($B61,'C10 Entry Sheet'!$A$16:$K$515,10,FALSE))</f>
        <v xml:space="preserve"> </v>
      </c>
      <c r="L61" s="209" t="str">
        <f t="shared" ca="1" si="0"/>
        <v/>
      </c>
      <c r="M61" s="318" t="str">
        <f t="shared" ca="1" si="0"/>
        <v/>
      </c>
      <c r="N61" s="321" t="str">
        <f ca="1">IF(($B61=" ")," ",VLOOKUP($B61,'C10 Entry Sheet'!$A$16:$K$515,11,FALSE))</f>
        <v xml:space="preserve"> </v>
      </c>
    </row>
    <row r="62" spans="1:14" s="206" customFormat="1" ht="21.75" hidden="1" customHeight="1">
      <c r="A62" s="311">
        <f t="shared" si="3"/>
        <v>46</v>
      </c>
      <c r="B62" s="202" t="str">
        <f ca="1">IF(ISBLANK('C10 Entry Sheet'!A61)," ",CELL("contents",'C10 Entry Sheet'!A61))</f>
        <v xml:space="preserve"> </v>
      </c>
      <c r="C62" s="203" t="str">
        <f ca="1">IF(($B62=" ")," ",VLOOKUP($B62,'C10 Entry Sheet'!$A$16:$K$515,2,FALSE))</f>
        <v xml:space="preserve"> </v>
      </c>
      <c r="D62" s="203" t="str">
        <f ca="1">IF(($B62=" ")," ",VLOOKUP($B62,'C10 Entry Sheet'!$A$16:$K$515,3,FALSE))</f>
        <v xml:space="preserve"> </v>
      </c>
      <c r="E62" s="204" t="str">
        <f ca="1">IF(($B62=" ")," ",VLOOKUP($B62,'C10 Entry Sheet'!$A$16:$K$515,6,FALSE))</f>
        <v xml:space="preserve"> </v>
      </c>
      <c r="F62" s="204" t="str">
        <f ca="1">IF(($B62=" ")," ",VLOOKUP($B62,'C10 Entry Sheet'!$A$16:$K$515,4,FALSE))</f>
        <v xml:space="preserve"> </v>
      </c>
      <c r="G62" s="204" t="str">
        <f ca="1">IF(($B62=" ")," ",VLOOKUP($B62,'C10 Entry Sheet'!$A$16:$K$515,5,FALSE))</f>
        <v xml:space="preserve"> </v>
      </c>
      <c r="H62" s="209" t="str">
        <f ca="1">IF(($B62=" "),"",VLOOKUP($B62,'C10 Entry Sheet'!$A$16:$K$515,7,FALSE))</f>
        <v/>
      </c>
      <c r="I62" s="205" t="str">
        <f ca="1">IF(($B62=" ")," ",VLOOKUP($B62,'C10 Entry Sheet'!$A$16:$K$515,8,FALSE))</f>
        <v xml:space="preserve"> </v>
      </c>
      <c r="J62" s="205" t="str">
        <f ca="1">IF(($B62=" ")," ",VLOOKUP($B62,'C10 Entry Sheet'!$A$16:$K$515,9,FALSE))</f>
        <v xml:space="preserve"> </v>
      </c>
      <c r="K62" s="205" t="str">
        <f ca="1">IF(($B62=" ")," ",VLOOKUP($B62,'C10 Entry Sheet'!$A$16:$K$515,10,FALSE))</f>
        <v xml:space="preserve"> </v>
      </c>
      <c r="L62" s="209" t="str">
        <f t="shared" ca="1" si="0"/>
        <v/>
      </c>
      <c r="M62" s="318" t="str">
        <f t="shared" ca="1" si="0"/>
        <v/>
      </c>
      <c r="N62" s="321" t="str">
        <f ca="1">IF(($B62=" ")," ",VLOOKUP($B62,'C10 Entry Sheet'!$A$16:$K$515,11,FALSE))</f>
        <v xml:space="preserve"> </v>
      </c>
    </row>
    <row r="63" spans="1:14" s="206" customFormat="1" ht="21.75" hidden="1" customHeight="1">
      <c r="A63" s="311">
        <f t="shared" si="3"/>
        <v>47</v>
      </c>
      <c r="B63" s="202" t="str">
        <f ca="1">IF(ISBLANK('C10 Entry Sheet'!A62)," ",CELL("contents",'C10 Entry Sheet'!A62))</f>
        <v xml:space="preserve"> </v>
      </c>
      <c r="C63" s="203" t="str">
        <f ca="1">IF(($B63=" ")," ",VLOOKUP($B63,'C10 Entry Sheet'!$A$16:$K$515,2,FALSE))</f>
        <v xml:space="preserve"> </v>
      </c>
      <c r="D63" s="203" t="str">
        <f ca="1">IF(($B63=" ")," ",VLOOKUP($B63,'C10 Entry Sheet'!$A$16:$K$515,3,FALSE))</f>
        <v xml:space="preserve"> </v>
      </c>
      <c r="E63" s="204" t="str">
        <f ca="1">IF(($B63=" ")," ",VLOOKUP($B63,'C10 Entry Sheet'!$A$16:$K$515,6,FALSE))</f>
        <v xml:space="preserve"> </v>
      </c>
      <c r="F63" s="204" t="str">
        <f ca="1">IF(($B63=" ")," ",VLOOKUP($B63,'C10 Entry Sheet'!$A$16:$K$515,4,FALSE))</f>
        <v xml:space="preserve"> </v>
      </c>
      <c r="G63" s="204" t="str">
        <f ca="1">IF(($B63=" ")," ",VLOOKUP($B63,'C10 Entry Sheet'!$A$16:$K$515,5,FALSE))</f>
        <v xml:space="preserve"> </v>
      </c>
      <c r="H63" s="209" t="str">
        <f ca="1">IF(($B63=" "),"",VLOOKUP($B63,'C10 Entry Sheet'!$A$16:$K$515,7,FALSE))</f>
        <v/>
      </c>
      <c r="I63" s="205" t="str">
        <f ca="1">IF(($B63=" ")," ",VLOOKUP($B63,'C10 Entry Sheet'!$A$16:$K$515,8,FALSE))</f>
        <v xml:space="preserve"> </v>
      </c>
      <c r="J63" s="205" t="str">
        <f ca="1">IF(($B63=" ")," ",VLOOKUP($B63,'C10 Entry Sheet'!$A$16:$K$515,9,FALSE))</f>
        <v xml:space="preserve"> </v>
      </c>
      <c r="K63" s="205" t="str">
        <f ca="1">IF(($B63=" ")," ",VLOOKUP($B63,'C10 Entry Sheet'!$A$16:$K$515,10,FALSE))</f>
        <v xml:space="preserve"> </v>
      </c>
      <c r="L63" s="209" t="str">
        <f t="shared" ca="1" si="0"/>
        <v/>
      </c>
      <c r="M63" s="318" t="str">
        <f t="shared" ca="1" si="0"/>
        <v/>
      </c>
      <c r="N63" s="321" t="str">
        <f ca="1">IF(($B63=" ")," ",VLOOKUP($B63,'C10 Entry Sheet'!$A$16:$K$515,11,FALSE))</f>
        <v xml:space="preserve"> </v>
      </c>
    </row>
    <row r="64" spans="1:14" s="206" customFormat="1" ht="21.75" hidden="1" customHeight="1">
      <c r="A64" s="311">
        <f t="shared" si="3"/>
        <v>48</v>
      </c>
      <c r="B64" s="202" t="str">
        <f ca="1">IF(ISBLANK('C10 Entry Sheet'!A63)," ",CELL("contents",'C10 Entry Sheet'!A63))</f>
        <v xml:space="preserve"> </v>
      </c>
      <c r="C64" s="203" t="str">
        <f ca="1">IF(($B64=" ")," ",VLOOKUP($B64,'C10 Entry Sheet'!$A$16:$K$515,2,FALSE))</f>
        <v xml:space="preserve"> </v>
      </c>
      <c r="D64" s="203" t="str">
        <f ca="1">IF(($B64=" ")," ",VLOOKUP($B64,'C10 Entry Sheet'!$A$16:$K$515,3,FALSE))</f>
        <v xml:space="preserve"> </v>
      </c>
      <c r="E64" s="204" t="str">
        <f ca="1">IF(($B64=" ")," ",VLOOKUP($B64,'C10 Entry Sheet'!$A$16:$K$515,6,FALSE))</f>
        <v xml:space="preserve"> </v>
      </c>
      <c r="F64" s="204" t="str">
        <f ca="1">IF(($B64=" ")," ",VLOOKUP($B64,'C10 Entry Sheet'!$A$16:$K$515,4,FALSE))</f>
        <v xml:space="preserve"> </v>
      </c>
      <c r="G64" s="204" t="str">
        <f ca="1">IF(($B64=" ")," ",VLOOKUP($B64,'C10 Entry Sheet'!$A$16:$K$515,5,FALSE))</f>
        <v xml:space="preserve"> </v>
      </c>
      <c r="H64" s="209" t="str">
        <f ca="1">IF(($B64=" "),"",VLOOKUP($B64,'C10 Entry Sheet'!$A$16:$K$515,7,FALSE))</f>
        <v/>
      </c>
      <c r="I64" s="205" t="str">
        <f ca="1">IF(($B64=" ")," ",VLOOKUP($B64,'C10 Entry Sheet'!$A$16:$K$515,8,FALSE))</f>
        <v xml:space="preserve"> </v>
      </c>
      <c r="J64" s="205" t="str">
        <f ca="1">IF(($B64=" ")," ",VLOOKUP($B64,'C10 Entry Sheet'!$A$16:$K$515,9,FALSE))</f>
        <v xml:space="preserve"> </v>
      </c>
      <c r="K64" s="205" t="str">
        <f ca="1">IF(($B64=" ")," ",VLOOKUP($B64,'C10 Entry Sheet'!$A$16:$K$515,10,FALSE))</f>
        <v xml:space="preserve"> </v>
      </c>
      <c r="L64" s="209" t="str">
        <f t="shared" ca="1" si="0"/>
        <v/>
      </c>
      <c r="M64" s="318" t="str">
        <f t="shared" ca="1" si="0"/>
        <v/>
      </c>
      <c r="N64" s="321" t="str">
        <f ca="1">IF(($B64=" ")," ",VLOOKUP($B64,'C10 Entry Sheet'!$A$16:$K$515,11,FALSE))</f>
        <v xml:space="preserve"> </v>
      </c>
    </row>
    <row r="65" spans="1:14" s="206" customFormat="1" ht="21.75" hidden="1" customHeight="1">
      <c r="A65" s="311">
        <f t="shared" si="3"/>
        <v>49</v>
      </c>
      <c r="B65" s="202" t="str">
        <f ca="1">IF(ISBLANK('C10 Entry Sheet'!A64)," ",CELL("contents",'C10 Entry Sheet'!A64))</f>
        <v xml:space="preserve"> </v>
      </c>
      <c r="C65" s="203" t="str">
        <f ca="1">IF(($B65=" ")," ",VLOOKUP($B65,'C10 Entry Sheet'!$A$16:$K$515,2,FALSE))</f>
        <v xml:space="preserve"> </v>
      </c>
      <c r="D65" s="203" t="str">
        <f ca="1">IF(($B65=" ")," ",VLOOKUP($B65,'C10 Entry Sheet'!$A$16:$K$515,3,FALSE))</f>
        <v xml:space="preserve"> </v>
      </c>
      <c r="E65" s="204" t="str">
        <f ca="1">IF(($B65=" ")," ",VLOOKUP($B65,'C10 Entry Sheet'!$A$16:$K$515,6,FALSE))</f>
        <v xml:space="preserve"> </v>
      </c>
      <c r="F65" s="204" t="str">
        <f ca="1">IF(($B65=" ")," ",VLOOKUP($B65,'C10 Entry Sheet'!$A$16:$K$515,4,FALSE))</f>
        <v xml:space="preserve"> </v>
      </c>
      <c r="G65" s="204" t="str">
        <f ca="1">IF(($B65=" ")," ",VLOOKUP($B65,'C10 Entry Sheet'!$A$16:$K$515,5,FALSE))</f>
        <v xml:space="preserve"> </v>
      </c>
      <c r="H65" s="209" t="str">
        <f ca="1">IF(($B65=" "),"",VLOOKUP($B65,'C10 Entry Sheet'!$A$16:$K$515,7,FALSE))</f>
        <v/>
      </c>
      <c r="I65" s="205" t="str">
        <f ca="1">IF(($B65=" ")," ",VLOOKUP($B65,'C10 Entry Sheet'!$A$16:$K$515,8,FALSE))</f>
        <v xml:space="preserve"> </v>
      </c>
      <c r="J65" s="205" t="str">
        <f ca="1">IF(($B65=" ")," ",VLOOKUP($B65,'C10 Entry Sheet'!$A$16:$K$515,9,FALSE))</f>
        <v xml:space="preserve"> </v>
      </c>
      <c r="K65" s="205" t="str">
        <f ca="1">IF(($B65=" ")," ",VLOOKUP($B65,'C10 Entry Sheet'!$A$16:$K$515,10,FALSE))</f>
        <v xml:space="preserve"> </v>
      </c>
      <c r="L65" s="209" t="str">
        <f t="shared" ca="1" si="0"/>
        <v/>
      </c>
      <c r="M65" s="318" t="str">
        <f t="shared" ca="1" si="0"/>
        <v/>
      </c>
      <c r="N65" s="321" t="str">
        <f ca="1">IF(($B65=" ")," ",VLOOKUP($B65,'C10 Entry Sheet'!$A$16:$K$515,11,FALSE))</f>
        <v xml:space="preserve"> </v>
      </c>
    </row>
    <row r="66" spans="1:14" s="206" customFormat="1" ht="21.75" hidden="1" customHeight="1">
      <c r="A66" s="311">
        <f t="shared" si="3"/>
        <v>50</v>
      </c>
      <c r="B66" s="202" t="str">
        <f ca="1">IF(ISBLANK('C10 Entry Sheet'!A65)," ",CELL("contents",'C10 Entry Sheet'!A65))</f>
        <v xml:space="preserve"> </v>
      </c>
      <c r="C66" s="203" t="str">
        <f ca="1">IF(($B66=" ")," ",VLOOKUP($B66,'C10 Entry Sheet'!$A$16:$K$515,2,FALSE))</f>
        <v xml:space="preserve"> </v>
      </c>
      <c r="D66" s="203" t="str">
        <f ca="1">IF(($B66=" ")," ",VLOOKUP($B66,'C10 Entry Sheet'!$A$16:$K$515,3,FALSE))</f>
        <v xml:space="preserve"> </v>
      </c>
      <c r="E66" s="204" t="str">
        <f ca="1">IF(($B66=" ")," ",VLOOKUP($B66,'C10 Entry Sheet'!$A$16:$K$515,6,FALSE))</f>
        <v xml:space="preserve"> </v>
      </c>
      <c r="F66" s="204" t="str">
        <f ca="1">IF(($B66=" ")," ",VLOOKUP($B66,'C10 Entry Sheet'!$A$16:$K$515,4,FALSE))</f>
        <v xml:space="preserve"> </v>
      </c>
      <c r="G66" s="204" t="str">
        <f ca="1">IF(($B66=" ")," ",VLOOKUP($B66,'C10 Entry Sheet'!$A$16:$K$515,5,FALSE))</f>
        <v xml:space="preserve"> </v>
      </c>
      <c r="H66" s="209" t="str">
        <f ca="1">IF(($B66=" "),"",VLOOKUP($B66,'C10 Entry Sheet'!$A$16:$K$515,7,FALSE))</f>
        <v/>
      </c>
      <c r="I66" s="205" t="str">
        <f ca="1">IF(($B66=" ")," ",VLOOKUP($B66,'C10 Entry Sheet'!$A$16:$K$515,8,FALSE))</f>
        <v xml:space="preserve"> </v>
      </c>
      <c r="J66" s="205" t="str">
        <f ca="1">IF(($B66=" ")," ",VLOOKUP($B66,'C10 Entry Sheet'!$A$16:$K$515,9,FALSE))</f>
        <v xml:space="preserve"> </v>
      </c>
      <c r="K66" s="205" t="str">
        <f ca="1">IF(($B66=" ")," ",VLOOKUP($B66,'C10 Entry Sheet'!$A$16:$K$515,10,FALSE))</f>
        <v xml:space="preserve"> </v>
      </c>
      <c r="L66" s="209" t="str">
        <f t="shared" ca="1" si="0"/>
        <v/>
      </c>
      <c r="M66" s="318" t="str">
        <f t="shared" ca="1" si="0"/>
        <v/>
      </c>
      <c r="N66" s="321" t="str">
        <f ca="1">IF(($B66=" ")," ",VLOOKUP($B66,'C10 Entry Sheet'!$A$16:$K$515,11,FALSE))</f>
        <v xml:space="preserve"> </v>
      </c>
    </row>
    <row r="67" spans="1:14" s="206" customFormat="1" ht="21.75" hidden="1" customHeight="1">
      <c r="A67" s="311">
        <f t="shared" si="3"/>
        <v>51</v>
      </c>
      <c r="B67" s="202" t="str">
        <f ca="1">IF(ISBLANK('C10 Entry Sheet'!A66)," ",CELL("contents",'C10 Entry Sheet'!A66))</f>
        <v xml:space="preserve"> </v>
      </c>
      <c r="C67" s="203" t="str">
        <f ca="1">IF(($B67=" ")," ",VLOOKUP($B67,'C10 Entry Sheet'!$A$16:$K$515,2,FALSE))</f>
        <v xml:space="preserve"> </v>
      </c>
      <c r="D67" s="203" t="str">
        <f ca="1">IF(($B67=" ")," ",VLOOKUP($B67,'C10 Entry Sheet'!$A$16:$K$515,3,FALSE))</f>
        <v xml:space="preserve"> </v>
      </c>
      <c r="E67" s="204" t="str">
        <f ca="1">IF(($B67=" ")," ",VLOOKUP($B67,'C10 Entry Sheet'!$A$16:$K$515,6,FALSE))</f>
        <v xml:space="preserve"> </v>
      </c>
      <c r="F67" s="204" t="str">
        <f ca="1">IF(($B67=" ")," ",VLOOKUP($B67,'C10 Entry Sheet'!$A$16:$K$515,4,FALSE))</f>
        <v xml:space="preserve"> </v>
      </c>
      <c r="G67" s="204" t="str">
        <f ca="1">IF(($B67=" ")," ",VLOOKUP($B67,'C10 Entry Sheet'!$A$16:$K$515,5,FALSE))</f>
        <v xml:space="preserve"> </v>
      </c>
      <c r="H67" s="209" t="str">
        <f ca="1">IF(($B67=" "),"",VLOOKUP($B67,'C10 Entry Sheet'!$A$16:$K$515,7,FALSE))</f>
        <v/>
      </c>
      <c r="I67" s="205" t="str">
        <f ca="1">IF(($B67=" ")," ",VLOOKUP($B67,'C10 Entry Sheet'!$A$16:$K$515,8,FALSE))</f>
        <v xml:space="preserve"> </v>
      </c>
      <c r="J67" s="205" t="str">
        <f ca="1">IF(($B67=" ")," ",VLOOKUP($B67,'C10 Entry Sheet'!$A$16:$K$515,9,FALSE))</f>
        <v xml:space="preserve"> </v>
      </c>
      <c r="K67" s="205" t="str">
        <f ca="1">IF(($B67=" ")," ",VLOOKUP($B67,'C10 Entry Sheet'!$A$16:$K$515,10,FALSE))</f>
        <v xml:space="preserve"> </v>
      </c>
      <c r="L67" s="209" t="str">
        <f t="shared" ca="1" si="0"/>
        <v/>
      </c>
      <c r="M67" s="318" t="str">
        <f t="shared" ca="1" si="0"/>
        <v/>
      </c>
      <c r="N67" s="321" t="str">
        <f ca="1">IF(($B67=" ")," ",VLOOKUP($B67,'C10 Entry Sheet'!$A$16:$K$515,11,FALSE))</f>
        <v xml:space="preserve"> </v>
      </c>
    </row>
    <row r="68" spans="1:14" s="206" customFormat="1" ht="21.75" hidden="1" customHeight="1">
      <c r="A68" s="311">
        <f t="shared" si="3"/>
        <v>52</v>
      </c>
      <c r="B68" s="202" t="str">
        <f ca="1">IF(ISBLANK('C10 Entry Sheet'!A67)," ",CELL("contents",'C10 Entry Sheet'!A67))</f>
        <v xml:space="preserve"> </v>
      </c>
      <c r="C68" s="203" t="str">
        <f ca="1">IF(($B68=" ")," ",VLOOKUP($B68,'C10 Entry Sheet'!$A$16:$K$515,2,FALSE))</f>
        <v xml:space="preserve"> </v>
      </c>
      <c r="D68" s="203" t="str">
        <f ca="1">IF(($B68=" ")," ",VLOOKUP($B68,'C10 Entry Sheet'!$A$16:$K$515,3,FALSE))</f>
        <v xml:space="preserve"> </v>
      </c>
      <c r="E68" s="204" t="str">
        <f ca="1">IF(($B68=" ")," ",VLOOKUP($B68,'C10 Entry Sheet'!$A$16:$K$515,6,FALSE))</f>
        <v xml:space="preserve"> </v>
      </c>
      <c r="F68" s="204" t="str">
        <f ca="1">IF(($B68=" ")," ",VLOOKUP($B68,'C10 Entry Sheet'!$A$16:$K$515,4,FALSE))</f>
        <v xml:space="preserve"> </v>
      </c>
      <c r="G68" s="204" t="str">
        <f ca="1">IF(($B68=" ")," ",VLOOKUP($B68,'C10 Entry Sheet'!$A$16:$K$515,5,FALSE))</f>
        <v xml:space="preserve"> </v>
      </c>
      <c r="H68" s="209" t="str">
        <f ca="1">IF(($B68=" "),"",VLOOKUP($B68,'C10 Entry Sheet'!$A$16:$K$515,7,FALSE))</f>
        <v/>
      </c>
      <c r="I68" s="205" t="str">
        <f ca="1">IF(($B68=" ")," ",VLOOKUP($B68,'C10 Entry Sheet'!$A$16:$K$515,8,FALSE))</f>
        <v xml:space="preserve"> </v>
      </c>
      <c r="J68" s="205" t="str">
        <f ca="1">IF(($B68=" ")," ",VLOOKUP($B68,'C10 Entry Sheet'!$A$16:$K$515,9,FALSE))</f>
        <v xml:space="preserve"> </v>
      </c>
      <c r="K68" s="205" t="str">
        <f ca="1">IF(($B68=" ")," ",VLOOKUP($B68,'C10 Entry Sheet'!$A$16:$K$515,10,FALSE))</f>
        <v xml:space="preserve"> </v>
      </c>
      <c r="L68" s="209" t="str">
        <f t="shared" ca="1" si="0"/>
        <v/>
      </c>
      <c r="M68" s="318" t="str">
        <f t="shared" ca="1" si="0"/>
        <v/>
      </c>
      <c r="N68" s="321" t="str">
        <f ca="1">IF(($B68=" ")," ",VLOOKUP($B68,'C10 Entry Sheet'!$A$16:$K$515,11,FALSE))</f>
        <v xml:space="preserve"> </v>
      </c>
    </row>
    <row r="69" spans="1:14" s="206" customFormat="1" ht="21.75" hidden="1" customHeight="1">
      <c r="A69" s="311">
        <f t="shared" si="3"/>
        <v>53</v>
      </c>
      <c r="B69" s="202" t="str">
        <f ca="1">IF(ISBLANK('C10 Entry Sheet'!A68)," ",CELL("contents",'C10 Entry Sheet'!A68))</f>
        <v xml:space="preserve"> </v>
      </c>
      <c r="C69" s="203" t="str">
        <f ca="1">IF(($B69=" ")," ",VLOOKUP($B69,'C10 Entry Sheet'!$A$16:$K$515,2,FALSE))</f>
        <v xml:space="preserve"> </v>
      </c>
      <c r="D69" s="203" t="str">
        <f ca="1">IF(($B69=" ")," ",VLOOKUP($B69,'C10 Entry Sheet'!$A$16:$K$515,3,FALSE))</f>
        <v xml:space="preserve"> </v>
      </c>
      <c r="E69" s="204" t="str">
        <f ca="1">IF(($B69=" ")," ",VLOOKUP($B69,'C10 Entry Sheet'!$A$16:$K$515,6,FALSE))</f>
        <v xml:space="preserve"> </v>
      </c>
      <c r="F69" s="204" t="str">
        <f ca="1">IF(($B69=" ")," ",VLOOKUP($B69,'C10 Entry Sheet'!$A$16:$K$515,4,FALSE))</f>
        <v xml:space="preserve"> </v>
      </c>
      <c r="G69" s="204" t="str">
        <f ca="1">IF(($B69=" ")," ",VLOOKUP($B69,'C10 Entry Sheet'!$A$16:$K$515,5,FALSE))</f>
        <v xml:space="preserve"> </v>
      </c>
      <c r="H69" s="209" t="str">
        <f ca="1">IF(($B69=" "),"",VLOOKUP($B69,'C10 Entry Sheet'!$A$16:$K$515,7,FALSE))</f>
        <v/>
      </c>
      <c r="I69" s="205" t="str">
        <f ca="1">IF(($B69=" ")," ",VLOOKUP($B69,'C10 Entry Sheet'!$A$16:$K$515,8,FALSE))</f>
        <v xml:space="preserve"> </v>
      </c>
      <c r="J69" s="205" t="str">
        <f ca="1">IF(($B69=" ")," ",VLOOKUP($B69,'C10 Entry Sheet'!$A$16:$K$515,9,FALSE))</f>
        <v xml:space="preserve"> </v>
      </c>
      <c r="K69" s="205" t="str">
        <f ca="1">IF(($B69=" ")," ",VLOOKUP($B69,'C10 Entry Sheet'!$A$16:$K$515,10,FALSE))</f>
        <v xml:space="preserve"> </v>
      </c>
      <c r="L69" s="209" t="str">
        <f t="shared" ca="1" si="0"/>
        <v/>
      </c>
      <c r="M69" s="318" t="str">
        <f t="shared" ca="1" si="0"/>
        <v/>
      </c>
      <c r="N69" s="321" t="str">
        <f ca="1">IF(($B69=" ")," ",VLOOKUP($B69,'C10 Entry Sheet'!$A$16:$K$515,11,FALSE))</f>
        <v xml:space="preserve"> </v>
      </c>
    </row>
    <row r="70" spans="1:14" s="206" customFormat="1" ht="21.75" hidden="1" customHeight="1">
      <c r="A70" s="311">
        <f t="shared" si="3"/>
        <v>54</v>
      </c>
      <c r="B70" s="202" t="str">
        <f ca="1">IF(ISBLANK('C10 Entry Sheet'!A69)," ",CELL("contents",'C10 Entry Sheet'!A69))</f>
        <v xml:space="preserve"> </v>
      </c>
      <c r="C70" s="203" t="str">
        <f ca="1">IF(($B70=" ")," ",VLOOKUP($B70,'C10 Entry Sheet'!$A$16:$K$515,2,FALSE))</f>
        <v xml:space="preserve"> </v>
      </c>
      <c r="D70" s="203" t="str">
        <f ca="1">IF(($B70=" ")," ",VLOOKUP($B70,'C10 Entry Sheet'!$A$16:$K$515,3,FALSE))</f>
        <v xml:space="preserve"> </v>
      </c>
      <c r="E70" s="204" t="str">
        <f ca="1">IF(($B70=" ")," ",VLOOKUP($B70,'C10 Entry Sheet'!$A$16:$K$515,6,FALSE))</f>
        <v xml:space="preserve"> </v>
      </c>
      <c r="F70" s="204" t="str">
        <f ca="1">IF(($B70=" ")," ",VLOOKUP($B70,'C10 Entry Sheet'!$A$16:$K$515,4,FALSE))</f>
        <v xml:space="preserve"> </v>
      </c>
      <c r="G70" s="204" t="str">
        <f ca="1">IF(($B70=" ")," ",VLOOKUP($B70,'C10 Entry Sheet'!$A$16:$K$515,5,FALSE))</f>
        <v xml:space="preserve"> </v>
      </c>
      <c r="H70" s="209" t="str">
        <f ca="1">IF(($B70=" "),"",VLOOKUP($B70,'C10 Entry Sheet'!$A$16:$K$515,7,FALSE))</f>
        <v/>
      </c>
      <c r="I70" s="205" t="str">
        <f ca="1">IF(($B70=" ")," ",VLOOKUP($B70,'C10 Entry Sheet'!$A$16:$K$515,8,FALSE))</f>
        <v xml:space="preserve"> </v>
      </c>
      <c r="J70" s="205" t="str">
        <f ca="1">IF(($B70=" ")," ",VLOOKUP($B70,'C10 Entry Sheet'!$A$16:$K$515,9,FALSE))</f>
        <v xml:space="preserve"> </v>
      </c>
      <c r="K70" s="205" t="str">
        <f ca="1">IF(($B70=" ")," ",VLOOKUP($B70,'C10 Entry Sheet'!$A$16:$K$515,10,FALSE))</f>
        <v xml:space="preserve"> </v>
      </c>
      <c r="L70" s="209" t="str">
        <f t="shared" ca="1" si="0"/>
        <v/>
      </c>
      <c r="M70" s="318" t="str">
        <f t="shared" ca="1" si="0"/>
        <v/>
      </c>
      <c r="N70" s="321" t="str">
        <f ca="1">IF(($B70=" ")," ",VLOOKUP($B70,'C10 Entry Sheet'!$A$16:$K$515,11,FALSE))</f>
        <v xml:space="preserve"> </v>
      </c>
    </row>
    <row r="71" spans="1:14" s="206" customFormat="1" ht="21.75" hidden="1" customHeight="1">
      <c r="A71" s="311">
        <f t="shared" si="3"/>
        <v>55</v>
      </c>
      <c r="B71" s="202" t="str">
        <f ca="1">IF(ISBLANK('C10 Entry Sheet'!A70)," ",CELL("contents",'C10 Entry Sheet'!A70))</f>
        <v xml:space="preserve"> </v>
      </c>
      <c r="C71" s="203" t="str">
        <f ca="1">IF(($B71=" ")," ",VLOOKUP($B71,'C10 Entry Sheet'!$A$16:$K$515,2,FALSE))</f>
        <v xml:space="preserve"> </v>
      </c>
      <c r="D71" s="203" t="str">
        <f ca="1">IF(($B71=" ")," ",VLOOKUP($B71,'C10 Entry Sheet'!$A$16:$K$515,3,FALSE))</f>
        <v xml:space="preserve"> </v>
      </c>
      <c r="E71" s="204" t="str">
        <f ca="1">IF(($B71=" ")," ",VLOOKUP($B71,'C10 Entry Sheet'!$A$16:$K$515,6,FALSE))</f>
        <v xml:space="preserve"> </v>
      </c>
      <c r="F71" s="204" t="str">
        <f ca="1">IF(($B71=" ")," ",VLOOKUP($B71,'C10 Entry Sheet'!$A$16:$K$515,4,FALSE))</f>
        <v xml:space="preserve"> </v>
      </c>
      <c r="G71" s="204" t="str">
        <f ca="1">IF(($B71=" ")," ",VLOOKUP($B71,'C10 Entry Sheet'!$A$16:$K$515,5,FALSE))</f>
        <v xml:space="preserve"> </v>
      </c>
      <c r="H71" s="209" t="str">
        <f ca="1">IF(($B71=" "),"",VLOOKUP($B71,'C10 Entry Sheet'!$A$16:$K$515,7,FALSE))</f>
        <v/>
      </c>
      <c r="I71" s="205" t="str">
        <f ca="1">IF(($B71=" ")," ",VLOOKUP($B71,'C10 Entry Sheet'!$A$16:$K$515,8,FALSE))</f>
        <v xml:space="preserve"> </v>
      </c>
      <c r="J71" s="205" t="str">
        <f ca="1">IF(($B71=" ")," ",VLOOKUP($B71,'C10 Entry Sheet'!$A$16:$K$515,9,FALSE))</f>
        <v xml:space="preserve"> </v>
      </c>
      <c r="K71" s="205" t="str">
        <f ca="1">IF(($B71=" ")," ",VLOOKUP($B71,'C10 Entry Sheet'!$A$16:$K$515,10,FALSE))</f>
        <v xml:space="preserve"> </v>
      </c>
      <c r="L71" s="209" t="str">
        <f t="shared" ca="1" si="0"/>
        <v/>
      </c>
      <c r="M71" s="318" t="str">
        <f t="shared" ca="1" si="0"/>
        <v/>
      </c>
      <c r="N71" s="321" t="str">
        <f ca="1">IF(($B71=" ")," ",VLOOKUP($B71,'C10 Entry Sheet'!$A$16:$K$515,11,FALSE))</f>
        <v xml:space="preserve"> </v>
      </c>
    </row>
    <row r="72" spans="1:14" s="206" customFormat="1" ht="21.75" hidden="1" customHeight="1">
      <c r="A72" s="311">
        <f t="shared" si="3"/>
        <v>56</v>
      </c>
      <c r="B72" s="202" t="str">
        <f ca="1">IF(ISBLANK('C10 Entry Sheet'!A71)," ",CELL("contents",'C10 Entry Sheet'!A71))</f>
        <v xml:space="preserve"> </v>
      </c>
      <c r="C72" s="203" t="str">
        <f ca="1">IF(($B72=" ")," ",VLOOKUP($B72,'C10 Entry Sheet'!$A$16:$K$515,2,FALSE))</f>
        <v xml:space="preserve"> </v>
      </c>
      <c r="D72" s="203" t="str">
        <f ca="1">IF(($B72=" ")," ",VLOOKUP($B72,'C10 Entry Sheet'!$A$16:$K$515,3,FALSE))</f>
        <v xml:space="preserve"> </v>
      </c>
      <c r="E72" s="204" t="str">
        <f ca="1">IF(($B72=" ")," ",VLOOKUP($B72,'C10 Entry Sheet'!$A$16:$K$515,6,FALSE))</f>
        <v xml:space="preserve"> </v>
      </c>
      <c r="F72" s="204" t="str">
        <f ca="1">IF(($B72=" ")," ",VLOOKUP($B72,'C10 Entry Sheet'!$A$16:$K$515,4,FALSE))</f>
        <v xml:space="preserve"> </v>
      </c>
      <c r="G72" s="204" t="str">
        <f ca="1">IF(($B72=" ")," ",VLOOKUP($B72,'C10 Entry Sheet'!$A$16:$K$515,5,FALSE))</f>
        <v xml:space="preserve"> </v>
      </c>
      <c r="H72" s="209" t="str">
        <f ca="1">IF(($B72=" "),"",VLOOKUP($B72,'C10 Entry Sheet'!$A$16:$K$515,7,FALSE))</f>
        <v/>
      </c>
      <c r="I72" s="205" t="str">
        <f ca="1">IF(($B72=" ")," ",VLOOKUP($B72,'C10 Entry Sheet'!$A$16:$K$515,8,FALSE))</f>
        <v xml:space="preserve"> </v>
      </c>
      <c r="J72" s="205" t="str">
        <f ca="1">IF(($B72=" ")," ",VLOOKUP($B72,'C10 Entry Sheet'!$A$16:$K$515,9,FALSE))</f>
        <v xml:space="preserve"> </v>
      </c>
      <c r="K72" s="205" t="str">
        <f ca="1">IF(($B72=" ")," ",VLOOKUP($B72,'C10 Entry Sheet'!$A$16:$K$515,10,FALSE))</f>
        <v xml:space="preserve"> </v>
      </c>
      <c r="L72" s="209" t="str">
        <f t="shared" ca="1" si="0"/>
        <v/>
      </c>
      <c r="M72" s="318" t="str">
        <f t="shared" ca="1" si="0"/>
        <v/>
      </c>
      <c r="N72" s="321" t="str">
        <f ca="1">IF(($B72=" ")," ",VLOOKUP($B72,'C10 Entry Sheet'!$A$16:$K$515,11,FALSE))</f>
        <v xml:space="preserve"> </v>
      </c>
    </row>
    <row r="73" spans="1:14" s="206" customFormat="1" ht="21.75" hidden="1" customHeight="1">
      <c r="A73" s="311">
        <f t="shared" si="3"/>
        <v>57</v>
      </c>
      <c r="B73" s="202" t="str">
        <f ca="1">IF(ISBLANK('C10 Entry Sheet'!A72)," ",CELL("contents",'C10 Entry Sheet'!A72))</f>
        <v xml:space="preserve"> </v>
      </c>
      <c r="C73" s="203" t="str">
        <f ca="1">IF(($B73=" ")," ",VLOOKUP($B73,'C10 Entry Sheet'!$A$16:$K$515,2,FALSE))</f>
        <v xml:space="preserve"> </v>
      </c>
      <c r="D73" s="203" t="str">
        <f ca="1">IF(($B73=" ")," ",VLOOKUP($B73,'C10 Entry Sheet'!$A$16:$K$515,3,FALSE))</f>
        <v xml:space="preserve"> </v>
      </c>
      <c r="E73" s="204" t="str">
        <f ca="1">IF(($B73=" ")," ",VLOOKUP($B73,'C10 Entry Sheet'!$A$16:$K$515,6,FALSE))</f>
        <v xml:space="preserve"> </v>
      </c>
      <c r="F73" s="204" t="str">
        <f ca="1">IF(($B73=" ")," ",VLOOKUP($B73,'C10 Entry Sheet'!$A$16:$K$515,4,FALSE))</f>
        <v xml:space="preserve"> </v>
      </c>
      <c r="G73" s="204" t="str">
        <f ca="1">IF(($B73=" ")," ",VLOOKUP($B73,'C10 Entry Sheet'!$A$16:$K$515,5,FALSE))</f>
        <v xml:space="preserve"> </v>
      </c>
      <c r="H73" s="209" t="str">
        <f ca="1">IF(($B73=" "),"",VLOOKUP($B73,'C10 Entry Sheet'!$A$16:$K$515,7,FALSE))</f>
        <v/>
      </c>
      <c r="I73" s="205" t="str">
        <f ca="1">IF(($B73=" ")," ",VLOOKUP($B73,'C10 Entry Sheet'!$A$16:$K$515,8,FALSE))</f>
        <v xml:space="preserve"> </v>
      </c>
      <c r="J73" s="205" t="str">
        <f ca="1">IF(($B73=" ")," ",VLOOKUP($B73,'C10 Entry Sheet'!$A$16:$K$515,9,FALSE))</f>
        <v xml:space="preserve"> </v>
      </c>
      <c r="K73" s="205" t="str">
        <f ca="1">IF(($B73=" ")," ",VLOOKUP($B73,'C10 Entry Sheet'!$A$16:$K$515,10,FALSE))</f>
        <v xml:space="preserve"> </v>
      </c>
      <c r="L73" s="209" t="str">
        <f t="shared" ca="1" si="0"/>
        <v/>
      </c>
      <c r="M73" s="318" t="str">
        <f t="shared" ca="1" si="0"/>
        <v/>
      </c>
      <c r="N73" s="321" t="str">
        <f ca="1">IF(($B73=" ")," ",VLOOKUP($B73,'C10 Entry Sheet'!$A$16:$K$515,11,FALSE))</f>
        <v xml:space="preserve"> </v>
      </c>
    </row>
    <row r="74" spans="1:14" s="206" customFormat="1" ht="21.75" hidden="1" customHeight="1">
      <c r="A74" s="311">
        <f t="shared" si="3"/>
        <v>58</v>
      </c>
      <c r="B74" s="202" t="str">
        <f ca="1">IF(ISBLANK('C10 Entry Sheet'!A73)," ",CELL("contents",'C10 Entry Sheet'!A73))</f>
        <v xml:space="preserve"> </v>
      </c>
      <c r="C74" s="203" t="str">
        <f ca="1">IF(($B74=" ")," ",VLOOKUP($B74,'C10 Entry Sheet'!$A$16:$K$515,2,FALSE))</f>
        <v xml:space="preserve"> </v>
      </c>
      <c r="D74" s="203" t="str">
        <f ca="1">IF(($B74=" ")," ",VLOOKUP($B74,'C10 Entry Sheet'!$A$16:$K$515,3,FALSE))</f>
        <v xml:space="preserve"> </v>
      </c>
      <c r="E74" s="204" t="str">
        <f ca="1">IF(($B74=" ")," ",VLOOKUP($B74,'C10 Entry Sheet'!$A$16:$K$515,6,FALSE))</f>
        <v xml:space="preserve"> </v>
      </c>
      <c r="F74" s="204" t="str">
        <f ca="1">IF(($B74=" ")," ",VLOOKUP($B74,'C10 Entry Sheet'!$A$16:$K$515,4,FALSE))</f>
        <v xml:space="preserve"> </v>
      </c>
      <c r="G74" s="204" t="str">
        <f ca="1">IF(($B74=" ")," ",VLOOKUP($B74,'C10 Entry Sheet'!$A$16:$K$515,5,FALSE))</f>
        <v xml:space="preserve"> </v>
      </c>
      <c r="H74" s="209" t="str">
        <f ca="1">IF(($B74=" "),"",VLOOKUP($B74,'C10 Entry Sheet'!$A$16:$K$515,7,FALSE))</f>
        <v/>
      </c>
      <c r="I74" s="205" t="str">
        <f ca="1">IF(($B74=" ")," ",VLOOKUP($B74,'C10 Entry Sheet'!$A$16:$K$515,8,FALSE))</f>
        <v xml:space="preserve"> </v>
      </c>
      <c r="J74" s="205" t="str">
        <f ca="1">IF(($B74=" ")," ",VLOOKUP($B74,'C10 Entry Sheet'!$A$16:$K$515,9,FALSE))</f>
        <v xml:space="preserve"> </v>
      </c>
      <c r="K74" s="205" t="str">
        <f ca="1">IF(($B74=" ")," ",VLOOKUP($B74,'C10 Entry Sheet'!$A$16:$K$515,10,FALSE))</f>
        <v xml:space="preserve"> </v>
      </c>
      <c r="L74" s="209" t="str">
        <f t="shared" ca="1" si="0"/>
        <v/>
      </c>
      <c r="M74" s="318" t="str">
        <f t="shared" ca="1" si="0"/>
        <v/>
      </c>
      <c r="N74" s="321" t="str">
        <f ca="1">IF(($B74=" ")," ",VLOOKUP($B74,'C10 Entry Sheet'!$A$16:$K$515,11,FALSE))</f>
        <v xml:space="preserve"> </v>
      </c>
    </row>
    <row r="75" spans="1:14" s="206" customFormat="1" ht="21.75" hidden="1" customHeight="1">
      <c r="A75" s="311">
        <f t="shared" si="3"/>
        <v>59</v>
      </c>
      <c r="B75" s="202" t="str">
        <f ca="1">IF(ISBLANK('C10 Entry Sheet'!A74)," ",CELL("contents",'C10 Entry Sheet'!A74))</f>
        <v xml:space="preserve"> </v>
      </c>
      <c r="C75" s="203" t="str">
        <f ca="1">IF(($B75=" ")," ",VLOOKUP($B75,'C10 Entry Sheet'!$A$16:$K$515,2,FALSE))</f>
        <v xml:space="preserve"> </v>
      </c>
      <c r="D75" s="203" t="str">
        <f ca="1">IF(($B75=" ")," ",VLOOKUP($B75,'C10 Entry Sheet'!$A$16:$K$515,3,FALSE))</f>
        <v xml:space="preserve"> </v>
      </c>
      <c r="E75" s="204" t="str">
        <f ca="1">IF(($B75=" ")," ",VLOOKUP($B75,'C10 Entry Sheet'!$A$16:$K$515,6,FALSE))</f>
        <v xml:space="preserve"> </v>
      </c>
      <c r="F75" s="204" t="str">
        <f ca="1">IF(($B75=" ")," ",VLOOKUP($B75,'C10 Entry Sheet'!$A$16:$K$515,4,FALSE))</f>
        <v xml:space="preserve"> </v>
      </c>
      <c r="G75" s="204" t="str">
        <f ca="1">IF(($B75=" ")," ",VLOOKUP($B75,'C10 Entry Sheet'!$A$16:$K$515,5,FALSE))</f>
        <v xml:space="preserve"> </v>
      </c>
      <c r="H75" s="209" t="str">
        <f ca="1">IF(($B75=" "),"",VLOOKUP($B75,'C10 Entry Sheet'!$A$16:$K$515,7,FALSE))</f>
        <v/>
      </c>
      <c r="I75" s="205" t="str">
        <f ca="1">IF(($B75=" ")," ",VLOOKUP($B75,'C10 Entry Sheet'!$A$16:$K$515,8,FALSE))</f>
        <v xml:space="preserve"> </v>
      </c>
      <c r="J75" s="205" t="str">
        <f ca="1">IF(($B75=" ")," ",VLOOKUP($B75,'C10 Entry Sheet'!$A$16:$K$515,9,FALSE))</f>
        <v xml:space="preserve"> </v>
      </c>
      <c r="K75" s="205" t="str">
        <f ca="1">IF(($B75=" ")," ",VLOOKUP($B75,'C10 Entry Sheet'!$A$16:$K$515,10,FALSE))</f>
        <v xml:space="preserve"> </v>
      </c>
      <c r="L75" s="209" t="str">
        <f t="shared" ca="1" si="0"/>
        <v/>
      </c>
      <c r="M75" s="318" t="str">
        <f t="shared" ca="1" si="0"/>
        <v/>
      </c>
      <c r="N75" s="321" t="str">
        <f ca="1">IF(($B75=" ")," ",VLOOKUP($B75,'C10 Entry Sheet'!$A$16:$K$515,11,FALSE))</f>
        <v xml:space="preserve"> </v>
      </c>
    </row>
    <row r="76" spans="1:14" s="206" customFormat="1" ht="21.75" hidden="1" customHeight="1">
      <c r="A76" s="311">
        <f t="shared" si="3"/>
        <v>60</v>
      </c>
      <c r="B76" s="202" t="str">
        <f ca="1">IF(ISBLANK('C10 Entry Sheet'!A75)," ",CELL("contents",'C10 Entry Sheet'!A75))</f>
        <v xml:space="preserve"> </v>
      </c>
      <c r="C76" s="203" t="str">
        <f ca="1">IF(($B76=" ")," ",VLOOKUP($B76,'C10 Entry Sheet'!$A$16:$K$515,2,FALSE))</f>
        <v xml:space="preserve"> </v>
      </c>
      <c r="D76" s="203" t="str">
        <f ca="1">IF(($B76=" ")," ",VLOOKUP($B76,'C10 Entry Sheet'!$A$16:$K$515,3,FALSE))</f>
        <v xml:space="preserve"> </v>
      </c>
      <c r="E76" s="204" t="str">
        <f ca="1">IF(($B76=" ")," ",VLOOKUP($B76,'C10 Entry Sheet'!$A$16:$K$515,6,FALSE))</f>
        <v xml:space="preserve"> </v>
      </c>
      <c r="F76" s="204" t="str">
        <f ca="1">IF(($B76=" ")," ",VLOOKUP($B76,'C10 Entry Sheet'!$A$16:$K$515,4,FALSE))</f>
        <v xml:space="preserve"> </v>
      </c>
      <c r="G76" s="204" t="str">
        <f ca="1">IF(($B76=" ")," ",VLOOKUP($B76,'C10 Entry Sheet'!$A$16:$K$515,5,FALSE))</f>
        <v xml:space="preserve"> </v>
      </c>
      <c r="H76" s="209" t="str">
        <f ca="1">IF(($B76=" "),"",VLOOKUP($B76,'C10 Entry Sheet'!$A$16:$K$515,7,FALSE))</f>
        <v/>
      </c>
      <c r="I76" s="205" t="str">
        <f ca="1">IF(($B76=" ")," ",VLOOKUP($B76,'C10 Entry Sheet'!$A$16:$K$515,8,FALSE))</f>
        <v xml:space="preserve"> </v>
      </c>
      <c r="J76" s="205" t="str">
        <f ca="1">IF(($B76=" ")," ",VLOOKUP($B76,'C10 Entry Sheet'!$A$16:$K$515,9,FALSE))</f>
        <v xml:space="preserve"> </v>
      </c>
      <c r="K76" s="205" t="str">
        <f ca="1">IF(($B76=" ")," ",VLOOKUP($B76,'C10 Entry Sheet'!$A$16:$K$515,10,FALSE))</f>
        <v xml:space="preserve"> </v>
      </c>
      <c r="L76" s="209" t="str">
        <f t="shared" ca="1" si="0"/>
        <v/>
      </c>
      <c r="M76" s="318" t="str">
        <f t="shared" ca="1" si="0"/>
        <v/>
      </c>
      <c r="N76" s="321" t="str">
        <f ca="1">IF(($B76=" ")," ",VLOOKUP($B76,'C10 Entry Sheet'!$A$16:$K$515,11,FALSE))</f>
        <v xml:space="preserve"> </v>
      </c>
    </row>
    <row r="77" spans="1:14" s="206" customFormat="1" ht="21.75" hidden="1" customHeight="1">
      <c r="A77" s="311">
        <f t="shared" si="3"/>
        <v>61</v>
      </c>
      <c r="B77" s="202" t="str">
        <f ca="1">IF(ISBLANK('C10 Entry Sheet'!A76)," ",CELL("contents",'C10 Entry Sheet'!A76))</f>
        <v xml:space="preserve"> </v>
      </c>
      <c r="C77" s="203" t="str">
        <f ca="1">IF(($B77=" ")," ",VLOOKUP($B77,'C10 Entry Sheet'!$A$16:$K$515,2,FALSE))</f>
        <v xml:space="preserve"> </v>
      </c>
      <c r="D77" s="203" t="str">
        <f ca="1">IF(($B77=" ")," ",VLOOKUP($B77,'C10 Entry Sheet'!$A$16:$K$515,3,FALSE))</f>
        <v xml:space="preserve"> </v>
      </c>
      <c r="E77" s="204" t="str">
        <f ca="1">IF(($B77=" ")," ",VLOOKUP($B77,'C10 Entry Sheet'!$A$16:$K$515,6,FALSE))</f>
        <v xml:space="preserve"> </v>
      </c>
      <c r="F77" s="204" t="str">
        <f ca="1">IF(($B77=" ")," ",VLOOKUP($B77,'C10 Entry Sheet'!$A$16:$K$515,4,FALSE))</f>
        <v xml:space="preserve"> </v>
      </c>
      <c r="G77" s="204" t="str">
        <f ca="1">IF(($B77=" ")," ",VLOOKUP($B77,'C10 Entry Sheet'!$A$16:$K$515,5,FALSE))</f>
        <v xml:space="preserve"> </v>
      </c>
      <c r="H77" s="209" t="str">
        <f ca="1">IF(($B77=" "),"",VLOOKUP($B77,'C10 Entry Sheet'!$A$16:$K$515,7,FALSE))</f>
        <v/>
      </c>
      <c r="I77" s="205" t="str">
        <f ca="1">IF(($B77=" ")," ",VLOOKUP($B77,'C10 Entry Sheet'!$A$16:$K$515,8,FALSE))</f>
        <v xml:space="preserve"> </v>
      </c>
      <c r="J77" s="205" t="str">
        <f ca="1">IF(($B77=" ")," ",VLOOKUP($B77,'C10 Entry Sheet'!$A$16:$K$515,9,FALSE))</f>
        <v xml:space="preserve"> </v>
      </c>
      <c r="K77" s="205" t="str">
        <f ca="1">IF(($B77=" ")," ",VLOOKUP($B77,'C10 Entry Sheet'!$A$16:$K$515,10,FALSE))</f>
        <v xml:space="preserve"> </v>
      </c>
      <c r="L77" s="209" t="str">
        <f t="shared" ca="1" si="0"/>
        <v/>
      </c>
      <c r="M77" s="318" t="str">
        <f t="shared" ca="1" si="0"/>
        <v/>
      </c>
      <c r="N77" s="321" t="str">
        <f ca="1">IF(($B77=" ")," ",VLOOKUP($B77,'C10 Entry Sheet'!$A$16:$K$515,11,FALSE))</f>
        <v xml:space="preserve"> </v>
      </c>
    </row>
    <row r="78" spans="1:14" s="206" customFormat="1" ht="21.75" hidden="1" customHeight="1">
      <c r="A78" s="311">
        <f t="shared" si="3"/>
        <v>62</v>
      </c>
      <c r="B78" s="202" t="str">
        <f ca="1">IF(ISBLANK('C10 Entry Sheet'!A77)," ",CELL("contents",'C10 Entry Sheet'!A77))</f>
        <v xml:space="preserve"> </v>
      </c>
      <c r="C78" s="203" t="str">
        <f ca="1">IF(($B78=" ")," ",VLOOKUP($B78,'C10 Entry Sheet'!$A$16:$K$515,2,FALSE))</f>
        <v xml:space="preserve"> </v>
      </c>
      <c r="D78" s="203" t="str">
        <f ca="1">IF(($B78=" ")," ",VLOOKUP($B78,'C10 Entry Sheet'!$A$16:$K$515,3,FALSE))</f>
        <v xml:space="preserve"> </v>
      </c>
      <c r="E78" s="204" t="str">
        <f ca="1">IF(($B78=" ")," ",VLOOKUP($B78,'C10 Entry Sheet'!$A$16:$K$515,6,FALSE))</f>
        <v xml:space="preserve"> </v>
      </c>
      <c r="F78" s="204" t="str">
        <f ca="1">IF(($B78=" ")," ",VLOOKUP($B78,'C10 Entry Sheet'!$A$16:$K$515,4,FALSE))</f>
        <v xml:space="preserve"> </v>
      </c>
      <c r="G78" s="204" t="str">
        <f ca="1">IF(($B78=" ")," ",VLOOKUP($B78,'C10 Entry Sheet'!$A$16:$K$515,5,FALSE))</f>
        <v xml:space="preserve"> </v>
      </c>
      <c r="H78" s="209" t="str">
        <f ca="1">IF(($B78=" "),"",VLOOKUP($B78,'C10 Entry Sheet'!$A$16:$K$515,7,FALSE))</f>
        <v/>
      </c>
      <c r="I78" s="205" t="str">
        <f ca="1">IF(($B78=" ")," ",VLOOKUP($B78,'C10 Entry Sheet'!$A$16:$K$515,8,FALSE))</f>
        <v xml:space="preserve"> </v>
      </c>
      <c r="J78" s="205" t="str">
        <f ca="1">IF(($B78=" ")," ",VLOOKUP($B78,'C10 Entry Sheet'!$A$16:$K$515,9,FALSE))</f>
        <v xml:space="preserve"> </v>
      </c>
      <c r="K78" s="205" t="str">
        <f ca="1">IF(($B78=" ")," ",VLOOKUP($B78,'C10 Entry Sheet'!$A$16:$K$515,10,FALSE))</f>
        <v xml:space="preserve"> </v>
      </c>
      <c r="L78" s="209" t="str">
        <f t="shared" ca="1" si="0"/>
        <v/>
      </c>
      <c r="M78" s="318" t="str">
        <f t="shared" ca="1" si="0"/>
        <v/>
      </c>
      <c r="N78" s="321" t="str">
        <f ca="1">IF(($B78=" ")," ",VLOOKUP($B78,'C10 Entry Sheet'!$A$16:$K$515,11,FALSE))</f>
        <v xml:space="preserve"> </v>
      </c>
    </row>
    <row r="79" spans="1:14" s="206" customFormat="1" ht="21.75" hidden="1" customHeight="1">
      <c r="A79" s="311">
        <f t="shared" si="3"/>
        <v>63</v>
      </c>
      <c r="B79" s="202" t="str">
        <f ca="1">IF(ISBLANK('C10 Entry Sheet'!A78)," ",CELL("contents",'C10 Entry Sheet'!A78))</f>
        <v xml:space="preserve"> </v>
      </c>
      <c r="C79" s="203" t="str">
        <f ca="1">IF(($B79=" ")," ",VLOOKUP($B79,'C10 Entry Sheet'!$A$16:$K$515,2,FALSE))</f>
        <v xml:space="preserve"> </v>
      </c>
      <c r="D79" s="203" t="str">
        <f ca="1">IF(($B79=" ")," ",VLOOKUP($B79,'C10 Entry Sheet'!$A$16:$K$515,3,FALSE))</f>
        <v xml:space="preserve"> </v>
      </c>
      <c r="E79" s="204" t="str">
        <f ca="1">IF(($B79=" ")," ",VLOOKUP($B79,'C10 Entry Sheet'!$A$16:$K$515,6,FALSE))</f>
        <v xml:space="preserve"> </v>
      </c>
      <c r="F79" s="204" t="str">
        <f ca="1">IF(($B79=" ")," ",VLOOKUP($B79,'C10 Entry Sheet'!$A$16:$K$515,4,FALSE))</f>
        <v xml:space="preserve"> </v>
      </c>
      <c r="G79" s="204" t="str">
        <f ca="1">IF(($B79=" ")," ",VLOOKUP($B79,'C10 Entry Sheet'!$A$16:$K$515,5,FALSE))</f>
        <v xml:space="preserve"> </v>
      </c>
      <c r="H79" s="209" t="str">
        <f ca="1">IF(($B79=" "),"",VLOOKUP($B79,'C10 Entry Sheet'!$A$16:$K$515,7,FALSE))</f>
        <v/>
      </c>
      <c r="I79" s="205" t="str">
        <f ca="1">IF(($B79=" ")," ",VLOOKUP($B79,'C10 Entry Sheet'!$A$16:$K$515,8,FALSE))</f>
        <v xml:space="preserve"> </v>
      </c>
      <c r="J79" s="205" t="str">
        <f ca="1">IF(($B79=" ")," ",VLOOKUP($B79,'C10 Entry Sheet'!$A$16:$K$515,9,FALSE))</f>
        <v xml:space="preserve"> </v>
      </c>
      <c r="K79" s="205" t="str">
        <f ca="1">IF(($B79=" ")," ",VLOOKUP($B79,'C10 Entry Sheet'!$A$16:$K$515,10,FALSE))</f>
        <v xml:space="preserve"> </v>
      </c>
      <c r="L79" s="209" t="str">
        <f t="shared" ca="1" si="0"/>
        <v/>
      </c>
      <c r="M79" s="318" t="str">
        <f t="shared" ca="1" si="0"/>
        <v/>
      </c>
      <c r="N79" s="321" t="str">
        <f ca="1">IF(($B79=" ")," ",VLOOKUP($B79,'C10 Entry Sheet'!$A$16:$K$515,11,FALSE))</f>
        <v xml:space="preserve"> </v>
      </c>
    </row>
    <row r="80" spans="1:14" s="206" customFormat="1" ht="21.75" hidden="1" customHeight="1">
      <c r="A80" s="311">
        <f t="shared" si="3"/>
        <v>64</v>
      </c>
      <c r="B80" s="202" t="str">
        <f ca="1">IF(ISBLANK('C10 Entry Sheet'!A79)," ",CELL("contents",'C10 Entry Sheet'!A79))</f>
        <v xml:space="preserve"> </v>
      </c>
      <c r="C80" s="203" t="str">
        <f ca="1">IF(($B80=" ")," ",VLOOKUP($B80,'C10 Entry Sheet'!$A$16:$K$515,2,FALSE))</f>
        <v xml:space="preserve"> </v>
      </c>
      <c r="D80" s="203" t="str">
        <f ca="1">IF(($B80=" ")," ",VLOOKUP($B80,'C10 Entry Sheet'!$A$16:$K$515,3,FALSE))</f>
        <v xml:space="preserve"> </v>
      </c>
      <c r="E80" s="204" t="str">
        <f ca="1">IF(($B80=" ")," ",VLOOKUP($B80,'C10 Entry Sheet'!$A$16:$K$515,6,FALSE))</f>
        <v xml:space="preserve"> </v>
      </c>
      <c r="F80" s="204" t="str">
        <f ca="1">IF(($B80=" ")," ",VLOOKUP($B80,'C10 Entry Sheet'!$A$16:$K$515,4,FALSE))</f>
        <v xml:space="preserve"> </v>
      </c>
      <c r="G80" s="204" t="str">
        <f ca="1">IF(($B80=" ")," ",VLOOKUP($B80,'C10 Entry Sheet'!$A$16:$K$515,5,FALSE))</f>
        <v xml:space="preserve"> </v>
      </c>
      <c r="H80" s="209" t="str">
        <f ca="1">IF(($B80=" "),"",VLOOKUP($B80,'C10 Entry Sheet'!$A$16:$K$515,7,FALSE))</f>
        <v/>
      </c>
      <c r="I80" s="205" t="str">
        <f ca="1">IF(($B80=" ")," ",VLOOKUP($B80,'C10 Entry Sheet'!$A$16:$K$515,8,FALSE))</f>
        <v xml:space="preserve"> </v>
      </c>
      <c r="J80" s="205" t="str">
        <f ca="1">IF(($B80=" ")," ",VLOOKUP($B80,'C10 Entry Sheet'!$A$16:$K$515,9,FALSE))</f>
        <v xml:space="preserve"> </v>
      </c>
      <c r="K80" s="205" t="str">
        <f ca="1">IF(($B80=" ")," ",VLOOKUP($B80,'C10 Entry Sheet'!$A$16:$K$515,10,FALSE))</f>
        <v xml:space="preserve"> </v>
      </c>
      <c r="L80" s="209" t="str">
        <f t="shared" ca="1" si="0"/>
        <v/>
      </c>
      <c r="M80" s="318" t="str">
        <f t="shared" ca="1" si="0"/>
        <v/>
      </c>
      <c r="N80" s="321" t="str">
        <f ca="1">IF(($B80=" ")," ",VLOOKUP($B80,'C10 Entry Sheet'!$A$16:$K$515,11,FALSE))</f>
        <v xml:space="preserve"> </v>
      </c>
    </row>
    <row r="81" spans="1:14" s="206" customFormat="1" ht="21.75" hidden="1" customHeight="1">
      <c r="A81" s="311">
        <f t="shared" si="3"/>
        <v>65</v>
      </c>
      <c r="B81" s="202" t="str">
        <f ca="1">IF(ISBLANK('C10 Entry Sheet'!A80)," ",CELL("contents",'C10 Entry Sheet'!A80))</f>
        <v xml:space="preserve"> </v>
      </c>
      <c r="C81" s="203" t="str">
        <f ca="1">IF(($B81=" ")," ",VLOOKUP($B81,'C10 Entry Sheet'!$A$16:$K$515,2,FALSE))</f>
        <v xml:space="preserve"> </v>
      </c>
      <c r="D81" s="203" t="str">
        <f ca="1">IF(($B81=" ")," ",VLOOKUP($B81,'C10 Entry Sheet'!$A$16:$K$515,3,FALSE))</f>
        <v xml:space="preserve"> </v>
      </c>
      <c r="E81" s="204" t="str">
        <f ca="1">IF(($B81=" ")," ",VLOOKUP($B81,'C10 Entry Sheet'!$A$16:$K$515,6,FALSE))</f>
        <v xml:space="preserve"> </v>
      </c>
      <c r="F81" s="204" t="str">
        <f ca="1">IF(($B81=" ")," ",VLOOKUP($B81,'C10 Entry Sheet'!$A$16:$K$515,4,FALSE))</f>
        <v xml:space="preserve"> </v>
      </c>
      <c r="G81" s="204" t="str">
        <f ca="1">IF(($B81=" ")," ",VLOOKUP($B81,'C10 Entry Sheet'!$A$16:$K$515,5,FALSE))</f>
        <v xml:space="preserve"> </v>
      </c>
      <c r="H81" s="209" t="str">
        <f ca="1">IF(($B81=" "),"",VLOOKUP($B81,'C10 Entry Sheet'!$A$16:$K$515,7,FALSE))</f>
        <v/>
      </c>
      <c r="I81" s="205" t="str">
        <f ca="1">IF(($B81=" ")," ",VLOOKUP($B81,'C10 Entry Sheet'!$A$16:$K$515,8,FALSE))</f>
        <v xml:space="preserve"> </v>
      </c>
      <c r="J81" s="205" t="str">
        <f ca="1">IF(($B81=" ")," ",VLOOKUP($B81,'C10 Entry Sheet'!$A$16:$K$515,9,FALSE))</f>
        <v xml:space="preserve"> </v>
      </c>
      <c r="K81" s="205" t="str">
        <f ca="1">IF(($B81=" ")," ",VLOOKUP($B81,'C10 Entry Sheet'!$A$16:$K$515,10,FALSE))</f>
        <v xml:space="preserve"> </v>
      </c>
      <c r="L81" s="209" t="str">
        <f t="shared" ca="1" si="0"/>
        <v/>
      </c>
      <c r="M81" s="318" t="str">
        <f t="shared" ca="1" si="0"/>
        <v/>
      </c>
      <c r="N81" s="321" t="str">
        <f ca="1">IF(($B81=" ")," ",VLOOKUP($B81,'C10 Entry Sheet'!$A$16:$K$515,11,FALSE))</f>
        <v xml:space="preserve"> </v>
      </c>
    </row>
    <row r="82" spans="1:14" s="206" customFormat="1" ht="21.75" hidden="1" customHeight="1">
      <c r="A82" s="311">
        <f t="shared" si="3"/>
        <v>66</v>
      </c>
      <c r="B82" s="202" t="str">
        <f ca="1">IF(ISBLANK('C10 Entry Sheet'!A81)," ",CELL("contents",'C10 Entry Sheet'!A81))</f>
        <v xml:space="preserve"> </v>
      </c>
      <c r="C82" s="203" t="str">
        <f ca="1">IF(($B82=" ")," ",VLOOKUP($B82,'C10 Entry Sheet'!$A$16:$K$515,2,FALSE))</f>
        <v xml:space="preserve"> </v>
      </c>
      <c r="D82" s="203" t="str">
        <f ca="1">IF(($B82=" ")," ",VLOOKUP($B82,'C10 Entry Sheet'!$A$16:$K$515,3,FALSE))</f>
        <v xml:space="preserve"> </v>
      </c>
      <c r="E82" s="204" t="str">
        <f ca="1">IF(($B82=" ")," ",VLOOKUP($B82,'C10 Entry Sheet'!$A$16:$K$515,6,FALSE))</f>
        <v xml:space="preserve"> </v>
      </c>
      <c r="F82" s="204" t="str">
        <f ca="1">IF(($B82=" ")," ",VLOOKUP($B82,'C10 Entry Sheet'!$A$16:$K$515,4,FALSE))</f>
        <v xml:space="preserve"> </v>
      </c>
      <c r="G82" s="204" t="str">
        <f ca="1">IF(($B82=" ")," ",VLOOKUP($B82,'C10 Entry Sheet'!$A$16:$K$515,5,FALSE))</f>
        <v xml:space="preserve"> </v>
      </c>
      <c r="H82" s="209" t="str">
        <f ca="1">IF(($B82=" "),"",VLOOKUP($B82,'C10 Entry Sheet'!$A$16:$K$515,7,FALSE))</f>
        <v/>
      </c>
      <c r="I82" s="205" t="str">
        <f ca="1">IF(($B82=" ")," ",VLOOKUP($B82,'C10 Entry Sheet'!$A$16:$K$515,8,FALSE))</f>
        <v xml:space="preserve"> </v>
      </c>
      <c r="J82" s="205" t="str">
        <f ca="1">IF(($B82=" ")," ",VLOOKUP($B82,'C10 Entry Sheet'!$A$16:$K$515,9,FALSE))</f>
        <v xml:space="preserve"> </v>
      </c>
      <c r="K82" s="205" t="str">
        <f ca="1">IF(($B82=" ")," ",VLOOKUP($B82,'C10 Entry Sheet'!$A$16:$K$515,10,FALSE))</f>
        <v xml:space="preserve"> </v>
      </c>
      <c r="L82" s="209" t="str">
        <f t="shared" ref="L82:M145" ca="1" si="4">IF(($B82=" "),"",0)</f>
        <v/>
      </c>
      <c r="M82" s="318" t="str">
        <f t="shared" ca="1" si="4"/>
        <v/>
      </c>
      <c r="N82" s="321" t="str">
        <f ca="1">IF(($B82=" ")," ",VLOOKUP($B82,'C10 Entry Sheet'!$A$16:$K$515,11,FALSE))</f>
        <v xml:space="preserve"> </v>
      </c>
    </row>
    <row r="83" spans="1:14" s="206" customFormat="1" ht="21.75" hidden="1" customHeight="1">
      <c r="A83" s="311">
        <f t="shared" si="3"/>
        <v>67</v>
      </c>
      <c r="B83" s="202" t="str">
        <f ca="1">IF(ISBLANK('C10 Entry Sheet'!A82)," ",CELL("contents",'C10 Entry Sheet'!A82))</f>
        <v xml:space="preserve"> </v>
      </c>
      <c r="C83" s="203" t="str">
        <f ca="1">IF(($B83=" ")," ",VLOOKUP($B83,'C10 Entry Sheet'!$A$16:$K$515,2,FALSE))</f>
        <v xml:space="preserve"> </v>
      </c>
      <c r="D83" s="203" t="str">
        <f ca="1">IF(($B83=" ")," ",VLOOKUP($B83,'C10 Entry Sheet'!$A$16:$K$515,3,FALSE))</f>
        <v xml:space="preserve"> </v>
      </c>
      <c r="E83" s="204" t="str">
        <f ca="1">IF(($B83=" ")," ",VLOOKUP($B83,'C10 Entry Sheet'!$A$16:$K$515,6,FALSE))</f>
        <v xml:space="preserve"> </v>
      </c>
      <c r="F83" s="204" t="str">
        <f ca="1">IF(($B83=" ")," ",VLOOKUP($B83,'C10 Entry Sheet'!$A$16:$K$515,4,FALSE))</f>
        <v xml:space="preserve"> </v>
      </c>
      <c r="G83" s="204" t="str">
        <f ca="1">IF(($B83=" ")," ",VLOOKUP($B83,'C10 Entry Sheet'!$A$16:$K$515,5,FALSE))</f>
        <v xml:space="preserve"> </v>
      </c>
      <c r="H83" s="209" t="str">
        <f ca="1">IF(($B83=" "),"",VLOOKUP($B83,'C10 Entry Sheet'!$A$16:$K$515,7,FALSE))</f>
        <v/>
      </c>
      <c r="I83" s="205" t="str">
        <f ca="1">IF(($B83=" ")," ",VLOOKUP($B83,'C10 Entry Sheet'!$A$16:$K$515,8,FALSE))</f>
        <v xml:space="preserve"> </v>
      </c>
      <c r="J83" s="205" t="str">
        <f ca="1">IF(($B83=" ")," ",VLOOKUP($B83,'C10 Entry Sheet'!$A$16:$K$515,9,FALSE))</f>
        <v xml:space="preserve"> </v>
      </c>
      <c r="K83" s="205" t="str">
        <f ca="1">IF(($B83=" ")," ",VLOOKUP($B83,'C10 Entry Sheet'!$A$16:$K$515,10,FALSE))</f>
        <v xml:space="preserve"> </v>
      </c>
      <c r="L83" s="209" t="str">
        <f t="shared" ca="1" si="4"/>
        <v/>
      </c>
      <c r="M83" s="318" t="str">
        <f t="shared" ca="1" si="4"/>
        <v/>
      </c>
      <c r="N83" s="321" t="str">
        <f ca="1">IF(($B83=" ")," ",VLOOKUP($B83,'C10 Entry Sheet'!$A$16:$K$515,11,FALSE))</f>
        <v xml:space="preserve"> </v>
      </c>
    </row>
    <row r="84" spans="1:14" s="206" customFormat="1" ht="21.75" hidden="1" customHeight="1">
      <c r="A84" s="311">
        <f t="shared" si="3"/>
        <v>68</v>
      </c>
      <c r="B84" s="202" t="str">
        <f ca="1">IF(ISBLANK('C10 Entry Sheet'!A83)," ",CELL("contents",'C10 Entry Sheet'!A83))</f>
        <v xml:space="preserve"> </v>
      </c>
      <c r="C84" s="203" t="str">
        <f ca="1">IF(($B84=" ")," ",VLOOKUP($B84,'C10 Entry Sheet'!$A$16:$K$515,2,FALSE))</f>
        <v xml:space="preserve"> </v>
      </c>
      <c r="D84" s="203" t="str">
        <f ca="1">IF(($B84=" ")," ",VLOOKUP($B84,'C10 Entry Sheet'!$A$16:$K$515,3,FALSE))</f>
        <v xml:space="preserve"> </v>
      </c>
      <c r="E84" s="204" t="str">
        <f ca="1">IF(($B84=" ")," ",VLOOKUP($B84,'C10 Entry Sheet'!$A$16:$K$515,6,FALSE))</f>
        <v xml:space="preserve"> </v>
      </c>
      <c r="F84" s="204" t="str">
        <f ca="1">IF(($B84=" ")," ",VLOOKUP($B84,'C10 Entry Sheet'!$A$16:$K$515,4,FALSE))</f>
        <v xml:space="preserve"> </v>
      </c>
      <c r="G84" s="204" t="str">
        <f ca="1">IF(($B84=" ")," ",VLOOKUP($B84,'C10 Entry Sheet'!$A$16:$K$515,5,FALSE))</f>
        <v xml:space="preserve"> </v>
      </c>
      <c r="H84" s="209" t="str">
        <f ca="1">IF(($B84=" "),"",VLOOKUP($B84,'C10 Entry Sheet'!$A$16:$K$515,7,FALSE))</f>
        <v/>
      </c>
      <c r="I84" s="205" t="str">
        <f ca="1">IF(($B84=" ")," ",VLOOKUP($B84,'C10 Entry Sheet'!$A$16:$K$515,8,FALSE))</f>
        <v xml:space="preserve"> </v>
      </c>
      <c r="J84" s="205" t="str">
        <f ca="1">IF(($B84=" ")," ",VLOOKUP($B84,'C10 Entry Sheet'!$A$16:$K$515,9,FALSE))</f>
        <v xml:space="preserve"> </v>
      </c>
      <c r="K84" s="205" t="str">
        <f ca="1">IF(($B84=" ")," ",VLOOKUP($B84,'C10 Entry Sheet'!$A$16:$K$515,10,FALSE))</f>
        <v xml:space="preserve"> </v>
      </c>
      <c r="L84" s="209" t="str">
        <f t="shared" ca="1" si="4"/>
        <v/>
      </c>
      <c r="M84" s="318" t="str">
        <f t="shared" ca="1" si="4"/>
        <v/>
      </c>
      <c r="N84" s="321" t="str">
        <f ca="1">IF(($B84=" ")," ",VLOOKUP($B84,'C10 Entry Sheet'!$A$16:$K$515,11,FALSE))</f>
        <v xml:space="preserve"> </v>
      </c>
    </row>
    <row r="85" spans="1:14" s="206" customFormat="1" ht="21.75" hidden="1" customHeight="1">
      <c r="A85" s="311">
        <f t="shared" si="3"/>
        <v>69</v>
      </c>
      <c r="B85" s="202" t="str">
        <f ca="1">IF(ISBLANK('C10 Entry Sheet'!A84)," ",CELL("contents",'C10 Entry Sheet'!A84))</f>
        <v xml:space="preserve"> </v>
      </c>
      <c r="C85" s="203" t="str">
        <f ca="1">IF(($B85=" ")," ",VLOOKUP($B85,'C10 Entry Sheet'!$A$16:$K$515,2,FALSE))</f>
        <v xml:space="preserve"> </v>
      </c>
      <c r="D85" s="203" t="str">
        <f ca="1">IF(($B85=" ")," ",VLOOKUP($B85,'C10 Entry Sheet'!$A$16:$K$515,3,FALSE))</f>
        <v xml:space="preserve"> </v>
      </c>
      <c r="E85" s="204" t="str">
        <f ca="1">IF(($B85=" ")," ",VLOOKUP($B85,'C10 Entry Sheet'!$A$16:$K$515,6,FALSE))</f>
        <v xml:space="preserve"> </v>
      </c>
      <c r="F85" s="204" t="str">
        <f ca="1">IF(($B85=" ")," ",VLOOKUP($B85,'C10 Entry Sheet'!$A$16:$K$515,4,FALSE))</f>
        <v xml:space="preserve"> </v>
      </c>
      <c r="G85" s="204" t="str">
        <f ca="1">IF(($B85=" ")," ",VLOOKUP($B85,'C10 Entry Sheet'!$A$16:$K$515,5,FALSE))</f>
        <v xml:space="preserve"> </v>
      </c>
      <c r="H85" s="209" t="str">
        <f ca="1">IF(($B85=" "),"",VLOOKUP($B85,'C10 Entry Sheet'!$A$16:$K$515,7,FALSE))</f>
        <v/>
      </c>
      <c r="I85" s="205" t="str">
        <f ca="1">IF(($B85=" ")," ",VLOOKUP($B85,'C10 Entry Sheet'!$A$16:$K$515,8,FALSE))</f>
        <v xml:space="preserve"> </v>
      </c>
      <c r="J85" s="205" t="str">
        <f ca="1">IF(($B85=" ")," ",VLOOKUP($B85,'C10 Entry Sheet'!$A$16:$K$515,9,FALSE))</f>
        <v xml:space="preserve"> </v>
      </c>
      <c r="K85" s="205" t="str">
        <f ca="1">IF(($B85=" ")," ",VLOOKUP($B85,'C10 Entry Sheet'!$A$16:$K$515,10,FALSE))</f>
        <v xml:space="preserve"> </v>
      </c>
      <c r="L85" s="209" t="str">
        <f t="shared" ca="1" si="4"/>
        <v/>
      </c>
      <c r="M85" s="318" t="str">
        <f t="shared" ca="1" si="4"/>
        <v/>
      </c>
      <c r="N85" s="321" t="str">
        <f ca="1">IF(($B85=" ")," ",VLOOKUP($B85,'C10 Entry Sheet'!$A$16:$K$515,11,FALSE))</f>
        <v xml:space="preserve"> </v>
      </c>
    </row>
    <row r="86" spans="1:14" s="206" customFormat="1" ht="21.75" hidden="1" customHeight="1">
      <c r="A86" s="311">
        <f t="shared" si="3"/>
        <v>70</v>
      </c>
      <c r="B86" s="202" t="str">
        <f ca="1">IF(ISBLANK('C10 Entry Sheet'!A85)," ",CELL("contents",'C10 Entry Sheet'!A85))</f>
        <v xml:space="preserve"> </v>
      </c>
      <c r="C86" s="203" t="str">
        <f ca="1">IF(($B86=" ")," ",VLOOKUP($B86,'C10 Entry Sheet'!$A$16:$K$515,2,FALSE))</f>
        <v xml:space="preserve"> </v>
      </c>
      <c r="D86" s="203" t="str">
        <f ca="1">IF(($B86=" ")," ",VLOOKUP($B86,'C10 Entry Sheet'!$A$16:$K$515,3,FALSE))</f>
        <v xml:space="preserve"> </v>
      </c>
      <c r="E86" s="204" t="str">
        <f ca="1">IF(($B86=" ")," ",VLOOKUP($B86,'C10 Entry Sheet'!$A$16:$K$515,6,FALSE))</f>
        <v xml:space="preserve"> </v>
      </c>
      <c r="F86" s="204" t="str">
        <f ca="1">IF(($B86=" ")," ",VLOOKUP($B86,'C10 Entry Sheet'!$A$16:$K$515,4,FALSE))</f>
        <v xml:space="preserve"> </v>
      </c>
      <c r="G86" s="204" t="str">
        <f ca="1">IF(($B86=" ")," ",VLOOKUP($B86,'C10 Entry Sheet'!$A$16:$K$515,5,FALSE))</f>
        <v xml:space="preserve"> </v>
      </c>
      <c r="H86" s="209" t="str">
        <f ca="1">IF(($B86=" "),"",VLOOKUP($B86,'C10 Entry Sheet'!$A$16:$K$515,7,FALSE))</f>
        <v/>
      </c>
      <c r="I86" s="205" t="str">
        <f ca="1">IF(($B86=" ")," ",VLOOKUP($B86,'C10 Entry Sheet'!$A$16:$K$515,8,FALSE))</f>
        <v xml:space="preserve"> </v>
      </c>
      <c r="J86" s="205" t="str">
        <f ca="1">IF(($B86=" ")," ",VLOOKUP($B86,'C10 Entry Sheet'!$A$16:$K$515,9,FALSE))</f>
        <v xml:space="preserve"> </v>
      </c>
      <c r="K86" s="205" t="str">
        <f ca="1">IF(($B86=" ")," ",VLOOKUP($B86,'C10 Entry Sheet'!$A$16:$K$515,10,FALSE))</f>
        <v xml:space="preserve"> </v>
      </c>
      <c r="L86" s="209" t="str">
        <f t="shared" ca="1" si="4"/>
        <v/>
      </c>
      <c r="M86" s="318" t="str">
        <f t="shared" ca="1" si="4"/>
        <v/>
      </c>
      <c r="N86" s="321" t="str">
        <f ca="1">IF(($B86=" ")," ",VLOOKUP($B86,'C10 Entry Sheet'!$A$16:$K$515,11,FALSE))</f>
        <v xml:space="preserve"> </v>
      </c>
    </row>
    <row r="87" spans="1:14" s="206" customFormat="1" ht="21.75" hidden="1" customHeight="1">
      <c r="A87" s="311">
        <f t="shared" si="3"/>
        <v>71</v>
      </c>
      <c r="B87" s="202" t="str">
        <f ca="1">IF(ISBLANK('C10 Entry Sheet'!A86)," ",CELL("contents",'C10 Entry Sheet'!A86))</f>
        <v xml:space="preserve"> </v>
      </c>
      <c r="C87" s="203" t="str">
        <f ca="1">IF(($B87=" ")," ",VLOOKUP($B87,'C10 Entry Sheet'!$A$16:$K$515,2,FALSE))</f>
        <v xml:space="preserve"> </v>
      </c>
      <c r="D87" s="203" t="str">
        <f ca="1">IF(($B87=" ")," ",VLOOKUP($B87,'C10 Entry Sheet'!$A$16:$K$515,3,FALSE))</f>
        <v xml:space="preserve"> </v>
      </c>
      <c r="E87" s="204" t="str">
        <f ca="1">IF(($B87=" ")," ",VLOOKUP($B87,'C10 Entry Sheet'!$A$16:$K$515,6,FALSE))</f>
        <v xml:space="preserve"> </v>
      </c>
      <c r="F87" s="204" t="str">
        <f ca="1">IF(($B87=" ")," ",VLOOKUP($B87,'C10 Entry Sheet'!$A$16:$K$515,4,FALSE))</f>
        <v xml:space="preserve"> </v>
      </c>
      <c r="G87" s="204" t="str">
        <f ca="1">IF(($B87=" ")," ",VLOOKUP($B87,'C10 Entry Sheet'!$A$16:$K$515,5,FALSE))</f>
        <v xml:space="preserve"> </v>
      </c>
      <c r="H87" s="209" t="str">
        <f ca="1">IF(($B87=" "),"",VLOOKUP($B87,'C10 Entry Sheet'!$A$16:$K$515,7,FALSE))</f>
        <v/>
      </c>
      <c r="I87" s="205" t="str">
        <f ca="1">IF(($B87=" ")," ",VLOOKUP($B87,'C10 Entry Sheet'!$A$16:$K$515,8,FALSE))</f>
        <v xml:space="preserve"> </v>
      </c>
      <c r="J87" s="205" t="str">
        <f ca="1">IF(($B87=" ")," ",VLOOKUP($B87,'C10 Entry Sheet'!$A$16:$K$515,9,FALSE))</f>
        <v xml:space="preserve"> </v>
      </c>
      <c r="K87" s="205" t="str">
        <f ca="1">IF(($B87=" ")," ",VLOOKUP($B87,'C10 Entry Sheet'!$A$16:$K$515,10,FALSE))</f>
        <v xml:space="preserve"> </v>
      </c>
      <c r="L87" s="209" t="str">
        <f t="shared" ca="1" si="4"/>
        <v/>
      </c>
      <c r="M87" s="318" t="str">
        <f t="shared" ca="1" si="4"/>
        <v/>
      </c>
      <c r="N87" s="321" t="str">
        <f ca="1">IF(($B87=" ")," ",VLOOKUP($B87,'C10 Entry Sheet'!$A$16:$K$515,11,FALSE))</f>
        <v xml:space="preserve"> </v>
      </c>
    </row>
    <row r="88" spans="1:14" s="206" customFormat="1" ht="21.75" hidden="1" customHeight="1">
      <c r="A88" s="311">
        <f t="shared" si="3"/>
        <v>72</v>
      </c>
      <c r="B88" s="202" t="str">
        <f ca="1">IF(ISBLANK('C10 Entry Sheet'!A87)," ",CELL("contents",'C10 Entry Sheet'!A87))</f>
        <v xml:space="preserve"> </v>
      </c>
      <c r="C88" s="203" t="str">
        <f ca="1">IF(($B88=" ")," ",VLOOKUP($B88,'C10 Entry Sheet'!$A$16:$K$515,2,FALSE))</f>
        <v xml:space="preserve"> </v>
      </c>
      <c r="D88" s="203" t="str">
        <f ca="1">IF(($B88=" ")," ",VLOOKUP($B88,'C10 Entry Sheet'!$A$16:$K$515,3,FALSE))</f>
        <v xml:space="preserve"> </v>
      </c>
      <c r="E88" s="204" t="str">
        <f ca="1">IF(($B88=" ")," ",VLOOKUP($B88,'C10 Entry Sheet'!$A$16:$K$515,6,FALSE))</f>
        <v xml:space="preserve"> </v>
      </c>
      <c r="F88" s="204" t="str">
        <f ca="1">IF(($B88=" ")," ",VLOOKUP($B88,'C10 Entry Sheet'!$A$16:$K$515,4,FALSE))</f>
        <v xml:space="preserve"> </v>
      </c>
      <c r="G88" s="204" t="str">
        <f ca="1">IF(($B88=" ")," ",VLOOKUP($B88,'C10 Entry Sheet'!$A$16:$K$515,5,FALSE))</f>
        <v xml:space="preserve"> </v>
      </c>
      <c r="H88" s="209" t="str">
        <f ca="1">IF(($B88=" "),"",VLOOKUP($B88,'C10 Entry Sheet'!$A$16:$K$515,7,FALSE))</f>
        <v/>
      </c>
      <c r="I88" s="205" t="str">
        <f ca="1">IF(($B88=" ")," ",VLOOKUP($B88,'C10 Entry Sheet'!$A$16:$K$515,8,FALSE))</f>
        <v xml:space="preserve"> </v>
      </c>
      <c r="J88" s="205" t="str">
        <f ca="1">IF(($B88=" ")," ",VLOOKUP($B88,'C10 Entry Sheet'!$A$16:$K$515,9,FALSE))</f>
        <v xml:space="preserve"> </v>
      </c>
      <c r="K88" s="205" t="str">
        <f ca="1">IF(($B88=" ")," ",VLOOKUP($B88,'C10 Entry Sheet'!$A$16:$K$515,10,FALSE))</f>
        <v xml:space="preserve"> </v>
      </c>
      <c r="L88" s="209" t="str">
        <f t="shared" ca="1" si="4"/>
        <v/>
      </c>
      <c r="M88" s="318" t="str">
        <f t="shared" ca="1" si="4"/>
        <v/>
      </c>
      <c r="N88" s="321" t="str">
        <f ca="1">IF(($B88=" ")," ",VLOOKUP($B88,'C10 Entry Sheet'!$A$16:$K$515,11,FALSE))</f>
        <v xml:space="preserve"> </v>
      </c>
    </row>
    <row r="89" spans="1:14" s="206" customFormat="1" ht="21.75" hidden="1" customHeight="1">
      <c r="A89" s="311">
        <f t="shared" si="3"/>
        <v>73</v>
      </c>
      <c r="B89" s="202" t="str">
        <f ca="1">IF(ISBLANK('C10 Entry Sheet'!A88)," ",CELL("contents",'C10 Entry Sheet'!A88))</f>
        <v xml:space="preserve"> </v>
      </c>
      <c r="C89" s="203" t="str">
        <f ca="1">IF(($B89=" ")," ",VLOOKUP($B89,'C10 Entry Sheet'!$A$16:$K$515,2,FALSE))</f>
        <v xml:space="preserve"> </v>
      </c>
      <c r="D89" s="203" t="str">
        <f ca="1">IF(($B89=" ")," ",VLOOKUP($B89,'C10 Entry Sheet'!$A$16:$K$515,3,FALSE))</f>
        <v xml:space="preserve"> </v>
      </c>
      <c r="E89" s="204" t="str">
        <f ca="1">IF(($B89=" ")," ",VLOOKUP($B89,'C10 Entry Sheet'!$A$16:$K$515,6,FALSE))</f>
        <v xml:space="preserve"> </v>
      </c>
      <c r="F89" s="204" t="str">
        <f ca="1">IF(($B89=" ")," ",VLOOKUP($B89,'C10 Entry Sheet'!$A$16:$K$515,4,FALSE))</f>
        <v xml:space="preserve"> </v>
      </c>
      <c r="G89" s="204" t="str">
        <f ca="1">IF(($B89=" ")," ",VLOOKUP($B89,'C10 Entry Sheet'!$A$16:$K$515,5,FALSE))</f>
        <v xml:space="preserve"> </v>
      </c>
      <c r="H89" s="209" t="str">
        <f ca="1">IF(($B89=" "),"",VLOOKUP($B89,'C10 Entry Sheet'!$A$16:$K$515,7,FALSE))</f>
        <v/>
      </c>
      <c r="I89" s="205" t="str">
        <f ca="1">IF(($B89=" ")," ",VLOOKUP($B89,'C10 Entry Sheet'!$A$16:$K$515,8,FALSE))</f>
        <v xml:space="preserve"> </v>
      </c>
      <c r="J89" s="205" t="str">
        <f ca="1">IF(($B89=" ")," ",VLOOKUP($B89,'C10 Entry Sheet'!$A$16:$K$515,9,FALSE))</f>
        <v xml:space="preserve"> </v>
      </c>
      <c r="K89" s="205" t="str">
        <f ca="1">IF(($B89=" ")," ",VLOOKUP($B89,'C10 Entry Sheet'!$A$16:$K$515,10,FALSE))</f>
        <v xml:space="preserve"> </v>
      </c>
      <c r="L89" s="209" t="str">
        <f t="shared" ca="1" si="4"/>
        <v/>
      </c>
      <c r="M89" s="318" t="str">
        <f t="shared" ca="1" si="4"/>
        <v/>
      </c>
      <c r="N89" s="321" t="str">
        <f ca="1">IF(($B89=" ")," ",VLOOKUP($B89,'C10 Entry Sheet'!$A$16:$K$515,11,FALSE))</f>
        <v xml:space="preserve"> </v>
      </c>
    </row>
    <row r="90" spans="1:14" s="206" customFormat="1" ht="21.75" hidden="1" customHeight="1">
      <c r="A90" s="311">
        <f t="shared" si="3"/>
        <v>74</v>
      </c>
      <c r="B90" s="202" t="str">
        <f ca="1">IF(ISBLANK('C10 Entry Sheet'!A89)," ",CELL("contents",'C10 Entry Sheet'!A89))</f>
        <v xml:space="preserve"> </v>
      </c>
      <c r="C90" s="203" t="str">
        <f ca="1">IF(($B90=" ")," ",VLOOKUP($B90,'C10 Entry Sheet'!$A$16:$K$515,2,FALSE))</f>
        <v xml:space="preserve"> </v>
      </c>
      <c r="D90" s="203" t="str">
        <f ca="1">IF(($B90=" ")," ",VLOOKUP($B90,'C10 Entry Sheet'!$A$16:$K$515,3,FALSE))</f>
        <v xml:space="preserve"> </v>
      </c>
      <c r="E90" s="204" t="str">
        <f ca="1">IF(($B90=" ")," ",VLOOKUP($B90,'C10 Entry Sheet'!$A$16:$K$515,6,FALSE))</f>
        <v xml:space="preserve"> </v>
      </c>
      <c r="F90" s="204" t="str">
        <f ca="1">IF(($B90=" ")," ",VLOOKUP($B90,'C10 Entry Sheet'!$A$16:$K$515,4,FALSE))</f>
        <v xml:space="preserve"> </v>
      </c>
      <c r="G90" s="204" t="str">
        <f ca="1">IF(($B90=" ")," ",VLOOKUP($B90,'C10 Entry Sheet'!$A$16:$K$515,5,FALSE))</f>
        <v xml:space="preserve"> </v>
      </c>
      <c r="H90" s="209" t="str">
        <f ca="1">IF(($B90=" "),"",VLOOKUP($B90,'C10 Entry Sheet'!$A$16:$K$515,7,FALSE))</f>
        <v/>
      </c>
      <c r="I90" s="205" t="str">
        <f ca="1">IF(($B90=" ")," ",VLOOKUP($B90,'C10 Entry Sheet'!$A$16:$K$515,8,FALSE))</f>
        <v xml:space="preserve"> </v>
      </c>
      <c r="J90" s="205" t="str">
        <f ca="1">IF(($B90=" ")," ",VLOOKUP($B90,'C10 Entry Sheet'!$A$16:$K$515,9,FALSE))</f>
        <v xml:space="preserve"> </v>
      </c>
      <c r="K90" s="205" t="str">
        <f ca="1">IF(($B90=" ")," ",VLOOKUP($B90,'C10 Entry Sheet'!$A$16:$K$515,10,FALSE))</f>
        <v xml:space="preserve"> </v>
      </c>
      <c r="L90" s="209" t="str">
        <f t="shared" ca="1" si="4"/>
        <v/>
      </c>
      <c r="M90" s="318" t="str">
        <f t="shared" ca="1" si="4"/>
        <v/>
      </c>
      <c r="N90" s="321" t="str">
        <f ca="1">IF(($B90=" ")," ",VLOOKUP($B90,'C10 Entry Sheet'!$A$16:$K$515,11,FALSE))</f>
        <v xml:space="preserve"> </v>
      </c>
    </row>
    <row r="91" spans="1:14" s="206" customFormat="1" ht="21.75" hidden="1" customHeight="1">
      <c r="A91" s="311">
        <f t="shared" si="3"/>
        <v>75</v>
      </c>
      <c r="B91" s="202" t="str">
        <f ca="1">IF(ISBLANK('C10 Entry Sheet'!A90)," ",CELL("contents",'C10 Entry Sheet'!A90))</f>
        <v xml:space="preserve"> </v>
      </c>
      <c r="C91" s="203" t="str">
        <f ca="1">IF(($B91=" ")," ",VLOOKUP($B91,'C10 Entry Sheet'!$A$16:$K$515,2,FALSE))</f>
        <v xml:space="preserve"> </v>
      </c>
      <c r="D91" s="203" t="str">
        <f ca="1">IF(($B91=" ")," ",VLOOKUP($B91,'C10 Entry Sheet'!$A$16:$K$515,3,FALSE))</f>
        <v xml:space="preserve"> </v>
      </c>
      <c r="E91" s="204" t="str">
        <f ca="1">IF(($B91=" ")," ",VLOOKUP($B91,'C10 Entry Sheet'!$A$16:$K$515,6,FALSE))</f>
        <v xml:space="preserve"> </v>
      </c>
      <c r="F91" s="204" t="str">
        <f ca="1">IF(($B91=" ")," ",VLOOKUP($B91,'C10 Entry Sheet'!$A$16:$K$515,4,FALSE))</f>
        <v xml:space="preserve"> </v>
      </c>
      <c r="G91" s="204" t="str">
        <f ca="1">IF(($B91=" ")," ",VLOOKUP($B91,'C10 Entry Sheet'!$A$16:$K$515,5,FALSE))</f>
        <v xml:space="preserve"> </v>
      </c>
      <c r="H91" s="209" t="str">
        <f ca="1">IF(($B91=" "),"",VLOOKUP($B91,'C10 Entry Sheet'!$A$16:$K$515,7,FALSE))</f>
        <v/>
      </c>
      <c r="I91" s="205" t="str">
        <f ca="1">IF(($B91=" ")," ",VLOOKUP($B91,'C10 Entry Sheet'!$A$16:$K$515,8,FALSE))</f>
        <v xml:space="preserve"> </v>
      </c>
      <c r="J91" s="205" t="str">
        <f ca="1">IF(($B91=" ")," ",VLOOKUP($B91,'C10 Entry Sheet'!$A$16:$K$515,9,FALSE))</f>
        <v xml:space="preserve"> </v>
      </c>
      <c r="K91" s="205" t="str">
        <f ca="1">IF(($B91=" ")," ",VLOOKUP($B91,'C10 Entry Sheet'!$A$16:$K$515,10,FALSE))</f>
        <v xml:space="preserve"> </v>
      </c>
      <c r="L91" s="209" t="str">
        <f t="shared" ca="1" si="4"/>
        <v/>
      </c>
      <c r="M91" s="318" t="str">
        <f t="shared" ca="1" si="4"/>
        <v/>
      </c>
      <c r="N91" s="321" t="str">
        <f ca="1">IF(($B91=" ")," ",VLOOKUP($B91,'C10 Entry Sheet'!$A$16:$K$515,11,FALSE))</f>
        <v xml:space="preserve"> </v>
      </c>
    </row>
    <row r="92" spans="1:14" s="206" customFormat="1" ht="21.75" hidden="1" customHeight="1">
      <c r="A92" s="311">
        <f t="shared" si="3"/>
        <v>76</v>
      </c>
      <c r="B92" s="202" t="str">
        <f ca="1">IF(ISBLANK('C10 Entry Sheet'!A91)," ",CELL("contents",'C10 Entry Sheet'!A91))</f>
        <v xml:space="preserve"> </v>
      </c>
      <c r="C92" s="203" t="str">
        <f ca="1">IF(($B92=" ")," ",VLOOKUP($B92,'C10 Entry Sheet'!$A$16:$K$515,2,FALSE))</f>
        <v xml:space="preserve"> </v>
      </c>
      <c r="D92" s="203" t="str">
        <f ca="1">IF(($B92=" ")," ",VLOOKUP($B92,'C10 Entry Sheet'!$A$16:$K$515,3,FALSE))</f>
        <v xml:space="preserve"> </v>
      </c>
      <c r="E92" s="204" t="str">
        <f ca="1">IF(($B92=" ")," ",VLOOKUP($B92,'C10 Entry Sheet'!$A$16:$K$515,6,FALSE))</f>
        <v xml:space="preserve"> </v>
      </c>
      <c r="F92" s="204" t="str">
        <f ca="1">IF(($B92=" ")," ",VLOOKUP($B92,'C10 Entry Sheet'!$A$16:$K$515,4,FALSE))</f>
        <v xml:space="preserve"> </v>
      </c>
      <c r="G92" s="204" t="str">
        <f ca="1">IF(($B92=" ")," ",VLOOKUP($B92,'C10 Entry Sheet'!$A$16:$K$515,5,FALSE))</f>
        <v xml:space="preserve"> </v>
      </c>
      <c r="H92" s="209" t="str">
        <f ca="1">IF(($B92=" "),"",VLOOKUP($B92,'C10 Entry Sheet'!$A$16:$K$515,7,FALSE))</f>
        <v/>
      </c>
      <c r="I92" s="205" t="str">
        <f ca="1">IF(($B92=" ")," ",VLOOKUP($B92,'C10 Entry Sheet'!$A$16:$K$515,8,FALSE))</f>
        <v xml:space="preserve"> </v>
      </c>
      <c r="J92" s="205" t="str">
        <f ca="1">IF(($B92=" ")," ",VLOOKUP($B92,'C10 Entry Sheet'!$A$16:$K$515,9,FALSE))</f>
        <v xml:space="preserve"> </v>
      </c>
      <c r="K92" s="205" t="str">
        <f ca="1">IF(($B92=" ")," ",VLOOKUP($B92,'C10 Entry Sheet'!$A$16:$K$515,10,FALSE))</f>
        <v xml:space="preserve"> </v>
      </c>
      <c r="L92" s="209" t="str">
        <f t="shared" ca="1" si="4"/>
        <v/>
      </c>
      <c r="M92" s="318" t="str">
        <f t="shared" ca="1" si="4"/>
        <v/>
      </c>
      <c r="N92" s="321" t="str">
        <f ca="1">IF(($B92=" ")," ",VLOOKUP($B92,'C10 Entry Sheet'!$A$16:$K$515,11,FALSE))</f>
        <v xml:space="preserve"> </v>
      </c>
    </row>
    <row r="93" spans="1:14" s="206" customFormat="1" ht="21.75" hidden="1" customHeight="1">
      <c r="A93" s="311">
        <f t="shared" si="3"/>
        <v>77</v>
      </c>
      <c r="B93" s="202" t="str">
        <f ca="1">IF(ISBLANK('C10 Entry Sheet'!A92)," ",CELL("contents",'C10 Entry Sheet'!A92))</f>
        <v xml:space="preserve"> </v>
      </c>
      <c r="C93" s="203" t="str">
        <f ca="1">IF(($B93=" ")," ",VLOOKUP($B93,'C10 Entry Sheet'!$A$16:$K$515,2,FALSE))</f>
        <v xml:space="preserve"> </v>
      </c>
      <c r="D93" s="203" t="str">
        <f ca="1">IF(($B93=" ")," ",VLOOKUP($B93,'C10 Entry Sheet'!$A$16:$K$515,3,FALSE))</f>
        <v xml:space="preserve"> </v>
      </c>
      <c r="E93" s="204" t="str">
        <f ca="1">IF(($B93=" ")," ",VLOOKUP($B93,'C10 Entry Sheet'!$A$16:$K$515,6,FALSE))</f>
        <v xml:space="preserve"> </v>
      </c>
      <c r="F93" s="204" t="str">
        <f ca="1">IF(($B93=" ")," ",VLOOKUP($B93,'C10 Entry Sheet'!$A$16:$K$515,4,FALSE))</f>
        <v xml:space="preserve"> </v>
      </c>
      <c r="G93" s="204" t="str">
        <f ca="1">IF(($B93=" ")," ",VLOOKUP($B93,'C10 Entry Sheet'!$A$16:$K$515,5,FALSE))</f>
        <v xml:space="preserve"> </v>
      </c>
      <c r="H93" s="209" t="str">
        <f ca="1">IF(($B93=" "),"",VLOOKUP($B93,'C10 Entry Sheet'!$A$16:$K$515,7,FALSE))</f>
        <v/>
      </c>
      <c r="I93" s="205" t="str">
        <f ca="1">IF(($B93=" ")," ",VLOOKUP($B93,'C10 Entry Sheet'!$A$16:$K$515,8,FALSE))</f>
        <v xml:space="preserve"> </v>
      </c>
      <c r="J93" s="205" t="str">
        <f ca="1">IF(($B93=" ")," ",VLOOKUP($B93,'C10 Entry Sheet'!$A$16:$K$515,9,FALSE))</f>
        <v xml:space="preserve"> </v>
      </c>
      <c r="K93" s="205" t="str">
        <f ca="1">IF(($B93=" ")," ",VLOOKUP($B93,'C10 Entry Sheet'!$A$16:$K$515,10,FALSE))</f>
        <v xml:space="preserve"> </v>
      </c>
      <c r="L93" s="209" t="str">
        <f t="shared" ca="1" si="4"/>
        <v/>
      </c>
      <c r="M93" s="318" t="str">
        <f t="shared" ca="1" si="4"/>
        <v/>
      </c>
      <c r="N93" s="321" t="str">
        <f ca="1">IF(($B93=" ")," ",VLOOKUP($B93,'C10 Entry Sheet'!$A$16:$K$515,11,FALSE))</f>
        <v xml:space="preserve"> </v>
      </c>
    </row>
    <row r="94" spans="1:14" s="206" customFormat="1" ht="21.75" hidden="1" customHeight="1">
      <c r="A94" s="311">
        <f t="shared" si="3"/>
        <v>78</v>
      </c>
      <c r="B94" s="202" t="str">
        <f ca="1">IF(ISBLANK('C10 Entry Sheet'!A93)," ",CELL("contents",'C10 Entry Sheet'!A93))</f>
        <v xml:space="preserve"> </v>
      </c>
      <c r="C94" s="203" t="str">
        <f ca="1">IF(($B94=" ")," ",VLOOKUP($B94,'C10 Entry Sheet'!$A$16:$K$515,2,FALSE))</f>
        <v xml:space="preserve"> </v>
      </c>
      <c r="D94" s="203" t="str">
        <f ca="1">IF(($B94=" ")," ",VLOOKUP($B94,'C10 Entry Sheet'!$A$16:$K$515,3,FALSE))</f>
        <v xml:space="preserve"> </v>
      </c>
      <c r="E94" s="204" t="str">
        <f ca="1">IF(($B94=" ")," ",VLOOKUP($B94,'C10 Entry Sheet'!$A$16:$K$515,6,FALSE))</f>
        <v xml:space="preserve"> </v>
      </c>
      <c r="F94" s="204" t="str">
        <f ca="1">IF(($B94=" ")," ",VLOOKUP($B94,'C10 Entry Sheet'!$A$16:$K$515,4,FALSE))</f>
        <v xml:space="preserve"> </v>
      </c>
      <c r="G94" s="204" t="str">
        <f ca="1">IF(($B94=" ")," ",VLOOKUP($B94,'C10 Entry Sheet'!$A$16:$K$515,5,FALSE))</f>
        <v xml:space="preserve"> </v>
      </c>
      <c r="H94" s="209" t="str">
        <f ca="1">IF(($B94=" "),"",VLOOKUP($B94,'C10 Entry Sheet'!$A$16:$K$515,7,FALSE))</f>
        <v/>
      </c>
      <c r="I94" s="205" t="str">
        <f ca="1">IF(($B94=" ")," ",VLOOKUP($B94,'C10 Entry Sheet'!$A$16:$K$515,8,FALSE))</f>
        <v xml:space="preserve"> </v>
      </c>
      <c r="J94" s="205" t="str">
        <f ca="1">IF(($B94=" ")," ",VLOOKUP($B94,'C10 Entry Sheet'!$A$16:$K$515,9,FALSE))</f>
        <v xml:space="preserve"> </v>
      </c>
      <c r="K94" s="205" t="str">
        <f ca="1">IF(($B94=" ")," ",VLOOKUP($B94,'C10 Entry Sheet'!$A$16:$K$515,10,FALSE))</f>
        <v xml:space="preserve"> </v>
      </c>
      <c r="L94" s="209" t="str">
        <f t="shared" ca="1" si="4"/>
        <v/>
      </c>
      <c r="M94" s="318" t="str">
        <f t="shared" ca="1" si="4"/>
        <v/>
      </c>
      <c r="N94" s="321" t="str">
        <f ca="1">IF(($B94=" ")," ",VLOOKUP($B94,'C10 Entry Sheet'!$A$16:$K$515,11,FALSE))</f>
        <v xml:space="preserve"> </v>
      </c>
    </row>
    <row r="95" spans="1:14" s="206" customFormat="1" ht="21.75" hidden="1" customHeight="1">
      <c r="A95" s="311">
        <f t="shared" si="3"/>
        <v>79</v>
      </c>
      <c r="B95" s="202" t="str">
        <f ca="1">IF(ISBLANK('C10 Entry Sheet'!A94)," ",CELL("contents",'C10 Entry Sheet'!A94))</f>
        <v xml:space="preserve"> </v>
      </c>
      <c r="C95" s="203" t="str">
        <f ca="1">IF(($B95=" ")," ",VLOOKUP($B95,'C10 Entry Sheet'!$A$16:$K$515,2,FALSE))</f>
        <v xml:space="preserve"> </v>
      </c>
      <c r="D95" s="203" t="str">
        <f ca="1">IF(($B95=" ")," ",VLOOKUP($B95,'C10 Entry Sheet'!$A$16:$K$515,3,FALSE))</f>
        <v xml:space="preserve"> </v>
      </c>
      <c r="E95" s="204" t="str">
        <f ca="1">IF(($B95=" ")," ",VLOOKUP($B95,'C10 Entry Sheet'!$A$16:$K$515,6,FALSE))</f>
        <v xml:space="preserve"> </v>
      </c>
      <c r="F95" s="204" t="str">
        <f ca="1">IF(($B95=" ")," ",VLOOKUP($B95,'C10 Entry Sheet'!$A$16:$K$515,4,FALSE))</f>
        <v xml:space="preserve"> </v>
      </c>
      <c r="G95" s="204" t="str">
        <f ca="1">IF(($B95=" ")," ",VLOOKUP($B95,'C10 Entry Sheet'!$A$16:$K$515,5,FALSE))</f>
        <v xml:space="preserve"> </v>
      </c>
      <c r="H95" s="209" t="str">
        <f ca="1">IF(($B95=" "),"",VLOOKUP($B95,'C10 Entry Sheet'!$A$16:$K$515,7,FALSE))</f>
        <v/>
      </c>
      <c r="I95" s="205" t="str">
        <f ca="1">IF(($B95=" ")," ",VLOOKUP($B95,'C10 Entry Sheet'!$A$16:$K$515,8,FALSE))</f>
        <v xml:space="preserve"> </v>
      </c>
      <c r="J95" s="205" t="str">
        <f ca="1">IF(($B95=" ")," ",VLOOKUP($B95,'C10 Entry Sheet'!$A$16:$K$515,9,FALSE))</f>
        <v xml:space="preserve"> </v>
      </c>
      <c r="K95" s="205" t="str">
        <f ca="1">IF(($B95=" ")," ",VLOOKUP($B95,'C10 Entry Sheet'!$A$16:$K$515,10,FALSE))</f>
        <v xml:space="preserve"> </v>
      </c>
      <c r="L95" s="209" t="str">
        <f t="shared" ca="1" si="4"/>
        <v/>
      </c>
      <c r="M95" s="318" t="str">
        <f t="shared" ca="1" si="4"/>
        <v/>
      </c>
      <c r="N95" s="321" t="str">
        <f ca="1">IF(($B95=" ")," ",VLOOKUP($B95,'C10 Entry Sheet'!$A$16:$K$515,11,FALSE))</f>
        <v xml:space="preserve"> </v>
      </c>
    </row>
    <row r="96" spans="1:14" s="206" customFormat="1" ht="21.75" hidden="1" customHeight="1">
      <c r="A96" s="311">
        <f t="shared" si="3"/>
        <v>80</v>
      </c>
      <c r="B96" s="202" t="str">
        <f ca="1">IF(ISBLANK('C10 Entry Sheet'!A95)," ",CELL("contents",'C10 Entry Sheet'!A95))</f>
        <v xml:space="preserve"> </v>
      </c>
      <c r="C96" s="203" t="str">
        <f ca="1">IF(($B96=" ")," ",VLOOKUP($B96,'C10 Entry Sheet'!$A$16:$K$515,2,FALSE))</f>
        <v xml:space="preserve"> </v>
      </c>
      <c r="D96" s="203" t="str">
        <f ca="1">IF(($B96=" ")," ",VLOOKUP($B96,'C10 Entry Sheet'!$A$16:$K$515,3,FALSE))</f>
        <v xml:space="preserve"> </v>
      </c>
      <c r="E96" s="204" t="str">
        <f ca="1">IF(($B96=" ")," ",VLOOKUP($B96,'C10 Entry Sheet'!$A$16:$K$515,6,FALSE))</f>
        <v xml:space="preserve"> </v>
      </c>
      <c r="F96" s="204" t="str">
        <f ca="1">IF(($B96=" ")," ",VLOOKUP($B96,'C10 Entry Sheet'!$A$16:$K$515,4,FALSE))</f>
        <v xml:space="preserve"> </v>
      </c>
      <c r="G96" s="204" t="str">
        <f ca="1">IF(($B96=" ")," ",VLOOKUP($B96,'C10 Entry Sheet'!$A$16:$K$515,5,FALSE))</f>
        <v xml:space="preserve"> </v>
      </c>
      <c r="H96" s="209" t="str">
        <f ca="1">IF(($B96=" "),"",VLOOKUP($B96,'C10 Entry Sheet'!$A$16:$K$515,7,FALSE))</f>
        <v/>
      </c>
      <c r="I96" s="205" t="str">
        <f ca="1">IF(($B96=" ")," ",VLOOKUP($B96,'C10 Entry Sheet'!$A$16:$K$515,8,FALSE))</f>
        <v xml:space="preserve"> </v>
      </c>
      <c r="J96" s="205" t="str">
        <f ca="1">IF(($B96=" ")," ",VLOOKUP($B96,'C10 Entry Sheet'!$A$16:$K$515,9,FALSE))</f>
        <v xml:space="preserve"> </v>
      </c>
      <c r="K96" s="205" t="str">
        <f ca="1">IF(($B96=" ")," ",VLOOKUP($B96,'C10 Entry Sheet'!$A$16:$K$515,10,FALSE))</f>
        <v xml:space="preserve"> </v>
      </c>
      <c r="L96" s="209" t="str">
        <f t="shared" ca="1" si="4"/>
        <v/>
      </c>
      <c r="M96" s="318" t="str">
        <f t="shared" ca="1" si="4"/>
        <v/>
      </c>
      <c r="N96" s="321" t="str">
        <f ca="1">IF(($B96=" ")," ",VLOOKUP($B96,'C10 Entry Sheet'!$A$16:$K$515,11,FALSE))</f>
        <v xml:space="preserve"> </v>
      </c>
    </row>
    <row r="97" spans="1:14" s="206" customFormat="1" ht="21.75" hidden="1" customHeight="1">
      <c r="A97" s="311">
        <f t="shared" si="3"/>
        <v>81</v>
      </c>
      <c r="B97" s="202" t="str">
        <f ca="1">IF(ISBLANK('C10 Entry Sheet'!A96)," ",CELL("contents",'C10 Entry Sheet'!A96))</f>
        <v xml:space="preserve"> </v>
      </c>
      <c r="C97" s="203" t="str">
        <f ca="1">IF(($B97=" ")," ",VLOOKUP($B97,'C10 Entry Sheet'!$A$16:$K$515,2,FALSE))</f>
        <v xml:space="preserve"> </v>
      </c>
      <c r="D97" s="203" t="str">
        <f ca="1">IF(($B97=" ")," ",VLOOKUP($B97,'C10 Entry Sheet'!$A$16:$K$515,3,FALSE))</f>
        <v xml:space="preserve"> </v>
      </c>
      <c r="E97" s="204" t="str">
        <f ca="1">IF(($B97=" ")," ",VLOOKUP($B97,'C10 Entry Sheet'!$A$16:$K$515,6,FALSE))</f>
        <v xml:space="preserve"> </v>
      </c>
      <c r="F97" s="204" t="str">
        <f ca="1">IF(($B97=" ")," ",VLOOKUP($B97,'C10 Entry Sheet'!$A$16:$K$515,4,FALSE))</f>
        <v xml:space="preserve"> </v>
      </c>
      <c r="G97" s="204" t="str">
        <f ca="1">IF(($B97=" ")," ",VLOOKUP($B97,'C10 Entry Sheet'!$A$16:$K$515,5,FALSE))</f>
        <v xml:space="preserve"> </v>
      </c>
      <c r="H97" s="209" t="str">
        <f ca="1">IF(($B97=" "),"",VLOOKUP($B97,'C10 Entry Sheet'!$A$16:$K$515,7,FALSE))</f>
        <v/>
      </c>
      <c r="I97" s="205" t="str">
        <f ca="1">IF(($B97=" ")," ",VLOOKUP($B97,'C10 Entry Sheet'!$A$16:$K$515,8,FALSE))</f>
        <v xml:space="preserve"> </v>
      </c>
      <c r="J97" s="205" t="str">
        <f ca="1">IF(($B97=" ")," ",VLOOKUP($B97,'C10 Entry Sheet'!$A$16:$K$515,9,FALSE))</f>
        <v xml:space="preserve"> </v>
      </c>
      <c r="K97" s="205" t="str">
        <f ca="1">IF(($B97=" ")," ",VLOOKUP($B97,'C10 Entry Sheet'!$A$16:$K$515,10,FALSE))</f>
        <v xml:space="preserve"> </v>
      </c>
      <c r="L97" s="209" t="str">
        <f t="shared" ca="1" si="4"/>
        <v/>
      </c>
      <c r="M97" s="318" t="str">
        <f t="shared" ca="1" si="4"/>
        <v/>
      </c>
      <c r="N97" s="321" t="str">
        <f ca="1">IF(($B97=" ")," ",VLOOKUP($B97,'C10 Entry Sheet'!$A$16:$K$515,11,FALSE))</f>
        <v xml:space="preserve"> </v>
      </c>
    </row>
    <row r="98" spans="1:14" s="206" customFormat="1" ht="21.75" hidden="1" customHeight="1">
      <c r="A98" s="311">
        <f t="shared" ref="A98:A129" si="5">SUM(A97+1)</f>
        <v>82</v>
      </c>
      <c r="B98" s="202" t="str">
        <f ca="1">IF(ISBLANK('C10 Entry Sheet'!A97)," ",CELL("contents",'C10 Entry Sheet'!A97))</f>
        <v xml:space="preserve"> </v>
      </c>
      <c r="C98" s="203" t="str">
        <f ca="1">IF(($B98=" ")," ",VLOOKUP($B98,'C10 Entry Sheet'!$A$16:$K$515,2,FALSE))</f>
        <v xml:space="preserve"> </v>
      </c>
      <c r="D98" s="203" t="str">
        <f ca="1">IF(($B98=" ")," ",VLOOKUP($B98,'C10 Entry Sheet'!$A$16:$K$515,3,FALSE))</f>
        <v xml:space="preserve"> </v>
      </c>
      <c r="E98" s="204" t="str">
        <f ca="1">IF(($B98=" ")," ",VLOOKUP($B98,'C10 Entry Sheet'!$A$16:$K$515,6,FALSE))</f>
        <v xml:space="preserve"> </v>
      </c>
      <c r="F98" s="204" t="str">
        <f ca="1">IF(($B98=" ")," ",VLOOKUP($B98,'C10 Entry Sheet'!$A$16:$K$515,4,FALSE))</f>
        <v xml:space="preserve"> </v>
      </c>
      <c r="G98" s="204" t="str">
        <f ca="1">IF(($B98=" ")," ",VLOOKUP($B98,'C10 Entry Sheet'!$A$16:$K$515,5,FALSE))</f>
        <v xml:space="preserve"> </v>
      </c>
      <c r="H98" s="209" t="str">
        <f ca="1">IF(($B98=" "),"",VLOOKUP($B98,'C10 Entry Sheet'!$A$16:$K$515,7,FALSE))</f>
        <v/>
      </c>
      <c r="I98" s="205" t="str">
        <f ca="1">IF(($B98=" ")," ",VLOOKUP($B98,'C10 Entry Sheet'!$A$16:$K$515,8,FALSE))</f>
        <v xml:space="preserve"> </v>
      </c>
      <c r="J98" s="205" t="str">
        <f ca="1">IF(($B98=" ")," ",VLOOKUP($B98,'C10 Entry Sheet'!$A$16:$K$515,9,FALSE))</f>
        <v xml:space="preserve"> </v>
      </c>
      <c r="K98" s="205" t="str">
        <f ca="1">IF(($B98=" ")," ",VLOOKUP($B98,'C10 Entry Sheet'!$A$16:$K$515,10,FALSE))</f>
        <v xml:space="preserve"> </v>
      </c>
      <c r="L98" s="209" t="str">
        <f t="shared" ca="1" si="4"/>
        <v/>
      </c>
      <c r="M98" s="318" t="str">
        <f t="shared" ca="1" si="4"/>
        <v/>
      </c>
      <c r="N98" s="321" t="str">
        <f ca="1">IF(($B98=" ")," ",VLOOKUP($B98,'C10 Entry Sheet'!$A$16:$K$515,11,FALSE))</f>
        <v xml:space="preserve"> </v>
      </c>
    </row>
    <row r="99" spans="1:14" s="206" customFormat="1" ht="21.75" hidden="1" customHeight="1">
      <c r="A99" s="311">
        <f t="shared" si="5"/>
        <v>83</v>
      </c>
      <c r="B99" s="202" t="str">
        <f ca="1">IF(ISBLANK('C10 Entry Sheet'!A98)," ",CELL("contents",'C10 Entry Sheet'!A98))</f>
        <v xml:space="preserve"> </v>
      </c>
      <c r="C99" s="203" t="str">
        <f ca="1">IF(($B99=" ")," ",VLOOKUP($B99,'C10 Entry Sheet'!$A$16:$K$515,2,FALSE))</f>
        <v xml:space="preserve"> </v>
      </c>
      <c r="D99" s="203" t="str">
        <f ca="1">IF(($B99=" ")," ",VLOOKUP($B99,'C10 Entry Sheet'!$A$16:$K$515,3,FALSE))</f>
        <v xml:space="preserve"> </v>
      </c>
      <c r="E99" s="204" t="str">
        <f ca="1">IF(($B99=" ")," ",VLOOKUP($B99,'C10 Entry Sheet'!$A$16:$K$515,6,FALSE))</f>
        <v xml:space="preserve"> </v>
      </c>
      <c r="F99" s="204" t="str">
        <f ca="1">IF(($B99=" ")," ",VLOOKUP($B99,'C10 Entry Sheet'!$A$16:$K$515,4,FALSE))</f>
        <v xml:space="preserve"> </v>
      </c>
      <c r="G99" s="204" t="str">
        <f ca="1">IF(($B99=" ")," ",VLOOKUP($B99,'C10 Entry Sheet'!$A$16:$K$515,5,FALSE))</f>
        <v xml:space="preserve"> </v>
      </c>
      <c r="H99" s="209" t="str">
        <f ca="1">IF(($B99=" "),"",VLOOKUP($B99,'C10 Entry Sheet'!$A$16:$K$515,7,FALSE))</f>
        <v/>
      </c>
      <c r="I99" s="205" t="str">
        <f ca="1">IF(($B99=" ")," ",VLOOKUP($B99,'C10 Entry Sheet'!$A$16:$K$515,8,FALSE))</f>
        <v xml:space="preserve"> </v>
      </c>
      <c r="J99" s="205" t="str">
        <f ca="1">IF(($B99=" ")," ",VLOOKUP($B99,'C10 Entry Sheet'!$A$16:$K$515,9,FALSE))</f>
        <v xml:space="preserve"> </v>
      </c>
      <c r="K99" s="205" t="str">
        <f ca="1">IF(($B99=" ")," ",VLOOKUP($B99,'C10 Entry Sheet'!$A$16:$K$515,10,FALSE))</f>
        <v xml:space="preserve"> </v>
      </c>
      <c r="L99" s="209" t="str">
        <f t="shared" ca="1" si="4"/>
        <v/>
      </c>
      <c r="M99" s="318" t="str">
        <f t="shared" ca="1" si="4"/>
        <v/>
      </c>
      <c r="N99" s="321" t="str">
        <f ca="1">IF(($B99=" ")," ",VLOOKUP($B99,'C10 Entry Sheet'!$A$16:$K$515,11,FALSE))</f>
        <v xml:space="preserve"> </v>
      </c>
    </row>
    <row r="100" spans="1:14" s="206" customFormat="1" ht="21.75" hidden="1" customHeight="1">
      <c r="A100" s="311">
        <f t="shared" si="5"/>
        <v>84</v>
      </c>
      <c r="B100" s="202" t="str">
        <f ca="1">IF(ISBLANK('C10 Entry Sheet'!A99)," ",CELL("contents",'C10 Entry Sheet'!A99))</f>
        <v xml:space="preserve"> </v>
      </c>
      <c r="C100" s="203" t="str">
        <f ca="1">IF(($B100=" ")," ",VLOOKUP($B100,'C10 Entry Sheet'!$A$16:$K$515,2,FALSE))</f>
        <v xml:space="preserve"> </v>
      </c>
      <c r="D100" s="203" t="str">
        <f ca="1">IF(($B100=" ")," ",VLOOKUP($B100,'C10 Entry Sheet'!$A$16:$K$515,3,FALSE))</f>
        <v xml:space="preserve"> </v>
      </c>
      <c r="E100" s="204" t="str">
        <f ca="1">IF(($B100=" ")," ",VLOOKUP($B100,'C10 Entry Sheet'!$A$16:$K$515,6,FALSE))</f>
        <v xml:space="preserve"> </v>
      </c>
      <c r="F100" s="204" t="str">
        <f ca="1">IF(($B100=" ")," ",VLOOKUP($B100,'C10 Entry Sheet'!$A$16:$K$515,4,FALSE))</f>
        <v xml:space="preserve"> </v>
      </c>
      <c r="G100" s="204" t="str">
        <f ca="1">IF(($B100=" ")," ",VLOOKUP($B100,'C10 Entry Sheet'!$A$16:$K$515,5,FALSE))</f>
        <v xml:space="preserve"> </v>
      </c>
      <c r="H100" s="209" t="str">
        <f ca="1">IF(($B100=" "),"",VLOOKUP($B100,'C10 Entry Sheet'!$A$16:$K$515,7,FALSE))</f>
        <v/>
      </c>
      <c r="I100" s="205" t="str">
        <f ca="1">IF(($B100=" ")," ",VLOOKUP($B100,'C10 Entry Sheet'!$A$16:$K$515,8,FALSE))</f>
        <v xml:space="preserve"> </v>
      </c>
      <c r="J100" s="205" t="str">
        <f ca="1">IF(($B100=" ")," ",VLOOKUP($B100,'C10 Entry Sheet'!$A$16:$K$515,9,FALSE))</f>
        <v xml:space="preserve"> </v>
      </c>
      <c r="K100" s="205" t="str">
        <f ca="1">IF(($B100=" ")," ",VLOOKUP($B100,'C10 Entry Sheet'!$A$16:$K$515,10,FALSE))</f>
        <v xml:space="preserve"> </v>
      </c>
      <c r="L100" s="209" t="str">
        <f t="shared" ca="1" si="4"/>
        <v/>
      </c>
      <c r="M100" s="318" t="str">
        <f t="shared" ca="1" si="4"/>
        <v/>
      </c>
      <c r="N100" s="321" t="str">
        <f ca="1">IF(($B100=" ")," ",VLOOKUP($B100,'C10 Entry Sheet'!$A$16:$K$515,11,FALSE))</f>
        <v xml:space="preserve"> </v>
      </c>
    </row>
    <row r="101" spans="1:14" s="206" customFormat="1" ht="21.75" hidden="1" customHeight="1">
      <c r="A101" s="311">
        <f t="shared" si="5"/>
        <v>85</v>
      </c>
      <c r="B101" s="202" t="str">
        <f ca="1">IF(ISBLANK('C10 Entry Sheet'!A100)," ",CELL("contents",'C10 Entry Sheet'!A100))</f>
        <v xml:space="preserve"> </v>
      </c>
      <c r="C101" s="203" t="str">
        <f ca="1">IF(($B101=" ")," ",VLOOKUP($B101,'C10 Entry Sheet'!$A$16:$K$515,2,FALSE))</f>
        <v xml:space="preserve"> </v>
      </c>
      <c r="D101" s="203" t="str">
        <f ca="1">IF(($B101=" ")," ",VLOOKUP($B101,'C10 Entry Sheet'!$A$16:$K$515,3,FALSE))</f>
        <v xml:space="preserve"> </v>
      </c>
      <c r="E101" s="204" t="str">
        <f ca="1">IF(($B101=" ")," ",VLOOKUP($B101,'C10 Entry Sheet'!$A$16:$K$515,6,FALSE))</f>
        <v xml:space="preserve"> </v>
      </c>
      <c r="F101" s="204" t="str">
        <f ca="1">IF(($B101=" ")," ",VLOOKUP($B101,'C10 Entry Sheet'!$A$16:$K$515,4,FALSE))</f>
        <v xml:space="preserve"> </v>
      </c>
      <c r="G101" s="204" t="str">
        <f ca="1">IF(($B101=" ")," ",VLOOKUP($B101,'C10 Entry Sheet'!$A$16:$K$515,5,FALSE))</f>
        <v xml:space="preserve"> </v>
      </c>
      <c r="H101" s="209" t="str">
        <f ca="1">IF(($B101=" "),"",VLOOKUP($B101,'C10 Entry Sheet'!$A$16:$K$515,7,FALSE))</f>
        <v/>
      </c>
      <c r="I101" s="205" t="str">
        <f ca="1">IF(($B101=" ")," ",VLOOKUP($B101,'C10 Entry Sheet'!$A$16:$K$515,8,FALSE))</f>
        <v xml:space="preserve"> </v>
      </c>
      <c r="J101" s="205" t="str">
        <f ca="1">IF(($B101=" ")," ",VLOOKUP($B101,'C10 Entry Sheet'!$A$16:$K$515,9,FALSE))</f>
        <v xml:space="preserve"> </v>
      </c>
      <c r="K101" s="205" t="str">
        <f ca="1">IF(($B101=" ")," ",VLOOKUP($B101,'C10 Entry Sheet'!$A$16:$K$515,10,FALSE))</f>
        <v xml:space="preserve"> </v>
      </c>
      <c r="L101" s="209" t="str">
        <f t="shared" ca="1" si="4"/>
        <v/>
      </c>
      <c r="M101" s="318" t="str">
        <f t="shared" ca="1" si="4"/>
        <v/>
      </c>
      <c r="N101" s="321" t="str">
        <f ca="1">IF(($B101=" ")," ",VLOOKUP($B101,'C10 Entry Sheet'!$A$16:$K$515,11,FALSE))</f>
        <v xml:space="preserve"> </v>
      </c>
    </row>
    <row r="102" spans="1:14" s="206" customFormat="1" ht="21.75" hidden="1" customHeight="1">
      <c r="A102" s="311">
        <f t="shared" si="5"/>
        <v>86</v>
      </c>
      <c r="B102" s="202" t="str">
        <f ca="1">IF(ISBLANK('C10 Entry Sheet'!A101)," ",CELL("contents",'C10 Entry Sheet'!A101))</f>
        <v xml:space="preserve"> </v>
      </c>
      <c r="C102" s="203" t="str">
        <f ca="1">IF(($B102=" ")," ",VLOOKUP($B102,'C10 Entry Sheet'!$A$16:$K$515,2,FALSE))</f>
        <v xml:space="preserve"> </v>
      </c>
      <c r="D102" s="203" t="str">
        <f ca="1">IF(($B102=" ")," ",VLOOKUP($B102,'C10 Entry Sheet'!$A$16:$K$515,3,FALSE))</f>
        <v xml:space="preserve"> </v>
      </c>
      <c r="E102" s="204" t="str">
        <f ca="1">IF(($B102=" ")," ",VLOOKUP($B102,'C10 Entry Sheet'!$A$16:$K$515,6,FALSE))</f>
        <v xml:space="preserve"> </v>
      </c>
      <c r="F102" s="204" t="str">
        <f ca="1">IF(($B102=" ")," ",VLOOKUP($B102,'C10 Entry Sheet'!$A$16:$K$515,4,FALSE))</f>
        <v xml:space="preserve"> </v>
      </c>
      <c r="G102" s="204" t="str">
        <f ca="1">IF(($B102=" ")," ",VLOOKUP($B102,'C10 Entry Sheet'!$A$16:$K$515,5,FALSE))</f>
        <v xml:space="preserve"> </v>
      </c>
      <c r="H102" s="209" t="str">
        <f ca="1">IF(($B102=" "),"",VLOOKUP($B102,'C10 Entry Sheet'!$A$16:$K$515,7,FALSE))</f>
        <v/>
      </c>
      <c r="I102" s="205" t="str">
        <f ca="1">IF(($B102=" ")," ",VLOOKUP($B102,'C10 Entry Sheet'!$A$16:$K$515,8,FALSE))</f>
        <v xml:space="preserve"> </v>
      </c>
      <c r="J102" s="205" t="str">
        <f ca="1">IF(($B102=" ")," ",VLOOKUP($B102,'C10 Entry Sheet'!$A$16:$K$515,9,FALSE))</f>
        <v xml:space="preserve"> </v>
      </c>
      <c r="K102" s="205" t="str">
        <f ca="1">IF(($B102=" ")," ",VLOOKUP($B102,'C10 Entry Sheet'!$A$16:$K$515,10,FALSE))</f>
        <v xml:space="preserve"> </v>
      </c>
      <c r="L102" s="209" t="str">
        <f t="shared" ca="1" si="4"/>
        <v/>
      </c>
      <c r="M102" s="318" t="str">
        <f t="shared" ca="1" si="4"/>
        <v/>
      </c>
      <c r="N102" s="321" t="str">
        <f ca="1">IF(($B102=" ")," ",VLOOKUP($B102,'C10 Entry Sheet'!$A$16:$K$515,11,FALSE))</f>
        <v xml:space="preserve"> </v>
      </c>
    </row>
    <row r="103" spans="1:14" s="206" customFormat="1" ht="21.75" hidden="1" customHeight="1">
      <c r="A103" s="311">
        <f t="shared" si="5"/>
        <v>87</v>
      </c>
      <c r="B103" s="202" t="str">
        <f ca="1">IF(ISBLANK('C10 Entry Sheet'!A102)," ",CELL("contents",'C10 Entry Sheet'!A102))</f>
        <v xml:space="preserve"> </v>
      </c>
      <c r="C103" s="203" t="str">
        <f ca="1">IF(($B103=" ")," ",VLOOKUP($B103,'C10 Entry Sheet'!$A$16:$K$515,2,FALSE))</f>
        <v xml:space="preserve"> </v>
      </c>
      <c r="D103" s="203" t="str">
        <f ca="1">IF(($B103=" ")," ",VLOOKUP($B103,'C10 Entry Sheet'!$A$16:$K$515,3,FALSE))</f>
        <v xml:space="preserve"> </v>
      </c>
      <c r="E103" s="204" t="str">
        <f ca="1">IF(($B103=" ")," ",VLOOKUP($B103,'C10 Entry Sheet'!$A$16:$K$515,6,FALSE))</f>
        <v xml:space="preserve"> </v>
      </c>
      <c r="F103" s="204" t="str">
        <f ca="1">IF(($B103=" ")," ",VLOOKUP($B103,'C10 Entry Sheet'!$A$16:$K$515,4,FALSE))</f>
        <v xml:space="preserve"> </v>
      </c>
      <c r="G103" s="204" t="str">
        <f ca="1">IF(($B103=" ")," ",VLOOKUP($B103,'C10 Entry Sheet'!$A$16:$K$515,5,FALSE))</f>
        <v xml:space="preserve"> </v>
      </c>
      <c r="H103" s="209" t="str">
        <f ca="1">IF(($B103=" "),"",VLOOKUP($B103,'C10 Entry Sheet'!$A$16:$K$515,7,FALSE))</f>
        <v/>
      </c>
      <c r="I103" s="205" t="str">
        <f ca="1">IF(($B103=" ")," ",VLOOKUP($B103,'C10 Entry Sheet'!$A$16:$K$515,8,FALSE))</f>
        <v xml:space="preserve"> </v>
      </c>
      <c r="J103" s="205" t="str">
        <f ca="1">IF(($B103=" ")," ",VLOOKUP($B103,'C10 Entry Sheet'!$A$16:$K$515,9,FALSE))</f>
        <v xml:space="preserve"> </v>
      </c>
      <c r="K103" s="205" t="str">
        <f ca="1">IF(($B103=" ")," ",VLOOKUP($B103,'C10 Entry Sheet'!$A$16:$K$515,10,FALSE))</f>
        <v xml:space="preserve"> </v>
      </c>
      <c r="L103" s="209" t="str">
        <f t="shared" ca="1" si="4"/>
        <v/>
      </c>
      <c r="M103" s="318" t="str">
        <f t="shared" ca="1" si="4"/>
        <v/>
      </c>
      <c r="N103" s="321" t="str">
        <f ca="1">IF(($B103=" ")," ",VLOOKUP($B103,'C10 Entry Sheet'!$A$16:$K$515,11,FALSE))</f>
        <v xml:space="preserve"> </v>
      </c>
    </row>
    <row r="104" spans="1:14" s="206" customFormat="1" ht="21.75" hidden="1" customHeight="1">
      <c r="A104" s="311">
        <f t="shared" si="5"/>
        <v>88</v>
      </c>
      <c r="B104" s="202" t="str">
        <f ca="1">IF(ISBLANK('C10 Entry Sheet'!A103)," ",CELL("contents",'C10 Entry Sheet'!A103))</f>
        <v xml:space="preserve"> </v>
      </c>
      <c r="C104" s="203" t="str">
        <f ca="1">IF(($B104=" ")," ",VLOOKUP($B104,'C10 Entry Sheet'!$A$16:$K$515,2,FALSE))</f>
        <v xml:space="preserve"> </v>
      </c>
      <c r="D104" s="203" t="str">
        <f ca="1">IF(($B104=" ")," ",VLOOKUP($B104,'C10 Entry Sheet'!$A$16:$K$515,3,FALSE))</f>
        <v xml:space="preserve"> </v>
      </c>
      <c r="E104" s="204" t="str">
        <f ca="1">IF(($B104=" ")," ",VLOOKUP($B104,'C10 Entry Sheet'!$A$16:$K$515,6,FALSE))</f>
        <v xml:space="preserve"> </v>
      </c>
      <c r="F104" s="204" t="str">
        <f ca="1">IF(($B104=" ")," ",VLOOKUP($B104,'C10 Entry Sheet'!$A$16:$K$515,4,FALSE))</f>
        <v xml:space="preserve"> </v>
      </c>
      <c r="G104" s="204" t="str">
        <f ca="1">IF(($B104=" ")," ",VLOOKUP($B104,'C10 Entry Sheet'!$A$16:$K$515,5,FALSE))</f>
        <v xml:space="preserve"> </v>
      </c>
      <c r="H104" s="209" t="str">
        <f ca="1">IF(($B104=" "),"",VLOOKUP($B104,'C10 Entry Sheet'!$A$16:$K$515,7,FALSE))</f>
        <v/>
      </c>
      <c r="I104" s="205" t="str">
        <f ca="1">IF(($B104=" ")," ",VLOOKUP($B104,'C10 Entry Sheet'!$A$16:$K$515,8,FALSE))</f>
        <v xml:space="preserve"> </v>
      </c>
      <c r="J104" s="205" t="str">
        <f ca="1">IF(($B104=" ")," ",VLOOKUP($B104,'C10 Entry Sheet'!$A$16:$K$515,9,FALSE))</f>
        <v xml:space="preserve"> </v>
      </c>
      <c r="K104" s="205" t="str">
        <f ca="1">IF(($B104=" ")," ",VLOOKUP($B104,'C10 Entry Sheet'!$A$16:$K$515,10,FALSE))</f>
        <v xml:space="preserve"> </v>
      </c>
      <c r="L104" s="209" t="str">
        <f t="shared" ca="1" si="4"/>
        <v/>
      </c>
      <c r="M104" s="318" t="str">
        <f t="shared" ca="1" si="4"/>
        <v/>
      </c>
      <c r="N104" s="321" t="str">
        <f ca="1">IF(($B104=" ")," ",VLOOKUP($B104,'C10 Entry Sheet'!$A$16:$K$515,11,FALSE))</f>
        <v xml:space="preserve"> </v>
      </c>
    </row>
    <row r="105" spans="1:14" s="206" customFormat="1" ht="21.75" hidden="1" customHeight="1">
      <c r="A105" s="311">
        <f t="shared" si="5"/>
        <v>89</v>
      </c>
      <c r="B105" s="202" t="str">
        <f ca="1">IF(ISBLANK('C10 Entry Sheet'!A104)," ",CELL("contents",'C10 Entry Sheet'!A104))</f>
        <v xml:space="preserve"> </v>
      </c>
      <c r="C105" s="203" t="str">
        <f ca="1">IF(($B105=" ")," ",VLOOKUP($B105,'C10 Entry Sheet'!$A$16:$K$515,2,FALSE))</f>
        <v xml:space="preserve"> </v>
      </c>
      <c r="D105" s="203" t="str">
        <f ca="1">IF(($B105=" ")," ",VLOOKUP($B105,'C10 Entry Sheet'!$A$16:$K$515,3,FALSE))</f>
        <v xml:space="preserve"> </v>
      </c>
      <c r="E105" s="204" t="str">
        <f ca="1">IF(($B105=" ")," ",VLOOKUP($B105,'C10 Entry Sheet'!$A$16:$K$515,6,FALSE))</f>
        <v xml:space="preserve"> </v>
      </c>
      <c r="F105" s="204" t="str">
        <f ca="1">IF(($B105=" ")," ",VLOOKUP($B105,'C10 Entry Sheet'!$A$16:$K$515,4,FALSE))</f>
        <v xml:space="preserve"> </v>
      </c>
      <c r="G105" s="204" t="str">
        <f ca="1">IF(($B105=" ")," ",VLOOKUP($B105,'C10 Entry Sheet'!$A$16:$K$515,5,FALSE))</f>
        <v xml:space="preserve"> </v>
      </c>
      <c r="H105" s="209" t="str">
        <f ca="1">IF(($B105=" "),"",VLOOKUP($B105,'C10 Entry Sheet'!$A$16:$K$515,7,FALSE))</f>
        <v/>
      </c>
      <c r="I105" s="205" t="str">
        <f ca="1">IF(($B105=" ")," ",VLOOKUP($B105,'C10 Entry Sheet'!$A$16:$K$515,8,FALSE))</f>
        <v xml:space="preserve"> </v>
      </c>
      <c r="J105" s="205" t="str">
        <f ca="1">IF(($B105=" ")," ",VLOOKUP($B105,'C10 Entry Sheet'!$A$16:$K$515,9,FALSE))</f>
        <v xml:space="preserve"> </v>
      </c>
      <c r="K105" s="205" t="str">
        <f ca="1">IF(($B105=" ")," ",VLOOKUP($B105,'C10 Entry Sheet'!$A$16:$K$515,10,FALSE))</f>
        <v xml:space="preserve"> </v>
      </c>
      <c r="L105" s="209" t="str">
        <f t="shared" ca="1" si="4"/>
        <v/>
      </c>
      <c r="M105" s="318" t="str">
        <f t="shared" ca="1" si="4"/>
        <v/>
      </c>
      <c r="N105" s="321" t="str">
        <f ca="1">IF(($B105=" ")," ",VLOOKUP($B105,'C10 Entry Sheet'!$A$16:$K$515,11,FALSE))</f>
        <v xml:space="preserve"> </v>
      </c>
    </row>
    <row r="106" spans="1:14" s="206" customFormat="1" ht="21.75" hidden="1" customHeight="1">
      <c r="A106" s="311">
        <f t="shared" si="5"/>
        <v>90</v>
      </c>
      <c r="B106" s="202" t="str">
        <f ca="1">IF(ISBLANK('C10 Entry Sheet'!A105)," ",CELL("contents",'C10 Entry Sheet'!A105))</f>
        <v xml:space="preserve"> </v>
      </c>
      <c r="C106" s="203" t="str">
        <f ca="1">IF(($B106=" ")," ",VLOOKUP($B106,'C10 Entry Sheet'!$A$16:$K$515,2,FALSE))</f>
        <v xml:space="preserve"> </v>
      </c>
      <c r="D106" s="203" t="str">
        <f ca="1">IF(($B106=" ")," ",VLOOKUP($B106,'C10 Entry Sheet'!$A$16:$K$515,3,FALSE))</f>
        <v xml:space="preserve"> </v>
      </c>
      <c r="E106" s="204" t="str">
        <f ca="1">IF(($B106=" ")," ",VLOOKUP($B106,'C10 Entry Sheet'!$A$16:$K$515,6,FALSE))</f>
        <v xml:space="preserve"> </v>
      </c>
      <c r="F106" s="204" t="str">
        <f ca="1">IF(($B106=" ")," ",VLOOKUP($B106,'C10 Entry Sheet'!$A$16:$K$515,4,FALSE))</f>
        <v xml:space="preserve"> </v>
      </c>
      <c r="G106" s="204" t="str">
        <f ca="1">IF(($B106=" ")," ",VLOOKUP($B106,'C10 Entry Sheet'!$A$16:$K$515,5,FALSE))</f>
        <v xml:space="preserve"> </v>
      </c>
      <c r="H106" s="209" t="str">
        <f ca="1">IF(($B106=" "),"",VLOOKUP($B106,'C10 Entry Sheet'!$A$16:$K$515,7,FALSE))</f>
        <v/>
      </c>
      <c r="I106" s="205" t="str">
        <f ca="1">IF(($B106=" ")," ",VLOOKUP($B106,'C10 Entry Sheet'!$A$16:$K$515,8,FALSE))</f>
        <v xml:space="preserve"> </v>
      </c>
      <c r="J106" s="205" t="str">
        <f ca="1">IF(($B106=" ")," ",VLOOKUP($B106,'C10 Entry Sheet'!$A$16:$K$515,9,FALSE))</f>
        <v xml:space="preserve"> </v>
      </c>
      <c r="K106" s="205" t="str">
        <f ca="1">IF(($B106=" ")," ",VLOOKUP($B106,'C10 Entry Sheet'!$A$16:$K$515,10,FALSE))</f>
        <v xml:space="preserve"> </v>
      </c>
      <c r="L106" s="209" t="str">
        <f t="shared" ca="1" si="4"/>
        <v/>
      </c>
      <c r="M106" s="318" t="str">
        <f t="shared" ca="1" si="4"/>
        <v/>
      </c>
      <c r="N106" s="321" t="str">
        <f ca="1">IF(($B106=" ")," ",VLOOKUP($B106,'C10 Entry Sheet'!$A$16:$K$515,11,FALSE))</f>
        <v xml:space="preserve"> </v>
      </c>
    </row>
    <row r="107" spans="1:14" s="206" customFormat="1" ht="21.75" hidden="1" customHeight="1">
      <c r="A107" s="311">
        <f t="shared" si="5"/>
        <v>91</v>
      </c>
      <c r="B107" s="202" t="str">
        <f ca="1">IF(ISBLANK('C10 Entry Sheet'!A106)," ",CELL("contents",'C10 Entry Sheet'!A106))</f>
        <v xml:space="preserve"> </v>
      </c>
      <c r="C107" s="203" t="str">
        <f ca="1">IF(($B107=" ")," ",VLOOKUP($B107,'C10 Entry Sheet'!$A$16:$K$515,2,FALSE))</f>
        <v xml:space="preserve"> </v>
      </c>
      <c r="D107" s="203" t="str">
        <f ca="1">IF(($B107=" ")," ",VLOOKUP($B107,'C10 Entry Sheet'!$A$16:$K$515,3,FALSE))</f>
        <v xml:space="preserve"> </v>
      </c>
      <c r="E107" s="204" t="str">
        <f ca="1">IF(($B107=" ")," ",VLOOKUP($B107,'C10 Entry Sheet'!$A$16:$K$515,6,FALSE))</f>
        <v xml:space="preserve"> </v>
      </c>
      <c r="F107" s="204" t="str">
        <f ca="1">IF(($B107=" ")," ",VLOOKUP($B107,'C10 Entry Sheet'!$A$16:$K$515,4,FALSE))</f>
        <v xml:space="preserve"> </v>
      </c>
      <c r="G107" s="204" t="str">
        <f ca="1">IF(($B107=" ")," ",VLOOKUP($B107,'C10 Entry Sheet'!$A$16:$K$515,5,FALSE))</f>
        <v xml:space="preserve"> </v>
      </c>
      <c r="H107" s="209" t="str">
        <f ca="1">IF(($B107=" "),"",VLOOKUP($B107,'C10 Entry Sheet'!$A$16:$K$515,7,FALSE))</f>
        <v/>
      </c>
      <c r="I107" s="205" t="str">
        <f ca="1">IF(($B107=" ")," ",VLOOKUP($B107,'C10 Entry Sheet'!$A$16:$K$515,8,FALSE))</f>
        <v xml:space="preserve"> </v>
      </c>
      <c r="J107" s="205" t="str">
        <f ca="1">IF(($B107=" ")," ",VLOOKUP($B107,'C10 Entry Sheet'!$A$16:$K$515,9,FALSE))</f>
        <v xml:space="preserve"> </v>
      </c>
      <c r="K107" s="205" t="str">
        <f ca="1">IF(($B107=" ")," ",VLOOKUP($B107,'C10 Entry Sheet'!$A$16:$K$515,10,FALSE))</f>
        <v xml:space="preserve"> </v>
      </c>
      <c r="L107" s="209" t="str">
        <f t="shared" ca="1" si="4"/>
        <v/>
      </c>
      <c r="M107" s="318" t="str">
        <f t="shared" ca="1" si="4"/>
        <v/>
      </c>
      <c r="N107" s="321" t="str">
        <f ca="1">IF(($B107=" ")," ",VLOOKUP($B107,'C10 Entry Sheet'!$A$16:$K$515,11,FALSE))</f>
        <v xml:space="preserve"> </v>
      </c>
    </row>
    <row r="108" spans="1:14" s="206" customFormat="1" ht="21.75" hidden="1" customHeight="1">
      <c r="A108" s="311">
        <f t="shared" si="5"/>
        <v>92</v>
      </c>
      <c r="B108" s="202" t="str">
        <f ca="1">IF(ISBLANK('C10 Entry Sheet'!A107)," ",CELL("contents",'C10 Entry Sheet'!A107))</f>
        <v xml:space="preserve"> </v>
      </c>
      <c r="C108" s="203" t="str">
        <f ca="1">IF(($B108=" ")," ",VLOOKUP($B108,'C10 Entry Sheet'!$A$16:$K$515,2,FALSE))</f>
        <v xml:space="preserve"> </v>
      </c>
      <c r="D108" s="203" t="str">
        <f ca="1">IF(($B108=" ")," ",VLOOKUP($B108,'C10 Entry Sheet'!$A$16:$K$515,3,FALSE))</f>
        <v xml:space="preserve"> </v>
      </c>
      <c r="E108" s="204" t="str">
        <f ca="1">IF(($B108=" ")," ",VLOOKUP($B108,'C10 Entry Sheet'!$A$16:$K$515,6,FALSE))</f>
        <v xml:space="preserve"> </v>
      </c>
      <c r="F108" s="204" t="str">
        <f ca="1">IF(($B108=" ")," ",VLOOKUP($B108,'C10 Entry Sheet'!$A$16:$K$515,4,FALSE))</f>
        <v xml:space="preserve"> </v>
      </c>
      <c r="G108" s="204" t="str">
        <f ca="1">IF(($B108=" ")," ",VLOOKUP($B108,'C10 Entry Sheet'!$A$16:$K$515,5,FALSE))</f>
        <v xml:space="preserve"> </v>
      </c>
      <c r="H108" s="209" t="str">
        <f ca="1">IF(($B108=" "),"",VLOOKUP($B108,'C10 Entry Sheet'!$A$16:$K$515,7,FALSE))</f>
        <v/>
      </c>
      <c r="I108" s="205" t="str">
        <f ca="1">IF(($B108=" ")," ",VLOOKUP($B108,'C10 Entry Sheet'!$A$16:$K$515,8,FALSE))</f>
        <v xml:space="preserve"> </v>
      </c>
      <c r="J108" s="205" t="str">
        <f ca="1">IF(($B108=" ")," ",VLOOKUP($B108,'C10 Entry Sheet'!$A$16:$K$515,9,FALSE))</f>
        <v xml:space="preserve"> </v>
      </c>
      <c r="K108" s="205" t="str">
        <f ca="1">IF(($B108=" ")," ",VLOOKUP($B108,'C10 Entry Sheet'!$A$16:$K$515,10,FALSE))</f>
        <v xml:space="preserve"> </v>
      </c>
      <c r="L108" s="209" t="str">
        <f t="shared" ca="1" si="4"/>
        <v/>
      </c>
      <c r="M108" s="318" t="str">
        <f t="shared" ca="1" si="4"/>
        <v/>
      </c>
      <c r="N108" s="321" t="str">
        <f ca="1">IF(($B108=" ")," ",VLOOKUP($B108,'C10 Entry Sheet'!$A$16:$K$515,11,FALSE))</f>
        <v xml:space="preserve"> </v>
      </c>
    </row>
    <row r="109" spans="1:14" s="206" customFormat="1" ht="21.75" hidden="1" customHeight="1">
      <c r="A109" s="311">
        <f t="shared" si="5"/>
        <v>93</v>
      </c>
      <c r="B109" s="202" t="str">
        <f ca="1">IF(ISBLANK('C10 Entry Sheet'!A108)," ",CELL("contents",'C10 Entry Sheet'!A108))</f>
        <v xml:space="preserve"> </v>
      </c>
      <c r="C109" s="203" t="str">
        <f ca="1">IF(($B109=" ")," ",VLOOKUP($B109,'C10 Entry Sheet'!$A$16:$K$515,2,FALSE))</f>
        <v xml:space="preserve"> </v>
      </c>
      <c r="D109" s="203" t="str">
        <f ca="1">IF(($B109=" ")," ",VLOOKUP($B109,'C10 Entry Sheet'!$A$16:$K$515,3,FALSE))</f>
        <v xml:space="preserve"> </v>
      </c>
      <c r="E109" s="204" t="str">
        <f ca="1">IF(($B109=" ")," ",VLOOKUP($B109,'C10 Entry Sheet'!$A$16:$K$515,6,FALSE))</f>
        <v xml:space="preserve"> </v>
      </c>
      <c r="F109" s="204" t="str">
        <f ca="1">IF(($B109=" ")," ",VLOOKUP($B109,'C10 Entry Sheet'!$A$16:$K$515,4,FALSE))</f>
        <v xml:space="preserve"> </v>
      </c>
      <c r="G109" s="204" t="str">
        <f ca="1">IF(($B109=" ")," ",VLOOKUP($B109,'C10 Entry Sheet'!$A$16:$K$515,5,FALSE))</f>
        <v xml:space="preserve"> </v>
      </c>
      <c r="H109" s="209" t="str">
        <f ca="1">IF(($B109=" "),"",VLOOKUP($B109,'C10 Entry Sheet'!$A$16:$K$515,7,FALSE))</f>
        <v/>
      </c>
      <c r="I109" s="205" t="str">
        <f ca="1">IF(($B109=" ")," ",VLOOKUP($B109,'C10 Entry Sheet'!$A$16:$K$515,8,FALSE))</f>
        <v xml:space="preserve"> </v>
      </c>
      <c r="J109" s="205" t="str">
        <f ca="1">IF(($B109=" ")," ",VLOOKUP($B109,'C10 Entry Sheet'!$A$16:$K$515,9,FALSE))</f>
        <v xml:space="preserve"> </v>
      </c>
      <c r="K109" s="205" t="str">
        <f ca="1">IF(($B109=" ")," ",VLOOKUP($B109,'C10 Entry Sheet'!$A$16:$K$515,10,FALSE))</f>
        <v xml:space="preserve"> </v>
      </c>
      <c r="L109" s="209" t="str">
        <f t="shared" ca="1" si="4"/>
        <v/>
      </c>
      <c r="M109" s="318" t="str">
        <f t="shared" ca="1" si="4"/>
        <v/>
      </c>
      <c r="N109" s="321" t="str">
        <f ca="1">IF(($B109=" ")," ",VLOOKUP($B109,'C10 Entry Sheet'!$A$16:$K$515,11,FALSE))</f>
        <v xml:space="preserve"> </v>
      </c>
    </row>
    <row r="110" spans="1:14" s="206" customFormat="1" ht="21.75" hidden="1" customHeight="1">
      <c r="A110" s="311">
        <f t="shared" si="5"/>
        <v>94</v>
      </c>
      <c r="B110" s="202" t="str">
        <f ca="1">IF(ISBLANK('C10 Entry Sheet'!A109)," ",CELL("contents",'C10 Entry Sheet'!A109))</f>
        <v xml:space="preserve"> </v>
      </c>
      <c r="C110" s="203" t="str">
        <f ca="1">IF(($B110=" ")," ",VLOOKUP($B110,'C10 Entry Sheet'!$A$16:$K$515,2,FALSE))</f>
        <v xml:space="preserve"> </v>
      </c>
      <c r="D110" s="203" t="str">
        <f ca="1">IF(($B110=" ")," ",VLOOKUP($B110,'C10 Entry Sheet'!$A$16:$K$515,3,FALSE))</f>
        <v xml:space="preserve"> </v>
      </c>
      <c r="E110" s="204" t="str">
        <f ca="1">IF(($B110=" ")," ",VLOOKUP($B110,'C10 Entry Sheet'!$A$16:$K$515,6,FALSE))</f>
        <v xml:space="preserve"> </v>
      </c>
      <c r="F110" s="204" t="str">
        <f ca="1">IF(($B110=" ")," ",VLOOKUP($B110,'C10 Entry Sheet'!$A$16:$K$515,4,FALSE))</f>
        <v xml:space="preserve"> </v>
      </c>
      <c r="G110" s="204" t="str">
        <f ca="1">IF(($B110=" ")," ",VLOOKUP($B110,'C10 Entry Sheet'!$A$16:$K$515,5,FALSE))</f>
        <v xml:space="preserve"> </v>
      </c>
      <c r="H110" s="209" t="str">
        <f ca="1">IF(($B110=" "),"",VLOOKUP($B110,'C10 Entry Sheet'!$A$16:$K$515,7,FALSE))</f>
        <v/>
      </c>
      <c r="I110" s="205" t="str">
        <f ca="1">IF(($B110=" ")," ",VLOOKUP($B110,'C10 Entry Sheet'!$A$16:$K$515,8,FALSE))</f>
        <v xml:space="preserve"> </v>
      </c>
      <c r="J110" s="205" t="str">
        <f ca="1">IF(($B110=" ")," ",VLOOKUP($B110,'C10 Entry Sheet'!$A$16:$K$515,9,FALSE))</f>
        <v xml:space="preserve"> </v>
      </c>
      <c r="K110" s="205" t="str">
        <f ca="1">IF(($B110=" ")," ",VLOOKUP($B110,'C10 Entry Sheet'!$A$16:$K$515,10,FALSE))</f>
        <v xml:space="preserve"> </v>
      </c>
      <c r="L110" s="209" t="str">
        <f t="shared" ca="1" si="4"/>
        <v/>
      </c>
      <c r="M110" s="318" t="str">
        <f t="shared" ca="1" si="4"/>
        <v/>
      </c>
      <c r="N110" s="321" t="str">
        <f ca="1">IF(($B110=" ")," ",VLOOKUP($B110,'C10 Entry Sheet'!$A$16:$K$515,11,FALSE))</f>
        <v xml:space="preserve"> </v>
      </c>
    </row>
    <row r="111" spans="1:14" s="206" customFormat="1" ht="21.75" hidden="1" customHeight="1">
      <c r="A111" s="311">
        <f t="shared" si="5"/>
        <v>95</v>
      </c>
      <c r="B111" s="202" t="str">
        <f ca="1">IF(ISBLANK('C10 Entry Sheet'!A110)," ",CELL("contents",'C10 Entry Sheet'!A110))</f>
        <v xml:space="preserve"> </v>
      </c>
      <c r="C111" s="203" t="str">
        <f ca="1">IF(($B111=" ")," ",VLOOKUP($B111,'C10 Entry Sheet'!$A$16:$K$515,2,FALSE))</f>
        <v xml:space="preserve"> </v>
      </c>
      <c r="D111" s="203" t="str">
        <f ca="1">IF(($B111=" ")," ",VLOOKUP($B111,'C10 Entry Sheet'!$A$16:$K$515,3,FALSE))</f>
        <v xml:space="preserve"> </v>
      </c>
      <c r="E111" s="204" t="str">
        <f ca="1">IF(($B111=" ")," ",VLOOKUP($B111,'C10 Entry Sheet'!$A$16:$K$515,6,FALSE))</f>
        <v xml:space="preserve"> </v>
      </c>
      <c r="F111" s="204" t="str">
        <f ca="1">IF(($B111=" ")," ",VLOOKUP($B111,'C10 Entry Sheet'!$A$16:$K$515,4,FALSE))</f>
        <v xml:space="preserve"> </v>
      </c>
      <c r="G111" s="204" t="str">
        <f ca="1">IF(($B111=" ")," ",VLOOKUP($B111,'C10 Entry Sheet'!$A$16:$K$515,5,FALSE))</f>
        <v xml:space="preserve"> </v>
      </c>
      <c r="H111" s="209" t="str">
        <f ca="1">IF(($B111=" "),"",VLOOKUP($B111,'C10 Entry Sheet'!$A$16:$K$515,7,FALSE))</f>
        <v/>
      </c>
      <c r="I111" s="205" t="str">
        <f ca="1">IF(($B111=" ")," ",VLOOKUP($B111,'C10 Entry Sheet'!$A$16:$K$515,8,FALSE))</f>
        <v xml:space="preserve"> </v>
      </c>
      <c r="J111" s="205" t="str">
        <f ca="1">IF(($B111=" ")," ",VLOOKUP($B111,'C10 Entry Sheet'!$A$16:$K$515,9,FALSE))</f>
        <v xml:space="preserve"> </v>
      </c>
      <c r="K111" s="205" t="str">
        <f ca="1">IF(($B111=" ")," ",VLOOKUP($B111,'C10 Entry Sheet'!$A$16:$K$515,10,FALSE))</f>
        <v xml:space="preserve"> </v>
      </c>
      <c r="L111" s="209" t="str">
        <f t="shared" ca="1" si="4"/>
        <v/>
      </c>
      <c r="M111" s="318" t="str">
        <f t="shared" ca="1" si="4"/>
        <v/>
      </c>
      <c r="N111" s="321" t="str">
        <f ca="1">IF(($B111=" ")," ",VLOOKUP($B111,'C10 Entry Sheet'!$A$16:$K$515,11,FALSE))</f>
        <v xml:space="preserve"> </v>
      </c>
    </row>
    <row r="112" spans="1:14" s="206" customFormat="1" ht="21.75" hidden="1" customHeight="1">
      <c r="A112" s="311">
        <f t="shared" si="5"/>
        <v>96</v>
      </c>
      <c r="B112" s="202" t="str">
        <f ca="1">IF(ISBLANK('C10 Entry Sheet'!A111)," ",CELL("contents",'C10 Entry Sheet'!A111))</f>
        <v xml:space="preserve"> </v>
      </c>
      <c r="C112" s="203" t="str">
        <f ca="1">IF(($B112=" ")," ",VLOOKUP($B112,'C10 Entry Sheet'!$A$16:$K$515,2,FALSE))</f>
        <v xml:space="preserve"> </v>
      </c>
      <c r="D112" s="203" t="str">
        <f ca="1">IF(($B112=" ")," ",VLOOKUP($B112,'C10 Entry Sheet'!$A$16:$K$515,3,FALSE))</f>
        <v xml:space="preserve"> </v>
      </c>
      <c r="E112" s="204" t="str">
        <f ca="1">IF(($B112=" ")," ",VLOOKUP($B112,'C10 Entry Sheet'!$A$16:$K$515,6,FALSE))</f>
        <v xml:space="preserve"> </v>
      </c>
      <c r="F112" s="204" t="str">
        <f ca="1">IF(($B112=" ")," ",VLOOKUP($B112,'C10 Entry Sheet'!$A$16:$K$515,4,FALSE))</f>
        <v xml:space="preserve"> </v>
      </c>
      <c r="G112" s="204" t="str">
        <f ca="1">IF(($B112=" ")," ",VLOOKUP($B112,'C10 Entry Sheet'!$A$16:$K$515,5,FALSE))</f>
        <v xml:space="preserve"> </v>
      </c>
      <c r="H112" s="209" t="str">
        <f ca="1">IF(($B112=" "),"",VLOOKUP($B112,'C10 Entry Sheet'!$A$16:$K$515,7,FALSE))</f>
        <v/>
      </c>
      <c r="I112" s="205" t="str">
        <f ca="1">IF(($B112=" ")," ",VLOOKUP($B112,'C10 Entry Sheet'!$A$16:$K$515,8,FALSE))</f>
        <v xml:space="preserve"> </v>
      </c>
      <c r="J112" s="205" t="str">
        <f ca="1">IF(($B112=" ")," ",VLOOKUP($B112,'C10 Entry Sheet'!$A$16:$K$515,9,FALSE))</f>
        <v xml:space="preserve"> </v>
      </c>
      <c r="K112" s="205" t="str">
        <f ca="1">IF(($B112=" ")," ",VLOOKUP($B112,'C10 Entry Sheet'!$A$16:$K$515,10,FALSE))</f>
        <v xml:space="preserve"> </v>
      </c>
      <c r="L112" s="209" t="str">
        <f t="shared" ca="1" si="4"/>
        <v/>
      </c>
      <c r="M112" s="318" t="str">
        <f t="shared" ca="1" si="4"/>
        <v/>
      </c>
      <c r="N112" s="321" t="str">
        <f ca="1">IF(($B112=" ")," ",VLOOKUP($B112,'C10 Entry Sheet'!$A$16:$K$515,11,FALSE))</f>
        <v xml:space="preserve"> </v>
      </c>
    </row>
    <row r="113" spans="1:14" s="206" customFormat="1" ht="21.75" hidden="1" customHeight="1">
      <c r="A113" s="311">
        <f t="shared" si="5"/>
        <v>97</v>
      </c>
      <c r="B113" s="202" t="str">
        <f ca="1">IF(ISBLANK('C10 Entry Sheet'!A112)," ",CELL("contents",'C10 Entry Sheet'!A112))</f>
        <v xml:space="preserve"> </v>
      </c>
      <c r="C113" s="203" t="str">
        <f ca="1">IF(($B113=" ")," ",VLOOKUP($B113,'C10 Entry Sheet'!$A$16:$K$515,2,FALSE))</f>
        <v xml:space="preserve"> </v>
      </c>
      <c r="D113" s="203" t="str">
        <f ca="1">IF(($B113=" ")," ",VLOOKUP($B113,'C10 Entry Sheet'!$A$16:$K$515,3,FALSE))</f>
        <v xml:space="preserve"> </v>
      </c>
      <c r="E113" s="204" t="str">
        <f ca="1">IF(($B113=" ")," ",VLOOKUP($B113,'C10 Entry Sheet'!$A$16:$K$515,6,FALSE))</f>
        <v xml:space="preserve"> </v>
      </c>
      <c r="F113" s="204" t="str">
        <f ca="1">IF(($B113=" ")," ",VLOOKUP($B113,'C10 Entry Sheet'!$A$16:$K$515,4,FALSE))</f>
        <v xml:space="preserve"> </v>
      </c>
      <c r="G113" s="204" t="str">
        <f ca="1">IF(($B113=" ")," ",VLOOKUP($B113,'C10 Entry Sheet'!$A$16:$K$515,5,FALSE))</f>
        <v xml:space="preserve"> </v>
      </c>
      <c r="H113" s="209" t="str">
        <f ca="1">IF(($B113=" "),"",VLOOKUP($B113,'C10 Entry Sheet'!$A$16:$K$515,7,FALSE))</f>
        <v/>
      </c>
      <c r="I113" s="205" t="str">
        <f ca="1">IF(($B113=" ")," ",VLOOKUP($B113,'C10 Entry Sheet'!$A$16:$K$515,8,FALSE))</f>
        <v xml:space="preserve"> </v>
      </c>
      <c r="J113" s="205" t="str">
        <f ca="1">IF(($B113=" ")," ",VLOOKUP($B113,'C10 Entry Sheet'!$A$16:$K$515,9,FALSE))</f>
        <v xml:space="preserve"> </v>
      </c>
      <c r="K113" s="205" t="str">
        <f ca="1">IF(($B113=" ")," ",VLOOKUP($B113,'C10 Entry Sheet'!$A$16:$K$515,10,FALSE))</f>
        <v xml:space="preserve"> </v>
      </c>
      <c r="L113" s="209" t="str">
        <f t="shared" ca="1" si="4"/>
        <v/>
      </c>
      <c r="M113" s="318" t="str">
        <f t="shared" ca="1" si="4"/>
        <v/>
      </c>
      <c r="N113" s="321" t="str">
        <f ca="1">IF(($B113=" ")," ",VLOOKUP($B113,'C10 Entry Sheet'!$A$16:$K$515,11,FALSE))</f>
        <v xml:space="preserve"> </v>
      </c>
    </row>
    <row r="114" spans="1:14" s="206" customFormat="1" ht="21.75" hidden="1" customHeight="1">
      <c r="A114" s="311">
        <f t="shared" si="5"/>
        <v>98</v>
      </c>
      <c r="B114" s="202" t="str">
        <f ca="1">IF(ISBLANK('C10 Entry Sheet'!A113)," ",CELL("contents",'C10 Entry Sheet'!A113))</f>
        <v xml:space="preserve"> </v>
      </c>
      <c r="C114" s="203" t="str">
        <f ca="1">IF(($B114=" ")," ",VLOOKUP($B114,'C10 Entry Sheet'!$A$16:$K$515,2,FALSE))</f>
        <v xml:space="preserve"> </v>
      </c>
      <c r="D114" s="203" t="str">
        <f ca="1">IF(($B114=" ")," ",VLOOKUP($B114,'C10 Entry Sheet'!$A$16:$K$515,3,FALSE))</f>
        <v xml:space="preserve"> </v>
      </c>
      <c r="E114" s="204" t="str">
        <f ca="1">IF(($B114=" ")," ",VLOOKUP($B114,'C10 Entry Sheet'!$A$16:$K$515,6,FALSE))</f>
        <v xml:space="preserve"> </v>
      </c>
      <c r="F114" s="204" t="str">
        <f ca="1">IF(($B114=" ")," ",VLOOKUP($B114,'C10 Entry Sheet'!$A$16:$K$515,4,FALSE))</f>
        <v xml:space="preserve"> </v>
      </c>
      <c r="G114" s="204" t="str">
        <f ca="1">IF(($B114=" ")," ",VLOOKUP($B114,'C10 Entry Sheet'!$A$16:$K$515,5,FALSE))</f>
        <v xml:space="preserve"> </v>
      </c>
      <c r="H114" s="209" t="str">
        <f ca="1">IF(($B114=" "),"",VLOOKUP($B114,'C10 Entry Sheet'!$A$16:$K$515,7,FALSE))</f>
        <v/>
      </c>
      <c r="I114" s="205" t="str">
        <f ca="1">IF(($B114=" ")," ",VLOOKUP($B114,'C10 Entry Sheet'!$A$16:$K$515,8,FALSE))</f>
        <v xml:space="preserve"> </v>
      </c>
      <c r="J114" s="205" t="str">
        <f ca="1">IF(($B114=" ")," ",VLOOKUP($B114,'C10 Entry Sheet'!$A$16:$K$515,9,FALSE))</f>
        <v xml:space="preserve"> </v>
      </c>
      <c r="K114" s="205" t="str">
        <f ca="1">IF(($B114=" ")," ",VLOOKUP($B114,'C10 Entry Sheet'!$A$16:$K$515,10,FALSE))</f>
        <v xml:space="preserve"> </v>
      </c>
      <c r="L114" s="209" t="str">
        <f t="shared" ca="1" si="4"/>
        <v/>
      </c>
      <c r="M114" s="318" t="str">
        <f t="shared" ca="1" si="4"/>
        <v/>
      </c>
      <c r="N114" s="321" t="str">
        <f ca="1">IF(($B114=" ")," ",VLOOKUP($B114,'C10 Entry Sheet'!$A$16:$K$515,11,FALSE))</f>
        <v xml:space="preserve"> </v>
      </c>
    </row>
    <row r="115" spans="1:14" s="206" customFormat="1" ht="21.75" hidden="1" customHeight="1">
      <c r="A115" s="311">
        <f t="shared" si="5"/>
        <v>99</v>
      </c>
      <c r="B115" s="202" t="str">
        <f ca="1">IF(ISBLANK('C10 Entry Sheet'!A114)," ",CELL("contents",'C10 Entry Sheet'!A114))</f>
        <v xml:space="preserve"> </v>
      </c>
      <c r="C115" s="203" t="str">
        <f ca="1">IF(($B115=" ")," ",VLOOKUP($B115,'C10 Entry Sheet'!$A$16:$K$515,2,FALSE))</f>
        <v xml:space="preserve"> </v>
      </c>
      <c r="D115" s="203" t="str">
        <f ca="1">IF(($B115=" ")," ",VLOOKUP($B115,'C10 Entry Sheet'!$A$16:$K$515,3,FALSE))</f>
        <v xml:space="preserve"> </v>
      </c>
      <c r="E115" s="204" t="str">
        <f ca="1">IF(($B115=" ")," ",VLOOKUP($B115,'C10 Entry Sheet'!$A$16:$K$515,6,FALSE))</f>
        <v xml:space="preserve"> </v>
      </c>
      <c r="F115" s="204" t="str">
        <f ca="1">IF(($B115=" ")," ",VLOOKUP($B115,'C10 Entry Sheet'!$A$16:$K$515,4,FALSE))</f>
        <v xml:space="preserve"> </v>
      </c>
      <c r="G115" s="204" t="str">
        <f ca="1">IF(($B115=" ")," ",VLOOKUP($B115,'C10 Entry Sheet'!$A$16:$K$515,5,FALSE))</f>
        <v xml:space="preserve"> </v>
      </c>
      <c r="H115" s="209" t="str">
        <f ca="1">IF(($B115=" "),"",VLOOKUP($B115,'C10 Entry Sheet'!$A$16:$K$515,7,FALSE))</f>
        <v/>
      </c>
      <c r="I115" s="205" t="str">
        <f ca="1">IF(($B115=" ")," ",VLOOKUP($B115,'C10 Entry Sheet'!$A$16:$K$515,8,FALSE))</f>
        <v xml:space="preserve"> </v>
      </c>
      <c r="J115" s="205" t="str">
        <f ca="1">IF(($B115=" ")," ",VLOOKUP($B115,'C10 Entry Sheet'!$A$16:$K$515,9,FALSE))</f>
        <v xml:space="preserve"> </v>
      </c>
      <c r="K115" s="205" t="str">
        <f ca="1">IF(($B115=" ")," ",VLOOKUP($B115,'C10 Entry Sheet'!$A$16:$K$515,10,FALSE))</f>
        <v xml:space="preserve"> </v>
      </c>
      <c r="L115" s="209" t="str">
        <f t="shared" ca="1" si="4"/>
        <v/>
      </c>
      <c r="M115" s="318" t="str">
        <f t="shared" ca="1" si="4"/>
        <v/>
      </c>
      <c r="N115" s="321" t="str">
        <f ca="1">IF(($B115=" ")," ",VLOOKUP($B115,'C10 Entry Sheet'!$A$16:$K$515,11,FALSE))</f>
        <v xml:space="preserve"> </v>
      </c>
    </row>
    <row r="116" spans="1:14" s="206" customFormat="1" ht="21.75" hidden="1" customHeight="1">
      <c r="A116" s="311">
        <f t="shared" si="5"/>
        <v>100</v>
      </c>
      <c r="B116" s="202" t="str">
        <f ca="1">IF(ISBLANK('C10 Entry Sheet'!A115)," ",CELL("contents",'C10 Entry Sheet'!A115))</f>
        <v xml:space="preserve"> </v>
      </c>
      <c r="C116" s="203" t="str">
        <f ca="1">IF(($B116=" ")," ",VLOOKUP($B116,'C10 Entry Sheet'!$A$16:$K$515,2,FALSE))</f>
        <v xml:space="preserve"> </v>
      </c>
      <c r="D116" s="203" t="str">
        <f ca="1">IF(($B116=" ")," ",VLOOKUP($B116,'C10 Entry Sheet'!$A$16:$K$515,3,FALSE))</f>
        <v xml:space="preserve"> </v>
      </c>
      <c r="E116" s="204" t="str">
        <f ca="1">IF(($B116=" ")," ",VLOOKUP($B116,'C10 Entry Sheet'!$A$16:$K$515,6,FALSE))</f>
        <v xml:space="preserve"> </v>
      </c>
      <c r="F116" s="204" t="str">
        <f ca="1">IF(($B116=" ")," ",VLOOKUP($B116,'C10 Entry Sheet'!$A$16:$K$515,4,FALSE))</f>
        <v xml:space="preserve"> </v>
      </c>
      <c r="G116" s="204" t="str">
        <f ca="1">IF(($B116=" ")," ",VLOOKUP($B116,'C10 Entry Sheet'!$A$16:$K$515,5,FALSE))</f>
        <v xml:space="preserve"> </v>
      </c>
      <c r="H116" s="209" t="str">
        <f ca="1">IF(($B116=" "),"",VLOOKUP($B116,'C10 Entry Sheet'!$A$16:$K$515,7,FALSE))</f>
        <v/>
      </c>
      <c r="I116" s="205" t="str">
        <f ca="1">IF(($B116=" ")," ",VLOOKUP($B116,'C10 Entry Sheet'!$A$16:$K$515,8,FALSE))</f>
        <v xml:space="preserve"> </v>
      </c>
      <c r="J116" s="205" t="str">
        <f ca="1">IF(($B116=" ")," ",VLOOKUP($B116,'C10 Entry Sheet'!$A$16:$K$515,9,FALSE))</f>
        <v xml:space="preserve"> </v>
      </c>
      <c r="K116" s="205" t="str">
        <f ca="1">IF(($B116=" ")," ",VLOOKUP($B116,'C10 Entry Sheet'!$A$16:$K$515,10,FALSE))</f>
        <v xml:space="preserve"> </v>
      </c>
      <c r="L116" s="209" t="str">
        <f t="shared" ca="1" si="4"/>
        <v/>
      </c>
      <c r="M116" s="318" t="str">
        <f t="shared" ca="1" si="4"/>
        <v/>
      </c>
      <c r="N116" s="321" t="str">
        <f ca="1">IF(($B116=" ")," ",VLOOKUP($B116,'C10 Entry Sheet'!$A$16:$K$515,11,FALSE))</f>
        <v xml:space="preserve"> </v>
      </c>
    </row>
    <row r="117" spans="1:14" s="206" customFormat="1" ht="21.75" hidden="1" customHeight="1">
      <c r="A117" s="311">
        <f t="shared" si="5"/>
        <v>101</v>
      </c>
      <c r="B117" s="202" t="str">
        <f ca="1">IF(ISBLANK('C10 Entry Sheet'!A116)," ",CELL("contents",'C10 Entry Sheet'!A116))</f>
        <v xml:space="preserve"> </v>
      </c>
      <c r="C117" s="203" t="str">
        <f ca="1">IF(($B117=" ")," ",VLOOKUP($B117,'C10 Entry Sheet'!$A$16:$K$515,2,FALSE))</f>
        <v xml:space="preserve"> </v>
      </c>
      <c r="D117" s="203" t="str">
        <f ca="1">IF(($B117=" ")," ",VLOOKUP($B117,'C10 Entry Sheet'!$A$16:$K$515,3,FALSE))</f>
        <v xml:space="preserve"> </v>
      </c>
      <c r="E117" s="204" t="str">
        <f ca="1">IF(($B117=" ")," ",VLOOKUP($B117,'C10 Entry Sheet'!$A$16:$K$515,6,FALSE))</f>
        <v xml:space="preserve"> </v>
      </c>
      <c r="F117" s="204" t="str">
        <f ca="1">IF(($B117=" ")," ",VLOOKUP($B117,'C10 Entry Sheet'!$A$16:$K$515,4,FALSE))</f>
        <v xml:space="preserve"> </v>
      </c>
      <c r="G117" s="204" t="str">
        <f ca="1">IF(($B117=" ")," ",VLOOKUP($B117,'C10 Entry Sheet'!$A$16:$K$515,5,FALSE))</f>
        <v xml:space="preserve"> </v>
      </c>
      <c r="H117" s="209" t="str">
        <f ca="1">IF(($B117=" "),"",VLOOKUP($B117,'C10 Entry Sheet'!$A$16:$K$515,7,FALSE))</f>
        <v/>
      </c>
      <c r="I117" s="205" t="str">
        <f ca="1">IF(($B117=" ")," ",VLOOKUP($B117,'C10 Entry Sheet'!$A$16:$K$515,8,FALSE))</f>
        <v xml:space="preserve"> </v>
      </c>
      <c r="J117" s="205" t="str">
        <f ca="1">IF(($B117=" ")," ",VLOOKUP($B117,'C10 Entry Sheet'!$A$16:$K$515,9,FALSE))</f>
        <v xml:space="preserve"> </v>
      </c>
      <c r="K117" s="205" t="str">
        <f ca="1">IF(($B117=" ")," ",VLOOKUP($B117,'C10 Entry Sheet'!$A$16:$K$515,10,FALSE))</f>
        <v xml:space="preserve"> </v>
      </c>
      <c r="L117" s="209" t="str">
        <f t="shared" ca="1" si="4"/>
        <v/>
      </c>
      <c r="M117" s="318" t="str">
        <f t="shared" ca="1" si="4"/>
        <v/>
      </c>
      <c r="N117" s="321" t="str">
        <f ca="1">IF(($B117=" ")," ",VLOOKUP($B117,'C10 Entry Sheet'!$A$16:$K$515,11,FALSE))</f>
        <v xml:space="preserve"> </v>
      </c>
    </row>
    <row r="118" spans="1:14" s="206" customFormat="1" ht="21.75" hidden="1" customHeight="1">
      <c r="A118" s="311">
        <f t="shared" si="5"/>
        <v>102</v>
      </c>
      <c r="B118" s="202" t="str">
        <f ca="1">IF(ISBLANK('C10 Entry Sheet'!A117)," ",CELL("contents",'C10 Entry Sheet'!A117))</f>
        <v xml:space="preserve"> </v>
      </c>
      <c r="C118" s="203" t="str">
        <f ca="1">IF(($B118=" ")," ",VLOOKUP($B118,'C10 Entry Sheet'!$A$16:$K$515,2,FALSE))</f>
        <v xml:space="preserve"> </v>
      </c>
      <c r="D118" s="203" t="str">
        <f ca="1">IF(($B118=" ")," ",VLOOKUP($B118,'C10 Entry Sheet'!$A$16:$K$515,3,FALSE))</f>
        <v xml:space="preserve"> </v>
      </c>
      <c r="E118" s="204" t="str">
        <f ca="1">IF(($B118=" ")," ",VLOOKUP($B118,'C10 Entry Sheet'!$A$16:$K$515,6,FALSE))</f>
        <v xml:space="preserve"> </v>
      </c>
      <c r="F118" s="204" t="str">
        <f ca="1">IF(($B118=" ")," ",VLOOKUP($B118,'C10 Entry Sheet'!$A$16:$K$515,4,FALSE))</f>
        <v xml:space="preserve"> </v>
      </c>
      <c r="G118" s="204" t="str">
        <f ca="1">IF(($B118=" ")," ",VLOOKUP($B118,'C10 Entry Sheet'!$A$16:$K$515,5,FALSE))</f>
        <v xml:space="preserve"> </v>
      </c>
      <c r="H118" s="209" t="str">
        <f ca="1">IF(($B118=" "),"",VLOOKUP($B118,'C10 Entry Sheet'!$A$16:$K$515,7,FALSE))</f>
        <v/>
      </c>
      <c r="I118" s="205" t="str">
        <f ca="1">IF(($B118=" ")," ",VLOOKUP($B118,'C10 Entry Sheet'!$A$16:$K$515,8,FALSE))</f>
        <v xml:space="preserve"> </v>
      </c>
      <c r="J118" s="205" t="str">
        <f ca="1">IF(($B118=" ")," ",VLOOKUP($B118,'C10 Entry Sheet'!$A$16:$K$515,9,FALSE))</f>
        <v xml:space="preserve"> </v>
      </c>
      <c r="K118" s="205" t="str">
        <f ca="1">IF(($B118=" ")," ",VLOOKUP($B118,'C10 Entry Sheet'!$A$16:$K$515,10,FALSE))</f>
        <v xml:space="preserve"> </v>
      </c>
      <c r="L118" s="209" t="str">
        <f t="shared" ca="1" si="4"/>
        <v/>
      </c>
      <c r="M118" s="318" t="str">
        <f t="shared" ca="1" si="4"/>
        <v/>
      </c>
      <c r="N118" s="321" t="str">
        <f ca="1">IF(($B118=" ")," ",VLOOKUP($B118,'C10 Entry Sheet'!$A$16:$K$515,11,FALSE))</f>
        <v xml:space="preserve"> </v>
      </c>
    </row>
    <row r="119" spans="1:14" s="206" customFormat="1" ht="21.75" hidden="1" customHeight="1">
      <c r="A119" s="311">
        <f t="shared" si="5"/>
        <v>103</v>
      </c>
      <c r="B119" s="202" t="str">
        <f ca="1">IF(ISBLANK('C10 Entry Sheet'!A118)," ",CELL("contents",'C10 Entry Sheet'!A118))</f>
        <v xml:space="preserve"> </v>
      </c>
      <c r="C119" s="203" t="str">
        <f ca="1">IF(($B119=" ")," ",VLOOKUP($B119,'C10 Entry Sheet'!$A$16:$K$515,2,FALSE))</f>
        <v xml:space="preserve"> </v>
      </c>
      <c r="D119" s="203" t="str">
        <f ca="1">IF(($B119=" ")," ",VLOOKUP($B119,'C10 Entry Sheet'!$A$16:$K$515,3,FALSE))</f>
        <v xml:space="preserve"> </v>
      </c>
      <c r="E119" s="204" t="str">
        <f ca="1">IF(($B119=" ")," ",VLOOKUP($B119,'C10 Entry Sheet'!$A$16:$K$515,6,FALSE))</f>
        <v xml:space="preserve"> </v>
      </c>
      <c r="F119" s="204" t="str">
        <f ca="1">IF(($B119=" ")," ",VLOOKUP($B119,'C10 Entry Sheet'!$A$16:$K$515,4,FALSE))</f>
        <v xml:space="preserve"> </v>
      </c>
      <c r="G119" s="204" t="str">
        <f ca="1">IF(($B119=" ")," ",VLOOKUP($B119,'C10 Entry Sheet'!$A$16:$K$515,5,FALSE))</f>
        <v xml:space="preserve"> </v>
      </c>
      <c r="H119" s="209" t="str">
        <f ca="1">IF(($B119=" "),"",VLOOKUP($B119,'C10 Entry Sheet'!$A$16:$K$515,7,FALSE))</f>
        <v/>
      </c>
      <c r="I119" s="205" t="str">
        <f ca="1">IF(($B119=" ")," ",VLOOKUP($B119,'C10 Entry Sheet'!$A$16:$K$515,8,FALSE))</f>
        <v xml:space="preserve"> </v>
      </c>
      <c r="J119" s="205" t="str">
        <f ca="1">IF(($B119=" ")," ",VLOOKUP($B119,'C10 Entry Sheet'!$A$16:$K$515,9,FALSE))</f>
        <v xml:space="preserve"> </v>
      </c>
      <c r="K119" s="205" t="str">
        <f ca="1">IF(($B119=" ")," ",VLOOKUP($B119,'C10 Entry Sheet'!$A$16:$K$515,10,FALSE))</f>
        <v xml:space="preserve"> </v>
      </c>
      <c r="L119" s="209" t="str">
        <f t="shared" ca="1" si="4"/>
        <v/>
      </c>
      <c r="M119" s="318" t="str">
        <f t="shared" ca="1" si="4"/>
        <v/>
      </c>
      <c r="N119" s="321" t="str">
        <f ca="1">IF(($B119=" ")," ",VLOOKUP($B119,'C10 Entry Sheet'!$A$16:$K$515,11,FALSE))</f>
        <v xml:space="preserve"> </v>
      </c>
    </row>
    <row r="120" spans="1:14" s="206" customFormat="1" ht="21.75" hidden="1" customHeight="1">
      <c r="A120" s="311">
        <f t="shared" si="5"/>
        <v>104</v>
      </c>
      <c r="B120" s="202" t="str">
        <f ca="1">IF(ISBLANK('C10 Entry Sheet'!A119)," ",CELL("contents",'C10 Entry Sheet'!A119))</f>
        <v xml:space="preserve"> </v>
      </c>
      <c r="C120" s="203" t="str">
        <f ca="1">IF(($B120=" ")," ",VLOOKUP($B120,'C10 Entry Sheet'!$A$16:$K$515,2,FALSE))</f>
        <v xml:space="preserve"> </v>
      </c>
      <c r="D120" s="203" t="str">
        <f ca="1">IF(($B120=" ")," ",VLOOKUP($B120,'C10 Entry Sheet'!$A$16:$K$515,3,FALSE))</f>
        <v xml:space="preserve"> </v>
      </c>
      <c r="E120" s="204" t="str">
        <f ca="1">IF(($B120=" ")," ",VLOOKUP($B120,'C10 Entry Sheet'!$A$16:$K$515,6,FALSE))</f>
        <v xml:space="preserve"> </v>
      </c>
      <c r="F120" s="204" t="str">
        <f ca="1">IF(($B120=" ")," ",VLOOKUP($B120,'C10 Entry Sheet'!$A$16:$K$515,4,FALSE))</f>
        <v xml:space="preserve"> </v>
      </c>
      <c r="G120" s="204" t="str">
        <f ca="1">IF(($B120=" ")," ",VLOOKUP($B120,'C10 Entry Sheet'!$A$16:$K$515,5,FALSE))</f>
        <v xml:space="preserve"> </v>
      </c>
      <c r="H120" s="209" t="str">
        <f ca="1">IF(($B120=" "),"",VLOOKUP($B120,'C10 Entry Sheet'!$A$16:$K$515,7,FALSE))</f>
        <v/>
      </c>
      <c r="I120" s="205" t="str">
        <f ca="1">IF(($B120=" ")," ",VLOOKUP($B120,'C10 Entry Sheet'!$A$16:$K$515,8,FALSE))</f>
        <v xml:space="preserve"> </v>
      </c>
      <c r="J120" s="205" t="str">
        <f ca="1">IF(($B120=" ")," ",VLOOKUP($B120,'C10 Entry Sheet'!$A$16:$K$515,9,FALSE))</f>
        <v xml:space="preserve"> </v>
      </c>
      <c r="K120" s="205" t="str">
        <f ca="1">IF(($B120=" ")," ",VLOOKUP($B120,'C10 Entry Sheet'!$A$16:$K$515,10,FALSE))</f>
        <v xml:space="preserve"> </v>
      </c>
      <c r="L120" s="209" t="str">
        <f t="shared" ca="1" si="4"/>
        <v/>
      </c>
      <c r="M120" s="318" t="str">
        <f t="shared" ca="1" si="4"/>
        <v/>
      </c>
      <c r="N120" s="321" t="str">
        <f ca="1">IF(($B120=" ")," ",VLOOKUP($B120,'C10 Entry Sheet'!$A$16:$K$515,11,FALSE))</f>
        <v xml:space="preserve"> </v>
      </c>
    </row>
    <row r="121" spans="1:14" s="206" customFormat="1" ht="21.75" hidden="1" customHeight="1">
      <c r="A121" s="311">
        <f t="shared" si="5"/>
        <v>105</v>
      </c>
      <c r="B121" s="202" t="str">
        <f ca="1">IF(ISBLANK('C10 Entry Sheet'!A120)," ",CELL("contents",'C10 Entry Sheet'!A120))</f>
        <v xml:space="preserve"> </v>
      </c>
      <c r="C121" s="203" t="str">
        <f ca="1">IF(($B121=" ")," ",VLOOKUP($B121,'C10 Entry Sheet'!$A$16:$K$515,2,FALSE))</f>
        <v xml:space="preserve"> </v>
      </c>
      <c r="D121" s="203" t="str">
        <f ca="1">IF(($B121=" ")," ",VLOOKUP($B121,'C10 Entry Sheet'!$A$16:$K$515,3,FALSE))</f>
        <v xml:space="preserve"> </v>
      </c>
      <c r="E121" s="204" t="str">
        <f ca="1">IF(($B121=" ")," ",VLOOKUP($B121,'C10 Entry Sheet'!$A$16:$K$515,6,FALSE))</f>
        <v xml:space="preserve"> </v>
      </c>
      <c r="F121" s="204" t="str">
        <f ca="1">IF(($B121=" ")," ",VLOOKUP($B121,'C10 Entry Sheet'!$A$16:$K$515,4,FALSE))</f>
        <v xml:space="preserve"> </v>
      </c>
      <c r="G121" s="204" t="str">
        <f ca="1">IF(($B121=" ")," ",VLOOKUP($B121,'C10 Entry Sheet'!$A$16:$K$515,5,FALSE))</f>
        <v xml:space="preserve"> </v>
      </c>
      <c r="H121" s="209" t="str">
        <f ca="1">IF(($B121=" "),"",VLOOKUP($B121,'C10 Entry Sheet'!$A$16:$K$515,7,FALSE))</f>
        <v/>
      </c>
      <c r="I121" s="205" t="str">
        <f ca="1">IF(($B121=" ")," ",VLOOKUP($B121,'C10 Entry Sheet'!$A$16:$K$515,8,FALSE))</f>
        <v xml:space="preserve"> </v>
      </c>
      <c r="J121" s="205" t="str">
        <f ca="1">IF(($B121=" ")," ",VLOOKUP($B121,'C10 Entry Sheet'!$A$16:$K$515,9,FALSE))</f>
        <v xml:space="preserve"> </v>
      </c>
      <c r="K121" s="205" t="str">
        <f ca="1">IF(($B121=" ")," ",VLOOKUP($B121,'C10 Entry Sheet'!$A$16:$K$515,10,FALSE))</f>
        <v xml:space="preserve"> </v>
      </c>
      <c r="L121" s="209" t="str">
        <f t="shared" ca="1" si="4"/>
        <v/>
      </c>
      <c r="M121" s="318" t="str">
        <f t="shared" ca="1" si="4"/>
        <v/>
      </c>
      <c r="N121" s="321" t="str">
        <f ca="1">IF(($B121=" ")," ",VLOOKUP($B121,'C10 Entry Sheet'!$A$16:$K$515,11,FALSE))</f>
        <v xml:space="preserve"> </v>
      </c>
    </row>
    <row r="122" spans="1:14" s="206" customFormat="1" ht="21.75" hidden="1" customHeight="1">
      <c r="A122" s="311">
        <f t="shared" si="5"/>
        <v>106</v>
      </c>
      <c r="B122" s="202" t="str">
        <f ca="1">IF(ISBLANK('C10 Entry Sheet'!A121)," ",CELL("contents",'C10 Entry Sheet'!A121))</f>
        <v xml:space="preserve"> </v>
      </c>
      <c r="C122" s="203" t="str">
        <f ca="1">IF(($B122=" ")," ",VLOOKUP($B122,'C10 Entry Sheet'!$A$16:$K$515,2,FALSE))</f>
        <v xml:space="preserve"> </v>
      </c>
      <c r="D122" s="203" t="str">
        <f ca="1">IF(($B122=" ")," ",VLOOKUP($B122,'C10 Entry Sheet'!$A$16:$K$515,3,FALSE))</f>
        <v xml:space="preserve"> </v>
      </c>
      <c r="E122" s="204" t="str">
        <f ca="1">IF(($B122=" ")," ",VLOOKUP($B122,'C10 Entry Sheet'!$A$16:$K$515,6,FALSE))</f>
        <v xml:space="preserve"> </v>
      </c>
      <c r="F122" s="204" t="str">
        <f ca="1">IF(($B122=" ")," ",VLOOKUP($B122,'C10 Entry Sheet'!$A$16:$K$515,4,FALSE))</f>
        <v xml:space="preserve"> </v>
      </c>
      <c r="G122" s="204" t="str">
        <f ca="1">IF(($B122=" ")," ",VLOOKUP($B122,'C10 Entry Sheet'!$A$16:$K$515,5,FALSE))</f>
        <v xml:space="preserve"> </v>
      </c>
      <c r="H122" s="209" t="str">
        <f ca="1">IF(($B122=" "),"",VLOOKUP($B122,'C10 Entry Sheet'!$A$16:$K$515,7,FALSE))</f>
        <v/>
      </c>
      <c r="I122" s="205" t="str">
        <f ca="1">IF(($B122=" ")," ",VLOOKUP($B122,'C10 Entry Sheet'!$A$16:$K$515,8,FALSE))</f>
        <v xml:space="preserve"> </v>
      </c>
      <c r="J122" s="205" t="str">
        <f ca="1">IF(($B122=" ")," ",VLOOKUP($B122,'C10 Entry Sheet'!$A$16:$K$515,9,FALSE))</f>
        <v xml:space="preserve"> </v>
      </c>
      <c r="K122" s="205" t="str">
        <f ca="1">IF(($B122=" ")," ",VLOOKUP($B122,'C10 Entry Sheet'!$A$16:$K$515,10,FALSE))</f>
        <v xml:space="preserve"> </v>
      </c>
      <c r="L122" s="209" t="str">
        <f t="shared" ca="1" si="4"/>
        <v/>
      </c>
      <c r="M122" s="318" t="str">
        <f t="shared" ca="1" si="4"/>
        <v/>
      </c>
      <c r="N122" s="321" t="str">
        <f ca="1">IF(($B122=" ")," ",VLOOKUP($B122,'C10 Entry Sheet'!$A$16:$K$515,11,FALSE))</f>
        <v xml:space="preserve"> </v>
      </c>
    </row>
    <row r="123" spans="1:14" s="206" customFormat="1" ht="21.75" hidden="1" customHeight="1">
      <c r="A123" s="311">
        <f t="shared" si="5"/>
        <v>107</v>
      </c>
      <c r="B123" s="202" t="str">
        <f ca="1">IF(ISBLANK('C10 Entry Sheet'!A122)," ",CELL("contents",'C10 Entry Sheet'!A122))</f>
        <v xml:space="preserve"> </v>
      </c>
      <c r="C123" s="203" t="str">
        <f ca="1">IF(($B123=" ")," ",VLOOKUP($B123,'C10 Entry Sheet'!$A$16:$K$515,2,FALSE))</f>
        <v xml:space="preserve"> </v>
      </c>
      <c r="D123" s="203" t="str">
        <f ca="1">IF(($B123=" ")," ",VLOOKUP($B123,'C10 Entry Sheet'!$A$16:$K$515,3,FALSE))</f>
        <v xml:space="preserve"> </v>
      </c>
      <c r="E123" s="204" t="str">
        <f ca="1">IF(($B123=" ")," ",VLOOKUP($B123,'C10 Entry Sheet'!$A$16:$K$515,6,FALSE))</f>
        <v xml:space="preserve"> </v>
      </c>
      <c r="F123" s="204" t="str">
        <f ca="1">IF(($B123=" ")," ",VLOOKUP($B123,'C10 Entry Sheet'!$A$16:$K$515,4,FALSE))</f>
        <v xml:space="preserve"> </v>
      </c>
      <c r="G123" s="204" t="str">
        <f ca="1">IF(($B123=" ")," ",VLOOKUP($B123,'C10 Entry Sheet'!$A$16:$K$515,5,FALSE))</f>
        <v xml:space="preserve"> </v>
      </c>
      <c r="H123" s="209" t="str">
        <f ca="1">IF(($B123=" "),"",VLOOKUP($B123,'C10 Entry Sheet'!$A$16:$K$515,7,FALSE))</f>
        <v/>
      </c>
      <c r="I123" s="205" t="str">
        <f ca="1">IF(($B123=" ")," ",VLOOKUP($B123,'C10 Entry Sheet'!$A$16:$K$515,8,FALSE))</f>
        <v xml:space="preserve"> </v>
      </c>
      <c r="J123" s="205" t="str">
        <f ca="1">IF(($B123=" ")," ",VLOOKUP($B123,'C10 Entry Sheet'!$A$16:$K$515,9,FALSE))</f>
        <v xml:space="preserve"> </v>
      </c>
      <c r="K123" s="205" t="str">
        <f ca="1">IF(($B123=" ")," ",VLOOKUP($B123,'C10 Entry Sheet'!$A$16:$K$515,10,FALSE))</f>
        <v xml:space="preserve"> </v>
      </c>
      <c r="L123" s="209" t="str">
        <f t="shared" ca="1" si="4"/>
        <v/>
      </c>
      <c r="M123" s="318" t="str">
        <f t="shared" ca="1" si="4"/>
        <v/>
      </c>
      <c r="N123" s="321" t="str">
        <f ca="1">IF(($B123=" ")," ",VLOOKUP($B123,'C10 Entry Sheet'!$A$16:$K$515,11,FALSE))</f>
        <v xml:space="preserve"> </v>
      </c>
    </row>
    <row r="124" spans="1:14" s="206" customFormat="1" ht="21.75" hidden="1" customHeight="1">
      <c r="A124" s="311">
        <f t="shared" si="5"/>
        <v>108</v>
      </c>
      <c r="B124" s="202" t="str">
        <f ca="1">IF(ISBLANK('C10 Entry Sheet'!A123)," ",CELL("contents",'C10 Entry Sheet'!A123))</f>
        <v xml:space="preserve"> </v>
      </c>
      <c r="C124" s="203" t="str">
        <f ca="1">IF(($B124=" ")," ",VLOOKUP($B124,'C10 Entry Sheet'!$A$16:$K$515,2,FALSE))</f>
        <v xml:space="preserve"> </v>
      </c>
      <c r="D124" s="203" t="str">
        <f ca="1">IF(($B124=" ")," ",VLOOKUP($B124,'C10 Entry Sheet'!$A$16:$K$515,3,FALSE))</f>
        <v xml:space="preserve"> </v>
      </c>
      <c r="E124" s="204" t="str">
        <f ca="1">IF(($B124=" ")," ",VLOOKUP($B124,'C10 Entry Sheet'!$A$16:$K$515,6,FALSE))</f>
        <v xml:space="preserve"> </v>
      </c>
      <c r="F124" s="204" t="str">
        <f ca="1">IF(($B124=" ")," ",VLOOKUP($B124,'C10 Entry Sheet'!$A$16:$K$515,4,FALSE))</f>
        <v xml:space="preserve"> </v>
      </c>
      <c r="G124" s="204" t="str">
        <f ca="1">IF(($B124=" ")," ",VLOOKUP($B124,'C10 Entry Sheet'!$A$16:$K$515,5,FALSE))</f>
        <v xml:space="preserve"> </v>
      </c>
      <c r="H124" s="209" t="str">
        <f ca="1">IF(($B124=" "),"",VLOOKUP($B124,'C10 Entry Sheet'!$A$16:$K$515,7,FALSE))</f>
        <v/>
      </c>
      <c r="I124" s="205" t="str">
        <f ca="1">IF(($B124=" ")," ",VLOOKUP($B124,'C10 Entry Sheet'!$A$16:$K$515,8,FALSE))</f>
        <v xml:space="preserve"> </v>
      </c>
      <c r="J124" s="205" t="str">
        <f ca="1">IF(($B124=" ")," ",VLOOKUP($B124,'C10 Entry Sheet'!$A$16:$K$515,9,FALSE))</f>
        <v xml:space="preserve"> </v>
      </c>
      <c r="K124" s="205" t="str">
        <f ca="1">IF(($B124=" ")," ",VLOOKUP($B124,'C10 Entry Sheet'!$A$16:$K$515,10,FALSE))</f>
        <v xml:space="preserve"> </v>
      </c>
      <c r="L124" s="209" t="str">
        <f t="shared" ca="1" si="4"/>
        <v/>
      </c>
      <c r="M124" s="318" t="str">
        <f t="shared" ca="1" si="4"/>
        <v/>
      </c>
      <c r="N124" s="321" t="str">
        <f ca="1">IF(($B124=" ")," ",VLOOKUP($B124,'C10 Entry Sheet'!$A$16:$K$515,11,FALSE))</f>
        <v xml:space="preserve"> </v>
      </c>
    </row>
    <row r="125" spans="1:14" s="206" customFormat="1" ht="21.75" hidden="1" customHeight="1">
      <c r="A125" s="311">
        <f t="shared" si="5"/>
        <v>109</v>
      </c>
      <c r="B125" s="202" t="str">
        <f ca="1">IF(ISBLANK('C10 Entry Sheet'!A124)," ",CELL("contents",'C10 Entry Sheet'!A124))</f>
        <v xml:space="preserve"> </v>
      </c>
      <c r="C125" s="203" t="str">
        <f ca="1">IF(($B125=" ")," ",VLOOKUP($B125,'C10 Entry Sheet'!$A$16:$K$515,2,FALSE))</f>
        <v xml:space="preserve"> </v>
      </c>
      <c r="D125" s="203" t="str">
        <f ca="1">IF(($B125=" ")," ",VLOOKUP($B125,'C10 Entry Sheet'!$A$16:$K$515,3,FALSE))</f>
        <v xml:space="preserve"> </v>
      </c>
      <c r="E125" s="204" t="str">
        <f ca="1">IF(($B125=" ")," ",VLOOKUP($B125,'C10 Entry Sheet'!$A$16:$K$515,6,FALSE))</f>
        <v xml:space="preserve"> </v>
      </c>
      <c r="F125" s="204" t="str">
        <f ca="1">IF(($B125=" ")," ",VLOOKUP($B125,'C10 Entry Sheet'!$A$16:$K$515,4,FALSE))</f>
        <v xml:space="preserve"> </v>
      </c>
      <c r="G125" s="204" t="str">
        <f ca="1">IF(($B125=" ")," ",VLOOKUP($B125,'C10 Entry Sheet'!$A$16:$K$515,5,FALSE))</f>
        <v xml:space="preserve"> </v>
      </c>
      <c r="H125" s="209" t="str">
        <f ca="1">IF(($B125=" "),"",VLOOKUP($B125,'C10 Entry Sheet'!$A$16:$K$515,7,FALSE))</f>
        <v/>
      </c>
      <c r="I125" s="205" t="str">
        <f ca="1">IF(($B125=" ")," ",VLOOKUP($B125,'C10 Entry Sheet'!$A$16:$K$515,8,FALSE))</f>
        <v xml:space="preserve"> </v>
      </c>
      <c r="J125" s="205" t="str">
        <f ca="1">IF(($B125=" ")," ",VLOOKUP($B125,'C10 Entry Sheet'!$A$16:$K$515,9,FALSE))</f>
        <v xml:space="preserve"> </v>
      </c>
      <c r="K125" s="205" t="str">
        <f ca="1">IF(($B125=" ")," ",VLOOKUP($B125,'C10 Entry Sheet'!$A$16:$K$515,10,FALSE))</f>
        <v xml:space="preserve"> </v>
      </c>
      <c r="L125" s="209" t="str">
        <f t="shared" ca="1" si="4"/>
        <v/>
      </c>
      <c r="M125" s="318" t="str">
        <f t="shared" ca="1" si="4"/>
        <v/>
      </c>
      <c r="N125" s="321" t="str">
        <f ca="1">IF(($B125=" ")," ",VLOOKUP($B125,'C10 Entry Sheet'!$A$16:$K$515,11,FALSE))</f>
        <v xml:space="preserve"> </v>
      </c>
    </row>
    <row r="126" spans="1:14" s="206" customFormat="1" ht="21.75" hidden="1" customHeight="1">
      <c r="A126" s="311">
        <f t="shared" si="5"/>
        <v>110</v>
      </c>
      <c r="B126" s="202" t="str">
        <f ca="1">IF(ISBLANK('C10 Entry Sheet'!A125)," ",CELL("contents",'C10 Entry Sheet'!A125))</f>
        <v xml:space="preserve"> </v>
      </c>
      <c r="C126" s="203" t="str">
        <f ca="1">IF(($B126=" ")," ",VLOOKUP($B126,'C10 Entry Sheet'!$A$16:$K$515,2,FALSE))</f>
        <v xml:space="preserve"> </v>
      </c>
      <c r="D126" s="203" t="str">
        <f ca="1">IF(($B126=" ")," ",VLOOKUP($B126,'C10 Entry Sheet'!$A$16:$K$515,3,FALSE))</f>
        <v xml:space="preserve"> </v>
      </c>
      <c r="E126" s="204" t="str">
        <f ca="1">IF(($B126=" ")," ",VLOOKUP($B126,'C10 Entry Sheet'!$A$16:$K$515,6,FALSE))</f>
        <v xml:space="preserve"> </v>
      </c>
      <c r="F126" s="204" t="str">
        <f ca="1">IF(($B126=" ")," ",VLOOKUP($B126,'C10 Entry Sheet'!$A$16:$K$515,4,FALSE))</f>
        <v xml:space="preserve"> </v>
      </c>
      <c r="G126" s="204" t="str">
        <f ca="1">IF(($B126=" ")," ",VLOOKUP($B126,'C10 Entry Sheet'!$A$16:$K$515,5,FALSE))</f>
        <v xml:space="preserve"> </v>
      </c>
      <c r="H126" s="209" t="str">
        <f ca="1">IF(($B126=" "),"",VLOOKUP($B126,'C10 Entry Sheet'!$A$16:$K$515,7,FALSE))</f>
        <v/>
      </c>
      <c r="I126" s="205" t="str">
        <f ca="1">IF(($B126=" ")," ",VLOOKUP($B126,'C10 Entry Sheet'!$A$16:$K$515,8,FALSE))</f>
        <v xml:space="preserve"> </v>
      </c>
      <c r="J126" s="205" t="str">
        <f ca="1">IF(($B126=" ")," ",VLOOKUP($B126,'C10 Entry Sheet'!$A$16:$K$515,9,FALSE))</f>
        <v xml:space="preserve"> </v>
      </c>
      <c r="K126" s="205" t="str">
        <f ca="1">IF(($B126=" ")," ",VLOOKUP($B126,'C10 Entry Sheet'!$A$16:$K$515,10,FALSE))</f>
        <v xml:space="preserve"> </v>
      </c>
      <c r="L126" s="209" t="str">
        <f t="shared" ca="1" si="4"/>
        <v/>
      </c>
      <c r="M126" s="318" t="str">
        <f t="shared" ca="1" si="4"/>
        <v/>
      </c>
      <c r="N126" s="321" t="str">
        <f ca="1">IF(($B126=" ")," ",VLOOKUP($B126,'C10 Entry Sheet'!$A$16:$K$515,11,FALSE))</f>
        <v xml:space="preserve"> </v>
      </c>
    </row>
    <row r="127" spans="1:14" s="206" customFormat="1" ht="21.75" hidden="1" customHeight="1">
      <c r="A127" s="311">
        <f t="shared" si="5"/>
        <v>111</v>
      </c>
      <c r="B127" s="202" t="str">
        <f ca="1">IF(ISBLANK('C10 Entry Sheet'!A126)," ",CELL("contents",'C10 Entry Sheet'!A126))</f>
        <v xml:space="preserve"> </v>
      </c>
      <c r="C127" s="203" t="str">
        <f ca="1">IF(($B127=" ")," ",VLOOKUP($B127,'C10 Entry Sheet'!$A$16:$K$515,2,FALSE))</f>
        <v xml:space="preserve"> </v>
      </c>
      <c r="D127" s="203" t="str">
        <f ca="1">IF(($B127=" ")," ",VLOOKUP($B127,'C10 Entry Sheet'!$A$16:$K$515,3,FALSE))</f>
        <v xml:space="preserve"> </v>
      </c>
      <c r="E127" s="204" t="str">
        <f ca="1">IF(($B127=" ")," ",VLOOKUP($B127,'C10 Entry Sheet'!$A$16:$K$515,6,FALSE))</f>
        <v xml:space="preserve"> </v>
      </c>
      <c r="F127" s="204" t="str">
        <f ca="1">IF(($B127=" ")," ",VLOOKUP($B127,'C10 Entry Sheet'!$A$16:$K$515,4,FALSE))</f>
        <v xml:space="preserve"> </v>
      </c>
      <c r="G127" s="204" t="str">
        <f ca="1">IF(($B127=" ")," ",VLOOKUP($B127,'C10 Entry Sheet'!$A$16:$K$515,5,FALSE))</f>
        <v xml:space="preserve"> </v>
      </c>
      <c r="H127" s="209" t="str">
        <f ca="1">IF(($B127=" "),"",VLOOKUP($B127,'C10 Entry Sheet'!$A$16:$K$515,7,FALSE))</f>
        <v/>
      </c>
      <c r="I127" s="205" t="str">
        <f ca="1">IF(($B127=" ")," ",VLOOKUP($B127,'C10 Entry Sheet'!$A$16:$K$515,8,FALSE))</f>
        <v xml:space="preserve"> </v>
      </c>
      <c r="J127" s="205" t="str">
        <f ca="1">IF(($B127=" ")," ",VLOOKUP($B127,'C10 Entry Sheet'!$A$16:$K$515,9,FALSE))</f>
        <v xml:space="preserve"> </v>
      </c>
      <c r="K127" s="205" t="str">
        <f ca="1">IF(($B127=" ")," ",VLOOKUP($B127,'C10 Entry Sheet'!$A$16:$K$515,10,FALSE))</f>
        <v xml:space="preserve"> </v>
      </c>
      <c r="L127" s="209" t="str">
        <f t="shared" ca="1" si="4"/>
        <v/>
      </c>
      <c r="M127" s="318" t="str">
        <f t="shared" ca="1" si="4"/>
        <v/>
      </c>
      <c r="N127" s="321" t="str">
        <f ca="1">IF(($B127=" ")," ",VLOOKUP($B127,'C10 Entry Sheet'!$A$16:$K$515,11,FALSE))</f>
        <v xml:space="preserve"> </v>
      </c>
    </row>
    <row r="128" spans="1:14" s="206" customFormat="1" ht="21.75" hidden="1" customHeight="1">
      <c r="A128" s="311">
        <f t="shared" si="5"/>
        <v>112</v>
      </c>
      <c r="B128" s="202" t="str">
        <f ca="1">IF(ISBLANK('C10 Entry Sheet'!A127)," ",CELL("contents",'C10 Entry Sheet'!A127))</f>
        <v xml:space="preserve"> </v>
      </c>
      <c r="C128" s="203" t="str">
        <f ca="1">IF(($B128=" ")," ",VLOOKUP($B128,'C10 Entry Sheet'!$A$16:$K$515,2,FALSE))</f>
        <v xml:space="preserve"> </v>
      </c>
      <c r="D128" s="203" t="str">
        <f ca="1">IF(($B128=" ")," ",VLOOKUP($B128,'C10 Entry Sheet'!$A$16:$K$515,3,FALSE))</f>
        <v xml:space="preserve"> </v>
      </c>
      <c r="E128" s="204" t="str">
        <f ca="1">IF(($B128=" ")," ",VLOOKUP($B128,'C10 Entry Sheet'!$A$16:$K$515,6,FALSE))</f>
        <v xml:space="preserve"> </v>
      </c>
      <c r="F128" s="204" t="str">
        <f ca="1">IF(($B128=" ")," ",VLOOKUP($B128,'C10 Entry Sheet'!$A$16:$K$515,4,FALSE))</f>
        <v xml:space="preserve"> </v>
      </c>
      <c r="G128" s="204" t="str">
        <f ca="1">IF(($B128=" ")," ",VLOOKUP($B128,'C10 Entry Sheet'!$A$16:$K$515,5,FALSE))</f>
        <v xml:space="preserve"> </v>
      </c>
      <c r="H128" s="209" t="str">
        <f ca="1">IF(($B128=" "),"",VLOOKUP($B128,'C10 Entry Sheet'!$A$16:$K$515,7,FALSE))</f>
        <v/>
      </c>
      <c r="I128" s="205" t="str">
        <f ca="1">IF(($B128=" ")," ",VLOOKUP($B128,'C10 Entry Sheet'!$A$16:$K$515,8,FALSE))</f>
        <v xml:space="preserve"> </v>
      </c>
      <c r="J128" s="205" t="str">
        <f ca="1">IF(($B128=" ")," ",VLOOKUP($B128,'C10 Entry Sheet'!$A$16:$K$515,9,FALSE))</f>
        <v xml:space="preserve"> </v>
      </c>
      <c r="K128" s="205" t="str">
        <f ca="1">IF(($B128=" ")," ",VLOOKUP($B128,'C10 Entry Sheet'!$A$16:$K$515,10,FALSE))</f>
        <v xml:space="preserve"> </v>
      </c>
      <c r="L128" s="209" t="str">
        <f t="shared" ca="1" si="4"/>
        <v/>
      </c>
      <c r="M128" s="318" t="str">
        <f t="shared" ca="1" si="4"/>
        <v/>
      </c>
      <c r="N128" s="321" t="str">
        <f ca="1">IF(($B128=" ")," ",VLOOKUP($B128,'C10 Entry Sheet'!$A$16:$K$515,11,FALSE))</f>
        <v xml:space="preserve"> </v>
      </c>
    </row>
    <row r="129" spans="1:14" s="206" customFormat="1" ht="21.75" hidden="1" customHeight="1">
      <c r="A129" s="311">
        <f t="shared" si="5"/>
        <v>113</v>
      </c>
      <c r="B129" s="202" t="str">
        <f ca="1">IF(ISBLANK('C10 Entry Sheet'!A128)," ",CELL("contents",'C10 Entry Sheet'!A128))</f>
        <v xml:space="preserve"> </v>
      </c>
      <c r="C129" s="203" t="str">
        <f ca="1">IF(($B129=" ")," ",VLOOKUP($B129,'C10 Entry Sheet'!$A$16:$K$515,2,FALSE))</f>
        <v xml:space="preserve"> </v>
      </c>
      <c r="D129" s="203" t="str">
        <f ca="1">IF(($B129=" ")," ",VLOOKUP($B129,'C10 Entry Sheet'!$A$16:$K$515,3,FALSE))</f>
        <v xml:space="preserve"> </v>
      </c>
      <c r="E129" s="204" t="str">
        <f ca="1">IF(($B129=" ")," ",VLOOKUP($B129,'C10 Entry Sheet'!$A$16:$K$515,6,FALSE))</f>
        <v xml:space="preserve"> </v>
      </c>
      <c r="F129" s="204" t="str">
        <f ca="1">IF(($B129=" ")," ",VLOOKUP($B129,'C10 Entry Sheet'!$A$16:$K$515,4,FALSE))</f>
        <v xml:space="preserve"> </v>
      </c>
      <c r="G129" s="204" t="str">
        <f ca="1">IF(($B129=" ")," ",VLOOKUP($B129,'C10 Entry Sheet'!$A$16:$K$515,5,FALSE))</f>
        <v xml:space="preserve"> </v>
      </c>
      <c r="H129" s="209" t="str">
        <f ca="1">IF(($B129=" "),"",VLOOKUP($B129,'C10 Entry Sheet'!$A$16:$K$515,7,FALSE))</f>
        <v/>
      </c>
      <c r="I129" s="205" t="str">
        <f ca="1">IF(($B129=" ")," ",VLOOKUP($B129,'C10 Entry Sheet'!$A$16:$K$515,8,FALSE))</f>
        <v xml:space="preserve"> </v>
      </c>
      <c r="J129" s="205" t="str">
        <f ca="1">IF(($B129=" ")," ",VLOOKUP($B129,'C10 Entry Sheet'!$A$16:$K$515,9,FALSE))</f>
        <v xml:space="preserve"> </v>
      </c>
      <c r="K129" s="205" t="str">
        <f ca="1">IF(($B129=" ")," ",VLOOKUP($B129,'C10 Entry Sheet'!$A$16:$K$515,10,FALSE))</f>
        <v xml:space="preserve"> </v>
      </c>
      <c r="L129" s="209" t="str">
        <f t="shared" ca="1" si="4"/>
        <v/>
      </c>
      <c r="M129" s="318" t="str">
        <f t="shared" ca="1" si="4"/>
        <v/>
      </c>
      <c r="N129" s="321" t="str">
        <f ca="1">IF(($B129=" ")," ",VLOOKUP($B129,'C10 Entry Sheet'!$A$16:$K$515,11,FALSE))</f>
        <v xml:space="preserve"> </v>
      </c>
    </row>
    <row r="130" spans="1:14" s="206" customFormat="1" ht="21.75" hidden="1" customHeight="1">
      <c r="A130" s="311">
        <f t="shared" ref="A130:A193" si="6">SUM(A129+1)</f>
        <v>114</v>
      </c>
      <c r="B130" s="202" t="str">
        <f ca="1">IF(ISBLANK('C10 Entry Sheet'!A129)," ",CELL("contents",'C10 Entry Sheet'!A129))</f>
        <v xml:space="preserve"> </v>
      </c>
      <c r="C130" s="203" t="str">
        <f ca="1">IF(($B130=" ")," ",VLOOKUP($B130,'C10 Entry Sheet'!$A$16:$K$515,2,FALSE))</f>
        <v xml:space="preserve"> </v>
      </c>
      <c r="D130" s="203" t="str">
        <f ca="1">IF(($B130=" ")," ",VLOOKUP($B130,'C10 Entry Sheet'!$A$16:$K$515,3,FALSE))</f>
        <v xml:space="preserve"> </v>
      </c>
      <c r="E130" s="204" t="str">
        <f ca="1">IF(($B130=" ")," ",VLOOKUP($B130,'C10 Entry Sheet'!$A$16:$K$515,6,FALSE))</f>
        <v xml:space="preserve"> </v>
      </c>
      <c r="F130" s="204" t="str">
        <f ca="1">IF(($B130=" ")," ",VLOOKUP($B130,'C10 Entry Sheet'!$A$16:$K$515,4,FALSE))</f>
        <v xml:space="preserve"> </v>
      </c>
      <c r="G130" s="204" t="str">
        <f ca="1">IF(($B130=" ")," ",VLOOKUP($B130,'C10 Entry Sheet'!$A$16:$K$515,5,FALSE))</f>
        <v xml:space="preserve"> </v>
      </c>
      <c r="H130" s="209" t="str">
        <f ca="1">IF(($B130=" "),"",VLOOKUP($B130,'C10 Entry Sheet'!$A$16:$K$515,7,FALSE))</f>
        <v/>
      </c>
      <c r="I130" s="205" t="str">
        <f ca="1">IF(($B130=" ")," ",VLOOKUP($B130,'C10 Entry Sheet'!$A$16:$K$515,8,FALSE))</f>
        <v xml:space="preserve"> </v>
      </c>
      <c r="J130" s="205" t="str">
        <f ca="1">IF(($B130=" ")," ",VLOOKUP($B130,'C10 Entry Sheet'!$A$16:$K$515,9,FALSE))</f>
        <v xml:space="preserve"> </v>
      </c>
      <c r="K130" s="205" t="str">
        <f ca="1">IF(($B130=" ")," ",VLOOKUP($B130,'C10 Entry Sheet'!$A$16:$K$515,10,FALSE))</f>
        <v xml:space="preserve"> </v>
      </c>
      <c r="L130" s="209" t="str">
        <f t="shared" ca="1" si="4"/>
        <v/>
      </c>
      <c r="M130" s="318" t="str">
        <f t="shared" ca="1" si="4"/>
        <v/>
      </c>
      <c r="N130" s="321" t="str">
        <f ca="1">IF(($B130=" ")," ",VLOOKUP($B130,'C10 Entry Sheet'!$A$16:$K$515,11,FALSE))</f>
        <v xml:space="preserve"> </v>
      </c>
    </row>
    <row r="131" spans="1:14" s="206" customFormat="1" ht="21.75" hidden="1" customHeight="1">
      <c r="A131" s="311">
        <f t="shared" si="6"/>
        <v>115</v>
      </c>
      <c r="B131" s="202" t="str">
        <f ca="1">IF(ISBLANK('C10 Entry Sheet'!A130)," ",CELL("contents",'C10 Entry Sheet'!A130))</f>
        <v xml:space="preserve"> </v>
      </c>
      <c r="C131" s="203" t="str">
        <f ca="1">IF(($B131=" ")," ",VLOOKUP($B131,'C10 Entry Sheet'!$A$16:$K$515,2,FALSE))</f>
        <v xml:space="preserve"> </v>
      </c>
      <c r="D131" s="203" t="str">
        <f ca="1">IF(($B131=" ")," ",VLOOKUP($B131,'C10 Entry Sheet'!$A$16:$K$515,3,FALSE))</f>
        <v xml:space="preserve"> </v>
      </c>
      <c r="E131" s="204" t="str">
        <f ca="1">IF(($B131=" ")," ",VLOOKUP($B131,'C10 Entry Sheet'!$A$16:$K$515,6,FALSE))</f>
        <v xml:space="preserve"> </v>
      </c>
      <c r="F131" s="204" t="str">
        <f ca="1">IF(($B131=" ")," ",VLOOKUP($B131,'C10 Entry Sheet'!$A$16:$K$515,4,FALSE))</f>
        <v xml:space="preserve"> </v>
      </c>
      <c r="G131" s="204" t="str">
        <f ca="1">IF(($B131=" ")," ",VLOOKUP($B131,'C10 Entry Sheet'!$A$16:$K$515,5,FALSE))</f>
        <v xml:space="preserve"> </v>
      </c>
      <c r="H131" s="209" t="str">
        <f ca="1">IF(($B131=" "),"",VLOOKUP($B131,'C10 Entry Sheet'!$A$16:$K$515,7,FALSE))</f>
        <v/>
      </c>
      <c r="I131" s="205" t="str">
        <f ca="1">IF(($B131=" ")," ",VLOOKUP($B131,'C10 Entry Sheet'!$A$16:$K$515,8,FALSE))</f>
        <v xml:space="preserve"> </v>
      </c>
      <c r="J131" s="205" t="str">
        <f ca="1">IF(($B131=" ")," ",VLOOKUP($B131,'C10 Entry Sheet'!$A$16:$K$515,9,FALSE))</f>
        <v xml:space="preserve"> </v>
      </c>
      <c r="K131" s="205" t="str">
        <f ca="1">IF(($B131=" ")," ",VLOOKUP($B131,'C10 Entry Sheet'!$A$16:$K$515,10,FALSE))</f>
        <v xml:space="preserve"> </v>
      </c>
      <c r="L131" s="209" t="str">
        <f t="shared" ca="1" si="4"/>
        <v/>
      </c>
      <c r="M131" s="318" t="str">
        <f t="shared" ca="1" si="4"/>
        <v/>
      </c>
      <c r="N131" s="321" t="str">
        <f ca="1">IF(($B131=" ")," ",VLOOKUP($B131,'C10 Entry Sheet'!$A$16:$K$515,11,FALSE))</f>
        <v xml:space="preserve"> </v>
      </c>
    </row>
    <row r="132" spans="1:14" s="206" customFormat="1" ht="21.75" hidden="1" customHeight="1">
      <c r="A132" s="311">
        <f t="shared" si="6"/>
        <v>116</v>
      </c>
      <c r="B132" s="202" t="str">
        <f ca="1">IF(ISBLANK('C10 Entry Sheet'!A131)," ",CELL("contents",'C10 Entry Sheet'!A131))</f>
        <v xml:space="preserve"> </v>
      </c>
      <c r="C132" s="203" t="str">
        <f ca="1">IF(($B132=" ")," ",VLOOKUP($B132,'C10 Entry Sheet'!$A$16:$K$515,2,FALSE))</f>
        <v xml:space="preserve"> </v>
      </c>
      <c r="D132" s="203" t="str">
        <f ca="1">IF(($B132=" ")," ",VLOOKUP($B132,'C10 Entry Sheet'!$A$16:$K$515,3,FALSE))</f>
        <v xml:space="preserve"> </v>
      </c>
      <c r="E132" s="204" t="str">
        <f ca="1">IF(($B132=" ")," ",VLOOKUP($B132,'C10 Entry Sheet'!$A$16:$K$515,6,FALSE))</f>
        <v xml:space="preserve"> </v>
      </c>
      <c r="F132" s="204" t="str">
        <f ca="1">IF(($B132=" ")," ",VLOOKUP($B132,'C10 Entry Sheet'!$A$16:$K$515,4,FALSE))</f>
        <v xml:space="preserve"> </v>
      </c>
      <c r="G132" s="204" t="str">
        <f ca="1">IF(($B132=" ")," ",VLOOKUP($B132,'C10 Entry Sheet'!$A$16:$K$515,5,FALSE))</f>
        <v xml:space="preserve"> </v>
      </c>
      <c r="H132" s="209" t="str">
        <f ca="1">IF(($B132=" "),"",VLOOKUP($B132,'C10 Entry Sheet'!$A$16:$K$515,7,FALSE))</f>
        <v/>
      </c>
      <c r="I132" s="205" t="str">
        <f ca="1">IF(($B132=" ")," ",VLOOKUP($B132,'C10 Entry Sheet'!$A$16:$K$515,8,FALSE))</f>
        <v xml:space="preserve"> </v>
      </c>
      <c r="J132" s="205" t="str">
        <f ca="1">IF(($B132=" ")," ",VLOOKUP($B132,'C10 Entry Sheet'!$A$16:$K$515,9,FALSE))</f>
        <v xml:space="preserve"> </v>
      </c>
      <c r="K132" s="205" t="str">
        <f ca="1">IF(($B132=" ")," ",VLOOKUP($B132,'C10 Entry Sheet'!$A$16:$K$515,10,FALSE))</f>
        <v xml:space="preserve"> </v>
      </c>
      <c r="L132" s="209" t="str">
        <f t="shared" ca="1" si="4"/>
        <v/>
      </c>
      <c r="M132" s="318" t="str">
        <f t="shared" ca="1" si="4"/>
        <v/>
      </c>
      <c r="N132" s="321" t="str">
        <f ca="1">IF(($B132=" ")," ",VLOOKUP($B132,'C10 Entry Sheet'!$A$16:$K$515,11,FALSE))</f>
        <v xml:space="preserve"> </v>
      </c>
    </row>
    <row r="133" spans="1:14" s="206" customFormat="1" ht="21.75" hidden="1" customHeight="1">
      <c r="A133" s="311">
        <f t="shared" si="6"/>
        <v>117</v>
      </c>
      <c r="B133" s="202" t="str">
        <f ca="1">IF(ISBLANK('C10 Entry Sheet'!A132)," ",CELL("contents",'C10 Entry Sheet'!A132))</f>
        <v xml:space="preserve"> </v>
      </c>
      <c r="C133" s="203" t="str">
        <f ca="1">IF(($B133=" ")," ",VLOOKUP($B133,'C10 Entry Sheet'!$A$16:$K$515,2,FALSE))</f>
        <v xml:space="preserve"> </v>
      </c>
      <c r="D133" s="203" t="str">
        <f ca="1">IF(($B133=" ")," ",VLOOKUP($B133,'C10 Entry Sheet'!$A$16:$K$515,3,FALSE))</f>
        <v xml:space="preserve"> </v>
      </c>
      <c r="E133" s="204" t="str">
        <f ca="1">IF(($B133=" ")," ",VLOOKUP($B133,'C10 Entry Sheet'!$A$16:$K$515,6,FALSE))</f>
        <v xml:space="preserve"> </v>
      </c>
      <c r="F133" s="204" t="str">
        <f ca="1">IF(($B133=" ")," ",VLOOKUP($B133,'C10 Entry Sheet'!$A$16:$K$515,4,FALSE))</f>
        <v xml:space="preserve"> </v>
      </c>
      <c r="G133" s="204" t="str">
        <f ca="1">IF(($B133=" ")," ",VLOOKUP($B133,'C10 Entry Sheet'!$A$16:$K$515,5,FALSE))</f>
        <v xml:space="preserve"> </v>
      </c>
      <c r="H133" s="209" t="str">
        <f ca="1">IF(($B133=" "),"",VLOOKUP($B133,'C10 Entry Sheet'!$A$16:$K$515,7,FALSE))</f>
        <v/>
      </c>
      <c r="I133" s="205" t="str">
        <f ca="1">IF(($B133=" ")," ",VLOOKUP($B133,'C10 Entry Sheet'!$A$16:$K$515,8,FALSE))</f>
        <v xml:space="preserve"> </v>
      </c>
      <c r="J133" s="205" t="str">
        <f ca="1">IF(($B133=" ")," ",VLOOKUP($B133,'C10 Entry Sheet'!$A$16:$K$515,9,FALSE))</f>
        <v xml:space="preserve"> </v>
      </c>
      <c r="K133" s="205" t="str">
        <f ca="1">IF(($B133=" ")," ",VLOOKUP($B133,'C10 Entry Sheet'!$A$16:$K$515,10,FALSE))</f>
        <v xml:space="preserve"> </v>
      </c>
      <c r="L133" s="209" t="str">
        <f t="shared" ca="1" si="4"/>
        <v/>
      </c>
      <c r="M133" s="318" t="str">
        <f t="shared" ca="1" si="4"/>
        <v/>
      </c>
      <c r="N133" s="321" t="str">
        <f ca="1">IF(($B133=" ")," ",VLOOKUP($B133,'C10 Entry Sheet'!$A$16:$K$515,11,FALSE))</f>
        <v xml:space="preserve"> </v>
      </c>
    </row>
    <row r="134" spans="1:14" s="206" customFormat="1" ht="21.75" hidden="1" customHeight="1">
      <c r="A134" s="311">
        <f t="shared" si="6"/>
        <v>118</v>
      </c>
      <c r="B134" s="202" t="str">
        <f ca="1">IF(ISBLANK('C10 Entry Sheet'!A133)," ",CELL("contents",'C10 Entry Sheet'!A133))</f>
        <v xml:space="preserve"> </v>
      </c>
      <c r="C134" s="203" t="str">
        <f ca="1">IF(($B134=" ")," ",VLOOKUP($B134,'C10 Entry Sheet'!$A$16:$K$515,2,FALSE))</f>
        <v xml:space="preserve"> </v>
      </c>
      <c r="D134" s="203" t="str">
        <f ca="1">IF(($B134=" ")," ",VLOOKUP($B134,'C10 Entry Sheet'!$A$16:$K$515,3,FALSE))</f>
        <v xml:space="preserve"> </v>
      </c>
      <c r="E134" s="204" t="str">
        <f ca="1">IF(($B134=" ")," ",VLOOKUP($B134,'C10 Entry Sheet'!$A$16:$K$515,6,FALSE))</f>
        <v xml:space="preserve"> </v>
      </c>
      <c r="F134" s="204" t="str">
        <f ca="1">IF(($B134=" ")," ",VLOOKUP($B134,'C10 Entry Sheet'!$A$16:$K$515,4,FALSE))</f>
        <v xml:space="preserve"> </v>
      </c>
      <c r="G134" s="204" t="str">
        <f ca="1">IF(($B134=" ")," ",VLOOKUP($B134,'C10 Entry Sheet'!$A$16:$K$515,5,FALSE))</f>
        <v xml:space="preserve"> </v>
      </c>
      <c r="H134" s="209" t="str">
        <f ca="1">IF(($B134=" "),"",VLOOKUP($B134,'C10 Entry Sheet'!$A$16:$K$515,7,FALSE))</f>
        <v/>
      </c>
      <c r="I134" s="205" t="str">
        <f ca="1">IF(($B134=" ")," ",VLOOKUP($B134,'C10 Entry Sheet'!$A$16:$K$515,8,FALSE))</f>
        <v xml:space="preserve"> </v>
      </c>
      <c r="J134" s="205" t="str">
        <f ca="1">IF(($B134=" ")," ",VLOOKUP($B134,'C10 Entry Sheet'!$A$16:$K$515,9,FALSE))</f>
        <v xml:space="preserve"> </v>
      </c>
      <c r="K134" s="205" t="str">
        <f ca="1">IF(($B134=" ")," ",VLOOKUP($B134,'C10 Entry Sheet'!$A$16:$K$515,10,FALSE))</f>
        <v xml:space="preserve"> </v>
      </c>
      <c r="L134" s="209" t="str">
        <f t="shared" ca="1" si="4"/>
        <v/>
      </c>
      <c r="M134" s="318" t="str">
        <f t="shared" ca="1" si="4"/>
        <v/>
      </c>
      <c r="N134" s="321" t="str">
        <f ca="1">IF(($B134=" ")," ",VLOOKUP($B134,'C10 Entry Sheet'!$A$16:$K$515,11,FALSE))</f>
        <v xml:space="preserve"> </v>
      </c>
    </row>
    <row r="135" spans="1:14" s="206" customFormat="1" ht="21.75" hidden="1" customHeight="1">
      <c r="A135" s="311">
        <f t="shared" si="6"/>
        <v>119</v>
      </c>
      <c r="B135" s="202" t="str">
        <f ca="1">IF(ISBLANK('C10 Entry Sheet'!A134)," ",CELL("contents",'C10 Entry Sheet'!A134))</f>
        <v xml:space="preserve"> </v>
      </c>
      <c r="C135" s="203" t="str">
        <f ca="1">IF(($B135=" ")," ",VLOOKUP($B135,'C10 Entry Sheet'!$A$16:$K$515,2,FALSE))</f>
        <v xml:space="preserve"> </v>
      </c>
      <c r="D135" s="203" t="str">
        <f ca="1">IF(($B135=" ")," ",VLOOKUP($B135,'C10 Entry Sheet'!$A$16:$K$515,3,FALSE))</f>
        <v xml:space="preserve"> </v>
      </c>
      <c r="E135" s="204" t="str">
        <f ca="1">IF(($B135=" ")," ",VLOOKUP($B135,'C10 Entry Sheet'!$A$16:$K$515,6,FALSE))</f>
        <v xml:space="preserve"> </v>
      </c>
      <c r="F135" s="204" t="str">
        <f ca="1">IF(($B135=" ")," ",VLOOKUP($B135,'C10 Entry Sheet'!$A$16:$K$515,4,FALSE))</f>
        <v xml:space="preserve"> </v>
      </c>
      <c r="G135" s="204" t="str">
        <f ca="1">IF(($B135=" ")," ",VLOOKUP($B135,'C10 Entry Sheet'!$A$16:$K$515,5,FALSE))</f>
        <v xml:space="preserve"> </v>
      </c>
      <c r="H135" s="209" t="str">
        <f ca="1">IF(($B135=" "),"",VLOOKUP($B135,'C10 Entry Sheet'!$A$16:$K$515,7,FALSE))</f>
        <v/>
      </c>
      <c r="I135" s="205" t="str">
        <f ca="1">IF(($B135=" ")," ",VLOOKUP($B135,'C10 Entry Sheet'!$A$16:$K$515,8,FALSE))</f>
        <v xml:space="preserve"> </v>
      </c>
      <c r="J135" s="205" t="str">
        <f ca="1">IF(($B135=" ")," ",VLOOKUP($B135,'C10 Entry Sheet'!$A$16:$K$515,9,FALSE))</f>
        <v xml:space="preserve"> </v>
      </c>
      <c r="K135" s="205" t="str">
        <f ca="1">IF(($B135=" ")," ",VLOOKUP($B135,'C10 Entry Sheet'!$A$16:$K$515,10,FALSE))</f>
        <v xml:space="preserve"> </v>
      </c>
      <c r="L135" s="209" t="str">
        <f t="shared" ca="1" si="4"/>
        <v/>
      </c>
      <c r="M135" s="318" t="str">
        <f t="shared" ca="1" si="4"/>
        <v/>
      </c>
      <c r="N135" s="321" t="str">
        <f ca="1">IF(($B135=" ")," ",VLOOKUP($B135,'C10 Entry Sheet'!$A$16:$K$515,11,FALSE))</f>
        <v xml:space="preserve"> </v>
      </c>
    </row>
    <row r="136" spans="1:14" s="206" customFormat="1" ht="21.75" hidden="1" customHeight="1">
      <c r="A136" s="311">
        <f t="shared" si="6"/>
        <v>120</v>
      </c>
      <c r="B136" s="202" t="str">
        <f ca="1">IF(ISBLANK('C10 Entry Sheet'!A135)," ",CELL("contents",'C10 Entry Sheet'!A135))</f>
        <v xml:space="preserve"> </v>
      </c>
      <c r="C136" s="203" t="str">
        <f ca="1">IF(($B136=" ")," ",VLOOKUP($B136,'C10 Entry Sheet'!$A$16:$K$515,2,FALSE))</f>
        <v xml:space="preserve"> </v>
      </c>
      <c r="D136" s="203" t="str">
        <f ca="1">IF(($B136=" ")," ",VLOOKUP($B136,'C10 Entry Sheet'!$A$16:$K$515,3,FALSE))</f>
        <v xml:space="preserve"> </v>
      </c>
      <c r="E136" s="204" t="str">
        <f ca="1">IF(($B136=" ")," ",VLOOKUP($B136,'C10 Entry Sheet'!$A$16:$K$515,6,FALSE))</f>
        <v xml:space="preserve"> </v>
      </c>
      <c r="F136" s="204" t="str">
        <f ca="1">IF(($B136=" ")," ",VLOOKUP($B136,'C10 Entry Sheet'!$A$16:$K$515,4,FALSE))</f>
        <v xml:space="preserve"> </v>
      </c>
      <c r="G136" s="204" t="str">
        <f ca="1">IF(($B136=" ")," ",VLOOKUP($B136,'C10 Entry Sheet'!$A$16:$K$515,5,FALSE))</f>
        <v xml:space="preserve"> </v>
      </c>
      <c r="H136" s="209" t="str">
        <f ca="1">IF(($B136=" "),"",VLOOKUP($B136,'C10 Entry Sheet'!$A$16:$K$515,7,FALSE))</f>
        <v/>
      </c>
      <c r="I136" s="205" t="str">
        <f ca="1">IF(($B136=" ")," ",VLOOKUP($B136,'C10 Entry Sheet'!$A$16:$K$515,8,FALSE))</f>
        <v xml:space="preserve"> </v>
      </c>
      <c r="J136" s="205" t="str">
        <f ca="1">IF(($B136=" ")," ",VLOOKUP($B136,'C10 Entry Sheet'!$A$16:$K$515,9,FALSE))</f>
        <v xml:space="preserve"> </v>
      </c>
      <c r="K136" s="205" t="str">
        <f ca="1">IF(($B136=" ")," ",VLOOKUP($B136,'C10 Entry Sheet'!$A$16:$K$515,10,FALSE))</f>
        <v xml:space="preserve"> </v>
      </c>
      <c r="L136" s="209" t="str">
        <f t="shared" ca="1" si="4"/>
        <v/>
      </c>
      <c r="M136" s="318" t="str">
        <f t="shared" ca="1" si="4"/>
        <v/>
      </c>
      <c r="N136" s="321" t="str">
        <f ca="1">IF(($B136=" ")," ",VLOOKUP($B136,'C10 Entry Sheet'!$A$16:$K$515,11,FALSE))</f>
        <v xml:space="preserve"> </v>
      </c>
    </row>
    <row r="137" spans="1:14" s="206" customFormat="1" ht="21.75" hidden="1" customHeight="1">
      <c r="A137" s="311">
        <f t="shared" si="6"/>
        <v>121</v>
      </c>
      <c r="B137" s="202" t="str">
        <f ca="1">IF(ISBLANK('C10 Entry Sheet'!A136)," ",CELL("contents",'C10 Entry Sheet'!A136))</f>
        <v xml:space="preserve"> </v>
      </c>
      <c r="C137" s="203" t="str">
        <f ca="1">IF(($B137=" ")," ",VLOOKUP($B137,'C10 Entry Sheet'!$A$16:$K$515,2,FALSE))</f>
        <v xml:space="preserve"> </v>
      </c>
      <c r="D137" s="203" t="str">
        <f ca="1">IF(($B137=" ")," ",VLOOKUP($B137,'C10 Entry Sheet'!$A$16:$K$515,3,FALSE))</f>
        <v xml:space="preserve"> </v>
      </c>
      <c r="E137" s="204" t="str">
        <f ca="1">IF(($B137=" ")," ",VLOOKUP($B137,'C10 Entry Sheet'!$A$16:$K$515,6,FALSE))</f>
        <v xml:space="preserve"> </v>
      </c>
      <c r="F137" s="204" t="str">
        <f ca="1">IF(($B137=" ")," ",VLOOKUP($B137,'C10 Entry Sheet'!$A$16:$K$515,4,FALSE))</f>
        <v xml:space="preserve"> </v>
      </c>
      <c r="G137" s="204" t="str">
        <f ca="1">IF(($B137=" ")," ",VLOOKUP($B137,'C10 Entry Sheet'!$A$16:$K$515,5,FALSE))</f>
        <v xml:space="preserve"> </v>
      </c>
      <c r="H137" s="209" t="str">
        <f ca="1">IF(($B137=" "),"",VLOOKUP($B137,'C10 Entry Sheet'!$A$16:$K$515,7,FALSE))</f>
        <v/>
      </c>
      <c r="I137" s="205" t="str">
        <f ca="1">IF(($B137=" ")," ",VLOOKUP($B137,'C10 Entry Sheet'!$A$16:$K$515,8,FALSE))</f>
        <v xml:space="preserve"> </v>
      </c>
      <c r="J137" s="205" t="str">
        <f ca="1">IF(($B137=" ")," ",VLOOKUP($B137,'C10 Entry Sheet'!$A$16:$K$515,9,FALSE))</f>
        <v xml:space="preserve"> </v>
      </c>
      <c r="K137" s="205" t="str">
        <f ca="1">IF(($B137=" ")," ",VLOOKUP($B137,'C10 Entry Sheet'!$A$16:$K$515,10,FALSE))</f>
        <v xml:space="preserve"> </v>
      </c>
      <c r="L137" s="209" t="str">
        <f t="shared" ca="1" si="4"/>
        <v/>
      </c>
      <c r="M137" s="318" t="str">
        <f t="shared" ca="1" si="4"/>
        <v/>
      </c>
      <c r="N137" s="321" t="str">
        <f ca="1">IF(($B137=" ")," ",VLOOKUP($B137,'C10 Entry Sheet'!$A$16:$K$515,11,FALSE))</f>
        <v xml:space="preserve"> </v>
      </c>
    </row>
    <row r="138" spans="1:14" s="206" customFormat="1" ht="21.75" hidden="1" customHeight="1">
      <c r="A138" s="311">
        <f t="shared" si="6"/>
        <v>122</v>
      </c>
      <c r="B138" s="202" t="str">
        <f ca="1">IF(ISBLANK('C10 Entry Sheet'!A137)," ",CELL("contents",'C10 Entry Sheet'!A137))</f>
        <v xml:space="preserve"> </v>
      </c>
      <c r="C138" s="203" t="str">
        <f ca="1">IF(($B138=" ")," ",VLOOKUP($B138,'C10 Entry Sheet'!$A$16:$K$515,2,FALSE))</f>
        <v xml:space="preserve"> </v>
      </c>
      <c r="D138" s="203" t="str">
        <f ca="1">IF(($B138=" ")," ",VLOOKUP($B138,'C10 Entry Sheet'!$A$16:$K$515,3,FALSE))</f>
        <v xml:space="preserve"> </v>
      </c>
      <c r="E138" s="204" t="str">
        <f ca="1">IF(($B138=" ")," ",VLOOKUP($B138,'C10 Entry Sheet'!$A$16:$K$515,6,FALSE))</f>
        <v xml:space="preserve"> </v>
      </c>
      <c r="F138" s="204" t="str">
        <f ca="1">IF(($B138=" ")," ",VLOOKUP($B138,'C10 Entry Sheet'!$A$16:$K$515,4,FALSE))</f>
        <v xml:space="preserve"> </v>
      </c>
      <c r="G138" s="204" t="str">
        <f ca="1">IF(($B138=" ")," ",VLOOKUP($B138,'C10 Entry Sheet'!$A$16:$K$515,5,FALSE))</f>
        <v xml:space="preserve"> </v>
      </c>
      <c r="H138" s="209" t="str">
        <f ca="1">IF(($B138=" "),"",VLOOKUP($B138,'C10 Entry Sheet'!$A$16:$K$515,7,FALSE))</f>
        <v/>
      </c>
      <c r="I138" s="205" t="str">
        <f ca="1">IF(($B138=" ")," ",VLOOKUP($B138,'C10 Entry Sheet'!$A$16:$K$515,8,FALSE))</f>
        <v xml:space="preserve"> </v>
      </c>
      <c r="J138" s="205" t="str">
        <f ca="1">IF(($B138=" ")," ",VLOOKUP($B138,'C10 Entry Sheet'!$A$16:$K$515,9,FALSE))</f>
        <v xml:space="preserve"> </v>
      </c>
      <c r="K138" s="205" t="str">
        <f ca="1">IF(($B138=" ")," ",VLOOKUP($B138,'C10 Entry Sheet'!$A$16:$K$515,10,FALSE))</f>
        <v xml:space="preserve"> </v>
      </c>
      <c r="L138" s="209" t="str">
        <f t="shared" ca="1" si="4"/>
        <v/>
      </c>
      <c r="M138" s="318" t="str">
        <f t="shared" ca="1" si="4"/>
        <v/>
      </c>
      <c r="N138" s="321" t="str">
        <f ca="1">IF(($B138=" ")," ",VLOOKUP($B138,'C10 Entry Sheet'!$A$16:$K$515,11,FALSE))</f>
        <v xml:space="preserve"> </v>
      </c>
    </row>
    <row r="139" spans="1:14" s="206" customFormat="1" ht="21.75" hidden="1" customHeight="1">
      <c r="A139" s="311">
        <f t="shared" si="6"/>
        <v>123</v>
      </c>
      <c r="B139" s="202" t="str">
        <f ca="1">IF(ISBLANK('C10 Entry Sheet'!A138)," ",CELL("contents",'C10 Entry Sheet'!A138))</f>
        <v xml:space="preserve"> </v>
      </c>
      <c r="C139" s="203" t="str">
        <f ca="1">IF(($B139=" ")," ",VLOOKUP($B139,'C10 Entry Sheet'!$A$16:$K$515,2,FALSE))</f>
        <v xml:space="preserve"> </v>
      </c>
      <c r="D139" s="203" t="str">
        <f ca="1">IF(($B139=" ")," ",VLOOKUP($B139,'C10 Entry Sheet'!$A$16:$K$515,3,FALSE))</f>
        <v xml:space="preserve"> </v>
      </c>
      <c r="E139" s="204" t="str">
        <f ca="1">IF(($B139=" ")," ",VLOOKUP($B139,'C10 Entry Sheet'!$A$16:$K$515,6,FALSE))</f>
        <v xml:space="preserve"> </v>
      </c>
      <c r="F139" s="204" t="str">
        <f ca="1">IF(($B139=" ")," ",VLOOKUP($B139,'C10 Entry Sheet'!$A$16:$K$515,4,FALSE))</f>
        <v xml:space="preserve"> </v>
      </c>
      <c r="G139" s="204" t="str">
        <f ca="1">IF(($B139=" ")," ",VLOOKUP($B139,'C10 Entry Sheet'!$A$16:$K$515,5,FALSE))</f>
        <v xml:space="preserve"> </v>
      </c>
      <c r="H139" s="209" t="str">
        <f ca="1">IF(($B139=" "),"",VLOOKUP($B139,'C10 Entry Sheet'!$A$16:$K$515,7,FALSE))</f>
        <v/>
      </c>
      <c r="I139" s="205" t="str">
        <f ca="1">IF(($B139=" ")," ",VLOOKUP($B139,'C10 Entry Sheet'!$A$16:$K$515,8,FALSE))</f>
        <v xml:space="preserve"> </v>
      </c>
      <c r="J139" s="205" t="str">
        <f ca="1">IF(($B139=" ")," ",VLOOKUP($B139,'C10 Entry Sheet'!$A$16:$K$515,9,FALSE))</f>
        <v xml:space="preserve"> </v>
      </c>
      <c r="K139" s="205" t="str">
        <f ca="1">IF(($B139=" ")," ",VLOOKUP($B139,'C10 Entry Sheet'!$A$16:$K$515,10,FALSE))</f>
        <v xml:space="preserve"> </v>
      </c>
      <c r="L139" s="209" t="str">
        <f t="shared" ca="1" si="4"/>
        <v/>
      </c>
      <c r="M139" s="318" t="str">
        <f t="shared" ca="1" si="4"/>
        <v/>
      </c>
      <c r="N139" s="321" t="str">
        <f ca="1">IF(($B139=" ")," ",VLOOKUP($B139,'C10 Entry Sheet'!$A$16:$K$515,11,FALSE))</f>
        <v xml:space="preserve"> </v>
      </c>
    </row>
    <row r="140" spans="1:14" s="206" customFormat="1" ht="21.75" hidden="1" customHeight="1">
      <c r="A140" s="311">
        <f t="shared" si="6"/>
        <v>124</v>
      </c>
      <c r="B140" s="202" t="str">
        <f ca="1">IF(ISBLANK('C10 Entry Sheet'!A139)," ",CELL("contents",'C10 Entry Sheet'!A139))</f>
        <v xml:space="preserve"> </v>
      </c>
      <c r="C140" s="203" t="str">
        <f ca="1">IF(($B140=" ")," ",VLOOKUP($B140,'C10 Entry Sheet'!$A$16:$K$515,2,FALSE))</f>
        <v xml:space="preserve"> </v>
      </c>
      <c r="D140" s="203" t="str">
        <f ca="1">IF(($B140=" ")," ",VLOOKUP($B140,'C10 Entry Sheet'!$A$16:$K$515,3,FALSE))</f>
        <v xml:space="preserve"> </v>
      </c>
      <c r="E140" s="204" t="str">
        <f ca="1">IF(($B140=" ")," ",VLOOKUP($B140,'C10 Entry Sheet'!$A$16:$K$515,6,FALSE))</f>
        <v xml:space="preserve"> </v>
      </c>
      <c r="F140" s="204" t="str">
        <f ca="1">IF(($B140=" ")," ",VLOOKUP($B140,'C10 Entry Sheet'!$A$16:$K$515,4,FALSE))</f>
        <v xml:space="preserve"> </v>
      </c>
      <c r="G140" s="204" t="str">
        <f ca="1">IF(($B140=" ")," ",VLOOKUP($B140,'C10 Entry Sheet'!$A$16:$K$515,5,FALSE))</f>
        <v xml:space="preserve"> </v>
      </c>
      <c r="H140" s="209" t="str">
        <f ca="1">IF(($B140=" "),"",VLOOKUP($B140,'C10 Entry Sheet'!$A$16:$K$515,7,FALSE))</f>
        <v/>
      </c>
      <c r="I140" s="205" t="str">
        <f ca="1">IF(($B140=" ")," ",VLOOKUP($B140,'C10 Entry Sheet'!$A$16:$K$515,8,FALSE))</f>
        <v xml:space="preserve"> </v>
      </c>
      <c r="J140" s="205" t="str">
        <f ca="1">IF(($B140=" ")," ",VLOOKUP($B140,'C10 Entry Sheet'!$A$16:$K$515,9,FALSE))</f>
        <v xml:space="preserve"> </v>
      </c>
      <c r="K140" s="205" t="str">
        <f ca="1">IF(($B140=" ")," ",VLOOKUP($B140,'C10 Entry Sheet'!$A$16:$K$515,10,FALSE))</f>
        <v xml:space="preserve"> </v>
      </c>
      <c r="L140" s="209" t="str">
        <f t="shared" ca="1" si="4"/>
        <v/>
      </c>
      <c r="M140" s="318" t="str">
        <f t="shared" ca="1" si="4"/>
        <v/>
      </c>
      <c r="N140" s="321" t="str">
        <f ca="1">IF(($B140=" ")," ",VLOOKUP($B140,'C10 Entry Sheet'!$A$16:$K$515,11,FALSE))</f>
        <v xml:space="preserve"> </v>
      </c>
    </row>
    <row r="141" spans="1:14" s="206" customFormat="1" ht="21.75" hidden="1" customHeight="1">
      <c r="A141" s="311">
        <f t="shared" si="6"/>
        <v>125</v>
      </c>
      <c r="B141" s="202" t="str">
        <f ca="1">IF(ISBLANK('C10 Entry Sheet'!A140)," ",CELL("contents",'C10 Entry Sheet'!A140))</f>
        <v xml:space="preserve"> </v>
      </c>
      <c r="C141" s="203" t="str">
        <f ca="1">IF(($B141=" ")," ",VLOOKUP($B141,'C10 Entry Sheet'!$A$16:$K$515,2,FALSE))</f>
        <v xml:space="preserve"> </v>
      </c>
      <c r="D141" s="203" t="str">
        <f ca="1">IF(($B141=" ")," ",VLOOKUP($B141,'C10 Entry Sheet'!$A$16:$K$515,3,FALSE))</f>
        <v xml:space="preserve"> </v>
      </c>
      <c r="E141" s="204" t="str">
        <f ca="1">IF(($B141=" ")," ",VLOOKUP($B141,'C10 Entry Sheet'!$A$16:$K$515,6,FALSE))</f>
        <v xml:space="preserve"> </v>
      </c>
      <c r="F141" s="204" t="str">
        <f ca="1">IF(($B141=" ")," ",VLOOKUP($B141,'C10 Entry Sheet'!$A$16:$K$515,4,FALSE))</f>
        <v xml:space="preserve"> </v>
      </c>
      <c r="G141" s="204" t="str">
        <f ca="1">IF(($B141=" ")," ",VLOOKUP($B141,'C10 Entry Sheet'!$A$16:$K$515,5,FALSE))</f>
        <v xml:space="preserve"> </v>
      </c>
      <c r="H141" s="209" t="str">
        <f ca="1">IF(($B141=" "),"",VLOOKUP($B141,'C10 Entry Sheet'!$A$16:$K$515,7,FALSE))</f>
        <v/>
      </c>
      <c r="I141" s="205" t="str">
        <f ca="1">IF(($B141=" ")," ",VLOOKUP($B141,'C10 Entry Sheet'!$A$16:$K$515,8,FALSE))</f>
        <v xml:space="preserve"> </v>
      </c>
      <c r="J141" s="205" t="str">
        <f ca="1">IF(($B141=" ")," ",VLOOKUP($B141,'C10 Entry Sheet'!$A$16:$K$515,9,FALSE))</f>
        <v xml:space="preserve"> </v>
      </c>
      <c r="K141" s="205" t="str">
        <f ca="1">IF(($B141=" ")," ",VLOOKUP($B141,'C10 Entry Sheet'!$A$16:$K$515,10,FALSE))</f>
        <v xml:space="preserve"> </v>
      </c>
      <c r="L141" s="209" t="str">
        <f t="shared" ca="1" si="4"/>
        <v/>
      </c>
      <c r="M141" s="318" t="str">
        <f t="shared" ca="1" si="4"/>
        <v/>
      </c>
      <c r="N141" s="321" t="str">
        <f ca="1">IF(($B141=" ")," ",VLOOKUP($B141,'C10 Entry Sheet'!$A$16:$K$515,11,FALSE))</f>
        <v xml:space="preserve"> </v>
      </c>
    </row>
    <row r="142" spans="1:14" s="206" customFormat="1" ht="21.75" hidden="1" customHeight="1">
      <c r="A142" s="311">
        <f t="shared" si="6"/>
        <v>126</v>
      </c>
      <c r="B142" s="202" t="str">
        <f ca="1">IF(ISBLANK('C10 Entry Sheet'!A141)," ",CELL("contents",'C10 Entry Sheet'!A141))</f>
        <v xml:space="preserve"> </v>
      </c>
      <c r="C142" s="203" t="str">
        <f ca="1">IF(($B142=" ")," ",VLOOKUP($B142,'C10 Entry Sheet'!$A$16:$K$515,2,FALSE))</f>
        <v xml:space="preserve"> </v>
      </c>
      <c r="D142" s="203" t="str">
        <f ca="1">IF(($B142=" ")," ",VLOOKUP($B142,'C10 Entry Sheet'!$A$16:$K$515,3,FALSE))</f>
        <v xml:space="preserve"> </v>
      </c>
      <c r="E142" s="204" t="str">
        <f ca="1">IF(($B142=" ")," ",VLOOKUP($B142,'C10 Entry Sheet'!$A$16:$K$515,6,FALSE))</f>
        <v xml:space="preserve"> </v>
      </c>
      <c r="F142" s="204" t="str">
        <f ca="1">IF(($B142=" ")," ",VLOOKUP($B142,'C10 Entry Sheet'!$A$16:$K$515,4,FALSE))</f>
        <v xml:space="preserve"> </v>
      </c>
      <c r="G142" s="204" t="str">
        <f ca="1">IF(($B142=" ")," ",VLOOKUP($B142,'C10 Entry Sheet'!$A$16:$K$515,5,FALSE))</f>
        <v xml:space="preserve"> </v>
      </c>
      <c r="H142" s="209" t="str">
        <f ca="1">IF(($B142=" "),"",VLOOKUP($B142,'C10 Entry Sheet'!$A$16:$K$515,7,FALSE))</f>
        <v/>
      </c>
      <c r="I142" s="205" t="str">
        <f ca="1">IF(($B142=" ")," ",VLOOKUP($B142,'C10 Entry Sheet'!$A$16:$K$515,8,FALSE))</f>
        <v xml:space="preserve"> </v>
      </c>
      <c r="J142" s="205" t="str">
        <f ca="1">IF(($B142=" ")," ",VLOOKUP($B142,'C10 Entry Sheet'!$A$16:$K$515,9,FALSE))</f>
        <v xml:space="preserve"> </v>
      </c>
      <c r="K142" s="205" t="str">
        <f ca="1">IF(($B142=" ")," ",VLOOKUP($B142,'C10 Entry Sheet'!$A$16:$K$515,10,FALSE))</f>
        <v xml:space="preserve"> </v>
      </c>
      <c r="L142" s="209" t="str">
        <f t="shared" ca="1" si="4"/>
        <v/>
      </c>
      <c r="M142" s="318" t="str">
        <f t="shared" ca="1" si="4"/>
        <v/>
      </c>
      <c r="N142" s="321" t="str">
        <f ca="1">IF(($B142=" ")," ",VLOOKUP($B142,'C10 Entry Sheet'!$A$16:$K$515,11,FALSE))</f>
        <v xml:space="preserve"> </v>
      </c>
    </row>
    <row r="143" spans="1:14" s="206" customFormat="1" ht="21.75" hidden="1" customHeight="1">
      <c r="A143" s="311">
        <f t="shared" si="6"/>
        <v>127</v>
      </c>
      <c r="B143" s="202" t="str">
        <f ca="1">IF(ISBLANK('C10 Entry Sheet'!A142)," ",CELL("contents",'C10 Entry Sheet'!A142))</f>
        <v xml:space="preserve"> </v>
      </c>
      <c r="C143" s="203" t="str">
        <f ca="1">IF(($B143=" ")," ",VLOOKUP($B143,'C10 Entry Sheet'!$A$16:$K$515,2,FALSE))</f>
        <v xml:space="preserve"> </v>
      </c>
      <c r="D143" s="203" t="str">
        <f ca="1">IF(($B143=" ")," ",VLOOKUP($B143,'C10 Entry Sheet'!$A$16:$K$515,3,FALSE))</f>
        <v xml:space="preserve"> </v>
      </c>
      <c r="E143" s="204" t="str">
        <f ca="1">IF(($B143=" ")," ",VLOOKUP($B143,'C10 Entry Sheet'!$A$16:$K$515,6,FALSE))</f>
        <v xml:space="preserve"> </v>
      </c>
      <c r="F143" s="204" t="str">
        <f ca="1">IF(($B143=" ")," ",VLOOKUP($B143,'C10 Entry Sheet'!$A$16:$K$515,4,FALSE))</f>
        <v xml:space="preserve"> </v>
      </c>
      <c r="G143" s="204" t="str">
        <f ca="1">IF(($B143=" ")," ",VLOOKUP($B143,'C10 Entry Sheet'!$A$16:$K$515,5,FALSE))</f>
        <v xml:space="preserve"> </v>
      </c>
      <c r="H143" s="209" t="str">
        <f ca="1">IF(($B143=" "),"",VLOOKUP($B143,'C10 Entry Sheet'!$A$16:$K$515,7,FALSE))</f>
        <v/>
      </c>
      <c r="I143" s="205" t="str">
        <f ca="1">IF(($B143=" ")," ",VLOOKUP($B143,'C10 Entry Sheet'!$A$16:$K$515,8,FALSE))</f>
        <v xml:space="preserve"> </v>
      </c>
      <c r="J143" s="205" t="str">
        <f ca="1">IF(($B143=" ")," ",VLOOKUP($B143,'C10 Entry Sheet'!$A$16:$K$515,9,FALSE))</f>
        <v xml:space="preserve"> </v>
      </c>
      <c r="K143" s="205" t="str">
        <f ca="1">IF(($B143=" ")," ",VLOOKUP($B143,'C10 Entry Sheet'!$A$16:$K$515,10,FALSE))</f>
        <v xml:space="preserve"> </v>
      </c>
      <c r="L143" s="209" t="str">
        <f t="shared" ca="1" si="4"/>
        <v/>
      </c>
      <c r="M143" s="318" t="str">
        <f t="shared" ca="1" si="4"/>
        <v/>
      </c>
      <c r="N143" s="321" t="str">
        <f ca="1">IF(($B143=" ")," ",VLOOKUP($B143,'C10 Entry Sheet'!$A$16:$K$515,11,FALSE))</f>
        <v xml:space="preserve"> </v>
      </c>
    </row>
    <row r="144" spans="1:14" s="206" customFormat="1" ht="21.75" hidden="1" customHeight="1">
      <c r="A144" s="311">
        <f t="shared" si="6"/>
        <v>128</v>
      </c>
      <c r="B144" s="202" t="str">
        <f ca="1">IF(ISBLANK('C10 Entry Sheet'!A143)," ",CELL("contents",'C10 Entry Sheet'!A143))</f>
        <v xml:space="preserve"> </v>
      </c>
      <c r="C144" s="203" t="str">
        <f ca="1">IF(($B144=" ")," ",VLOOKUP($B144,'C10 Entry Sheet'!$A$16:$K$515,2,FALSE))</f>
        <v xml:space="preserve"> </v>
      </c>
      <c r="D144" s="203" t="str">
        <f ca="1">IF(($B144=" ")," ",VLOOKUP($B144,'C10 Entry Sheet'!$A$16:$K$515,3,FALSE))</f>
        <v xml:space="preserve"> </v>
      </c>
      <c r="E144" s="204" t="str">
        <f ca="1">IF(($B144=" ")," ",VLOOKUP($B144,'C10 Entry Sheet'!$A$16:$K$515,6,FALSE))</f>
        <v xml:space="preserve"> </v>
      </c>
      <c r="F144" s="204" t="str">
        <f ca="1">IF(($B144=" ")," ",VLOOKUP($B144,'C10 Entry Sheet'!$A$16:$K$515,4,FALSE))</f>
        <v xml:space="preserve"> </v>
      </c>
      <c r="G144" s="204" t="str">
        <f ca="1">IF(($B144=" ")," ",VLOOKUP($B144,'C10 Entry Sheet'!$A$16:$K$515,5,FALSE))</f>
        <v xml:space="preserve"> </v>
      </c>
      <c r="H144" s="209" t="str">
        <f ca="1">IF(($B144=" "),"",VLOOKUP($B144,'C10 Entry Sheet'!$A$16:$K$515,7,FALSE))</f>
        <v/>
      </c>
      <c r="I144" s="205" t="str">
        <f ca="1">IF(($B144=" ")," ",VLOOKUP($B144,'C10 Entry Sheet'!$A$16:$K$515,8,FALSE))</f>
        <v xml:space="preserve"> </v>
      </c>
      <c r="J144" s="205" t="str">
        <f ca="1">IF(($B144=" ")," ",VLOOKUP($B144,'C10 Entry Sheet'!$A$16:$K$515,9,FALSE))</f>
        <v xml:space="preserve"> </v>
      </c>
      <c r="K144" s="205" t="str">
        <f ca="1">IF(($B144=" ")," ",VLOOKUP($B144,'C10 Entry Sheet'!$A$16:$K$515,10,FALSE))</f>
        <v xml:space="preserve"> </v>
      </c>
      <c r="L144" s="209" t="str">
        <f t="shared" ca="1" si="4"/>
        <v/>
      </c>
      <c r="M144" s="318" t="str">
        <f t="shared" ca="1" si="4"/>
        <v/>
      </c>
      <c r="N144" s="321" t="str">
        <f ca="1">IF(($B144=" ")," ",VLOOKUP($B144,'C10 Entry Sheet'!$A$16:$K$515,11,FALSE))</f>
        <v xml:space="preserve"> </v>
      </c>
    </row>
    <row r="145" spans="1:14" s="206" customFormat="1" ht="21.75" hidden="1" customHeight="1">
      <c r="A145" s="311">
        <f t="shared" si="6"/>
        <v>129</v>
      </c>
      <c r="B145" s="202" t="str">
        <f ca="1">IF(ISBLANK('C10 Entry Sheet'!A144)," ",CELL("contents",'C10 Entry Sheet'!A144))</f>
        <v xml:space="preserve"> </v>
      </c>
      <c r="C145" s="203" t="str">
        <f ca="1">IF(($B145=" ")," ",VLOOKUP($B145,'C10 Entry Sheet'!$A$16:$K$515,2,FALSE))</f>
        <v xml:space="preserve"> </v>
      </c>
      <c r="D145" s="203" t="str">
        <f ca="1">IF(($B145=" ")," ",VLOOKUP($B145,'C10 Entry Sheet'!$A$16:$K$515,3,FALSE))</f>
        <v xml:space="preserve"> </v>
      </c>
      <c r="E145" s="204" t="str">
        <f ca="1">IF(($B145=" ")," ",VLOOKUP($B145,'C10 Entry Sheet'!$A$16:$K$515,6,FALSE))</f>
        <v xml:space="preserve"> </v>
      </c>
      <c r="F145" s="204" t="str">
        <f ca="1">IF(($B145=" ")," ",VLOOKUP($B145,'C10 Entry Sheet'!$A$16:$K$515,4,FALSE))</f>
        <v xml:space="preserve"> </v>
      </c>
      <c r="G145" s="204" t="str">
        <f ca="1">IF(($B145=" ")," ",VLOOKUP($B145,'C10 Entry Sheet'!$A$16:$K$515,5,FALSE))</f>
        <v xml:space="preserve"> </v>
      </c>
      <c r="H145" s="209" t="str">
        <f ca="1">IF(($B145=" "),"",VLOOKUP($B145,'C10 Entry Sheet'!$A$16:$K$515,7,FALSE))</f>
        <v/>
      </c>
      <c r="I145" s="205" t="str">
        <f ca="1">IF(($B145=" ")," ",VLOOKUP($B145,'C10 Entry Sheet'!$A$16:$K$515,8,FALSE))</f>
        <v xml:space="preserve"> </v>
      </c>
      <c r="J145" s="205" t="str">
        <f ca="1">IF(($B145=" ")," ",VLOOKUP($B145,'C10 Entry Sheet'!$A$16:$K$515,9,FALSE))</f>
        <v xml:space="preserve"> </v>
      </c>
      <c r="K145" s="205" t="str">
        <f ca="1">IF(($B145=" ")," ",VLOOKUP($B145,'C10 Entry Sheet'!$A$16:$K$515,10,FALSE))</f>
        <v xml:space="preserve"> </v>
      </c>
      <c r="L145" s="209" t="str">
        <f t="shared" ca="1" si="4"/>
        <v/>
      </c>
      <c r="M145" s="318" t="str">
        <f t="shared" ca="1" si="4"/>
        <v/>
      </c>
      <c r="N145" s="321" t="str">
        <f ca="1">IF(($B145=" ")," ",VLOOKUP($B145,'C10 Entry Sheet'!$A$16:$K$515,11,FALSE))</f>
        <v xml:space="preserve"> </v>
      </c>
    </row>
    <row r="146" spans="1:14" s="206" customFormat="1" ht="21.75" hidden="1" customHeight="1">
      <c r="A146" s="311">
        <f t="shared" si="6"/>
        <v>130</v>
      </c>
      <c r="B146" s="202" t="str">
        <f ca="1">IF(ISBLANK('C10 Entry Sheet'!A145)," ",CELL("contents",'C10 Entry Sheet'!A145))</f>
        <v xml:space="preserve"> </v>
      </c>
      <c r="C146" s="203" t="str">
        <f ca="1">IF(($B146=" ")," ",VLOOKUP($B146,'C10 Entry Sheet'!$A$16:$K$515,2,FALSE))</f>
        <v xml:space="preserve"> </v>
      </c>
      <c r="D146" s="203" t="str">
        <f ca="1">IF(($B146=" ")," ",VLOOKUP($B146,'C10 Entry Sheet'!$A$16:$K$515,3,FALSE))</f>
        <v xml:space="preserve"> </v>
      </c>
      <c r="E146" s="204" t="str">
        <f ca="1">IF(($B146=" ")," ",VLOOKUP($B146,'C10 Entry Sheet'!$A$16:$K$515,6,FALSE))</f>
        <v xml:space="preserve"> </v>
      </c>
      <c r="F146" s="204" t="str">
        <f ca="1">IF(($B146=" ")," ",VLOOKUP($B146,'C10 Entry Sheet'!$A$16:$K$515,4,FALSE))</f>
        <v xml:space="preserve"> </v>
      </c>
      <c r="G146" s="204" t="str">
        <f ca="1">IF(($B146=" ")," ",VLOOKUP($B146,'C10 Entry Sheet'!$A$16:$K$515,5,FALSE))</f>
        <v xml:space="preserve"> </v>
      </c>
      <c r="H146" s="209" t="str">
        <f ca="1">IF(($B146=" "),"",VLOOKUP($B146,'C10 Entry Sheet'!$A$16:$K$515,7,FALSE))</f>
        <v/>
      </c>
      <c r="I146" s="205" t="str">
        <f ca="1">IF(($B146=" ")," ",VLOOKUP($B146,'C10 Entry Sheet'!$A$16:$K$515,8,FALSE))</f>
        <v xml:space="preserve"> </v>
      </c>
      <c r="J146" s="205" t="str">
        <f ca="1">IF(($B146=" ")," ",VLOOKUP($B146,'C10 Entry Sheet'!$A$16:$K$515,9,FALSE))</f>
        <v xml:space="preserve"> </v>
      </c>
      <c r="K146" s="205" t="str">
        <f ca="1">IF(($B146=" ")," ",VLOOKUP($B146,'C10 Entry Sheet'!$A$16:$K$515,10,FALSE))</f>
        <v xml:space="preserve"> </v>
      </c>
      <c r="L146" s="209" t="str">
        <f t="shared" ref="L146:M209" ca="1" si="7">IF(($B146=" "),"",0)</f>
        <v/>
      </c>
      <c r="M146" s="318" t="str">
        <f t="shared" ca="1" si="7"/>
        <v/>
      </c>
      <c r="N146" s="321" t="str">
        <f ca="1">IF(($B146=" ")," ",VLOOKUP($B146,'C10 Entry Sheet'!$A$16:$K$515,11,FALSE))</f>
        <v xml:space="preserve"> </v>
      </c>
    </row>
    <row r="147" spans="1:14" s="206" customFormat="1" ht="21.75" hidden="1" customHeight="1">
      <c r="A147" s="311">
        <f t="shared" si="6"/>
        <v>131</v>
      </c>
      <c r="B147" s="202" t="str">
        <f ca="1">IF(ISBLANK('C10 Entry Sheet'!A146)," ",CELL("contents",'C10 Entry Sheet'!A146))</f>
        <v xml:space="preserve"> </v>
      </c>
      <c r="C147" s="203" t="str">
        <f ca="1">IF(($B147=" ")," ",VLOOKUP($B147,'C10 Entry Sheet'!$A$16:$K$515,2,FALSE))</f>
        <v xml:space="preserve"> </v>
      </c>
      <c r="D147" s="203" t="str">
        <f ca="1">IF(($B147=" ")," ",VLOOKUP($B147,'C10 Entry Sheet'!$A$16:$K$515,3,FALSE))</f>
        <v xml:space="preserve"> </v>
      </c>
      <c r="E147" s="204" t="str">
        <f ca="1">IF(($B147=" ")," ",VLOOKUP($B147,'C10 Entry Sheet'!$A$16:$K$515,6,FALSE))</f>
        <v xml:space="preserve"> </v>
      </c>
      <c r="F147" s="204" t="str">
        <f ca="1">IF(($B147=" ")," ",VLOOKUP($B147,'C10 Entry Sheet'!$A$16:$K$515,4,FALSE))</f>
        <v xml:space="preserve"> </v>
      </c>
      <c r="G147" s="204" t="str">
        <f ca="1">IF(($B147=" ")," ",VLOOKUP($B147,'C10 Entry Sheet'!$A$16:$K$515,5,FALSE))</f>
        <v xml:space="preserve"> </v>
      </c>
      <c r="H147" s="209" t="str">
        <f ca="1">IF(($B147=" "),"",VLOOKUP($B147,'C10 Entry Sheet'!$A$16:$K$515,7,FALSE))</f>
        <v/>
      </c>
      <c r="I147" s="205" t="str">
        <f ca="1">IF(($B147=" ")," ",VLOOKUP($B147,'C10 Entry Sheet'!$A$16:$K$515,8,FALSE))</f>
        <v xml:space="preserve"> </v>
      </c>
      <c r="J147" s="205" t="str">
        <f ca="1">IF(($B147=" ")," ",VLOOKUP($B147,'C10 Entry Sheet'!$A$16:$K$515,9,FALSE))</f>
        <v xml:space="preserve"> </v>
      </c>
      <c r="K147" s="205" t="str">
        <f ca="1">IF(($B147=" ")," ",VLOOKUP($B147,'C10 Entry Sheet'!$A$16:$K$515,10,FALSE))</f>
        <v xml:space="preserve"> </v>
      </c>
      <c r="L147" s="209" t="str">
        <f t="shared" ca="1" si="7"/>
        <v/>
      </c>
      <c r="M147" s="318" t="str">
        <f t="shared" ca="1" si="7"/>
        <v/>
      </c>
      <c r="N147" s="321" t="str">
        <f ca="1">IF(($B147=" ")," ",VLOOKUP($B147,'C10 Entry Sheet'!$A$16:$K$515,11,FALSE))</f>
        <v xml:space="preserve"> </v>
      </c>
    </row>
    <row r="148" spans="1:14" s="206" customFormat="1" ht="21.75" hidden="1" customHeight="1">
      <c r="A148" s="311">
        <f t="shared" si="6"/>
        <v>132</v>
      </c>
      <c r="B148" s="202" t="str">
        <f ca="1">IF(ISBLANK('C10 Entry Sheet'!A147)," ",CELL("contents",'C10 Entry Sheet'!A147))</f>
        <v xml:space="preserve"> </v>
      </c>
      <c r="C148" s="203" t="str">
        <f ca="1">IF(($B148=" ")," ",VLOOKUP($B148,'C10 Entry Sheet'!$A$16:$K$515,2,FALSE))</f>
        <v xml:space="preserve"> </v>
      </c>
      <c r="D148" s="203" t="str">
        <f ca="1">IF(($B148=" ")," ",VLOOKUP($B148,'C10 Entry Sheet'!$A$16:$K$515,3,FALSE))</f>
        <v xml:space="preserve"> </v>
      </c>
      <c r="E148" s="204" t="str">
        <f ca="1">IF(($B148=" ")," ",VLOOKUP($B148,'C10 Entry Sheet'!$A$16:$K$515,6,FALSE))</f>
        <v xml:space="preserve"> </v>
      </c>
      <c r="F148" s="204" t="str">
        <f ca="1">IF(($B148=" ")," ",VLOOKUP($B148,'C10 Entry Sheet'!$A$16:$K$515,4,FALSE))</f>
        <v xml:space="preserve"> </v>
      </c>
      <c r="G148" s="204" t="str">
        <f ca="1">IF(($B148=" ")," ",VLOOKUP($B148,'C10 Entry Sheet'!$A$16:$K$515,5,FALSE))</f>
        <v xml:space="preserve"> </v>
      </c>
      <c r="H148" s="209" t="str">
        <f ca="1">IF(($B148=" "),"",VLOOKUP($B148,'C10 Entry Sheet'!$A$16:$K$515,7,FALSE))</f>
        <v/>
      </c>
      <c r="I148" s="205" t="str">
        <f ca="1">IF(($B148=" ")," ",VLOOKUP($B148,'C10 Entry Sheet'!$A$16:$K$515,8,FALSE))</f>
        <v xml:space="preserve"> </v>
      </c>
      <c r="J148" s="205" t="str">
        <f ca="1">IF(($B148=" ")," ",VLOOKUP($B148,'C10 Entry Sheet'!$A$16:$K$515,9,FALSE))</f>
        <v xml:space="preserve"> </v>
      </c>
      <c r="K148" s="205" t="str">
        <f ca="1">IF(($B148=" ")," ",VLOOKUP($B148,'C10 Entry Sheet'!$A$16:$K$515,10,FALSE))</f>
        <v xml:space="preserve"> </v>
      </c>
      <c r="L148" s="209" t="str">
        <f t="shared" ca="1" si="7"/>
        <v/>
      </c>
      <c r="M148" s="318" t="str">
        <f t="shared" ca="1" si="7"/>
        <v/>
      </c>
      <c r="N148" s="321" t="str">
        <f ca="1">IF(($B148=" ")," ",VLOOKUP($B148,'C10 Entry Sheet'!$A$16:$K$515,11,FALSE))</f>
        <v xml:space="preserve"> </v>
      </c>
    </row>
    <row r="149" spans="1:14" s="206" customFormat="1" ht="21.75" hidden="1" customHeight="1">
      <c r="A149" s="311">
        <f t="shared" si="6"/>
        <v>133</v>
      </c>
      <c r="B149" s="202" t="str">
        <f ca="1">IF(ISBLANK('C10 Entry Sheet'!A148)," ",CELL("contents",'C10 Entry Sheet'!A148))</f>
        <v xml:space="preserve"> </v>
      </c>
      <c r="C149" s="203" t="str">
        <f ca="1">IF(($B149=" ")," ",VLOOKUP($B149,'C10 Entry Sheet'!$A$16:$K$515,2,FALSE))</f>
        <v xml:space="preserve"> </v>
      </c>
      <c r="D149" s="203" t="str">
        <f ca="1">IF(($B149=" ")," ",VLOOKUP($B149,'C10 Entry Sheet'!$A$16:$K$515,3,FALSE))</f>
        <v xml:space="preserve"> </v>
      </c>
      <c r="E149" s="204" t="str">
        <f ca="1">IF(($B149=" ")," ",VLOOKUP($B149,'C10 Entry Sheet'!$A$16:$K$515,6,FALSE))</f>
        <v xml:space="preserve"> </v>
      </c>
      <c r="F149" s="204" t="str">
        <f ca="1">IF(($B149=" ")," ",VLOOKUP($B149,'C10 Entry Sheet'!$A$16:$K$515,4,FALSE))</f>
        <v xml:space="preserve"> </v>
      </c>
      <c r="G149" s="204" t="str">
        <f ca="1">IF(($B149=" ")," ",VLOOKUP($B149,'C10 Entry Sheet'!$A$16:$K$515,5,FALSE))</f>
        <v xml:space="preserve"> </v>
      </c>
      <c r="H149" s="209" t="str">
        <f ca="1">IF(($B149=" "),"",VLOOKUP($B149,'C10 Entry Sheet'!$A$16:$K$515,7,FALSE))</f>
        <v/>
      </c>
      <c r="I149" s="205" t="str">
        <f ca="1">IF(($B149=" ")," ",VLOOKUP($B149,'C10 Entry Sheet'!$A$16:$K$515,8,FALSE))</f>
        <v xml:space="preserve"> </v>
      </c>
      <c r="J149" s="205" t="str">
        <f ca="1">IF(($B149=" ")," ",VLOOKUP($B149,'C10 Entry Sheet'!$A$16:$K$515,9,FALSE))</f>
        <v xml:space="preserve"> </v>
      </c>
      <c r="K149" s="205" t="str">
        <f ca="1">IF(($B149=" ")," ",VLOOKUP($B149,'C10 Entry Sheet'!$A$16:$K$515,10,FALSE))</f>
        <v xml:space="preserve"> </v>
      </c>
      <c r="L149" s="209" t="str">
        <f t="shared" ca="1" si="7"/>
        <v/>
      </c>
      <c r="M149" s="318" t="str">
        <f t="shared" ca="1" si="7"/>
        <v/>
      </c>
      <c r="N149" s="321" t="str">
        <f ca="1">IF(($B149=" ")," ",VLOOKUP($B149,'C10 Entry Sheet'!$A$16:$K$515,11,FALSE))</f>
        <v xml:space="preserve"> </v>
      </c>
    </row>
    <row r="150" spans="1:14" s="206" customFormat="1" ht="21.75" hidden="1" customHeight="1">
      <c r="A150" s="311">
        <f t="shared" si="6"/>
        <v>134</v>
      </c>
      <c r="B150" s="202" t="str">
        <f ca="1">IF(ISBLANK('C10 Entry Sheet'!A149)," ",CELL("contents",'C10 Entry Sheet'!A149))</f>
        <v xml:space="preserve"> </v>
      </c>
      <c r="C150" s="203" t="str">
        <f ca="1">IF(($B150=" ")," ",VLOOKUP($B150,'C10 Entry Sheet'!$A$16:$K$515,2,FALSE))</f>
        <v xml:space="preserve"> </v>
      </c>
      <c r="D150" s="203" t="str">
        <f ca="1">IF(($B150=" ")," ",VLOOKUP($B150,'C10 Entry Sheet'!$A$16:$K$515,3,FALSE))</f>
        <v xml:space="preserve"> </v>
      </c>
      <c r="E150" s="204" t="str">
        <f ca="1">IF(($B150=" ")," ",VLOOKUP($B150,'C10 Entry Sheet'!$A$16:$K$515,6,FALSE))</f>
        <v xml:space="preserve"> </v>
      </c>
      <c r="F150" s="204" t="str">
        <f ca="1">IF(($B150=" ")," ",VLOOKUP($B150,'C10 Entry Sheet'!$A$16:$K$515,4,FALSE))</f>
        <v xml:space="preserve"> </v>
      </c>
      <c r="G150" s="204" t="str">
        <f ca="1">IF(($B150=" ")," ",VLOOKUP($B150,'C10 Entry Sheet'!$A$16:$K$515,5,FALSE))</f>
        <v xml:space="preserve"> </v>
      </c>
      <c r="H150" s="209" t="str">
        <f ca="1">IF(($B150=" "),"",VLOOKUP($B150,'C10 Entry Sheet'!$A$16:$K$515,7,FALSE))</f>
        <v/>
      </c>
      <c r="I150" s="205" t="str">
        <f ca="1">IF(($B150=" ")," ",VLOOKUP($B150,'C10 Entry Sheet'!$A$16:$K$515,8,FALSE))</f>
        <v xml:space="preserve"> </v>
      </c>
      <c r="J150" s="205" t="str">
        <f ca="1">IF(($B150=" ")," ",VLOOKUP($B150,'C10 Entry Sheet'!$A$16:$K$515,9,FALSE))</f>
        <v xml:space="preserve"> </v>
      </c>
      <c r="K150" s="205" t="str">
        <f ca="1">IF(($B150=" ")," ",VLOOKUP($B150,'C10 Entry Sheet'!$A$16:$K$515,10,FALSE))</f>
        <v xml:space="preserve"> </v>
      </c>
      <c r="L150" s="209" t="str">
        <f t="shared" ca="1" si="7"/>
        <v/>
      </c>
      <c r="M150" s="318" t="str">
        <f t="shared" ca="1" si="7"/>
        <v/>
      </c>
      <c r="N150" s="321" t="str">
        <f ca="1">IF(($B150=" ")," ",VLOOKUP($B150,'C10 Entry Sheet'!$A$16:$K$515,11,FALSE))</f>
        <v xml:space="preserve"> </v>
      </c>
    </row>
    <row r="151" spans="1:14" s="206" customFormat="1" ht="21.75" hidden="1" customHeight="1">
      <c r="A151" s="311">
        <f t="shared" si="6"/>
        <v>135</v>
      </c>
      <c r="B151" s="202" t="str">
        <f ca="1">IF(ISBLANK('C10 Entry Sheet'!A150)," ",CELL("contents",'C10 Entry Sheet'!A150))</f>
        <v xml:space="preserve"> </v>
      </c>
      <c r="C151" s="203" t="str">
        <f ca="1">IF(($B151=" ")," ",VLOOKUP($B151,'C10 Entry Sheet'!$A$16:$K$515,2,FALSE))</f>
        <v xml:space="preserve"> </v>
      </c>
      <c r="D151" s="203" t="str">
        <f ca="1">IF(($B151=" ")," ",VLOOKUP($B151,'C10 Entry Sheet'!$A$16:$K$515,3,FALSE))</f>
        <v xml:space="preserve"> </v>
      </c>
      <c r="E151" s="204" t="str">
        <f ca="1">IF(($B151=" ")," ",VLOOKUP($B151,'C10 Entry Sheet'!$A$16:$K$515,6,FALSE))</f>
        <v xml:space="preserve"> </v>
      </c>
      <c r="F151" s="204" t="str">
        <f ca="1">IF(($B151=" ")," ",VLOOKUP($B151,'C10 Entry Sheet'!$A$16:$K$515,4,FALSE))</f>
        <v xml:space="preserve"> </v>
      </c>
      <c r="G151" s="204" t="str">
        <f ca="1">IF(($B151=" ")," ",VLOOKUP($B151,'C10 Entry Sheet'!$A$16:$K$515,5,FALSE))</f>
        <v xml:space="preserve"> </v>
      </c>
      <c r="H151" s="209" t="str">
        <f ca="1">IF(($B151=" "),"",VLOOKUP($B151,'C10 Entry Sheet'!$A$16:$K$515,7,FALSE))</f>
        <v/>
      </c>
      <c r="I151" s="205" t="str">
        <f ca="1">IF(($B151=" ")," ",VLOOKUP($B151,'C10 Entry Sheet'!$A$16:$K$515,8,FALSE))</f>
        <v xml:space="preserve"> </v>
      </c>
      <c r="J151" s="205" t="str">
        <f ca="1">IF(($B151=" ")," ",VLOOKUP($B151,'C10 Entry Sheet'!$A$16:$K$515,9,FALSE))</f>
        <v xml:space="preserve"> </v>
      </c>
      <c r="K151" s="205" t="str">
        <f ca="1">IF(($B151=" ")," ",VLOOKUP($B151,'C10 Entry Sheet'!$A$16:$K$515,10,FALSE))</f>
        <v xml:space="preserve"> </v>
      </c>
      <c r="L151" s="209" t="str">
        <f t="shared" ca="1" si="7"/>
        <v/>
      </c>
      <c r="M151" s="318" t="str">
        <f t="shared" ca="1" si="7"/>
        <v/>
      </c>
      <c r="N151" s="321" t="str">
        <f ca="1">IF(($B151=" ")," ",VLOOKUP($B151,'C10 Entry Sheet'!$A$16:$K$515,11,FALSE))</f>
        <v xml:space="preserve"> </v>
      </c>
    </row>
    <row r="152" spans="1:14" s="206" customFormat="1" ht="21.75" hidden="1" customHeight="1">
      <c r="A152" s="311">
        <f t="shared" si="6"/>
        <v>136</v>
      </c>
      <c r="B152" s="202" t="str">
        <f ca="1">IF(ISBLANK('C10 Entry Sheet'!A151)," ",CELL("contents",'C10 Entry Sheet'!A151))</f>
        <v xml:space="preserve"> </v>
      </c>
      <c r="C152" s="203" t="str">
        <f ca="1">IF(($B152=" ")," ",VLOOKUP($B152,'C10 Entry Sheet'!$A$16:$K$515,2,FALSE))</f>
        <v xml:space="preserve"> </v>
      </c>
      <c r="D152" s="203" t="str">
        <f ca="1">IF(($B152=" ")," ",VLOOKUP($B152,'C10 Entry Sheet'!$A$16:$K$515,3,FALSE))</f>
        <v xml:space="preserve"> </v>
      </c>
      <c r="E152" s="204" t="str">
        <f ca="1">IF(($B152=" ")," ",VLOOKUP($B152,'C10 Entry Sheet'!$A$16:$K$515,6,FALSE))</f>
        <v xml:space="preserve"> </v>
      </c>
      <c r="F152" s="204" t="str">
        <f ca="1">IF(($B152=" ")," ",VLOOKUP($B152,'C10 Entry Sheet'!$A$16:$K$515,4,FALSE))</f>
        <v xml:space="preserve"> </v>
      </c>
      <c r="G152" s="204" t="str">
        <f ca="1">IF(($B152=" ")," ",VLOOKUP($B152,'C10 Entry Sheet'!$A$16:$K$515,5,FALSE))</f>
        <v xml:space="preserve"> </v>
      </c>
      <c r="H152" s="209" t="str">
        <f ca="1">IF(($B152=" "),"",VLOOKUP($B152,'C10 Entry Sheet'!$A$16:$K$515,7,FALSE))</f>
        <v/>
      </c>
      <c r="I152" s="205" t="str">
        <f ca="1">IF(($B152=" ")," ",VLOOKUP($B152,'C10 Entry Sheet'!$A$16:$K$515,8,FALSE))</f>
        <v xml:space="preserve"> </v>
      </c>
      <c r="J152" s="205" t="str">
        <f ca="1">IF(($B152=" ")," ",VLOOKUP($B152,'C10 Entry Sheet'!$A$16:$K$515,9,FALSE))</f>
        <v xml:space="preserve"> </v>
      </c>
      <c r="K152" s="205" t="str">
        <f ca="1">IF(($B152=" ")," ",VLOOKUP($B152,'C10 Entry Sheet'!$A$16:$K$515,10,FALSE))</f>
        <v xml:space="preserve"> </v>
      </c>
      <c r="L152" s="209" t="str">
        <f t="shared" ca="1" si="7"/>
        <v/>
      </c>
      <c r="M152" s="318" t="str">
        <f t="shared" ca="1" si="7"/>
        <v/>
      </c>
      <c r="N152" s="321" t="str">
        <f ca="1">IF(($B152=" ")," ",VLOOKUP($B152,'C10 Entry Sheet'!$A$16:$K$515,11,FALSE))</f>
        <v xml:space="preserve"> </v>
      </c>
    </row>
    <row r="153" spans="1:14" s="206" customFormat="1" ht="21.75" hidden="1" customHeight="1">
      <c r="A153" s="311">
        <f t="shared" si="6"/>
        <v>137</v>
      </c>
      <c r="B153" s="202" t="str">
        <f ca="1">IF(ISBLANK('C10 Entry Sheet'!A152)," ",CELL("contents",'C10 Entry Sheet'!A152))</f>
        <v xml:space="preserve"> </v>
      </c>
      <c r="C153" s="203" t="str">
        <f ca="1">IF(($B153=" ")," ",VLOOKUP($B153,'C10 Entry Sheet'!$A$16:$K$515,2,FALSE))</f>
        <v xml:space="preserve"> </v>
      </c>
      <c r="D153" s="203" t="str">
        <f ca="1">IF(($B153=" ")," ",VLOOKUP($B153,'C10 Entry Sheet'!$A$16:$K$515,3,FALSE))</f>
        <v xml:space="preserve"> </v>
      </c>
      <c r="E153" s="204" t="str">
        <f ca="1">IF(($B153=" ")," ",VLOOKUP($B153,'C10 Entry Sheet'!$A$16:$K$515,6,FALSE))</f>
        <v xml:space="preserve"> </v>
      </c>
      <c r="F153" s="204" t="str">
        <f ca="1">IF(($B153=" ")," ",VLOOKUP($B153,'C10 Entry Sheet'!$A$16:$K$515,4,FALSE))</f>
        <v xml:space="preserve"> </v>
      </c>
      <c r="G153" s="204" t="str">
        <f ca="1">IF(($B153=" ")," ",VLOOKUP($B153,'C10 Entry Sheet'!$A$16:$K$515,5,FALSE))</f>
        <v xml:space="preserve"> </v>
      </c>
      <c r="H153" s="209" t="str">
        <f ca="1">IF(($B153=" "),"",VLOOKUP($B153,'C10 Entry Sheet'!$A$16:$K$515,7,FALSE))</f>
        <v/>
      </c>
      <c r="I153" s="205" t="str">
        <f ca="1">IF(($B153=" ")," ",VLOOKUP($B153,'C10 Entry Sheet'!$A$16:$K$515,8,FALSE))</f>
        <v xml:space="preserve"> </v>
      </c>
      <c r="J153" s="205" t="str">
        <f ca="1">IF(($B153=" ")," ",VLOOKUP($B153,'C10 Entry Sheet'!$A$16:$K$515,9,FALSE))</f>
        <v xml:space="preserve"> </v>
      </c>
      <c r="K153" s="205" t="str">
        <f ca="1">IF(($B153=" ")," ",VLOOKUP($B153,'C10 Entry Sheet'!$A$16:$K$515,10,FALSE))</f>
        <v xml:space="preserve"> </v>
      </c>
      <c r="L153" s="209" t="str">
        <f t="shared" ca="1" si="7"/>
        <v/>
      </c>
      <c r="M153" s="318" t="str">
        <f t="shared" ca="1" si="7"/>
        <v/>
      </c>
      <c r="N153" s="321" t="str">
        <f ca="1">IF(($B153=" ")," ",VLOOKUP($B153,'C10 Entry Sheet'!$A$16:$K$515,11,FALSE))</f>
        <v xml:space="preserve"> </v>
      </c>
    </row>
    <row r="154" spans="1:14" s="206" customFormat="1" ht="21.75" hidden="1" customHeight="1">
      <c r="A154" s="311">
        <f t="shared" si="6"/>
        <v>138</v>
      </c>
      <c r="B154" s="202" t="str">
        <f ca="1">IF(ISBLANK('C10 Entry Sheet'!A153)," ",CELL("contents",'C10 Entry Sheet'!A153))</f>
        <v xml:space="preserve"> </v>
      </c>
      <c r="C154" s="203" t="str">
        <f ca="1">IF(($B154=" ")," ",VLOOKUP($B154,'C10 Entry Sheet'!$A$16:$K$515,2,FALSE))</f>
        <v xml:space="preserve"> </v>
      </c>
      <c r="D154" s="203" t="str">
        <f ca="1">IF(($B154=" ")," ",VLOOKUP($B154,'C10 Entry Sheet'!$A$16:$K$515,3,FALSE))</f>
        <v xml:space="preserve"> </v>
      </c>
      <c r="E154" s="204" t="str">
        <f ca="1">IF(($B154=" ")," ",VLOOKUP($B154,'C10 Entry Sheet'!$A$16:$K$515,6,FALSE))</f>
        <v xml:space="preserve"> </v>
      </c>
      <c r="F154" s="204" t="str">
        <f ca="1">IF(($B154=" ")," ",VLOOKUP($B154,'C10 Entry Sheet'!$A$16:$K$515,4,FALSE))</f>
        <v xml:space="preserve"> </v>
      </c>
      <c r="G154" s="204" t="str">
        <f ca="1">IF(($B154=" ")," ",VLOOKUP($B154,'C10 Entry Sheet'!$A$16:$K$515,5,FALSE))</f>
        <v xml:space="preserve"> </v>
      </c>
      <c r="H154" s="209" t="str">
        <f ca="1">IF(($B154=" "),"",VLOOKUP($B154,'C10 Entry Sheet'!$A$16:$K$515,7,FALSE))</f>
        <v/>
      </c>
      <c r="I154" s="205" t="str">
        <f ca="1">IF(($B154=" ")," ",VLOOKUP($B154,'C10 Entry Sheet'!$A$16:$K$515,8,FALSE))</f>
        <v xml:space="preserve"> </v>
      </c>
      <c r="J154" s="205" t="str">
        <f ca="1">IF(($B154=" ")," ",VLOOKUP($B154,'C10 Entry Sheet'!$A$16:$K$515,9,FALSE))</f>
        <v xml:space="preserve"> </v>
      </c>
      <c r="K154" s="205" t="str">
        <f ca="1">IF(($B154=" ")," ",VLOOKUP($B154,'C10 Entry Sheet'!$A$16:$K$515,10,FALSE))</f>
        <v xml:space="preserve"> </v>
      </c>
      <c r="L154" s="209" t="str">
        <f t="shared" ca="1" si="7"/>
        <v/>
      </c>
      <c r="M154" s="318" t="str">
        <f t="shared" ca="1" si="7"/>
        <v/>
      </c>
      <c r="N154" s="321" t="str">
        <f ca="1">IF(($B154=" ")," ",VLOOKUP($B154,'C10 Entry Sheet'!$A$16:$K$515,11,FALSE))</f>
        <v xml:space="preserve"> </v>
      </c>
    </row>
    <row r="155" spans="1:14" s="206" customFormat="1" ht="21.75" hidden="1" customHeight="1">
      <c r="A155" s="311">
        <f t="shared" si="6"/>
        <v>139</v>
      </c>
      <c r="B155" s="202" t="str">
        <f ca="1">IF(ISBLANK('C10 Entry Sheet'!A154)," ",CELL("contents",'C10 Entry Sheet'!A154))</f>
        <v xml:space="preserve"> </v>
      </c>
      <c r="C155" s="203" t="str">
        <f ca="1">IF(($B155=" ")," ",VLOOKUP($B155,'C10 Entry Sheet'!$A$16:$K$515,2,FALSE))</f>
        <v xml:space="preserve"> </v>
      </c>
      <c r="D155" s="203" t="str">
        <f ca="1">IF(($B155=" ")," ",VLOOKUP($B155,'C10 Entry Sheet'!$A$16:$K$515,3,FALSE))</f>
        <v xml:space="preserve"> </v>
      </c>
      <c r="E155" s="204" t="str">
        <f ca="1">IF(($B155=" ")," ",VLOOKUP($B155,'C10 Entry Sheet'!$A$16:$K$515,6,FALSE))</f>
        <v xml:space="preserve"> </v>
      </c>
      <c r="F155" s="204" t="str">
        <f ca="1">IF(($B155=" ")," ",VLOOKUP($B155,'C10 Entry Sheet'!$A$16:$K$515,4,FALSE))</f>
        <v xml:space="preserve"> </v>
      </c>
      <c r="G155" s="204" t="str">
        <f ca="1">IF(($B155=" ")," ",VLOOKUP($B155,'C10 Entry Sheet'!$A$16:$K$515,5,FALSE))</f>
        <v xml:space="preserve"> </v>
      </c>
      <c r="H155" s="209" t="str">
        <f ca="1">IF(($B155=" "),"",VLOOKUP($B155,'C10 Entry Sheet'!$A$16:$K$515,7,FALSE))</f>
        <v/>
      </c>
      <c r="I155" s="205" t="str">
        <f ca="1">IF(($B155=" ")," ",VLOOKUP($B155,'C10 Entry Sheet'!$A$16:$K$515,8,FALSE))</f>
        <v xml:space="preserve"> </v>
      </c>
      <c r="J155" s="205" t="str">
        <f ca="1">IF(($B155=" ")," ",VLOOKUP($B155,'C10 Entry Sheet'!$A$16:$K$515,9,FALSE))</f>
        <v xml:space="preserve"> </v>
      </c>
      <c r="K155" s="205" t="str">
        <f ca="1">IF(($B155=" ")," ",VLOOKUP($B155,'C10 Entry Sheet'!$A$16:$K$515,10,FALSE))</f>
        <v xml:space="preserve"> </v>
      </c>
      <c r="L155" s="209" t="str">
        <f t="shared" ca="1" si="7"/>
        <v/>
      </c>
      <c r="M155" s="318" t="str">
        <f t="shared" ca="1" si="7"/>
        <v/>
      </c>
      <c r="N155" s="321" t="str">
        <f ca="1">IF(($B155=" ")," ",VLOOKUP($B155,'C10 Entry Sheet'!$A$16:$K$515,11,FALSE))</f>
        <v xml:space="preserve"> </v>
      </c>
    </row>
    <row r="156" spans="1:14" s="206" customFormat="1" ht="21.75" hidden="1" customHeight="1">
      <c r="A156" s="311">
        <f t="shared" si="6"/>
        <v>140</v>
      </c>
      <c r="B156" s="202" t="str">
        <f ca="1">IF(ISBLANK('C10 Entry Sheet'!A155)," ",CELL("contents",'C10 Entry Sheet'!A155))</f>
        <v xml:space="preserve"> </v>
      </c>
      <c r="C156" s="203" t="str">
        <f ca="1">IF(($B156=" ")," ",VLOOKUP($B156,'C10 Entry Sheet'!$A$16:$K$515,2,FALSE))</f>
        <v xml:space="preserve"> </v>
      </c>
      <c r="D156" s="203" t="str">
        <f ca="1">IF(($B156=" ")," ",VLOOKUP($B156,'C10 Entry Sheet'!$A$16:$K$515,3,FALSE))</f>
        <v xml:space="preserve"> </v>
      </c>
      <c r="E156" s="204" t="str">
        <f ca="1">IF(($B156=" ")," ",VLOOKUP($B156,'C10 Entry Sheet'!$A$16:$K$515,6,FALSE))</f>
        <v xml:space="preserve"> </v>
      </c>
      <c r="F156" s="204" t="str">
        <f ca="1">IF(($B156=" ")," ",VLOOKUP($B156,'C10 Entry Sheet'!$A$16:$K$515,4,FALSE))</f>
        <v xml:space="preserve"> </v>
      </c>
      <c r="G156" s="204" t="str">
        <f ca="1">IF(($B156=" ")," ",VLOOKUP($B156,'C10 Entry Sheet'!$A$16:$K$515,5,FALSE))</f>
        <v xml:space="preserve"> </v>
      </c>
      <c r="H156" s="209" t="str">
        <f ca="1">IF(($B156=" "),"",VLOOKUP($B156,'C10 Entry Sheet'!$A$16:$K$515,7,FALSE))</f>
        <v/>
      </c>
      <c r="I156" s="205" t="str">
        <f ca="1">IF(($B156=" ")," ",VLOOKUP($B156,'C10 Entry Sheet'!$A$16:$K$515,8,FALSE))</f>
        <v xml:space="preserve"> </v>
      </c>
      <c r="J156" s="205" t="str">
        <f ca="1">IF(($B156=" ")," ",VLOOKUP($B156,'C10 Entry Sheet'!$A$16:$K$515,9,FALSE))</f>
        <v xml:space="preserve"> </v>
      </c>
      <c r="K156" s="205" t="str">
        <f ca="1">IF(($B156=" ")," ",VLOOKUP($B156,'C10 Entry Sheet'!$A$16:$K$515,10,FALSE))</f>
        <v xml:space="preserve"> </v>
      </c>
      <c r="L156" s="209" t="str">
        <f t="shared" ca="1" si="7"/>
        <v/>
      </c>
      <c r="M156" s="318" t="str">
        <f t="shared" ca="1" si="7"/>
        <v/>
      </c>
      <c r="N156" s="321" t="str">
        <f ca="1">IF(($B156=" ")," ",VLOOKUP($B156,'C10 Entry Sheet'!$A$16:$K$515,11,FALSE))</f>
        <v xml:space="preserve"> </v>
      </c>
    </row>
    <row r="157" spans="1:14" s="206" customFormat="1" ht="21.75" hidden="1" customHeight="1">
      <c r="A157" s="311">
        <f t="shared" si="6"/>
        <v>141</v>
      </c>
      <c r="B157" s="202" t="str">
        <f ca="1">IF(ISBLANK('C10 Entry Sheet'!A156)," ",CELL("contents",'C10 Entry Sheet'!A156))</f>
        <v xml:space="preserve"> </v>
      </c>
      <c r="C157" s="203" t="str">
        <f ca="1">IF(($B157=" ")," ",VLOOKUP($B157,'C10 Entry Sheet'!$A$16:$K$515,2,FALSE))</f>
        <v xml:space="preserve"> </v>
      </c>
      <c r="D157" s="203" t="str">
        <f ca="1">IF(($B157=" ")," ",VLOOKUP($B157,'C10 Entry Sheet'!$A$16:$K$515,3,FALSE))</f>
        <v xml:space="preserve"> </v>
      </c>
      <c r="E157" s="204" t="str">
        <f ca="1">IF(($B157=" ")," ",VLOOKUP($B157,'C10 Entry Sheet'!$A$16:$K$515,6,FALSE))</f>
        <v xml:space="preserve"> </v>
      </c>
      <c r="F157" s="204" t="str">
        <f ca="1">IF(($B157=" ")," ",VLOOKUP($B157,'C10 Entry Sheet'!$A$16:$K$515,4,FALSE))</f>
        <v xml:space="preserve"> </v>
      </c>
      <c r="G157" s="204" t="str">
        <f ca="1">IF(($B157=" ")," ",VLOOKUP($B157,'C10 Entry Sheet'!$A$16:$K$515,5,FALSE))</f>
        <v xml:space="preserve"> </v>
      </c>
      <c r="H157" s="209" t="str">
        <f ca="1">IF(($B157=" "),"",VLOOKUP($B157,'C10 Entry Sheet'!$A$16:$K$515,7,FALSE))</f>
        <v/>
      </c>
      <c r="I157" s="205" t="str">
        <f ca="1">IF(($B157=" ")," ",VLOOKUP($B157,'C10 Entry Sheet'!$A$16:$K$515,8,FALSE))</f>
        <v xml:space="preserve"> </v>
      </c>
      <c r="J157" s="205" t="str">
        <f ca="1">IF(($B157=" ")," ",VLOOKUP($B157,'C10 Entry Sheet'!$A$16:$K$515,9,FALSE))</f>
        <v xml:space="preserve"> </v>
      </c>
      <c r="K157" s="205" t="str">
        <f ca="1">IF(($B157=" ")," ",VLOOKUP($B157,'C10 Entry Sheet'!$A$16:$K$515,10,FALSE))</f>
        <v xml:space="preserve"> </v>
      </c>
      <c r="L157" s="209" t="str">
        <f t="shared" ca="1" si="7"/>
        <v/>
      </c>
      <c r="M157" s="318" t="str">
        <f t="shared" ca="1" si="7"/>
        <v/>
      </c>
      <c r="N157" s="321" t="str">
        <f ca="1">IF(($B157=" ")," ",VLOOKUP($B157,'C10 Entry Sheet'!$A$16:$K$515,11,FALSE))</f>
        <v xml:space="preserve"> </v>
      </c>
    </row>
    <row r="158" spans="1:14" s="206" customFormat="1" ht="21.75" hidden="1" customHeight="1">
      <c r="A158" s="311">
        <f t="shared" si="6"/>
        <v>142</v>
      </c>
      <c r="B158" s="202" t="str">
        <f ca="1">IF(ISBLANK('C10 Entry Sheet'!A157)," ",CELL("contents",'C10 Entry Sheet'!A157))</f>
        <v xml:space="preserve"> </v>
      </c>
      <c r="C158" s="203" t="str">
        <f ca="1">IF(($B158=" ")," ",VLOOKUP($B158,'C10 Entry Sheet'!$A$16:$K$515,2,FALSE))</f>
        <v xml:space="preserve"> </v>
      </c>
      <c r="D158" s="203" t="str">
        <f ca="1">IF(($B158=" ")," ",VLOOKUP($B158,'C10 Entry Sheet'!$A$16:$K$515,3,FALSE))</f>
        <v xml:space="preserve"> </v>
      </c>
      <c r="E158" s="204" t="str">
        <f ca="1">IF(($B158=" ")," ",VLOOKUP($B158,'C10 Entry Sheet'!$A$16:$K$515,6,FALSE))</f>
        <v xml:space="preserve"> </v>
      </c>
      <c r="F158" s="204" t="str">
        <f ca="1">IF(($B158=" ")," ",VLOOKUP($B158,'C10 Entry Sheet'!$A$16:$K$515,4,FALSE))</f>
        <v xml:space="preserve"> </v>
      </c>
      <c r="G158" s="204" t="str">
        <f ca="1">IF(($B158=" ")," ",VLOOKUP($B158,'C10 Entry Sheet'!$A$16:$K$515,5,FALSE))</f>
        <v xml:space="preserve"> </v>
      </c>
      <c r="H158" s="209" t="str">
        <f ca="1">IF(($B158=" "),"",VLOOKUP($B158,'C10 Entry Sheet'!$A$16:$K$515,7,FALSE))</f>
        <v/>
      </c>
      <c r="I158" s="205" t="str">
        <f ca="1">IF(($B158=" ")," ",VLOOKUP($B158,'C10 Entry Sheet'!$A$16:$K$515,8,FALSE))</f>
        <v xml:space="preserve"> </v>
      </c>
      <c r="J158" s="205" t="str">
        <f ca="1">IF(($B158=" ")," ",VLOOKUP($B158,'C10 Entry Sheet'!$A$16:$K$515,9,FALSE))</f>
        <v xml:space="preserve"> </v>
      </c>
      <c r="K158" s="205" t="str">
        <f ca="1">IF(($B158=" ")," ",VLOOKUP($B158,'C10 Entry Sheet'!$A$16:$K$515,10,FALSE))</f>
        <v xml:space="preserve"> </v>
      </c>
      <c r="L158" s="209" t="str">
        <f t="shared" ca="1" si="7"/>
        <v/>
      </c>
      <c r="M158" s="318" t="str">
        <f t="shared" ca="1" si="7"/>
        <v/>
      </c>
      <c r="N158" s="321" t="str">
        <f ca="1">IF(($B158=" ")," ",VLOOKUP($B158,'C10 Entry Sheet'!$A$16:$K$515,11,FALSE))</f>
        <v xml:space="preserve"> </v>
      </c>
    </row>
    <row r="159" spans="1:14" s="206" customFormat="1" ht="21.75" hidden="1" customHeight="1">
      <c r="A159" s="311">
        <f t="shared" si="6"/>
        <v>143</v>
      </c>
      <c r="B159" s="202" t="str">
        <f ca="1">IF(ISBLANK('C10 Entry Sheet'!A158)," ",CELL("contents",'C10 Entry Sheet'!A158))</f>
        <v xml:space="preserve"> </v>
      </c>
      <c r="C159" s="203" t="str">
        <f ca="1">IF(($B159=" ")," ",VLOOKUP($B159,'C10 Entry Sheet'!$A$16:$K$515,2,FALSE))</f>
        <v xml:space="preserve"> </v>
      </c>
      <c r="D159" s="203" t="str">
        <f ca="1">IF(($B159=" ")," ",VLOOKUP($B159,'C10 Entry Sheet'!$A$16:$K$515,3,FALSE))</f>
        <v xml:space="preserve"> </v>
      </c>
      <c r="E159" s="204" t="str">
        <f ca="1">IF(($B159=" ")," ",VLOOKUP($B159,'C10 Entry Sheet'!$A$16:$K$515,6,FALSE))</f>
        <v xml:space="preserve"> </v>
      </c>
      <c r="F159" s="204" t="str">
        <f ca="1">IF(($B159=" ")," ",VLOOKUP($B159,'C10 Entry Sheet'!$A$16:$K$515,4,FALSE))</f>
        <v xml:space="preserve"> </v>
      </c>
      <c r="G159" s="204" t="str">
        <f ca="1">IF(($B159=" ")," ",VLOOKUP($B159,'C10 Entry Sheet'!$A$16:$K$515,5,FALSE))</f>
        <v xml:space="preserve"> </v>
      </c>
      <c r="H159" s="209" t="str">
        <f ca="1">IF(($B159=" "),"",VLOOKUP($B159,'C10 Entry Sheet'!$A$16:$K$515,7,FALSE))</f>
        <v/>
      </c>
      <c r="I159" s="205" t="str">
        <f ca="1">IF(($B159=" ")," ",VLOOKUP($B159,'C10 Entry Sheet'!$A$16:$K$515,8,FALSE))</f>
        <v xml:space="preserve"> </v>
      </c>
      <c r="J159" s="205" t="str">
        <f ca="1">IF(($B159=" ")," ",VLOOKUP($B159,'C10 Entry Sheet'!$A$16:$K$515,9,FALSE))</f>
        <v xml:space="preserve"> </v>
      </c>
      <c r="K159" s="205" t="str">
        <f ca="1">IF(($B159=" ")," ",VLOOKUP($B159,'C10 Entry Sheet'!$A$16:$K$515,10,FALSE))</f>
        <v xml:space="preserve"> </v>
      </c>
      <c r="L159" s="209" t="str">
        <f t="shared" ca="1" si="7"/>
        <v/>
      </c>
      <c r="M159" s="318" t="str">
        <f t="shared" ca="1" si="7"/>
        <v/>
      </c>
      <c r="N159" s="321" t="str">
        <f ca="1">IF(($B159=" ")," ",VLOOKUP($B159,'C10 Entry Sheet'!$A$16:$K$515,11,FALSE))</f>
        <v xml:space="preserve"> </v>
      </c>
    </row>
    <row r="160" spans="1:14" s="206" customFormat="1" ht="21.75" hidden="1" customHeight="1">
      <c r="A160" s="311">
        <f t="shared" si="6"/>
        <v>144</v>
      </c>
      <c r="B160" s="202" t="str">
        <f ca="1">IF(ISBLANK('C10 Entry Sheet'!A159)," ",CELL("contents",'C10 Entry Sheet'!A159))</f>
        <v xml:space="preserve"> </v>
      </c>
      <c r="C160" s="203" t="str">
        <f ca="1">IF(($B160=" ")," ",VLOOKUP($B160,'C10 Entry Sheet'!$A$16:$K$515,2,FALSE))</f>
        <v xml:space="preserve"> </v>
      </c>
      <c r="D160" s="203" t="str">
        <f ca="1">IF(($B160=" ")," ",VLOOKUP($B160,'C10 Entry Sheet'!$A$16:$K$515,3,FALSE))</f>
        <v xml:space="preserve"> </v>
      </c>
      <c r="E160" s="204" t="str">
        <f ca="1">IF(($B160=" ")," ",VLOOKUP($B160,'C10 Entry Sheet'!$A$16:$K$515,6,FALSE))</f>
        <v xml:space="preserve"> </v>
      </c>
      <c r="F160" s="204" t="str">
        <f ca="1">IF(($B160=" ")," ",VLOOKUP($B160,'C10 Entry Sheet'!$A$16:$K$515,4,FALSE))</f>
        <v xml:space="preserve"> </v>
      </c>
      <c r="G160" s="204" t="str">
        <f ca="1">IF(($B160=" ")," ",VLOOKUP($B160,'C10 Entry Sheet'!$A$16:$K$515,5,FALSE))</f>
        <v xml:space="preserve"> </v>
      </c>
      <c r="H160" s="209" t="str">
        <f ca="1">IF(($B160=" "),"",VLOOKUP($B160,'C10 Entry Sheet'!$A$16:$K$515,7,FALSE))</f>
        <v/>
      </c>
      <c r="I160" s="205" t="str">
        <f ca="1">IF(($B160=" ")," ",VLOOKUP($B160,'C10 Entry Sheet'!$A$16:$K$515,8,FALSE))</f>
        <v xml:space="preserve"> </v>
      </c>
      <c r="J160" s="205" t="str">
        <f ca="1">IF(($B160=" ")," ",VLOOKUP($B160,'C10 Entry Sheet'!$A$16:$K$515,9,FALSE))</f>
        <v xml:space="preserve"> </v>
      </c>
      <c r="K160" s="205" t="str">
        <f ca="1">IF(($B160=" ")," ",VLOOKUP($B160,'C10 Entry Sheet'!$A$16:$K$515,10,FALSE))</f>
        <v xml:space="preserve"> </v>
      </c>
      <c r="L160" s="209" t="str">
        <f t="shared" ca="1" si="7"/>
        <v/>
      </c>
      <c r="M160" s="318" t="str">
        <f t="shared" ca="1" si="7"/>
        <v/>
      </c>
      <c r="N160" s="321" t="str">
        <f ca="1">IF(($B160=" ")," ",VLOOKUP($B160,'C10 Entry Sheet'!$A$16:$K$515,11,FALSE))</f>
        <v xml:space="preserve"> </v>
      </c>
    </row>
    <row r="161" spans="1:14" s="206" customFormat="1" ht="21.75" hidden="1" customHeight="1">
      <c r="A161" s="311">
        <f t="shared" si="6"/>
        <v>145</v>
      </c>
      <c r="B161" s="202" t="str">
        <f ca="1">IF(ISBLANK('C10 Entry Sheet'!A160)," ",CELL("contents",'C10 Entry Sheet'!A160))</f>
        <v xml:space="preserve"> </v>
      </c>
      <c r="C161" s="203" t="str">
        <f ca="1">IF(($B161=" ")," ",VLOOKUP($B161,'C10 Entry Sheet'!$A$16:$K$515,2,FALSE))</f>
        <v xml:space="preserve"> </v>
      </c>
      <c r="D161" s="203" t="str">
        <f ca="1">IF(($B161=" ")," ",VLOOKUP($B161,'C10 Entry Sheet'!$A$16:$K$515,3,FALSE))</f>
        <v xml:space="preserve"> </v>
      </c>
      <c r="E161" s="204" t="str">
        <f ca="1">IF(($B161=" ")," ",VLOOKUP($B161,'C10 Entry Sheet'!$A$16:$K$515,6,FALSE))</f>
        <v xml:space="preserve"> </v>
      </c>
      <c r="F161" s="204" t="str">
        <f ca="1">IF(($B161=" ")," ",VLOOKUP($B161,'C10 Entry Sheet'!$A$16:$K$515,4,FALSE))</f>
        <v xml:space="preserve"> </v>
      </c>
      <c r="G161" s="204" t="str">
        <f ca="1">IF(($B161=" ")," ",VLOOKUP($B161,'C10 Entry Sheet'!$A$16:$K$515,5,FALSE))</f>
        <v xml:space="preserve"> </v>
      </c>
      <c r="H161" s="209" t="str">
        <f ca="1">IF(($B161=" "),"",VLOOKUP($B161,'C10 Entry Sheet'!$A$16:$K$515,7,FALSE))</f>
        <v/>
      </c>
      <c r="I161" s="205" t="str">
        <f ca="1">IF(($B161=" ")," ",VLOOKUP($B161,'C10 Entry Sheet'!$A$16:$K$515,8,FALSE))</f>
        <v xml:space="preserve"> </v>
      </c>
      <c r="J161" s="205" t="str">
        <f ca="1">IF(($B161=" ")," ",VLOOKUP($B161,'C10 Entry Sheet'!$A$16:$K$515,9,FALSE))</f>
        <v xml:space="preserve"> </v>
      </c>
      <c r="K161" s="205" t="str">
        <f ca="1">IF(($B161=" ")," ",VLOOKUP($B161,'C10 Entry Sheet'!$A$16:$K$515,10,FALSE))</f>
        <v xml:space="preserve"> </v>
      </c>
      <c r="L161" s="209" t="str">
        <f t="shared" ca="1" si="7"/>
        <v/>
      </c>
      <c r="M161" s="318" t="str">
        <f t="shared" ca="1" si="7"/>
        <v/>
      </c>
      <c r="N161" s="321" t="str">
        <f ca="1">IF(($B161=" ")," ",VLOOKUP($B161,'C10 Entry Sheet'!$A$16:$K$515,11,FALSE))</f>
        <v xml:space="preserve"> </v>
      </c>
    </row>
    <row r="162" spans="1:14" s="206" customFormat="1" ht="21.75" hidden="1" customHeight="1">
      <c r="A162" s="311">
        <f t="shared" si="6"/>
        <v>146</v>
      </c>
      <c r="B162" s="202" t="str">
        <f ca="1">IF(ISBLANK('C10 Entry Sheet'!A161)," ",CELL("contents",'C10 Entry Sheet'!A161))</f>
        <v xml:space="preserve"> </v>
      </c>
      <c r="C162" s="203" t="str">
        <f ca="1">IF(($B162=" ")," ",VLOOKUP($B162,'C10 Entry Sheet'!$A$16:$K$515,2,FALSE))</f>
        <v xml:space="preserve"> </v>
      </c>
      <c r="D162" s="203" t="str">
        <f ca="1">IF(($B162=" ")," ",VLOOKUP($B162,'C10 Entry Sheet'!$A$16:$K$515,3,FALSE))</f>
        <v xml:space="preserve"> </v>
      </c>
      <c r="E162" s="204" t="str">
        <f ca="1">IF(($B162=" ")," ",VLOOKUP($B162,'C10 Entry Sheet'!$A$16:$K$515,6,FALSE))</f>
        <v xml:space="preserve"> </v>
      </c>
      <c r="F162" s="204" t="str">
        <f ca="1">IF(($B162=" ")," ",VLOOKUP($B162,'C10 Entry Sheet'!$A$16:$K$515,4,FALSE))</f>
        <v xml:space="preserve"> </v>
      </c>
      <c r="G162" s="204" t="str">
        <f ca="1">IF(($B162=" ")," ",VLOOKUP($B162,'C10 Entry Sheet'!$A$16:$K$515,5,FALSE))</f>
        <v xml:space="preserve"> </v>
      </c>
      <c r="H162" s="209" t="str">
        <f ca="1">IF(($B162=" "),"",VLOOKUP($B162,'C10 Entry Sheet'!$A$16:$K$515,7,FALSE))</f>
        <v/>
      </c>
      <c r="I162" s="205" t="str">
        <f ca="1">IF(($B162=" ")," ",VLOOKUP($B162,'C10 Entry Sheet'!$A$16:$K$515,8,FALSE))</f>
        <v xml:space="preserve"> </v>
      </c>
      <c r="J162" s="205" t="str">
        <f ca="1">IF(($B162=" ")," ",VLOOKUP($B162,'C10 Entry Sheet'!$A$16:$K$515,9,FALSE))</f>
        <v xml:space="preserve"> </v>
      </c>
      <c r="K162" s="205" t="str">
        <f ca="1">IF(($B162=" ")," ",VLOOKUP($B162,'C10 Entry Sheet'!$A$16:$K$515,10,FALSE))</f>
        <v xml:space="preserve"> </v>
      </c>
      <c r="L162" s="209" t="str">
        <f t="shared" ca="1" si="7"/>
        <v/>
      </c>
      <c r="M162" s="318" t="str">
        <f t="shared" ca="1" si="7"/>
        <v/>
      </c>
      <c r="N162" s="321" t="str">
        <f ca="1">IF(($B162=" ")," ",VLOOKUP($B162,'C10 Entry Sheet'!$A$16:$K$515,11,FALSE))</f>
        <v xml:space="preserve"> </v>
      </c>
    </row>
    <row r="163" spans="1:14" s="206" customFormat="1" ht="21.75" hidden="1" customHeight="1">
      <c r="A163" s="311">
        <f t="shared" si="6"/>
        <v>147</v>
      </c>
      <c r="B163" s="202" t="str">
        <f ca="1">IF(ISBLANK('C10 Entry Sheet'!A162)," ",CELL("contents",'C10 Entry Sheet'!A162))</f>
        <v xml:space="preserve"> </v>
      </c>
      <c r="C163" s="203" t="str">
        <f ca="1">IF(($B163=" ")," ",VLOOKUP($B163,'C10 Entry Sheet'!$A$16:$K$515,2,FALSE))</f>
        <v xml:space="preserve"> </v>
      </c>
      <c r="D163" s="203" t="str">
        <f ca="1">IF(($B163=" ")," ",VLOOKUP($B163,'C10 Entry Sheet'!$A$16:$K$515,3,FALSE))</f>
        <v xml:space="preserve"> </v>
      </c>
      <c r="E163" s="204" t="str">
        <f ca="1">IF(($B163=" ")," ",VLOOKUP($B163,'C10 Entry Sheet'!$A$16:$K$515,6,FALSE))</f>
        <v xml:space="preserve"> </v>
      </c>
      <c r="F163" s="204" t="str">
        <f ca="1">IF(($B163=" ")," ",VLOOKUP($B163,'C10 Entry Sheet'!$A$16:$K$515,4,FALSE))</f>
        <v xml:space="preserve"> </v>
      </c>
      <c r="G163" s="204" t="str">
        <f ca="1">IF(($B163=" ")," ",VLOOKUP($B163,'C10 Entry Sheet'!$A$16:$K$515,5,FALSE))</f>
        <v xml:space="preserve"> </v>
      </c>
      <c r="H163" s="209" t="str">
        <f ca="1">IF(($B163=" "),"",VLOOKUP($B163,'C10 Entry Sheet'!$A$16:$K$515,7,FALSE))</f>
        <v/>
      </c>
      <c r="I163" s="205" t="str">
        <f ca="1">IF(($B163=" ")," ",VLOOKUP($B163,'C10 Entry Sheet'!$A$16:$K$515,8,FALSE))</f>
        <v xml:space="preserve"> </v>
      </c>
      <c r="J163" s="205" t="str">
        <f ca="1">IF(($B163=" ")," ",VLOOKUP($B163,'C10 Entry Sheet'!$A$16:$K$515,9,FALSE))</f>
        <v xml:space="preserve"> </v>
      </c>
      <c r="K163" s="205" t="str">
        <f ca="1">IF(($B163=" ")," ",VLOOKUP($B163,'C10 Entry Sheet'!$A$16:$K$515,10,FALSE))</f>
        <v xml:space="preserve"> </v>
      </c>
      <c r="L163" s="209" t="str">
        <f t="shared" ca="1" si="7"/>
        <v/>
      </c>
      <c r="M163" s="318" t="str">
        <f t="shared" ca="1" si="7"/>
        <v/>
      </c>
      <c r="N163" s="321" t="str">
        <f ca="1">IF(($B163=" ")," ",VLOOKUP($B163,'C10 Entry Sheet'!$A$16:$K$515,11,FALSE))</f>
        <v xml:space="preserve"> </v>
      </c>
    </row>
    <row r="164" spans="1:14" s="206" customFormat="1" ht="21.75" hidden="1" customHeight="1">
      <c r="A164" s="311">
        <f t="shared" si="6"/>
        <v>148</v>
      </c>
      <c r="B164" s="202" t="str">
        <f ca="1">IF(ISBLANK('C10 Entry Sheet'!A163)," ",CELL("contents",'C10 Entry Sheet'!A163))</f>
        <v xml:space="preserve"> </v>
      </c>
      <c r="C164" s="203" t="str">
        <f ca="1">IF(($B164=" ")," ",VLOOKUP($B164,'C10 Entry Sheet'!$A$16:$K$515,2,FALSE))</f>
        <v xml:space="preserve"> </v>
      </c>
      <c r="D164" s="203" t="str">
        <f ca="1">IF(($B164=" ")," ",VLOOKUP($B164,'C10 Entry Sheet'!$A$16:$K$515,3,FALSE))</f>
        <v xml:space="preserve"> </v>
      </c>
      <c r="E164" s="204" t="str">
        <f ca="1">IF(($B164=" ")," ",VLOOKUP($B164,'C10 Entry Sheet'!$A$16:$K$515,6,FALSE))</f>
        <v xml:space="preserve"> </v>
      </c>
      <c r="F164" s="204" t="str">
        <f ca="1">IF(($B164=" ")," ",VLOOKUP($B164,'C10 Entry Sheet'!$A$16:$K$515,4,FALSE))</f>
        <v xml:space="preserve"> </v>
      </c>
      <c r="G164" s="204" t="str">
        <f ca="1">IF(($B164=" ")," ",VLOOKUP($B164,'C10 Entry Sheet'!$A$16:$K$515,5,FALSE))</f>
        <v xml:space="preserve"> </v>
      </c>
      <c r="H164" s="209" t="str">
        <f ca="1">IF(($B164=" "),"",VLOOKUP($B164,'C10 Entry Sheet'!$A$16:$K$515,7,FALSE))</f>
        <v/>
      </c>
      <c r="I164" s="205" t="str">
        <f ca="1">IF(($B164=" ")," ",VLOOKUP($B164,'C10 Entry Sheet'!$A$16:$K$515,8,FALSE))</f>
        <v xml:space="preserve"> </v>
      </c>
      <c r="J164" s="205" t="str">
        <f ca="1">IF(($B164=" ")," ",VLOOKUP($B164,'C10 Entry Sheet'!$A$16:$K$515,9,FALSE))</f>
        <v xml:space="preserve"> </v>
      </c>
      <c r="K164" s="205" t="str">
        <f ca="1">IF(($B164=" ")," ",VLOOKUP($B164,'C10 Entry Sheet'!$A$16:$K$515,10,FALSE))</f>
        <v xml:space="preserve"> </v>
      </c>
      <c r="L164" s="209" t="str">
        <f t="shared" ca="1" si="7"/>
        <v/>
      </c>
      <c r="M164" s="318" t="str">
        <f t="shared" ca="1" si="7"/>
        <v/>
      </c>
      <c r="N164" s="321" t="str">
        <f ca="1">IF(($B164=" ")," ",VLOOKUP($B164,'C10 Entry Sheet'!$A$16:$K$515,11,FALSE))</f>
        <v xml:space="preserve"> </v>
      </c>
    </row>
    <row r="165" spans="1:14" s="206" customFormat="1" ht="21.75" hidden="1" customHeight="1">
      <c r="A165" s="311">
        <f t="shared" si="6"/>
        <v>149</v>
      </c>
      <c r="B165" s="202" t="str">
        <f ca="1">IF(ISBLANK('C10 Entry Sheet'!A164)," ",CELL("contents",'C10 Entry Sheet'!A164))</f>
        <v xml:space="preserve"> </v>
      </c>
      <c r="C165" s="203" t="str">
        <f ca="1">IF(($B165=" ")," ",VLOOKUP($B165,'C10 Entry Sheet'!$A$16:$K$515,2,FALSE))</f>
        <v xml:space="preserve"> </v>
      </c>
      <c r="D165" s="203" t="str">
        <f ca="1">IF(($B165=" ")," ",VLOOKUP($B165,'C10 Entry Sheet'!$A$16:$K$515,3,FALSE))</f>
        <v xml:space="preserve"> </v>
      </c>
      <c r="E165" s="204" t="str">
        <f ca="1">IF(($B165=" ")," ",VLOOKUP($B165,'C10 Entry Sheet'!$A$16:$K$515,6,FALSE))</f>
        <v xml:space="preserve"> </v>
      </c>
      <c r="F165" s="204" t="str">
        <f ca="1">IF(($B165=" ")," ",VLOOKUP($B165,'C10 Entry Sheet'!$A$16:$K$515,4,FALSE))</f>
        <v xml:space="preserve"> </v>
      </c>
      <c r="G165" s="204" t="str">
        <f ca="1">IF(($B165=" ")," ",VLOOKUP($B165,'C10 Entry Sheet'!$A$16:$K$515,5,FALSE))</f>
        <v xml:space="preserve"> </v>
      </c>
      <c r="H165" s="209" t="str">
        <f ca="1">IF(($B165=" "),"",VLOOKUP($B165,'C10 Entry Sheet'!$A$16:$K$515,7,FALSE))</f>
        <v/>
      </c>
      <c r="I165" s="205" t="str">
        <f ca="1">IF(($B165=" ")," ",VLOOKUP($B165,'C10 Entry Sheet'!$A$16:$K$515,8,FALSE))</f>
        <v xml:space="preserve"> </v>
      </c>
      <c r="J165" s="205" t="str">
        <f ca="1">IF(($B165=" ")," ",VLOOKUP($B165,'C10 Entry Sheet'!$A$16:$K$515,9,FALSE))</f>
        <v xml:space="preserve"> </v>
      </c>
      <c r="K165" s="205" t="str">
        <f ca="1">IF(($B165=" ")," ",VLOOKUP($B165,'C10 Entry Sheet'!$A$16:$K$515,10,FALSE))</f>
        <v xml:space="preserve"> </v>
      </c>
      <c r="L165" s="209" t="str">
        <f t="shared" ca="1" si="7"/>
        <v/>
      </c>
      <c r="M165" s="318" t="str">
        <f t="shared" ca="1" si="7"/>
        <v/>
      </c>
      <c r="N165" s="321" t="str">
        <f ca="1">IF(($B165=" ")," ",VLOOKUP($B165,'C10 Entry Sheet'!$A$16:$K$515,11,FALSE))</f>
        <v xml:space="preserve"> </v>
      </c>
    </row>
    <row r="166" spans="1:14" s="206" customFormat="1" ht="21.75" hidden="1" customHeight="1">
      <c r="A166" s="311">
        <f t="shared" si="6"/>
        <v>150</v>
      </c>
      <c r="B166" s="202" t="str">
        <f ca="1">IF(ISBLANK('C10 Entry Sheet'!A165)," ",CELL("contents",'C10 Entry Sheet'!A165))</f>
        <v xml:space="preserve"> </v>
      </c>
      <c r="C166" s="203" t="str">
        <f ca="1">IF(($B166=" ")," ",VLOOKUP($B166,'C10 Entry Sheet'!$A$16:$K$515,2,FALSE))</f>
        <v xml:space="preserve"> </v>
      </c>
      <c r="D166" s="203" t="str">
        <f ca="1">IF(($B166=" ")," ",VLOOKUP($B166,'C10 Entry Sheet'!$A$16:$K$515,3,FALSE))</f>
        <v xml:space="preserve"> </v>
      </c>
      <c r="E166" s="204" t="str">
        <f ca="1">IF(($B166=" ")," ",VLOOKUP($B166,'C10 Entry Sheet'!$A$16:$K$515,6,FALSE))</f>
        <v xml:space="preserve"> </v>
      </c>
      <c r="F166" s="204" t="str">
        <f ca="1">IF(($B166=" ")," ",VLOOKUP($B166,'C10 Entry Sheet'!$A$16:$K$515,4,FALSE))</f>
        <v xml:space="preserve"> </v>
      </c>
      <c r="G166" s="204" t="str">
        <f ca="1">IF(($B166=" ")," ",VLOOKUP($B166,'C10 Entry Sheet'!$A$16:$K$515,5,FALSE))</f>
        <v xml:space="preserve"> </v>
      </c>
      <c r="H166" s="209" t="str">
        <f ca="1">IF(($B166=" "),"",VLOOKUP($B166,'C10 Entry Sheet'!$A$16:$K$515,7,FALSE))</f>
        <v/>
      </c>
      <c r="I166" s="205" t="str">
        <f ca="1">IF(($B166=" ")," ",VLOOKUP($B166,'C10 Entry Sheet'!$A$16:$K$515,8,FALSE))</f>
        <v xml:space="preserve"> </v>
      </c>
      <c r="J166" s="205" t="str">
        <f ca="1">IF(($B166=" ")," ",VLOOKUP($B166,'C10 Entry Sheet'!$A$16:$K$515,9,FALSE))</f>
        <v xml:space="preserve"> </v>
      </c>
      <c r="K166" s="205" t="str">
        <f ca="1">IF(($B166=" ")," ",VLOOKUP($B166,'C10 Entry Sheet'!$A$16:$K$515,10,FALSE))</f>
        <v xml:space="preserve"> </v>
      </c>
      <c r="L166" s="209" t="str">
        <f t="shared" ca="1" si="7"/>
        <v/>
      </c>
      <c r="M166" s="318" t="str">
        <f t="shared" ca="1" si="7"/>
        <v/>
      </c>
      <c r="N166" s="321" t="str">
        <f ca="1">IF(($B166=" ")," ",VLOOKUP($B166,'C10 Entry Sheet'!$A$16:$K$515,11,FALSE))</f>
        <v xml:space="preserve"> </v>
      </c>
    </row>
    <row r="167" spans="1:14" s="206" customFormat="1" ht="21.75" hidden="1" customHeight="1">
      <c r="A167" s="311">
        <f t="shared" si="6"/>
        <v>151</v>
      </c>
      <c r="B167" s="202" t="str">
        <f ca="1">IF(ISBLANK('C10 Entry Sheet'!A166)," ",CELL("contents",'C10 Entry Sheet'!A166))</f>
        <v xml:space="preserve"> </v>
      </c>
      <c r="C167" s="203" t="str">
        <f ca="1">IF(($B167=" ")," ",VLOOKUP($B167,'C10 Entry Sheet'!$A$16:$K$515,2,FALSE))</f>
        <v xml:space="preserve"> </v>
      </c>
      <c r="D167" s="203" t="str">
        <f ca="1">IF(($B167=" ")," ",VLOOKUP($B167,'C10 Entry Sheet'!$A$16:$K$515,3,FALSE))</f>
        <v xml:space="preserve"> </v>
      </c>
      <c r="E167" s="204" t="str">
        <f ca="1">IF(($B167=" ")," ",VLOOKUP($B167,'C10 Entry Sheet'!$A$16:$K$515,6,FALSE))</f>
        <v xml:space="preserve"> </v>
      </c>
      <c r="F167" s="204" t="str">
        <f ca="1">IF(($B167=" ")," ",VLOOKUP($B167,'C10 Entry Sheet'!$A$16:$K$515,4,FALSE))</f>
        <v xml:space="preserve"> </v>
      </c>
      <c r="G167" s="204" t="str">
        <f ca="1">IF(($B167=" ")," ",VLOOKUP($B167,'C10 Entry Sheet'!$A$16:$K$515,5,FALSE))</f>
        <v xml:space="preserve"> </v>
      </c>
      <c r="H167" s="209" t="str">
        <f ca="1">IF(($B167=" "),"",VLOOKUP($B167,'C10 Entry Sheet'!$A$16:$K$515,7,FALSE))</f>
        <v/>
      </c>
      <c r="I167" s="205" t="str">
        <f ca="1">IF(($B167=" ")," ",VLOOKUP($B167,'C10 Entry Sheet'!$A$16:$K$515,8,FALSE))</f>
        <v xml:space="preserve"> </v>
      </c>
      <c r="J167" s="205" t="str">
        <f ca="1">IF(($B167=" ")," ",VLOOKUP($B167,'C10 Entry Sheet'!$A$16:$K$515,9,FALSE))</f>
        <v xml:space="preserve"> </v>
      </c>
      <c r="K167" s="205" t="str">
        <f ca="1">IF(($B167=" ")," ",VLOOKUP($B167,'C10 Entry Sheet'!$A$16:$K$515,10,FALSE))</f>
        <v xml:space="preserve"> </v>
      </c>
      <c r="L167" s="209" t="str">
        <f t="shared" ca="1" si="7"/>
        <v/>
      </c>
      <c r="M167" s="318" t="str">
        <f t="shared" ca="1" si="7"/>
        <v/>
      </c>
      <c r="N167" s="321" t="str">
        <f ca="1">IF(($B167=" ")," ",VLOOKUP($B167,'C10 Entry Sheet'!$A$16:$K$515,11,FALSE))</f>
        <v xml:space="preserve"> </v>
      </c>
    </row>
    <row r="168" spans="1:14" s="206" customFormat="1" ht="21.75" hidden="1" customHeight="1">
      <c r="A168" s="311">
        <f t="shared" si="6"/>
        <v>152</v>
      </c>
      <c r="B168" s="202" t="str">
        <f ca="1">IF(ISBLANK('C10 Entry Sheet'!A167)," ",CELL("contents",'C10 Entry Sheet'!A167))</f>
        <v xml:space="preserve"> </v>
      </c>
      <c r="C168" s="203" t="str">
        <f ca="1">IF(($B168=" ")," ",VLOOKUP($B168,'C10 Entry Sheet'!$A$16:$K$515,2,FALSE))</f>
        <v xml:space="preserve"> </v>
      </c>
      <c r="D168" s="203" t="str">
        <f ca="1">IF(($B168=" ")," ",VLOOKUP($B168,'C10 Entry Sheet'!$A$16:$K$515,3,FALSE))</f>
        <v xml:space="preserve"> </v>
      </c>
      <c r="E168" s="204" t="str">
        <f ca="1">IF(($B168=" ")," ",VLOOKUP($B168,'C10 Entry Sheet'!$A$16:$K$515,6,FALSE))</f>
        <v xml:space="preserve"> </v>
      </c>
      <c r="F168" s="204" t="str">
        <f ca="1">IF(($B168=" ")," ",VLOOKUP($B168,'C10 Entry Sheet'!$A$16:$K$515,4,FALSE))</f>
        <v xml:space="preserve"> </v>
      </c>
      <c r="G168" s="204" t="str">
        <f ca="1">IF(($B168=" ")," ",VLOOKUP($B168,'C10 Entry Sheet'!$A$16:$K$515,5,FALSE))</f>
        <v xml:space="preserve"> </v>
      </c>
      <c r="H168" s="209" t="str">
        <f ca="1">IF(($B168=" "),"",VLOOKUP($B168,'C10 Entry Sheet'!$A$16:$K$515,7,FALSE))</f>
        <v/>
      </c>
      <c r="I168" s="205" t="str">
        <f ca="1">IF(($B168=" ")," ",VLOOKUP($B168,'C10 Entry Sheet'!$A$16:$K$515,8,FALSE))</f>
        <v xml:space="preserve"> </v>
      </c>
      <c r="J168" s="205" t="str">
        <f ca="1">IF(($B168=" ")," ",VLOOKUP($B168,'C10 Entry Sheet'!$A$16:$K$515,9,FALSE))</f>
        <v xml:space="preserve"> </v>
      </c>
      <c r="K168" s="205" t="str">
        <f ca="1">IF(($B168=" ")," ",VLOOKUP($B168,'C10 Entry Sheet'!$A$16:$K$515,10,FALSE))</f>
        <v xml:space="preserve"> </v>
      </c>
      <c r="L168" s="209" t="str">
        <f t="shared" ca="1" si="7"/>
        <v/>
      </c>
      <c r="M168" s="318" t="str">
        <f t="shared" ca="1" si="7"/>
        <v/>
      </c>
      <c r="N168" s="321" t="str">
        <f ca="1">IF(($B168=" ")," ",VLOOKUP($B168,'C10 Entry Sheet'!$A$16:$K$515,11,FALSE))</f>
        <v xml:space="preserve"> </v>
      </c>
    </row>
    <row r="169" spans="1:14" s="206" customFormat="1" ht="21.75" hidden="1" customHeight="1">
      <c r="A169" s="311">
        <f t="shared" si="6"/>
        <v>153</v>
      </c>
      <c r="B169" s="202" t="str">
        <f ca="1">IF(ISBLANK('C10 Entry Sheet'!A168)," ",CELL("contents",'C10 Entry Sheet'!A168))</f>
        <v xml:space="preserve"> </v>
      </c>
      <c r="C169" s="203" t="str">
        <f ca="1">IF(($B169=" ")," ",VLOOKUP($B169,'C10 Entry Sheet'!$A$16:$K$515,2,FALSE))</f>
        <v xml:space="preserve"> </v>
      </c>
      <c r="D169" s="203" t="str">
        <f ca="1">IF(($B169=" ")," ",VLOOKUP($B169,'C10 Entry Sheet'!$A$16:$K$515,3,FALSE))</f>
        <v xml:space="preserve"> </v>
      </c>
      <c r="E169" s="204" t="str">
        <f ca="1">IF(($B169=" ")," ",VLOOKUP($B169,'C10 Entry Sheet'!$A$16:$K$515,6,FALSE))</f>
        <v xml:space="preserve"> </v>
      </c>
      <c r="F169" s="204" t="str">
        <f ca="1">IF(($B169=" ")," ",VLOOKUP($B169,'C10 Entry Sheet'!$A$16:$K$515,4,FALSE))</f>
        <v xml:space="preserve"> </v>
      </c>
      <c r="G169" s="204" t="str">
        <f ca="1">IF(($B169=" ")," ",VLOOKUP($B169,'C10 Entry Sheet'!$A$16:$K$515,5,FALSE))</f>
        <v xml:space="preserve"> </v>
      </c>
      <c r="H169" s="209" t="str">
        <f ca="1">IF(($B169=" "),"",VLOOKUP($B169,'C10 Entry Sheet'!$A$16:$K$515,7,FALSE))</f>
        <v/>
      </c>
      <c r="I169" s="205" t="str">
        <f ca="1">IF(($B169=" ")," ",VLOOKUP($B169,'C10 Entry Sheet'!$A$16:$K$515,8,FALSE))</f>
        <v xml:space="preserve"> </v>
      </c>
      <c r="J169" s="205" t="str">
        <f ca="1">IF(($B169=" ")," ",VLOOKUP($B169,'C10 Entry Sheet'!$A$16:$K$515,9,FALSE))</f>
        <v xml:space="preserve"> </v>
      </c>
      <c r="K169" s="205" t="str">
        <f ca="1">IF(($B169=" ")," ",VLOOKUP($B169,'C10 Entry Sheet'!$A$16:$K$515,10,FALSE))</f>
        <v xml:space="preserve"> </v>
      </c>
      <c r="L169" s="209" t="str">
        <f t="shared" ca="1" si="7"/>
        <v/>
      </c>
      <c r="M169" s="318" t="str">
        <f t="shared" ca="1" si="7"/>
        <v/>
      </c>
      <c r="N169" s="321" t="str">
        <f ca="1">IF(($B169=" ")," ",VLOOKUP($B169,'C10 Entry Sheet'!$A$16:$K$515,11,FALSE))</f>
        <v xml:space="preserve"> </v>
      </c>
    </row>
    <row r="170" spans="1:14" s="206" customFormat="1" ht="21.75" hidden="1" customHeight="1">
      <c r="A170" s="311">
        <f t="shared" si="6"/>
        <v>154</v>
      </c>
      <c r="B170" s="202" t="str">
        <f ca="1">IF(ISBLANK('C10 Entry Sheet'!A169)," ",CELL("contents",'C10 Entry Sheet'!A169))</f>
        <v xml:space="preserve"> </v>
      </c>
      <c r="C170" s="203" t="str">
        <f ca="1">IF(($B170=" ")," ",VLOOKUP($B170,'C10 Entry Sheet'!$A$16:$K$515,2,FALSE))</f>
        <v xml:space="preserve"> </v>
      </c>
      <c r="D170" s="203" t="str">
        <f ca="1">IF(($B170=" ")," ",VLOOKUP($B170,'C10 Entry Sheet'!$A$16:$K$515,3,FALSE))</f>
        <v xml:space="preserve"> </v>
      </c>
      <c r="E170" s="204" t="str">
        <f ca="1">IF(($B170=" ")," ",VLOOKUP($B170,'C10 Entry Sheet'!$A$16:$K$515,6,FALSE))</f>
        <v xml:space="preserve"> </v>
      </c>
      <c r="F170" s="204" t="str">
        <f ca="1">IF(($B170=" ")," ",VLOOKUP($B170,'C10 Entry Sheet'!$A$16:$K$515,4,FALSE))</f>
        <v xml:space="preserve"> </v>
      </c>
      <c r="G170" s="204" t="str">
        <f ca="1">IF(($B170=" ")," ",VLOOKUP($B170,'C10 Entry Sheet'!$A$16:$K$515,5,FALSE))</f>
        <v xml:space="preserve"> </v>
      </c>
      <c r="H170" s="209" t="str">
        <f ca="1">IF(($B170=" "),"",VLOOKUP($B170,'C10 Entry Sheet'!$A$16:$K$515,7,FALSE))</f>
        <v/>
      </c>
      <c r="I170" s="205" t="str">
        <f ca="1">IF(($B170=" ")," ",VLOOKUP($B170,'C10 Entry Sheet'!$A$16:$K$515,8,FALSE))</f>
        <v xml:space="preserve"> </v>
      </c>
      <c r="J170" s="205" t="str">
        <f ca="1">IF(($B170=" ")," ",VLOOKUP($B170,'C10 Entry Sheet'!$A$16:$K$515,9,FALSE))</f>
        <v xml:space="preserve"> </v>
      </c>
      <c r="K170" s="205" t="str">
        <f ca="1">IF(($B170=" ")," ",VLOOKUP($B170,'C10 Entry Sheet'!$A$16:$K$515,10,FALSE))</f>
        <v xml:space="preserve"> </v>
      </c>
      <c r="L170" s="209" t="str">
        <f t="shared" ca="1" si="7"/>
        <v/>
      </c>
      <c r="M170" s="318" t="str">
        <f t="shared" ca="1" si="7"/>
        <v/>
      </c>
      <c r="N170" s="321" t="str">
        <f ca="1">IF(($B170=" ")," ",VLOOKUP($B170,'C10 Entry Sheet'!$A$16:$K$515,11,FALSE))</f>
        <v xml:space="preserve"> </v>
      </c>
    </row>
    <row r="171" spans="1:14" s="206" customFormat="1" ht="21.75" hidden="1" customHeight="1">
      <c r="A171" s="311">
        <f t="shared" si="6"/>
        <v>155</v>
      </c>
      <c r="B171" s="202" t="str">
        <f ca="1">IF(ISBLANK('C10 Entry Sheet'!A170)," ",CELL("contents",'C10 Entry Sheet'!A170))</f>
        <v xml:space="preserve"> </v>
      </c>
      <c r="C171" s="203" t="str">
        <f ca="1">IF(($B171=" ")," ",VLOOKUP($B171,'C10 Entry Sheet'!$A$16:$K$515,2,FALSE))</f>
        <v xml:space="preserve"> </v>
      </c>
      <c r="D171" s="203" t="str">
        <f ca="1">IF(($B171=" ")," ",VLOOKUP($B171,'C10 Entry Sheet'!$A$16:$K$515,3,FALSE))</f>
        <v xml:space="preserve"> </v>
      </c>
      <c r="E171" s="204" t="str">
        <f ca="1">IF(($B171=" ")," ",VLOOKUP($B171,'C10 Entry Sheet'!$A$16:$K$515,6,FALSE))</f>
        <v xml:space="preserve"> </v>
      </c>
      <c r="F171" s="204" t="str">
        <f ca="1">IF(($B171=" ")," ",VLOOKUP($B171,'C10 Entry Sheet'!$A$16:$K$515,4,FALSE))</f>
        <v xml:space="preserve"> </v>
      </c>
      <c r="G171" s="204" t="str">
        <f ca="1">IF(($B171=" ")," ",VLOOKUP($B171,'C10 Entry Sheet'!$A$16:$K$515,5,FALSE))</f>
        <v xml:space="preserve"> </v>
      </c>
      <c r="H171" s="209" t="str">
        <f ca="1">IF(($B171=" "),"",VLOOKUP($B171,'C10 Entry Sheet'!$A$16:$K$515,7,FALSE))</f>
        <v/>
      </c>
      <c r="I171" s="205" t="str">
        <f ca="1">IF(($B171=" ")," ",VLOOKUP($B171,'C10 Entry Sheet'!$A$16:$K$515,8,FALSE))</f>
        <v xml:space="preserve"> </v>
      </c>
      <c r="J171" s="205" t="str">
        <f ca="1">IF(($B171=" ")," ",VLOOKUP($B171,'C10 Entry Sheet'!$A$16:$K$515,9,FALSE))</f>
        <v xml:space="preserve"> </v>
      </c>
      <c r="K171" s="205" t="str">
        <f ca="1">IF(($B171=" ")," ",VLOOKUP($B171,'C10 Entry Sheet'!$A$16:$K$515,10,FALSE))</f>
        <v xml:space="preserve"> </v>
      </c>
      <c r="L171" s="209" t="str">
        <f t="shared" ca="1" si="7"/>
        <v/>
      </c>
      <c r="M171" s="318" t="str">
        <f t="shared" ca="1" si="7"/>
        <v/>
      </c>
      <c r="N171" s="321" t="str">
        <f ca="1">IF(($B171=" ")," ",VLOOKUP($B171,'C10 Entry Sheet'!$A$16:$K$515,11,FALSE))</f>
        <v xml:space="preserve"> </v>
      </c>
    </row>
    <row r="172" spans="1:14" s="206" customFormat="1" ht="21.75" hidden="1" customHeight="1">
      <c r="A172" s="311">
        <f t="shared" si="6"/>
        <v>156</v>
      </c>
      <c r="B172" s="202" t="str">
        <f ca="1">IF(ISBLANK('C10 Entry Sheet'!A171)," ",CELL("contents",'C10 Entry Sheet'!A171))</f>
        <v xml:space="preserve"> </v>
      </c>
      <c r="C172" s="203" t="str">
        <f ca="1">IF(($B172=" ")," ",VLOOKUP($B172,'C10 Entry Sheet'!$A$16:$K$515,2,FALSE))</f>
        <v xml:space="preserve"> </v>
      </c>
      <c r="D172" s="203" t="str">
        <f ca="1">IF(($B172=" ")," ",VLOOKUP($B172,'C10 Entry Sheet'!$A$16:$K$515,3,FALSE))</f>
        <v xml:space="preserve"> </v>
      </c>
      <c r="E172" s="204" t="str">
        <f ca="1">IF(($B172=" ")," ",VLOOKUP($B172,'C10 Entry Sheet'!$A$16:$K$515,6,FALSE))</f>
        <v xml:space="preserve"> </v>
      </c>
      <c r="F172" s="204" t="str">
        <f ca="1">IF(($B172=" ")," ",VLOOKUP($B172,'C10 Entry Sheet'!$A$16:$K$515,4,FALSE))</f>
        <v xml:space="preserve"> </v>
      </c>
      <c r="G172" s="204" t="str">
        <f ca="1">IF(($B172=" ")," ",VLOOKUP($B172,'C10 Entry Sheet'!$A$16:$K$515,5,FALSE))</f>
        <v xml:space="preserve"> </v>
      </c>
      <c r="H172" s="209" t="str">
        <f ca="1">IF(($B172=" "),"",VLOOKUP($B172,'C10 Entry Sheet'!$A$16:$K$515,7,FALSE))</f>
        <v/>
      </c>
      <c r="I172" s="205" t="str">
        <f ca="1">IF(($B172=" ")," ",VLOOKUP($B172,'C10 Entry Sheet'!$A$16:$K$515,8,FALSE))</f>
        <v xml:space="preserve"> </v>
      </c>
      <c r="J172" s="205" t="str">
        <f ca="1">IF(($B172=" ")," ",VLOOKUP($B172,'C10 Entry Sheet'!$A$16:$K$515,9,FALSE))</f>
        <v xml:space="preserve"> </v>
      </c>
      <c r="K172" s="205" t="str">
        <f ca="1">IF(($B172=" ")," ",VLOOKUP($B172,'C10 Entry Sheet'!$A$16:$K$515,10,FALSE))</f>
        <v xml:space="preserve"> </v>
      </c>
      <c r="L172" s="209" t="str">
        <f t="shared" ca="1" si="7"/>
        <v/>
      </c>
      <c r="M172" s="318" t="str">
        <f t="shared" ca="1" si="7"/>
        <v/>
      </c>
      <c r="N172" s="321" t="str">
        <f ca="1">IF(($B172=" ")," ",VLOOKUP($B172,'C10 Entry Sheet'!$A$16:$K$515,11,FALSE))</f>
        <v xml:space="preserve"> </v>
      </c>
    </row>
    <row r="173" spans="1:14" s="206" customFormat="1" ht="21.75" hidden="1" customHeight="1">
      <c r="A173" s="311">
        <f t="shared" si="6"/>
        <v>157</v>
      </c>
      <c r="B173" s="202" t="str">
        <f ca="1">IF(ISBLANK('C10 Entry Sheet'!A172)," ",CELL("contents",'C10 Entry Sheet'!A172))</f>
        <v xml:space="preserve"> </v>
      </c>
      <c r="C173" s="203" t="str">
        <f ca="1">IF(($B173=" ")," ",VLOOKUP($B173,'C10 Entry Sheet'!$A$16:$K$515,2,FALSE))</f>
        <v xml:space="preserve"> </v>
      </c>
      <c r="D173" s="203" t="str">
        <f ca="1">IF(($B173=" ")," ",VLOOKUP($B173,'C10 Entry Sheet'!$A$16:$K$515,3,FALSE))</f>
        <v xml:space="preserve"> </v>
      </c>
      <c r="E173" s="204" t="str">
        <f ca="1">IF(($B173=" ")," ",VLOOKUP($B173,'C10 Entry Sheet'!$A$16:$K$515,6,FALSE))</f>
        <v xml:space="preserve"> </v>
      </c>
      <c r="F173" s="204" t="str">
        <f ca="1">IF(($B173=" ")," ",VLOOKUP($B173,'C10 Entry Sheet'!$A$16:$K$515,4,FALSE))</f>
        <v xml:space="preserve"> </v>
      </c>
      <c r="G173" s="204" t="str">
        <f ca="1">IF(($B173=" ")," ",VLOOKUP($B173,'C10 Entry Sheet'!$A$16:$K$515,5,FALSE))</f>
        <v xml:space="preserve"> </v>
      </c>
      <c r="H173" s="209" t="str">
        <f ca="1">IF(($B173=" "),"",VLOOKUP($B173,'C10 Entry Sheet'!$A$16:$K$515,7,FALSE))</f>
        <v/>
      </c>
      <c r="I173" s="205" t="str">
        <f ca="1">IF(($B173=" ")," ",VLOOKUP($B173,'C10 Entry Sheet'!$A$16:$K$515,8,FALSE))</f>
        <v xml:space="preserve"> </v>
      </c>
      <c r="J173" s="205" t="str">
        <f ca="1">IF(($B173=" ")," ",VLOOKUP($B173,'C10 Entry Sheet'!$A$16:$K$515,9,FALSE))</f>
        <v xml:space="preserve"> </v>
      </c>
      <c r="K173" s="205" t="str">
        <f ca="1">IF(($B173=" ")," ",VLOOKUP($B173,'C10 Entry Sheet'!$A$16:$K$515,10,FALSE))</f>
        <v xml:space="preserve"> </v>
      </c>
      <c r="L173" s="209" t="str">
        <f t="shared" ca="1" si="7"/>
        <v/>
      </c>
      <c r="M173" s="318" t="str">
        <f t="shared" ca="1" si="7"/>
        <v/>
      </c>
      <c r="N173" s="321" t="str">
        <f ca="1">IF(($B173=" ")," ",VLOOKUP($B173,'C10 Entry Sheet'!$A$16:$K$515,11,FALSE))</f>
        <v xml:space="preserve"> </v>
      </c>
    </row>
    <row r="174" spans="1:14" s="206" customFormat="1" ht="21.75" hidden="1" customHeight="1">
      <c r="A174" s="311">
        <f t="shared" si="6"/>
        <v>158</v>
      </c>
      <c r="B174" s="202" t="str">
        <f ca="1">IF(ISBLANK('C10 Entry Sheet'!A173)," ",CELL("contents",'C10 Entry Sheet'!A173))</f>
        <v xml:space="preserve"> </v>
      </c>
      <c r="C174" s="203" t="str">
        <f ca="1">IF(($B174=" ")," ",VLOOKUP($B174,'C10 Entry Sheet'!$A$16:$K$515,2,FALSE))</f>
        <v xml:space="preserve"> </v>
      </c>
      <c r="D174" s="203" t="str">
        <f ca="1">IF(($B174=" ")," ",VLOOKUP($B174,'C10 Entry Sheet'!$A$16:$K$515,3,FALSE))</f>
        <v xml:space="preserve"> </v>
      </c>
      <c r="E174" s="204" t="str">
        <f ca="1">IF(($B174=" ")," ",VLOOKUP($B174,'C10 Entry Sheet'!$A$16:$K$515,6,FALSE))</f>
        <v xml:space="preserve"> </v>
      </c>
      <c r="F174" s="204" t="str">
        <f ca="1">IF(($B174=" ")," ",VLOOKUP($B174,'C10 Entry Sheet'!$A$16:$K$515,4,FALSE))</f>
        <v xml:space="preserve"> </v>
      </c>
      <c r="G174" s="204" t="str">
        <f ca="1">IF(($B174=" ")," ",VLOOKUP($B174,'C10 Entry Sheet'!$A$16:$K$515,5,FALSE))</f>
        <v xml:space="preserve"> </v>
      </c>
      <c r="H174" s="209" t="str">
        <f ca="1">IF(($B174=" "),"",VLOOKUP($B174,'C10 Entry Sheet'!$A$16:$K$515,7,FALSE))</f>
        <v/>
      </c>
      <c r="I174" s="205" t="str">
        <f ca="1">IF(($B174=" ")," ",VLOOKUP($B174,'C10 Entry Sheet'!$A$16:$K$515,8,FALSE))</f>
        <v xml:space="preserve"> </v>
      </c>
      <c r="J174" s="205" t="str">
        <f ca="1">IF(($B174=" ")," ",VLOOKUP($B174,'C10 Entry Sheet'!$A$16:$K$515,9,FALSE))</f>
        <v xml:space="preserve"> </v>
      </c>
      <c r="K174" s="205" t="str">
        <f ca="1">IF(($B174=" ")," ",VLOOKUP($B174,'C10 Entry Sheet'!$A$16:$K$515,10,FALSE))</f>
        <v xml:space="preserve"> </v>
      </c>
      <c r="L174" s="209" t="str">
        <f t="shared" ca="1" si="7"/>
        <v/>
      </c>
      <c r="M174" s="318" t="str">
        <f t="shared" ca="1" si="7"/>
        <v/>
      </c>
      <c r="N174" s="321" t="str">
        <f ca="1">IF(($B174=" ")," ",VLOOKUP($B174,'C10 Entry Sheet'!$A$16:$K$515,11,FALSE))</f>
        <v xml:space="preserve"> </v>
      </c>
    </row>
    <row r="175" spans="1:14" s="206" customFormat="1" ht="21.75" hidden="1" customHeight="1">
      <c r="A175" s="311">
        <f t="shared" si="6"/>
        <v>159</v>
      </c>
      <c r="B175" s="202" t="str">
        <f ca="1">IF(ISBLANK('C10 Entry Sheet'!A174)," ",CELL("contents",'C10 Entry Sheet'!A174))</f>
        <v xml:space="preserve"> </v>
      </c>
      <c r="C175" s="203" t="str">
        <f ca="1">IF(($B175=" ")," ",VLOOKUP($B175,'C10 Entry Sheet'!$A$16:$K$515,2,FALSE))</f>
        <v xml:space="preserve"> </v>
      </c>
      <c r="D175" s="203" t="str">
        <f ca="1">IF(($B175=" ")," ",VLOOKUP($B175,'C10 Entry Sheet'!$A$16:$K$515,3,FALSE))</f>
        <v xml:space="preserve"> </v>
      </c>
      <c r="E175" s="204" t="str">
        <f ca="1">IF(($B175=" ")," ",VLOOKUP($B175,'C10 Entry Sheet'!$A$16:$K$515,6,FALSE))</f>
        <v xml:space="preserve"> </v>
      </c>
      <c r="F175" s="204" t="str">
        <f ca="1">IF(($B175=" ")," ",VLOOKUP($B175,'C10 Entry Sheet'!$A$16:$K$515,4,FALSE))</f>
        <v xml:space="preserve"> </v>
      </c>
      <c r="G175" s="204" t="str">
        <f ca="1">IF(($B175=" ")," ",VLOOKUP($B175,'C10 Entry Sheet'!$A$16:$K$515,5,FALSE))</f>
        <v xml:space="preserve"> </v>
      </c>
      <c r="H175" s="209" t="str">
        <f ca="1">IF(($B175=" "),"",VLOOKUP($B175,'C10 Entry Sheet'!$A$16:$K$515,7,FALSE))</f>
        <v/>
      </c>
      <c r="I175" s="205" t="str">
        <f ca="1">IF(($B175=" ")," ",VLOOKUP($B175,'C10 Entry Sheet'!$A$16:$K$515,8,FALSE))</f>
        <v xml:space="preserve"> </v>
      </c>
      <c r="J175" s="205" t="str">
        <f ca="1">IF(($B175=" ")," ",VLOOKUP($B175,'C10 Entry Sheet'!$A$16:$K$515,9,FALSE))</f>
        <v xml:space="preserve"> </v>
      </c>
      <c r="K175" s="205" t="str">
        <f ca="1">IF(($B175=" ")," ",VLOOKUP($B175,'C10 Entry Sheet'!$A$16:$K$515,10,FALSE))</f>
        <v xml:space="preserve"> </v>
      </c>
      <c r="L175" s="209" t="str">
        <f t="shared" ca="1" si="7"/>
        <v/>
      </c>
      <c r="M175" s="318" t="str">
        <f t="shared" ca="1" si="7"/>
        <v/>
      </c>
      <c r="N175" s="321" t="str">
        <f ca="1">IF(($B175=" ")," ",VLOOKUP($B175,'C10 Entry Sheet'!$A$16:$K$515,11,FALSE))</f>
        <v xml:space="preserve"> </v>
      </c>
    </row>
    <row r="176" spans="1:14" s="206" customFormat="1" ht="21.75" hidden="1" customHeight="1">
      <c r="A176" s="311">
        <f t="shared" si="6"/>
        <v>160</v>
      </c>
      <c r="B176" s="202" t="str">
        <f ca="1">IF(ISBLANK('C10 Entry Sheet'!A175)," ",CELL("contents",'C10 Entry Sheet'!A175))</f>
        <v xml:space="preserve"> </v>
      </c>
      <c r="C176" s="203" t="str">
        <f ca="1">IF(($B176=" ")," ",VLOOKUP($B176,'C10 Entry Sheet'!$A$16:$K$515,2,FALSE))</f>
        <v xml:space="preserve"> </v>
      </c>
      <c r="D176" s="203" t="str">
        <f ca="1">IF(($B176=" ")," ",VLOOKUP($B176,'C10 Entry Sheet'!$A$16:$K$515,3,FALSE))</f>
        <v xml:space="preserve"> </v>
      </c>
      <c r="E176" s="204" t="str">
        <f ca="1">IF(($B176=" ")," ",VLOOKUP($B176,'C10 Entry Sheet'!$A$16:$K$515,6,FALSE))</f>
        <v xml:space="preserve"> </v>
      </c>
      <c r="F176" s="204" t="str">
        <f ca="1">IF(($B176=" ")," ",VLOOKUP($B176,'C10 Entry Sheet'!$A$16:$K$515,4,FALSE))</f>
        <v xml:space="preserve"> </v>
      </c>
      <c r="G176" s="204" t="str">
        <f ca="1">IF(($B176=" ")," ",VLOOKUP($B176,'C10 Entry Sheet'!$A$16:$K$515,5,FALSE))</f>
        <v xml:space="preserve"> </v>
      </c>
      <c r="H176" s="209" t="str">
        <f ca="1">IF(($B176=" "),"",VLOOKUP($B176,'C10 Entry Sheet'!$A$16:$K$515,7,FALSE))</f>
        <v/>
      </c>
      <c r="I176" s="205" t="str">
        <f ca="1">IF(($B176=" ")," ",VLOOKUP($B176,'C10 Entry Sheet'!$A$16:$K$515,8,FALSE))</f>
        <v xml:space="preserve"> </v>
      </c>
      <c r="J176" s="205" t="str">
        <f ca="1">IF(($B176=" ")," ",VLOOKUP($B176,'C10 Entry Sheet'!$A$16:$K$515,9,FALSE))</f>
        <v xml:space="preserve"> </v>
      </c>
      <c r="K176" s="205" t="str">
        <f ca="1">IF(($B176=" ")," ",VLOOKUP($B176,'C10 Entry Sheet'!$A$16:$K$515,10,FALSE))</f>
        <v xml:space="preserve"> </v>
      </c>
      <c r="L176" s="209" t="str">
        <f t="shared" ca="1" si="7"/>
        <v/>
      </c>
      <c r="M176" s="318" t="str">
        <f t="shared" ca="1" si="7"/>
        <v/>
      </c>
      <c r="N176" s="321" t="str">
        <f ca="1">IF(($B176=" ")," ",VLOOKUP($B176,'C10 Entry Sheet'!$A$16:$K$515,11,FALSE))</f>
        <v xml:space="preserve"> </v>
      </c>
    </row>
    <row r="177" spans="1:14" s="206" customFormat="1" ht="21.75" hidden="1" customHeight="1">
      <c r="A177" s="311">
        <f t="shared" si="6"/>
        <v>161</v>
      </c>
      <c r="B177" s="202" t="str">
        <f ca="1">IF(ISBLANK('C10 Entry Sheet'!A176)," ",CELL("contents",'C10 Entry Sheet'!A176))</f>
        <v xml:space="preserve"> </v>
      </c>
      <c r="C177" s="203" t="str">
        <f ca="1">IF(($B177=" ")," ",VLOOKUP($B177,'C10 Entry Sheet'!$A$16:$K$515,2,FALSE))</f>
        <v xml:space="preserve"> </v>
      </c>
      <c r="D177" s="203" t="str">
        <f ca="1">IF(($B177=" ")," ",VLOOKUP($B177,'C10 Entry Sheet'!$A$16:$K$515,3,FALSE))</f>
        <v xml:space="preserve"> </v>
      </c>
      <c r="E177" s="204" t="str">
        <f ca="1">IF(($B177=" ")," ",VLOOKUP($B177,'C10 Entry Sheet'!$A$16:$K$515,6,FALSE))</f>
        <v xml:space="preserve"> </v>
      </c>
      <c r="F177" s="204" t="str">
        <f ca="1">IF(($B177=" ")," ",VLOOKUP($B177,'C10 Entry Sheet'!$A$16:$K$515,4,FALSE))</f>
        <v xml:space="preserve"> </v>
      </c>
      <c r="G177" s="204" t="str">
        <f ca="1">IF(($B177=" ")," ",VLOOKUP($B177,'C10 Entry Sheet'!$A$16:$K$515,5,FALSE))</f>
        <v xml:space="preserve"> </v>
      </c>
      <c r="H177" s="209" t="str">
        <f ca="1">IF(($B177=" "),"",VLOOKUP($B177,'C10 Entry Sheet'!$A$16:$K$515,7,FALSE))</f>
        <v/>
      </c>
      <c r="I177" s="205" t="str">
        <f ca="1">IF(($B177=" ")," ",VLOOKUP($B177,'C10 Entry Sheet'!$A$16:$K$515,8,FALSE))</f>
        <v xml:space="preserve"> </v>
      </c>
      <c r="J177" s="205" t="str">
        <f ca="1">IF(($B177=" ")," ",VLOOKUP($B177,'C10 Entry Sheet'!$A$16:$K$515,9,FALSE))</f>
        <v xml:space="preserve"> </v>
      </c>
      <c r="K177" s="205" t="str">
        <f ca="1">IF(($B177=" ")," ",VLOOKUP($B177,'C10 Entry Sheet'!$A$16:$K$515,10,FALSE))</f>
        <v xml:space="preserve"> </v>
      </c>
      <c r="L177" s="209" t="str">
        <f t="shared" ca="1" si="7"/>
        <v/>
      </c>
      <c r="M177" s="318" t="str">
        <f t="shared" ca="1" si="7"/>
        <v/>
      </c>
      <c r="N177" s="321" t="str">
        <f ca="1">IF(($B177=" ")," ",VLOOKUP($B177,'C10 Entry Sheet'!$A$16:$K$515,11,FALSE))</f>
        <v xml:space="preserve"> </v>
      </c>
    </row>
    <row r="178" spans="1:14" s="206" customFormat="1" ht="21.75" hidden="1" customHeight="1">
      <c r="A178" s="311">
        <f t="shared" si="6"/>
        <v>162</v>
      </c>
      <c r="B178" s="202" t="str">
        <f ca="1">IF(ISBLANK('C10 Entry Sheet'!A177)," ",CELL("contents",'C10 Entry Sheet'!A177))</f>
        <v xml:space="preserve"> </v>
      </c>
      <c r="C178" s="203" t="str">
        <f ca="1">IF(($B178=" ")," ",VLOOKUP($B178,'C10 Entry Sheet'!$A$16:$K$515,2,FALSE))</f>
        <v xml:space="preserve"> </v>
      </c>
      <c r="D178" s="203" t="str">
        <f ca="1">IF(($B178=" ")," ",VLOOKUP($B178,'C10 Entry Sheet'!$A$16:$K$515,3,FALSE))</f>
        <v xml:space="preserve"> </v>
      </c>
      <c r="E178" s="204" t="str">
        <f ca="1">IF(($B178=" ")," ",VLOOKUP($B178,'C10 Entry Sheet'!$A$16:$K$515,6,FALSE))</f>
        <v xml:space="preserve"> </v>
      </c>
      <c r="F178" s="204" t="str">
        <f ca="1">IF(($B178=" ")," ",VLOOKUP($B178,'C10 Entry Sheet'!$A$16:$K$515,4,FALSE))</f>
        <v xml:space="preserve"> </v>
      </c>
      <c r="G178" s="204" t="str">
        <f ca="1">IF(($B178=" ")," ",VLOOKUP($B178,'C10 Entry Sheet'!$A$16:$K$515,5,FALSE))</f>
        <v xml:space="preserve"> </v>
      </c>
      <c r="H178" s="209" t="str">
        <f ca="1">IF(($B178=" "),"",VLOOKUP($B178,'C10 Entry Sheet'!$A$16:$K$515,7,FALSE))</f>
        <v/>
      </c>
      <c r="I178" s="205" t="str">
        <f ca="1">IF(($B178=" ")," ",VLOOKUP($B178,'C10 Entry Sheet'!$A$16:$K$515,8,FALSE))</f>
        <v xml:space="preserve"> </v>
      </c>
      <c r="J178" s="205" t="str">
        <f ca="1">IF(($B178=" ")," ",VLOOKUP($B178,'C10 Entry Sheet'!$A$16:$K$515,9,FALSE))</f>
        <v xml:space="preserve"> </v>
      </c>
      <c r="K178" s="205" t="str">
        <f ca="1">IF(($B178=" ")," ",VLOOKUP($B178,'C10 Entry Sheet'!$A$16:$K$515,10,FALSE))</f>
        <v xml:space="preserve"> </v>
      </c>
      <c r="L178" s="209" t="str">
        <f t="shared" ca="1" si="7"/>
        <v/>
      </c>
      <c r="M178" s="318" t="str">
        <f t="shared" ca="1" si="7"/>
        <v/>
      </c>
      <c r="N178" s="321" t="str">
        <f ca="1">IF(($B178=" ")," ",VLOOKUP($B178,'C10 Entry Sheet'!$A$16:$K$515,11,FALSE))</f>
        <v xml:space="preserve"> </v>
      </c>
    </row>
    <row r="179" spans="1:14" s="206" customFormat="1" ht="21.75" hidden="1" customHeight="1">
      <c r="A179" s="311">
        <f t="shared" si="6"/>
        <v>163</v>
      </c>
      <c r="B179" s="202" t="str">
        <f ca="1">IF(ISBLANK('C10 Entry Sheet'!A178)," ",CELL("contents",'C10 Entry Sheet'!A178))</f>
        <v xml:space="preserve"> </v>
      </c>
      <c r="C179" s="203" t="str">
        <f ca="1">IF(($B179=" ")," ",VLOOKUP($B179,'C10 Entry Sheet'!$A$16:$K$515,2,FALSE))</f>
        <v xml:space="preserve"> </v>
      </c>
      <c r="D179" s="203" t="str">
        <f ca="1">IF(($B179=" ")," ",VLOOKUP($B179,'C10 Entry Sheet'!$A$16:$K$515,3,FALSE))</f>
        <v xml:space="preserve"> </v>
      </c>
      <c r="E179" s="204" t="str">
        <f ca="1">IF(($B179=" ")," ",VLOOKUP($B179,'C10 Entry Sheet'!$A$16:$K$515,6,FALSE))</f>
        <v xml:space="preserve"> </v>
      </c>
      <c r="F179" s="204" t="str">
        <f ca="1">IF(($B179=" ")," ",VLOOKUP($B179,'C10 Entry Sheet'!$A$16:$K$515,4,FALSE))</f>
        <v xml:space="preserve"> </v>
      </c>
      <c r="G179" s="204" t="str">
        <f ca="1">IF(($B179=" ")," ",VLOOKUP($B179,'C10 Entry Sheet'!$A$16:$K$515,5,FALSE))</f>
        <v xml:space="preserve"> </v>
      </c>
      <c r="H179" s="209" t="str">
        <f ca="1">IF(($B179=" "),"",VLOOKUP($B179,'C10 Entry Sheet'!$A$16:$K$515,7,FALSE))</f>
        <v/>
      </c>
      <c r="I179" s="205" t="str">
        <f ca="1">IF(($B179=" ")," ",VLOOKUP($B179,'C10 Entry Sheet'!$A$16:$K$515,8,FALSE))</f>
        <v xml:space="preserve"> </v>
      </c>
      <c r="J179" s="205" t="str">
        <f ca="1">IF(($B179=" ")," ",VLOOKUP($B179,'C10 Entry Sheet'!$A$16:$K$515,9,FALSE))</f>
        <v xml:space="preserve"> </v>
      </c>
      <c r="K179" s="205" t="str">
        <f ca="1">IF(($B179=" ")," ",VLOOKUP($B179,'C10 Entry Sheet'!$A$16:$K$515,10,FALSE))</f>
        <v xml:space="preserve"> </v>
      </c>
      <c r="L179" s="209" t="str">
        <f t="shared" ca="1" si="7"/>
        <v/>
      </c>
      <c r="M179" s="318" t="str">
        <f t="shared" ca="1" si="7"/>
        <v/>
      </c>
      <c r="N179" s="321" t="str">
        <f ca="1">IF(($B179=" ")," ",VLOOKUP($B179,'C10 Entry Sheet'!$A$16:$K$515,11,FALSE))</f>
        <v xml:space="preserve"> </v>
      </c>
    </row>
    <row r="180" spans="1:14" s="206" customFormat="1" ht="21.75" hidden="1" customHeight="1">
      <c r="A180" s="311">
        <f t="shared" si="6"/>
        <v>164</v>
      </c>
      <c r="B180" s="202" t="str">
        <f ca="1">IF(ISBLANK('C10 Entry Sheet'!A179)," ",CELL("contents",'C10 Entry Sheet'!A179))</f>
        <v xml:space="preserve"> </v>
      </c>
      <c r="C180" s="203" t="str">
        <f ca="1">IF(($B180=" ")," ",VLOOKUP($B180,'C10 Entry Sheet'!$A$16:$K$515,2,FALSE))</f>
        <v xml:space="preserve"> </v>
      </c>
      <c r="D180" s="203" t="str">
        <f ca="1">IF(($B180=" ")," ",VLOOKUP($B180,'C10 Entry Sheet'!$A$16:$K$515,3,FALSE))</f>
        <v xml:space="preserve"> </v>
      </c>
      <c r="E180" s="204" t="str">
        <f ca="1">IF(($B180=" ")," ",VLOOKUP($B180,'C10 Entry Sheet'!$A$16:$K$515,6,FALSE))</f>
        <v xml:space="preserve"> </v>
      </c>
      <c r="F180" s="204" t="str">
        <f ca="1">IF(($B180=" ")," ",VLOOKUP($B180,'C10 Entry Sheet'!$A$16:$K$515,4,FALSE))</f>
        <v xml:space="preserve"> </v>
      </c>
      <c r="G180" s="204" t="str">
        <f ca="1">IF(($B180=" ")," ",VLOOKUP($B180,'C10 Entry Sheet'!$A$16:$K$515,5,FALSE))</f>
        <v xml:space="preserve"> </v>
      </c>
      <c r="H180" s="209" t="str">
        <f ca="1">IF(($B180=" "),"",VLOOKUP($B180,'C10 Entry Sheet'!$A$16:$K$515,7,FALSE))</f>
        <v/>
      </c>
      <c r="I180" s="205" t="str">
        <f ca="1">IF(($B180=" ")," ",VLOOKUP($B180,'C10 Entry Sheet'!$A$16:$K$515,8,FALSE))</f>
        <v xml:space="preserve"> </v>
      </c>
      <c r="J180" s="205" t="str">
        <f ca="1">IF(($B180=" ")," ",VLOOKUP($B180,'C10 Entry Sheet'!$A$16:$K$515,9,FALSE))</f>
        <v xml:space="preserve"> </v>
      </c>
      <c r="K180" s="205" t="str">
        <f ca="1">IF(($B180=" ")," ",VLOOKUP($B180,'C10 Entry Sheet'!$A$16:$K$515,10,FALSE))</f>
        <v xml:space="preserve"> </v>
      </c>
      <c r="L180" s="209" t="str">
        <f t="shared" ca="1" si="7"/>
        <v/>
      </c>
      <c r="M180" s="318" t="str">
        <f t="shared" ca="1" si="7"/>
        <v/>
      </c>
      <c r="N180" s="321" t="str">
        <f ca="1">IF(($B180=" ")," ",VLOOKUP($B180,'C10 Entry Sheet'!$A$16:$K$515,11,FALSE))</f>
        <v xml:space="preserve"> </v>
      </c>
    </row>
    <row r="181" spans="1:14" s="206" customFormat="1" ht="21.75" hidden="1" customHeight="1">
      <c r="A181" s="311">
        <f t="shared" si="6"/>
        <v>165</v>
      </c>
      <c r="B181" s="202" t="str">
        <f ca="1">IF(ISBLANK('C10 Entry Sheet'!A180)," ",CELL("contents",'C10 Entry Sheet'!A180))</f>
        <v xml:space="preserve"> </v>
      </c>
      <c r="C181" s="203" t="str">
        <f ca="1">IF(($B181=" ")," ",VLOOKUP($B181,'C10 Entry Sheet'!$A$16:$K$515,2,FALSE))</f>
        <v xml:space="preserve"> </v>
      </c>
      <c r="D181" s="203" t="str">
        <f ca="1">IF(($B181=" ")," ",VLOOKUP($B181,'C10 Entry Sheet'!$A$16:$K$515,3,FALSE))</f>
        <v xml:space="preserve"> </v>
      </c>
      <c r="E181" s="204" t="str">
        <f ca="1">IF(($B181=" ")," ",VLOOKUP($B181,'C10 Entry Sheet'!$A$16:$K$515,6,FALSE))</f>
        <v xml:space="preserve"> </v>
      </c>
      <c r="F181" s="204" t="str">
        <f ca="1">IF(($B181=" ")," ",VLOOKUP($B181,'C10 Entry Sheet'!$A$16:$K$515,4,FALSE))</f>
        <v xml:space="preserve"> </v>
      </c>
      <c r="G181" s="204" t="str">
        <f ca="1">IF(($B181=" ")," ",VLOOKUP($B181,'C10 Entry Sheet'!$A$16:$K$515,5,FALSE))</f>
        <v xml:space="preserve"> </v>
      </c>
      <c r="H181" s="209" t="str">
        <f ca="1">IF(($B181=" "),"",VLOOKUP($B181,'C10 Entry Sheet'!$A$16:$K$515,7,FALSE))</f>
        <v/>
      </c>
      <c r="I181" s="205" t="str">
        <f ca="1">IF(($B181=" ")," ",VLOOKUP($B181,'C10 Entry Sheet'!$A$16:$K$515,8,FALSE))</f>
        <v xml:space="preserve"> </v>
      </c>
      <c r="J181" s="205" t="str">
        <f ca="1">IF(($B181=" ")," ",VLOOKUP($B181,'C10 Entry Sheet'!$A$16:$K$515,9,FALSE))</f>
        <v xml:space="preserve"> </v>
      </c>
      <c r="K181" s="205" t="str">
        <f ca="1">IF(($B181=" ")," ",VLOOKUP($B181,'C10 Entry Sheet'!$A$16:$K$515,10,FALSE))</f>
        <v xml:space="preserve"> </v>
      </c>
      <c r="L181" s="209" t="str">
        <f t="shared" ca="1" si="7"/>
        <v/>
      </c>
      <c r="M181" s="318" t="str">
        <f t="shared" ca="1" si="7"/>
        <v/>
      </c>
      <c r="N181" s="321" t="str">
        <f ca="1">IF(($B181=" ")," ",VLOOKUP($B181,'C10 Entry Sheet'!$A$16:$K$515,11,FALSE))</f>
        <v xml:space="preserve"> </v>
      </c>
    </row>
    <row r="182" spans="1:14" s="206" customFormat="1" ht="21.75" hidden="1" customHeight="1">
      <c r="A182" s="311">
        <f t="shared" si="6"/>
        <v>166</v>
      </c>
      <c r="B182" s="202" t="str">
        <f ca="1">IF(ISBLANK('C10 Entry Sheet'!A181)," ",CELL("contents",'C10 Entry Sheet'!A181))</f>
        <v xml:space="preserve"> </v>
      </c>
      <c r="C182" s="203" t="str">
        <f ca="1">IF(($B182=" ")," ",VLOOKUP($B182,'C10 Entry Sheet'!$A$16:$K$515,2,FALSE))</f>
        <v xml:space="preserve"> </v>
      </c>
      <c r="D182" s="203" t="str">
        <f ca="1">IF(($B182=" ")," ",VLOOKUP($B182,'C10 Entry Sheet'!$A$16:$K$515,3,FALSE))</f>
        <v xml:space="preserve"> </v>
      </c>
      <c r="E182" s="204" t="str">
        <f ca="1">IF(($B182=" ")," ",VLOOKUP($B182,'C10 Entry Sheet'!$A$16:$K$515,6,FALSE))</f>
        <v xml:space="preserve"> </v>
      </c>
      <c r="F182" s="204" t="str">
        <f ca="1">IF(($B182=" ")," ",VLOOKUP($B182,'C10 Entry Sheet'!$A$16:$K$515,4,FALSE))</f>
        <v xml:space="preserve"> </v>
      </c>
      <c r="G182" s="204" t="str">
        <f ca="1">IF(($B182=" ")," ",VLOOKUP($B182,'C10 Entry Sheet'!$A$16:$K$515,5,FALSE))</f>
        <v xml:space="preserve"> </v>
      </c>
      <c r="H182" s="209" t="str">
        <f ca="1">IF(($B182=" "),"",VLOOKUP($B182,'C10 Entry Sheet'!$A$16:$K$515,7,FALSE))</f>
        <v/>
      </c>
      <c r="I182" s="205" t="str">
        <f ca="1">IF(($B182=" ")," ",VLOOKUP($B182,'C10 Entry Sheet'!$A$16:$K$515,8,FALSE))</f>
        <v xml:space="preserve"> </v>
      </c>
      <c r="J182" s="205" t="str">
        <f ca="1">IF(($B182=" ")," ",VLOOKUP($B182,'C10 Entry Sheet'!$A$16:$K$515,9,FALSE))</f>
        <v xml:space="preserve"> </v>
      </c>
      <c r="K182" s="205" t="str">
        <f ca="1">IF(($B182=" ")," ",VLOOKUP($B182,'C10 Entry Sheet'!$A$16:$K$515,10,FALSE))</f>
        <v xml:space="preserve"> </v>
      </c>
      <c r="L182" s="209" t="str">
        <f t="shared" ca="1" si="7"/>
        <v/>
      </c>
      <c r="M182" s="318" t="str">
        <f t="shared" ca="1" si="7"/>
        <v/>
      </c>
      <c r="N182" s="321" t="str">
        <f ca="1">IF(($B182=" ")," ",VLOOKUP($B182,'C10 Entry Sheet'!$A$16:$K$515,11,FALSE))</f>
        <v xml:space="preserve"> </v>
      </c>
    </row>
    <row r="183" spans="1:14" s="206" customFormat="1" ht="21.75" hidden="1" customHeight="1">
      <c r="A183" s="311">
        <f t="shared" si="6"/>
        <v>167</v>
      </c>
      <c r="B183" s="202" t="str">
        <f ca="1">IF(ISBLANK('C10 Entry Sheet'!A182)," ",CELL("contents",'C10 Entry Sheet'!A182))</f>
        <v xml:space="preserve"> </v>
      </c>
      <c r="C183" s="203" t="str">
        <f ca="1">IF(($B183=" ")," ",VLOOKUP($B183,'C10 Entry Sheet'!$A$16:$K$515,2,FALSE))</f>
        <v xml:space="preserve"> </v>
      </c>
      <c r="D183" s="203" t="str">
        <f ca="1">IF(($B183=" ")," ",VLOOKUP($B183,'C10 Entry Sheet'!$A$16:$K$515,3,FALSE))</f>
        <v xml:space="preserve"> </v>
      </c>
      <c r="E183" s="204" t="str">
        <f ca="1">IF(($B183=" ")," ",VLOOKUP($B183,'C10 Entry Sheet'!$A$16:$K$515,6,FALSE))</f>
        <v xml:space="preserve"> </v>
      </c>
      <c r="F183" s="204" t="str">
        <f ca="1">IF(($B183=" ")," ",VLOOKUP($B183,'C10 Entry Sheet'!$A$16:$K$515,4,FALSE))</f>
        <v xml:space="preserve"> </v>
      </c>
      <c r="G183" s="204" t="str">
        <f ca="1">IF(($B183=" ")," ",VLOOKUP($B183,'C10 Entry Sheet'!$A$16:$K$515,5,FALSE))</f>
        <v xml:space="preserve"> </v>
      </c>
      <c r="H183" s="209" t="str">
        <f ca="1">IF(($B183=" "),"",VLOOKUP($B183,'C10 Entry Sheet'!$A$16:$K$515,7,FALSE))</f>
        <v/>
      </c>
      <c r="I183" s="205" t="str">
        <f ca="1">IF(($B183=" ")," ",VLOOKUP($B183,'C10 Entry Sheet'!$A$16:$K$515,8,FALSE))</f>
        <v xml:space="preserve"> </v>
      </c>
      <c r="J183" s="205" t="str">
        <f ca="1">IF(($B183=" ")," ",VLOOKUP($B183,'C10 Entry Sheet'!$A$16:$K$515,9,FALSE))</f>
        <v xml:space="preserve"> </v>
      </c>
      <c r="K183" s="205" t="str">
        <f ca="1">IF(($B183=" ")," ",VLOOKUP($B183,'C10 Entry Sheet'!$A$16:$K$515,10,FALSE))</f>
        <v xml:space="preserve"> </v>
      </c>
      <c r="L183" s="209" t="str">
        <f t="shared" ca="1" si="7"/>
        <v/>
      </c>
      <c r="M183" s="318" t="str">
        <f t="shared" ca="1" si="7"/>
        <v/>
      </c>
      <c r="N183" s="321" t="str">
        <f ca="1">IF(($B183=" ")," ",VLOOKUP($B183,'C10 Entry Sheet'!$A$16:$K$515,11,FALSE))</f>
        <v xml:space="preserve"> </v>
      </c>
    </row>
    <row r="184" spans="1:14" s="206" customFormat="1" ht="21.75" hidden="1" customHeight="1">
      <c r="A184" s="311">
        <f t="shared" si="6"/>
        <v>168</v>
      </c>
      <c r="B184" s="202" t="str">
        <f ca="1">IF(ISBLANK('C10 Entry Sheet'!A183)," ",CELL("contents",'C10 Entry Sheet'!A183))</f>
        <v xml:space="preserve"> </v>
      </c>
      <c r="C184" s="203" t="str">
        <f ca="1">IF(($B184=" ")," ",VLOOKUP($B184,'C10 Entry Sheet'!$A$16:$K$515,2,FALSE))</f>
        <v xml:space="preserve"> </v>
      </c>
      <c r="D184" s="203" t="str">
        <f ca="1">IF(($B184=" ")," ",VLOOKUP($B184,'C10 Entry Sheet'!$A$16:$K$515,3,FALSE))</f>
        <v xml:space="preserve"> </v>
      </c>
      <c r="E184" s="204" t="str">
        <f ca="1">IF(($B184=" ")," ",VLOOKUP($B184,'C10 Entry Sheet'!$A$16:$K$515,6,FALSE))</f>
        <v xml:space="preserve"> </v>
      </c>
      <c r="F184" s="204" t="str">
        <f ca="1">IF(($B184=" ")," ",VLOOKUP($B184,'C10 Entry Sheet'!$A$16:$K$515,4,FALSE))</f>
        <v xml:space="preserve"> </v>
      </c>
      <c r="G184" s="204" t="str">
        <f ca="1">IF(($B184=" ")," ",VLOOKUP($B184,'C10 Entry Sheet'!$A$16:$K$515,5,FALSE))</f>
        <v xml:space="preserve"> </v>
      </c>
      <c r="H184" s="209" t="str">
        <f ca="1">IF(($B184=" "),"",VLOOKUP($B184,'C10 Entry Sheet'!$A$16:$K$515,7,FALSE))</f>
        <v/>
      </c>
      <c r="I184" s="205" t="str">
        <f ca="1">IF(($B184=" ")," ",VLOOKUP($B184,'C10 Entry Sheet'!$A$16:$K$515,8,FALSE))</f>
        <v xml:space="preserve"> </v>
      </c>
      <c r="J184" s="205" t="str">
        <f ca="1">IF(($B184=" ")," ",VLOOKUP($B184,'C10 Entry Sheet'!$A$16:$K$515,9,FALSE))</f>
        <v xml:space="preserve"> </v>
      </c>
      <c r="K184" s="205" t="str">
        <f ca="1">IF(($B184=" ")," ",VLOOKUP($B184,'C10 Entry Sheet'!$A$16:$K$515,10,FALSE))</f>
        <v xml:space="preserve"> </v>
      </c>
      <c r="L184" s="209" t="str">
        <f t="shared" ca="1" si="7"/>
        <v/>
      </c>
      <c r="M184" s="318" t="str">
        <f t="shared" ca="1" si="7"/>
        <v/>
      </c>
      <c r="N184" s="321" t="str">
        <f ca="1">IF(($B184=" ")," ",VLOOKUP($B184,'C10 Entry Sheet'!$A$16:$K$515,11,FALSE))</f>
        <v xml:space="preserve"> </v>
      </c>
    </row>
    <row r="185" spans="1:14" s="206" customFormat="1" ht="21.75" hidden="1" customHeight="1">
      <c r="A185" s="311">
        <f t="shared" si="6"/>
        <v>169</v>
      </c>
      <c r="B185" s="202" t="str">
        <f ca="1">IF(ISBLANK('C10 Entry Sheet'!A184)," ",CELL("contents",'C10 Entry Sheet'!A184))</f>
        <v xml:space="preserve"> </v>
      </c>
      <c r="C185" s="203" t="str">
        <f ca="1">IF(($B185=" ")," ",VLOOKUP($B185,'C10 Entry Sheet'!$A$16:$K$515,2,FALSE))</f>
        <v xml:space="preserve"> </v>
      </c>
      <c r="D185" s="203" t="str">
        <f ca="1">IF(($B185=" ")," ",VLOOKUP($B185,'C10 Entry Sheet'!$A$16:$K$515,3,FALSE))</f>
        <v xml:space="preserve"> </v>
      </c>
      <c r="E185" s="204" t="str">
        <f ca="1">IF(($B185=" ")," ",VLOOKUP($B185,'C10 Entry Sheet'!$A$16:$K$515,6,FALSE))</f>
        <v xml:space="preserve"> </v>
      </c>
      <c r="F185" s="204" t="str">
        <f ca="1">IF(($B185=" ")," ",VLOOKUP($B185,'C10 Entry Sheet'!$A$16:$K$515,4,FALSE))</f>
        <v xml:space="preserve"> </v>
      </c>
      <c r="G185" s="204" t="str">
        <f ca="1">IF(($B185=" ")," ",VLOOKUP($B185,'C10 Entry Sheet'!$A$16:$K$515,5,FALSE))</f>
        <v xml:space="preserve"> </v>
      </c>
      <c r="H185" s="209" t="str">
        <f ca="1">IF(($B185=" "),"",VLOOKUP($B185,'C10 Entry Sheet'!$A$16:$K$515,7,FALSE))</f>
        <v/>
      </c>
      <c r="I185" s="205" t="str">
        <f ca="1">IF(($B185=" ")," ",VLOOKUP($B185,'C10 Entry Sheet'!$A$16:$K$515,8,FALSE))</f>
        <v xml:space="preserve"> </v>
      </c>
      <c r="J185" s="205" t="str">
        <f ca="1">IF(($B185=" ")," ",VLOOKUP($B185,'C10 Entry Sheet'!$A$16:$K$515,9,FALSE))</f>
        <v xml:space="preserve"> </v>
      </c>
      <c r="K185" s="205" t="str">
        <f ca="1">IF(($B185=" ")," ",VLOOKUP($B185,'C10 Entry Sheet'!$A$16:$K$515,10,FALSE))</f>
        <v xml:space="preserve"> </v>
      </c>
      <c r="L185" s="209" t="str">
        <f t="shared" ca="1" si="7"/>
        <v/>
      </c>
      <c r="M185" s="318" t="str">
        <f t="shared" ca="1" si="7"/>
        <v/>
      </c>
      <c r="N185" s="321" t="str">
        <f ca="1">IF(($B185=" ")," ",VLOOKUP($B185,'C10 Entry Sheet'!$A$16:$K$515,11,FALSE))</f>
        <v xml:space="preserve"> </v>
      </c>
    </row>
    <row r="186" spans="1:14" s="206" customFormat="1" ht="21.75" hidden="1" customHeight="1">
      <c r="A186" s="311">
        <f t="shared" si="6"/>
        <v>170</v>
      </c>
      <c r="B186" s="202" t="str">
        <f ca="1">IF(ISBLANK('C10 Entry Sheet'!A185)," ",CELL("contents",'C10 Entry Sheet'!A185))</f>
        <v xml:space="preserve"> </v>
      </c>
      <c r="C186" s="203" t="str">
        <f ca="1">IF(($B186=" ")," ",VLOOKUP($B186,'C10 Entry Sheet'!$A$16:$K$515,2,FALSE))</f>
        <v xml:space="preserve"> </v>
      </c>
      <c r="D186" s="203" t="str">
        <f ca="1">IF(($B186=" ")," ",VLOOKUP($B186,'C10 Entry Sheet'!$A$16:$K$515,3,FALSE))</f>
        <v xml:space="preserve"> </v>
      </c>
      <c r="E186" s="204" t="str">
        <f ca="1">IF(($B186=" ")," ",VLOOKUP($B186,'C10 Entry Sheet'!$A$16:$K$515,6,FALSE))</f>
        <v xml:space="preserve"> </v>
      </c>
      <c r="F186" s="204" t="str">
        <f ca="1">IF(($B186=" ")," ",VLOOKUP($B186,'C10 Entry Sheet'!$A$16:$K$515,4,FALSE))</f>
        <v xml:space="preserve"> </v>
      </c>
      <c r="G186" s="204" t="str">
        <f ca="1">IF(($B186=" ")," ",VLOOKUP($B186,'C10 Entry Sheet'!$A$16:$K$515,5,FALSE))</f>
        <v xml:space="preserve"> </v>
      </c>
      <c r="H186" s="209" t="str">
        <f ca="1">IF(($B186=" "),"",VLOOKUP($B186,'C10 Entry Sheet'!$A$16:$K$515,7,FALSE))</f>
        <v/>
      </c>
      <c r="I186" s="205" t="str">
        <f ca="1">IF(($B186=" ")," ",VLOOKUP($B186,'C10 Entry Sheet'!$A$16:$K$515,8,FALSE))</f>
        <v xml:space="preserve"> </v>
      </c>
      <c r="J186" s="205" t="str">
        <f ca="1">IF(($B186=" ")," ",VLOOKUP($B186,'C10 Entry Sheet'!$A$16:$K$515,9,FALSE))</f>
        <v xml:space="preserve"> </v>
      </c>
      <c r="K186" s="205" t="str">
        <f ca="1">IF(($B186=" ")," ",VLOOKUP($B186,'C10 Entry Sheet'!$A$16:$K$515,10,FALSE))</f>
        <v xml:space="preserve"> </v>
      </c>
      <c r="L186" s="209" t="str">
        <f t="shared" ca="1" si="7"/>
        <v/>
      </c>
      <c r="M186" s="318" t="str">
        <f t="shared" ca="1" si="7"/>
        <v/>
      </c>
      <c r="N186" s="321" t="str">
        <f ca="1">IF(($B186=" ")," ",VLOOKUP($B186,'C10 Entry Sheet'!$A$16:$K$515,11,FALSE))</f>
        <v xml:space="preserve"> </v>
      </c>
    </row>
    <row r="187" spans="1:14" s="206" customFormat="1" ht="21.75" hidden="1" customHeight="1">
      <c r="A187" s="311">
        <f t="shared" si="6"/>
        <v>171</v>
      </c>
      <c r="B187" s="202" t="str">
        <f ca="1">IF(ISBLANK('C10 Entry Sheet'!A186)," ",CELL("contents",'C10 Entry Sheet'!A186))</f>
        <v xml:space="preserve"> </v>
      </c>
      <c r="C187" s="203" t="str">
        <f ca="1">IF(($B187=" ")," ",VLOOKUP($B187,'C10 Entry Sheet'!$A$16:$K$515,2,FALSE))</f>
        <v xml:space="preserve"> </v>
      </c>
      <c r="D187" s="203" t="str">
        <f ca="1">IF(($B187=" ")," ",VLOOKUP($B187,'C10 Entry Sheet'!$A$16:$K$515,3,FALSE))</f>
        <v xml:space="preserve"> </v>
      </c>
      <c r="E187" s="204" t="str">
        <f ca="1">IF(($B187=" ")," ",VLOOKUP($B187,'C10 Entry Sheet'!$A$16:$K$515,6,FALSE))</f>
        <v xml:space="preserve"> </v>
      </c>
      <c r="F187" s="204" t="str">
        <f ca="1">IF(($B187=" ")," ",VLOOKUP($B187,'C10 Entry Sheet'!$A$16:$K$515,4,FALSE))</f>
        <v xml:space="preserve"> </v>
      </c>
      <c r="G187" s="204" t="str">
        <f ca="1">IF(($B187=" ")," ",VLOOKUP($B187,'C10 Entry Sheet'!$A$16:$K$515,5,FALSE))</f>
        <v xml:space="preserve"> </v>
      </c>
      <c r="H187" s="209" t="str">
        <f ca="1">IF(($B187=" "),"",VLOOKUP($B187,'C10 Entry Sheet'!$A$16:$K$515,7,FALSE))</f>
        <v/>
      </c>
      <c r="I187" s="205" t="str">
        <f ca="1">IF(($B187=" ")," ",VLOOKUP($B187,'C10 Entry Sheet'!$A$16:$K$515,8,FALSE))</f>
        <v xml:space="preserve"> </v>
      </c>
      <c r="J187" s="205" t="str">
        <f ca="1">IF(($B187=" ")," ",VLOOKUP($B187,'C10 Entry Sheet'!$A$16:$K$515,9,FALSE))</f>
        <v xml:space="preserve"> </v>
      </c>
      <c r="K187" s="205" t="str">
        <f ca="1">IF(($B187=" ")," ",VLOOKUP($B187,'C10 Entry Sheet'!$A$16:$K$515,10,FALSE))</f>
        <v xml:space="preserve"> </v>
      </c>
      <c r="L187" s="209" t="str">
        <f t="shared" ca="1" si="7"/>
        <v/>
      </c>
      <c r="M187" s="318" t="str">
        <f t="shared" ca="1" si="7"/>
        <v/>
      </c>
      <c r="N187" s="321" t="str">
        <f ca="1">IF(($B187=" ")," ",VLOOKUP($B187,'C10 Entry Sheet'!$A$16:$K$515,11,FALSE))</f>
        <v xml:space="preserve"> </v>
      </c>
    </row>
    <row r="188" spans="1:14" s="206" customFormat="1" ht="21.75" hidden="1" customHeight="1">
      <c r="A188" s="311">
        <f t="shared" si="6"/>
        <v>172</v>
      </c>
      <c r="B188" s="202" t="str">
        <f ca="1">IF(ISBLANK('C10 Entry Sheet'!A187)," ",CELL("contents",'C10 Entry Sheet'!A187))</f>
        <v xml:space="preserve"> </v>
      </c>
      <c r="C188" s="203" t="str">
        <f ca="1">IF(($B188=" ")," ",VLOOKUP($B188,'C10 Entry Sheet'!$A$16:$K$515,2,FALSE))</f>
        <v xml:space="preserve"> </v>
      </c>
      <c r="D188" s="203" t="str">
        <f ca="1">IF(($B188=" ")," ",VLOOKUP($B188,'C10 Entry Sheet'!$A$16:$K$515,3,FALSE))</f>
        <v xml:space="preserve"> </v>
      </c>
      <c r="E188" s="204" t="str">
        <f ca="1">IF(($B188=" ")," ",VLOOKUP($B188,'C10 Entry Sheet'!$A$16:$K$515,6,FALSE))</f>
        <v xml:space="preserve"> </v>
      </c>
      <c r="F188" s="204" t="str">
        <f ca="1">IF(($B188=" ")," ",VLOOKUP($B188,'C10 Entry Sheet'!$A$16:$K$515,4,FALSE))</f>
        <v xml:space="preserve"> </v>
      </c>
      <c r="G188" s="204" t="str">
        <f ca="1">IF(($B188=" ")," ",VLOOKUP($B188,'C10 Entry Sheet'!$A$16:$K$515,5,FALSE))</f>
        <v xml:space="preserve"> </v>
      </c>
      <c r="H188" s="209" t="str">
        <f ca="1">IF(($B188=" "),"",VLOOKUP($B188,'C10 Entry Sheet'!$A$16:$K$515,7,FALSE))</f>
        <v/>
      </c>
      <c r="I188" s="205" t="str">
        <f ca="1">IF(($B188=" ")," ",VLOOKUP($B188,'C10 Entry Sheet'!$A$16:$K$515,8,FALSE))</f>
        <v xml:space="preserve"> </v>
      </c>
      <c r="J188" s="205" t="str">
        <f ca="1">IF(($B188=" ")," ",VLOOKUP($B188,'C10 Entry Sheet'!$A$16:$K$515,9,FALSE))</f>
        <v xml:space="preserve"> </v>
      </c>
      <c r="K188" s="205" t="str">
        <f ca="1">IF(($B188=" ")," ",VLOOKUP($B188,'C10 Entry Sheet'!$A$16:$K$515,10,FALSE))</f>
        <v xml:space="preserve"> </v>
      </c>
      <c r="L188" s="209" t="str">
        <f t="shared" ca="1" si="7"/>
        <v/>
      </c>
      <c r="M188" s="318" t="str">
        <f t="shared" ca="1" si="7"/>
        <v/>
      </c>
      <c r="N188" s="321" t="str">
        <f ca="1">IF(($B188=" ")," ",VLOOKUP($B188,'C10 Entry Sheet'!$A$16:$K$515,11,FALSE))</f>
        <v xml:space="preserve"> </v>
      </c>
    </row>
    <row r="189" spans="1:14" s="206" customFormat="1" ht="21.75" hidden="1" customHeight="1">
      <c r="A189" s="311">
        <f t="shared" si="6"/>
        <v>173</v>
      </c>
      <c r="B189" s="202" t="str">
        <f ca="1">IF(ISBLANK('C10 Entry Sheet'!A188)," ",CELL("contents",'C10 Entry Sheet'!A188))</f>
        <v xml:space="preserve"> </v>
      </c>
      <c r="C189" s="203" t="str">
        <f ca="1">IF(($B189=" ")," ",VLOOKUP($B189,'C10 Entry Sheet'!$A$16:$K$515,2,FALSE))</f>
        <v xml:space="preserve"> </v>
      </c>
      <c r="D189" s="203" t="str">
        <f ca="1">IF(($B189=" ")," ",VLOOKUP($B189,'C10 Entry Sheet'!$A$16:$K$515,3,FALSE))</f>
        <v xml:space="preserve"> </v>
      </c>
      <c r="E189" s="204" t="str">
        <f ca="1">IF(($B189=" ")," ",VLOOKUP($B189,'C10 Entry Sheet'!$A$16:$K$515,6,FALSE))</f>
        <v xml:space="preserve"> </v>
      </c>
      <c r="F189" s="204" t="str">
        <f ca="1">IF(($B189=" ")," ",VLOOKUP($B189,'C10 Entry Sheet'!$A$16:$K$515,4,FALSE))</f>
        <v xml:space="preserve"> </v>
      </c>
      <c r="G189" s="204" t="str">
        <f ca="1">IF(($B189=" ")," ",VLOOKUP($B189,'C10 Entry Sheet'!$A$16:$K$515,5,FALSE))</f>
        <v xml:space="preserve"> </v>
      </c>
      <c r="H189" s="209" t="str">
        <f ca="1">IF(($B189=" "),"",VLOOKUP($B189,'C10 Entry Sheet'!$A$16:$K$515,7,FALSE))</f>
        <v/>
      </c>
      <c r="I189" s="205" t="str">
        <f ca="1">IF(($B189=" ")," ",VLOOKUP($B189,'C10 Entry Sheet'!$A$16:$K$515,8,FALSE))</f>
        <v xml:space="preserve"> </v>
      </c>
      <c r="J189" s="205" t="str">
        <f ca="1">IF(($B189=" ")," ",VLOOKUP($B189,'C10 Entry Sheet'!$A$16:$K$515,9,FALSE))</f>
        <v xml:space="preserve"> </v>
      </c>
      <c r="K189" s="205" t="str">
        <f ca="1">IF(($B189=" ")," ",VLOOKUP($B189,'C10 Entry Sheet'!$A$16:$K$515,10,FALSE))</f>
        <v xml:space="preserve"> </v>
      </c>
      <c r="L189" s="209" t="str">
        <f t="shared" ca="1" si="7"/>
        <v/>
      </c>
      <c r="M189" s="318" t="str">
        <f t="shared" ca="1" si="7"/>
        <v/>
      </c>
      <c r="N189" s="321" t="str">
        <f ca="1">IF(($B189=" ")," ",VLOOKUP($B189,'C10 Entry Sheet'!$A$16:$K$515,11,FALSE))</f>
        <v xml:space="preserve"> </v>
      </c>
    </row>
    <row r="190" spans="1:14" s="206" customFormat="1" ht="21.75" hidden="1" customHeight="1">
      <c r="A190" s="311">
        <f t="shared" si="6"/>
        <v>174</v>
      </c>
      <c r="B190" s="202" t="str">
        <f ca="1">IF(ISBLANK('C10 Entry Sheet'!A189)," ",CELL("contents",'C10 Entry Sheet'!A189))</f>
        <v xml:space="preserve"> </v>
      </c>
      <c r="C190" s="203" t="str">
        <f ca="1">IF(($B190=" ")," ",VLOOKUP($B190,'C10 Entry Sheet'!$A$16:$K$515,2,FALSE))</f>
        <v xml:space="preserve"> </v>
      </c>
      <c r="D190" s="203" t="str">
        <f ca="1">IF(($B190=" ")," ",VLOOKUP($B190,'C10 Entry Sheet'!$A$16:$K$515,3,FALSE))</f>
        <v xml:space="preserve"> </v>
      </c>
      <c r="E190" s="204" t="str">
        <f ca="1">IF(($B190=" ")," ",VLOOKUP($B190,'C10 Entry Sheet'!$A$16:$K$515,6,FALSE))</f>
        <v xml:space="preserve"> </v>
      </c>
      <c r="F190" s="204" t="str">
        <f ca="1">IF(($B190=" ")," ",VLOOKUP($B190,'C10 Entry Sheet'!$A$16:$K$515,4,FALSE))</f>
        <v xml:space="preserve"> </v>
      </c>
      <c r="G190" s="204" t="str">
        <f ca="1">IF(($B190=" ")," ",VLOOKUP($B190,'C10 Entry Sheet'!$A$16:$K$515,5,FALSE))</f>
        <v xml:space="preserve"> </v>
      </c>
      <c r="H190" s="209" t="str">
        <f ca="1">IF(($B190=" "),"",VLOOKUP($B190,'C10 Entry Sheet'!$A$16:$K$515,7,FALSE))</f>
        <v/>
      </c>
      <c r="I190" s="205" t="str">
        <f ca="1">IF(($B190=" ")," ",VLOOKUP($B190,'C10 Entry Sheet'!$A$16:$K$515,8,FALSE))</f>
        <v xml:space="preserve"> </v>
      </c>
      <c r="J190" s="205" t="str">
        <f ca="1">IF(($B190=" ")," ",VLOOKUP($B190,'C10 Entry Sheet'!$A$16:$K$515,9,FALSE))</f>
        <v xml:space="preserve"> </v>
      </c>
      <c r="K190" s="205" t="str">
        <f ca="1">IF(($B190=" ")," ",VLOOKUP($B190,'C10 Entry Sheet'!$A$16:$K$515,10,FALSE))</f>
        <v xml:space="preserve"> </v>
      </c>
      <c r="L190" s="209" t="str">
        <f t="shared" ca="1" si="7"/>
        <v/>
      </c>
      <c r="M190" s="318" t="str">
        <f t="shared" ca="1" si="7"/>
        <v/>
      </c>
      <c r="N190" s="321" t="str">
        <f ca="1">IF(($B190=" ")," ",VLOOKUP($B190,'C10 Entry Sheet'!$A$16:$K$515,11,FALSE))</f>
        <v xml:space="preserve"> </v>
      </c>
    </row>
    <row r="191" spans="1:14" s="206" customFormat="1" ht="21.75" hidden="1" customHeight="1">
      <c r="A191" s="311">
        <f t="shared" si="6"/>
        <v>175</v>
      </c>
      <c r="B191" s="202" t="str">
        <f ca="1">IF(ISBLANK('C10 Entry Sheet'!A190)," ",CELL("contents",'C10 Entry Sheet'!A190))</f>
        <v xml:space="preserve"> </v>
      </c>
      <c r="C191" s="203" t="str">
        <f ca="1">IF(($B191=" ")," ",VLOOKUP($B191,'C10 Entry Sheet'!$A$16:$K$515,2,FALSE))</f>
        <v xml:space="preserve"> </v>
      </c>
      <c r="D191" s="203" t="str">
        <f ca="1">IF(($B191=" ")," ",VLOOKUP($B191,'C10 Entry Sheet'!$A$16:$K$515,3,FALSE))</f>
        <v xml:space="preserve"> </v>
      </c>
      <c r="E191" s="204" t="str">
        <f ca="1">IF(($B191=" ")," ",VLOOKUP($B191,'C10 Entry Sheet'!$A$16:$K$515,6,FALSE))</f>
        <v xml:space="preserve"> </v>
      </c>
      <c r="F191" s="204" t="str">
        <f ca="1">IF(($B191=" ")," ",VLOOKUP($B191,'C10 Entry Sheet'!$A$16:$K$515,4,FALSE))</f>
        <v xml:space="preserve"> </v>
      </c>
      <c r="G191" s="204" t="str">
        <f ca="1">IF(($B191=" ")," ",VLOOKUP($B191,'C10 Entry Sheet'!$A$16:$K$515,5,FALSE))</f>
        <v xml:space="preserve"> </v>
      </c>
      <c r="H191" s="209" t="str">
        <f ca="1">IF(($B191=" "),"",VLOOKUP($B191,'C10 Entry Sheet'!$A$16:$K$515,7,FALSE))</f>
        <v/>
      </c>
      <c r="I191" s="205" t="str">
        <f ca="1">IF(($B191=" ")," ",VLOOKUP($B191,'C10 Entry Sheet'!$A$16:$K$515,8,FALSE))</f>
        <v xml:space="preserve"> </v>
      </c>
      <c r="J191" s="205" t="str">
        <f ca="1">IF(($B191=" ")," ",VLOOKUP($B191,'C10 Entry Sheet'!$A$16:$K$515,9,FALSE))</f>
        <v xml:space="preserve"> </v>
      </c>
      <c r="K191" s="205" t="str">
        <f ca="1">IF(($B191=" ")," ",VLOOKUP($B191,'C10 Entry Sheet'!$A$16:$K$515,10,FALSE))</f>
        <v xml:space="preserve"> </v>
      </c>
      <c r="L191" s="209" t="str">
        <f t="shared" ca="1" si="7"/>
        <v/>
      </c>
      <c r="M191" s="318" t="str">
        <f t="shared" ca="1" si="7"/>
        <v/>
      </c>
      <c r="N191" s="321" t="str">
        <f ca="1">IF(($B191=" ")," ",VLOOKUP($B191,'C10 Entry Sheet'!$A$16:$K$515,11,FALSE))</f>
        <v xml:space="preserve"> </v>
      </c>
    </row>
    <row r="192" spans="1:14" s="206" customFormat="1" ht="21.75" hidden="1" customHeight="1">
      <c r="A192" s="311">
        <f t="shared" si="6"/>
        <v>176</v>
      </c>
      <c r="B192" s="202" t="str">
        <f ca="1">IF(ISBLANK('C10 Entry Sheet'!A191)," ",CELL("contents",'C10 Entry Sheet'!A191))</f>
        <v xml:space="preserve"> </v>
      </c>
      <c r="C192" s="203" t="str">
        <f ca="1">IF(($B192=" ")," ",VLOOKUP($B192,'C10 Entry Sheet'!$A$16:$K$515,2,FALSE))</f>
        <v xml:space="preserve"> </v>
      </c>
      <c r="D192" s="203" t="str">
        <f ca="1">IF(($B192=" ")," ",VLOOKUP($B192,'C10 Entry Sheet'!$A$16:$K$515,3,FALSE))</f>
        <v xml:space="preserve"> </v>
      </c>
      <c r="E192" s="204" t="str">
        <f ca="1">IF(($B192=" ")," ",VLOOKUP($B192,'C10 Entry Sheet'!$A$16:$K$515,6,FALSE))</f>
        <v xml:space="preserve"> </v>
      </c>
      <c r="F192" s="204" t="str">
        <f ca="1">IF(($B192=" ")," ",VLOOKUP($B192,'C10 Entry Sheet'!$A$16:$K$515,4,FALSE))</f>
        <v xml:space="preserve"> </v>
      </c>
      <c r="G192" s="204" t="str">
        <f ca="1">IF(($B192=" ")," ",VLOOKUP($B192,'C10 Entry Sheet'!$A$16:$K$515,5,FALSE))</f>
        <v xml:space="preserve"> </v>
      </c>
      <c r="H192" s="209" t="str">
        <f ca="1">IF(($B192=" "),"",VLOOKUP($B192,'C10 Entry Sheet'!$A$16:$K$515,7,FALSE))</f>
        <v/>
      </c>
      <c r="I192" s="205" t="str">
        <f ca="1">IF(($B192=" ")," ",VLOOKUP($B192,'C10 Entry Sheet'!$A$16:$K$515,8,FALSE))</f>
        <v xml:space="preserve"> </v>
      </c>
      <c r="J192" s="205" t="str">
        <f ca="1">IF(($B192=" ")," ",VLOOKUP($B192,'C10 Entry Sheet'!$A$16:$K$515,9,FALSE))</f>
        <v xml:space="preserve"> </v>
      </c>
      <c r="K192" s="205" t="str">
        <f ca="1">IF(($B192=" ")," ",VLOOKUP($B192,'C10 Entry Sheet'!$A$16:$K$515,10,FALSE))</f>
        <v xml:space="preserve"> </v>
      </c>
      <c r="L192" s="209" t="str">
        <f t="shared" ca="1" si="7"/>
        <v/>
      </c>
      <c r="M192" s="318" t="str">
        <f t="shared" ca="1" si="7"/>
        <v/>
      </c>
      <c r="N192" s="321" t="str">
        <f ca="1">IF(($B192=" ")," ",VLOOKUP($B192,'C10 Entry Sheet'!$A$16:$K$515,11,FALSE))</f>
        <v xml:space="preserve"> </v>
      </c>
    </row>
    <row r="193" spans="1:14" s="206" customFormat="1" ht="21.75" hidden="1" customHeight="1">
      <c r="A193" s="311">
        <f t="shared" si="6"/>
        <v>177</v>
      </c>
      <c r="B193" s="202" t="str">
        <f ca="1">IF(ISBLANK('C10 Entry Sheet'!A192)," ",CELL("contents",'C10 Entry Sheet'!A192))</f>
        <v xml:space="preserve"> </v>
      </c>
      <c r="C193" s="203" t="str">
        <f ca="1">IF(($B193=" ")," ",VLOOKUP($B193,'C10 Entry Sheet'!$A$16:$K$515,2,FALSE))</f>
        <v xml:space="preserve"> </v>
      </c>
      <c r="D193" s="203" t="str">
        <f ca="1">IF(($B193=" ")," ",VLOOKUP($B193,'C10 Entry Sheet'!$A$16:$K$515,3,FALSE))</f>
        <v xml:space="preserve"> </v>
      </c>
      <c r="E193" s="204" t="str">
        <f ca="1">IF(($B193=" ")," ",VLOOKUP($B193,'C10 Entry Sheet'!$A$16:$K$515,6,FALSE))</f>
        <v xml:space="preserve"> </v>
      </c>
      <c r="F193" s="204" t="str">
        <f ca="1">IF(($B193=" ")," ",VLOOKUP($B193,'C10 Entry Sheet'!$A$16:$K$515,4,FALSE))</f>
        <v xml:space="preserve"> </v>
      </c>
      <c r="G193" s="204" t="str">
        <f ca="1">IF(($B193=" ")," ",VLOOKUP($B193,'C10 Entry Sheet'!$A$16:$K$515,5,FALSE))</f>
        <v xml:space="preserve"> </v>
      </c>
      <c r="H193" s="209" t="str">
        <f ca="1">IF(($B193=" "),"",VLOOKUP($B193,'C10 Entry Sheet'!$A$16:$K$515,7,FALSE))</f>
        <v/>
      </c>
      <c r="I193" s="205" t="str">
        <f ca="1">IF(($B193=" ")," ",VLOOKUP($B193,'C10 Entry Sheet'!$A$16:$K$515,8,FALSE))</f>
        <v xml:space="preserve"> </v>
      </c>
      <c r="J193" s="205" t="str">
        <f ca="1">IF(($B193=" ")," ",VLOOKUP($B193,'C10 Entry Sheet'!$A$16:$K$515,9,FALSE))</f>
        <v xml:space="preserve"> </v>
      </c>
      <c r="K193" s="205" t="str">
        <f ca="1">IF(($B193=" ")," ",VLOOKUP($B193,'C10 Entry Sheet'!$A$16:$K$515,10,FALSE))</f>
        <v xml:space="preserve"> </v>
      </c>
      <c r="L193" s="209" t="str">
        <f t="shared" ca="1" si="7"/>
        <v/>
      </c>
      <c r="M193" s="318" t="str">
        <f t="shared" ca="1" si="7"/>
        <v/>
      </c>
      <c r="N193" s="321" t="str">
        <f ca="1">IF(($B193=" ")," ",VLOOKUP($B193,'C10 Entry Sheet'!$A$16:$K$515,11,FALSE))</f>
        <v xml:space="preserve"> </v>
      </c>
    </row>
    <row r="194" spans="1:14" s="206" customFormat="1" ht="21.75" hidden="1" customHeight="1">
      <c r="A194" s="311">
        <f>SUM(A193+1)</f>
        <v>178</v>
      </c>
      <c r="B194" s="202" t="str">
        <f ca="1">IF(ISBLANK('C10 Entry Sheet'!A193)," ",CELL("contents",'C10 Entry Sheet'!A193))</f>
        <v xml:space="preserve"> </v>
      </c>
      <c r="C194" s="203" t="str">
        <f ca="1">IF(($B194=" ")," ",VLOOKUP($B194,'C10 Entry Sheet'!$A$16:$K$515,2,FALSE))</f>
        <v xml:space="preserve"> </v>
      </c>
      <c r="D194" s="203" t="str">
        <f ca="1">IF(($B194=" ")," ",VLOOKUP($B194,'C10 Entry Sheet'!$A$16:$K$515,3,FALSE))</f>
        <v xml:space="preserve"> </v>
      </c>
      <c r="E194" s="204" t="str">
        <f ca="1">IF(($B194=" ")," ",VLOOKUP($B194,'C10 Entry Sheet'!$A$16:$K$515,6,FALSE))</f>
        <v xml:space="preserve"> </v>
      </c>
      <c r="F194" s="204" t="str">
        <f ca="1">IF(($B194=" ")," ",VLOOKUP($B194,'C10 Entry Sheet'!$A$16:$K$515,4,FALSE))</f>
        <v xml:space="preserve"> </v>
      </c>
      <c r="G194" s="204" t="str">
        <f ca="1">IF(($B194=" ")," ",VLOOKUP($B194,'C10 Entry Sheet'!$A$16:$K$515,5,FALSE))</f>
        <v xml:space="preserve"> </v>
      </c>
      <c r="H194" s="209" t="str">
        <f ca="1">IF(($B194=" "),"",VLOOKUP($B194,'C10 Entry Sheet'!$A$16:$K$515,7,FALSE))</f>
        <v/>
      </c>
      <c r="I194" s="205" t="str">
        <f ca="1">IF(($B194=" ")," ",VLOOKUP($B194,'C10 Entry Sheet'!$A$16:$K$515,8,FALSE))</f>
        <v xml:space="preserve"> </v>
      </c>
      <c r="J194" s="205" t="str">
        <f ca="1">IF(($B194=" ")," ",VLOOKUP($B194,'C10 Entry Sheet'!$A$16:$K$515,9,FALSE))</f>
        <v xml:space="preserve"> </v>
      </c>
      <c r="K194" s="205" t="str">
        <f ca="1">IF(($B194=" ")," ",VLOOKUP($B194,'C10 Entry Sheet'!$A$16:$K$515,10,FALSE))</f>
        <v xml:space="preserve"> </v>
      </c>
      <c r="L194" s="209" t="str">
        <f t="shared" ca="1" si="7"/>
        <v/>
      </c>
      <c r="M194" s="318" t="str">
        <f t="shared" ca="1" si="7"/>
        <v/>
      </c>
      <c r="N194" s="321" t="str">
        <f ca="1">IF(($B194=" ")," ",VLOOKUP($B194,'C10 Entry Sheet'!$A$16:$K$515,11,FALSE))</f>
        <v xml:space="preserve"> </v>
      </c>
    </row>
    <row r="195" spans="1:14" s="206" customFormat="1" ht="21.75" hidden="1" customHeight="1">
      <c r="A195" s="311">
        <f>SUM(A194+1)</f>
        <v>179</v>
      </c>
      <c r="B195" s="202" t="str">
        <f ca="1">IF(ISBLANK('C10 Entry Sheet'!A194)," ",CELL("contents",'C10 Entry Sheet'!A194))</f>
        <v xml:space="preserve"> </v>
      </c>
      <c r="C195" s="203" t="str">
        <f ca="1">IF(($B195=" ")," ",VLOOKUP($B195,'C10 Entry Sheet'!$A$16:$K$515,2,FALSE))</f>
        <v xml:space="preserve"> </v>
      </c>
      <c r="D195" s="203" t="str">
        <f ca="1">IF(($B195=" ")," ",VLOOKUP($B195,'C10 Entry Sheet'!$A$16:$K$515,3,FALSE))</f>
        <v xml:space="preserve"> </v>
      </c>
      <c r="E195" s="204" t="str">
        <f ca="1">IF(($B195=" ")," ",VLOOKUP($B195,'C10 Entry Sheet'!$A$16:$K$515,6,FALSE))</f>
        <v xml:space="preserve"> </v>
      </c>
      <c r="F195" s="204" t="str">
        <f ca="1">IF(($B195=" ")," ",VLOOKUP($B195,'C10 Entry Sheet'!$A$16:$K$515,4,FALSE))</f>
        <v xml:space="preserve"> </v>
      </c>
      <c r="G195" s="204" t="str">
        <f ca="1">IF(($B195=" ")," ",VLOOKUP($B195,'C10 Entry Sheet'!$A$16:$K$515,5,FALSE))</f>
        <v xml:space="preserve"> </v>
      </c>
      <c r="H195" s="209" t="str">
        <f ca="1">IF(($B195=" "),"",VLOOKUP($B195,'C10 Entry Sheet'!$A$16:$K$515,7,FALSE))</f>
        <v/>
      </c>
      <c r="I195" s="205" t="str">
        <f ca="1">IF(($B195=" ")," ",VLOOKUP($B195,'C10 Entry Sheet'!$A$16:$K$515,8,FALSE))</f>
        <v xml:space="preserve"> </v>
      </c>
      <c r="J195" s="205" t="str">
        <f ca="1">IF(($B195=" ")," ",VLOOKUP($B195,'C10 Entry Sheet'!$A$16:$K$515,9,FALSE))</f>
        <v xml:space="preserve"> </v>
      </c>
      <c r="K195" s="205" t="str">
        <f ca="1">IF(($B195=" ")," ",VLOOKUP($B195,'C10 Entry Sheet'!$A$16:$K$515,10,FALSE))</f>
        <v xml:space="preserve"> </v>
      </c>
      <c r="L195" s="209" t="str">
        <f t="shared" ca="1" si="7"/>
        <v/>
      </c>
      <c r="M195" s="318" t="str">
        <f t="shared" ca="1" si="7"/>
        <v/>
      </c>
      <c r="N195" s="321" t="str">
        <f ca="1">IF(($B195=" ")," ",VLOOKUP($B195,'C10 Entry Sheet'!$A$16:$K$515,11,FALSE))</f>
        <v xml:space="preserve"> </v>
      </c>
    </row>
    <row r="196" spans="1:14" ht="21.75" hidden="1" customHeight="1">
      <c r="A196" s="311">
        <f t="shared" ref="A196:A259" si="8">SUM(A195+1)</f>
        <v>180</v>
      </c>
      <c r="B196" s="202" t="str">
        <f ca="1">IF(ISBLANK('C10 Entry Sheet'!A195)," ",CELL("contents",'C10 Entry Sheet'!A195))</f>
        <v xml:space="preserve"> </v>
      </c>
      <c r="C196" s="203" t="str">
        <f ca="1">IF(($B196=" ")," ",VLOOKUP($B196,'C10 Entry Sheet'!$A$16:$K$515,2,FALSE))</f>
        <v xml:space="preserve"> </v>
      </c>
      <c r="D196" s="203" t="str">
        <f ca="1">IF(($B196=" ")," ",VLOOKUP($B196,'C10 Entry Sheet'!$A$16:$K$515,3,FALSE))</f>
        <v xml:space="preserve"> </v>
      </c>
      <c r="E196" s="204" t="str">
        <f ca="1">IF(($B196=" ")," ",VLOOKUP($B196,'C10 Entry Sheet'!$A$16:$K$515,6,FALSE))</f>
        <v xml:space="preserve"> </v>
      </c>
      <c r="F196" s="204" t="str">
        <f ca="1">IF(($B196=" ")," ",VLOOKUP($B196,'C10 Entry Sheet'!$A$16:$K$515,4,FALSE))</f>
        <v xml:space="preserve"> </v>
      </c>
      <c r="G196" s="204" t="str">
        <f ca="1">IF(($B196=" ")," ",VLOOKUP($B196,'C10 Entry Sheet'!$A$16:$K$515,5,FALSE))</f>
        <v xml:space="preserve"> </v>
      </c>
      <c r="H196" s="209" t="str">
        <f ca="1">IF(($B196=" "),"",VLOOKUP($B196,'C10 Entry Sheet'!$A$16:$K$515,7,FALSE))</f>
        <v/>
      </c>
      <c r="I196" s="205" t="str">
        <f ca="1">IF(($B196=" ")," ",VLOOKUP($B196,'C10 Entry Sheet'!$A$16:$K$515,8,FALSE))</f>
        <v xml:space="preserve"> </v>
      </c>
      <c r="J196" s="205" t="str">
        <f ca="1">IF(($B196=" ")," ",VLOOKUP($B196,'C10 Entry Sheet'!$A$16:$K$515,9,FALSE))</f>
        <v xml:space="preserve"> </v>
      </c>
      <c r="K196" s="205" t="str">
        <f ca="1">IF(($B196=" ")," ",VLOOKUP($B196,'C10 Entry Sheet'!$A$16:$K$515,10,FALSE))</f>
        <v xml:space="preserve"> </v>
      </c>
      <c r="L196" s="209" t="str">
        <f t="shared" ca="1" si="7"/>
        <v/>
      </c>
      <c r="M196" s="318" t="str">
        <f t="shared" ca="1" si="7"/>
        <v/>
      </c>
      <c r="N196" s="321" t="str">
        <f ca="1">IF(($B196=" ")," ",VLOOKUP($B196,'C10 Entry Sheet'!$A$16:$K$515,11,FALSE))</f>
        <v xml:space="preserve"> </v>
      </c>
    </row>
    <row r="197" spans="1:14" ht="21.75" hidden="1" customHeight="1">
      <c r="A197" s="311">
        <f t="shared" si="8"/>
        <v>181</v>
      </c>
      <c r="B197" s="202" t="str">
        <f ca="1">IF(ISBLANK('C10 Entry Sheet'!A196)," ",CELL("contents",'C10 Entry Sheet'!A196))</f>
        <v xml:space="preserve"> </v>
      </c>
      <c r="C197" s="203" t="str">
        <f ca="1">IF(($B197=" ")," ",VLOOKUP($B197,'C10 Entry Sheet'!$A$16:$K$515,2,FALSE))</f>
        <v xml:space="preserve"> </v>
      </c>
      <c r="D197" s="203" t="str">
        <f ca="1">IF(($B197=" ")," ",VLOOKUP($B197,'C10 Entry Sheet'!$A$16:$K$515,3,FALSE))</f>
        <v xml:space="preserve"> </v>
      </c>
      <c r="E197" s="204" t="str">
        <f ca="1">IF(($B197=" ")," ",VLOOKUP($B197,'C10 Entry Sheet'!$A$16:$K$515,6,FALSE))</f>
        <v xml:space="preserve"> </v>
      </c>
      <c r="F197" s="204" t="str">
        <f ca="1">IF(($B197=" ")," ",VLOOKUP($B197,'C10 Entry Sheet'!$A$16:$K$515,4,FALSE))</f>
        <v xml:space="preserve"> </v>
      </c>
      <c r="G197" s="204" t="str">
        <f ca="1">IF(($B197=" ")," ",VLOOKUP($B197,'C10 Entry Sheet'!$A$16:$K$515,5,FALSE))</f>
        <v xml:space="preserve"> </v>
      </c>
      <c r="H197" s="209" t="str">
        <f ca="1">IF(($B197=" "),"",VLOOKUP($B197,'C10 Entry Sheet'!$A$16:$K$515,7,FALSE))</f>
        <v/>
      </c>
      <c r="I197" s="205" t="str">
        <f ca="1">IF(($B197=" ")," ",VLOOKUP($B197,'C10 Entry Sheet'!$A$16:$K$515,8,FALSE))</f>
        <v xml:space="preserve"> </v>
      </c>
      <c r="J197" s="205" t="str">
        <f ca="1">IF(($B197=" ")," ",VLOOKUP($B197,'C10 Entry Sheet'!$A$16:$K$515,9,FALSE))</f>
        <v xml:space="preserve"> </v>
      </c>
      <c r="K197" s="205" t="str">
        <f ca="1">IF(($B197=" ")," ",VLOOKUP($B197,'C10 Entry Sheet'!$A$16:$K$515,10,FALSE))</f>
        <v xml:space="preserve"> </v>
      </c>
      <c r="L197" s="209" t="str">
        <f t="shared" ca="1" si="7"/>
        <v/>
      </c>
      <c r="M197" s="318" t="str">
        <f t="shared" ca="1" si="7"/>
        <v/>
      </c>
      <c r="N197" s="321" t="str">
        <f ca="1">IF(($B197=" ")," ",VLOOKUP($B197,'C10 Entry Sheet'!$A$16:$K$515,11,FALSE))</f>
        <v xml:space="preserve"> </v>
      </c>
    </row>
    <row r="198" spans="1:14" ht="21.75" hidden="1" customHeight="1">
      <c r="A198" s="311">
        <f t="shared" si="8"/>
        <v>182</v>
      </c>
      <c r="B198" s="202" t="str">
        <f ca="1">IF(ISBLANK('C10 Entry Sheet'!A197)," ",CELL("contents",'C10 Entry Sheet'!A197))</f>
        <v xml:space="preserve"> </v>
      </c>
      <c r="C198" s="203" t="str">
        <f ca="1">IF(($B198=" ")," ",VLOOKUP($B198,'C10 Entry Sheet'!$A$16:$K$515,2,FALSE))</f>
        <v xml:space="preserve"> </v>
      </c>
      <c r="D198" s="203" t="str">
        <f ca="1">IF(($B198=" ")," ",VLOOKUP($B198,'C10 Entry Sheet'!$A$16:$K$515,3,FALSE))</f>
        <v xml:space="preserve"> </v>
      </c>
      <c r="E198" s="204" t="str">
        <f ca="1">IF(($B198=" ")," ",VLOOKUP($B198,'C10 Entry Sheet'!$A$16:$K$515,6,FALSE))</f>
        <v xml:space="preserve"> </v>
      </c>
      <c r="F198" s="204" t="str">
        <f ca="1">IF(($B198=" ")," ",VLOOKUP($B198,'C10 Entry Sheet'!$A$16:$K$515,4,FALSE))</f>
        <v xml:space="preserve"> </v>
      </c>
      <c r="G198" s="204" t="str">
        <f ca="1">IF(($B198=" ")," ",VLOOKUP($B198,'C10 Entry Sheet'!$A$16:$K$515,5,FALSE))</f>
        <v xml:space="preserve"> </v>
      </c>
      <c r="H198" s="209" t="str">
        <f ca="1">IF(($B198=" "),"",VLOOKUP($B198,'C10 Entry Sheet'!$A$16:$K$515,7,FALSE))</f>
        <v/>
      </c>
      <c r="I198" s="205" t="str">
        <f ca="1">IF(($B198=" ")," ",VLOOKUP($B198,'C10 Entry Sheet'!$A$16:$K$515,8,FALSE))</f>
        <v xml:space="preserve"> </v>
      </c>
      <c r="J198" s="205" t="str">
        <f ca="1">IF(($B198=" ")," ",VLOOKUP($B198,'C10 Entry Sheet'!$A$16:$K$515,9,FALSE))</f>
        <v xml:space="preserve"> </v>
      </c>
      <c r="K198" s="205" t="str">
        <f ca="1">IF(($B198=" ")," ",VLOOKUP($B198,'C10 Entry Sheet'!$A$16:$K$515,10,FALSE))</f>
        <v xml:space="preserve"> </v>
      </c>
      <c r="L198" s="209" t="str">
        <f t="shared" ca="1" si="7"/>
        <v/>
      </c>
      <c r="M198" s="318" t="str">
        <f t="shared" ca="1" si="7"/>
        <v/>
      </c>
      <c r="N198" s="321" t="str">
        <f ca="1">IF(($B198=" ")," ",VLOOKUP($B198,'C10 Entry Sheet'!$A$16:$K$515,11,FALSE))</f>
        <v xml:space="preserve"> </v>
      </c>
    </row>
    <row r="199" spans="1:14" ht="21.75" hidden="1" customHeight="1">
      <c r="A199" s="311">
        <f t="shared" si="8"/>
        <v>183</v>
      </c>
      <c r="B199" s="202" t="str">
        <f ca="1">IF(ISBLANK('C10 Entry Sheet'!A198)," ",CELL("contents",'C10 Entry Sheet'!A198))</f>
        <v xml:space="preserve"> </v>
      </c>
      <c r="C199" s="203" t="str">
        <f ca="1">IF(($B199=" ")," ",VLOOKUP($B199,'C10 Entry Sheet'!$A$16:$K$515,2,FALSE))</f>
        <v xml:space="preserve"> </v>
      </c>
      <c r="D199" s="203" t="str">
        <f ca="1">IF(($B199=" ")," ",VLOOKUP($B199,'C10 Entry Sheet'!$A$16:$K$515,3,FALSE))</f>
        <v xml:space="preserve"> </v>
      </c>
      <c r="E199" s="204" t="str">
        <f ca="1">IF(($B199=" ")," ",VLOOKUP($B199,'C10 Entry Sheet'!$A$16:$K$515,6,FALSE))</f>
        <v xml:space="preserve"> </v>
      </c>
      <c r="F199" s="204" t="str">
        <f ca="1">IF(($B199=" ")," ",VLOOKUP($B199,'C10 Entry Sheet'!$A$16:$K$515,4,FALSE))</f>
        <v xml:space="preserve"> </v>
      </c>
      <c r="G199" s="204" t="str">
        <f ca="1">IF(($B199=" ")," ",VLOOKUP($B199,'C10 Entry Sheet'!$A$16:$K$515,5,FALSE))</f>
        <v xml:space="preserve"> </v>
      </c>
      <c r="H199" s="209" t="str">
        <f ca="1">IF(($B199=" "),"",VLOOKUP($B199,'C10 Entry Sheet'!$A$16:$K$515,7,FALSE))</f>
        <v/>
      </c>
      <c r="I199" s="205" t="str">
        <f ca="1">IF(($B199=" ")," ",VLOOKUP($B199,'C10 Entry Sheet'!$A$16:$K$515,8,FALSE))</f>
        <v xml:space="preserve"> </v>
      </c>
      <c r="J199" s="205" t="str">
        <f ca="1">IF(($B199=" ")," ",VLOOKUP($B199,'C10 Entry Sheet'!$A$16:$K$515,9,FALSE))</f>
        <v xml:space="preserve"> </v>
      </c>
      <c r="K199" s="205" t="str">
        <f ca="1">IF(($B199=" ")," ",VLOOKUP($B199,'C10 Entry Sheet'!$A$16:$K$515,10,FALSE))</f>
        <v xml:space="preserve"> </v>
      </c>
      <c r="L199" s="209" t="str">
        <f t="shared" ca="1" si="7"/>
        <v/>
      </c>
      <c r="M199" s="318" t="str">
        <f t="shared" ca="1" si="7"/>
        <v/>
      </c>
      <c r="N199" s="321" t="str">
        <f ca="1">IF(($B199=" ")," ",VLOOKUP($B199,'C10 Entry Sheet'!$A$16:$K$515,11,FALSE))</f>
        <v xml:space="preserve"> </v>
      </c>
    </row>
    <row r="200" spans="1:14" ht="21.75" hidden="1" customHeight="1">
      <c r="A200" s="311">
        <f t="shared" si="8"/>
        <v>184</v>
      </c>
      <c r="B200" s="202" t="str">
        <f ca="1">IF(ISBLANK('C10 Entry Sheet'!A199)," ",CELL("contents",'C10 Entry Sheet'!A199))</f>
        <v xml:space="preserve"> </v>
      </c>
      <c r="C200" s="203" t="str">
        <f ca="1">IF(($B200=" ")," ",VLOOKUP($B200,'C10 Entry Sheet'!$A$16:$K$515,2,FALSE))</f>
        <v xml:space="preserve"> </v>
      </c>
      <c r="D200" s="203" t="str">
        <f ca="1">IF(($B200=" ")," ",VLOOKUP($B200,'C10 Entry Sheet'!$A$16:$K$515,3,FALSE))</f>
        <v xml:space="preserve"> </v>
      </c>
      <c r="E200" s="204" t="str">
        <f ca="1">IF(($B200=" ")," ",VLOOKUP($B200,'C10 Entry Sheet'!$A$16:$K$515,6,FALSE))</f>
        <v xml:space="preserve"> </v>
      </c>
      <c r="F200" s="204" t="str">
        <f ca="1">IF(($B200=" ")," ",VLOOKUP($B200,'C10 Entry Sheet'!$A$16:$K$515,4,FALSE))</f>
        <v xml:space="preserve"> </v>
      </c>
      <c r="G200" s="204" t="str">
        <f ca="1">IF(($B200=" ")," ",VLOOKUP($B200,'C10 Entry Sheet'!$A$16:$K$515,5,FALSE))</f>
        <v xml:space="preserve"> </v>
      </c>
      <c r="H200" s="209" t="str">
        <f ca="1">IF(($B200=" "),"",VLOOKUP($B200,'C10 Entry Sheet'!$A$16:$K$515,7,FALSE))</f>
        <v/>
      </c>
      <c r="I200" s="205" t="str">
        <f ca="1">IF(($B200=" ")," ",VLOOKUP($B200,'C10 Entry Sheet'!$A$16:$K$515,8,FALSE))</f>
        <v xml:space="preserve"> </v>
      </c>
      <c r="J200" s="205" t="str">
        <f ca="1">IF(($B200=" ")," ",VLOOKUP($B200,'C10 Entry Sheet'!$A$16:$K$515,9,FALSE))</f>
        <v xml:space="preserve"> </v>
      </c>
      <c r="K200" s="205" t="str">
        <f ca="1">IF(($B200=" ")," ",VLOOKUP($B200,'C10 Entry Sheet'!$A$16:$K$515,10,FALSE))</f>
        <v xml:space="preserve"> </v>
      </c>
      <c r="L200" s="209" t="str">
        <f t="shared" ca="1" si="7"/>
        <v/>
      </c>
      <c r="M200" s="318" t="str">
        <f t="shared" ca="1" si="7"/>
        <v/>
      </c>
      <c r="N200" s="321" t="str">
        <f ca="1">IF(($B200=" ")," ",VLOOKUP($B200,'C10 Entry Sheet'!$A$16:$K$515,11,FALSE))</f>
        <v xml:space="preserve"> </v>
      </c>
    </row>
    <row r="201" spans="1:14" ht="21.75" hidden="1" customHeight="1">
      <c r="A201" s="311">
        <f t="shared" si="8"/>
        <v>185</v>
      </c>
      <c r="B201" s="202" t="str">
        <f ca="1">IF(ISBLANK('C10 Entry Sheet'!A200)," ",CELL("contents",'C10 Entry Sheet'!A200))</f>
        <v xml:space="preserve"> </v>
      </c>
      <c r="C201" s="203" t="str">
        <f ca="1">IF(($B201=" ")," ",VLOOKUP($B201,'C10 Entry Sheet'!$A$16:$K$515,2,FALSE))</f>
        <v xml:space="preserve"> </v>
      </c>
      <c r="D201" s="203" t="str">
        <f ca="1">IF(($B201=" ")," ",VLOOKUP($B201,'C10 Entry Sheet'!$A$16:$K$515,3,FALSE))</f>
        <v xml:space="preserve"> </v>
      </c>
      <c r="E201" s="204" t="str">
        <f ca="1">IF(($B201=" ")," ",VLOOKUP($B201,'C10 Entry Sheet'!$A$16:$K$515,6,FALSE))</f>
        <v xml:space="preserve"> </v>
      </c>
      <c r="F201" s="204" t="str">
        <f ca="1">IF(($B201=" ")," ",VLOOKUP($B201,'C10 Entry Sheet'!$A$16:$K$515,4,FALSE))</f>
        <v xml:space="preserve"> </v>
      </c>
      <c r="G201" s="204" t="str">
        <f ca="1">IF(($B201=" ")," ",VLOOKUP($B201,'C10 Entry Sheet'!$A$16:$K$515,5,FALSE))</f>
        <v xml:space="preserve"> </v>
      </c>
      <c r="H201" s="209" t="str">
        <f ca="1">IF(($B201=" "),"",VLOOKUP($B201,'C10 Entry Sheet'!$A$16:$K$515,7,FALSE))</f>
        <v/>
      </c>
      <c r="I201" s="205" t="str">
        <f ca="1">IF(($B201=" ")," ",VLOOKUP($B201,'C10 Entry Sheet'!$A$16:$K$515,8,FALSE))</f>
        <v xml:space="preserve"> </v>
      </c>
      <c r="J201" s="205" t="str">
        <f ca="1">IF(($B201=" ")," ",VLOOKUP($B201,'C10 Entry Sheet'!$A$16:$K$515,9,FALSE))</f>
        <v xml:space="preserve"> </v>
      </c>
      <c r="K201" s="205" t="str">
        <f ca="1">IF(($B201=" ")," ",VLOOKUP($B201,'C10 Entry Sheet'!$A$16:$K$515,10,FALSE))</f>
        <v xml:space="preserve"> </v>
      </c>
      <c r="L201" s="209" t="str">
        <f t="shared" ca="1" si="7"/>
        <v/>
      </c>
      <c r="M201" s="318" t="str">
        <f t="shared" ca="1" si="7"/>
        <v/>
      </c>
      <c r="N201" s="321" t="str">
        <f ca="1">IF(($B201=" ")," ",VLOOKUP($B201,'C10 Entry Sheet'!$A$16:$K$515,11,FALSE))</f>
        <v xml:space="preserve"> </v>
      </c>
    </row>
    <row r="202" spans="1:14" ht="21.75" hidden="1" customHeight="1">
      <c r="A202" s="311">
        <f t="shared" si="8"/>
        <v>186</v>
      </c>
      <c r="B202" s="202" t="str">
        <f ca="1">IF(ISBLANK('C10 Entry Sheet'!A201)," ",CELL("contents",'C10 Entry Sheet'!A201))</f>
        <v xml:space="preserve"> </v>
      </c>
      <c r="C202" s="203" t="str">
        <f ca="1">IF(($B202=" ")," ",VLOOKUP($B202,'C10 Entry Sheet'!$A$16:$K$515,2,FALSE))</f>
        <v xml:space="preserve"> </v>
      </c>
      <c r="D202" s="203" t="str">
        <f ca="1">IF(($B202=" ")," ",VLOOKUP($B202,'C10 Entry Sheet'!$A$16:$K$515,3,FALSE))</f>
        <v xml:space="preserve"> </v>
      </c>
      <c r="E202" s="204" t="str">
        <f ca="1">IF(($B202=" ")," ",VLOOKUP($B202,'C10 Entry Sheet'!$A$16:$K$515,6,FALSE))</f>
        <v xml:space="preserve"> </v>
      </c>
      <c r="F202" s="204" t="str">
        <f ca="1">IF(($B202=" ")," ",VLOOKUP($B202,'C10 Entry Sheet'!$A$16:$K$515,4,FALSE))</f>
        <v xml:space="preserve"> </v>
      </c>
      <c r="G202" s="204" t="str">
        <f ca="1">IF(($B202=" ")," ",VLOOKUP($B202,'C10 Entry Sheet'!$A$16:$K$515,5,FALSE))</f>
        <v xml:space="preserve"> </v>
      </c>
      <c r="H202" s="209" t="str">
        <f ca="1">IF(($B202=" "),"",VLOOKUP($B202,'C10 Entry Sheet'!$A$16:$K$515,7,FALSE))</f>
        <v/>
      </c>
      <c r="I202" s="205" t="str">
        <f ca="1">IF(($B202=" ")," ",VLOOKUP($B202,'C10 Entry Sheet'!$A$16:$K$515,8,FALSE))</f>
        <v xml:space="preserve"> </v>
      </c>
      <c r="J202" s="205" t="str">
        <f ca="1">IF(($B202=" ")," ",VLOOKUP($B202,'C10 Entry Sheet'!$A$16:$K$515,9,FALSE))</f>
        <v xml:space="preserve"> </v>
      </c>
      <c r="K202" s="205" t="str">
        <f ca="1">IF(($B202=" ")," ",VLOOKUP($B202,'C10 Entry Sheet'!$A$16:$K$515,10,FALSE))</f>
        <v xml:space="preserve"> </v>
      </c>
      <c r="L202" s="209" t="str">
        <f t="shared" ca="1" si="7"/>
        <v/>
      </c>
      <c r="M202" s="318" t="str">
        <f t="shared" ca="1" si="7"/>
        <v/>
      </c>
      <c r="N202" s="321" t="str">
        <f ca="1">IF(($B202=" ")," ",VLOOKUP($B202,'C10 Entry Sheet'!$A$16:$K$515,11,FALSE))</f>
        <v xml:space="preserve"> </v>
      </c>
    </row>
    <row r="203" spans="1:14" ht="21.75" hidden="1" customHeight="1">
      <c r="A203" s="311">
        <f t="shared" si="8"/>
        <v>187</v>
      </c>
      <c r="B203" s="202" t="str">
        <f ca="1">IF(ISBLANK('C10 Entry Sheet'!A202)," ",CELL("contents",'C10 Entry Sheet'!A202))</f>
        <v xml:space="preserve"> </v>
      </c>
      <c r="C203" s="203" t="str">
        <f ca="1">IF(($B203=" ")," ",VLOOKUP($B203,'C10 Entry Sheet'!$A$16:$K$515,2,FALSE))</f>
        <v xml:space="preserve"> </v>
      </c>
      <c r="D203" s="203" t="str">
        <f ca="1">IF(($B203=" ")," ",VLOOKUP($B203,'C10 Entry Sheet'!$A$16:$K$515,3,FALSE))</f>
        <v xml:space="preserve"> </v>
      </c>
      <c r="E203" s="204" t="str">
        <f ca="1">IF(($B203=" ")," ",VLOOKUP($B203,'C10 Entry Sheet'!$A$16:$K$515,6,FALSE))</f>
        <v xml:space="preserve"> </v>
      </c>
      <c r="F203" s="204" t="str">
        <f ca="1">IF(($B203=" ")," ",VLOOKUP($B203,'C10 Entry Sheet'!$A$16:$K$515,4,FALSE))</f>
        <v xml:space="preserve"> </v>
      </c>
      <c r="G203" s="204" t="str">
        <f ca="1">IF(($B203=" ")," ",VLOOKUP($B203,'C10 Entry Sheet'!$A$16:$K$515,5,FALSE))</f>
        <v xml:space="preserve"> </v>
      </c>
      <c r="H203" s="209" t="str">
        <f ca="1">IF(($B203=" "),"",VLOOKUP($B203,'C10 Entry Sheet'!$A$16:$K$515,7,FALSE))</f>
        <v/>
      </c>
      <c r="I203" s="205" t="str">
        <f ca="1">IF(($B203=" ")," ",VLOOKUP($B203,'C10 Entry Sheet'!$A$16:$K$515,8,FALSE))</f>
        <v xml:space="preserve"> </v>
      </c>
      <c r="J203" s="205" t="str">
        <f ca="1">IF(($B203=" ")," ",VLOOKUP($B203,'C10 Entry Sheet'!$A$16:$K$515,9,FALSE))</f>
        <v xml:space="preserve"> </v>
      </c>
      <c r="K203" s="205" t="str">
        <f ca="1">IF(($B203=" ")," ",VLOOKUP($B203,'C10 Entry Sheet'!$A$16:$K$515,10,FALSE))</f>
        <v xml:space="preserve"> </v>
      </c>
      <c r="L203" s="209" t="str">
        <f t="shared" ca="1" si="7"/>
        <v/>
      </c>
      <c r="M203" s="318" t="str">
        <f t="shared" ca="1" si="7"/>
        <v/>
      </c>
      <c r="N203" s="321" t="str">
        <f ca="1">IF(($B203=" ")," ",VLOOKUP($B203,'C10 Entry Sheet'!$A$16:$K$515,11,FALSE))</f>
        <v xml:space="preserve"> </v>
      </c>
    </row>
    <row r="204" spans="1:14" ht="21.75" hidden="1" customHeight="1">
      <c r="A204" s="311">
        <f t="shared" si="8"/>
        <v>188</v>
      </c>
      <c r="B204" s="202" t="str">
        <f ca="1">IF(ISBLANK('C10 Entry Sheet'!A203)," ",CELL("contents",'C10 Entry Sheet'!A203))</f>
        <v xml:space="preserve"> </v>
      </c>
      <c r="C204" s="203" t="str">
        <f ca="1">IF(($B204=" ")," ",VLOOKUP($B204,'C10 Entry Sheet'!$A$16:$K$515,2,FALSE))</f>
        <v xml:space="preserve"> </v>
      </c>
      <c r="D204" s="203" t="str">
        <f ca="1">IF(($B204=" ")," ",VLOOKUP($B204,'C10 Entry Sheet'!$A$16:$K$515,3,FALSE))</f>
        <v xml:space="preserve"> </v>
      </c>
      <c r="E204" s="204" t="str">
        <f ca="1">IF(($B204=" ")," ",VLOOKUP($B204,'C10 Entry Sheet'!$A$16:$K$515,6,FALSE))</f>
        <v xml:space="preserve"> </v>
      </c>
      <c r="F204" s="204" t="str">
        <f ca="1">IF(($B204=" ")," ",VLOOKUP($B204,'C10 Entry Sheet'!$A$16:$K$515,4,FALSE))</f>
        <v xml:space="preserve"> </v>
      </c>
      <c r="G204" s="204" t="str">
        <f ca="1">IF(($B204=" ")," ",VLOOKUP($B204,'C10 Entry Sheet'!$A$16:$K$515,5,FALSE))</f>
        <v xml:space="preserve"> </v>
      </c>
      <c r="H204" s="209" t="str">
        <f ca="1">IF(($B204=" "),"",VLOOKUP($B204,'C10 Entry Sheet'!$A$16:$K$515,7,FALSE))</f>
        <v/>
      </c>
      <c r="I204" s="205" t="str">
        <f ca="1">IF(($B204=" ")," ",VLOOKUP($B204,'C10 Entry Sheet'!$A$16:$K$515,8,FALSE))</f>
        <v xml:space="preserve"> </v>
      </c>
      <c r="J204" s="205" t="str">
        <f ca="1">IF(($B204=" ")," ",VLOOKUP($B204,'C10 Entry Sheet'!$A$16:$K$515,9,FALSE))</f>
        <v xml:space="preserve"> </v>
      </c>
      <c r="K204" s="205" t="str">
        <f ca="1">IF(($B204=" ")," ",VLOOKUP($B204,'C10 Entry Sheet'!$A$16:$K$515,10,FALSE))</f>
        <v xml:space="preserve"> </v>
      </c>
      <c r="L204" s="209" t="str">
        <f t="shared" ca="1" si="7"/>
        <v/>
      </c>
      <c r="M204" s="318" t="str">
        <f t="shared" ca="1" si="7"/>
        <v/>
      </c>
      <c r="N204" s="321" t="str">
        <f ca="1">IF(($B204=" ")," ",VLOOKUP($B204,'C10 Entry Sheet'!$A$16:$K$515,11,FALSE))</f>
        <v xml:space="preserve"> </v>
      </c>
    </row>
    <row r="205" spans="1:14" ht="21.75" hidden="1" customHeight="1">
      <c r="A205" s="311">
        <f t="shared" si="8"/>
        <v>189</v>
      </c>
      <c r="B205" s="202" t="str">
        <f ca="1">IF(ISBLANK('C10 Entry Sheet'!A204)," ",CELL("contents",'C10 Entry Sheet'!A204))</f>
        <v xml:space="preserve"> </v>
      </c>
      <c r="C205" s="203" t="str">
        <f ca="1">IF(($B205=" ")," ",VLOOKUP($B205,'C10 Entry Sheet'!$A$16:$K$515,2,FALSE))</f>
        <v xml:space="preserve"> </v>
      </c>
      <c r="D205" s="203" t="str">
        <f ca="1">IF(($B205=" ")," ",VLOOKUP($B205,'C10 Entry Sheet'!$A$16:$K$515,3,FALSE))</f>
        <v xml:space="preserve"> </v>
      </c>
      <c r="E205" s="204" t="str">
        <f ca="1">IF(($B205=" ")," ",VLOOKUP($B205,'C10 Entry Sheet'!$A$16:$K$515,6,FALSE))</f>
        <v xml:space="preserve"> </v>
      </c>
      <c r="F205" s="204" t="str">
        <f ca="1">IF(($B205=" ")," ",VLOOKUP($B205,'C10 Entry Sheet'!$A$16:$K$515,4,FALSE))</f>
        <v xml:space="preserve"> </v>
      </c>
      <c r="G205" s="204" t="str">
        <f ca="1">IF(($B205=" ")," ",VLOOKUP($B205,'C10 Entry Sheet'!$A$16:$K$515,5,FALSE))</f>
        <v xml:space="preserve"> </v>
      </c>
      <c r="H205" s="209" t="str">
        <f ca="1">IF(($B205=" "),"",VLOOKUP($B205,'C10 Entry Sheet'!$A$16:$K$515,7,FALSE))</f>
        <v/>
      </c>
      <c r="I205" s="205" t="str">
        <f ca="1">IF(($B205=" ")," ",VLOOKUP($B205,'C10 Entry Sheet'!$A$16:$K$515,8,FALSE))</f>
        <v xml:space="preserve"> </v>
      </c>
      <c r="J205" s="205" t="str">
        <f ca="1">IF(($B205=" ")," ",VLOOKUP($B205,'C10 Entry Sheet'!$A$16:$K$515,9,FALSE))</f>
        <v xml:space="preserve"> </v>
      </c>
      <c r="K205" s="205" t="str">
        <f ca="1">IF(($B205=" ")," ",VLOOKUP($B205,'C10 Entry Sheet'!$A$16:$K$515,10,FALSE))</f>
        <v xml:space="preserve"> </v>
      </c>
      <c r="L205" s="209" t="str">
        <f t="shared" ca="1" si="7"/>
        <v/>
      </c>
      <c r="M205" s="318" t="str">
        <f t="shared" ca="1" si="7"/>
        <v/>
      </c>
      <c r="N205" s="321" t="str">
        <f ca="1">IF(($B205=" ")," ",VLOOKUP($B205,'C10 Entry Sheet'!$A$16:$K$515,11,FALSE))</f>
        <v xml:space="preserve"> </v>
      </c>
    </row>
    <row r="206" spans="1:14" ht="21.75" hidden="1" customHeight="1">
      <c r="A206" s="311">
        <f t="shared" si="8"/>
        <v>190</v>
      </c>
      <c r="B206" s="202" t="str">
        <f ca="1">IF(ISBLANK('C10 Entry Sheet'!A205)," ",CELL("contents",'C10 Entry Sheet'!A205))</f>
        <v xml:space="preserve"> </v>
      </c>
      <c r="C206" s="203" t="str">
        <f ca="1">IF(($B206=" ")," ",VLOOKUP($B206,'C10 Entry Sheet'!$A$16:$K$515,2,FALSE))</f>
        <v xml:space="preserve"> </v>
      </c>
      <c r="D206" s="203" t="str">
        <f ca="1">IF(($B206=" ")," ",VLOOKUP($B206,'C10 Entry Sheet'!$A$16:$K$515,3,FALSE))</f>
        <v xml:space="preserve"> </v>
      </c>
      <c r="E206" s="204" t="str">
        <f ca="1">IF(($B206=" ")," ",VLOOKUP($B206,'C10 Entry Sheet'!$A$16:$K$515,6,FALSE))</f>
        <v xml:space="preserve"> </v>
      </c>
      <c r="F206" s="204" t="str">
        <f ca="1">IF(($B206=" ")," ",VLOOKUP($B206,'C10 Entry Sheet'!$A$16:$K$515,4,FALSE))</f>
        <v xml:space="preserve"> </v>
      </c>
      <c r="G206" s="204" t="str">
        <f ca="1">IF(($B206=" ")," ",VLOOKUP($B206,'C10 Entry Sheet'!$A$16:$K$515,5,FALSE))</f>
        <v xml:space="preserve"> </v>
      </c>
      <c r="H206" s="209" t="str">
        <f ca="1">IF(($B206=" "),"",VLOOKUP($B206,'C10 Entry Sheet'!$A$16:$K$515,7,FALSE))</f>
        <v/>
      </c>
      <c r="I206" s="205" t="str">
        <f ca="1">IF(($B206=" ")," ",VLOOKUP($B206,'C10 Entry Sheet'!$A$16:$K$515,8,FALSE))</f>
        <v xml:space="preserve"> </v>
      </c>
      <c r="J206" s="205" t="str">
        <f ca="1">IF(($B206=" ")," ",VLOOKUP($B206,'C10 Entry Sheet'!$A$16:$K$515,9,FALSE))</f>
        <v xml:space="preserve"> </v>
      </c>
      <c r="K206" s="205" t="str">
        <f ca="1">IF(($B206=" ")," ",VLOOKUP($B206,'C10 Entry Sheet'!$A$16:$K$515,10,FALSE))</f>
        <v xml:space="preserve"> </v>
      </c>
      <c r="L206" s="209" t="str">
        <f t="shared" ca="1" si="7"/>
        <v/>
      </c>
      <c r="M206" s="318" t="str">
        <f t="shared" ca="1" si="7"/>
        <v/>
      </c>
      <c r="N206" s="321" t="str">
        <f ca="1">IF(($B206=" ")," ",VLOOKUP($B206,'C10 Entry Sheet'!$A$16:$K$515,11,FALSE))</f>
        <v xml:space="preserve"> </v>
      </c>
    </row>
    <row r="207" spans="1:14" ht="21.75" hidden="1" customHeight="1">
      <c r="A207" s="311">
        <f t="shared" si="8"/>
        <v>191</v>
      </c>
      <c r="B207" s="202" t="str">
        <f ca="1">IF(ISBLANK('C10 Entry Sheet'!A206)," ",CELL("contents",'C10 Entry Sheet'!A206))</f>
        <v xml:space="preserve"> </v>
      </c>
      <c r="C207" s="203" t="str">
        <f ca="1">IF(($B207=" ")," ",VLOOKUP($B207,'C10 Entry Sheet'!$A$16:$K$515,2,FALSE))</f>
        <v xml:space="preserve"> </v>
      </c>
      <c r="D207" s="203" t="str">
        <f ca="1">IF(($B207=" ")," ",VLOOKUP($B207,'C10 Entry Sheet'!$A$16:$K$515,3,FALSE))</f>
        <v xml:space="preserve"> </v>
      </c>
      <c r="E207" s="204" t="str">
        <f ca="1">IF(($B207=" ")," ",VLOOKUP($B207,'C10 Entry Sheet'!$A$16:$K$515,6,FALSE))</f>
        <v xml:space="preserve"> </v>
      </c>
      <c r="F207" s="204" t="str">
        <f ca="1">IF(($B207=" ")," ",VLOOKUP($B207,'C10 Entry Sheet'!$A$16:$K$515,4,FALSE))</f>
        <v xml:space="preserve"> </v>
      </c>
      <c r="G207" s="204" t="str">
        <f ca="1">IF(($B207=" ")," ",VLOOKUP($B207,'C10 Entry Sheet'!$A$16:$K$515,5,FALSE))</f>
        <v xml:space="preserve"> </v>
      </c>
      <c r="H207" s="209" t="str">
        <f ca="1">IF(($B207=" "),"",VLOOKUP($B207,'C10 Entry Sheet'!$A$16:$K$515,7,FALSE))</f>
        <v/>
      </c>
      <c r="I207" s="205" t="str">
        <f ca="1">IF(($B207=" ")," ",VLOOKUP($B207,'C10 Entry Sheet'!$A$16:$K$515,8,FALSE))</f>
        <v xml:space="preserve"> </v>
      </c>
      <c r="J207" s="205" t="str">
        <f ca="1">IF(($B207=" ")," ",VLOOKUP($B207,'C10 Entry Sheet'!$A$16:$K$515,9,FALSE))</f>
        <v xml:space="preserve"> </v>
      </c>
      <c r="K207" s="205" t="str">
        <f ca="1">IF(($B207=" ")," ",VLOOKUP($B207,'C10 Entry Sheet'!$A$16:$K$515,10,FALSE))</f>
        <v xml:space="preserve"> </v>
      </c>
      <c r="L207" s="209" t="str">
        <f t="shared" ca="1" si="7"/>
        <v/>
      </c>
      <c r="M207" s="318" t="str">
        <f t="shared" ca="1" si="7"/>
        <v/>
      </c>
      <c r="N207" s="321" t="str">
        <f ca="1">IF(($B207=" ")," ",VLOOKUP($B207,'C10 Entry Sheet'!$A$16:$K$515,11,FALSE))</f>
        <v xml:space="preserve"> </v>
      </c>
    </row>
    <row r="208" spans="1:14" ht="21.75" hidden="1" customHeight="1">
      <c r="A208" s="311">
        <f t="shared" si="8"/>
        <v>192</v>
      </c>
      <c r="B208" s="202" t="str">
        <f ca="1">IF(ISBLANK('C10 Entry Sheet'!A207)," ",CELL("contents",'C10 Entry Sheet'!A207))</f>
        <v xml:space="preserve"> </v>
      </c>
      <c r="C208" s="203" t="str">
        <f ca="1">IF(($B208=" ")," ",VLOOKUP($B208,'C10 Entry Sheet'!$A$16:$K$515,2,FALSE))</f>
        <v xml:space="preserve"> </v>
      </c>
      <c r="D208" s="203" t="str">
        <f ca="1">IF(($B208=" ")," ",VLOOKUP($B208,'C10 Entry Sheet'!$A$16:$K$515,3,FALSE))</f>
        <v xml:space="preserve"> </v>
      </c>
      <c r="E208" s="204" t="str">
        <f ca="1">IF(($B208=" ")," ",VLOOKUP($B208,'C10 Entry Sheet'!$A$16:$K$515,6,FALSE))</f>
        <v xml:space="preserve"> </v>
      </c>
      <c r="F208" s="204" t="str">
        <f ca="1">IF(($B208=" ")," ",VLOOKUP($B208,'C10 Entry Sheet'!$A$16:$K$515,4,FALSE))</f>
        <v xml:space="preserve"> </v>
      </c>
      <c r="G208" s="204" t="str">
        <f ca="1">IF(($B208=" ")," ",VLOOKUP($B208,'C10 Entry Sheet'!$A$16:$K$515,5,FALSE))</f>
        <v xml:space="preserve"> </v>
      </c>
      <c r="H208" s="209" t="str">
        <f ca="1">IF(($B208=" "),"",VLOOKUP($B208,'C10 Entry Sheet'!$A$16:$K$515,7,FALSE))</f>
        <v/>
      </c>
      <c r="I208" s="205" t="str">
        <f ca="1">IF(($B208=" ")," ",VLOOKUP($B208,'C10 Entry Sheet'!$A$16:$K$515,8,FALSE))</f>
        <v xml:space="preserve"> </v>
      </c>
      <c r="J208" s="205" t="str">
        <f ca="1">IF(($B208=" ")," ",VLOOKUP($B208,'C10 Entry Sheet'!$A$16:$K$515,9,FALSE))</f>
        <v xml:space="preserve"> </v>
      </c>
      <c r="K208" s="205" t="str">
        <f ca="1">IF(($B208=" ")," ",VLOOKUP($B208,'C10 Entry Sheet'!$A$16:$K$515,10,FALSE))</f>
        <v xml:space="preserve"> </v>
      </c>
      <c r="L208" s="209" t="str">
        <f t="shared" ca="1" si="7"/>
        <v/>
      </c>
      <c r="M208" s="318" t="str">
        <f t="shared" ca="1" si="7"/>
        <v/>
      </c>
      <c r="N208" s="321" t="str">
        <f ca="1">IF(($B208=" ")," ",VLOOKUP($B208,'C10 Entry Sheet'!$A$16:$K$515,11,FALSE))</f>
        <v xml:space="preserve"> </v>
      </c>
    </row>
    <row r="209" spans="1:14" ht="21.75" hidden="1" customHeight="1">
      <c r="A209" s="311">
        <f t="shared" si="8"/>
        <v>193</v>
      </c>
      <c r="B209" s="202" t="str">
        <f ca="1">IF(ISBLANK('C10 Entry Sheet'!A208)," ",CELL("contents",'C10 Entry Sheet'!A208))</f>
        <v xml:space="preserve"> </v>
      </c>
      <c r="C209" s="203" t="str">
        <f ca="1">IF(($B209=" ")," ",VLOOKUP($B209,'C10 Entry Sheet'!$A$16:$K$515,2,FALSE))</f>
        <v xml:space="preserve"> </v>
      </c>
      <c r="D209" s="203" t="str">
        <f ca="1">IF(($B209=" ")," ",VLOOKUP($B209,'C10 Entry Sheet'!$A$16:$K$515,3,FALSE))</f>
        <v xml:space="preserve"> </v>
      </c>
      <c r="E209" s="204" t="str">
        <f ca="1">IF(($B209=" ")," ",VLOOKUP($B209,'C10 Entry Sheet'!$A$16:$K$515,6,FALSE))</f>
        <v xml:space="preserve"> </v>
      </c>
      <c r="F209" s="204" t="str">
        <f ca="1">IF(($B209=" ")," ",VLOOKUP($B209,'C10 Entry Sheet'!$A$16:$K$515,4,FALSE))</f>
        <v xml:space="preserve"> </v>
      </c>
      <c r="G209" s="204" t="str">
        <f ca="1">IF(($B209=" ")," ",VLOOKUP($B209,'C10 Entry Sheet'!$A$16:$K$515,5,FALSE))</f>
        <v xml:space="preserve"> </v>
      </c>
      <c r="H209" s="209" t="str">
        <f ca="1">IF(($B209=" "),"",VLOOKUP($B209,'C10 Entry Sheet'!$A$16:$K$515,7,FALSE))</f>
        <v/>
      </c>
      <c r="I209" s="205" t="str">
        <f ca="1">IF(($B209=" ")," ",VLOOKUP($B209,'C10 Entry Sheet'!$A$16:$K$515,8,FALSE))</f>
        <v xml:space="preserve"> </v>
      </c>
      <c r="J209" s="205" t="str">
        <f ca="1">IF(($B209=" ")," ",VLOOKUP($B209,'C10 Entry Sheet'!$A$16:$K$515,9,FALSE))</f>
        <v xml:space="preserve"> </v>
      </c>
      <c r="K209" s="205" t="str">
        <f ca="1">IF(($B209=" ")," ",VLOOKUP($B209,'C10 Entry Sheet'!$A$16:$K$515,10,FALSE))</f>
        <v xml:space="preserve"> </v>
      </c>
      <c r="L209" s="209" t="str">
        <f t="shared" ca="1" si="7"/>
        <v/>
      </c>
      <c r="M209" s="318" t="str">
        <f t="shared" ca="1" si="7"/>
        <v/>
      </c>
      <c r="N209" s="321" t="str">
        <f ca="1">IF(($B209=" ")," ",VLOOKUP($B209,'C10 Entry Sheet'!$A$16:$K$515,11,FALSE))</f>
        <v xml:space="preserve"> </v>
      </c>
    </row>
    <row r="210" spans="1:14" ht="21.75" hidden="1" customHeight="1">
      <c r="A210" s="311">
        <f t="shared" si="8"/>
        <v>194</v>
      </c>
      <c r="B210" s="202" t="str">
        <f ca="1">IF(ISBLANK('C10 Entry Sheet'!A209)," ",CELL("contents",'C10 Entry Sheet'!A209))</f>
        <v xml:space="preserve"> </v>
      </c>
      <c r="C210" s="203" t="str">
        <f ca="1">IF(($B210=" ")," ",VLOOKUP($B210,'C10 Entry Sheet'!$A$16:$K$515,2,FALSE))</f>
        <v xml:space="preserve"> </v>
      </c>
      <c r="D210" s="203" t="str">
        <f ca="1">IF(($B210=" ")," ",VLOOKUP($B210,'C10 Entry Sheet'!$A$16:$K$515,3,FALSE))</f>
        <v xml:space="preserve"> </v>
      </c>
      <c r="E210" s="204" t="str">
        <f ca="1">IF(($B210=" ")," ",VLOOKUP($B210,'C10 Entry Sheet'!$A$16:$K$515,6,FALSE))</f>
        <v xml:space="preserve"> </v>
      </c>
      <c r="F210" s="204" t="str">
        <f ca="1">IF(($B210=" ")," ",VLOOKUP($B210,'C10 Entry Sheet'!$A$16:$K$515,4,FALSE))</f>
        <v xml:space="preserve"> </v>
      </c>
      <c r="G210" s="204" t="str">
        <f ca="1">IF(($B210=" ")," ",VLOOKUP($B210,'C10 Entry Sheet'!$A$16:$K$515,5,FALSE))</f>
        <v xml:space="preserve"> </v>
      </c>
      <c r="H210" s="209" t="str">
        <f ca="1">IF(($B210=" "),"",VLOOKUP($B210,'C10 Entry Sheet'!$A$16:$K$515,7,FALSE))</f>
        <v/>
      </c>
      <c r="I210" s="205" t="str">
        <f ca="1">IF(($B210=" ")," ",VLOOKUP($B210,'C10 Entry Sheet'!$A$16:$K$515,8,FALSE))</f>
        <v xml:space="preserve"> </v>
      </c>
      <c r="J210" s="205" t="str">
        <f ca="1">IF(($B210=" ")," ",VLOOKUP($B210,'C10 Entry Sheet'!$A$16:$K$515,9,FALSE))</f>
        <v xml:space="preserve"> </v>
      </c>
      <c r="K210" s="205" t="str">
        <f ca="1">IF(($B210=" ")," ",VLOOKUP($B210,'C10 Entry Sheet'!$A$16:$K$515,10,FALSE))</f>
        <v xml:space="preserve"> </v>
      </c>
      <c r="L210" s="209" t="str">
        <f t="shared" ref="L210:M273" ca="1" si="9">IF(($B210=" "),"",0)</f>
        <v/>
      </c>
      <c r="M210" s="318" t="str">
        <f t="shared" ca="1" si="9"/>
        <v/>
      </c>
      <c r="N210" s="321" t="str">
        <f ca="1">IF(($B210=" ")," ",VLOOKUP($B210,'C10 Entry Sheet'!$A$16:$K$515,11,FALSE))</f>
        <v xml:space="preserve"> </v>
      </c>
    </row>
    <row r="211" spans="1:14" ht="21.75" hidden="1" customHeight="1">
      <c r="A211" s="311">
        <f t="shared" si="8"/>
        <v>195</v>
      </c>
      <c r="B211" s="202" t="str">
        <f ca="1">IF(ISBLANK('C10 Entry Sheet'!A210)," ",CELL("contents",'C10 Entry Sheet'!A210))</f>
        <v xml:space="preserve"> </v>
      </c>
      <c r="C211" s="203" t="str">
        <f ca="1">IF(($B211=" ")," ",VLOOKUP($B211,'C10 Entry Sheet'!$A$16:$K$515,2,FALSE))</f>
        <v xml:space="preserve"> </v>
      </c>
      <c r="D211" s="203" t="str">
        <f ca="1">IF(($B211=" ")," ",VLOOKUP($B211,'C10 Entry Sheet'!$A$16:$K$515,3,FALSE))</f>
        <v xml:space="preserve"> </v>
      </c>
      <c r="E211" s="204" t="str">
        <f ca="1">IF(($B211=" ")," ",VLOOKUP($B211,'C10 Entry Sheet'!$A$16:$K$515,6,FALSE))</f>
        <v xml:space="preserve"> </v>
      </c>
      <c r="F211" s="204" t="str">
        <f ca="1">IF(($B211=" ")," ",VLOOKUP($B211,'C10 Entry Sheet'!$A$16:$K$515,4,FALSE))</f>
        <v xml:space="preserve"> </v>
      </c>
      <c r="G211" s="204" t="str">
        <f ca="1">IF(($B211=" ")," ",VLOOKUP($B211,'C10 Entry Sheet'!$A$16:$K$515,5,FALSE))</f>
        <v xml:space="preserve"> </v>
      </c>
      <c r="H211" s="209" t="str">
        <f ca="1">IF(($B211=" "),"",VLOOKUP($B211,'C10 Entry Sheet'!$A$16:$K$515,7,FALSE))</f>
        <v/>
      </c>
      <c r="I211" s="205" t="str">
        <f ca="1">IF(($B211=" ")," ",VLOOKUP($B211,'C10 Entry Sheet'!$A$16:$K$515,8,FALSE))</f>
        <v xml:space="preserve"> </v>
      </c>
      <c r="J211" s="205" t="str">
        <f ca="1">IF(($B211=" ")," ",VLOOKUP($B211,'C10 Entry Sheet'!$A$16:$K$515,9,FALSE))</f>
        <v xml:space="preserve"> </v>
      </c>
      <c r="K211" s="205" t="str">
        <f ca="1">IF(($B211=" ")," ",VLOOKUP($B211,'C10 Entry Sheet'!$A$16:$K$515,10,FALSE))</f>
        <v xml:space="preserve"> </v>
      </c>
      <c r="L211" s="209" t="str">
        <f t="shared" ca="1" si="9"/>
        <v/>
      </c>
      <c r="M211" s="318" t="str">
        <f t="shared" ca="1" si="9"/>
        <v/>
      </c>
      <c r="N211" s="321" t="str">
        <f ca="1">IF(($B211=" ")," ",VLOOKUP($B211,'C10 Entry Sheet'!$A$16:$K$515,11,FALSE))</f>
        <v xml:space="preserve"> </v>
      </c>
    </row>
    <row r="212" spans="1:14" ht="21.75" hidden="1" customHeight="1">
      <c r="A212" s="311">
        <f t="shared" si="8"/>
        <v>196</v>
      </c>
      <c r="B212" s="202" t="str">
        <f ca="1">IF(ISBLANK('C10 Entry Sheet'!A211)," ",CELL("contents",'C10 Entry Sheet'!A211))</f>
        <v xml:space="preserve"> </v>
      </c>
      <c r="C212" s="203" t="str">
        <f ca="1">IF(($B212=" ")," ",VLOOKUP($B212,'C10 Entry Sheet'!$A$16:$K$515,2,FALSE))</f>
        <v xml:space="preserve"> </v>
      </c>
      <c r="D212" s="203" t="str">
        <f ca="1">IF(($B212=" ")," ",VLOOKUP($B212,'C10 Entry Sheet'!$A$16:$K$515,3,FALSE))</f>
        <v xml:space="preserve"> </v>
      </c>
      <c r="E212" s="204" t="str">
        <f ca="1">IF(($B212=" ")," ",VLOOKUP($B212,'C10 Entry Sheet'!$A$16:$K$515,6,FALSE))</f>
        <v xml:space="preserve"> </v>
      </c>
      <c r="F212" s="204" t="str">
        <f ca="1">IF(($B212=" ")," ",VLOOKUP($B212,'C10 Entry Sheet'!$A$16:$K$515,4,FALSE))</f>
        <v xml:space="preserve"> </v>
      </c>
      <c r="G212" s="204" t="str">
        <f ca="1">IF(($B212=" ")," ",VLOOKUP($B212,'C10 Entry Sheet'!$A$16:$K$515,5,FALSE))</f>
        <v xml:space="preserve"> </v>
      </c>
      <c r="H212" s="209" t="str">
        <f ca="1">IF(($B212=" "),"",VLOOKUP($B212,'C10 Entry Sheet'!$A$16:$K$515,7,FALSE))</f>
        <v/>
      </c>
      <c r="I212" s="205" t="str">
        <f ca="1">IF(($B212=" ")," ",VLOOKUP($B212,'C10 Entry Sheet'!$A$16:$K$515,8,FALSE))</f>
        <v xml:space="preserve"> </v>
      </c>
      <c r="J212" s="205" t="str">
        <f ca="1">IF(($B212=" ")," ",VLOOKUP($B212,'C10 Entry Sheet'!$A$16:$K$515,9,FALSE))</f>
        <v xml:space="preserve"> </v>
      </c>
      <c r="K212" s="205" t="str">
        <f ca="1">IF(($B212=" ")," ",VLOOKUP($B212,'C10 Entry Sheet'!$A$16:$K$515,10,FALSE))</f>
        <v xml:space="preserve"> </v>
      </c>
      <c r="L212" s="209" t="str">
        <f t="shared" ca="1" si="9"/>
        <v/>
      </c>
      <c r="M212" s="318" t="str">
        <f t="shared" ca="1" si="9"/>
        <v/>
      </c>
      <c r="N212" s="321" t="str">
        <f ca="1">IF(($B212=" ")," ",VLOOKUP($B212,'C10 Entry Sheet'!$A$16:$K$515,11,FALSE))</f>
        <v xml:space="preserve"> </v>
      </c>
    </row>
    <row r="213" spans="1:14" ht="21.75" hidden="1" customHeight="1">
      <c r="A213" s="311">
        <f t="shared" si="8"/>
        <v>197</v>
      </c>
      <c r="B213" s="202" t="str">
        <f ca="1">IF(ISBLANK('C10 Entry Sheet'!A212)," ",CELL("contents",'C10 Entry Sheet'!A212))</f>
        <v xml:space="preserve"> </v>
      </c>
      <c r="C213" s="203" t="str">
        <f ca="1">IF(($B213=" ")," ",VLOOKUP($B213,'C10 Entry Sheet'!$A$16:$K$515,2,FALSE))</f>
        <v xml:space="preserve"> </v>
      </c>
      <c r="D213" s="203" t="str">
        <f ca="1">IF(($B213=" ")," ",VLOOKUP($B213,'C10 Entry Sheet'!$A$16:$K$515,3,FALSE))</f>
        <v xml:space="preserve"> </v>
      </c>
      <c r="E213" s="204" t="str">
        <f ca="1">IF(($B213=" ")," ",VLOOKUP($B213,'C10 Entry Sheet'!$A$16:$K$515,6,FALSE))</f>
        <v xml:space="preserve"> </v>
      </c>
      <c r="F213" s="204" t="str">
        <f ca="1">IF(($B213=" ")," ",VLOOKUP($B213,'C10 Entry Sheet'!$A$16:$K$515,4,FALSE))</f>
        <v xml:space="preserve"> </v>
      </c>
      <c r="G213" s="204" t="str">
        <f ca="1">IF(($B213=" ")," ",VLOOKUP($B213,'C10 Entry Sheet'!$A$16:$K$515,5,FALSE))</f>
        <v xml:space="preserve"> </v>
      </c>
      <c r="H213" s="209" t="str">
        <f ca="1">IF(($B213=" "),"",VLOOKUP($B213,'C10 Entry Sheet'!$A$16:$K$515,7,FALSE))</f>
        <v/>
      </c>
      <c r="I213" s="205" t="str">
        <f ca="1">IF(($B213=" ")," ",VLOOKUP($B213,'C10 Entry Sheet'!$A$16:$K$515,8,FALSE))</f>
        <v xml:space="preserve"> </v>
      </c>
      <c r="J213" s="205" t="str">
        <f ca="1">IF(($B213=" ")," ",VLOOKUP($B213,'C10 Entry Sheet'!$A$16:$K$515,9,FALSE))</f>
        <v xml:space="preserve"> </v>
      </c>
      <c r="K213" s="205" t="str">
        <f ca="1">IF(($B213=" ")," ",VLOOKUP($B213,'C10 Entry Sheet'!$A$16:$K$515,10,FALSE))</f>
        <v xml:space="preserve"> </v>
      </c>
      <c r="L213" s="209" t="str">
        <f t="shared" ca="1" si="9"/>
        <v/>
      </c>
      <c r="M213" s="318" t="str">
        <f t="shared" ca="1" si="9"/>
        <v/>
      </c>
      <c r="N213" s="321" t="str">
        <f ca="1">IF(($B213=" ")," ",VLOOKUP($B213,'C10 Entry Sheet'!$A$16:$K$515,11,FALSE))</f>
        <v xml:space="preserve"> </v>
      </c>
    </row>
    <row r="214" spans="1:14" ht="21.75" hidden="1" customHeight="1">
      <c r="A214" s="311">
        <f t="shared" si="8"/>
        <v>198</v>
      </c>
      <c r="B214" s="202" t="str">
        <f ca="1">IF(ISBLANK('C10 Entry Sheet'!A213)," ",CELL("contents",'C10 Entry Sheet'!A213))</f>
        <v xml:space="preserve"> </v>
      </c>
      <c r="C214" s="203" t="str">
        <f ca="1">IF(($B214=" ")," ",VLOOKUP($B214,'C10 Entry Sheet'!$A$16:$K$515,2,FALSE))</f>
        <v xml:space="preserve"> </v>
      </c>
      <c r="D214" s="203" t="str">
        <f ca="1">IF(($B214=" ")," ",VLOOKUP($B214,'C10 Entry Sheet'!$A$16:$K$515,3,FALSE))</f>
        <v xml:space="preserve"> </v>
      </c>
      <c r="E214" s="204" t="str">
        <f ca="1">IF(($B214=" ")," ",VLOOKUP($B214,'C10 Entry Sheet'!$A$16:$K$515,6,FALSE))</f>
        <v xml:space="preserve"> </v>
      </c>
      <c r="F214" s="204" t="str">
        <f ca="1">IF(($B214=" ")," ",VLOOKUP($B214,'C10 Entry Sheet'!$A$16:$K$515,4,FALSE))</f>
        <v xml:space="preserve"> </v>
      </c>
      <c r="G214" s="204" t="str">
        <f ca="1">IF(($B214=" ")," ",VLOOKUP($B214,'C10 Entry Sheet'!$A$16:$K$515,5,FALSE))</f>
        <v xml:space="preserve"> </v>
      </c>
      <c r="H214" s="209" t="str">
        <f ca="1">IF(($B214=" "),"",VLOOKUP($B214,'C10 Entry Sheet'!$A$16:$K$515,7,FALSE))</f>
        <v/>
      </c>
      <c r="I214" s="205" t="str">
        <f ca="1">IF(($B214=" ")," ",VLOOKUP($B214,'C10 Entry Sheet'!$A$16:$K$515,8,FALSE))</f>
        <v xml:space="preserve"> </v>
      </c>
      <c r="J214" s="205" t="str">
        <f ca="1">IF(($B214=" ")," ",VLOOKUP($B214,'C10 Entry Sheet'!$A$16:$K$515,9,FALSE))</f>
        <v xml:space="preserve"> </v>
      </c>
      <c r="K214" s="205" t="str">
        <f ca="1">IF(($B214=" ")," ",VLOOKUP($B214,'C10 Entry Sheet'!$A$16:$K$515,10,FALSE))</f>
        <v xml:space="preserve"> </v>
      </c>
      <c r="L214" s="209" t="str">
        <f t="shared" ca="1" si="9"/>
        <v/>
      </c>
      <c r="M214" s="318" t="str">
        <f t="shared" ca="1" si="9"/>
        <v/>
      </c>
      <c r="N214" s="321" t="str">
        <f ca="1">IF(($B214=" ")," ",VLOOKUP($B214,'C10 Entry Sheet'!$A$16:$K$515,11,FALSE))</f>
        <v xml:space="preserve"> </v>
      </c>
    </row>
    <row r="215" spans="1:14" ht="21.75" hidden="1" customHeight="1">
      <c r="A215" s="311">
        <f t="shared" si="8"/>
        <v>199</v>
      </c>
      <c r="B215" s="202" t="str">
        <f ca="1">IF(ISBLANK('C10 Entry Sheet'!A214)," ",CELL("contents",'C10 Entry Sheet'!A214))</f>
        <v xml:space="preserve"> </v>
      </c>
      <c r="C215" s="203" t="str">
        <f ca="1">IF(($B215=" ")," ",VLOOKUP($B215,'C10 Entry Sheet'!$A$16:$K$515,2,FALSE))</f>
        <v xml:space="preserve"> </v>
      </c>
      <c r="D215" s="203" t="str">
        <f ca="1">IF(($B215=" ")," ",VLOOKUP($B215,'C10 Entry Sheet'!$A$16:$K$515,3,FALSE))</f>
        <v xml:space="preserve"> </v>
      </c>
      <c r="E215" s="204" t="str">
        <f ca="1">IF(($B215=" ")," ",VLOOKUP($B215,'C10 Entry Sheet'!$A$16:$K$515,6,FALSE))</f>
        <v xml:space="preserve"> </v>
      </c>
      <c r="F215" s="204" t="str">
        <f ca="1">IF(($B215=" ")," ",VLOOKUP($B215,'C10 Entry Sheet'!$A$16:$K$515,4,FALSE))</f>
        <v xml:space="preserve"> </v>
      </c>
      <c r="G215" s="204" t="str">
        <f ca="1">IF(($B215=" ")," ",VLOOKUP($B215,'C10 Entry Sheet'!$A$16:$K$515,5,FALSE))</f>
        <v xml:space="preserve"> </v>
      </c>
      <c r="H215" s="209" t="str">
        <f ca="1">IF(($B215=" "),"",VLOOKUP($B215,'C10 Entry Sheet'!$A$16:$K$515,7,FALSE))</f>
        <v/>
      </c>
      <c r="I215" s="205" t="str">
        <f ca="1">IF(($B215=" ")," ",VLOOKUP($B215,'C10 Entry Sheet'!$A$16:$K$515,8,FALSE))</f>
        <v xml:space="preserve"> </v>
      </c>
      <c r="J215" s="205" t="str">
        <f ca="1">IF(($B215=" ")," ",VLOOKUP($B215,'C10 Entry Sheet'!$A$16:$K$515,9,FALSE))</f>
        <v xml:space="preserve"> </v>
      </c>
      <c r="K215" s="205" t="str">
        <f ca="1">IF(($B215=" ")," ",VLOOKUP($B215,'C10 Entry Sheet'!$A$16:$K$515,10,FALSE))</f>
        <v xml:space="preserve"> </v>
      </c>
      <c r="L215" s="209" t="str">
        <f t="shared" ca="1" si="9"/>
        <v/>
      </c>
      <c r="M215" s="318" t="str">
        <f t="shared" ca="1" si="9"/>
        <v/>
      </c>
      <c r="N215" s="321" t="str">
        <f ca="1">IF(($B215=" ")," ",VLOOKUP($B215,'C10 Entry Sheet'!$A$16:$K$515,11,FALSE))</f>
        <v xml:space="preserve"> </v>
      </c>
    </row>
    <row r="216" spans="1:14" ht="21.75" hidden="1" customHeight="1">
      <c r="A216" s="311">
        <f t="shared" si="8"/>
        <v>200</v>
      </c>
      <c r="B216" s="202" t="str">
        <f ca="1">IF(ISBLANK('C10 Entry Sheet'!A215)," ",CELL("contents",'C10 Entry Sheet'!A215))</f>
        <v xml:space="preserve"> </v>
      </c>
      <c r="C216" s="203" t="str">
        <f ca="1">IF(($B216=" ")," ",VLOOKUP($B216,'C10 Entry Sheet'!$A$16:$K$515,2,FALSE))</f>
        <v xml:space="preserve"> </v>
      </c>
      <c r="D216" s="203" t="str">
        <f ca="1">IF(($B216=" ")," ",VLOOKUP($B216,'C10 Entry Sheet'!$A$16:$K$515,3,FALSE))</f>
        <v xml:space="preserve"> </v>
      </c>
      <c r="E216" s="204" t="str">
        <f ca="1">IF(($B216=" ")," ",VLOOKUP($B216,'C10 Entry Sheet'!$A$16:$K$515,6,FALSE))</f>
        <v xml:space="preserve"> </v>
      </c>
      <c r="F216" s="204" t="str">
        <f ca="1">IF(($B216=" ")," ",VLOOKUP($B216,'C10 Entry Sheet'!$A$16:$K$515,4,FALSE))</f>
        <v xml:space="preserve"> </v>
      </c>
      <c r="G216" s="204" t="str">
        <f ca="1">IF(($B216=" ")," ",VLOOKUP($B216,'C10 Entry Sheet'!$A$16:$K$515,5,FALSE))</f>
        <v xml:space="preserve"> </v>
      </c>
      <c r="H216" s="209" t="str">
        <f ca="1">IF(($B216=" "),"",VLOOKUP($B216,'C10 Entry Sheet'!$A$16:$K$515,7,FALSE))</f>
        <v/>
      </c>
      <c r="I216" s="205" t="str">
        <f ca="1">IF(($B216=" ")," ",VLOOKUP($B216,'C10 Entry Sheet'!$A$16:$K$515,8,FALSE))</f>
        <v xml:space="preserve"> </v>
      </c>
      <c r="J216" s="205" t="str">
        <f ca="1">IF(($B216=" ")," ",VLOOKUP($B216,'C10 Entry Sheet'!$A$16:$K$515,9,FALSE))</f>
        <v xml:space="preserve"> </v>
      </c>
      <c r="K216" s="205" t="str">
        <f ca="1">IF(($B216=" ")," ",VLOOKUP($B216,'C10 Entry Sheet'!$A$16:$K$515,10,FALSE))</f>
        <v xml:space="preserve"> </v>
      </c>
      <c r="L216" s="209" t="str">
        <f t="shared" ca="1" si="9"/>
        <v/>
      </c>
      <c r="M216" s="318" t="str">
        <f t="shared" ca="1" si="9"/>
        <v/>
      </c>
      <c r="N216" s="321" t="str">
        <f ca="1">IF(($B216=" ")," ",VLOOKUP($B216,'C10 Entry Sheet'!$A$16:$K$515,11,FALSE))</f>
        <v xml:space="preserve"> </v>
      </c>
    </row>
    <row r="217" spans="1:14" ht="21.75" hidden="1" customHeight="1">
      <c r="A217" s="311">
        <f t="shared" si="8"/>
        <v>201</v>
      </c>
      <c r="B217" s="202" t="str">
        <f ca="1">IF(ISBLANK('C10 Entry Sheet'!A216)," ",CELL("contents",'C10 Entry Sheet'!A216))</f>
        <v xml:space="preserve"> </v>
      </c>
      <c r="C217" s="203" t="str">
        <f ca="1">IF(($B217=" ")," ",VLOOKUP($B217,'C10 Entry Sheet'!$A$16:$K$515,2,FALSE))</f>
        <v xml:space="preserve"> </v>
      </c>
      <c r="D217" s="203" t="str">
        <f ca="1">IF(($B217=" ")," ",VLOOKUP($B217,'C10 Entry Sheet'!$A$16:$K$515,3,FALSE))</f>
        <v xml:space="preserve"> </v>
      </c>
      <c r="E217" s="204" t="str">
        <f ca="1">IF(($B217=" ")," ",VLOOKUP($B217,'C10 Entry Sheet'!$A$16:$K$515,6,FALSE))</f>
        <v xml:space="preserve"> </v>
      </c>
      <c r="F217" s="204" t="str">
        <f ca="1">IF(($B217=" ")," ",VLOOKUP($B217,'C10 Entry Sheet'!$A$16:$K$515,4,FALSE))</f>
        <v xml:space="preserve"> </v>
      </c>
      <c r="G217" s="204" t="str">
        <f ca="1">IF(($B217=" ")," ",VLOOKUP($B217,'C10 Entry Sheet'!$A$16:$K$515,5,FALSE))</f>
        <v xml:space="preserve"> </v>
      </c>
      <c r="H217" s="209" t="str">
        <f ca="1">IF(($B217=" "),"",VLOOKUP($B217,'C10 Entry Sheet'!$A$16:$K$515,7,FALSE))</f>
        <v/>
      </c>
      <c r="I217" s="205" t="str">
        <f ca="1">IF(($B217=" ")," ",VLOOKUP($B217,'C10 Entry Sheet'!$A$16:$K$515,8,FALSE))</f>
        <v xml:space="preserve"> </v>
      </c>
      <c r="J217" s="205" t="str">
        <f ca="1">IF(($B217=" ")," ",VLOOKUP($B217,'C10 Entry Sheet'!$A$16:$K$515,9,FALSE))</f>
        <v xml:space="preserve"> </v>
      </c>
      <c r="K217" s="205" t="str">
        <f ca="1">IF(($B217=" ")," ",VLOOKUP($B217,'C10 Entry Sheet'!$A$16:$K$515,10,FALSE))</f>
        <v xml:space="preserve"> </v>
      </c>
      <c r="L217" s="209" t="str">
        <f t="shared" ca="1" si="9"/>
        <v/>
      </c>
      <c r="M217" s="318" t="str">
        <f t="shared" ca="1" si="9"/>
        <v/>
      </c>
      <c r="N217" s="321" t="str">
        <f ca="1">IF(($B217=" ")," ",VLOOKUP($B217,'C10 Entry Sheet'!$A$16:$K$515,11,FALSE))</f>
        <v xml:space="preserve"> </v>
      </c>
    </row>
    <row r="218" spans="1:14" ht="21.75" hidden="1" customHeight="1">
      <c r="A218" s="311">
        <f t="shared" si="8"/>
        <v>202</v>
      </c>
      <c r="B218" s="202" t="str">
        <f ca="1">IF(ISBLANK('C10 Entry Sheet'!A217)," ",CELL("contents",'C10 Entry Sheet'!A217))</f>
        <v xml:space="preserve"> </v>
      </c>
      <c r="C218" s="203" t="str">
        <f ca="1">IF(($B218=" ")," ",VLOOKUP($B218,'C10 Entry Sheet'!$A$16:$K$515,2,FALSE))</f>
        <v xml:space="preserve"> </v>
      </c>
      <c r="D218" s="203" t="str">
        <f ca="1">IF(($B218=" ")," ",VLOOKUP($B218,'C10 Entry Sheet'!$A$16:$K$515,3,FALSE))</f>
        <v xml:space="preserve"> </v>
      </c>
      <c r="E218" s="204" t="str">
        <f ca="1">IF(($B218=" ")," ",VLOOKUP($B218,'C10 Entry Sheet'!$A$16:$K$515,6,FALSE))</f>
        <v xml:space="preserve"> </v>
      </c>
      <c r="F218" s="204" t="str">
        <f ca="1">IF(($B218=" ")," ",VLOOKUP($B218,'C10 Entry Sheet'!$A$16:$K$515,4,FALSE))</f>
        <v xml:space="preserve"> </v>
      </c>
      <c r="G218" s="204" t="str">
        <f ca="1">IF(($B218=" ")," ",VLOOKUP($B218,'C10 Entry Sheet'!$A$16:$K$515,5,FALSE))</f>
        <v xml:space="preserve"> </v>
      </c>
      <c r="H218" s="209" t="str">
        <f ca="1">IF(($B218=" "),"",VLOOKUP($B218,'C10 Entry Sheet'!$A$16:$K$515,7,FALSE))</f>
        <v/>
      </c>
      <c r="I218" s="205" t="str">
        <f ca="1">IF(($B218=" ")," ",VLOOKUP($B218,'C10 Entry Sheet'!$A$16:$K$515,8,FALSE))</f>
        <v xml:space="preserve"> </v>
      </c>
      <c r="J218" s="205" t="str">
        <f ca="1">IF(($B218=" ")," ",VLOOKUP($B218,'C10 Entry Sheet'!$A$16:$K$515,9,FALSE))</f>
        <v xml:space="preserve"> </v>
      </c>
      <c r="K218" s="205" t="str">
        <f ca="1">IF(($B218=" ")," ",VLOOKUP($B218,'C10 Entry Sheet'!$A$16:$K$515,10,FALSE))</f>
        <v xml:space="preserve"> </v>
      </c>
      <c r="L218" s="209" t="str">
        <f t="shared" ca="1" si="9"/>
        <v/>
      </c>
      <c r="M218" s="318" t="str">
        <f t="shared" ca="1" si="9"/>
        <v/>
      </c>
      <c r="N218" s="321" t="str">
        <f ca="1">IF(($B218=" ")," ",VLOOKUP($B218,'C10 Entry Sheet'!$A$16:$K$515,11,FALSE))</f>
        <v xml:space="preserve"> </v>
      </c>
    </row>
    <row r="219" spans="1:14" ht="21.75" hidden="1" customHeight="1">
      <c r="A219" s="311">
        <f t="shared" si="8"/>
        <v>203</v>
      </c>
      <c r="B219" s="202" t="str">
        <f ca="1">IF(ISBLANK('C10 Entry Sheet'!A218)," ",CELL("contents",'C10 Entry Sheet'!A218))</f>
        <v xml:space="preserve"> </v>
      </c>
      <c r="C219" s="203" t="str">
        <f ca="1">IF(($B219=" ")," ",VLOOKUP($B219,'C10 Entry Sheet'!$A$16:$K$515,2,FALSE))</f>
        <v xml:space="preserve"> </v>
      </c>
      <c r="D219" s="203" t="str">
        <f ca="1">IF(($B219=" ")," ",VLOOKUP($B219,'C10 Entry Sheet'!$A$16:$K$515,3,FALSE))</f>
        <v xml:space="preserve"> </v>
      </c>
      <c r="E219" s="204" t="str">
        <f ca="1">IF(($B219=" ")," ",VLOOKUP($B219,'C10 Entry Sheet'!$A$16:$K$515,6,FALSE))</f>
        <v xml:space="preserve"> </v>
      </c>
      <c r="F219" s="204" t="str">
        <f ca="1">IF(($B219=" ")," ",VLOOKUP($B219,'C10 Entry Sheet'!$A$16:$K$515,4,FALSE))</f>
        <v xml:space="preserve"> </v>
      </c>
      <c r="G219" s="204" t="str">
        <f ca="1">IF(($B219=" ")," ",VLOOKUP($B219,'C10 Entry Sheet'!$A$16:$K$515,5,FALSE))</f>
        <v xml:space="preserve"> </v>
      </c>
      <c r="H219" s="209" t="str">
        <f ca="1">IF(($B219=" "),"",VLOOKUP($B219,'C10 Entry Sheet'!$A$16:$K$515,7,FALSE))</f>
        <v/>
      </c>
      <c r="I219" s="205" t="str">
        <f ca="1">IF(($B219=" ")," ",VLOOKUP($B219,'C10 Entry Sheet'!$A$16:$K$515,8,FALSE))</f>
        <v xml:space="preserve"> </v>
      </c>
      <c r="J219" s="205" t="str">
        <f ca="1">IF(($B219=" ")," ",VLOOKUP($B219,'C10 Entry Sheet'!$A$16:$K$515,9,FALSE))</f>
        <v xml:space="preserve"> </v>
      </c>
      <c r="K219" s="205" t="str">
        <f ca="1">IF(($B219=" ")," ",VLOOKUP($B219,'C10 Entry Sheet'!$A$16:$K$515,10,FALSE))</f>
        <v xml:space="preserve"> </v>
      </c>
      <c r="L219" s="209" t="str">
        <f t="shared" ca="1" si="9"/>
        <v/>
      </c>
      <c r="M219" s="318" t="str">
        <f t="shared" ca="1" si="9"/>
        <v/>
      </c>
      <c r="N219" s="321" t="str">
        <f ca="1">IF(($B219=" ")," ",VLOOKUP($B219,'C10 Entry Sheet'!$A$16:$K$515,11,FALSE))</f>
        <v xml:space="preserve"> </v>
      </c>
    </row>
    <row r="220" spans="1:14" ht="21.75" hidden="1" customHeight="1">
      <c r="A220" s="311">
        <f t="shared" si="8"/>
        <v>204</v>
      </c>
      <c r="B220" s="202" t="str">
        <f ca="1">IF(ISBLANK('C10 Entry Sheet'!A219)," ",CELL("contents",'C10 Entry Sheet'!A219))</f>
        <v xml:space="preserve"> </v>
      </c>
      <c r="C220" s="203" t="str">
        <f ca="1">IF(($B220=" ")," ",VLOOKUP($B220,'C10 Entry Sheet'!$A$16:$K$515,2,FALSE))</f>
        <v xml:space="preserve"> </v>
      </c>
      <c r="D220" s="203" t="str">
        <f ca="1">IF(($B220=" ")," ",VLOOKUP($B220,'C10 Entry Sheet'!$A$16:$K$515,3,FALSE))</f>
        <v xml:space="preserve"> </v>
      </c>
      <c r="E220" s="204" t="str">
        <f ca="1">IF(($B220=" ")," ",VLOOKUP($B220,'C10 Entry Sheet'!$A$16:$K$515,6,FALSE))</f>
        <v xml:space="preserve"> </v>
      </c>
      <c r="F220" s="204" t="str">
        <f ca="1">IF(($B220=" ")," ",VLOOKUP($B220,'C10 Entry Sheet'!$A$16:$K$515,4,FALSE))</f>
        <v xml:space="preserve"> </v>
      </c>
      <c r="G220" s="204" t="str">
        <f ca="1">IF(($B220=" ")," ",VLOOKUP($B220,'C10 Entry Sheet'!$A$16:$K$515,5,FALSE))</f>
        <v xml:space="preserve"> </v>
      </c>
      <c r="H220" s="209" t="str">
        <f ca="1">IF(($B220=" "),"",VLOOKUP($B220,'C10 Entry Sheet'!$A$16:$K$515,7,FALSE))</f>
        <v/>
      </c>
      <c r="I220" s="205" t="str">
        <f ca="1">IF(($B220=" ")," ",VLOOKUP($B220,'C10 Entry Sheet'!$A$16:$K$515,8,FALSE))</f>
        <v xml:space="preserve"> </v>
      </c>
      <c r="J220" s="205" t="str">
        <f ca="1">IF(($B220=" ")," ",VLOOKUP($B220,'C10 Entry Sheet'!$A$16:$K$515,9,FALSE))</f>
        <v xml:space="preserve"> </v>
      </c>
      <c r="K220" s="205" t="str">
        <f ca="1">IF(($B220=" ")," ",VLOOKUP($B220,'C10 Entry Sheet'!$A$16:$K$515,10,FALSE))</f>
        <v xml:space="preserve"> </v>
      </c>
      <c r="L220" s="209" t="str">
        <f t="shared" ca="1" si="9"/>
        <v/>
      </c>
      <c r="M220" s="318" t="str">
        <f t="shared" ca="1" si="9"/>
        <v/>
      </c>
      <c r="N220" s="321" t="str">
        <f ca="1">IF(($B220=" ")," ",VLOOKUP($B220,'C10 Entry Sheet'!$A$16:$K$515,11,FALSE))</f>
        <v xml:space="preserve"> </v>
      </c>
    </row>
    <row r="221" spans="1:14" ht="21.75" hidden="1" customHeight="1">
      <c r="A221" s="311">
        <f t="shared" si="8"/>
        <v>205</v>
      </c>
      <c r="B221" s="202" t="str">
        <f ca="1">IF(ISBLANK('C10 Entry Sheet'!A220)," ",CELL("contents",'C10 Entry Sheet'!A220))</f>
        <v xml:space="preserve"> </v>
      </c>
      <c r="C221" s="203" t="str">
        <f ca="1">IF(($B221=" ")," ",VLOOKUP($B221,'C10 Entry Sheet'!$A$16:$K$515,2,FALSE))</f>
        <v xml:space="preserve"> </v>
      </c>
      <c r="D221" s="203" t="str">
        <f ca="1">IF(($B221=" ")," ",VLOOKUP($B221,'C10 Entry Sheet'!$A$16:$K$515,3,FALSE))</f>
        <v xml:space="preserve"> </v>
      </c>
      <c r="E221" s="204" t="str">
        <f ca="1">IF(($B221=" ")," ",VLOOKUP($B221,'C10 Entry Sheet'!$A$16:$K$515,6,FALSE))</f>
        <v xml:space="preserve"> </v>
      </c>
      <c r="F221" s="204" t="str">
        <f ca="1">IF(($B221=" ")," ",VLOOKUP($B221,'C10 Entry Sheet'!$A$16:$K$515,4,FALSE))</f>
        <v xml:space="preserve"> </v>
      </c>
      <c r="G221" s="204" t="str">
        <f ca="1">IF(($B221=" ")," ",VLOOKUP($B221,'C10 Entry Sheet'!$A$16:$K$515,5,FALSE))</f>
        <v xml:space="preserve"> </v>
      </c>
      <c r="H221" s="209" t="str">
        <f ca="1">IF(($B221=" "),"",VLOOKUP($B221,'C10 Entry Sheet'!$A$16:$K$515,7,FALSE))</f>
        <v/>
      </c>
      <c r="I221" s="205" t="str">
        <f ca="1">IF(($B221=" ")," ",VLOOKUP($B221,'C10 Entry Sheet'!$A$16:$K$515,8,FALSE))</f>
        <v xml:space="preserve"> </v>
      </c>
      <c r="J221" s="205" t="str">
        <f ca="1">IF(($B221=" ")," ",VLOOKUP($B221,'C10 Entry Sheet'!$A$16:$K$515,9,FALSE))</f>
        <v xml:space="preserve"> </v>
      </c>
      <c r="K221" s="205" t="str">
        <f ca="1">IF(($B221=" ")," ",VLOOKUP($B221,'C10 Entry Sheet'!$A$16:$K$515,10,FALSE))</f>
        <v xml:space="preserve"> </v>
      </c>
      <c r="L221" s="209" t="str">
        <f t="shared" ca="1" si="9"/>
        <v/>
      </c>
      <c r="M221" s="318" t="str">
        <f t="shared" ca="1" si="9"/>
        <v/>
      </c>
      <c r="N221" s="321" t="str">
        <f ca="1">IF(($B221=" ")," ",VLOOKUP($B221,'C10 Entry Sheet'!$A$16:$K$515,11,FALSE))</f>
        <v xml:space="preserve"> </v>
      </c>
    </row>
    <row r="222" spans="1:14" ht="21.75" hidden="1" customHeight="1">
      <c r="A222" s="311">
        <f t="shared" si="8"/>
        <v>206</v>
      </c>
      <c r="B222" s="202" t="str">
        <f ca="1">IF(ISBLANK('C10 Entry Sheet'!A221)," ",CELL("contents",'C10 Entry Sheet'!A221))</f>
        <v xml:space="preserve"> </v>
      </c>
      <c r="C222" s="203" t="str">
        <f ca="1">IF(($B222=" ")," ",VLOOKUP($B222,'C10 Entry Sheet'!$A$16:$K$515,2,FALSE))</f>
        <v xml:space="preserve"> </v>
      </c>
      <c r="D222" s="203" t="str">
        <f ca="1">IF(($B222=" ")," ",VLOOKUP($B222,'C10 Entry Sheet'!$A$16:$K$515,3,FALSE))</f>
        <v xml:space="preserve"> </v>
      </c>
      <c r="E222" s="204" t="str">
        <f ca="1">IF(($B222=" ")," ",VLOOKUP($B222,'C10 Entry Sheet'!$A$16:$K$515,6,FALSE))</f>
        <v xml:space="preserve"> </v>
      </c>
      <c r="F222" s="204" t="str">
        <f ca="1">IF(($B222=" ")," ",VLOOKUP($B222,'C10 Entry Sheet'!$A$16:$K$515,4,FALSE))</f>
        <v xml:space="preserve"> </v>
      </c>
      <c r="G222" s="204" t="str">
        <f ca="1">IF(($B222=" ")," ",VLOOKUP($B222,'C10 Entry Sheet'!$A$16:$K$515,5,FALSE))</f>
        <v xml:space="preserve"> </v>
      </c>
      <c r="H222" s="209" t="str">
        <f ca="1">IF(($B222=" "),"",VLOOKUP($B222,'C10 Entry Sheet'!$A$16:$K$515,7,FALSE))</f>
        <v/>
      </c>
      <c r="I222" s="205" t="str">
        <f ca="1">IF(($B222=" ")," ",VLOOKUP($B222,'C10 Entry Sheet'!$A$16:$K$515,8,FALSE))</f>
        <v xml:space="preserve"> </v>
      </c>
      <c r="J222" s="205" t="str">
        <f ca="1">IF(($B222=" ")," ",VLOOKUP($B222,'C10 Entry Sheet'!$A$16:$K$515,9,FALSE))</f>
        <v xml:space="preserve"> </v>
      </c>
      <c r="K222" s="205" t="str">
        <f ca="1">IF(($B222=" ")," ",VLOOKUP($B222,'C10 Entry Sheet'!$A$16:$K$515,10,FALSE))</f>
        <v xml:space="preserve"> </v>
      </c>
      <c r="L222" s="209" t="str">
        <f t="shared" ca="1" si="9"/>
        <v/>
      </c>
      <c r="M222" s="318" t="str">
        <f t="shared" ca="1" si="9"/>
        <v/>
      </c>
      <c r="N222" s="321" t="str">
        <f ca="1">IF(($B222=" ")," ",VLOOKUP($B222,'C10 Entry Sheet'!$A$16:$K$515,11,FALSE))</f>
        <v xml:space="preserve"> </v>
      </c>
    </row>
    <row r="223" spans="1:14" ht="21.75" hidden="1" customHeight="1">
      <c r="A223" s="311">
        <f t="shared" si="8"/>
        <v>207</v>
      </c>
      <c r="B223" s="202" t="str">
        <f ca="1">IF(ISBLANK('C10 Entry Sheet'!A222)," ",CELL("contents",'C10 Entry Sheet'!A222))</f>
        <v xml:space="preserve"> </v>
      </c>
      <c r="C223" s="203" t="str">
        <f ca="1">IF(($B223=" ")," ",VLOOKUP($B223,'C10 Entry Sheet'!$A$16:$K$515,2,FALSE))</f>
        <v xml:space="preserve"> </v>
      </c>
      <c r="D223" s="203" t="str">
        <f ca="1">IF(($B223=" ")," ",VLOOKUP($B223,'C10 Entry Sheet'!$A$16:$K$515,3,FALSE))</f>
        <v xml:space="preserve"> </v>
      </c>
      <c r="E223" s="204" t="str">
        <f ca="1">IF(($B223=" ")," ",VLOOKUP($B223,'C10 Entry Sheet'!$A$16:$K$515,6,FALSE))</f>
        <v xml:space="preserve"> </v>
      </c>
      <c r="F223" s="204" t="str">
        <f ca="1">IF(($B223=" ")," ",VLOOKUP($B223,'C10 Entry Sheet'!$A$16:$K$515,4,FALSE))</f>
        <v xml:space="preserve"> </v>
      </c>
      <c r="G223" s="204" t="str">
        <f ca="1">IF(($B223=" ")," ",VLOOKUP($B223,'C10 Entry Sheet'!$A$16:$K$515,5,FALSE))</f>
        <v xml:space="preserve"> </v>
      </c>
      <c r="H223" s="209" t="str">
        <f ca="1">IF(($B223=" "),"",VLOOKUP($B223,'C10 Entry Sheet'!$A$16:$K$515,7,FALSE))</f>
        <v/>
      </c>
      <c r="I223" s="205" t="str">
        <f ca="1">IF(($B223=" ")," ",VLOOKUP($B223,'C10 Entry Sheet'!$A$16:$K$515,8,FALSE))</f>
        <v xml:space="preserve"> </v>
      </c>
      <c r="J223" s="205" t="str">
        <f ca="1">IF(($B223=" ")," ",VLOOKUP($B223,'C10 Entry Sheet'!$A$16:$K$515,9,FALSE))</f>
        <v xml:space="preserve"> </v>
      </c>
      <c r="K223" s="205" t="str">
        <f ca="1">IF(($B223=" ")," ",VLOOKUP($B223,'C10 Entry Sheet'!$A$16:$K$515,10,FALSE))</f>
        <v xml:space="preserve"> </v>
      </c>
      <c r="L223" s="209" t="str">
        <f t="shared" ca="1" si="9"/>
        <v/>
      </c>
      <c r="M223" s="318" t="str">
        <f t="shared" ca="1" si="9"/>
        <v/>
      </c>
      <c r="N223" s="321" t="str">
        <f ca="1">IF(($B223=" ")," ",VLOOKUP($B223,'C10 Entry Sheet'!$A$16:$K$515,11,FALSE))</f>
        <v xml:space="preserve"> </v>
      </c>
    </row>
    <row r="224" spans="1:14" ht="21.75" hidden="1" customHeight="1">
      <c r="A224" s="311">
        <f t="shared" si="8"/>
        <v>208</v>
      </c>
      <c r="B224" s="202" t="str">
        <f ca="1">IF(ISBLANK('C10 Entry Sheet'!A223)," ",CELL("contents",'C10 Entry Sheet'!A223))</f>
        <v xml:space="preserve"> </v>
      </c>
      <c r="C224" s="203" t="str">
        <f ca="1">IF(($B224=" ")," ",VLOOKUP($B224,'C10 Entry Sheet'!$A$16:$K$515,2,FALSE))</f>
        <v xml:space="preserve"> </v>
      </c>
      <c r="D224" s="203" t="str">
        <f ca="1">IF(($B224=" ")," ",VLOOKUP($B224,'C10 Entry Sheet'!$A$16:$K$515,3,FALSE))</f>
        <v xml:space="preserve"> </v>
      </c>
      <c r="E224" s="204" t="str">
        <f ca="1">IF(($B224=" ")," ",VLOOKUP($B224,'C10 Entry Sheet'!$A$16:$K$515,6,FALSE))</f>
        <v xml:space="preserve"> </v>
      </c>
      <c r="F224" s="204" t="str">
        <f ca="1">IF(($B224=" ")," ",VLOOKUP($B224,'C10 Entry Sheet'!$A$16:$K$515,4,FALSE))</f>
        <v xml:space="preserve"> </v>
      </c>
      <c r="G224" s="204" t="str">
        <f ca="1">IF(($B224=" ")," ",VLOOKUP($B224,'C10 Entry Sheet'!$A$16:$K$515,5,FALSE))</f>
        <v xml:space="preserve"> </v>
      </c>
      <c r="H224" s="209" t="str">
        <f ca="1">IF(($B224=" "),"",VLOOKUP($B224,'C10 Entry Sheet'!$A$16:$K$515,7,FALSE))</f>
        <v/>
      </c>
      <c r="I224" s="205" t="str">
        <f ca="1">IF(($B224=" ")," ",VLOOKUP($B224,'C10 Entry Sheet'!$A$16:$K$515,8,FALSE))</f>
        <v xml:space="preserve"> </v>
      </c>
      <c r="J224" s="205" t="str">
        <f ca="1">IF(($B224=" ")," ",VLOOKUP($B224,'C10 Entry Sheet'!$A$16:$K$515,9,FALSE))</f>
        <v xml:space="preserve"> </v>
      </c>
      <c r="K224" s="205" t="str">
        <f ca="1">IF(($B224=" ")," ",VLOOKUP($B224,'C10 Entry Sheet'!$A$16:$K$515,10,FALSE))</f>
        <v xml:space="preserve"> </v>
      </c>
      <c r="L224" s="209" t="str">
        <f t="shared" ca="1" si="9"/>
        <v/>
      </c>
      <c r="M224" s="318" t="str">
        <f t="shared" ca="1" si="9"/>
        <v/>
      </c>
      <c r="N224" s="321" t="str">
        <f ca="1">IF(($B224=" ")," ",VLOOKUP($B224,'C10 Entry Sheet'!$A$16:$K$515,11,FALSE))</f>
        <v xml:space="preserve"> </v>
      </c>
    </row>
    <row r="225" spans="1:14" ht="21.75" hidden="1" customHeight="1">
      <c r="A225" s="311">
        <f t="shared" si="8"/>
        <v>209</v>
      </c>
      <c r="B225" s="202" t="str">
        <f ca="1">IF(ISBLANK('C10 Entry Sheet'!A224)," ",CELL("contents",'C10 Entry Sheet'!A224))</f>
        <v xml:space="preserve"> </v>
      </c>
      <c r="C225" s="203" t="str">
        <f ca="1">IF(($B225=" ")," ",VLOOKUP($B225,'C10 Entry Sheet'!$A$16:$K$515,2,FALSE))</f>
        <v xml:space="preserve"> </v>
      </c>
      <c r="D225" s="203" t="str">
        <f ca="1">IF(($B225=" ")," ",VLOOKUP($B225,'C10 Entry Sheet'!$A$16:$K$515,3,FALSE))</f>
        <v xml:space="preserve"> </v>
      </c>
      <c r="E225" s="204" t="str">
        <f ca="1">IF(($B225=" ")," ",VLOOKUP($B225,'C10 Entry Sheet'!$A$16:$K$515,6,FALSE))</f>
        <v xml:space="preserve"> </v>
      </c>
      <c r="F225" s="204" t="str">
        <f ca="1">IF(($B225=" ")," ",VLOOKUP($B225,'C10 Entry Sheet'!$A$16:$K$515,4,FALSE))</f>
        <v xml:space="preserve"> </v>
      </c>
      <c r="G225" s="204" t="str">
        <f ca="1">IF(($B225=" ")," ",VLOOKUP($B225,'C10 Entry Sheet'!$A$16:$K$515,5,FALSE))</f>
        <v xml:space="preserve"> </v>
      </c>
      <c r="H225" s="209" t="str">
        <f ca="1">IF(($B225=" "),"",VLOOKUP($B225,'C10 Entry Sheet'!$A$16:$K$515,7,FALSE))</f>
        <v/>
      </c>
      <c r="I225" s="205" t="str">
        <f ca="1">IF(($B225=" ")," ",VLOOKUP($B225,'C10 Entry Sheet'!$A$16:$K$515,8,FALSE))</f>
        <v xml:space="preserve"> </v>
      </c>
      <c r="J225" s="205" t="str">
        <f ca="1">IF(($B225=" ")," ",VLOOKUP($B225,'C10 Entry Sheet'!$A$16:$K$515,9,FALSE))</f>
        <v xml:space="preserve"> </v>
      </c>
      <c r="K225" s="205" t="str">
        <f ca="1">IF(($B225=" ")," ",VLOOKUP($B225,'C10 Entry Sheet'!$A$16:$K$515,10,FALSE))</f>
        <v xml:space="preserve"> </v>
      </c>
      <c r="L225" s="209" t="str">
        <f t="shared" ca="1" si="9"/>
        <v/>
      </c>
      <c r="M225" s="318" t="str">
        <f t="shared" ca="1" si="9"/>
        <v/>
      </c>
      <c r="N225" s="321" t="str">
        <f ca="1">IF(($B225=" ")," ",VLOOKUP($B225,'C10 Entry Sheet'!$A$16:$K$515,11,FALSE))</f>
        <v xml:space="preserve"> </v>
      </c>
    </row>
    <row r="226" spans="1:14" ht="21.75" hidden="1" customHeight="1">
      <c r="A226" s="311">
        <f t="shared" si="8"/>
        <v>210</v>
      </c>
      <c r="B226" s="202" t="str">
        <f ca="1">IF(ISBLANK('C10 Entry Sheet'!A225)," ",CELL("contents",'C10 Entry Sheet'!A225))</f>
        <v xml:space="preserve"> </v>
      </c>
      <c r="C226" s="203" t="str">
        <f ca="1">IF(($B226=" ")," ",VLOOKUP($B226,'C10 Entry Sheet'!$A$16:$K$515,2,FALSE))</f>
        <v xml:space="preserve"> </v>
      </c>
      <c r="D226" s="203" t="str">
        <f ca="1">IF(($B226=" ")," ",VLOOKUP($B226,'C10 Entry Sheet'!$A$16:$K$515,3,FALSE))</f>
        <v xml:space="preserve"> </v>
      </c>
      <c r="E226" s="204" t="str">
        <f ca="1">IF(($B226=" ")," ",VLOOKUP($B226,'C10 Entry Sheet'!$A$16:$K$515,6,FALSE))</f>
        <v xml:space="preserve"> </v>
      </c>
      <c r="F226" s="204" t="str">
        <f ca="1">IF(($B226=" ")," ",VLOOKUP($B226,'C10 Entry Sheet'!$A$16:$K$515,4,FALSE))</f>
        <v xml:space="preserve"> </v>
      </c>
      <c r="G226" s="204" t="str">
        <f ca="1">IF(($B226=" ")," ",VLOOKUP($B226,'C10 Entry Sheet'!$A$16:$K$515,5,FALSE))</f>
        <v xml:space="preserve"> </v>
      </c>
      <c r="H226" s="209" t="str">
        <f ca="1">IF(($B226=" "),"",VLOOKUP($B226,'C10 Entry Sheet'!$A$16:$K$515,7,FALSE))</f>
        <v/>
      </c>
      <c r="I226" s="205" t="str">
        <f ca="1">IF(($B226=" ")," ",VLOOKUP($B226,'C10 Entry Sheet'!$A$16:$K$515,8,FALSE))</f>
        <v xml:space="preserve"> </v>
      </c>
      <c r="J226" s="205" t="str">
        <f ca="1">IF(($B226=" ")," ",VLOOKUP($B226,'C10 Entry Sheet'!$A$16:$K$515,9,FALSE))</f>
        <v xml:space="preserve"> </v>
      </c>
      <c r="K226" s="205" t="str">
        <f ca="1">IF(($B226=" ")," ",VLOOKUP($B226,'C10 Entry Sheet'!$A$16:$K$515,10,FALSE))</f>
        <v xml:space="preserve"> </v>
      </c>
      <c r="L226" s="209" t="str">
        <f t="shared" ca="1" si="9"/>
        <v/>
      </c>
      <c r="M226" s="318" t="str">
        <f t="shared" ca="1" si="9"/>
        <v/>
      </c>
      <c r="N226" s="321" t="str">
        <f ca="1">IF(($B226=" ")," ",VLOOKUP($B226,'C10 Entry Sheet'!$A$16:$K$515,11,FALSE))</f>
        <v xml:space="preserve"> </v>
      </c>
    </row>
    <row r="227" spans="1:14" ht="21.75" hidden="1" customHeight="1">
      <c r="A227" s="311">
        <f t="shared" si="8"/>
        <v>211</v>
      </c>
      <c r="B227" s="202" t="str">
        <f ca="1">IF(ISBLANK('C10 Entry Sheet'!A226)," ",CELL("contents",'C10 Entry Sheet'!A226))</f>
        <v xml:space="preserve"> </v>
      </c>
      <c r="C227" s="203" t="str">
        <f ca="1">IF(($B227=" ")," ",VLOOKUP($B227,'C10 Entry Sheet'!$A$16:$K$515,2,FALSE))</f>
        <v xml:space="preserve"> </v>
      </c>
      <c r="D227" s="203" t="str">
        <f ca="1">IF(($B227=" ")," ",VLOOKUP($B227,'C10 Entry Sheet'!$A$16:$K$515,3,FALSE))</f>
        <v xml:space="preserve"> </v>
      </c>
      <c r="E227" s="204" t="str">
        <f ca="1">IF(($B227=" ")," ",VLOOKUP($B227,'C10 Entry Sheet'!$A$16:$K$515,6,FALSE))</f>
        <v xml:space="preserve"> </v>
      </c>
      <c r="F227" s="204" t="str">
        <f ca="1">IF(($B227=" ")," ",VLOOKUP($B227,'C10 Entry Sheet'!$A$16:$K$515,4,FALSE))</f>
        <v xml:space="preserve"> </v>
      </c>
      <c r="G227" s="204" t="str">
        <f ca="1">IF(($B227=" ")," ",VLOOKUP($B227,'C10 Entry Sheet'!$A$16:$K$515,5,FALSE))</f>
        <v xml:space="preserve"> </v>
      </c>
      <c r="H227" s="209" t="str">
        <f ca="1">IF(($B227=" "),"",VLOOKUP($B227,'C10 Entry Sheet'!$A$16:$K$515,7,FALSE))</f>
        <v/>
      </c>
      <c r="I227" s="205" t="str">
        <f ca="1">IF(($B227=" ")," ",VLOOKUP($B227,'C10 Entry Sheet'!$A$16:$K$515,8,FALSE))</f>
        <v xml:space="preserve"> </v>
      </c>
      <c r="J227" s="205" t="str">
        <f ca="1">IF(($B227=" ")," ",VLOOKUP($B227,'C10 Entry Sheet'!$A$16:$K$515,9,FALSE))</f>
        <v xml:space="preserve"> </v>
      </c>
      <c r="K227" s="205" t="str">
        <f ca="1">IF(($B227=" ")," ",VLOOKUP($B227,'C10 Entry Sheet'!$A$16:$K$515,10,FALSE))</f>
        <v xml:space="preserve"> </v>
      </c>
      <c r="L227" s="209" t="str">
        <f t="shared" ca="1" si="9"/>
        <v/>
      </c>
      <c r="M227" s="318" t="str">
        <f t="shared" ca="1" si="9"/>
        <v/>
      </c>
      <c r="N227" s="321" t="str">
        <f ca="1">IF(($B227=" ")," ",VLOOKUP($B227,'C10 Entry Sheet'!$A$16:$K$515,11,FALSE))</f>
        <v xml:space="preserve"> </v>
      </c>
    </row>
    <row r="228" spans="1:14" ht="21.75" hidden="1" customHeight="1">
      <c r="A228" s="311">
        <f t="shared" si="8"/>
        <v>212</v>
      </c>
      <c r="B228" s="202" t="str">
        <f ca="1">IF(ISBLANK('C10 Entry Sheet'!A227)," ",CELL("contents",'C10 Entry Sheet'!A227))</f>
        <v xml:space="preserve"> </v>
      </c>
      <c r="C228" s="203" t="str">
        <f ca="1">IF(($B228=" ")," ",VLOOKUP($B228,'C10 Entry Sheet'!$A$16:$K$515,2,FALSE))</f>
        <v xml:space="preserve"> </v>
      </c>
      <c r="D228" s="203" t="str">
        <f ca="1">IF(($B228=" ")," ",VLOOKUP($B228,'C10 Entry Sheet'!$A$16:$K$515,3,FALSE))</f>
        <v xml:space="preserve"> </v>
      </c>
      <c r="E228" s="204" t="str">
        <f ca="1">IF(($B228=" ")," ",VLOOKUP($B228,'C10 Entry Sheet'!$A$16:$K$515,6,FALSE))</f>
        <v xml:space="preserve"> </v>
      </c>
      <c r="F228" s="204" t="str">
        <f ca="1">IF(($B228=" ")," ",VLOOKUP($B228,'C10 Entry Sheet'!$A$16:$K$515,4,FALSE))</f>
        <v xml:space="preserve"> </v>
      </c>
      <c r="G228" s="204" t="str">
        <f ca="1">IF(($B228=" ")," ",VLOOKUP($B228,'C10 Entry Sheet'!$A$16:$K$515,5,FALSE))</f>
        <v xml:space="preserve"> </v>
      </c>
      <c r="H228" s="209" t="str">
        <f ca="1">IF(($B228=" "),"",VLOOKUP($B228,'C10 Entry Sheet'!$A$16:$K$515,7,FALSE))</f>
        <v/>
      </c>
      <c r="I228" s="205" t="str">
        <f ca="1">IF(($B228=" ")," ",VLOOKUP($B228,'C10 Entry Sheet'!$A$16:$K$515,8,FALSE))</f>
        <v xml:space="preserve"> </v>
      </c>
      <c r="J228" s="205" t="str">
        <f ca="1">IF(($B228=" ")," ",VLOOKUP($B228,'C10 Entry Sheet'!$A$16:$K$515,9,FALSE))</f>
        <v xml:space="preserve"> </v>
      </c>
      <c r="K228" s="205" t="str">
        <f ca="1">IF(($B228=" ")," ",VLOOKUP($B228,'C10 Entry Sheet'!$A$16:$K$515,10,FALSE))</f>
        <v xml:space="preserve"> </v>
      </c>
      <c r="L228" s="209" t="str">
        <f t="shared" ca="1" si="9"/>
        <v/>
      </c>
      <c r="M228" s="318" t="str">
        <f t="shared" ca="1" si="9"/>
        <v/>
      </c>
      <c r="N228" s="321" t="str">
        <f ca="1">IF(($B228=" ")," ",VLOOKUP($B228,'C10 Entry Sheet'!$A$16:$K$515,11,FALSE))</f>
        <v xml:space="preserve"> </v>
      </c>
    </row>
    <row r="229" spans="1:14" ht="21.75" hidden="1" customHeight="1">
      <c r="A229" s="311">
        <f t="shared" si="8"/>
        <v>213</v>
      </c>
      <c r="B229" s="202" t="str">
        <f ca="1">IF(ISBLANK('C10 Entry Sheet'!A228)," ",CELL("contents",'C10 Entry Sheet'!A228))</f>
        <v xml:space="preserve"> </v>
      </c>
      <c r="C229" s="203" t="str">
        <f ca="1">IF(($B229=" ")," ",VLOOKUP($B229,'C10 Entry Sheet'!$A$16:$K$515,2,FALSE))</f>
        <v xml:space="preserve"> </v>
      </c>
      <c r="D229" s="203" t="str">
        <f ca="1">IF(($B229=" ")," ",VLOOKUP($B229,'C10 Entry Sheet'!$A$16:$K$515,3,FALSE))</f>
        <v xml:space="preserve"> </v>
      </c>
      <c r="E229" s="204" t="str">
        <f ca="1">IF(($B229=" ")," ",VLOOKUP($B229,'C10 Entry Sheet'!$A$16:$K$515,6,FALSE))</f>
        <v xml:space="preserve"> </v>
      </c>
      <c r="F229" s="204" t="str">
        <f ca="1">IF(($B229=" ")," ",VLOOKUP($B229,'C10 Entry Sheet'!$A$16:$K$515,4,FALSE))</f>
        <v xml:space="preserve"> </v>
      </c>
      <c r="G229" s="204" t="str">
        <f ca="1">IF(($B229=" ")," ",VLOOKUP($B229,'C10 Entry Sheet'!$A$16:$K$515,5,FALSE))</f>
        <v xml:space="preserve"> </v>
      </c>
      <c r="H229" s="209" t="str">
        <f ca="1">IF(($B229=" "),"",VLOOKUP($B229,'C10 Entry Sheet'!$A$16:$K$515,7,FALSE))</f>
        <v/>
      </c>
      <c r="I229" s="205" t="str">
        <f ca="1">IF(($B229=" ")," ",VLOOKUP($B229,'C10 Entry Sheet'!$A$16:$K$515,8,FALSE))</f>
        <v xml:space="preserve"> </v>
      </c>
      <c r="J229" s="205" t="str">
        <f ca="1">IF(($B229=" ")," ",VLOOKUP($B229,'C10 Entry Sheet'!$A$16:$K$515,9,FALSE))</f>
        <v xml:space="preserve"> </v>
      </c>
      <c r="K229" s="205" t="str">
        <f ca="1">IF(($B229=" ")," ",VLOOKUP($B229,'C10 Entry Sheet'!$A$16:$K$515,10,FALSE))</f>
        <v xml:space="preserve"> </v>
      </c>
      <c r="L229" s="209" t="str">
        <f t="shared" ca="1" si="9"/>
        <v/>
      </c>
      <c r="M229" s="318" t="str">
        <f t="shared" ca="1" si="9"/>
        <v/>
      </c>
      <c r="N229" s="321" t="str">
        <f ca="1">IF(($B229=" ")," ",VLOOKUP($B229,'C10 Entry Sheet'!$A$16:$K$515,11,FALSE))</f>
        <v xml:space="preserve"> </v>
      </c>
    </row>
    <row r="230" spans="1:14" ht="21.75" hidden="1" customHeight="1">
      <c r="A230" s="311">
        <f t="shared" si="8"/>
        <v>214</v>
      </c>
      <c r="B230" s="202" t="str">
        <f ca="1">IF(ISBLANK('C10 Entry Sheet'!A229)," ",CELL("contents",'C10 Entry Sheet'!A229))</f>
        <v xml:space="preserve"> </v>
      </c>
      <c r="C230" s="203" t="str">
        <f ca="1">IF(($B230=" ")," ",VLOOKUP($B230,'C10 Entry Sheet'!$A$16:$K$515,2,FALSE))</f>
        <v xml:space="preserve"> </v>
      </c>
      <c r="D230" s="203" t="str">
        <f ca="1">IF(($B230=" ")," ",VLOOKUP($B230,'C10 Entry Sheet'!$A$16:$K$515,3,FALSE))</f>
        <v xml:space="preserve"> </v>
      </c>
      <c r="E230" s="204" t="str">
        <f ca="1">IF(($B230=" ")," ",VLOOKUP($B230,'C10 Entry Sheet'!$A$16:$K$515,6,FALSE))</f>
        <v xml:space="preserve"> </v>
      </c>
      <c r="F230" s="204" t="str">
        <f ca="1">IF(($B230=" ")," ",VLOOKUP($B230,'C10 Entry Sheet'!$A$16:$K$515,4,FALSE))</f>
        <v xml:space="preserve"> </v>
      </c>
      <c r="G230" s="204" t="str">
        <f ca="1">IF(($B230=" ")," ",VLOOKUP($B230,'C10 Entry Sheet'!$A$16:$K$515,5,FALSE))</f>
        <v xml:space="preserve"> </v>
      </c>
      <c r="H230" s="209" t="str">
        <f ca="1">IF(($B230=" "),"",VLOOKUP($B230,'C10 Entry Sheet'!$A$16:$K$515,7,FALSE))</f>
        <v/>
      </c>
      <c r="I230" s="205" t="str">
        <f ca="1">IF(($B230=" ")," ",VLOOKUP($B230,'C10 Entry Sheet'!$A$16:$K$515,8,FALSE))</f>
        <v xml:space="preserve"> </v>
      </c>
      <c r="J230" s="205" t="str">
        <f ca="1">IF(($B230=" ")," ",VLOOKUP($B230,'C10 Entry Sheet'!$A$16:$K$515,9,FALSE))</f>
        <v xml:space="preserve"> </v>
      </c>
      <c r="K230" s="205" t="str">
        <f ca="1">IF(($B230=" ")," ",VLOOKUP($B230,'C10 Entry Sheet'!$A$16:$K$515,10,FALSE))</f>
        <v xml:space="preserve"> </v>
      </c>
      <c r="L230" s="209" t="str">
        <f t="shared" ca="1" si="9"/>
        <v/>
      </c>
      <c r="M230" s="318" t="str">
        <f t="shared" ca="1" si="9"/>
        <v/>
      </c>
      <c r="N230" s="321" t="str">
        <f ca="1">IF(($B230=" ")," ",VLOOKUP($B230,'C10 Entry Sheet'!$A$16:$K$515,11,FALSE))</f>
        <v xml:space="preserve"> </v>
      </c>
    </row>
    <row r="231" spans="1:14" ht="21.75" hidden="1" customHeight="1">
      <c r="A231" s="311">
        <f t="shared" si="8"/>
        <v>215</v>
      </c>
      <c r="B231" s="202" t="str">
        <f ca="1">IF(ISBLANK('C10 Entry Sheet'!A230)," ",CELL("contents",'C10 Entry Sheet'!A230))</f>
        <v xml:space="preserve"> </v>
      </c>
      <c r="C231" s="203" t="str">
        <f ca="1">IF(($B231=" ")," ",VLOOKUP($B231,'C10 Entry Sheet'!$A$16:$K$515,2,FALSE))</f>
        <v xml:space="preserve"> </v>
      </c>
      <c r="D231" s="203" t="str">
        <f ca="1">IF(($B231=" ")," ",VLOOKUP($B231,'C10 Entry Sheet'!$A$16:$K$515,3,FALSE))</f>
        <v xml:space="preserve"> </v>
      </c>
      <c r="E231" s="204" t="str">
        <f ca="1">IF(($B231=" ")," ",VLOOKUP($B231,'C10 Entry Sheet'!$A$16:$K$515,6,FALSE))</f>
        <v xml:space="preserve"> </v>
      </c>
      <c r="F231" s="204" t="str">
        <f ca="1">IF(($B231=" ")," ",VLOOKUP($B231,'C10 Entry Sheet'!$A$16:$K$515,4,FALSE))</f>
        <v xml:space="preserve"> </v>
      </c>
      <c r="G231" s="204" t="str">
        <f ca="1">IF(($B231=" ")," ",VLOOKUP($B231,'C10 Entry Sheet'!$A$16:$K$515,5,FALSE))</f>
        <v xml:space="preserve"> </v>
      </c>
      <c r="H231" s="209" t="str">
        <f ca="1">IF(($B231=" "),"",VLOOKUP($B231,'C10 Entry Sheet'!$A$16:$K$515,7,FALSE))</f>
        <v/>
      </c>
      <c r="I231" s="205" t="str">
        <f ca="1">IF(($B231=" ")," ",VLOOKUP($B231,'C10 Entry Sheet'!$A$16:$K$515,8,FALSE))</f>
        <v xml:space="preserve"> </v>
      </c>
      <c r="J231" s="205" t="str">
        <f ca="1">IF(($B231=" ")," ",VLOOKUP($B231,'C10 Entry Sheet'!$A$16:$K$515,9,FALSE))</f>
        <v xml:space="preserve"> </v>
      </c>
      <c r="K231" s="205" t="str">
        <f ca="1">IF(($B231=" ")," ",VLOOKUP($B231,'C10 Entry Sheet'!$A$16:$K$515,10,FALSE))</f>
        <v xml:space="preserve"> </v>
      </c>
      <c r="L231" s="209" t="str">
        <f t="shared" ca="1" si="9"/>
        <v/>
      </c>
      <c r="M231" s="318" t="str">
        <f t="shared" ca="1" si="9"/>
        <v/>
      </c>
      <c r="N231" s="321" t="str">
        <f ca="1">IF(($B231=" ")," ",VLOOKUP($B231,'C10 Entry Sheet'!$A$16:$K$515,11,FALSE))</f>
        <v xml:space="preserve"> </v>
      </c>
    </row>
    <row r="232" spans="1:14" ht="21.75" hidden="1" customHeight="1">
      <c r="A232" s="311">
        <f t="shared" si="8"/>
        <v>216</v>
      </c>
      <c r="B232" s="202" t="str">
        <f ca="1">IF(ISBLANK('C10 Entry Sheet'!A231)," ",CELL("contents",'C10 Entry Sheet'!A231))</f>
        <v xml:space="preserve"> </v>
      </c>
      <c r="C232" s="203" t="str">
        <f ca="1">IF(($B232=" ")," ",VLOOKUP($B232,'C10 Entry Sheet'!$A$16:$K$515,2,FALSE))</f>
        <v xml:space="preserve"> </v>
      </c>
      <c r="D232" s="203" t="str">
        <f ca="1">IF(($B232=" ")," ",VLOOKUP($B232,'C10 Entry Sheet'!$A$16:$K$515,3,FALSE))</f>
        <v xml:space="preserve"> </v>
      </c>
      <c r="E232" s="204" t="str">
        <f ca="1">IF(($B232=" ")," ",VLOOKUP($B232,'C10 Entry Sheet'!$A$16:$K$515,6,FALSE))</f>
        <v xml:space="preserve"> </v>
      </c>
      <c r="F232" s="204" t="str">
        <f ca="1">IF(($B232=" ")," ",VLOOKUP($B232,'C10 Entry Sheet'!$A$16:$K$515,4,FALSE))</f>
        <v xml:space="preserve"> </v>
      </c>
      <c r="G232" s="204" t="str">
        <f ca="1">IF(($B232=" ")," ",VLOOKUP($B232,'C10 Entry Sheet'!$A$16:$K$515,5,FALSE))</f>
        <v xml:space="preserve"> </v>
      </c>
      <c r="H232" s="209" t="str">
        <f ca="1">IF(($B232=" "),"",VLOOKUP($B232,'C10 Entry Sheet'!$A$16:$K$515,7,FALSE))</f>
        <v/>
      </c>
      <c r="I232" s="205" t="str">
        <f ca="1">IF(($B232=" ")," ",VLOOKUP($B232,'C10 Entry Sheet'!$A$16:$K$515,8,FALSE))</f>
        <v xml:space="preserve"> </v>
      </c>
      <c r="J232" s="205" t="str">
        <f ca="1">IF(($B232=" ")," ",VLOOKUP($B232,'C10 Entry Sheet'!$A$16:$K$515,9,FALSE))</f>
        <v xml:space="preserve"> </v>
      </c>
      <c r="K232" s="205" t="str">
        <f ca="1">IF(($B232=" ")," ",VLOOKUP($B232,'C10 Entry Sheet'!$A$16:$K$515,10,FALSE))</f>
        <v xml:space="preserve"> </v>
      </c>
      <c r="L232" s="209" t="str">
        <f t="shared" ca="1" si="9"/>
        <v/>
      </c>
      <c r="M232" s="318" t="str">
        <f t="shared" ca="1" si="9"/>
        <v/>
      </c>
      <c r="N232" s="321" t="str">
        <f ca="1">IF(($B232=" ")," ",VLOOKUP($B232,'C10 Entry Sheet'!$A$16:$K$515,11,FALSE))</f>
        <v xml:space="preserve"> </v>
      </c>
    </row>
    <row r="233" spans="1:14" ht="21.75" hidden="1" customHeight="1">
      <c r="A233" s="311">
        <f t="shared" si="8"/>
        <v>217</v>
      </c>
      <c r="B233" s="202" t="str">
        <f ca="1">IF(ISBLANK('C10 Entry Sheet'!A232)," ",CELL("contents",'C10 Entry Sheet'!A232))</f>
        <v xml:space="preserve"> </v>
      </c>
      <c r="C233" s="203" t="str">
        <f ca="1">IF(($B233=" ")," ",VLOOKUP($B233,'C10 Entry Sheet'!$A$16:$K$515,2,FALSE))</f>
        <v xml:space="preserve"> </v>
      </c>
      <c r="D233" s="203" t="str">
        <f ca="1">IF(($B233=" ")," ",VLOOKUP($B233,'C10 Entry Sheet'!$A$16:$K$515,3,FALSE))</f>
        <v xml:space="preserve"> </v>
      </c>
      <c r="E233" s="204" t="str">
        <f ca="1">IF(($B233=" ")," ",VLOOKUP($B233,'C10 Entry Sheet'!$A$16:$K$515,6,FALSE))</f>
        <v xml:space="preserve"> </v>
      </c>
      <c r="F233" s="204" t="str">
        <f ca="1">IF(($B233=" ")," ",VLOOKUP($B233,'C10 Entry Sheet'!$A$16:$K$515,4,FALSE))</f>
        <v xml:space="preserve"> </v>
      </c>
      <c r="G233" s="204" t="str">
        <f ca="1">IF(($B233=" ")," ",VLOOKUP($B233,'C10 Entry Sheet'!$A$16:$K$515,5,FALSE))</f>
        <v xml:space="preserve"> </v>
      </c>
      <c r="H233" s="209" t="str">
        <f ca="1">IF(($B233=" "),"",VLOOKUP($B233,'C10 Entry Sheet'!$A$16:$K$515,7,FALSE))</f>
        <v/>
      </c>
      <c r="I233" s="205" t="str">
        <f ca="1">IF(($B233=" ")," ",VLOOKUP($B233,'C10 Entry Sheet'!$A$16:$K$515,8,FALSE))</f>
        <v xml:space="preserve"> </v>
      </c>
      <c r="J233" s="205" t="str">
        <f ca="1">IF(($B233=" ")," ",VLOOKUP($B233,'C10 Entry Sheet'!$A$16:$K$515,9,FALSE))</f>
        <v xml:space="preserve"> </v>
      </c>
      <c r="K233" s="205" t="str">
        <f ca="1">IF(($B233=" ")," ",VLOOKUP($B233,'C10 Entry Sheet'!$A$16:$K$515,10,FALSE))</f>
        <v xml:space="preserve"> </v>
      </c>
      <c r="L233" s="209" t="str">
        <f t="shared" ca="1" si="9"/>
        <v/>
      </c>
      <c r="M233" s="318" t="str">
        <f t="shared" ca="1" si="9"/>
        <v/>
      </c>
      <c r="N233" s="321" t="str">
        <f ca="1">IF(($B233=" ")," ",VLOOKUP($B233,'C10 Entry Sheet'!$A$16:$K$515,11,FALSE))</f>
        <v xml:space="preserve"> </v>
      </c>
    </row>
    <row r="234" spans="1:14" ht="21.75" hidden="1" customHeight="1">
      <c r="A234" s="311">
        <f t="shared" si="8"/>
        <v>218</v>
      </c>
      <c r="B234" s="202" t="str">
        <f ca="1">IF(ISBLANK('C10 Entry Sheet'!A233)," ",CELL("contents",'C10 Entry Sheet'!A233))</f>
        <v xml:space="preserve"> </v>
      </c>
      <c r="C234" s="203" t="str">
        <f ca="1">IF(($B234=" ")," ",VLOOKUP($B234,'C10 Entry Sheet'!$A$16:$K$515,2,FALSE))</f>
        <v xml:space="preserve"> </v>
      </c>
      <c r="D234" s="203" t="str">
        <f ca="1">IF(($B234=" ")," ",VLOOKUP($B234,'C10 Entry Sheet'!$A$16:$K$515,3,FALSE))</f>
        <v xml:space="preserve"> </v>
      </c>
      <c r="E234" s="204" t="str">
        <f ca="1">IF(($B234=" ")," ",VLOOKUP($B234,'C10 Entry Sheet'!$A$16:$K$515,6,FALSE))</f>
        <v xml:space="preserve"> </v>
      </c>
      <c r="F234" s="204" t="str">
        <f ca="1">IF(($B234=" ")," ",VLOOKUP($B234,'C10 Entry Sheet'!$A$16:$K$515,4,FALSE))</f>
        <v xml:space="preserve"> </v>
      </c>
      <c r="G234" s="204" t="str">
        <f ca="1">IF(($B234=" ")," ",VLOOKUP($B234,'C10 Entry Sheet'!$A$16:$K$515,5,FALSE))</f>
        <v xml:space="preserve"> </v>
      </c>
      <c r="H234" s="209" t="str">
        <f ca="1">IF(($B234=" "),"",VLOOKUP($B234,'C10 Entry Sheet'!$A$16:$K$515,7,FALSE))</f>
        <v/>
      </c>
      <c r="I234" s="205" t="str">
        <f ca="1">IF(($B234=" ")," ",VLOOKUP($B234,'C10 Entry Sheet'!$A$16:$K$515,8,FALSE))</f>
        <v xml:space="preserve"> </v>
      </c>
      <c r="J234" s="205" t="str">
        <f ca="1">IF(($B234=" ")," ",VLOOKUP($B234,'C10 Entry Sheet'!$A$16:$K$515,9,FALSE))</f>
        <v xml:space="preserve"> </v>
      </c>
      <c r="K234" s="205" t="str">
        <f ca="1">IF(($B234=" ")," ",VLOOKUP($B234,'C10 Entry Sheet'!$A$16:$K$515,10,FALSE))</f>
        <v xml:space="preserve"> </v>
      </c>
      <c r="L234" s="209" t="str">
        <f t="shared" ca="1" si="9"/>
        <v/>
      </c>
      <c r="M234" s="318" t="str">
        <f t="shared" ca="1" si="9"/>
        <v/>
      </c>
      <c r="N234" s="321" t="str">
        <f ca="1">IF(($B234=" ")," ",VLOOKUP($B234,'C10 Entry Sheet'!$A$16:$K$515,11,FALSE))</f>
        <v xml:space="preserve"> </v>
      </c>
    </row>
    <row r="235" spans="1:14" ht="21.75" hidden="1" customHeight="1">
      <c r="A235" s="311">
        <f t="shared" si="8"/>
        <v>219</v>
      </c>
      <c r="B235" s="202" t="str">
        <f ca="1">IF(ISBLANK('C10 Entry Sheet'!A234)," ",CELL("contents",'C10 Entry Sheet'!A234))</f>
        <v xml:space="preserve"> </v>
      </c>
      <c r="C235" s="203" t="str">
        <f ca="1">IF(($B235=" ")," ",VLOOKUP($B235,'C10 Entry Sheet'!$A$16:$K$515,2,FALSE))</f>
        <v xml:space="preserve"> </v>
      </c>
      <c r="D235" s="203" t="str">
        <f ca="1">IF(($B235=" ")," ",VLOOKUP($B235,'C10 Entry Sheet'!$A$16:$K$515,3,FALSE))</f>
        <v xml:space="preserve"> </v>
      </c>
      <c r="E235" s="204" t="str">
        <f ca="1">IF(($B235=" ")," ",VLOOKUP($B235,'C10 Entry Sheet'!$A$16:$K$515,6,FALSE))</f>
        <v xml:space="preserve"> </v>
      </c>
      <c r="F235" s="204" t="str">
        <f ca="1">IF(($B235=" ")," ",VLOOKUP($B235,'C10 Entry Sheet'!$A$16:$K$515,4,FALSE))</f>
        <v xml:space="preserve"> </v>
      </c>
      <c r="G235" s="204" t="str">
        <f ca="1">IF(($B235=" ")," ",VLOOKUP($B235,'C10 Entry Sheet'!$A$16:$K$515,5,FALSE))</f>
        <v xml:space="preserve"> </v>
      </c>
      <c r="H235" s="209" t="str">
        <f ca="1">IF(($B235=" "),"",VLOOKUP($B235,'C10 Entry Sheet'!$A$16:$K$515,7,FALSE))</f>
        <v/>
      </c>
      <c r="I235" s="205" t="str">
        <f ca="1">IF(($B235=" ")," ",VLOOKUP($B235,'C10 Entry Sheet'!$A$16:$K$515,8,FALSE))</f>
        <v xml:space="preserve"> </v>
      </c>
      <c r="J235" s="205" t="str">
        <f ca="1">IF(($B235=" ")," ",VLOOKUP($B235,'C10 Entry Sheet'!$A$16:$K$515,9,FALSE))</f>
        <v xml:space="preserve"> </v>
      </c>
      <c r="K235" s="205" t="str">
        <f ca="1">IF(($B235=" ")," ",VLOOKUP($B235,'C10 Entry Sheet'!$A$16:$K$515,10,FALSE))</f>
        <v xml:space="preserve"> </v>
      </c>
      <c r="L235" s="209" t="str">
        <f t="shared" ca="1" si="9"/>
        <v/>
      </c>
      <c r="M235" s="318" t="str">
        <f t="shared" ca="1" si="9"/>
        <v/>
      </c>
      <c r="N235" s="321" t="str">
        <f ca="1">IF(($B235=" ")," ",VLOOKUP($B235,'C10 Entry Sheet'!$A$16:$K$515,11,FALSE))</f>
        <v xml:space="preserve"> </v>
      </c>
    </row>
    <row r="236" spans="1:14" ht="21.75" hidden="1" customHeight="1">
      <c r="A236" s="311">
        <f t="shared" si="8"/>
        <v>220</v>
      </c>
      <c r="B236" s="202" t="str">
        <f ca="1">IF(ISBLANK('C10 Entry Sheet'!A235)," ",CELL("contents",'C10 Entry Sheet'!A235))</f>
        <v xml:space="preserve"> </v>
      </c>
      <c r="C236" s="203" t="str">
        <f ca="1">IF(($B236=" ")," ",VLOOKUP($B236,'C10 Entry Sheet'!$A$16:$K$515,2,FALSE))</f>
        <v xml:space="preserve"> </v>
      </c>
      <c r="D236" s="203" t="str">
        <f ca="1">IF(($B236=" ")," ",VLOOKUP($B236,'C10 Entry Sheet'!$A$16:$K$515,3,FALSE))</f>
        <v xml:space="preserve"> </v>
      </c>
      <c r="E236" s="204" t="str">
        <f ca="1">IF(($B236=" ")," ",VLOOKUP($B236,'C10 Entry Sheet'!$A$16:$K$515,6,FALSE))</f>
        <v xml:space="preserve"> </v>
      </c>
      <c r="F236" s="204" t="str">
        <f ca="1">IF(($B236=" ")," ",VLOOKUP($B236,'C10 Entry Sheet'!$A$16:$K$515,4,FALSE))</f>
        <v xml:space="preserve"> </v>
      </c>
      <c r="G236" s="204" t="str">
        <f ca="1">IF(($B236=" ")," ",VLOOKUP($B236,'C10 Entry Sheet'!$A$16:$K$515,5,FALSE))</f>
        <v xml:space="preserve"> </v>
      </c>
      <c r="H236" s="209" t="str">
        <f ca="1">IF(($B236=" "),"",VLOOKUP($B236,'C10 Entry Sheet'!$A$16:$K$515,7,FALSE))</f>
        <v/>
      </c>
      <c r="I236" s="205" t="str">
        <f ca="1">IF(($B236=" ")," ",VLOOKUP($B236,'C10 Entry Sheet'!$A$16:$K$515,8,FALSE))</f>
        <v xml:space="preserve"> </v>
      </c>
      <c r="J236" s="205" t="str">
        <f ca="1">IF(($B236=" ")," ",VLOOKUP($B236,'C10 Entry Sheet'!$A$16:$K$515,9,FALSE))</f>
        <v xml:space="preserve"> </v>
      </c>
      <c r="K236" s="205" t="str">
        <f ca="1">IF(($B236=" ")," ",VLOOKUP($B236,'C10 Entry Sheet'!$A$16:$K$515,10,FALSE))</f>
        <v xml:space="preserve"> </v>
      </c>
      <c r="L236" s="209" t="str">
        <f t="shared" ca="1" si="9"/>
        <v/>
      </c>
      <c r="M236" s="318" t="str">
        <f t="shared" ca="1" si="9"/>
        <v/>
      </c>
      <c r="N236" s="321" t="str">
        <f ca="1">IF(($B236=" ")," ",VLOOKUP($B236,'C10 Entry Sheet'!$A$16:$K$515,11,FALSE))</f>
        <v xml:space="preserve"> </v>
      </c>
    </row>
    <row r="237" spans="1:14" ht="21.75" hidden="1" customHeight="1">
      <c r="A237" s="311">
        <f t="shared" si="8"/>
        <v>221</v>
      </c>
      <c r="B237" s="202" t="str">
        <f ca="1">IF(ISBLANK('C10 Entry Sheet'!A236)," ",CELL("contents",'C10 Entry Sheet'!A236))</f>
        <v xml:space="preserve"> </v>
      </c>
      <c r="C237" s="203" t="str">
        <f ca="1">IF(($B237=" ")," ",VLOOKUP($B237,'C10 Entry Sheet'!$A$16:$K$515,2,FALSE))</f>
        <v xml:space="preserve"> </v>
      </c>
      <c r="D237" s="203" t="str">
        <f ca="1">IF(($B237=" ")," ",VLOOKUP($B237,'C10 Entry Sheet'!$A$16:$K$515,3,FALSE))</f>
        <v xml:space="preserve"> </v>
      </c>
      <c r="E237" s="204" t="str">
        <f ca="1">IF(($B237=" ")," ",VLOOKUP($B237,'C10 Entry Sheet'!$A$16:$K$515,6,FALSE))</f>
        <v xml:space="preserve"> </v>
      </c>
      <c r="F237" s="204" t="str">
        <f ca="1">IF(($B237=" ")," ",VLOOKUP($B237,'C10 Entry Sheet'!$A$16:$K$515,4,FALSE))</f>
        <v xml:space="preserve"> </v>
      </c>
      <c r="G237" s="204" t="str">
        <f ca="1">IF(($B237=" ")," ",VLOOKUP($B237,'C10 Entry Sheet'!$A$16:$K$515,5,FALSE))</f>
        <v xml:space="preserve"> </v>
      </c>
      <c r="H237" s="209" t="str">
        <f ca="1">IF(($B237=" "),"",VLOOKUP($B237,'C10 Entry Sheet'!$A$16:$K$515,7,FALSE))</f>
        <v/>
      </c>
      <c r="I237" s="205" t="str">
        <f ca="1">IF(($B237=" ")," ",VLOOKUP($B237,'C10 Entry Sheet'!$A$16:$K$515,8,FALSE))</f>
        <v xml:space="preserve"> </v>
      </c>
      <c r="J237" s="205" t="str">
        <f ca="1">IF(($B237=" ")," ",VLOOKUP($B237,'C10 Entry Sheet'!$A$16:$K$515,9,FALSE))</f>
        <v xml:space="preserve"> </v>
      </c>
      <c r="K237" s="205" t="str">
        <f ca="1">IF(($B237=" ")," ",VLOOKUP($B237,'C10 Entry Sheet'!$A$16:$K$515,10,FALSE))</f>
        <v xml:space="preserve"> </v>
      </c>
      <c r="L237" s="209" t="str">
        <f t="shared" ca="1" si="9"/>
        <v/>
      </c>
      <c r="M237" s="318" t="str">
        <f t="shared" ca="1" si="9"/>
        <v/>
      </c>
      <c r="N237" s="321" t="str">
        <f ca="1">IF(($B237=" ")," ",VLOOKUP($B237,'C10 Entry Sheet'!$A$16:$K$515,11,FALSE))</f>
        <v xml:space="preserve"> </v>
      </c>
    </row>
    <row r="238" spans="1:14" ht="21.75" hidden="1" customHeight="1">
      <c r="A238" s="311">
        <f t="shared" si="8"/>
        <v>222</v>
      </c>
      <c r="B238" s="202" t="str">
        <f ca="1">IF(ISBLANK('C10 Entry Sheet'!A237)," ",CELL("contents",'C10 Entry Sheet'!A237))</f>
        <v xml:space="preserve"> </v>
      </c>
      <c r="C238" s="203" t="str">
        <f ca="1">IF(($B238=" ")," ",VLOOKUP($B238,'C10 Entry Sheet'!$A$16:$K$515,2,FALSE))</f>
        <v xml:space="preserve"> </v>
      </c>
      <c r="D238" s="203" t="str">
        <f ca="1">IF(($B238=" ")," ",VLOOKUP($B238,'C10 Entry Sheet'!$A$16:$K$515,3,FALSE))</f>
        <v xml:space="preserve"> </v>
      </c>
      <c r="E238" s="204" t="str">
        <f ca="1">IF(($B238=" ")," ",VLOOKUP($B238,'C10 Entry Sheet'!$A$16:$K$515,6,FALSE))</f>
        <v xml:space="preserve"> </v>
      </c>
      <c r="F238" s="204" t="str">
        <f ca="1">IF(($B238=" ")," ",VLOOKUP($B238,'C10 Entry Sheet'!$A$16:$K$515,4,FALSE))</f>
        <v xml:space="preserve"> </v>
      </c>
      <c r="G238" s="204" t="str">
        <f ca="1">IF(($B238=" ")," ",VLOOKUP($B238,'C10 Entry Sheet'!$A$16:$K$515,5,FALSE))</f>
        <v xml:space="preserve"> </v>
      </c>
      <c r="H238" s="209" t="str">
        <f ca="1">IF(($B238=" "),"",VLOOKUP($B238,'C10 Entry Sheet'!$A$16:$K$515,7,FALSE))</f>
        <v/>
      </c>
      <c r="I238" s="205" t="str">
        <f ca="1">IF(($B238=" ")," ",VLOOKUP($B238,'C10 Entry Sheet'!$A$16:$K$515,8,FALSE))</f>
        <v xml:space="preserve"> </v>
      </c>
      <c r="J238" s="205" t="str">
        <f ca="1">IF(($B238=" ")," ",VLOOKUP($B238,'C10 Entry Sheet'!$A$16:$K$515,9,FALSE))</f>
        <v xml:space="preserve"> </v>
      </c>
      <c r="K238" s="205" t="str">
        <f ca="1">IF(($B238=" ")," ",VLOOKUP($B238,'C10 Entry Sheet'!$A$16:$K$515,10,FALSE))</f>
        <v xml:space="preserve"> </v>
      </c>
      <c r="L238" s="209" t="str">
        <f t="shared" ca="1" si="9"/>
        <v/>
      </c>
      <c r="M238" s="318" t="str">
        <f t="shared" ca="1" si="9"/>
        <v/>
      </c>
      <c r="N238" s="321" t="str">
        <f ca="1">IF(($B238=" ")," ",VLOOKUP($B238,'C10 Entry Sheet'!$A$16:$K$515,11,FALSE))</f>
        <v xml:space="preserve"> </v>
      </c>
    </row>
    <row r="239" spans="1:14" ht="21.75" hidden="1" customHeight="1">
      <c r="A239" s="311">
        <f t="shared" si="8"/>
        <v>223</v>
      </c>
      <c r="B239" s="202" t="str">
        <f ca="1">IF(ISBLANK('C10 Entry Sheet'!A238)," ",CELL("contents",'C10 Entry Sheet'!A238))</f>
        <v xml:space="preserve"> </v>
      </c>
      <c r="C239" s="203" t="str">
        <f ca="1">IF(($B239=" ")," ",VLOOKUP($B239,'C10 Entry Sheet'!$A$16:$K$515,2,FALSE))</f>
        <v xml:space="preserve"> </v>
      </c>
      <c r="D239" s="203" t="str">
        <f ca="1">IF(($B239=" ")," ",VLOOKUP($B239,'C10 Entry Sheet'!$A$16:$K$515,3,FALSE))</f>
        <v xml:space="preserve"> </v>
      </c>
      <c r="E239" s="204" t="str">
        <f ca="1">IF(($B239=" ")," ",VLOOKUP($B239,'C10 Entry Sheet'!$A$16:$K$515,6,FALSE))</f>
        <v xml:space="preserve"> </v>
      </c>
      <c r="F239" s="204" t="str">
        <f ca="1">IF(($B239=" ")," ",VLOOKUP($B239,'C10 Entry Sheet'!$A$16:$K$515,4,FALSE))</f>
        <v xml:space="preserve"> </v>
      </c>
      <c r="G239" s="204" t="str">
        <f ca="1">IF(($B239=" ")," ",VLOOKUP($B239,'C10 Entry Sheet'!$A$16:$K$515,5,FALSE))</f>
        <v xml:space="preserve"> </v>
      </c>
      <c r="H239" s="209" t="str">
        <f ca="1">IF(($B239=" "),"",VLOOKUP($B239,'C10 Entry Sheet'!$A$16:$K$515,7,FALSE))</f>
        <v/>
      </c>
      <c r="I239" s="205" t="str">
        <f ca="1">IF(($B239=" ")," ",VLOOKUP($B239,'C10 Entry Sheet'!$A$16:$K$515,8,FALSE))</f>
        <v xml:space="preserve"> </v>
      </c>
      <c r="J239" s="205" t="str">
        <f ca="1">IF(($B239=" ")," ",VLOOKUP($B239,'C10 Entry Sheet'!$A$16:$K$515,9,FALSE))</f>
        <v xml:space="preserve"> </v>
      </c>
      <c r="K239" s="205" t="str">
        <f ca="1">IF(($B239=" ")," ",VLOOKUP($B239,'C10 Entry Sheet'!$A$16:$K$515,10,FALSE))</f>
        <v xml:space="preserve"> </v>
      </c>
      <c r="L239" s="209" t="str">
        <f t="shared" ca="1" si="9"/>
        <v/>
      </c>
      <c r="M239" s="318" t="str">
        <f t="shared" ca="1" si="9"/>
        <v/>
      </c>
      <c r="N239" s="321" t="str">
        <f ca="1">IF(($B239=" ")," ",VLOOKUP($B239,'C10 Entry Sheet'!$A$16:$K$515,11,FALSE))</f>
        <v xml:space="preserve"> </v>
      </c>
    </row>
    <row r="240" spans="1:14" ht="21.75" hidden="1" customHeight="1">
      <c r="A240" s="311">
        <f t="shared" si="8"/>
        <v>224</v>
      </c>
      <c r="B240" s="202" t="str">
        <f ca="1">IF(ISBLANK('C10 Entry Sheet'!A239)," ",CELL("contents",'C10 Entry Sheet'!A239))</f>
        <v xml:space="preserve"> </v>
      </c>
      <c r="C240" s="203" t="str">
        <f ca="1">IF(($B240=" ")," ",VLOOKUP($B240,'C10 Entry Sheet'!$A$16:$K$515,2,FALSE))</f>
        <v xml:space="preserve"> </v>
      </c>
      <c r="D240" s="203" t="str">
        <f ca="1">IF(($B240=" ")," ",VLOOKUP($B240,'C10 Entry Sheet'!$A$16:$K$515,3,FALSE))</f>
        <v xml:space="preserve"> </v>
      </c>
      <c r="E240" s="204" t="str">
        <f ca="1">IF(($B240=" ")," ",VLOOKUP($B240,'C10 Entry Sheet'!$A$16:$K$515,6,FALSE))</f>
        <v xml:space="preserve"> </v>
      </c>
      <c r="F240" s="204" t="str">
        <f ca="1">IF(($B240=" ")," ",VLOOKUP($B240,'C10 Entry Sheet'!$A$16:$K$515,4,FALSE))</f>
        <v xml:space="preserve"> </v>
      </c>
      <c r="G240" s="204" t="str">
        <f ca="1">IF(($B240=" ")," ",VLOOKUP($B240,'C10 Entry Sheet'!$A$16:$K$515,5,FALSE))</f>
        <v xml:space="preserve"> </v>
      </c>
      <c r="H240" s="209" t="str">
        <f ca="1">IF(($B240=" "),"",VLOOKUP($B240,'C10 Entry Sheet'!$A$16:$K$515,7,FALSE))</f>
        <v/>
      </c>
      <c r="I240" s="205" t="str">
        <f ca="1">IF(($B240=" ")," ",VLOOKUP($B240,'C10 Entry Sheet'!$A$16:$K$515,8,FALSE))</f>
        <v xml:space="preserve"> </v>
      </c>
      <c r="J240" s="205" t="str">
        <f ca="1">IF(($B240=" ")," ",VLOOKUP($B240,'C10 Entry Sheet'!$A$16:$K$515,9,FALSE))</f>
        <v xml:space="preserve"> </v>
      </c>
      <c r="K240" s="205" t="str">
        <f ca="1">IF(($B240=" ")," ",VLOOKUP($B240,'C10 Entry Sheet'!$A$16:$K$515,10,FALSE))</f>
        <v xml:space="preserve"> </v>
      </c>
      <c r="L240" s="209" t="str">
        <f t="shared" ca="1" si="9"/>
        <v/>
      </c>
      <c r="M240" s="318" t="str">
        <f t="shared" ca="1" si="9"/>
        <v/>
      </c>
      <c r="N240" s="321" t="str">
        <f ca="1">IF(($B240=" ")," ",VLOOKUP($B240,'C10 Entry Sheet'!$A$16:$K$515,11,FALSE))</f>
        <v xml:space="preserve"> </v>
      </c>
    </row>
    <row r="241" spans="1:14" ht="21.75" hidden="1" customHeight="1">
      <c r="A241" s="311">
        <f t="shared" si="8"/>
        <v>225</v>
      </c>
      <c r="B241" s="202" t="str">
        <f ca="1">IF(ISBLANK('C10 Entry Sheet'!A240)," ",CELL("contents",'C10 Entry Sheet'!A240))</f>
        <v xml:space="preserve"> </v>
      </c>
      <c r="C241" s="203" t="str">
        <f ca="1">IF(($B241=" ")," ",VLOOKUP($B241,'C10 Entry Sheet'!$A$16:$K$515,2,FALSE))</f>
        <v xml:space="preserve"> </v>
      </c>
      <c r="D241" s="203" t="str">
        <f ca="1">IF(($B241=" ")," ",VLOOKUP($B241,'C10 Entry Sheet'!$A$16:$K$515,3,FALSE))</f>
        <v xml:space="preserve"> </v>
      </c>
      <c r="E241" s="204" t="str">
        <f ca="1">IF(($B241=" ")," ",VLOOKUP($B241,'C10 Entry Sheet'!$A$16:$K$515,6,FALSE))</f>
        <v xml:space="preserve"> </v>
      </c>
      <c r="F241" s="204" t="str">
        <f ca="1">IF(($B241=" ")," ",VLOOKUP($B241,'C10 Entry Sheet'!$A$16:$K$515,4,FALSE))</f>
        <v xml:space="preserve"> </v>
      </c>
      <c r="G241" s="204" t="str">
        <f ca="1">IF(($B241=" ")," ",VLOOKUP($B241,'C10 Entry Sheet'!$A$16:$K$515,5,FALSE))</f>
        <v xml:space="preserve"> </v>
      </c>
      <c r="H241" s="209" t="str">
        <f ca="1">IF(($B241=" "),"",VLOOKUP($B241,'C10 Entry Sheet'!$A$16:$K$515,7,FALSE))</f>
        <v/>
      </c>
      <c r="I241" s="205" t="str">
        <f ca="1">IF(($B241=" ")," ",VLOOKUP($B241,'C10 Entry Sheet'!$A$16:$K$515,8,FALSE))</f>
        <v xml:space="preserve"> </v>
      </c>
      <c r="J241" s="205" t="str">
        <f ca="1">IF(($B241=" ")," ",VLOOKUP($B241,'C10 Entry Sheet'!$A$16:$K$515,9,FALSE))</f>
        <v xml:space="preserve"> </v>
      </c>
      <c r="K241" s="205" t="str">
        <f ca="1">IF(($B241=" ")," ",VLOOKUP($B241,'C10 Entry Sheet'!$A$16:$K$515,10,FALSE))</f>
        <v xml:space="preserve"> </v>
      </c>
      <c r="L241" s="209" t="str">
        <f t="shared" ca="1" si="9"/>
        <v/>
      </c>
      <c r="M241" s="318" t="str">
        <f t="shared" ca="1" si="9"/>
        <v/>
      </c>
      <c r="N241" s="321" t="str">
        <f ca="1">IF(($B241=" ")," ",VLOOKUP($B241,'C10 Entry Sheet'!$A$16:$K$515,11,FALSE))</f>
        <v xml:space="preserve"> </v>
      </c>
    </row>
    <row r="242" spans="1:14" ht="21.75" hidden="1" customHeight="1">
      <c r="A242" s="311">
        <f t="shared" si="8"/>
        <v>226</v>
      </c>
      <c r="B242" s="202" t="str">
        <f ca="1">IF(ISBLANK('C10 Entry Sheet'!A241)," ",CELL("contents",'C10 Entry Sheet'!A241))</f>
        <v xml:space="preserve"> </v>
      </c>
      <c r="C242" s="203" t="str">
        <f ca="1">IF(($B242=" ")," ",VLOOKUP($B242,'C10 Entry Sheet'!$A$16:$K$515,2,FALSE))</f>
        <v xml:space="preserve"> </v>
      </c>
      <c r="D242" s="203" t="str">
        <f ca="1">IF(($B242=" ")," ",VLOOKUP($B242,'C10 Entry Sheet'!$A$16:$K$515,3,FALSE))</f>
        <v xml:space="preserve"> </v>
      </c>
      <c r="E242" s="204" t="str">
        <f ca="1">IF(($B242=" ")," ",VLOOKUP($B242,'C10 Entry Sheet'!$A$16:$K$515,6,FALSE))</f>
        <v xml:space="preserve"> </v>
      </c>
      <c r="F242" s="204" t="str">
        <f ca="1">IF(($B242=" ")," ",VLOOKUP($B242,'C10 Entry Sheet'!$A$16:$K$515,4,FALSE))</f>
        <v xml:space="preserve"> </v>
      </c>
      <c r="G242" s="204" t="str">
        <f ca="1">IF(($B242=" ")," ",VLOOKUP($B242,'C10 Entry Sheet'!$A$16:$K$515,5,FALSE))</f>
        <v xml:space="preserve"> </v>
      </c>
      <c r="H242" s="209" t="str">
        <f ca="1">IF(($B242=" "),"",VLOOKUP($B242,'C10 Entry Sheet'!$A$16:$K$515,7,FALSE))</f>
        <v/>
      </c>
      <c r="I242" s="205" t="str">
        <f ca="1">IF(($B242=" ")," ",VLOOKUP($B242,'C10 Entry Sheet'!$A$16:$K$515,8,FALSE))</f>
        <v xml:space="preserve"> </v>
      </c>
      <c r="J242" s="205" t="str">
        <f ca="1">IF(($B242=" ")," ",VLOOKUP($B242,'C10 Entry Sheet'!$A$16:$K$515,9,FALSE))</f>
        <v xml:space="preserve"> </v>
      </c>
      <c r="K242" s="205" t="str">
        <f ca="1">IF(($B242=" ")," ",VLOOKUP($B242,'C10 Entry Sheet'!$A$16:$K$515,10,FALSE))</f>
        <v xml:space="preserve"> </v>
      </c>
      <c r="L242" s="209" t="str">
        <f t="shared" ca="1" si="9"/>
        <v/>
      </c>
      <c r="M242" s="318" t="str">
        <f t="shared" ca="1" si="9"/>
        <v/>
      </c>
      <c r="N242" s="321" t="str">
        <f ca="1">IF(($B242=" ")," ",VLOOKUP($B242,'C10 Entry Sheet'!$A$16:$K$515,11,FALSE))</f>
        <v xml:space="preserve"> </v>
      </c>
    </row>
    <row r="243" spans="1:14" ht="21.75" hidden="1" customHeight="1">
      <c r="A243" s="311">
        <f t="shared" si="8"/>
        <v>227</v>
      </c>
      <c r="B243" s="202" t="str">
        <f ca="1">IF(ISBLANK('C10 Entry Sheet'!A242)," ",CELL("contents",'C10 Entry Sheet'!A242))</f>
        <v xml:space="preserve"> </v>
      </c>
      <c r="C243" s="203" t="str">
        <f ca="1">IF(($B243=" ")," ",VLOOKUP($B243,'C10 Entry Sheet'!$A$16:$K$515,2,FALSE))</f>
        <v xml:space="preserve"> </v>
      </c>
      <c r="D243" s="203" t="str">
        <f ca="1">IF(($B243=" ")," ",VLOOKUP($B243,'C10 Entry Sheet'!$A$16:$K$515,3,FALSE))</f>
        <v xml:space="preserve"> </v>
      </c>
      <c r="E243" s="204" t="str">
        <f ca="1">IF(($B243=" ")," ",VLOOKUP($B243,'C10 Entry Sheet'!$A$16:$K$515,6,FALSE))</f>
        <v xml:space="preserve"> </v>
      </c>
      <c r="F243" s="204" t="str">
        <f ca="1">IF(($B243=" ")," ",VLOOKUP($B243,'C10 Entry Sheet'!$A$16:$K$515,4,FALSE))</f>
        <v xml:space="preserve"> </v>
      </c>
      <c r="G243" s="204" t="str">
        <f ca="1">IF(($B243=" ")," ",VLOOKUP($B243,'C10 Entry Sheet'!$A$16:$K$515,5,FALSE))</f>
        <v xml:space="preserve"> </v>
      </c>
      <c r="H243" s="209" t="str">
        <f ca="1">IF(($B243=" "),"",VLOOKUP($B243,'C10 Entry Sheet'!$A$16:$K$515,7,FALSE))</f>
        <v/>
      </c>
      <c r="I243" s="205" t="str">
        <f ca="1">IF(($B243=" ")," ",VLOOKUP($B243,'C10 Entry Sheet'!$A$16:$K$515,8,FALSE))</f>
        <v xml:space="preserve"> </v>
      </c>
      <c r="J243" s="205" t="str">
        <f ca="1">IF(($B243=" ")," ",VLOOKUP($B243,'C10 Entry Sheet'!$A$16:$K$515,9,FALSE))</f>
        <v xml:space="preserve"> </v>
      </c>
      <c r="K243" s="205" t="str">
        <f ca="1">IF(($B243=" ")," ",VLOOKUP($B243,'C10 Entry Sheet'!$A$16:$K$515,10,FALSE))</f>
        <v xml:space="preserve"> </v>
      </c>
      <c r="L243" s="209" t="str">
        <f t="shared" ca="1" si="9"/>
        <v/>
      </c>
      <c r="M243" s="318" t="str">
        <f t="shared" ca="1" si="9"/>
        <v/>
      </c>
      <c r="N243" s="321" t="str">
        <f ca="1">IF(($B243=" ")," ",VLOOKUP($B243,'C10 Entry Sheet'!$A$16:$K$515,11,FALSE))</f>
        <v xml:space="preserve"> </v>
      </c>
    </row>
    <row r="244" spans="1:14" ht="21.75" hidden="1" customHeight="1">
      <c r="A244" s="311">
        <f t="shared" si="8"/>
        <v>228</v>
      </c>
      <c r="B244" s="202" t="str">
        <f ca="1">IF(ISBLANK('C10 Entry Sheet'!A243)," ",CELL("contents",'C10 Entry Sheet'!A243))</f>
        <v xml:space="preserve"> </v>
      </c>
      <c r="C244" s="203" t="str">
        <f ca="1">IF(($B244=" ")," ",VLOOKUP($B244,'C10 Entry Sheet'!$A$16:$K$515,2,FALSE))</f>
        <v xml:space="preserve"> </v>
      </c>
      <c r="D244" s="203" t="str">
        <f ca="1">IF(($B244=" ")," ",VLOOKUP($B244,'C10 Entry Sheet'!$A$16:$K$515,3,FALSE))</f>
        <v xml:space="preserve"> </v>
      </c>
      <c r="E244" s="204" t="str">
        <f ca="1">IF(($B244=" ")," ",VLOOKUP($B244,'C10 Entry Sheet'!$A$16:$K$515,6,FALSE))</f>
        <v xml:space="preserve"> </v>
      </c>
      <c r="F244" s="204" t="str">
        <f ca="1">IF(($B244=" ")," ",VLOOKUP($B244,'C10 Entry Sheet'!$A$16:$K$515,4,FALSE))</f>
        <v xml:space="preserve"> </v>
      </c>
      <c r="G244" s="204" t="str">
        <f ca="1">IF(($B244=" ")," ",VLOOKUP($B244,'C10 Entry Sheet'!$A$16:$K$515,5,FALSE))</f>
        <v xml:space="preserve"> </v>
      </c>
      <c r="H244" s="209" t="str">
        <f ca="1">IF(($B244=" "),"",VLOOKUP($B244,'C10 Entry Sheet'!$A$16:$K$515,7,FALSE))</f>
        <v/>
      </c>
      <c r="I244" s="205" t="str">
        <f ca="1">IF(($B244=" ")," ",VLOOKUP($B244,'C10 Entry Sheet'!$A$16:$K$515,8,FALSE))</f>
        <v xml:space="preserve"> </v>
      </c>
      <c r="J244" s="205" t="str">
        <f ca="1">IF(($B244=" ")," ",VLOOKUP($B244,'C10 Entry Sheet'!$A$16:$K$515,9,FALSE))</f>
        <v xml:space="preserve"> </v>
      </c>
      <c r="K244" s="205" t="str">
        <f ca="1">IF(($B244=" ")," ",VLOOKUP($B244,'C10 Entry Sheet'!$A$16:$K$515,10,FALSE))</f>
        <v xml:space="preserve"> </v>
      </c>
      <c r="L244" s="209" t="str">
        <f t="shared" ca="1" si="9"/>
        <v/>
      </c>
      <c r="M244" s="318" t="str">
        <f t="shared" ca="1" si="9"/>
        <v/>
      </c>
      <c r="N244" s="321" t="str">
        <f ca="1">IF(($B244=" ")," ",VLOOKUP($B244,'C10 Entry Sheet'!$A$16:$K$515,11,FALSE))</f>
        <v xml:space="preserve"> </v>
      </c>
    </row>
    <row r="245" spans="1:14" ht="21.75" hidden="1" customHeight="1">
      <c r="A245" s="311">
        <f t="shared" si="8"/>
        <v>229</v>
      </c>
      <c r="B245" s="202" t="str">
        <f ca="1">IF(ISBLANK('C10 Entry Sheet'!A244)," ",CELL("contents",'C10 Entry Sheet'!A244))</f>
        <v xml:space="preserve"> </v>
      </c>
      <c r="C245" s="203" t="str">
        <f ca="1">IF(($B245=" ")," ",VLOOKUP($B245,'C10 Entry Sheet'!$A$16:$K$515,2,FALSE))</f>
        <v xml:space="preserve"> </v>
      </c>
      <c r="D245" s="203" t="str">
        <f ca="1">IF(($B245=" ")," ",VLOOKUP($B245,'C10 Entry Sheet'!$A$16:$K$515,3,FALSE))</f>
        <v xml:space="preserve"> </v>
      </c>
      <c r="E245" s="204" t="str">
        <f ca="1">IF(($B245=" ")," ",VLOOKUP($B245,'C10 Entry Sheet'!$A$16:$K$515,6,FALSE))</f>
        <v xml:space="preserve"> </v>
      </c>
      <c r="F245" s="204" t="str">
        <f ca="1">IF(($B245=" ")," ",VLOOKUP($B245,'C10 Entry Sheet'!$A$16:$K$515,4,FALSE))</f>
        <v xml:space="preserve"> </v>
      </c>
      <c r="G245" s="204" t="str">
        <f ca="1">IF(($B245=" ")," ",VLOOKUP($B245,'C10 Entry Sheet'!$A$16:$K$515,5,FALSE))</f>
        <v xml:space="preserve"> </v>
      </c>
      <c r="H245" s="209" t="str">
        <f ca="1">IF(($B245=" "),"",VLOOKUP($B245,'C10 Entry Sheet'!$A$16:$K$515,7,FALSE))</f>
        <v/>
      </c>
      <c r="I245" s="205" t="str">
        <f ca="1">IF(($B245=" ")," ",VLOOKUP($B245,'C10 Entry Sheet'!$A$16:$K$515,8,FALSE))</f>
        <v xml:space="preserve"> </v>
      </c>
      <c r="J245" s="205" t="str">
        <f ca="1">IF(($B245=" ")," ",VLOOKUP($B245,'C10 Entry Sheet'!$A$16:$K$515,9,FALSE))</f>
        <v xml:space="preserve"> </v>
      </c>
      <c r="K245" s="205" t="str">
        <f ca="1">IF(($B245=" ")," ",VLOOKUP($B245,'C10 Entry Sheet'!$A$16:$K$515,10,FALSE))</f>
        <v xml:space="preserve"> </v>
      </c>
      <c r="L245" s="209" t="str">
        <f t="shared" ca="1" si="9"/>
        <v/>
      </c>
      <c r="M245" s="318" t="str">
        <f t="shared" ca="1" si="9"/>
        <v/>
      </c>
      <c r="N245" s="321" t="str">
        <f ca="1">IF(($B245=" ")," ",VLOOKUP($B245,'C10 Entry Sheet'!$A$16:$K$515,11,FALSE))</f>
        <v xml:space="preserve"> </v>
      </c>
    </row>
    <row r="246" spans="1:14" ht="21.75" hidden="1" customHeight="1">
      <c r="A246" s="311">
        <f t="shared" si="8"/>
        <v>230</v>
      </c>
      <c r="B246" s="202" t="str">
        <f ca="1">IF(ISBLANK('C10 Entry Sheet'!A245)," ",CELL("contents",'C10 Entry Sheet'!A245))</f>
        <v xml:space="preserve"> </v>
      </c>
      <c r="C246" s="203" t="str">
        <f ca="1">IF(($B246=" ")," ",VLOOKUP($B246,'C10 Entry Sheet'!$A$16:$K$515,2,FALSE))</f>
        <v xml:space="preserve"> </v>
      </c>
      <c r="D246" s="203" t="str">
        <f ca="1">IF(($B246=" ")," ",VLOOKUP($B246,'C10 Entry Sheet'!$A$16:$K$515,3,FALSE))</f>
        <v xml:space="preserve"> </v>
      </c>
      <c r="E246" s="204" t="str">
        <f ca="1">IF(($B246=" ")," ",VLOOKUP($B246,'C10 Entry Sheet'!$A$16:$K$515,6,FALSE))</f>
        <v xml:space="preserve"> </v>
      </c>
      <c r="F246" s="204" t="str">
        <f ca="1">IF(($B246=" ")," ",VLOOKUP($B246,'C10 Entry Sheet'!$A$16:$K$515,4,FALSE))</f>
        <v xml:space="preserve"> </v>
      </c>
      <c r="G246" s="204" t="str">
        <f ca="1">IF(($B246=" ")," ",VLOOKUP($B246,'C10 Entry Sheet'!$A$16:$K$515,5,FALSE))</f>
        <v xml:space="preserve"> </v>
      </c>
      <c r="H246" s="209" t="str">
        <f ca="1">IF(($B246=" "),"",VLOOKUP($B246,'C10 Entry Sheet'!$A$16:$K$515,7,FALSE))</f>
        <v/>
      </c>
      <c r="I246" s="205" t="str">
        <f ca="1">IF(($B246=" ")," ",VLOOKUP($B246,'C10 Entry Sheet'!$A$16:$K$515,8,FALSE))</f>
        <v xml:space="preserve"> </v>
      </c>
      <c r="J246" s="205" t="str">
        <f ca="1">IF(($B246=" ")," ",VLOOKUP($B246,'C10 Entry Sheet'!$A$16:$K$515,9,FALSE))</f>
        <v xml:space="preserve"> </v>
      </c>
      <c r="K246" s="205" t="str">
        <f ca="1">IF(($B246=" ")," ",VLOOKUP($B246,'C10 Entry Sheet'!$A$16:$K$515,10,FALSE))</f>
        <v xml:space="preserve"> </v>
      </c>
      <c r="L246" s="209" t="str">
        <f t="shared" ca="1" si="9"/>
        <v/>
      </c>
      <c r="M246" s="318" t="str">
        <f t="shared" ca="1" si="9"/>
        <v/>
      </c>
      <c r="N246" s="321" t="str">
        <f ca="1">IF(($B246=" ")," ",VLOOKUP($B246,'C10 Entry Sheet'!$A$16:$K$515,11,FALSE))</f>
        <v xml:space="preserve"> </v>
      </c>
    </row>
    <row r="247" spans="1:14" ht="21.75" hidden="1" customHeight="1">
      <c r="A247" s="311">
        <f t="shared" si="8"/>
        <v>231</v>
      </c>
      <c r="B247" s="202" t="str">
        <f ca="1">IF(ISBLANK('C10 Entry Sheet'!A246)," ",CELL("contents",'C10 Entry Sheet'!A246))</f>
        <v xml:space="preserve"> </v>
      </c>
      <c r="C247" s="203" t="str">
        <f ca="1">IF(($B247=" ")," ",VLOOKUP($B247,'C10 Entry Sheet'!$A$16:$K$515,2,FALSE))</f>
        <v xml:space="preserve"> </v>
      </c>
      <c r="D247" s="203" t="str">
        <f ca="1">IF(($B247=" ")," ",VLOOKUP($B247,'C10 Entry Sheet'!$A$16:$K$515,3,FALSE))</f>
        <v xml:space="preserve"> </v>
      </c>
      <c r="E247" s="204" t="str">
        <f ca="1">IF(($B247=" ")," ",VLOOKUP($B247,'C10 Entry Sheet'!$A$16:$K$515,6,FALSE))</f>
        <v xml:space="preserve"> </v>
      </c>
      <c r="F247" s="204" t="str">
        <f ca="1">IF(($B247=" ")," ",VLOOKUP($B247,'C10 Entry Sheet'!$A$16:$K$515,4,FALSE))</f>
        <v xml:space="preserve"> </v>
      </c>
      <c r="G247" s="204" t="str">
        <f ca="1">IF(($B247=" ")," ",VLOOKUP($B247,'C10 Entry Sheet'!$A$16:$K$515,5,FALSE))</f>
        <v xml:space="preserve"> </v>
      </c>
      <c r="H247" s="209" t="str">
        <f ca="1">IF(($B247=" "),"",VLOOKUP($B247,'C10 Entry Sheet'!$A$16:$K$515,7,FALSE))</f>
        <v/>
      </c>
      <c r="I247" s="205" t="str">
        <f ca="1">IF(($B247=" ")," ",VLOOKUP($B247,'C10 Entry Sheet'!$A$16:$K$515,8,FALSE))</f>
        <v xml:space="preserve"> </v>
      </c>
      <c r="J247" s="205" t="str">
        <f ca="1">IF(($B247=" ")," ",VLOOKUP($B247,'C10 Entry Sheet'!$A$16:$K$515,9,FALSE))</f>
        <v xml:space="preserve"> </v>
      </c>
      <c r="K247" s="205" t="str">
        <f ca="1">IF(($B247=" ")," ",VLOOKUP($B247,'C10 Entry Sheet'!$A$16:$K$515,10,FALSE))</f>
        <v xml:space="preserve"> </v>
      </c>
      <c r="L247" s="209" t="str">
        <f t="shared" ca="1" si="9"/>
        <v/>
      </c>
      <c r="M247" s="318" t="str">
        <f t="shared" ca="1" si="9"/>
        <v/>
      </c>
      <c r="N247" s="321" t="str">
        <f ca="1">IF(($B247=" ")," ",VLOOKUP($B247,'C10 Entry Sheet'!$A$16:$K$515,11,FALSE))</f>
        <v xml:space="preserve"> </v>
      </c>
    </row>
    <row r="248" spans="1:14" ht="21.75" hidden="1" customHeight="1">
      <c r="A248" s="311">
        <f t="shared" si="8"/>
        <v>232</v>
      </c>
      <c r="B248" s="202" t="str">
        <f ca="1">IF(ISBLANK('C10 Entry Sheet'!A247)," ",CELL("contents",'C10 Entry Sheet'!A247))</f>
        <v xml:space="preserve"> </v>
      </c>
      <c r="C248" s="203" t="str">
        <f ca="1">IF(($B248=" ")," ",VLOOKUP($B248,'C10 Entry Sheet'!$A$16:$K$515,2,FALSE))</f>
        <v xml:space="preserve"> </v>
      </c>
      <c r="D248" s="203" t="str">
        <f ca="1">IF(($B248=" ")," ",VLOOKUP($B248,'C10 Entry Sheet'!$A$16:$K$515,3,FALSE))</f>
        <v xml:space="preserve"> </v>
      </c>
      <c r="E248" s="204" t="str">
        <f ca="1">IF(($B248=" ")," ",VLOOKUP($B248,'C10 Entry Sheet'!$A$16:$K$515,6,FALSE))</f>
        <v xml:space="preserve"> </v>
      </c>
      <c r="F248" s="204" t="str">
        <f ca="1">IF(($B248=" ")," ",VLOOKUP($B248,'C10 Entry Sheet'!$A$16:$K$515,4,FALSE))</f>
        <v xml:space="preserve"> </v>
      </c>
      <c r="G248" s="204" t="str">
        <f ca="1">IF(($B248=" ")," ",VLOOKUP($B248,'C10 Entry Sheet'!$A$16:$K$515,5,FALSE))</f>
        <v xml:space="preserve"> </v>
      </c>
      <c r="H248" s="209" t="str">
        <f ca="1">IF(($B248=" "),"",VLOOKUP($B248,'C10 Entry Sheet'!$A$16:$K$515,7,FALSE))</f>
        <v/>
      </c>
      <c r="I248" s="205" t="str">
        <f ca="1">IF(($B248=" ")," ",VLOOKUP($B248,'C10 Entry Sheet'!$A$16:$K$515,8,FALSE))</f>
        <v xml:space="preserve"> </v>
      </c>
      <c r="J248" s="205" t="str">
        <f ca="1">IF(($B248=" ")," ",VLOOKUP($B248,'C10 Entry Sheet'!$A$16:$K$515,9,FALSE))</f>
        <v xml:space="preserve"> </v>
      </c>
      <c r="K248" s="205" t="str">
        <f ca="1">IF(($B248=" ")," ",VLOOKUP($B248,'C10 Entry Sheet'!$A$16:$K$515,10,FALSE))</f>
        <v xml:space="preserve"> </v>
      </c>
      <c r="L248" s="209" t="str">
        <f t="shared" ca="1" si="9"/>
        <v/>
      </c>
      <c r="M248" s="318" t="str">
        <f t="shared" ca="1" si="9"/>
        <v/>
      </c>
      <c r="N248" s="321" t="str">
        <f ca="1">IF(($B248=" ")," ",VLOOKUP($B248,'C10 Entry Sheet'!$A$16:$K$515,11,FALSE))</f>
        <v xml:space="preserve"> </v>
      </c>
    </row>
    <row r="249" spans="1:14" ht="21.75" hidden="1" customHeight="1">
      <c r="A249" s="311">
        <f t="shared" si="8"/>
        <v>233</v>
      </c>
      <c r="B249" s="202" t="str">
        <f ca="1">IF(ISBLANK('C10 Entry Sheet'!A248)," ",CELL("contents",'C10 Entry Sheet'!A248))</f>
        <v xml:space="preserve"> </v>
      </c>
      <c r="C249" s="203" t="str">
        <f ca="1">IF(($B249=" ")," ",VLOOKUP($B249,'C10 Entry Sheet'!$A$16:$K$515,2,FALSE))</f>
        <v xml:space="preserve"> </v>
      </c>
      <c r="D249" s="203" t="str">
        <f ca="1">IF(($B249=" ")," ",VLOOKUP($B249,'C10 Entry Sheet'!$A$16:$K$515,3,FALSE))</f>
        <v xml:space="preserve"> </v>
      </c>
      <c r="E249" s="204" t="str">
        <f ca="1">IF(($B249=" ")," ",VLOOKUP($B249,'C10 Entry Sheet'!$A$16:$K$515,6,FALSE))</f>
        <v xml:space="preserve"> </v>
      </c>
      <c r="F249" s="204" t="str">
        <f ca="1">IF(($B249=" ")," ",VLOOKUP($B249,'C10 Entry Sheet'!$A$16:$K$515,4,FALSE))</f>
        <v xml:space="preserve"> </v>
      </c>
      <c r="G249" s="204" t="str">
        <f ca="1">IF(($B249=" ")," ",VLOOKUP($B249,'C10 Entry Sheet'!$A$16:$K$515,5,FALSE))</f>
        <v xml:space="preserve"> </v>
      </c>
      <c r="H249" s="209" t="str">
        <f ca="1">IF(($B249=" "),"",VLOOKUP($B249,'C10 Entry Sheet'!$A$16:$K$515,7,FALSE))</f>
        <v/>
      </c>
      <c r="I249" s="205" t="str">
        <f ca="1">IF(($B249=" ")," ",VLOOKUP($B249,'C10 Entry Sheet'!$A$16:$K$515,8,FALSE))</f>
        <v xml:space="preserve"> </v>
      </c>
      <c r="J249" s="205" t="str">
        <f ca="1">IF(($B249=" ")," ",VLOOKUP($B249,'C10 Entry Sheet'!$A$16:$K$515,9,FALSE))</f>
        <v xml:space="preserve"> </v>
      </c>
      <c r="K249" s="205" t="str">
        <f ca="1">IF(($B249=" ")," ",VLOOKUP($B249,'C10 Entry Sheet'!$A$16:$K$515,10,FALSE))</f>
        <v xml:space="preserve"> </v>
      </c>
      <c r="L249" s="209" t="str">
        <f t="shared" ca="1" si="9"/>
        <v/>
      </c>
      <c r="M249" s="318" t="str">
        <f t="shared" ca="1" si="9"/>
        <v/>
      </c>
      <c r="N249" s="321" t="str">
        <f ca="1">IF(($B249=" ")," ",VLOOKUP($B249,'C10 Entry Sheet'!$A$16:$K$515,11,FALSE))</f>
        <v xml:space="preserve"> </v>
      </c>
    </row>
    <row r="250" spans="1:14" ht="21.75" hidden="1" customHeight="1">
      <c r="A250" s="311">
        <f t="shared" si="8"/>
        <v>234</v>
      </c>
      <c r="B250" s="202" t="str">
        <f ca="1">IF(ISBLANK('C10 Entry Sheet'!A249)," ",CELL("contents",'C10 Entry Sheet'!A249))</f>
        <v xml:space="preserve"> </v>
      </c>
      <c r="C250" s="203" t="str">
        <f ca="1">IF(($B250=" ")," ",VLOOKUP($B250,'C10 Entry Sheet'!$A$16:$K$515,2,FALSE))</f>
        <v xml:space="preserve"> </v>
      </c>
      <c r="D250" s="203" t="str">
        <f ca="1">IF(($B250=" ")," ",VLOOKUP($B250,'C10 Entry Sheet'!$A$16:$K$515,3,FALSE))</f>
        <v xml:space="preserve"> </v>
      </c>
      <c r="E250" s="204" t="str">
        <f ca="1">IF(($B250=" ")," ",VLOOKUP($B250,'C10 Entry Sheet'!$A$16:$K$515,6,FALSE))</f>
        <v xml:space="preserve"> </v>
      </c>
      <c r="F250" s="204" t="str">
        <f ca="1">IF(($B250=" ")," ",VLOOKUP($B250,'C10 Entry Sheet'!$A$16:$K$515,4,FALSE))</f>
        <v xml:space="preserve"> </v>
      </c>
      <c r="G250" s="204" t="str">
        <f ca="1">IF(($B250=" ")," ",VLOOKUP($B250,'C10 Entry Sheet'!$A$16:$K$515,5,FALSE))</f>
        <v xml:space="preserve"> </v>
      </c>
      <c r="H250" s="209" t="str">
        <f ca="1">IF(($B250=" "),"",VLOOKUP($B250,'C10 Entry Sheet'!$A$16:$K$515,7,FALSE))</f>
        <v/>
      </c>
      <c r="I250" s="205" t="str">
        <f ca="1">IF(($B250=" ")," ",VLOOKUP($B250,'C10 Entry Sheet'!$A$16:$K$515,8,FALSE))</f>
        <v xml:space="preserve"> </v>
      </c>
      <c r="J250" s="205" t="str">
        <f ca="1">IF(($B250=" ")," ",VLOOKUP($B250,'C10 Entry Sheet'!$A$16:$K$515,9,FALSE))</f>
        <v xml:space="preserve"> </v>
      </c>
      <c r="K250" s="205" t="str">
        <f ca="1">IF(($B250=" ")," ",VLOOKUP($B250,'C10 Entry Sheet'!$A$16:$K$515,10,FALSE))</f>
        <v xml:space="preserve"> </v>
      </c>
      <c r="L250" s="209" t="str">
        <f t="shared" ca="1" si="9"/>
        <v/>
      </c>
      <c r="M250" s="318" t="str">
        <f t="shared" ca="1" si="9"/>
        <v/>
      </c>
      <c r="N250" s="321" t="str">
        <f ca="1">IF(($B250=" ")," ",VLOOKUP($B250,'C10 Entry Sheet'!$A$16:$K$515,11,FALSE))</f>
        <v xml:space="preserve"> </v>
      </c>
    </row>
    <row r="251" spans="1:14" ht="21.75" hidden="1" customHeight="1">
      <c r="A251" s="311">
        <f t="shared" si="8"/>
        <v>235</v>
      </c>
      <c r="B251" s="202" t="str">
        <f ca="1">IF(ISBLANK('C10 Entry Sheet'!A250)," ",CELL("contents",'C10 Entry Sheet'!A250))</f>
        <v xml:space="preserve"> </v>
      </c>
      <c r="C251" s="203" t="str">
        <f ca="1">IF(($B251=" ")," ",VLOOKUP($B251,'C10 Entry Sheet'!$A$16:$K$515,2,FALSE))</f>
        <v xml:space="preserve"> </v>
      </c>
      <c r="D251" s="203" t="str">
        <f ca="1">IF(($B251=" ")," ",VLOOKUP($B251,'C10 Entry Sheet'!$A$16:$K$515,3,FALSE))</f>
        <v xml:space="preserve"> </v>
      </c>
      <c r="E251" s="204" t="str">
        <f ca="1">IF(($B251=" ")," ",VLOOKUP($B251,'C10 Entry Sheet'!$A$16:$K$515,6,FALSE))</f>
        <v xml:space="preserve"> </v>
      </c>
      <c r="F251" s="204" t="str">
        <f ca="1">IF(($B251=" ")," ",VLOOKUP($B251,'C10 Entry Sheet'!$A$16:$K$515,4,FALSE))</f>
        <v xml:space="preserve"> </v>
      </c>
      <c r="G251" s="204" t="str">
        <f ca="1">IF(($B251=" ")," ",VLOOKUP($B251,'C10 Entry Sheet'!$A$16:$K$515,5,FALSE))</f>
        <v xml:space="preserve"> </v>
      </c>
      <c r="H251" s="209" t="str">
        <f ca="1">IF(($B251=" "),"",VLOOKUP($B251,'C10 Entry Sheet'!$A$16:$K$515,7,FALSE))</f>
        <v/>
      </c>
      <c r="I251" s="205" t="str">
        <f ca="1">IF(($B251=" ")," ",VLOOKUP($B251,'C10 Entry Sheet'!$A$16:$K$515,8,FALSE))</f>
        <v xml:space="preserve"> </v>
      </c>
      <c r="J251" s="205" t="str">
        <f ca="1">IF(($B251=" ")," ",VLOOKUP($B251,'C10 Entry Sheet'!$A$16:$K$515,9,FALSE))</f>
        <v xml:space="preserve"> </v>
      </c>
      <c r="K251" s="205" t="str">
        <f ca="1">IF(($B251=" ")," ",VLOOKUP($B251,'C10 Entry Sheet'!$A$16:$K$515,10,FALSE))</f>
        <v xml:space="preserve"> </v>
      </c>
      <c r="L251" s="209" t="str">
        <f t="shared" ca="1" si="9"/>
        <v/>
      </c>
      <c r="M251" s="318" t="str">
        <f t="shared" ca="1" si="9"/>
        <v/>
      </c>
      <c r="N251" s="321" t="str">
        <f ca="1">IF(($B251=" ")," ",VLOOKUP($B251,'C10 Entry Sheet'!$A$16:$K$515,11,FALSE))</f>
        <v xml:space="preserve"> </v>
      </c>
    </row>
    <row r="252" spans="1:14" ht="21.75" hidden="1" customHeight="1">
      <c r="A252" s="311">
        <f t="shared" si="8"/>
        <v>236</v>
      </c>
      <c r="B252" s="202" t="str">
        <f ca="1">IF(ISBLANK('C10 Entry Sheet'!A251)," ",CELL("contents",'C10 Entry Sheet'!A251))</f>
        <v xml:space="preserve"> </v>
      </c>
      <c r="C252" s="203" t="str">
        <f ca="1">IF(($B252=" ")," ",VLOOKUP($B252,'C10 Entry Sheet'!$A$16:$K$515,2,FALSE))</f>
        <v xml:space="preserve"> </v>
      </c>
      <c r="D252" s="203" t="str">
        <f ca="1">IF(($B252=" ")," ",VLOOKUP($B252,'C10 Entry Sheet'!$A$16:$K$515,3,FALSE))</f>
        <v xml:space="preserve"> </v>
      </c>
      <c r="E252" s="204" t="str">
        <f ca="1">IF(($B252=" ")," ",VLOOKUP($B252,'C10 Entry Sheet'!$A$16:$K$515,6,FALSE))</f>
        <v xml:space="preserve"> </v>
      </c>
      <c r="F252" s="204" t="str">
        <f ca="1">IF(($B252=" ")," ",VLOOKUP($B252,'C10 Entry Sheet'!$A$16:$K$515,4,FALSE))</f>
        <v xml:space="preserve"> </v>
      </c>
      <c r="G252" s="204" t="str">
        <f ca="1">IF(($B252=" ")," ",VLOOKUP($B252,'C10 Entry Sheet'!$A$16:$K$515,5,FALSE))</f>
        <v xml:space="preserve"> </v>
      </c>
      <c r="H252" s="209" t="str">
        <f ca="1">IF(($B252=" "),"",VLOOKUP($B252,'C10 Entry Sheet'!$A$16:$K$515,7,FALSE))</f>
        <v/>
      </c>
      <c r="I252" s="205" t="str">
        <f ca="1">IF(($B252=" ")," ",VLOOKUP($B252,'C10 Entry Sheet'!$A$16:$K$515,8,FALSE))</f>
        <v xml:space="preserve"> </v>
      </c>
      <c r="J252" s="205" t="str">
        <f ca="1">IF(($B252=" ")," ",VLOOKUP($B252,'C10 Entry Sheet'!$A$16:$K$515,9,FALSE))</f>
        <v xml:space="preserve"> </v>
      </c>
      <c r="K252" s="205" t="str">
        <f ca="1">IF(($B252=" ")," ",VLOOKUP($B252,'C10 Entry Sheet'!$A$16:$K$515,10,FALSE))</f>
        <v xml:space="preserve"> </v>
      </c>
      <c r="L252" s="209" t="str">
        <f t="shared" ca="1" si="9"/>
        <v/>
      </c>
      <c r="M252" s="318" t="str">
        <f t="shared" ca="1" si="9"/>
        <v/>
      </c>
      <c r="N252" s="321" t="str">
        <f ca="1">IF(($B252=" ")," ",VLOOKUP($B252,'C10 Entry Sheet'!$A$16:$K$515,11,FALSE))</f>
        <v xml:space="preserve"> </v>
      </c>
    </row>
    <row r="253" spans="1:14" ht="21.75" hidden="1" customHeight="1">
      <c r="A253" s="311">
        <f t="shared" si="8"/>
        <v>237</v>
      </c>
      <c r="B253" s="202" t="str">
        <f ca="1">IF(ISBLANK('C10 Entry Sheet'!A252)," ",CELL("contents",'C10 Entry Sheet'!A252))</f>
        <v xml:space="preserve"> </v>
      </c>
      <c r="C253" s="203" t="str">
        <f ca="1">IF(($B253=" ")," ",VLOOKUP($B253,'C10 Entry Sheet'!$A$16:$K$515,2,FALSE))</f>
        <v xml:space="preserve"> </v>
      </c>
      <c r="D253" s="203" t="str">
        <f ca="1">IF(($B253=" ")," ",VLOOKUP($B253,'C10 Entry Sheet'!$A$16:$K$515,3,FALSE))</f>
        <v xml:space="preserve"> </v>
      </c>
      <c r="E253" s="204" t="str">
        <f ca="1">IF(($B253=" ")," ",VLOOKUP($B253,'C10 Entry Sheet'!$A$16:$K$515,6,FALSE))</f>
        <v xml:space="preserve"> </v>
      </c>
      <c r="F253" s="204" t="str">
        <f ca="1">IF(($B253=" ")," ",VLOOKUP($B253,'C10 Entry Sheet'!$A$16:$K$515,4,FALSE))</f>
        <v xml:space="preserve"> </v>
      </c>
      <c r="G253" s="204" t="str">
        <f ca="1">IF(($B253=" ")," ",VLOOKUP($B253,'C10 Entry Sheet'!$A$16:$K$515,5,FALSE))</f>
        <v xml:space="preserve"> </v>
      </c>
      <c r="H253" s="209" t="str">
        <f ca="1">IF(($B253=" "),"",VLOOKUP($B253,'C10 Entry Sheet'!$A$16:$K$515,7,FALSE))</f>
        <v/>
      </c>
      <c r="I253" s="205" t="str">
        <f ca="1">IF(($B253=" ")," ",VLOOKUP($B253,'C10 Entry Sheet'!$A$16:$K$515,8,FALSE))</f>
        <v xml:space="preserve"> </v>
      </c>
      <c r="J253" s="205" t="str">
        <f ca="1">IF(($B253=" ")," ",VLOOKUP($B253,'C10 Entry Sheet'!$A$16:$K$515,9,FALSE))</f>
        <v xml:space="preserve"> </v>
      </c>
      <c r="K253" s="205" t="str">
        <f ca="1">IF(($B253=" ")," ",VLOOKUP($B253,'C10 Entry Sheet'!$A$16:$K$515,10,FALSE))</f>
        <v xml:space="preserve"> </v>
      </c>
      <c r="L253" s="209" t="str">
        <f t="shared" ca="1" si="9"/>
        <v/>
      </c>
      <c r="M253" s="318" t="str">
        <f t="shared" ca="1" si="9"/>
        <v/>
      </c>
      <c r="N253" s="321" t="str">
        <f ca="1">IF(($B253=" ")," ",VLOOKUP($B253,'C10 Entry Sheet'!$A$16:$K$515,11,FALSE))</f>
        <v xml:space="preserve"> </v>
      </c>
    </row>
    <row r="254" spans="1:14" ht="21.75" hidden="1" customHeight="1">
      <c r="A254" s="311">
        <f t="shared" si="8"/>
        <v>238</v>
      </c>
      <c r="B254" s="202" t="str">
        <f ca="1">IF(ISBLANK('C10 Entry Sheet'!A253)," ",CELL("contents",'C10 Entry Sheet'!A253))</f>
        <v xml:space="preserve"> </v>
      </c>
      <c r="C254" s="203" t="str">
        <f ca="1">IF(($B254=" ")," ",VLOOKUP($B254,'C10 Entry Sheet'!$A$16:$K$515,2,FALSE))</f>
        <v xml:space="preserve"> </v>
      </c>
      <c r="D254" s="203" t="str">
        <f ca="1">IF(($B254=" ")," ",VLOOKUP($B254,'C10 Entry Sheet'!$A$16:$K$515,3,FALSE))</f>
        <v xml:space="preserve"> </v>
      </c>
      <c r="E254" s="204" t="str">
        <f ca="1">IF(($B254=" ")," ",VLOOKUP($B254,'C10 Entry Sheet'!$A$16:$K$515,6,FALSE))</f>
        <v xml:space="preserve"> </v>
      </c>
      <c r="F254" s="204" t="str">
        <f ca="1">IF(($B254=" ")," ",VLOOKUP($B254,'C10 Entry Sheet'!$A$16:$K$515,4,FALSE))</f>
        <v xml:space="preserve"> </v>
      </c>
      <c r="G254" s="204" t="str">
        <f ca="1">IF(($B254=" ")," ",VLOOKUP($B254,'C10 Entry Sheet'!$A$16:$K$515,5,FALSE))</f>
        <v xml:space="preserve"> </v>
      </c>
      <c r="H254" s="209" t="str">
        <f ca="1">IF(($B254=" "),"",VLOOKUP($B254,'C10 Entry Sheet'!$A$16:$K$515,7,FALSE))</f>
        <v/>
      </c>
      <c r="I254" s="205" t="str">
        <f ca="1">IF(($B254=" ")," ",VLOOKUP($B254,'C10 Entry Sheet'!$A$16:$K$515,8,FALSE))</f>
        <v xml:space="preserve"> </v>
      </c>
      <c r="J254" s="205" t="str">
        <f ca="1">IF(($B254=" ")," ",VLOOKUP($B254,'C10 Entry Sheet'!$A$16:$K$515,9,FALSE))</f>
        <v xml:space="preserve"> </v>
      </c>
      <c r="K254" s="205" t="str">
        <f ca="1">IF(($B254=" ")," ",VLOOKUP($B254,'C10 Entry Sheet'!$A$16:$K$515,10,FALSE))</f>
        <v xml:space="preserve"> </v>
      </c>
      <c r="L254" s="209" t="str">
        <f t="shared" ca="1" si="9"/>
        <v/>
      </c>
      <c r="M254" s="318" t="str">
        <f t="shared" ca="1" si="9"/>
        <v/>
      </c>
      <c r="N254" s="321" t="str">
        <f ca="1">IF(($B254=" ")," ",VLOOKUP($B254,'C10 Entry Sheet'!$A$16:$K$515,11,FALSE))</f>
        <v xml:space="preserve"> </v>
      </c>
    </row>
    <row r="255" spans="1:14" ht="21.75" hidden="1" customHeight="1">
      <c r="A255" s="311">
        <f t="shared" si="8"/>
        <v>239</v>
      </c>
      <c r="B255" s="202" t="str">
        <f ca="1">IF(ISBLANK('C10 Entry Sheet'!A254)," ",CELL("contents",'C10 Entry Sheet'!A254))</f>
        <v xml:space="preserve"> </v>
      </c>
      <c r="C255" s="203" t="str">
        <f ca="1">IF(($B255=" ")," ",VLOOKUP($B255,'C10 Entry Sheet'!$A$16:$K$515,2,FALSE))</f>
        <v xml:space="preserve"> </v>
      </c>
      <c r="D255" s="203" t="str">
        <f ca="1">IF(($B255=" ")," ",VLOOKUP($B255,'C10 Entry Sheet'!$A$16:$K$515,3,FALSE))</f>
        <v xml:space="preserve"> </v>
      </c>
      <c r="E255" s="204" t="str">
        <f ca="1">IF(($B255=" ")," ",VLOOKUP($B255,'C10 Entry Sheet'!$A$16:$K$515,6,FALSE))</f>
        <v xml:space="preserve"> </v>
      </c>
      <c r="F255" s="204" t="str">
        <f ca="1">IF(($B255=" ")," ",VLOOKUP($B255,'C10 Entry Sheet'!$A$16:$K$515,4,FALSE))</f>
        <v xml:space="preserve"> </v>
      </c>
      <c r="G255" s="204" t="str">
        <f ca="1">IF(($B255=" ")," ",VLOOKUP($B255,'C10 Entry Sheet'!$A$16:$K$515,5,FALSE))</f>
        <v xml:space="preserve"> </v>
      </c>
      <c r="H255" s="209" t="str">
        <f ca="1">IF(($B255=" "),"",VLOOKUP($B255,'C10 Entry Sheet'!$A$16:$K$515,7,FALSE))</f>
        <v/>
      </c>
      <c r="I255" s="205" t="str">
        <f ca="1">IF(($B255=" ")," ",VLOOKUP($B255,'C10 Entry Sheet'!$A$16:$K$515,8,FALSE))</f>
        <v xml:space="preserve"> </v>
      </c>
      <c r="J255" s="205" t="str">
        <f ca="1">IF(($B255=" ")," ",VLOOKUP($B255,'C10 Entry Sheet'!$A$16:$K$515,9,FALSE))</f>
        <v xml:space="preserve"> </v>
      </c>
      <c r="K255" s="205" t="str">
        <f ca="1">IF(($B255=" ")," ",VLOOKUP($B255,'C10 Entry Sheet'!$A$16:$K$515,10,FALSE))</f>
        <v xml:space="preserve"> </v>
      </c>
      <c r="L255" s="209" t="str">
        <f t="shared" ca="1" si="9"/>
        <v/>
      </c>
      <c r="M255" s="318" t="str">
        <f t="shared" ca="1" si="9"/>
        <v/>
      </c>
      <c r="N255" s="321" t="str">
        <f ca="1">IF(($B255=" ")," ",VLOOKUP($B255,'C10 Entry Sheet'!$A$16:$K$515,11,FALSE))</f>
        <v xml:space="preserve"> </v>
      </c>
    </row>
    <row r="256" spans="1:14" ht="21.75" hidden="1" customHeight="1">
      <c r="A256" s="311">
        <f t="shared" si="8"/>
        <v>240</v>
      </c>
      <c r="B256" s="202" t="str">
        <f ca="1">IF(ISBLANK('C10 Entry Sheet'!A255)," ",CELL("contents",'C10 Entry Sheet'!A255))</f>
        <v xml:space="preserve"> </v>
      </c>
      <c r="C256" s="203" t="str">
        <f ca="1">IF(($B256=" ")," ",VLOOKUP($B256,'C10 Entry Sheet'!$A$16:$K$515,2,FALSE))</f>
        <v xml:space="preserve"> </v>
      </c>
      <c r="D256" s="203" t="str">
        <f ca="1">IF(($B256=" ")," ",VLOOKUP($B256,'C10 Entry Sheet'!$A$16:$K$515,3,FALSE))</f>
        <v xml:space="preserve"> </v>
      </c>
      <c r="E256" s="204" t="str">
        <f ca="1">IF(($B256=" ")," ",VLOOKUP($B256,'C10 Entry Sheet'!$A$16:$K$515,6,FALSE))</f>
        <v xml:space="preserve"> </v>
      </c>
      <c r="F256" s="204" t="str">
        <f ca="1">IF(($B256=" ")," ",VLOOKUP($B256,'C10 Entry Sheet'!$A$16:$K$515,4,FALSE))</f>
        <v xml:space="preserve"> </v>
      </c>
      <c r="G256" s="204" t="str">
        <f ca="1">IF(($B256=" ")," ",VLOOKUP($B256,'C10 Entry Sheet'!$A$16:$K$515,5,FALSE))</f>
        <v xml:space="preserve"> </v>
      </c>
      <c r="H256" s="209" t="str">
        <f ca="1">IF(($B256=" "),"",VLOOKUP($B256,'C10 Entry Sheet'!$A$16:$K$515,7,FALSE))</f>
        <v/>
      </c>
      <c r="I256" s="205" t="str">
        <f ca="1">IF(($B256=" ")," ",VLOOKUP($B256,'C10 Entry Sheet'!$A$16:$K$515,8,FALSE))</f>
        <v xml:space="preserve"> </v>
      </c>
      <c r="J256" s="205" t="str">
        <f ca="1">IF(($B256=" ")," ",VLOOKUP($B256,'C10 Entry Sheet'!$A$16:$K$515,9,FALSE))</f>
        <v xml:space="preserve"> </v>
      </c>
      <c r="K256" s="205" t="str">
        <f ca="1">IF(($B256=" ")," ",VLOOKUP($B256,'C10 Entry Sheet'!$A$16:$K$515,10,FALSE))</f>
        <v xml:space="preserve"> </v>
      </c>
      <c r="L256" s="209" t="str">
        <f t="shared" ca="1" si="9"/>
        <v/>
      </c>
      <c r="M256" s="318" t="str">
        <f t="shared" ca="1" si="9"/>
        <v/>
      </c>
      <c r="N256" s="321" t="str">
        <f ca="1">IF(($B256=" ")," ",VLOOKUP($B256,'C10 Entry Sheet'!$A$16:$K$515,11,FALSE))</f>
        <v xml:space="preserve"> </v>
      </c>
    </row>
    <row r="257" spans="1:14" ht="21.75" hidden="1" customHeight="1">
      <c r="A257" s="311">
        <f t="shared" si="8"/>
        <v>241</v>
      </c>
      <c r="B257" s="202" t="str">
        <f ca="1">IF(ISBLANK('C10 Entry Sheet'!A256)," ",CELL("contents",'C10 Entry Sheet'!A256))</f>
        <v xml:space="preserve"> </v>
      </c>
      <c r="C257" s="203" t="str">
        <f ca="1">IF(($B257=" ")," ",VLOOKUP($B257,'C10 Entry Sheet'!$A$16:$K$515,2,FALSE))</f>
        <v xml:space="preserve"> </v>
      </c>
      <c r="D257" s="203" t="str">
        <f ca="1">IF(($B257=" ")," ",VLOOKUP($B257,'C10 Entry Sheet'!$A$16:$K$515,3,FALSE))</f>
        <v xml:space="preserve"> </v>
      </c>
      <c r="E257" s="204" t="str">
        <f ca="1">IF(($B257=" ")," ",VLOOKUP($B257,'C10 Entry Sheet'!$A$16:$K$515,6,FALSE))</f>
        <v xml:space="preserve"> </v>
      </c>
      <c r="F257" s="204" t="str">
        <f ca="1">IF(($B257=" ")," ",VLOOKUP($B257,'C10 Entry Sheet'!$A$16:$K$515,4,FALSE))</f>
        <v xml:space="preserve"> </v>
      </c>
      <c r="G257" s="204" t="str">
        <f ca="1">IF(($B257=" ")," ",VLOOKUP($B257,'C10 Entry Sheet'!$A$16:$K$515,5,FALSE))</f>
        <v xml:space="preserve"> </v>
      </c>
      <c r="H257" s="209" t="str">
        <f ca="1">IF(($B257=" "),"",VLOOKUP($B257,'C10 Entry Sheet'!$A$16:$K$515,7,FALSE))</f>
        <v/>
      </c>
      <c r="I257" s="205" t="str">
        <f ca="1">IF(($B257=" ")," ",VLOOKUP($B257,'C10 Entry Sheet'!$A$16:$K$515,8,FALSE))</f>
        <v xml:space="preserve"> </v>
      </c>
      <c r="J257" s="205" t="str">
        <f ca="1">IF(($B257=" ")," ",VLOOKUP($B257,'C10 Entry Sheet'!$A$16:$K$515,9,FALSE))</f>
        <v xml:space="preserve"> </v>
      </c>
      <c r="K257" s="205" t="str">
        <f ca="1">IF(($B257=" ")," ",VLOOKUP($B257,'C10 Entry Sheet'!$A$16:$K$515,10,FALSE))</f>
        <v xml:space="preserve"> </v>
      </c>
      <c r="L257" s="209" t="str">
        <f t="shared" ca="1" si="9"/>
        <v/>
      </c>
      <c r="M257" s="318" t="str">
        <f t="shared" ca="1" si="9"/>
        <v/>
      </c>
      <c r="N257" s="321" t="str">
        <f ca="1">IF(($B257=" ")," ",VLOOKUP($B257,'C10 Entry Sheet'!$A$16:$K$515,11,FALSE))</f>
        <v xml:space="preserve"> </v>
      </c>
    </row>
    <row r="258" spans="1:14" ht="21.75" hidden="1" customHeight="1">
      <c r="A258" s="311">
        <f t="shared" si="8"/>
        <v>242</v>
      </c>
      <c r="B258" s="202" t="str">
        <f ca="1">IF(ISBLANK('C10 Entry Sheet'!A257)," ",CELL("contents",'C10 Entry Sheet'!A257))</f>
        <v xml:space="preserve"> </v>
      </c>
      <c r="C258" s="203" t="str">
        <f ca="1">IF(($B258=" ")," ",VLOOKUP($B258,'C10 Entry Sheet'!$A$16:$K$515,2,FALSE))</f>
        <v xml:space="preserve"> </v>
      </c>
      <c r="D258" s="203" t="str">
        <f ca="1">IF(($B258=" ")," ",VLOOKUP($B258,'C10 Entry Sheet'!$A$16:$K$515,3,FALSE))</f>
        <v xml:space="preserve"> </v>
      </c>
      <c r="E258" s="204" t="str">
        <f ca="1">IF(($B258=" ")," ",VLOOKUP($B258,'C10 Entry Sheet'!$A$16:$K$515,6,FALSE))</f>
        <v xml:space="preserve"> </v>
      </c>
      <c r="F258" s="204" t="str">
        <f ca="1">IF(($B258=" ")," ",VLOOKUP($B258,'C10 Entry Sheet'!$A$16:$K$515,4,FALSE))</f>
        <v xml:space="preserve"> </v>
      </c>
      <c r="G258" s="204" t="str">
        <f ca="1">IF(($B258=" ")," ",VLOOKUP($B258,'C10 Entry Sheet'!$A$16:$K$515,5,FALSE))</f>
        <v xml:space="preserve"> </v>
      </c>
      <c r="H258" s="209" t="str">
        <f ca="1">IF(($B258=" "),"",VLOOKUP($B258,'C10 Entry Sheet'!$A$16:$K$515,7,FALSE))</f>
        <v/>
      </c>
      <c r="I258" s="205" t="str">
        <f ca="1">IF(($B258=" ")," ",VLOOKUP($B258,'C10 Entry Sheet'!$A$16:$K$515,8,FALSE))</f>
        <v xml:space="preserve"> </v>
      </c>
      <c r="J258" s="205" t="str">
        <f ca="1">IF(($B258=" ")," ",VLOOKUP($B258,'C10 Entry Sheet'!$A$16:$K$515,9,FALSE))</f>
        <v xml:space="preserve"> </v>
      </c>
      <c r="K258" s="205" t="str">
        <f ca="1">IF(($B258=" ")," ",VLOOKUP($B258,'C10 Entry Sheet'!$A$16:$K$515,10,FALSE))</f>
        <v xml:space="preserve"> </v>
      </c>
      <c r="L258" s="209" t="str">
        <f t="shared" ca="1" si="9"/>
        <v/>
      </c>
      <c r="M258" s="318" t="str">
        <f t="shared" ca="1" si="9"/>
        <v/>
      </c>
      <c r="N258" s="321" t="str">
        <f ca="1">IF(($B258=" ")," ",VLOOKUP($B258,'C10 Entry Sheet'!$A$16:$K$515,11,FALSE))</f>
        <v xml:space="preserve"> </v>
      </c>
    </row>
    <row r="259" spans="1:14" ht="21.75" hidden="1" customHeight="1">
      <c r="A259" s="311">
        <f t="shared" si="8"/>
        <v>243</v>
      </c>
      <c r="B259" s="202" t="str">
        <f ca="1">IF(ISBLANK('C10 Entry Sheet'!A258)," ",CELL("contents",'C10 Entry Sheet'!A258))</f>
        <v xml:space="preserve"> </v>
      </c>
      <c r="C259" s="203" t="str">
        <f ca="1">IF(($B259=" ")," ",VLOOKUP($B259,'C10 Entry Sheet'!$A$16:$K$515,2,FALSE))</f>
        <v xml:space="preserve"> </v>
      </c>
      <c r="D259" s="203" t="str">
        <f ca="1">IF(($B259=" ")," ",VLOOKUP($B259,'C10 Entry Sheet'!$A$16:$K$515,3,FALSE))</f>
        <v xml:space="preserve"> </v>
      </c>
      <c r="E259" s="204" t="str">
        <f ca="1">IF(($B259=" ")," ",VLOOKUP($B259,'C10 Entry Sheet'!$A$16:$K$515,6,FALSE))</f>
        <v xml:space="preserve"> </v>
      </c>
      <c r="F259" s="204" t="str">
        <f ca="1">IF(($B259=" ")," ",VLOOKUP($B259,'C10 Entry Sheet'!$A$16:$K$515,4,FALSE))</f>
        <v xml:space="preserve"> </v>
      </c>
      <c r="G259" s="204" t="str">
        <f ca="1">IF(($B259=" ")," ",VLOOKUP($B259,'C10 Entry Sheet'!$A$16:$K$515,5,FALSE))</f>
        <v xml:space="preserve"> </v>
      </c>
      <c r="H259" s="209" t="str">
        <f ca="1">IF(($B259=" "),"",VLOOKUP($B259,'C10 Entry Sheet'!$A$16:$K$515,7,FALSE))</f>
        <v/>
      </c>
      <c r="I259" s="205" t="str">
        <f ca="1">IF(($B259=" ")," ",VLOOKUP($B259,'C10 Entry Sheet'!$A$16:$K$515,8,FALSE))</f>
        <v xml:space="preserve"> </v>
      </c>
      <c r="J259" s="205" t="str">
        <f ca="1">IF(($B259=" ")," ",VLOOKUP($B259,'C10 Entry Sheet'!$A$16:$K$515,9,FALSE))</f>
        <v xml:space="preserve"> </v>
      </c>
      <c r="K259" s="205" t="str">
        <f ca="1">IF(($B259=" ")," ",VLOOKUP($B259,'C10 Entry Sheet'!$A$16:$K$515,10,FALSE))</f>
        <v xml:space="preserve"> </v>
      </c>
      <c r="L259" s="209" t="str">
        <f t="shared" ca="1" si="9"/>
        <v/>
      </c>
      <c r="M259" s="318" t="str">
        <f t="shared" ca="1" si="9"/>
        <v/>
      </c>
      <c r="N259" s="321" t="str">
        <f ca="1">IF(($B259=" ")," ",VLOOKUP($B259,'C10 Entry Sheet'!$A$16:$K$515,11,FALSE))</f>
        <v xml:space="preserve"> </v>
      </c>
    </row>
    <row r="260" spans="1:14" ht="21.75" hidden="1" customHeight="1">
      <c r="A260" s="311">
        <f t="shared" ref="A260:A323" si="10">SUM(A259+1)</f>
        <v>244</v>
      </c>
      <c r="B260" s="202" t="str">
        <f ca="1">IF(ISBLANK('C10 Entry Sheet'!A259)," ",CELL("contents",'C10 Entry Sheet'!A259))</f>
        <v xml:space="preserve"> </v>
      </c>
      <c r="C260" s="203" t="str">
        <f ca="1">IF(($B260=" ")," ",VLOOKUP($B260,'C10 Entry Sheet'!$A$16:$K$515,2,FALSE))</f>
        <v xml:space="preserve"> </v>
      </c>
      <c r="D260" s="203" t="str">
        <f ca="1">IF(($B260=" ")," ",VLOOKUP($B260,'C10 Entry Sheet'!$A$16:$K$515,3,FALSE))</f>
        <v xml:space="preserve"> </v>
      </c>
      <c r="E260" s="204" t="str">
        <f ca="1">IF(($B260=" ")," ",VLOOKUP($B260,'C10 Entry Sheet'!$A$16:$K$515,6,FALSE))</f>
        <v xml:space="preserve"> </v>
      </c>
      <c r="F260" s="204" t="str">
        <f ca="1">IF(($B260=" ")," ",VLOOKUP($B260,'C10 Entry Sheet'!$A$16:$K$515,4,FALSE))</f>
        <v xml:space="preserve"> </v>
      </c>
      <c r="G260" s="204" t="str">
        <f ca="1">IF(($B260=" ")," ",VLOOKUP($B260,'C10 Entry Sheet'!$A$16:$K$515,5,FALSE))</f>
        <v xml:space="preserve"> </v>
      </c>
      <c r="H260" s="209" t="str">
        <f ca="1">IF(($B260=" "),"",VLOOKUP($B260,'C10 Entry Sheet'!$A$16:$K$515,7,FALSE))</f>
        <v/>
      </c>
      <c r="I260" s="205" t="str">
        <f ca="1">IF(($B260=" ")," ",VLOOKUP($B260,'C10 Entry Sheet'!$A$16:$K$515,8,FALSE))</f>
        <v xml:space="preserve"> </v>
      </c>
      <c r="J260" s="205" t="str">
        <f ca="1">IF(($B260=" ")," ",VLOOKUP($B260,'C10 Entry Sheet'!$A$16:$K$515,9,FALSE))</f>
        <v xml:space="preserve"> </v>
      </c>
      <c r="K260" s="205" t="str">
        <f ca="1">IF(($B260=" ")," ",VLOOKUP($B260,'C10 Entry Sheet'!$A$16:$K$515,10,FALSE))</f>
        <v xml:space="preserve"> </v>
      </c>
      <c r="L260" s="209" t="str">
        <f t="shared" ca="1" si="9"/>
        <v/>
      </c>
      <c r="M260" s="318" t="str">
        <f t="shared" ca="1" si="9"/>
        <v/>
      </c>
      <c r="N260" s="321" t="str">
        <f ca="1">IF(($B260=" ")," ",VLOOKUP($B260,'C10 Entry Sheet'!$A$16:$K$515,11,FALSE))</f>
        <v xml:space="preserve"> </v>
      </c>
    </row>
    <row r="261" spans="1:14" ht="21.75" hidden="1" customHeight="1">
      <c r="A261" s="311">
        <f t="shared" si="10"/>
        <v>245</v>
      </c>
      <c r="B261" s="202" t="str">
        <f ca="1">IF(ISBLANK('C10 Entry Sheet'!A260)," ",CELL("contents",'C10 Entry Sheet'!A260))</f>
        <v xml:space="preserve"> </v>
      </c>
      <c r="C261" s="203" t="str">
        <f ca="1">IF(($B261=" ")," ",VLOOKUP($B261,'C10 Entry Sheet'!$A$16:$K$515,2,FALSE))</f>
        <v xml:space="preserve"> </v>
      </c>
      <c r="D261" s="203" t="str">
        <f ca="1">IF(($B261=" ")," ",VLOOKUP($B261,'C10 Entry Sheet'!$A$16:$K$515,3,FALSE))</f>
        <v xml:space="preserve"> </v>
      </c>
      <c r="E261" s="204" t="str">
        <f ca="1">IF(($B261=" ")," ",VLOOKUP($B261,'C10 Entry Sheet'!$A$16:$K$515,6,FALSE))</f>
        <v xml:space="preserve"> </v>
      </c>
      <c r="F261" s="204" t="str">
        <f ca="1">IF(($B261=" ")," ",VLOOKUP($B261,'C10 Entry Sheet'!$A$16:$K$515,4,FALSE))</f>
        <v xml:space="preserve"> </v>
      </c>
      <c r="G261" s="204" t="str">
        <f ca="1">IF(($B261=" ")," ",VLOOKUP($B261,'C10 Entry Sheet'!$A$16:$K$515,5,FALSE))</f>
        <v xml:space="preserve"> </v>
      </c>
      <c r="H261" s="209" t="str">
        <f ca="1">IF(($B261=" "),"",VLOOKUP($B261,'C10 Entry Sheet'!$A$16:$K$515,7,FALSE))</f>
        <v/>
      </c>
      <c r="I261" s="205" t="str">
        <f ca="1">IF(($B261=" ")," ",VLOOKUP($B261,'C10 Entry Sheet'!$A$16:$K$515,8,FALSE))</f>
        <v xml:space="preserve"> </v>
      </c>
      <c r="J261" s="205" t="str">
        <f ca="1">IF(($B261=" ")," ",VLOOKUP($B261,'C10 Entry Sheet'!$A$16:$K$515,9,FALSE))</f>
        <v xml:space="preserve"> </v>
      </c>
      <c r="K261" s="205" t="str">
        <f ca="1">IF(($B261=" ")," ",VLOOKUP($B261,'C10 Entry Sheet'!$A$16:$K$515,10,FALSE))</f>
        <v xml:space="preserve"> </v>
      </c>
      <c r="L261" s="209" t="str">
        <f t="shared" ca="1" si="9"/>
        <v/>
      </c>
      <c r="M261" s="318" t="str">
        <f t="shared" ca="1" si="9"/>
        <v/>
      </c>
      <c r="N261" s="321" t="str">
        <f ca="1">IF(($B261=" ")," ",VLOOKUP($B261,'C10 Entry Sheet'!$A$16:$K$515,11,FALSE))</f>
        <v xml:space="preserve"> </v>
      </c>
    </row>
    <row r="262" spans="1:14" ht="21.75" hidden="1" customHeight="1">
      <c r="A262" s="311">
        <f t="shared" si="10"/>
        <v>246</v>
      </c>
      <c r="B262" s="202" t="str">
        <f ca="1">IF(ISBLANK('C10 Entry Sheet'!A261)," ",CELL("contents",'C10 Entry Sheet'!A261))</f>
        <v xml:space="preserve"> </v>
      </c>
      <c r="C262" s="203" t="str">
        <f ca="1">IF(($B262=" ")," ",VLOOKUP($B262,'C10 Entry Sheet'!$A$16:$K$515,2,FALSE))</f>
        <v xml:space="preserve"> </v>
      </c>
      <c r="D262" s="203" t="str">
        <f ca="1">IF(($B262=" ")," ",VLOOKUP($B262,'C10 Entry Sheet'!$A$16:$K$515,3,FALSE))</f>
        <v xml:space="preserve"> </v>
      </c>
      <c r="E262" s="204" t="str">
        <f ca="1">IF(($B262=" ")," ",VLOOKUP($B262,'C10 Entry Sheet'!$A$16:$K$515,6,FALSE))</f>
        <v xml:space="preserve"> </v>
      </c>
      <c r="F262" s="204" t="str">
        <f ca="1">IF(($B262=" ")," ",VLOOKUP($B262,'C10 Entry Sheet'!$A$16:$K$515,4,FALSE))</f>
        <v xml:space="preserve"> </v>
      </c>
      <c r="G262" s="204" t="str">
        <f ca="1">IF(($B262=" ")," ",VLOOKUP($B262,'C10 Entry Sheet'!$A$16:$K$515,5,FALSE))</f>
        <v xml:space="preserve"> </v>
      </c>
      <c r="H262" s="209" t="str">
        <f ca="1">IF(($B262=" "),"",VLOOKUP($B262,'C10 Entry Sheet'!$A$16:$K$515,7,FALSE))</f>
        <v/>
      </c>
      <c r="I262" s="205" t="str">
        <f ca="1">IF(($B262=" ")," ",VLOOKUP($B262,'C10 Entry Sheet'!$A$16:$K$515,8,FALSE))</f>
        <v xml:space="preserve"> </v>
      </c>
      <c r="J262" s="205" t="str">
        <f ca="1">IF(($B262=" ")," ",VLOOKUP($B262,'C10 Entry Sheet'!$A$16:$K$515,9,FALSE))</f>
        <v xml:space="preserve"> </v>
      </c>
      <c r="K262" s="205" t="str">
        <f ca="1">IF(($B262=" ")," ",VLOOKUP($B262,'C10 Entry Sheet'!$A$16:$K$515,10,FALSE))</f>
        <v xml:space="preserve"> </v>
      </c>
      <c r="L262" s="209" t="str">
        <f t="shared" ca="1" si="9"/>
        <v/>
      </c>
      <c r="M262" s="318" t="str">
        <f t="shared" ca="1" si="9"/>
        <v/>
      </c>
      <c r="N262" s="321" t="str">
        <f ca="1">IF(($B262=" ")," ",VLOOKUP($B262,'C10 Entry Sheet'!$A$16:$K$515,11,FALSE))</f>
        <v xml:space="preserve"> </v>
      </c>
    </row>
    <row r="263" spans="1:14" ht="21.75" hidden="1" customHeight="1">
      <c r="A263" s="311">
        <f t="shared" si="10"/>
        <v>247</v>
      </c>
      <c r="B263" s="202" t="str">
        <f ca="1">IF(ISBLANK('C10 Entry Sheet'!A262)," ",CELL("contents",'C10 Entry Sheet'!A262))</f>
        <v xml:space="preserve"> </v>
      </c>
      <c r="C263" s="203" t="str">
        <f ca="1">IF(($B263=" ")," ",VLOOKUP($B263,'C10 Entry Sheet'!$A$16:$K$515,2,FALSE))</f>
        <v xml:space="preserve"> </v>
      </c>
      <c r="D263" s="203" t="str">
        <f ca="1">IF(($B263=" ")," ",VLOOKUP($B263,'C10 Entry Sheet'!$A$16:$K$515,3,FALSE))</f>
        <v xml:space="preserve"> </v>
      </c>
      <c r="E263" s="204" t="str">
        <f ca="1">IF(($B263=" ")," ",VLOOKUP($B263,'C10 Entry Sheet'!$A$16:$K$515,6,FALSE))</f>
        <v xml:space="preserve"> </v>
      </c>
      <c r="F263" s="204" t="str">
        <f ca="1">IF(($B263=" ")," ",VLOOKUP($B263,'C10 Entry Sheet'!$A$16:$K$515,4,FALSE))</f>
        <v xml:space="preserve"> </v>
      </c>
      <c r="G263" s="204" t="str">
        <f ca="1">IF(($B263=" ")," ",VLOOKUP($B263,'C10 Entry Sheet'!$A$16:$K$515,5,FALSE))</f>
        <v xml:space="preserve"> </v>
      </c>
      <c r="H263" s="209" t="str">
        <f ca="1">IF(($B263=" "),"",VLOOKUP($B263,'C10 Entry Sheet'!$A$16:$K$515,7,FALSE))</f>
        <v/>
      </c>
      <c r="I263" s="205" t="str">
        <f ca="1">IF(($B263=" ")," ",VLOOKUP($B263,'C10 Entry Sheet'!$A$16:$K$515,8,FALSE))</f>
        <v xml:space="preserve"> </v>
      </c>
      <c r="J263" s="205" t="str">
        <f ca="1">IF(($B263=" ")," ",VLOOKUP($B263,'C10 Entry Sheet'!$A$16:$K$515,9,FALSE))</f>
        <v xml:space="preserve"> </v>
      </c>
      <c r="K263" s="205" t="str">
        <f ca="1">IF(($B263=" ")," ",VLOOKUP($B263,'C10 Entry Sheet'!$A$16:$K$515,10,FALSE))</f>
        <v xml:space="preserve"> </v>
      </c>
      <c r="L263" s="209" t="str">
        <f t="shared" ca="1" si="9"/>
        <v/>
      </c>
      <c r="M263" s="318" t="str">
        <f t="shared" ca="1" si="9"/>
        <v/>
      </c>
      <c r="N263" s="321" t="str">
        <f ca="1">IF(($B263=" ")," ",VLOOKUP($B263,'C10 Entry Sheet'!$A$16:$K$515,11,FALSE))</f>
        <v xml:space="preserve"> </v>
      </c>
    </row>
    <row r="264" spans="1:14" ht="21.75" hidden="1" customHeight="1">
      <c r="A264" s="311">
        <f t="shared" si="10"/>
        <v>248</v>
      </c>
      <c r="B264" s="202" t="str">
        <f ca="1">IF(ISBLANK('C10 Entry Sheet'!A263)," ",CELL("contents",'C10 Entry Sheet'!A263))</f>
        <v xml:space="preserve"> </v>
      </c>
      <c r="C264" s="203" t="str">
        <f ca="1">IF(($B264=" ")," ",VLOOKUP($B264,'C10 Entry Sheet'!$A$16:$K$515,2,FALSE))</f>
        <v xml:space="preserve"> </v>
      </c>
      <c r="D264" s="203" t="str">
        <f ca="1">IF(($B264=" ")," ",VLOOKUP($B264,'C10 Entry Sheet'!$A$16:$K$515,3,FALSE))</f>
        <v xml:space="preserve"> </v>
      </c>
      <c r="E264" s="204" t="str">
        <f ca="1">IF(($B264=" ")," ",VLOOKUP($B264,'C10 Entry Sheet'!$A$16:$K$515,6,FALSE))</f>
        <v xml:space="preserve"> </v>
      </c>
      <c r="F264" s="204" t="str">
        <f ca="1">IF(($B264=" ")," ",VLOOKUP($B264,'C10 Entry Sheet'!$A$16:$K$515,4,FALSE))</f>
        <v xml:space="preserve"> </v>
      </c>
      <c r="G264" s="204" t="str">
        <f ca="1">IF(($B264=" ")," ",VLOOKUP($B264,'C10 Entry Sheet'!$A$16:$K$515,5,FALSE))</f>
        <v xml:space="preserve"> </v>
      </c>
      <c r="H264" s="209" t="str">
        <f ca="1">IF(($B264=" "),"",VLOOKUP($B264,'C10 Entry Sheet'!$A$16:$K$515,7,FALSE))</f>
        <v/>
      </c>
      <c r="I264" s="205" t="str">
        <f ca="1">IF(($B264=" ")," ",VLOOKUP($B264,'C10 Entry Sheet'!$A$16:$K$515,8,FALSE))</f>
        <v xml:space="preserve"> </v>
      </c>
      <c r="J264" s="205" t="str">
        <f ca="1">IF(($B264=" ")," ",VLOOKUP($B264,'C10 Entry Sheet'!$A$16:$K$515,9,FALSE))</f>
        <v xml:space="preserve"> </v>
      </c>
      <c r="K264" s="205" t="str">
        <f ca="1">IF(($B264=" ")," ",VLOOKUP($B264,'C10 Entry Sheet'!$A$16:$K$515,10,FALSE))</f>
        <v xml:space="preserve"> </v>
      </c>
      <c r="L264" s="209" t="str">
        <f t="shared" ca="1" si="9"/>
        <v/>
      </c>
      <c r="M264" s="318" t="str">
        <f t="shared" ca="1" si="9"/>
        <v/>
      </c>
      <c r="N264" s="321" t="str">
        <f ca="1">IF(($B264=" ")," ",VLOOKUP($B264,'C10 Entry Sheet'!$A$16:$K$515,11,FALSE))</f>
        <v xml:space="preserve"> </v>
      </c>
    </row>
    <row r="265" spans="1:14" ht="21.75" hidden="1" customHeight="1">
      <c r="A265" s="311">
        <f t="shared" si="10"/>
        <v>249</v>
      </c>
      <c r="B265" s="202" t="str">
        <f ca="1">IF(ISBLANK('C10 Entry Sheet'!A264)," ",CELL("contents",'C10 Entry Sheet'!A264))</f>
        <v xml:space="preserve"> </v>
      </c>
      <c r="C265" s="203" t="str">
        <f ca="1">IF(($B265=" ")," ",VLOOKUP($B265,'C10 Entry Sheet'!$A$16:$K$515,2,FALSE))</f>
        <v xml:space="preserve"> </v>
      </c>
      <c r="D265" s="203" t="str">
        <f ca="1">IF(($B265=" ")," ",VLOOKUP($B265,'C10 Entry Sheet'!$A$16:$K$515,3,FALSE))</f>
        <v xml:space="preserve"> </v>
      </c>
      <c r="E265" s="204" t="str">
        <f ca="1">IF(($B265=" ")," ",VLOOKUP($B265,'C10 Entry Sheet'!$A$16:$K$515,6,FALSE))</f>
        <v xml:space="preserve"> </v>
      </c>
      <c r="F265" s="204" t="str">
        <f ca="1">IF(($B265=" ")," ",VLOOKUP($B265,'C10 Entry Sheet'!$A$16:$K$515,4,FALSE))</f>
        <v xml:space="preserve"> </v>
      </c>
      <c r="G265" s="204" t="str">
        <f ca="1">IF(($B265=" ")," ",VLOOKUP($B265,'C10 Entry Sheet'!$A$16:$K$515,5,FALSE))</f>
        <v xml:space="preserve"> </v>
      </c>
      <c r="H265" s="209" t="str">
        <f ca="1">IF(($B265=" "),"",VLOOKUP($B265,'C10 Entry Sheet'!$A$16:$K$515,7,FALSE))</f>
        <v/>
      </c>
      <c r="I265" s="205" t="str">
        <f ca="1">IF(($B265=" ")," ",VLOOKUP($B265,'C10 Entry Sheet'!$A$16:$K$515,8,FALSE))</f>
        <v xml:space="preserve"> </v>
      </c>
      <c r="J265" s="205" t="str">
        <f ca="1">IF(($B265=" ")," ",VLOOKUP($B265,'C10 Entry Sheet'!$A$16:$K$515,9,FALSE))</f>
        <v xml:space="preserve"> </v>
      </c>
      <c r="K265" s="205" t="str">
        <f ca="1">IF(($B265=" ")," ",VLOOKUP($B265,'C10 Entry Sheet'!$A$16:$K$515,10,FALSE))</f>
        <v xml:space="preserve"> </v>
      </c>
      <c r="L265" s="209" t="str">
        <f t="shared" ca="1" si="9"/>
        <v/>
      </c>
      <c r="M265" s="318" t="str">
        <f t="shared" ca="1" si="9"/>
        <v/>
      </c>
      <c r="N265" s="321" t="str">
        <f ca="1">IF(($B265=" ")," ",VLOOKUP($B265,'C10 Entry Sheet'!$A$16:$K$515,11,FALSE))</f>
        <v xml:space="preserve"> </v>
      </c>
    </row>
    <row r="266" spans="1:14" ht="21.75" hidden="1" customHeight="1">
      <c r="A266" s="311">
        <f t="shared" si="10"/>
        <v>250</v>
      </c>
      <c r="B266" s="202" t="str">
        <f ca="1">IF(ISBLANK('C10 Entry Sheet'!A265)," ",CELL("contents",'C10 Entry Sheet'!A265))</f>
        <v xml:space="preserve"> </v>
      </c>
      <c r="C266" s="203" t="str">
        <f ca="1">IF(($B266=" ")," ",VLOOKUP($B266,'C10 Entry Sheet'!$A$16:$K$515,2,FALSE))</f>
        <v xml:space="preserve"> </v>
      </c>
      <c r="D266" s="203" t="str">
        <f ca="1">IF(($B266=" ")," ",VLOOKUP($B266,'C10 Entry Sheet'!$A$16:$K$515,3,FALSE))</f>
        <v xml:space="preserve"> </v>
      </c>
      <c r="E266" s="204" t="str">
        <f ca="1">IF(($B266=" ")," ",VLOOKUP($B266,'C10 Entry Sheet'!$A$16:$K$515,6,FALSE))</f>
        <v xml:space="preserve"> </v>
      </c>
      <c r="F266" s="204" t="str">
        <f ca="1">IF(($B266=" ")," ",VLOOKUP($B266,'C10 Entry Sheet'!$A$16:$K$515,4,FALSE))</f>
        <v xml:space="preserve"> </v>
      </c>
      <c r="G266" s="204" t="str">
        <f ca="1">IF(($B266=" ")," ",VLOOKUP($B266,'C10 Entry Sheet'!$A$16:$K$515,5,FALSE))</f>
        <v xml:space="preserve"> </v>
      </c>
      <c r="H266" s="209" t="str">
        <f ca="1">IF(($B266=" "),"",VLOOKUP($B266,'C10 Entry Sheet'!$A$16:$K$515,7,FALSE))</f>
        <v/>
      </c>
      <c r="I266" s="205" t="str">
        <f ca="1">IF(($B266=" ")," ",VLOOKUP($B266,'C10 Entry Sheet'!$A$16:$K$515,8,FALSE))</f>
        <v xml:space="preserve"> </v>
      </c>
      <c r="J266" s="205" t="str">
        <f ca="1">IF(($B266=" ")," ",VLOOKUP($B266,'C10 Entry Sheet'!$A$16:$K$515,9,FALSE))</f>
        <v xml:space="preserve"> </v>
      </c>
      <c r="K266" s="205" t="str">
        <f ca="1">IF(($B266=" ")," ",VLOOKUP($B266,'C10 Entry Sheet'!$A$16:$K$515,10,FALSE))</f>
        <v xml:space="preserve"> </v>
      </c>
      <c r="L266" s="209" t="str">
        <f t="shared" ca="1" si="9"/>
        <v/>
      </c>
      <c r="M266" s="318" t="str">
        <f t="shared" ca="1" si="9"/>
        <v/>
      </c>
      <c r="N266" s="321" t="str">
        <f ca="1">IF(($B266=" ")," ",VLOOKUP($B266,'C10 Entry Sheet'!$A$16:$K$515,11,FALSE))</f>
        <v xml:space="preserve"> </v>
      </c>
    </row>
    <row r="267" spans="1:14" ht="21.75" hidden="1" customHeight="1">
      <c r="A267" s="311">
        <f t="shared" si="10"/>
        <v>251</v>
      </c>
      <c r="B267" s="202" t="str">
        <f ca="1">IF(ISBLANK('C10 Entry Sheet'!A266)," ",CELL("contents",'C10 Entry Sheet'!A266))</f>
        <v xml:space="preserve"> </v>
      </c>
      <c r="C267" s="203" t="str">
        <f ca="1">IF(($B267=" ")," ",VLOOKUP($B267,'C10 Entry Sheet'!$A$16:$K$515,2,FALSE))</f>
        <v xml:space="preserve"> </v>
      </c>
      <c r="D267" s="203" t="str">
        <f ca="1">IF(($B267=" ")," ",VLOOKUP($B267,'C10 Entry Sheet'!$A$16:$K$515,3,FALSE))</f>
        <v xml:space="preserve"> </v>
      </c>
      <c r="E267" s="204" t="str">
        <f ca="1">IF(($B267=" ")," ",VLOOKUP($B267,'C10 Entry Sheet'!$A$16:$K$515,6,FALSE))</f>
        <v xml:space="preserve"> </v>
      </c>
      <c r="F267" s="204" t="str">
        <f ca="1">IF(($B267=" ")," ",VLOOKUP($B267,'C10 Entry Sheet'!$A$16:$K$515,4,FALSE))</f>
        <v xml:space="preserve"> </v>
      </c>
      <c r="G267" s="204" t="str">
        <f ca="1">IF(($B267=" ")," ",VLOOKUP($B267,'C10 Entry Sheet'!$A$16:$K$515,5,FALSE))</f>
        <v xml:space="preserve"> </v>
      </c>
      <c r="H267" s="209" t="str">
        <f ca="1">IF(($B267=" "),"",VLOOKUP($B267,'C10 Entry Sheet'!$A$16:$K$515,7,FALSE))</f>
        <v/>
      </c>
      <c r="I267" s="205" t="str">
        <f ca="1">IF(($B267=" ")," ",VLOOKUP($B267,'C10 Entry Sheet'!$A$16:$K$515,8,FALSE))</f>
        <v xml:space="preserve"> </v>
      </c>
      <c r="J267" s="205" t="str">
        <f ca="1">IF(($B267=" ")," ",VLOOKUP($B267,'C10 Entry Sheet'!$A$16:$K$515,9,FALSE))</f>
        <v xml:space="preserve"> </v>
      </c>
      <c r="K267" s="205" t="str">
        <f ca="1">IF(($B267=" ")," ",VLOOKUP($B267,'C10 Entry Sheet'!$A$16:$K$515,10,FALSE))</f>
        <v xml:space="preserve"> </v>
      </c>
      <c r="L267" s="209" t="str">
        <f t="shared" ca="1" si="9"/>
        <v/>
      </c>
      <c r="M267" s="318" t="str">
        <f t="shared" ca="1" si="9"/>
        <v/>
      </c>
      <c r="N267" s="321" t="str">
        <f ca="1">IF(($B267=" ")," ",VLOOKUP($B267,'C10 Entry Sheet'!$A$16:$K$515,11,FALSE))</f>
        <v xml:space="preserve"> </v>
      </c>
    </row>
    <row r="268" spans="1:14" ht="21.75" hidden="1" customHeight="1">
      <c r="A268" s="311">
        <f t="shared" si="10"/>
        <v>252</v>
      </c>
      <c r="B268" s="202" t="str">
        <f ca="1">IF(ISBLANK('C10 Entry Sheet'!A267)," ",CELL("contents",'C10 Entry Sheet'!A267))</f>
        <v xml:space="preserve"> </v>
      </c>
      <c r="C268" s="203" t="str">
        <f ca="1">IF(($B268=" ")," ",VLOOKUP($B268,'C10 Entry Sheet'!$A$16:$K$515,2,FALSE))</f>
        <v xml:space="preserve"> </v>
      </c>
      <c r="D268" s="203" t="str">
        <f ca="1">IF(($B268=" ")," ",VLOOKUP($B268,'C10 Entry Sheet'!$A$16:$K$515,3,FALSE))</f>
        <v xml:space="preserve"> </v>
      </c>
      <c r="E268" s="204" t="str">
        <f ca="1">IF(($B268=" ")," ",VLOOKUP($B268,'C10 Entry Sheet'!$A$16:$K$515,6,FALSE))</f>
        <v xml:space="preserve"> </v>
      </c>
      <c r="F268" s="204" t="str">
        <f ca="1">IF(($B268=" ")," ",VLOOKUP($B268,'C10 Entry Sheet'!$A$16:$K$515,4,FALSE))</f>
        <v xml:space="preserve"> </v>
      </c>
      <c r="G268" s="204" t="str">
        <f ca="1">IF(($B268=" ")," ",VLOOKUP($B268,'C10 Entry Sheet'!$A$16:$K$515,5,FALSE))</f>
        <v xml:space="preserve"> </v>
      </c>
      <c r="H268" s="209" t="str">
        <f ca="1">IF(($B268=" "),"",VLOOKUP($B268,'C10 Entry Sheet'!$A$16:$K$515,7,FALSE))</f>
        <v/>
      </c>
      <c r="I268" s="205" t="str">
        <f ca="1">IF(($B268=" ")," ",VLOOKUP($B268,'C10 Entry Sheet'!$A$16:$K$515,8,FALSE))</f>
        <v xml:space="preserve"> </v>
      </c>
      <c r="J268" s="205" t="str">
        <f ca="1">IF(($B268=" ")," ",VLOOKUP($B268,'C10 Entry Sheet'!$A$16:$K$515,9,FALSE))</f>
        <v xml:space="preserve"> </v>
      </c>
      <c r="K268" s="205" t="str">
        <f ca="1">IF(($B268=" ")," ",VLOOKUP($B268,'C10 Entry Sheet'!$A$16:$K$515,10,FALSE))</f>
        <v xml:space="preserve"> </v>
      </c>
      <c r="L268" s="209" t="str">
        <f t="shared" ca="1" si="9"/>
        <v/>
      </c>
      <c r="M268" s="318" t="str">
        <f t="shared" ca="1" si="9"/>
        <v/>
      </c>
      <c r="N268" s="321" t="str">
        <f ca="1">IF(($B268=" ")," ",VLOOKUP($B268,'C10 Entry Sheet'!$A$16:$K$515,11,FALSE))</f>
        <v xml:space="preserve"> </v>
      </c>
    </row>
    <row r="269" spans="1:14" ht="21.75" hidden="1" customHeight="1">
      <c r="A269" s="311">
        <f t="shared" si="10"/>
        <v>253</v>
      </c>
      <c r="B269" s="202" t="str">
        <f ca="1">IF(ISBLANK('C10 Entry Sheet'!A268)," ",CELL("contents",'C10 Entry Sheet'!A268))</f>
        <v xml:space="preserve"> </v>
      </c>
      <c r="C269" s="203" t="str">
        <f ca="1">IF(($B269=" ")," ",VLOOKUP($B269,'C10 Entry Sheet'!$A$16:$K$515,2,FALSE))</f>
        <v xml:space="preserve"> </v>
      </c>
      <c r="D269" s="203" t="str">
        <f ca="1">IF(($B269=" ")," ",VLOOKUP($B269,'C10 Entry Sheet'!$A$16:$K$515,3,FALSE))</f>
        <v xml:space="preserve"> </v>
      </c>
      <c r="E269" s="204" t="str">
        <f ca="1">IF(($B269=" ")," ",VLOOKUP($B269,'C10 Entry Sheet'!$A$16:$K$515,6,FALSE))</f>
        <v xml:space="preserve"> </v>
      </c>
      <c r="F269" s="204" t="str">
        <f ca="1">IF(($B269=" ")," ",VLOOKUP($B269,'C10 Entry Sheet'!$A$16:$K$515,4,FALSE))</f>
        <v xml:space="preserve"> </v>
      </c>
      <c r="G269" s="204" t="str">
        <f ca="1">IF(($B269=" ")," ",VLOOKUP($B269,'C10 Entry Sheet'!$A$16:$K$515,5,FALSE))</f>
        <v xml:space="preserve"> </v>
      </c>
      <c r="H269" s="209" t="str">
        <f ca="1">IF(($B269=" "),"",VLOOKUP($B269,'C10 Entry Sheet'!$A$16:$K$515,7,FALSE))</f>
        <v/>
      </c>
      <c r="I269" s="205" t="str">
        <f ca="1">IF(($B269=" ")," ",VLOOKUP($B269,'C10 Entry Sheet'!$A$16:$K$515,8,FALSE))</f>
        <v xml:space="preserve"> </v>
      </c>
      <c r="J269" s="205" t="str">
        <f ca="1">IF(($B269=" ")," ",VLOOKUP($B269,'C10 Entry Sheet'!$A$16:$K$515,9,FALSE))</f>
        <v xml:space="preserve"> </v>
      </c>
      <c r="K269" s="205" t="str">
        <f ca="1">IF(($B269=" ")," ",VLOOKUP($B269,'C10 Entry Sheet'!$A$16:$K$515,10,FALSE))</f>
        <v xml:space="preserve"> </v>
      </c>
      <c r="L269" s="209" t="str">
        <f t="shared" ca="1" si="9"/>
        <v/>
      </c>
      <c r="M269" s="318" t="str">
        <f t="shared" ca="1" si="9"/>
        <v/>
      </c>
      <c r="N269" s="321" t="str">
        <f ca="1">IF(($B269=" ")," ",VLOOKUP($B269,'C10 Entry Sheet'!$A$16:$K$515,11,FALSE))</f>
        <v xml:space="preserve"> </v>
      </c>
    </row>
    <row r="270" spans="1:14" ht="21.75" hidden="1" customHeight="1">
      <c r="A270" s="311">
        <f t="shared" si="10"/>
        <v>254</v>
      </c>
      <c r="B270" s="202" t="str">
        <f ca="1">IF(ISBLANK('C10 Entry Sheet'!A269)," ",CELL("contents",'C10 Entry Sheet'!A269))</f>
        <v xml:space="preserve"> </v>
      </c>
      <c r="C270" s="203" t="str">
        <f ca="1">IF(($B270=" ")," ",VLOOKUP($B270,'C10 Entry Sheet'!$A$16:$K$515,2,FALSE))</f>
        <v xml:space="preserve"> </v>
      </c>
      <c r="D270" s="203" t="str">
        <f ca="1">IF(($B270=" ")," ",VLOOKUP($B270,'C10 Entry Sheet'!$A$16:$K$515,3,FALSE))</f>
        <v xml:space="preserve"> </v>
      </c>
      <c r="E270" s="204" t="str">
        <f ca="1">IF(($B270=" ")," ",VLOOKUP($B270,'C10 Entry Sheet'!$A$16:$K$515,6,FALSE))</f>
        <v xml:space="preserve"> </v>
      </c>
      <c r="F270" s="204" t="str">
        <f ca="1">IF(($B270=" ")," ",VLOOKUP($B270,'C10 Entry Sheet'!$A$16:$K$515,4,FALSE))</f>
        <v xml:space="preserve"> </v>
      </c>
      <c r="G270" s="204" t="str">
        <f ca="1">IF(($B270=" ")," ",VLOOKUP($B270,'C10 Entry Sheet'!$A$16:$K$515,5,FALSE))</f>
        <v xml:space="preserve"> </v>
      </c>
      <c r="H270" s="209" t="str">
        <f ca="1">IF(($B270=" "),"",VLOOKUP($B270,'C10 Entry Sheet'!$A$16:$K$515,7,FALSE))</f>
        <v/>
      </c>
      <c r="I270" s="205" t="str">
        <f ca="1">IF(($B270=" ")," ",VLOOKUP($B270,'C10 Entry Sheet'!$A$16:$K$515,8,FALSE))</f>
        <v xml:space="preserve"> </v>
      </c>
      <c r="J270" s="205" t="str">
        <f ca="1">IF(($B270=" ")," ",VLOOKUP($B270,'C10 Entry Sheet'!$A$16:$K$515,9,FALSE))</f>
        <v xml:space="preserve"> </v>
      </c>
      <c r="K270" s="205" t="str">
        <f ca="1">IF(($B270=" ")," ",VLOOKUP($B270,'C10 Entry Sheet'!$A$16:$K$515,10,FALSE))</f>
        <v xml:space="preserve"> </v>
      </c>
      <c r="L270" s="209" t="str">
        <f t="shared" ca="1" si="9"/>
        <v/>
      </c>
      <c r="M270" s="318" t="str">
        <f t="shared" ca="1" si="9"/>
        <v/>
      </c>
      <c r="N270" s="321" t="str">
        <f ca="1">IF(($B270=" ")," ",VLOOKUP($B270,'C10 Entry Sheet'!$A$16:$K$515,11,FALSE))</f>
        <v xml:space="preserve"> </v>
      </c>
    </row>
    <row r="271" spans="1:14" ht="21.75" hidden="1" customHeight="1">
      <c r="A271" s="311">
        <f t="shared" si="10"/>
        <v>255</v>
      </c>
      <c r="B271" s="202" t="str">
        <f ca="1">IF(ISBLANK('C10 Entry Sheet'!A270)," ",CELL("contents",'C10 Entry Sheet'!A270))</f>
        <v xml:space="preserve"> </v>
      </c>
      <c r="C271" s="203" t="str">
        <f ca="1">IF(($B271=" ")," ",VLOOKUP($B271,'C10 Entry Sheet'!$A$16:$K$515,2,FALSE))</f>
        <v xml:space="preserve"> </v>
      </c>
      <c r="D271" s="203" t="str">
        <f ca="1">IF(($B271=" ")," ",VLOOKUP($B271,'C10 Entry Sheet'!$A$16:$K$515,3,FALSE))</f>
        <v xml:space="preserve"> </v>
      </c>
      <c r="E271" s="204" t="str">
        <f ca="1">IF(($B271=" ")," ",VLOOKUP($B271,'C10 Entry Sheet'!$A$16:$K$515,6,FALSE))</f>
        <v xml:space="preserve"> </v>
      </c>
      <c r="F271" s="204" t="str">
        <f ca="1">IF(($B271=" ")," ",VLOOKUP($B271,'C10 Entry Sheet'!$A$16:$K$515,4,FALSE))</f>
        <v xml:space="preserve"> </v>
      </c>
      <c r="G271" s="204" t="str">
        <f ca="1">IF(($B271=" ")," ",VLOOKUP($B271,'C10 Entry Sheet'!$A$16:$K$515,5,FALSE))</f>
        <v xml:space="preserve"> </v>
      </c>
      <c r="H271" s="209" t="str">
        <f ca="1">IF(($B271=" "),"",VLOOKUP($B271,'C10 Entry Sheet'!$A$16:$K$515,7,FALSE))</f>
        <v/>
      </c>
      <c r="I271" s="205" t="str">
        <f ca="1">IF(($B271=" ")," ",VLOOKUP($B271,'C10 Entry Sheet'!$A$16:$K$515,8,FALSE))</f>
        <v xml:space="preserve"> </v>
      </c>
      <c r="J271" s="205" t="str">
        <f ca="1">IF(($B271=" ")," ",VLOOKUP($B271,'C10 Entry Sheet'!$A$16:$K$515,9,FALSE))</f>
        <v xml:space="preserve"> </v>
      </c>
      <c r="K271" s="205" t="str">
        <f ca="1">IF(($B271=" ")," ",VLOOKUP($B271,'C10 Entry Sheet'!$A$16:$K$515,10,FALSE))</f>
        <v xml:space="preserve"> </v>
      </c>
      <c r="L271" s="209" t="str">
        <f t="shared" ca="1" si="9"/>
        <v/>
      </c>
      <c r="M271" s="318" t="str">
        <f t="shared" ca="1" si="9"/>
        <v/>
      </c>
      <c r="N271" s="321" t="str">
        <f ca="1">IF(($B271=" ")," ",VLOOKUP($B271,'C10 Entry Sheet'!$A$16:$K$515,11,FALSE))</f>
        <v xml:space="preserve"> </v>
      </c>
    </row>
    <row r="272" spans="1:14" ht="21.75" hidden="1" customHeight="1">
      <c r="A272" s="311">
        <f t="shared" si="10"/>
        <v>256</v>
      </c>
      <c r="B272" s="202" t="str">
        <f ca="1">IF(ISBLANK('C10 Entry Sheet'!A271)," ",CELL("contents",'C10 Entry Sheet'!A271))</f>
        <v xml:space="preserve"> </v>
      </c>
      <c r="C272" s="203" t="str">
        <f ca="1">IF(($B272=" ")," ",VLOOKUP($B272,'C10 Entry Sheet'!$A$16:$K$515,2,FALSE))</f>
        <v xml:space="preserve"> </v>
      </c>
      <c r="D272" s="203" t="str">
        <f ca="1">IF(($B272=" ")," ",VLOOKUP($B272,'C10 Entry Sheet'!$A$16:$K$515,3,FALSE))</f>
        <v xml:space="preserve"> </v>
      </c>
      <c r="E272" s="204" t="str">
        <f ca="1">IF(($B272=" ")," ",VLOOKUP($B272,'C10 Entry Sheet'!$A$16:$K$515,6,FALSE))</f>
        <v xml:space="preserve"> </v>
      </c>
      <c r="F272" s="204" t="str">
        <f ca="1">IF(($B272=" ")," ",VLOOKUP($B272,'C10 Entry Sheet'!$A$16:$K$515,4,FALSE))</f>
        <v xml:space="preserve"> </v>
      </c>
      <c r="G272" s="204" t="str">
        <f ca="1">IF(($B272=" ")," ",VLOOKUP($B272,'C10 Entry Sheet'!$A$16:$K$515,5,FALSE))</f>
        <v xml:space="preserve"> </v>
      </c>
      <c r="H272" s="209" t="str">
        <f ca="1">IF(($B272=" "),"",VLOOKUP($B272,'C10 Entry Sheet'!$A$16:$K$515,7,FALSE))</f>
        <v/>
      </c>
      <c r="I272" s="205" t="str">
        <f ca="1">IF(($B272=" ")," ",VLOOKUP($B272,'C10 Entry Sheet'!$A$16:$K$515,8,FALSE))</f>
        <v xml:space="preserve"> </v>
      </c>
      <c r="J272" s="205" t="str">
        <f ca="1">IF(($B272=" ")," ",VLOOKUP($B272,'C10 Entry Sheet'!$A$16:$K$515,9,FALSE))</f>
        <v xml:space="preserve"> </v>
      </c>
      <c r="K272" s="205" t="str">
        <f ca="1">IF(($B272=" ")," ",VLOOKUP($B272,'C10 Entry Sheet'!$A$16:$K$515,10,FALSE))</f>
        <v xml:space="preserve"> </v>
      </c>
      <c r="L272" s="209" t="str">
        <f t="shared" ca="1" si="9"/>
        <v/>
      </c>
      <c r="M272" s="318" t="str">
        <f t="shared" ca="1" si="9"/>
        <v/>
      </c>
      <c r="N272" s="321" t="str">
        <f ca="1">IF(($B272=" ")," ",VLOOKUP($B272,'C10 Entry Sheet'!$A$16:$K$515,11,FALSE))</f>
        <v xml:space="preserve"> </v>
      </c>
    </row>
    <row r="273" spans="1:14" ht="21.75" hidden="1" customHeight="1">
      <c r="A273" s="311">
        <f t="shared" si="10"/>
        <v>257</v>
      </c>
      <c r="B273" s="202" t="str">
        <f ca="1">IF(ISBLANK('C10 Entry Sheet'!A272)," ",CELL("contents",'C10 Entry Sheet'!A272))</f>
        <v xml:space="preserve"> </v>
      </c>
      <c r="C273" s="203" t="str">
        <f ca="1">IF(($B273=" ")," ",VLOOKUP($B273,'C10 Entry Sheet'!$A$16:$K$515,2,FALSE))</f>
        <v xml:space="preserve"> </v>
      </c>
      <c r="D273" s="203" t="str">
        <f ca="1">IF(($B273=" ")," ",VLOOKUP($B273,'C10 Entry Sheet'!$A$16:$K$515,3,FALSE))</f>
        <v xml:space="preserve"> </v>
      </c>
      <c r="E273" s="204" t="str">
        <f ca="1">IF(($B273=" ")," ",VLOOKUP($B273,'C10 Entry Sheet'!$A$16:$K$515,6,FALSE))</f>
        <v xml:space="preserve"> </v>
      </c>
      <c r="F273" s="204" t="str">
        <f ca="1">IF(($B273=" ")," ",VLOOKUP($B273,'C10 Entry Sheet'!$A$16:$K$515,4,FALSE))</f>
        <v xml:space="preserve"> </v>
      </c>
      <c r="G273" s="204" t="str">
        <f ca="1">IF(($B273=" ")," ",VLOOKUP($B273,'C10 Entry Sheet'!$A$16:$K$515,5,FALSE))</f>
        <v xml:space="preserve"> </v>
      </c>
      <c r="H273" s="209" t="str">
        <f ca="1">IF(($B273=" "),"",VLOOKUP($B273,'C10 Entry Sheet'!$A$16:$K$515,7,FALSE))</f>
        <v/>
      </c>
      <c r="I273" s="205" t="str">
        <f ca="1">IF(($B273=" ")," ",VLOOKUP($B273,'C10 Entry Sheet'!$A$16:$K$515,8,FALSE))</f>
        <v xml:space="preserve"> </v>
      </c>
      <c r="J273" s="205" t="str">
        <f ca="1">IF(($B273=" ")," ",VLOOKUP($B273,'C10 Entry Sheet'!$A$16:$K$515,9,FALSE))</f>
        <v xml:space="preserve"> </v>
      </c>
      <c r="K273" s="205" t="str">
        <f ca="1">IF(($B273=" ")," ",VLOOKUP($B273,'C10 Entry Sheet'!$A$16:$K$515,10,FALSE))</f>
        <v xml:space="preserve"> </v>
      </c>
      <c r="L273" s="209" t="str">
        <f t="shared" ca="1" si="9"/>
        <v/>
      </c>
      <c r="M273" s="318" t="str">
        <f t="shared" ca="1" si="9"/>
        <v/>
      </c>
      <c r="N273" s="321" t="str">
        <f ca="1">IF(($B273=" ")," ",VLOOKUP($B273,'C10 Entry Sheet'!$A$16:$K$515,11,FALSE))</f>
        <v xml:space="preserve"> </v>
      </c>
    </row>
    <row r="274" spans="1:14" ht="21.75" hidden="1" customHeight="1">
      <c r="A274" s="311">
        <f t="shared" si="10"/>
        <v>258</v>
      </c>
      <c r="B274" s="202" t="str">
        <f ca="1">IF(ISBLANK('C10 Entry Sheet'!A273)," ",CELL("contents",'C10 Entry Sheet'!A273))</f>
        <v xml:space="preserve"> </v>
      </c>
      <c r="C274" s="203" t="str">
        <f ca="1">IF(($B274=" ")," ",VLOOKUP($B274,'C10 Entry Sheet'!$A$16:$K$515,2,FALSE))</f>
        <v xml:space="preserve"> </v>
      </c>
      <c r="D274" s="203" t="str">
        <f ca="1">IF(($B274=" ")," ",VLOOKUP($B274,'C10 Entry Sheet'!$A$16:$K$515,3,FALSE))</f>
        <v xml:space="preserve"> </v>
      </c>
      <c r="E274" s="204" t="str">
        <f ca="1">IF(($B274=" ")," ",VLOOKUP($B274,'C10 Entry Sheet'!$A$16:$K$515,6,FALSE))</f>
        <v xml:space="preserve"> </v>
      </c>
      <c r="F274" s="204" t="str">
        <f ca="1">IF(($B274=" ")," ",VLOOKUP($B274,'C10 Entry Sheet'!$A$16:$K$515,4,FALSE))</f>
        <v xml:space="preserve"> </v>
      </c>
      <c r="G274" s="204" t="str">
        <f ca="1">IF(($B274=" ")," ",VLOOKUP($B274,'C10 Entry Sheet'!$A$16:$K$515,5,FALSE))</f>
        <v xml:space="preserve"> </v>
      </c>
      <c r="H274" s="209" t="str">
        <f ca="1">IF(($B274=" "),"",VLOOKUP($B274,'C10 Entry Sheet'!$A$16:$K$515,7,FALSE))</f>
        <v/>
      </c>
      <c r="I274" s="205" t="str">
        <f ca="1">IF(($B274=" ")," ",VLOOKUP($B274,'C10 Entry Sheet'!$A$16:$K$515,8,FALSE))</f>
        <v xml:space="preserve"> </v>
      </c>
      <c r="J274" s="205" t="str">
        <f ca="1">IF(($B274=" ")," ",VLOOKUP($B274,'C10 Entry Sheet'!$A$16:$K$515,9,FALSE))</f>
        <v xml:space="preserve"> </v>
      </c>
      <c r="K274" s="205" t="str">
        <f ca="1">IF(($B274=" ")," ",VLOOKUP($B274,'C10 Entry Sheet'!$A$16:$K$515,10,FALSE))</f>
        <v xml:space="preserve"> </v>
      </c>
      <c r="L274" s="209" t="str">
        <f t="shared" ref="L274:M337" ca="1" si="11">IF(($B274=" "),"",0)</f>
        <v/>
      </c>
      <c r="M274" s="318" t="str">
        <f t="shared" ca="1" si="11"/>
        <v/>
      </c>
      <c r="N274" s="321" t="str">
        <f ca="1">IF(($B274=" ")," ",VLOOKUP($B274,'C10 Entry Sheet'!$A$16:$K$515,11,FALSE))</f>
        <v xml:space="preserve"> </v>
      </c>
    </row>
    <row r="275" spans="1:14" ht="21.75" hidden="1" customHeight="1">
      <c r="A275" s="311">
        <f t="shared" si="10"/>
        <v>259</v>
      </c>
      <c r="B275" s="202" t="str">
        <f ca="1">IF(ISBLANK('C10 Entry Sheet'!A274)," ",CELL("contents",'C10 Entry Sheet'!A274))</f>
        <v xml:space="preserve"> </v>
      </c>
      <c r="C275" s="203" t="str">
        <f ca="1">IF(($B275=" ")," ",VLOOKUP($B275,'C10 Entry Sheet'!$A$16:$K$515,2,FALSE))</f>
        <v xml:space="preserve"> </v>
      </c>
      <c r="D275" s="203" t="str">
        <f ca="1">IF(($B275=" ")," ",VLOOKUP($B275,'C10 Entry Sheet'!$A$16:$K$515,3,FALSE))</f>
        <v xml:space="preserve"> </v>
      </c>
      <c r="E275" s="204" t="str">
        <f ca="1">IF(($B275=" ")," ",VLOOKUP($B275,'C10 Entry Sheet'!$A$16:$K$515,6,FALSE))</f>
        <v xml:space="preserve"> </v>
      </c>
      <c r="F275" s="204" t="str">
        <f ca="1">IF(($B275=" ")," ",VLOOKUP($B275,'C10 Entry Sheet'!$A$16:$K$515,4,FALSE))</f>
        <v xml:space="preserve"> </v>
      </c>
      <c r="G275" s="204" t="str">
        <f ca="1">IF(($B275=" ")," ",VLOOKUP($B275,'C10 Entry Sheet'!$A$16:$K$515,5,FALSE))</f>
        <v xml:space="preserve"> </v>
      </c>
      <c r="H275" s="209" t="str">
        <f ca="1">IF(($B275=" "),"",VLOOKUP($B275,'C10 Entry Sheet'!$A$16:$K$515,7,FALSE))</f>
        <v/>
      </c>
      <c r="I275" s="205" t="str">
        <f ca="1">IF(($B275=" ")," ",VLOOKUP($B275,'C10 Entry Sheet'!$A$16:$K$515,8,FALSE))</f>
        <v xml:space="preserve"> </v>
      </c>
      <c r="J275" s="205" t="str">
        <f ca="1">IF(($B275=" ")," ",VLOOKUP($B275,'C10 Entry Sheet'!$A$16:$K$515,9,FALSE))</f>
        <v xml:space="preserve"> </v>
      </c>
      <c r="K275" s="205" t="str">
        <f ca="1">IF(($B275=" ")," ",VLOOKUP($B275,'C10 Entry Sheet'!$A$16:$K$515,10,FALSE))</f>
        <v xml:space="preserve"> </v>
      </c>
      <c r="L275" s="209" t="str">
        <f t="shared" ca="1" si="11"/>
        <v/>
      </c>
      <c r="M275" s="318" t="str">
        <f t="shared" ca="1" si="11"/>
        <v/>
      </c>
      <c r="N275" s="321" t="str">
        <f ca="1">IF(($B275=" ")," ",VLOOKUP($B275,'C10 Entry Sheet'!$A$16:$K$515,11,FALSE))</f>
        <v xml:space="preserve"> </v>
      </c>
    </row>
    <row r="276" spans="1:14" ht="21.75" hidden="1" customHeight="1">
      <c r="A276" s="311">
        <f t="shared" si="10"/>
        <v>260</v>
      </c>
      <c r="B276" s="202" t="str">
        <f ca="1">IF(ISBLANK('C10 Entry Sheet'!A275)," ",CELL("contents",'C10 Entry Sheet'!A275))</f>
        <v xml:space="preserve"> </v>
      </c>
      <c r="C276" s="203" t="str">
        <f ca="1">IF(($B276=" ")," ",VLOOKUP($B276,'C10 Entry Sheet'!$A$16:$K$515,2,FALSE))</f>
        <v xml:space="preserve"> </v>
      </c>
      <c r="D276" s="203" t="str">
        <f ca="1">IF(($B276=" ")," ",VLOOKUP($B276,'C10 Entry Sheet'!$A$16:$K$515,3,FALSE))</f>
        <v xml:space="preserve"> </v>
      </c>
      <c r="E276" s="204" t="str">
        <f ca="1">IF(($B276=" ")," ",VLOOKUP($B276,'C10 Entry Sheet'!$A$16:$K$515,6,FALSE))</f>
        <v xml:space="preserve"> </v>
      </c>
      <c r="F276" s="204" t="str">
        <f ca="1">IF(($B276=" ")," ",VLOOKUP($B276,'C10 Entry Sheet'!$A$16:$K$515,4,FALSE))</f>
        <v xml:space="preserve"> </v>
      </c>
      <c r="G276" s="204" t="str">
        <f ca="1">IF(($B276=" ")," ",VLOOKUP($B276,'C10 Entry Sheet'!$A$16:$K$515,5,FALSE))</f>
        <v xml:space="preserve"> </v>
      </c>
      <c r="H276" s="209" t="str">
        <f ca="1">IF(($B276=" "),"",VLOOKUP($B276,'C10 Entry Sheet'!$A$16:$K$515,7,FALSE))</f>
        <v/>
      </c>
      <c r="I276" s="205" t="str">
        <f ca="1">IF(($B276=" ")," ",VLOOKUP($B276,'C10 Entry Sheet'!$A$16:$K$515,8,FALSE))</f>
        <v xml:space="preserve"> </v>
      </c>
      <c r="J276" s="205" t="str">
        <f ca="1">IF(($B276=" ")," ",VLOOKUP($B276,'C10 Entry Sheet'!$A$16:$K$515,9,FALSE))</f>
        <v xml:space="preserve"> </v>
      </c>
      <c r="K276" s="205" t="str">
        <f ca="1">IF(($B276=" ")," ",VLOOKUP($B276,'C10 Entry Sheet'!$A$16:$K$515,10,FALSE))</f>
        <v xml:space="preserve"> </v>
      </c>
      <c r="L276" s="209" t="str">
        <f t="shared" ca="1" si="11"/>
        <v/>
      </c>
      <c r="M276" s="318" t="str">
        <f t="shared" ca="1" si="11"/>
        <v/>
      </c>
      <c r="N276" s="321" t="str">
        <f ca="1">IF(($B276=" ")," ",VLOOKUP($B276,'C10 Entry Sheet'!$A$16:$K$515,11,FALSE))</f>
        <v xml:space="preserve"> </v>
      </c>
    </row>
    <row r="277" spans="1:14" ht="21.75" hidden="1" customHeight="1">
      <c r="A277" s="311">
        <f t="shared" si="10"/>
        <v>261</v>
      </c>
      <c r="B277" s="202" t="str">
        <f ca="1">IF(ISBLANK('C10 Entry Sheet'!A276)," ",CELL("contents",'C10 Entry Sheet'!A276))</f>
        <v xml:space="preserve"> </v>
      </c>
      <c r="C277" s="203" t="str">
        <f ca="1">IF(($B277=" ")," ",VLOOKUP($B277,'C10 Entry Sheet'!$A$16:$K$515,2,FALSE))</f>
        <v xml:space="preserve"> </v>
      </c>
      <c r="D277" s="203" t="str">
        <f ca="1">IF(($B277=" ")," ",VLOOKUP($B277,'C10 Entry Sheet'!$A$16:$K$515,3,FALSE))</f>
        <v xml:space="preserve"> </v>
      </c>
      <c r="E277" s="204" t="str">
        <f ca="1">IF(($B277=" ")," ",VLOOKUP($B277,'C10 Entry Sheet'!$A$16:$K$515,6,FALSE))</f>
        <v xml:space="preserve"> </v>
      </c>
      <c r="F277" s="204" t="str">
        <f ca="1">IF(($B277=" ")," ",VLOOKUP($B277,'C10 Entry Sheet'!$A$16:$K$515,4,FALSE))</f>
        <v xml:space="preserve"> </v>
      </c>
      <c r="G277" s="204" t="str">
        <f ca="1">IF(($B277=" ")," ",VLOOKUP($B277,'C10 Entry Sheet'!$A$16:$K$515,5,FALSE))</f>
        <v xml:space="preserve"> </v>
      </c>
      <c r="H277" s="209" t="str">
        <f ca="1">IF(($B277=" "),"",VLOOKUP($B277,'C10 Entry Sheet'!$A$16:$K$515,7,FALSE))</f>
        <v/>
      </c>
      <c r="I277" s="205" t="str">
        <f ca="1">IF(($B277=" ")," ",VLOOKUP($B277,'C10 Entry Sheet'!$A$16:$K$515,8,FALSE))</f>
        <v xml:space="preserve"> </v>
      </c>
      <c r="J277" s="205" t="str">
        <f ca="1">IF(($B277=" ")," ",VLOOKUP($B277,'C10 Entry Sheet'!$A$16:$K$515,9,FALSE))</f>
        <v xml:space="preserve"> </v>
      </c>
      <c r="K277" s="205" t="str">
        <f ca="1">IF(($B277=" ")," ",VLOOKUP($B277,'C10 Entry Sheet'!$A$16:$K$515,10,FALSE))</f>
        <v xml:space="preserve"> </v>
      </c>
      <c r="L277" s="209" t="str">
        <f t="shared" ca="1" si="11"/>
        <v/>
      </c>
      <c r="M277" s="318" t="str">
        <f t="shared" ca="1" si="11"/>
        <v/>
      </c>
      <c r="N277" s="321" t="str">
        <f ca="1">IF(($B277=" ")," ",VLOOKUP($B277,'C10 Entry Sheet'!$A$16:$K$515,11,FALSE))</f>
        <v xml:space="preserve"> </v>
      </c>
    </row>
    <row r="278" spans="1:14" ht="21.75" hidden="1" customHeight="1">
      <c r="A278" s="311">
        <f t="shared" si="10"/>
        <v>262</v>
      </c>
      <c r="B278" s="202" t="str">
        <f ca="1">IF(ISBLANK('C10 Entry Sheet'!A277)," ",CELL("contents",'C10 Entry Sheet'!A277))</f>
        <v xml:space="preserve"> </v>
      </c>
      <c r="C278" s="203" t="str">
        <f ca="1">IF(($B278=" ")," ",VLOOKUP($B278,'C10 Entry Sheet'!$A$16:$K$515,2,FALSE))</f>
        <v xml:space="preserve"> </v>
      </c>
      <c r="D278" s="203" t="str">
        <f ca="1">IF(($B278=" ")," ",VLOOKUP($B278,'C10 Entry Sheet'!$A$16:$K$515,3,FALSE))</f>
        <v xml:space="preserve"> </v>
      </c>
      <c r="E278" s="204" t="str">
        <f ca="1">IF(($B278=" ")," ",VLOOKUP($B278,'C10 Entry Sheet'!$A$16:$K$515,6,FALSE))</f>
        <v xml:space="preserve"> </v>
      </c>
      <c r="F278" s="204" t="str">
        <f ca="1">IF(($B278=" ")," ",VLOOKUP($B278,'C10 Entry Sheet'!$A$16:$K$515,4,FALSE))</f>
        <v xml:space="preserve"> </v>
      </c>
      <c r="G278" s="204" t="str">
        <f ca="1">IF(($B278=" ")," ",VLOOKUP($B278,'C10 Entry Sheet'!$A$16:$K$515,5,FALSE))</f>
        <v xml:space="preserve"> </v>
      </c>
      <c r="H278" s="209" t="str">
        <f ca="1">IF(($B278=" "),"",VLOOKUP($B278,'C10 Entry Sheet'!$A$16:$K$515,7,FALSE))</f>
        <v/>
      </c>
      <c r="I278" s="205" t="str">
        <f ca="1">IF(($B278=" ")," ",VLOOKUP($B278,'C10 Entry Sheet'!$A$16:$K$515,8,FALSE))</f>
        <v xml:space="preserve"> </v>
      </c>
      <c r="J278" s="205" t="str">
        <f ca="1">IF(($B278=" ")," ",VLOOKUP($B278,'C10 Entry Sheet'!$A$16:$K$515,9,FALSE))</f>
        <v xml:space="preserve"> </v>
      </c>
      <c r="K278" s="205" t="str">
        <f ca="1">IF(($B278=" ")," ",VLOOKUP($B278,'C10 Entry Sheet'!$A$16:$K$515,10,FALSE))</f>
        <v xml:space="preserve"> </v>
      </c>
      <c r="L278" s="209" t="str">
        <f t="shared" ca="1" si="11"/>
        <v/>
      </c>
      <c r="M278" s="318" t="str">
        <f t="shared" ca="1" si="11"/>
        <v/>
      </c>
      <c r="N278" s="321" t="str">
        <f ca="1">IF(($B278=" ")," ",VLOOKUP($B278,'C10 Entry Sheet'!$A$16:$K$515,11,FALSE))</f>
        <v xml:space="preserve"> </v>
      </c>
    </row>
    <row r="279" spans="1:14" ht="21.75" hidden="1" customHeight="1">
      <c r="A279" s="311">
        <f t="shared" si="10"/>
        <v>263</v>
      </c>
      <c r="B279" s="202" t="str">
        <f ca="1">IF(ISBLANK('C10 Entry Sheet'!A278)," ",CELL("contents",'C10 Entry Sheet'!A278))</f>
        <v xml:space="preserve"> </v>
      </c>
      <c r="C279" s="203" t="str">
        <f ca="1">IF(($B279=" ")," ",VLOOKUP($B279,'C10 Entry Sheet'!$A$16:$K$515,2,FALSE))</f>
        <v xml:space="preserve"> </v>
      </c>
      <c r="D279" s="203" t="str">
        <f ca="1">IF(($B279=" ")," ",VLOOKUP($B279,'C10 Entry Sheet'!$A$16:$K$515,3,FALSE))</f>
        <v xml:space="preserve"> </v>
      </c>
      <c r="E279" s="204" t="str">
        <f ca="1">IF(($B279=" ")," ",VLOOKUP($B279,'C10 Entry Sheet'!$A$16:$K$515,6,FALSE))</f>
        <v xml:space="preserve"> </v>
      </c>
      <c r="F279" s="204" t="str">
        <f ca="1">IF(($B279=" ")," ",VLOOKUP($B279,'C10 Entry Sheet'!$A$16:$K$515,4,FALSE))</f>
        <v xml:space="preserve"> </v>
      </c>
      <c r="G279" s="204" t="str">
        <f ca="1">IF(($B279=" ")," ",VLOOKUP($B279,'C10 Entry Sheet'!$A$16:$K$515,5,FALSE))</f>
        <v xml:space="preserve"> </v>
      </c>
      <c r="H279" s="209" t="str">
        <f ca="1">IF(($B279=" "),"",VLOOKUP($B279,'C10 Entry Sheet'!$A$16:$K$515,7,FALSE))</f>
        <v/>
      </c>
      <c r="I279" s="205" t="str">
        <f ca="1">IF(($B279=" ")," ",VLOOKUP($B279,'C10 Entry Sheet'!$A$16:$K$515,8,FALSE))</f>
        <v xml:space="preserve"> </v>
      </c>
      <c r="J279" s="205" t="str">
        <f ca="1">IF(($B279=" ")," ",VLOOKUP($B279,'C10 Entry Sheet'!$A$16:$K$515,9,FALSE))</f>
        <v xml:space="preserve"> </v>
      </c>
      <c r="K279" s="205" t="str">
        <f ca="1">IF(($B279=" ")," ",VLOOKUP($B279,'C10 Entry Sheet'!$A$16:$K$515,10,FALSE))</f>
        <v xml:space="preserve"> </v>
      </c>
      <c r="L279" s="209" t="str">
        <f t="shared" ca="1" si="11"/>
        <v/>
      </c>
      <c r="M279" s="318" t="str">
        <f t="shared" ca="1" si="11"/>
        <v/>
      </c>
      <c r="N279" s="321" t="str">
        <f ca="1">IF(($B279=" ")," ",VLOOKUP($B279,'C10 Entry Sheet'!$A$16:$K$515,11,FALSE))</f>
        <v xml:space="preserve"> </v>
      </c>
    </row>
    <row r="280" spans="1:14" ht="21.75" hidden="1" customHeight="1">
      <c r="A280" s="311">
        <f t="shared" si="10"/>
        <v>264</v>
      </c>
      <c r="B280" s="202" t="str">
        <f ca="1">IF(ISBLANK('C10 Entry Sheet'!A279)," ",CELL("contents",'C10 Entry Sheet'!A279))</f>
        <v xml:space="preserve"> </v>
      </c>
      <c r="C280" s="203" t="str">
        <f ca="1">IF(($B280=" ")," ",VLOOKUP($B280,'C10 Entry Sheet'!$A$16:$K$515,2,FALSE))</f>
        <v xml:space="preserve"> </v>
      </c>
      <c r="D280" s="203" t="str">
        <f ca="1">IF(($B280=" ")," ",VLOOKUP($B280,'C10 Entry Sheet'!$A$16:$K$515,3,FALSE))</f>
        <v xml:space="preserve"> </v>
      </c>
      <c r="E280" s="204" t="str">
        <f ca="1">IF(($B280=" ")," ",VLOOKUP($B280,'C10 Entry Sheet'!$A$16:$K$515,6,FALSE))</f>
        <v xml:space="preserve"> </v>
      </c>
      <c r="F280" s="204" t="str">
        <f ca="1">IF(($B280=" ")," ",VLOOKUP($B280,'C10 Entry Sheet'!$A$16:$K$515,4,FALSE))</f>
        <v xml:space="preserve"> </v>
      </c>
      <c r="G280" s="204" t="str">
        <f ca="1">IF(($B280=" ")," ",VLOOKUP($B280,'C10 Entry Sheet'!$A$16:$K$515,5,FALSE))</f>
        <v xml:space="preserve"> </v>
      </c>
      <c r="H280" s="209" t="str">
        <f ca="1">IF(($B280=" "),"",VLOOKUP($B280,'C10 Entry Sheet'!$A$16:$K$515,7,FALSE))</f>
        <v/>
      </c>
      <c r="I280" s="205" t="str">
        <f ca="1">IF(($B280=" ")," ",VLOOKUP($B280,'C10 Entry Sheet'!$A$16:$K$515,8,FALSE))</f>
        <v xml:space="preserve"> </v>
      </c>
      <c r="J280" s="205" t="str">
        <f ca="1">IF(($B280=" ")," ",VLOOKUP($B280,'C10 Entry Sheet'!$A$16:$K$515,9,FALSE))</f>
        <v xml:space="preserve"> </v>
      </c>
      <c r="K280" s="205" t="str">
        <f ca="1">IF(($B280=" ")," ",VLOOKUP($B280,'C10 Entry Sheet'!$A$16:$K$515,10,FALSE))</f>
        <v xml:space="preserve"> </v>
      </c>
      <c r="L280" s="209" t="str">
        <f t="shared" ca="1" si="11"/>
        <v/>
      </c>
      <c r="M280" s="318" t="str">
        <f t="shared" ca="1" si="11"/>
        <v/>
      </c>
      <c r="N280" s="321" t="str">
        <f ca="1">IF(($B280=" ")," ",VLOOKUP($B280,'C10 Entry Sheet'!$A$16:$K$515,11,FALSE))</f>
        <v xml:space="preserve"> </v>
      </c>
    </row>
    <row r="281" spans="1:14" ht="21.75" hidden="1" customHeight="1">
      <c r="A281" s="311">
        <f t="shared" si="10"/>
        <v>265</v>
      </c>
      <c r="B281" s="202" t="str">
        <f ca="1">IF(ISBLANK('C10 Entry Sheet'!A280)," ",CELL("contents",'C10 Entry Sheet'!A280))</f>
        <v xml:space="preserve"> </v>
      </c>
      <c r="C281" s="203" t="str">
        <f ca="1">IF(($B281=" ")," ",VLOOKUP($B281,'C10 Entry Sheet'!$A$16:$K$515,2,FALSE))</f>
        <v xml:space="preserve"> </v>
      </c>
      <c r="D281" s="203" t="str">
        <f ca="1">IF(($B281=" ")," ",VLOOKUP($B281,'C10 Entry Sheet'!$A$16:$K$515,3,FALSE))</f>
        <v xml:space="preserve"> </v>
      </c>
      <c r="E281" s="204" t="str">
        <f ca="1">IF(($B281=" ")," ",VLOOKUP($B281,'C10 Entry Sheet'!$A$16:$K$515,6,FALSE))</f>
        <v xml:space="preserve"> </v>
      </c>
      <c r="F281" s="204" t="str">
        <f ca="1">IF(($B281=" ")," ",VLOOKUP($B281,'C10 Entry Sheet'!$A$16:$K$515,4,FALSE))</f>
        <v xml:space="preserve"> </v>
      </c>
      <c r="G281" s="204" t="str">
        <f ca="1">IF(($B281=" ")," ",VLOOKUP($B281,'C10 Entry Sheet'!$A$16:$K$515,5,FALSE))</f>
        <v xml:space="preserve"> </v>
      </c>
      <c r="H281" s="209" t="str">
        <f ca="1">IF(($B281=" "),"",VLOOKUP($B281,'C10 Entry Sheet'!$A$16:$K$515,7,FALSE))</f>
        <v/>
      </c>
      <c r="I281" s="205" t="str">
        <f ca="1">IF(($B281=" ")," ",VLOOKUP($B281,'C10 Entry Sheet'!$A$16:$K$515,8,FALSE))</f>
        <v xml:space="preserve"> </v>
      </c>
      <c r="J281" s="205" t="str">
        <f ca="1">IF(($B281=" ")," ",VLOOKUP($B281,'C10 Entry Sheet'!$A$16:$K$515,9,FALSE))</f>
        <v xml:space="preserve"> </v>
      </c>
      <c r="K281" s="205" t="str">
        <f ca="1">IF(($B281=" ")," ",VLOOKUP($B281,'C10 Entry Sheet'!$A$16:$K$515,10,FALSE))</f>
        <v xml:space="preserve"> </v>
      </c>
      <c r="L281" s="209" t="str">
        <f t="shared" ca="1" si="11"/>
        <v/>
      </c>
      <c r="M281" s="318" t="str">
        <f t="shared" ca="1" si="11"/>
        <v/>
      </c>
      <c r="N281" s="321" t="str">
        <f ca="1">IF(($B281=" ")," ",VLOOKUP($B281,'C10 Entry Sheet'!$A$16:$K$515,11,FALSE))</f>
        <v xml:space="preserve"> </v>
      </c>
    </row>
    <row r="282" spans="1:14" ht="21.75" hidden="1" customHeight="1">
      <c r="A282" s="311">
        <f t="shared" si="10"/>
        <v>266</v>
      </c>
      <c r="B282" s="202" t="str">
        <f ca="1">IF(ISBLANK('C10 Entry Sheet'!A281)," ",CELL("contents",'C10 Entry Sheet'!A281))</f>
        <v xml:space="preserve"> </v>
      </c>
      <c r="C282" s="203" t="str">
        <f ca="1">IF(($B282=" ")," ",VLOOKUP($B282,'C10 Entry Sheet'!$A$16:$K$515,2,FALSE))</f>
        <v xml:space="preserve"> </v>
      </c>
      <c r="D282" s="203" t="str">
        <f ca="1">IF(($B282=" ")," ",VLOOKUP($B282,'C10 Entry Sheet'!$A$16:$K$515,3,FALSE))</f>
        <v xml:space="preserve"> </v>
      </c>
      <c r="E282" s="204" t="str">
        <f ca="1">IF(($B282=" ")," ",VLOOKUP($B282,'C10 Entry Sheet'!$A$16:$K$515,6,FALSE))</f>
        <v xml:space="preserve"> </v>
      </c>
      <c r="F282" s="204" t="str">
        <f ca="1">IF(($B282=" ")," ",VLOOKUP($B282,'C10 Entry Sheet'!$A$16:$K$515,4,FALSE))</f>
        <v xml:space="preserve"> </v>
      </c>
      <c r="G282" s="204" t="str">
        <f ca="1">IF(($B282=" ")," ",VLOOKUP($B282,'C10 Entry Sheet'!$A$16:$K$515,5,FALSE))</f>
        <v xml:space="preserve"> </v>
      </c>
      <c r="H282" s="209" t="str">
        <f ca="1">IF(($B282=" "),"",VLOOKUP($B282,'C10 Entry Sheet'!$A$16:$K$515,7,FALSE))</f>
        <v/>
      </c>
      <c r="I282" s="205" t="str">
        <f ca="1">IF(($B282=" ")," ",VLOOKUP($B282,'C10 Entry Sheet'!$A$16:$K$515,8,FALSE))</f>
        <v xml:space="preserve"> </v>
      </c>
      <c r="J282" s="205" t="str">
        <f ca="1">IF(($B282=" ")," ",VLOOKUP($B282,'C10 Entry Sheet'!$A$16:$K$515,9,FALSE))</f>
        <v xml:space="preserve"> </v>
      </c>
      <c r="K282" s="205" t="str">
        <f ca="1">IF(($B282=" ")," ",VLOOKUP($B282,'C10 Entry Sheet'!$A$16:$K$515,10,FALSE))</f>
        <v xml:space="preserve"> </v>
      </c>
      <c r="L282" s="209" t="str">
        <f t="shared" ca="1" si="11"/>
        <v/>
      </c>
      <c r="M282" s="318" t="str">
        <f t="shared" ca="1" si="11"/>
        <v/>
      </c>
      <c r="N282" s="321" t="str">
        <f ca="1">IF(($B282=" ")," ",VLOOKUP($B282,'C10 Entry Sheet'!$A$16:$K$515,11,FALSE))</f>
        <v xml:space="preserve"> </v>
      </c>
    </row>
    <row r="283" spans="1:14" ht="21.75" hidden="1" customHeight="1">
      <c r="A283" s="311">
        <f t="shared" si="10"/>
        <v>267</v>
      </c>
      <c r="B283" s="202" t="str">
        <f ca="1">IF(ISBLANK('C10 Entry Sheet'!A282)," ",CELL("contents",'C10 Entry Sheet'!A282))</f>
        <v xml:space="preserve"> </v>
      </c>
      <c r="C283" s="203" t="str">
        <f ca="1">IF(($B283=" ")," ",VLOOKUP($B283,'C10 Entry Sheet'!$A$16:$K$515,2,FALSE))</f>
        <v xml:space="preserve"> </v>
      </c>
      <c r="D283" s="203" t="str">
        <f ca="1">IF(($B283=" ")," ",VLOOKUP($B283,'C10 Entry Sheet'!$A$16:$K$515,3,FALSE))</f>
        <v xml:space="preserve"> </v>
      </c>
      <c r="E283" s="204" t="str">
        <f ca="1">IF(($B283=" ")," ",VLOOKUP($B283,'C10 Entry Sheet'!$A$16:$K$515,6,FALSE))</f>
        <v xml:space="preserve"> </v>
      </c>
      <c r="F283" s="204" t="str">
        <f ca="1">IF(($B283=" ")," ",VLOOKUP($B283,'C10 Entry Sheet'!$A$16:$K$515,4,FALSE))</f>
        <v xml:space="preserve"> </v>
      </c>
      <c r="G283" s="204" t="str">
        <f ca="1">IF(($B283=" ")," ",VLOOKUP($B283,'C10 Entry Sheet'!$A$16:$K$515,5,FALSE))</f>
        <v xml:space="preserve"> </v>
      </c>
      <c r="H283" s="209" t="str">
        <f ca="1">IF(($B283=" "),"",VLOOKUP($B283,'C10 Entry Sheet'!$A$16:$K$515,7,FALSE))</f>
        <v/>
      </c>
      <c r="I283" s="205" t="str">
        <f ca="1">IF(($B283=" ")," ",VLOOKUP($B283,'C10 Entry Sheet'!$A$16:$K$515,8,FALSE))</f>
        <v xml:space="preserve"> </v>
      </c>
      <c r="J283" s="205" t="str">
        <f ca="1">IF(($B283=" ")," ",VLOOKUP($B283,'C10 Entry Sheet'!$A$16:$K$515,9,FALSE))</f>
        <v xml:space="preserve"> </v>
      </c>
      <c r="K283" s="205" t="str">
        <f ca="1">IF(($B283=" ")," ",VLOOKUP($B283,'C10 Entry Sheet'!$A$16:$K$515,10,FALSE))</f>
        <v xml:space="preserve"> </v>
      </c>
      <c r="L283" s="209" t="str">
        <f t="shared" ca="1" si="11"/>
        <v/>
      </c>
      <c r="M283" s="318" t="str">
        <f t="shared" ca="1" si="11"/>
        <v/>
      </c>
      <c r="N283" s="321" t="str">
        <f ca="1">IF(($B283=" ")," ",VLOOKUP($B283,'C10 Entry Sheet'!$A$16:$K$515,11,FALSE))</f>
        <v xml:space="preserve"> </v>
      </c>
    </row>
    <row r="284" spans="1:14" ht="21.75" hidden="1" customHeight="1">
      <c r="A284" s="311">
        <f t="shared" si="10"/>
        <v>268</v>
      </c>
      <c r="B284" s="202" t="str">
        <f ca="1">IF(ISBLANK('C10 Entry Sheet'!A283)," ",CELL("contents",'C10 Entry Sheet'!A283))</f>
        <v xml:space="preserve"> </v>
      </c>
      <c r="C284" s="203" t="str">
        <f ca="1">IF(($B284=" ")," ",VLOOKUP($B284,'C10 Entry Sheet'!$A$16:$K$515,2,FALSE))</f>
        <v xml:space="preserve"> </v>
      </c>
      <c r="D284" s="203" t="str">
        <f ca="1">IF(($B284=" ")," ",VLOOKUP($B284,'C10 Entry Sheet'!$A$16:$K$515,3,FALSE))</f>
        <v xml:space="preserve"> </v>
      </c>
      <c r="E284" s="204" t="str">
        <f ca="1">IF(($B284=" ")," ",VLOOKUP($B284,'C10 Entry Sheet'!$A$16:$K$515,6,FALSE))</f>
        <v xml:space="preserve"> </v>
      </c>
      <c r="F284" s="204" t="str">
        <f ca="1">IF(($B284=" ")," ",VLOOKUP($B284,'C10 Entry Sheet'!$A$16:$K$515,4,FALSE))</f>
        <v xml:space="preserve"> </v>
      </c>
      <c r="G284" s="204" t="str">
        <f ca="1">IF(($B284=" ")," ",VLOOKUP($B284,'C10 Entry Sheet'!$A$16:$K$515,5,FALSE))</f>
        <v xml:space="preserve"> </v>
      </c>
      <c r="H284" s="209" t="str">
        <f ca="1">IF(($B284=" "),"",VLOOKUP($B284,'C10 Entry Sheet'!$A$16:$K$515,7,FALSE))</f>
        <v/>
      </c>
      <c r="I284" s="205" t="str">
        <f ca="1">IF(($B284=" ")," ",VLOOKUP($B284,'C10 Entry Sheet'!$A$16:$K$515,8,FALSE))</f>
        <v xml:space="preserve"> </v>
      </c>
      <c r="J284" s="205" t="str">
        <f ca="1">IF(($B284=" ")," ",VLOOKUP($B284,'C10 Entry Sheet'!$A$16:$K$515,9,FALSE))</f>
        <v xml:space="preserve"> </v>
      </c>
      <c r="K284" s="205" t="str">
        <f ca="1">IF(($B284=" ")," ",VLOOKUP($B284,'C10 Entry Sheet'!$A$16:$K$515,10,FALSE))</f>
        <v xml:space="preserve"> </v>
      </c>
      <c r="L284" s="209" t="str">
        <f t="shared" ca="1" si="11"/>
        <v/>
      </c>
      <c r="M284" s="318" t="str">
        <f t="shared" ca="1" si="11"/>
        <v/>
      </c>
      <c r="N284" s="321" t="str">
        <f ca="1">IF(($B284=" ")," ",VLOOKUP($B284,'C10 Entry Sheet'!$A$16:$K$515,11,FALSE))</f>
        <v xml:space="preserve"> </v>
      </c>
    </row>
    <row r="285" spans="1:14" ht="21.75" hidden="1" customHeight="1">
      <c r="A285" s="311">
        <f t="shared" si="10"/>
        <v>269</v>
      </c>
      <c r="B285" s="202" t="str">
        <f ca="1">IF(ISBLANK('C10 Entry Sheet'!A284)," ",CELL("contents",'C10 Entry Sheet'!A284))</f>
        <v xml:space="preserve"> </v>
      </c>
      <c r="C285" s="203" t="str">
        <f ca="1">IF(($B285=" ")," ",VLOOKUP($B285,'C10 Entry Sheet'!$A$16:$K$515,2,FALSE))</f>
        <v xml:space="preserve"> </v>
      </c>
      <c r="D285" s="203" t="str">
        <f ca="1">IF(($B285=" ")," ",VLOOKUP($B285,'C10 Entry Sheet'!$A$16:$K$515,3,FALSE))</f>
        <v xml:space="preserve"> </v>
      </c>
      <c r="E285" s="204" t="str">
        <f ca="1">IF(($B285=" ")," ",VLOOKUP($B285,'C10 Entry Sheet'!$A$16:$K$515,6,FALSE))</f>
        <v xml:space="preserve"> </v>
      </c>
      <c r="F285" s="204" t="str">
        <f ca="1">IF(($B285=" ")," ",VLOOKUP($B285,'C10 Entry Sheet'!$A$16:$K$515,4,FALSE))</f>
        <v xml:space="preserve"> </v>
      </c>
      <c r="G285" s="204" t="str">
        <f ca="1">IF(($B285=" ")," ",VLOOKUP($B285,'C10 Entry Sheet'!$A$16:$K$515,5,FALSE))</f>
        <v xml:space="preserve"> </v>
      </c>
      <c r="H285" s="209" t="str">
        <f ca="1">IF(($B285=" "),"",VLOOKUP($B285,'C10 Entry Sheet'!$A$16:$K$515,7,FALSE))</f>
        <v/>
      </c>
      <c r="I285" s="205" t="str">
        <f ca="1">IF(($B285=" ")," ",VLOOKUP($B285,'C10 Entry Sheet'!$A$16:$K$515,8,FALSE))</f>
        <v xml:space="preserve"> </v>
      </c>
      <c r="J285" s="205" t="str">
        <f ca="1">IF(($B285=" ")," ",VLOOKUP($B285,'C10 Entry Sheet'!$A$16:$K$515,9,FALSE))</f>
        <v xml:space="preserve"> </v>
      </c>
      <c r="K285" s="205" t="str">
        <f ca="1">IF(($B285=" ")," ",VLOOKUP($B285,'C10 Entry Sheet'!$A$16:$K$515,10,FALSE))</f>
        <v xml:space="preserve"> </v>
      </c>
      <c r="L285" s="209" t="str">
        <f t="shared" ca="1" si="11"/>
        <v/>
      </c>
      <c r="M285" s="318" t="str">
        <f t="shared" ca="1" si="11"/>
        <v/>
      </c>
      <c r="N285" s="321" t="str">
        <f ca="1">IF(($B285=" ")," ",VLOOKUP($B285,'C10 Entry Sheet'!$A$16:$K$515,11,FALSE))</f>
        <v xml:space="preserve"> </v>
      </c>
    </row>
    <row r="286" spans="1:14" ht="21.75" hidden="1" customHeight="1">
      <c r="A286" s="311">
        <f t="shared" si="10"/>
        <v>270</v>
      </c>
      <c r="B286" s="202" t="str">
        <f ca="1">IF(ISBLANK('C10 Entry Sheet'!A285)," ",CELL("contents",'C10 Entry Sheet'!A285))</f>
        <v xml:space="preserve"> </v>
      </c>
      <c r="C286" s="203" t="str">
        <f ca="1">IF(($B286=" ")," ",VLOOKUP($B286,'C10 Entry Sheet'!$A$16:$K$515,2,FALSE))</f>
        <v xml:space="preserve"> </v>
      </c>
      <c r="D286" s="203" t="str">
        <f ca="1">IF(($B286=" ")," ",VLOOKUP($B286,'C10 Entry Sheet'!$A$16:$K$515,3,FALSE))</f>
        <v xml:space="preserve"> </v>
      </c>
      <c r="E286" s="204" t="str">
        <f ca="1">IF(($B286=" ")," ",VLOOKUP($B286,'C10 Entry Sheet'!$A$16:$K$515,6,FALSE))</f>
        <v xml:space="preserve"> </v>
      </c>
      <c r="F286" s="204" t="str">
        <f ca="1">IF(($B286=" ")," ",VLOOKUP($B286,'C10 Entry Sheet'!$A$16:$K$515,4,FALSE))</f>
        <v xml:space="preserve"> </v>
      </c>
      <c r="G286" s="204" t="str">
        <f ca="1">IF(($B286=" ")," ",VLOOKUP($B286,'C10 Entry Sheet'!$A$16:$K$515,5,FALSE))</f>
        <v xml:space="preserve"> </v>
      </c>
      <c r="H286" s="209" t="str">
        <f ca="1">IF(($B286=" "),"",VLOOKUP($B286,'C10 Entry Sheet'!$A$16:$K$515,7,FALSE))</f>
        <v/>
      </c>
      <c r="I286" s="205" t="str">
        <f ca="1">IF(($B286=" ")," ",VLOOKUP($B286,'C10 Entry Sheet'!$A$16:$K$515,8,FALSE))</f>
        <v xml:space="preserve"> </v>
      </c>
      <c r="J286" s="205" t="str">
        <f ca="1">IF(($B286=" ")," ",VLOOKUP($B286,'C10 Entry Sheet'!$A$16:$K$515,9,FALSE))</f>
        <v xml:space="preserve"> </v>
      </c>
      <c r="K286" s="205" t="str">
        <f ca="1">IF(($B286=" ")," ",VLOOKUP($B286,'C10 Entry Sheet'!$A$16:$K$515,10,FALSE))</f>
        <v xml:space="preserve"> </v>
      </c>
      <c r="L286" s="209" t="str">
        <f t="shared" ca="1" si="11"/>
        <v/>
      </c>
      <c r="M286" s="318" t="str">
        <f t="shared" ca="1" si="11"/>
        <v/>
      </c>
      <c r="N286" s="321" t="str">
        <f ca="1">IF(($B286=" ")," ",VLOOKUP($B286,'C10 Entry Sheet'!$A$16:$K$515,11,FALSE))</f>
        <v xml:space="preserve"> </v>
      </c>
    </row>
    <row r="287" spans="1:14" ht="21.75" hidden="1" customHeight="1">
      <c r="A287" s="311">
        <f t="shared" si="10"/>
        <v>271</v>
      </c>
      <c r="B287" s="202" t="str">
        <f ca="1">IF(ISBLANK('C10 Entry Sheet'!A286)," ",CELL("contents",'C10 Entry Sheet'!A286))</f>
        <v xml:space="preserve"> </v>
      </c>
      <c r="C287" s="203" t="str">
        <f ca="1">IF(($B287=" ")," ",VLOOKUP($B287,'C10 Entry Sheet'!$A$16:$K$515,2,FALSE))</f>
        <v xml:space="preserve"> </v>
      </c>
      <c r="D287" s="203" t="str">
        <f ca="1">IF(($B287=" ")," ",VLOOKUP($B287,'C10 Entry Sheet'!$A$16:$K$515,3,FALSE))</f>
        <v xml:space="preserve"> </v>
      </c>
      <c r="E287" s="204" t="str">
        <f ca="1">IF(($B287=" ")," ",VLOOKUP($B287,'C10 Entry Sheet'!$A$16:$K$515,6,FALSE))</f>
        <v xml:space="preserve"> </v>
      </c>
      <c r="F287" s="204" t="str">
        <f ca="1">IF(($B287=" ")," ",VLOOKUP($B287,'C10 Entry Sheet'!$A$16:$K$515,4,FALSE))</f>
        <v xml:space="preserve"> </v>
      </c>
      <c r="G287" s="204" t="str">
        <f ca="1">IF(($B287=" ")," ",VLOOKUP($B287,'C10 Entry Sheet'!$A$16:$K$515,5,FALSE))</f>
        <v xml:space="preserve"> </v>
      </c>
      <c r="H287" s="209" t="str">
        <f ca="1">IF(($B287=" "),"",VLOOKUP($B287,'C10 Entry Sheet'!$A$16:$K$515,7,FALSE))</f>
        <v/>
      </c>
      <c r="I287" s="205" t="str">
        <f ca="1">IF(($B287=" ")," ",VLOOKUP($B287,'C10 Entry Sheet'!$A$16:$K$515,8,FALSE))</f>
        <v xml:space="preserve"> </v>
      </c>
      <c r="J287" s="205" t="str">
        <f ca="1">IF(($B287=" ")," ",VLOOKUP($B287,'C10 Entry Sheet'!$A$16:$K$515,9,FALSE))</f>
        <v xml:space="preserve"> </v>
      </c>
      <c r="K287" s="205" t="str">
        <f ca="1">IF(($B287=" ")," ",VLOOKUP($B287,'C10 Entry Sheet'!$A$16:$K$515,10,FALSE))</f>
        <v xml:space="preserve"> </v>
      </c>
      <c r="L287" s="209" t="str">
        <f t="shared" ca="1" si="11"/>
        <v/>
      </c>
      <c r="M287" s="318" t="str">
        <f t="shared" ca="1" si="11"/>
        <v/>
      </c>
      <c r="N287" s="321" t="str">
        <f ca="1">IF(($B287=" ")," ",VLOOKUP($B287,'C10 Entry Sheet'!$A$16:$K$515,11,FALSE))</f>
        <v xml:space="preserve"> </v>
      </c>
    </row>
    <row r="288" spans="1:14" ht="21.75" hidden="1" customHeight="1">
      <c r="A288" s="311">
        <f t="shared" si="10"/>
        <v>272</v>
      </c>
      <c r="B288" s="202" t="str">
        <f ca="1">IF(ISBLANK('C10 Entry Sheet'!A287)," ",CELL("contents",'C10 Entry Sheet'!A287))</f>
        <v xml:space="preserve"> </v>
      </c>
      <c r="C288" s="203" t="str">
        <f ca="1">IF(($B288=" ")," ",VLOOKUP($B288,'C10 Entry Sheet'!$A$16:$K$515,2,FALSE))</f>
        <v xml:space="preserve"> </v>
      </c>
      <c r="D288" s="203" t="str">
        <f ca="1">IF(($B288=" ")," ",VLOOKUP($B288,'C10 Entry Sheet'!$A$16:$K$515,3,FALSE))</f>
        <v xml:space="preserve"> </v>
      </c>
      <c r="E288" s="204" t="str">
        <f ca="1">IF(($B288=" ")," ",VLOOKUP($B288,'C10 Entry Sheet'!$A$16:$K$515,6,FALSE))</f>
        <v xml:space="preserve"> </v>
      </c>
      <c r="F288" s="204" t="str">
        <f ca="1">IF(($B288=" ")," ",VLOOKUP($B288,'C10 Entry Sheet'!$A$16:$K$515,4,FALSE))</f>
        <v xml:space="preserve"> </v>
      </c>
      <c r="G288" s="204" t="str">
        <f ca="1">IF(($B288=" ")," ",VLOOKUP($B288,'C10 Entry Sheet'!$A$16:$K$515,5,FALSE))</f>
        <v xml:space="preserve"> </v>
      </c>
      <c r="H288" s="209" t="str">
        <f ca="1">IF(($B288=" "),"",VLOOKUP($B288,'C10 Entry Sheet'!$A$16:$K$515,7,FALSE))</f>
        <v/>
      </c>
      <c r="I288" s="205" t="str">
        <f ca="1">IF(($B288=" ")," ",VLOOKUP($B288,'C10 Entry Sheet'!$A$16:$K$515,8,FALSE))</f>
        <v xml:space="preserve"> </v>
      </c>
      <c r="J288" s="205" t="str">
        <f ca="1">IF(($B288=" ")," ",VLOOKUP($B288,'C10 Entry Sheet'!$A$16:$K$515,9,FALSE))</f>
        <v xml:space="preserve"> </v>
      </c>
      <c r="K288" s="205" t="str">
        <f ca="1">IF(($B288=" ")," ",VLOOKUP($B288,'C10 Entry Sheet'!$A$16:$K$515,10,FALSE))</f>
        <v xml:space="preserve"> </v>
      </c>
      <c r="L288" s="209" t="str">
        <f t="shared" ca="1" si="11"/>
        <v/>
      </c>
      <c r="M288" s="318" t="str">
        <f t="shared" ca="1" si="11"/>
        <v/>
      </c>
      <c r="N288" s="321" t="str">
        <f ca="1">IF(($B288=" ")," ",VLOOKUP($B288,'C10 Entry Sheet'!$A$16:$K$515,11,FALSE))</f>
        <v xml:space="preserve"> </v>
      </c>
    </row>
    <row r="289" spans="1:14" ht="21.75" hidden="1" customHeight="1">
      <c r="A289" s="311">
        <f t="shared" si="10"/>
        <v>273</v>
      </c>
      <c r="B289" s="202" t="str">
        <f ca="1">IF(ISBLANK('C10 Entry Sheet'!A288)," ",CELL("contents",'C10 Entry Sheet'!A288))</f>
        <v xml:space="preserve"> </v>
      </c>
      <c r="C289" s="203" t="str">
        <f ca="1">IF(($B289=" ")," ",VLOOKUP($B289,'C10 Entry Sheet'!$A$16:$K$515,2,FALSE))</f>
        <v xml:space="preserve"> </v>
      </c>
      <c r="D289" s="203" t="str">
        <f ca="1">IF(($B289=" ")," ",VLOOKUP($B289,'C10 Entry Sheet'!$A$16:$K$515,3,FALSE))</f>
        <v xml:space="preserve"> </v>
      </c>
      <c r="E289" s="204" t="str">
        <f ca="1">IF(($B289=" ")," ",VLOOKUP($B289,'C10 Entry Sheet'!$A$16:$K$515,6,FALSE))</f>
        <v xml:space="preserve"> </v>
      </c>
      <c r="F289" s="204" t="str">
        <f ca="1">IF(($B289=" ")," ",VLOOKUP($B289,'C10 Entry Sheet'!$A$16:$K$515,4,FALSE))</f>
        <v xml:space="preserve"> </v>
      </c>
      <c r="G289" s="204" t="str">
        <f ca="1">IF(($B289=" ")," ",VLOOKUP($B289,'C10 Entry Sheet'!$A$16:$K$515,5,FALSE))</f>
        <v xml:space="preserve"> </v>
      </c>
      <c r="H289" s="209" t="str">
        <f ca="1">IF(($B289=" "),"",VLOOKUP($B289,'C10 Entry Sheet'!$A$16:$K$515,7,FALSE))</f>
        <v/>
      </c>
      <c r="I289" s="205" t="str">
        <f ca="1">IF(($B289=" ")," ",VLOOKUP($B289,'C10 Entry Sheet'!$A$16:$K$515,8,FALSE))</f>
        <v xml:space="preserve"> </v>
      </c>
      <c r="J289" s="205" t="str">
        <f ca="1">IF(($B289=" ")," ",VLOOKUP($B289,'C10 Entry Sheet'!$A$16:$K$515,9,FALSE))</f>
        <v xml:space="preserve"> </v>
      </c>
      <c r="K289" s="205" t="str">
        <f ca="1">IF(($B289=" ")," ",VLOOKUP($B289,'C10 Entry Sheet'!$A$16:$K$515,10,FALSE))</f>
        <v xml:space="preserve"> </v>
      </c>
      <c r="L289" s="209" t="str">
        <f t="shared" ca="1" si="11"/>
        <v/>
      </c>
      <c r="M289" s="318" t="str">
        <f t="shared" ca="1" si="11"/>
        <v/>
      </c>
      <c r="N289" s="321" t="str">
        <f ca="1">IF(($B289=" ")," ",VLOOKUP($B289,'C10 Entry Sheet'!$A$16:$K$515,11,FALSE))</f>
        <v xml:space="preserve"> </v>
      </c>
    </row>
    <row r="290" spans="1:14" ht="21.75" hidden="1" customHeight="1">
      <c r="A290" s="311">
        <f t="shared" si="10"/>
        <v>274</v>
      </c>
      <c r="B290" s="202" t="str">
        <f ca="1">IF(ISBLANK('C10 Entry Sheet'!A289)," ",CELL("contents",'C10 Entry Sheet'!A289))</f>
        <v xml:space="preserve"> </v>
      </c>
      <c r="C290" s="203" t="str">
        <f ca="1">IF(($B290=" ")," ",VLOOKUP($B290,'C10 Entry Sheet'!$A$16:$K$515,2,FALSE))</f>
        <v xml:space="preserve"> </v>
      </c>
      <c r="D290" s="203" t="str">
        <f ca="1">IF(($B290=" ")," ",VLOOKUP($B290,'C10 Entry Sheet'!$A$16:$K$515,3,FALSE))</f>
        <v xml:space="preserve"> </v>
      </c>
      <c r="E290" s="204" t="str">
        <f ca="1">IF(($B290=" ")," ",VLOOKUP($B290,'C10 Entry Sheet'!$A$16:$K$515,6,FALSE))</f>
        <v xml:space="preserve"> </v>
      </c>
      <c r="F290" s="204" t="str">
        <f ca="1">IF(($B290=" ")," ",VLOOKUP($B290,'C10 Entry Sheet'!$A$16:$K$515,4,FALSE))</f>
        <v xml:space="preserve"> </v>
      </c>
      <c r="G290" s="204" t="str">
        <f ca="1">IF(($B290=" ")," ",VLOOKUP($B290,'C10 Entry Sheet'!$A$16:$K$515,5,FALSE))</f>
        <v xml:space="preserve"> </v>
      </c>
      <c r="H290" s="209" t="str">
        <f ca="1">IF(($B290=" "),"",VLOOKUP($B290,'C10 Entry Sheet'!$A$16:$K$515,7,FALSE))</f>
        <v/>
      </c>
      <c r="I290" s="205" t="str">
        <f ca="1">IF(($B290=" ")," ",VLOOKUP($B290,'C10 Entry Sheet'!$A$16:$K$515,8,FALSE))</f>
        <v xml:space="preserve"> </v>
      </c>
      <c r="J290" s="205" t="str">
        <f ca="1">IF(($B290=" ")," ",VLOOKUP($B290,'C10 Entry Sheet'!$A$16:$K$515,9,FALSE))</f>
        <v xml:space="preserve"> </v>
      </c>
      <c r="K290" s="205" t="str">
        <f ca="1">IF(($B290=" ")," ",VLOOKUP($B290,'C10 Entry Sheet'!$A$16:$K$515,10,FALSE))</f>
        <v xml:space="preserve"> </v>
      </c>
      <c r="L290" s="209" t="str">
        <f t="shared" ca="1" si="11"/>
        <v/>
      </c>
      <c r="M290" s="318" t="str">
        <f t="shared" ca="1" si="11"/>
        <v/>
      </c>
      <c r="N290" s="321" t="str">
        <f ca="1">IF(($B290=" ")," ",VLOOKUP($B290,'C10 Entry Sheet'!$A$16:$K$515,11,FALSE))</f>
        <v xml:space="preserve"> </v>
      </c>
    </row>
    <row r="291" spans="1:14" ht="21.75" hidden="1" customHeight="1">
      <c r="A291" s="311">
        <f t="shared" si="10"/>
        <v>275</v>
      </c>
      <c r="B291" s="202" t="str">
        <f ca="1">IF(ISBLANK('C10 Entry Sheet'!A290)," ",CELL("contents",'C10 Entry Sheet'!A290))</f>
        <v xml:space="preserve"> </v>
      </c>
      <c r="C291" s="203" t="str">
        <f ca="1">IF(($B291=" ")," ",VLOOKUP($B291,'C10 Entry Sheet'!$A$16:$K$515,2,FALSE))</f>
        <v xml:space="preserve"> </v>
      </c>
      <c r="D291" s="203" t="str">
        <f ca="1">IF(($B291=" ")," ",VLOOKUP($B291,'C10 Entry Sheet'!$A$16:$K$515,3,FALSE))</f>
        <v xml:space="preserve"> </v>
      </c>
      <c r="E291" s="204" t="str">
        <f ca="1">IF(($B291=" ")," ",VLOOKUP($B291,'C10 Entry Sheet'!$A$16:$K$515,6,FALSE))</f>
        <v xml:space="preserve"> </v>
      </c>
      <c r="F291" s="204" t="str">
        <f ca="1">IF(($B291=" ")," ",VLOOKUP($B291,'C10 Entry Sheet'!$A$16:$K$515,4,FALSE))</f>
        <v xml:space="preserve"> </v>
      </c>
      <c r="G291" s="204" t="str">
        <f ca="1">IF(($B291=" ")," ",VLOOKUP($B291,'C10 Entry Sheet'!$A$16:$K$515,5,FALSE))</f>
        <v xml:space="preserve"> </v>
      </c>
      <c r="H291" s="209" t="str">
        <f ca="1">IF(($B291=" "),"",VLOOKUP($B291,'C10 Entry Sheet'!$A$16:$K$515,7,FALSE))</f>
        <v/>
      </c>
      <c r="I291" s="205" t="str">
        <f ca="1">IF(($B291=" ")," ",VLOOKUP($B291,'C10 Entry Sheet'!$A$16:$K$515,8,FALSE))</f>
        <v xml:space="preserve"> </v>
      </c>
      <c r="J291" s="205" t="str">
        <f ca="1">IF(($B291=" ")," ",VLOOKUP($B291,'C10 Entry Sheet'!$A$16:$K$515,9,FALSE))</f>
        <v xml:space="preserve"> </v>
      </c>
      <c r="K291" s="205" t="str">
        <f ca="1">IF(($B291=" ")," ",VLOOKUP($B291,'C10 Entry Sheet'!$A$16:$K$515,10,FALSE))</f>
        <v xml:space="preserve"> </v>
      </c>
      <c r="L291" s="209" t="str">
        <f t="shared" ca="1" si="11"/>
        <v/>
      </c>
      <c r="M291" s="318" t="str">
        <f t="shared" ca="1" si="11"/>
        <v/>
      </c>
      <c r="N291" s="321" t="str">
        <f ca="1">IF(($B291=" ")," ",VLOOKUP($B291,'C10 Entry Sheet'!$A$16:$K$515,11,FALSE))</f>
        <v xml:space="preserve"> </v>
      </c>
    </row>
    <row r="292" spans="1:14" ht="21.75" hidden="1" customHeight="1">
      <c r="A292" s="311">
        <f t="shared" si="10"/>
        <v>276</v>
      </c>
      <c r="B292" s="202" t="str">
        <f ca="1">IF(ISBLANK('C10 Entry Sheet'!A291)," ",CELL("contents",'C10 Entry Sheet'!A291))</f>
        <v xml:space="preserve"> </v>
      </c>
      <c r="C292" s="203" t="str">
        <f ca="1">IF(($B292=" ")," ",VLOOKUP($B292,'C10 Entry Sheet'!$A$16:$K$515,2,FALSE))</f>
        <v xml:space="preserve"> </v>
      </c>
      <c r="D292" s="203" t="str">
        <f ca="1">IF(($B292=" ")," ",VLOOKUP($B292,'C10 Entry Sheet'!$A$16:$K$515,3,FALSE))</f>
        <v xml:space="preserve"> </v>
      </c>
      <c r="E292" s="204" t="str">
        <f ca="1">IF(($B292=" ")," ",VLOOKUP($B292,'C10 Entry Sheet'!$A$16:$K$515,6,FALSE))</f>
        <v xml:space="preserve"> </v>
      </c>
      <c r="F292" s="204" t="str">
        <f ca="1">IF(($B292=" ")," ",VLOOKUP($B292,'C10 Entry Sheet'!$A$16:$K$515,4,FALSE))</f>
        <v xml:space="preserve"> </v>
      </c>
      <c r="G292" s="204" t="str">
        <f ca="1">IF(($B292=" ")," ",VLOOKUP($B292,'C10 Entry Sheet'!$A$16:$K$515,5,FALSE))</f>
        <v xml:space="preserve"> </v>
      </c>
      <c r="H292" s="209" t="str">
        <f ca="1">IF(($B292=" "),"",VLOOKUP($B292,'C10 Entry Sheet'!$A$16:$K$515,7,FALSE))</f>
        <v/>
      </c>
      <c r="I292" s="205" t="str">
        <f ca="1">IF(($B292=" ")," ",VLOOKUP($B292,'C10 Entry Sheet'!$A$16:$K$515,8,FALSE))</f>
        <v xml:space="preserve"> </v>
      </c>
      <c r="J292" s="205" t="str">
        <f ca="1">IF(($B292=" ")," ",VLOOKUP($B292,'C10 Entry Sheet'!$A$16:$K$515,9,FALSE))</f>
        <v xml:space="preserve"> </v>
      </c>
      <c r="K292" s="205" t="str">
        <f ca="1">IF(($B292=" ")," ",VLOOKUP($B292,'C10 Entry Sheet'!$A$16:$K$515,10,FALSE))</f>
        <v xml:space="preserve"> </v>
      </c>
      <c r="L292" s="209" t="str">
        <f t="shared" ca="1" si="11"/>
        <v/>
      </c>
      <c r="M292" s="318" t="str">
        <f t="shared" ca="1" si="11"/>
        <v/>
      </c>
      <c r="N292" s="321" t="str">
        <f ca="1">IF(($B292=" ")," ",VLOOKUP($B292,'C10 Entry Sheet'!$A$16:$K$515,11,FALSE))</f>
        <v xml:space="preserve"> </v>
      </c>
    </row>
    <row r="293" spans="1:14" ht="21.75" hidden="1" customHeight="1">
      <c r="A293" s="311">
        <f t="shared" si="10"/>
        <v>277</v>
      </c>
      <c r="B293" s="202" t="str">
        <f ca="1">IF(ISBLANK('C10 Entry Sheet'!A292)," ",CELL("contents",'C10 Entry Sheet'!A292))</f>
        <v xml:space="preserve"> </v>
      </c>
      <c r="C293" s="203" t="str">
        <f ca="1">IF(($B293=" ")," ",VLOOKUP($B293,'C10 Entry Sheet'!$A$16:$K$515,2,FALSE))</f>
        <v xml:space="preserve"> </v>
      </c>
      <c r="D293" s="203" t="str">
        <f ca="1">IF(($B293=" ")," ",VLOOKUP($B293,'C10 Entry Sheet'!$A$16:$K$515,3,FALSE))</f>
        <v xml:space="preserve"> </v>
      </c>
      <c r="E293" s="204" t="str">
        <f ca="1">IF(($B293=" ")," ",VLOOKUP($B293,'C10 Entry Sheet'!$A$16:$K$515,6,FALSE))</f>
        <v xml:space="preserve"> </v>
      </c>
      <c r="F293" s="204" t="str">
        <f ca="1">IF(($B293=" ")," ",VLOOKUP($B293,'C10 Entry Sheet'!$A$16:$K$515,4,FALSE))</f>
        <v xml:space="preserve"> </v>
      </c>
      <c r="G293" s="204" t="str">
        <f ca="1">IF(($B293=" ")," ",VLOOKUP($B293,'C10 Entry Sheet'!$A$16:$K$515,5,FALSE))</f>
        <v xml:space="preserve"> </v>
      </c>
      <c r="H293" s="209" t="str">
        <f ca="1">IF(($B293=" "),"",VLOOKUP($B293,'C10 Entry Sheet'!$A$16:$K$515,7,FALSE))</f>
        <v/>
      </c>
      <c r="I293" s="205" t="str">
        <f ca="1">IF(($B293=" ")," ",VLOOKUP($B293,'C10 Entry Sheet'!$A$16:$K$515,8,FALSE))</f>
        <v xml:space="preserve"> </v>
      </c>
      <c r="J293" s="205" t="str">
        <f ca="1">IF(($B293=" ")," ",VLOOKUP($B293,'C10 Entry Sheet'!$A$16:$K$515,9,FALSE))</f>
        <v xml:space="preserve"> </v>
      </c>
      <c r="K293" s="205" t="str">
        <f ca="1">IF(($B293=" ")," ",VLOOKUP($B293,'C10 Entry Sheet'!$A$16:$K$515,10,FALSE))</f>
        <v xml:space="preserve"> </v>
      </c>
      <c r="L293" s="209" t="str">
        <f t="shared" ca="1" si="11"/>
        <v/>
      </c>
      <c r="M293" s="318" t="str">
        <f t="shared" ca="1" si="11"/>
        <v/>
      </c>
      <c r="N293" s="321" t="str">
        <f ca="1">IF(($B293=" ")," ",VLOOKUP($B293,'C10 Entry Sheet'!$A$16:$K$515,11,FALSE))</f>
        <v xml:space="preserve"> </v>
      </c>
    </row>
    <row r="294" spans="1:14" ht="21.75" hidden="1" customHeight="1">
      <c r="A294" s="311">
        <f t="shared" si="10"/>
        <v>278</v>
      </c>
      <c r="B294" s="202" t="str">
        <f ca="1">IF(ISBLANK('C10 Entry Sheet'!A293)," ",CELL("contents",'C10 Entry Sheet'!A293))</f>
        <v xml:space="preserve"> </v>
      </c>
      <c r="C294" s="203" t="str">
        <f ca="1">IF(($B294=" ")," ",VLOOKUP($B294,'C10 Entry Sheet'!$A$16:$K$515,2,FALSE))</f>
        <v xml:space="preserve"> </v>
      </c>
      <c r="D294" s="203" t="str">
        <f ca="1">IF(($B294=" ")," ",VLOOKUP($B294,'C10 Entry Sheet'!$A$16:$K$515,3,FALSE))</f>
        <v xml:space="preserve"> </v>
      </c>
      <c r="E294" s="204" t="str">
        <f ca="1">IF(($B294=" ")," ",VLOOKUP($B294,'C10 Entry Sheet'!$A$16:$K$515,6,FALSE))</f>
        <v xml:space="preserve"> </v>
      </c>
      <c r="F294" s="204" t="str">
        <f ca="1">IF(($B294=" ")," ",VLOOKUP($B294,'C10 Entry Sheet'!$A$16:$K$515,4,FALSE))</f>
        <v xml:space="preserve"> </v>
      </c>
      <c r="G294" s="204" t="str">
        <f ca="1">IF(($B294=" ")," ",VLOOKUP($B294,'C10 Entry Sheet'!$A$16:$K$515,5,FALSE))</f>
        <v xml:space="preserve"> </v>
      </c>
      <c r="H294" s="209" t="str">
        <f ca="1">IF(($B294=" "),"",VLOOKUP($B294,'C10 Entry Sheet'!$A$16:$K$515,7,FALSE))</f>
        <v/>
      </c>
      <c r="I294" s="205" t="str">
        <f ca="1">IF(($B294=" ")," ",VLOOKUP($B294,'C10 Entry Sheet'!$A$16:$K$515,8,FALSE))</f>
        <v xml:space="preserve"> </v>
      </c>
      <c r="J294" s="205" t="str">
        <f ca="1">IF(($B294=" ")," ",VLOOKUP($B294,'C10 Entry Sheet'!$A$16:$K$515,9,FALSE))</f>
        <v xml:space="preserve"> </v>
      </c>
      <c r="K294" s="205" t="str">
        <f ca="1">IF(($B294=" ")," ",VLOOKUP($B294,'C10 Entry Sheet'!$A$16:$K$515,10,FALSE))</f>
        <v xml:space="preserve"> </v>
      </c>
      <c r="L294" s="209" t="str">
        <f t="shared" ca="1" si="11"/>
        <v/>
      </c>
      <c r="M294" s="318" t="str">
        <f t="shared" ca="1" si="11"/>
        <v/>
      </c>
      <c r="N294" s="321" t="str">
        <f ca="1">IF(($B294=" ")," ",VLOOKUP($B294,'C10 Entry Sheet'!$A$16:$K$515,11,FALSE))</f>
        <v xml:space="preserve"> </v>
      </c>
    </row>
    <row r="295" spans="1:14" ht="21.75" hidden="1" customHeight="1">
      <c r="A295" s="311">
        <f t="shared" si="10"/>
        <v>279</v>
      </c>
      <c r="B295" s="202" t="str">
        <f ca="1">IF(ISBLANK('C10 Entry Sheet'!A294)," ",CELL("contents",'C10 Entry Sheet'!A294))</f>
        <v xml:space="preserve"> </v>
      </c>
      <c r="C295" s="203" t="str">
        <f ca="1">IF(($B295=" ")," ",VLOOKUP($B295,'C10 Entry Sheet'!$A$16:$K$515,2,FALSE))</f>
        <v xml:space="preserve"> </v>
      </c>
      <c r="D295" s="203" t="str">
        <f ca="1">IF(($B295=" ")," ",VLOOKUP($B295,'C10 Entry Sheet'!$A$16:$K$515,3,FALSE))</f>
        <v xml:space="preserve"> </v>
      </c>
      <c r="E295" s="204" t="str">
        <f ca="1">IF(($B295=" ")," ",VLOOKUP($B295,'C10 Entry Sheet'!$A$16:$K$515,6,FALSE))</f>
        <v xml:space="preserve"> </v>
      </c>
      <c r="F295" s="204" t="str">
        <f ca="1">IF(($B295=" ")," ",VLOOKUP($B295,'C10 Entry Sheet'!$A$16:$K$515,4,FALSE))</f>
        <v xml:space="preserve"> </v>
      </c>
      <c r="G295" s="204" t="str">
        <f ca="1">IF(($B295=" ")," ",VLOOKUP($B295,'C10 Entry Sheet'!$A$16:$K$515,5,FALSE))</f>
        <v xml:space="preserve"> </v>
      </c>
      <c r="H295" s="209" t="str">
        <f ca="1">IF(($B295=" "),"",VLOOKUP($B295,'C10 Entry Sheet'!$A$16:$K$515,7,FALSE))</f>
        <v/>
      </c>
      <c r="I295" s="205" t="str">
        <f ca="1">IF(($B295=" ")," ",VLOOKUP($B295,'C10 Entry Sheet'!$A$16:$K$515,8,FALSE))</f>
        <v xml:space="preserve"> </v>
      </c>
      <c r="J295" s="205" t="str">
        <f ca="1">IF(($B295=" ")," ",VLOOKUP($B295,'C10 Entry Sheet'!$A$16:$K$515,9,FALSE))</f>
        <v xml:space="preserve"> </v>
      </c>
      <c r="K295" s="205" t="str">
        <f ca="1">IF(($B295=" ")," ",VLOOKUP($B295,'C10 Entry Sheet'!$A$16:$K$515,10,FALSE))</f>
        <v xml:space="preserve"> </v>
      </c>
      <c r="L295" s="209" t="str">
        <f t="shared" ca="1" si="11"/>
        <v/>
      </c>
      <c r="M295" s="318" t="str">
        <f t="shared" ca="1" si="11"/>
        <v/>
      </c>
      <c r="N295" s="321" t="str">
        <f ca="1">IF(($B295=" ")," ",VLOOKUP($B295,'C10 Entry Sheet'!$A$16:$K$515,11,FALSE))</f>
        <v xml:space="preserve"> </v>
      </c>
    </row>
    <row r="296" spans="1:14" ht="21.75" hidden="1" customHeight="1">
      <c r="A296" s="311">
        <f t="shared" si="10"/>
        <v>280</v>
      </c>
      <c r="B296" s="202" t="str">
        <f ca="1">IF(ISBLANK('C10 Entry Sheet'!A295)," ",CELL("contents",'C10 Entry Sheet'!A295))</f>
        <v xml:space="preserve"> </v>
      </c>
      <c r="C296" s="203" t="str">
        <f ca="1">IF(($B296=" ")," ",VLOOKUP($B296,'C10 Entry Sheet'!$A$16:$K$515,2,FALSE))</f>
        <v xml:space="preserve"> </v>
      </c>
      <c r="D296" s="203" t="str">
        <f ca="1">IF(($B296=" ")," ",VLOOKUP($B296,'C10 Entry Sheet'!$A$16:$K$515,3,FALSE))</f>
        <v xml:space="preserve"> </v>
      </c>
      <c r="E296" s="204" t="str">
        <f ca="1">IF(($B296=" ")," ",VLOOKUP($B296,'C10 Entry Sheet'!$A$16:$K$515,6,FALSE))</f>
        <v xml:space="preserve"> </v>
      </c>
      <c r="F296" s="204" t="str">
        <f ca="1">IF(($B296=" ")," ",VLOOKUP($B296,'C10 Entry Sheet'!$A$16:$K$515,4,FALSE))</f>
        <v xml:space="preserve"> </v>
      </c>
      <c r="G296" s="204" t="str">
        <f ca="1">IF(($B296=" ")," ",VLOOKUP($B296,'C10 Entry Sheet'!$A$16:$K$515,5,FALSE))</f>
        <v xml:space="preserve"> </v>
      </c>
      <c r="H296" s="209" t="str">
        <f ca="1">IF(($B296=" "),"",VLOOKUP($B296,'C10 Entry Sheet'!$A$16:$K$515,7,FALSE))</f>
        <v/>
      </c>
      <c r="I296" s="205" t="str">
        <f ca="1">IF(($B296=" ")," ",VLOOKUP($B296,'C10 Entry Sheet'!$A$16:$K$515,8,FALSE))</f>
        <v xml:space="preserve"> </v>
      </c>
      <c r="J296" s="205" t="str">
        <f ca="1">IF(($B296=" ")," ",VLOOKUP($B296,'C10 Entry Sheet'!$A$16:$K$515,9,FALSE))</f>
        <v xml:space="preserve"> </v>
      </c>
      <c r="K296" s="205" t="str">
        <f ca="1">IF(($B296=" ")," ",VLOOKUP($B296,'C10 Entry Sheet'!$A$16:$K$515,10,FALSE))</f>
        <v xml:space="preserve"> </v>
      </c>
      <c r="L296" s="209" t="str">
        <f t="shared" ca="1" si="11"/>
        <v/>
      </c>
      <c r="M296" s="318" t="str">
        <f t="shared" ca="1" si="11"/>
        <v/>
      </c>
      <c r="N296" s="321" t="str">
        <f ca="1">IF(($B296=" ")," ",VLOOKUP($B296,'C10 Entry Sheet'!$A$16:$K$515,11,FALSE))</f>
        <v xml:space="preserve"> </v>
      </c>
    </row>
    <row r="297" spans="1:14" ht="21.75" hidden="1" customHeight="1">
      <c r="A297" s="311">
        <f t="shared" si="10"/>
        <v>281</v>
      </c>
      <c r="B297" s="202" t="str">
        <f ca="1">IF(ISBLANK('C10 Entry Sheet'!A296)," ",CELL("contents",'C10 Entry Sheet'!A296))</f>
        <v xml:space="preserve"> </v>
      </c>
      <c r="C297" s="203" t="str">
        <f ca="1">IF(($B297=" ")," ",VLOOKUP($B297,'C10 Entry Sheet'!$A$16:$K$515,2,FALSE))</f>
        <v xml:space="preserve"> </v>
      </c>
      <c r="D297" s="203" t="str">
        <f ca="1">IF(($B297=" ")," ",VLOOKUP($B297,'C10 Entry Sheet'!$A$16:$K$515,3,FALSE))</f>
        <v xml:space="preserve"> </v>
      </c>
      <c r="E297" s="204" t="str">
        <f ca="1">IF(($B297=" ")," ",VLOOKUP($B297,'C10 Entry Sheet'!$A$16:$K$515,6,FALSE))</f>
        <v xml:space="preserve"> </v>
      </c>
      <c r="F297" s="204" t="str">
        <f ca="1">IF(($B297=" ")," ",VLOOKUP($B297,'C10 Entry Sheet'!$A$16:$K$515,4,FALSE))</f>
        <v xml:space="preserve"> </v>
      </c>
      <c r="G297" s="204" t="str">
        <f ca="1">IF(($B297=" ")," ",VLOOKUP($B297,'C10 Entry Sheet'!$A$16:$K$515,5,FALSE))</f>
        <v xml:space="preserve"> </v>
      </c>
      <c r="H297" s="209" t="str">
        <f ca="1">IF(($B297=" "),"",VLOOKUP($B297,'C10 Entry Sheet'!$A$16:$K$515,7,FALSE))</f>
        <v/>
      </c>
      <c r="I297" s="205" t="str">
        <f ca="1">IF(($B297=" ")," ",VLOOKUP($B297,'C10 Entry Sheet'!$A$16:$K$515,8,FALSE))</f>
        <v xml:space="preserve"> </v>
      </c>
      <c r="J297" s="205" t="str">
        <f ca="1">IF(($B297=" ")," ",VLOOKUP($B297,'C10 Entry Sheet'!$A$16:$K$515,9,FALSE))</f>
        <v xml:space="preserve"> </v>
      </c>
      <c r="K297" s="205" t="str">
        <f ca="1">IF(($B297=" ")," ",VLOOKUP($B297,'C10 Entry Sheet'!$A$16:$K$515,10,FALSE))</f>
        <v xml:space="preserve"> </v>
      </c>
      <c r="L297" s="209" t="str">
        <f t="shared" ca="1" si="11"/>
        <v/>
      </c>
      <c r="M297" s="318" t="str">
        <f t="shared" ca="1" si="11"/>
        <v/>
      </c>
      <c r="N297" s="321" t="str">
        <f ca="1">IF(($B297=" ")," ",VLOOKUP($B297,'C10 Entry Sheet'!$A$16:$K$515,11,FALSE))</f>
        <v xml:space="preserve"> </v>
      </c>
    </row>
    <row r="298" spans="1:14" ht="21.75" hidden="1" customHeight="1">
      <c r="A298" s="311">
        <f t="shared" si="10"/>
        <v>282</v>
      </c>
      <c r="B298" s="202" t="str">
        <f ca="1">IF(ISBLANK('C10 Entry Sheet'!A297)," ",CELL("contents",'C10 Entry Sheet'!A297))</f>
        <v xml:space="preserve"> </v>
      </c>
      <c r="C298" s="203" t="str">
        <f ca="1">IF(($B298=" ")," ",VLOOKUP($B298,'C10 Entry Sheet'!$A$16:$K$515,2,FALSE))</f>
        <v xml:space="preserve"> </v>
      </c>
      <c r="D298" s="203" t="str">
        <f ca="1">IF(($B298=" ")," ",VLOOKUP($B298,'C10 Entry Sheet'!$A$16:$K$515,3,FALSE))</f>
        <v xml:space="preserve"> </v>
      </c>
      <c r="E298" s="204" t="str">
        <f ca="1">IF(($B298=" ")," ",VLOOKUP($B298,'C10 Entry Sheet'!$A$16:$K$515,6,FALSE))</f>
        <v xml:space="preserve"> </v>
      </c>
      <c r="F298" s="204" t="str">
        <f ca="1">IF(($B298=" ")," ",VLOOKUP($B298,'C10 Entry Sheet'!$A$16:$K$515,4,FALSE))</f>
        <v xml:space="preserve"> </v>
      </c>
      <c r="G298" s="204" t="str">
        <f ca="1">IF(($B298=" ")," ",VLOOKUP($B298,'C10 Entry Sheet'!$A$16:$K$515,5,FALSE))</f>
        <v xml:space="preserve"> </v>
      </c>
      <c r="H298" s="209" t="str">
        <f ca="1">IF(($B298=" "),"",VLOOKUP($B298,'C10 Entry Sheet'!$A$16:$K$515,7,FALSE))</f>
        <v/>
      </c>
      <c r="I298" s="205" t="str">
        <f ca="1">IF(($B298=" ")," ",VLOOKUP($B298,'C10 Entry Sheet'!$A$16:$K$515,8,FALSE))</f>
        <v xml:space="preserve"> </v>
      </c>
      <c r="J298" s="205" t="str">
        <f ca="1">IF(($B298=" ")," ",VLOOKUP($B298,'C10 Entry Sheet'!$A$16:$K$515,9,FALSE))</f>
        <v xml:space="preserve"> </v>
      </c>
      <c r="K298" s="205" t="str">
        <f ca="1">IF(($B298=" ")," ",VLOOKUP($B298,'C10 Entry Sheet'!$A$16:$K$515,10,FALSE))</f>
        <v xml:space="preserve"> </v>
      </c>
      <c r="L298" s="209" t="str">
        <f t="shared" ca="1" si="11"/>
        <v/>
      </c>
      <c r="M298" s="318" t="str">
        <f t="shared" ca="1" si="11"/>
        <v/>
      </c>
      <c r="N298" s="321" t="str">
        <f ca="1">IF(($B298=" ")," ",VLOOKUP($B298,'C10 Entry Sheet'!$A$16:$K$515,11,FALSE))</f>
        <v xml:space="preserve"> </v>
      </c>
    </row>
    <row r="299" spans="1:14" ht="21.75" hidden="1" customHeight="1">
      <c r="A299" s="311">
        <f t="shared" si="10"/>
        <v>283</v>
      </c>
      <c r="B299" s="202" t="str">
        <f ca="1">IF(ISBLANK('C10 Entry Sheet'!A298)," ",CELL("contents",'C10 Entry Sheet'!A298))</f>
        <v xml:space="preserve"> </v>
      </c>
      <c r="C299" s="203" t="str">
        <f ca="1">IF(($B299=" ")," ",VLOOKUP($B299,'C10 Entry Sheet'!$A$16:$K$515,2,FALSE))</f>
        <v xml:space="preserve"> </v>
      </c>
      <c r="D299" s="203" t="str">
        <f ca="1">IF(($B299=" ")," ",VLOOKUP($B299,'C10 Entry Sheet'!$A$16:$K$515,3,FALSE))</f>
        <v xml:space="preserve"> </v>
      </c>
      <c r="E299" s="204" t="str">
        <f ca="1">IF(($B299=" ")," ",VLOOKUP($B299,'C10 Entry Sheet'!$A$16:$K$515,6,FALSE))</f>
        <v xml:space="preserve"> </v>
      </c>
      <c r="F299" s="204" t="str">
        <f ca="1">IF(($B299=" ")," ",VLOOKUP($B299,'C10 Entry Sheet'!$A$16:$K$515,4,FALSE))</f>
        <v xml:space="preserve"> </v>
      </c>
      <c r="G299" s="204" t="str">
        <f ca="1">IF(($B299=" ")," ",VLOOKUP($B299,'C10 Entry Sheet'!$A$16:$K$515,5,FALSE))</f>
        <v xml:space="preserve"> </v>
      </c>
      <c r="H299" s="209" t="str">
        <f ca="1">IF(($B299=" "),"",VLOOKUP($B299,'C10 Entry Sheet'!$A$16:$K$515,7,FALSE))</f>
        <v/>
      </c>
      <c r="I299" s="205" t="str">
        <f ca="1">IF(($B299=" ")," ",VLOOKUP($B299,'C10 Entry Sheet'!$A$16:$K$515,8,FALSE))</f>
        <v xml:space="preserve"> </v>
      </c>
      <c r="J299" s="205" t="str">
        <f ca="1">IF(($B299=" ")," ",VLOOKUP($B299,'C10 Entry Sheet'!$A$16:$K$515,9,FALSE))</f>
        <v xml:space="preserve"> </v>
      </c>
      <c r="K299" s="205" t="str">
        <f ca="1">IF(($B299=" ")," ",VLOOKUP($B299,'C10 Entry Sheet'!$A$16:$K$515,10,FALSE))</f>
        <v xml:space="preserve"> </v>
      </c>
      <c r="L299" s="209" t="str">
        <f t="shared" ca="1" si="11"/>
        <v/>
      </c>
      <c r="M299" s="318" t="str">
        <f t="shared" ca="1" si="11"/>
        <v/>
      </c>
      <c r="N299" s="321" t="str">
        <f ca="1">IF(($B299=" ")," ",VLOOKUP($B299,'C10 Entry Sheet'!$A$16:$K$515,11,FALSE))</f>
        <v xml:space="preserve"> </v>
      </c>
    </row>
    <row r="300" spans="1:14" ht="21.75" hidden="1" customHeight="1">
      <c r="A300" s="311">
        <f t="shared" si="10"/>
        <v>284</v>
      </c>
      <c r="B300" s="202" t="str">
        <f ca="1">IF(ISBLANK('C10 Entry Sheet'!A299)," ",CELL("contents",'C10 Entry Sheet'!A299))</f>
        <v xml:space="preserve"> </v>
      </c>
      <c r="C300" s="203" t="str">
        <f ca="1">IF(($B300=" ")," ",VLOOKUP($B300,'C10 Entry Sheet'!$A$16:$K$515,2,FALSE))</f>
        <v xml:space="preserve"> </v>
      </c>
      <c r="D300" s="203" t="str">
        <f ca="1">IF(($B300=" ")," ",VLOOKUP($B300,'C10 Entry Sheet'!$A$16:$K$515,3,FALSE))</f>
        <v xml:space="preserve"> </v>
      </c>
      <c r="E300" s="204" t="str">
        <f ca="1">IF(($B300=" ")," ",VLOOKUP($B300,'C10 Entry Sheet'!$A$16:$K$515,6,FALSE))</f>
        <v xml:space="preserve"> </v>
      </c>
      <c r="F300" s="204" t="str">
        <f ca="1">IF(($B300=" ")," ",VLOOKUP($B300,'C10 Entry Sheet'!$A$16:$K$515,4,FALSE))</f>
        <v xml:space="preserve"> </v>
      </c>
      <c r="G300" s="204" t="str">
        <f ca="1">IF(($B300=" ")," ",VLOOKUP($B300,'C10 Entry Sheet'!$A$16:$K$515,5,FALSE))</f>
        <v xml:space="preserve"> </v>
      </c>
      <c r="H300" s="209" t="str">
        <f ca="1">IF(($B300=" "),"",VLOOKUP($B300,'C10 Entry Sheet'!$A$16:$K$515,7,FALSE))</f>
        <v/>
      </c>
      <c r="I300" s="205" t="str">
        <f ca="1">IF(($B300=" ")," ",VLOOKUP($B300,'C10 Entry Sheet'!$A$16:$K$515,8,FALSE))</f>
        <v xml:space="preserve"> </v>
      </c>
      <c r="J300" s="205" t="str">
        <f ca="1">IF(($B300=" ")," ",VLOOKUP($B300,'C10 Entry Sheet'!$A$16:$K$515,9,FALSE))</f>
        <v xml:space="preserve"> </v>
      </c>
      <c r="K300" s="205" t="str">
        <f ca="1">IF(($B300=" ")," ",VLOOKUP($B300,'C10 Entry Sheet'!$A$16:$K$515,10,FALSE))</f>
        <v xml:space="preserve"> </v>
      </c>
      <c r="L300" s="209" t="str">
        <f t="shared" ca="1" si="11"/>
        <v/>
      </c>
      <c r="M300" s="318" t="str">
        <f t="shared" ca="1" si="11"/>
        <v/>
      </c>
      <c r="N300" s="321" t="str">
        <f ca="1">IF(($B300=" ")," ",VLOOKUP($B300,'C10 Entry Sheet'!$A$16:$K$515,11,FALSE))</f>
        <v xml:space="preserve"> </v>
      </c>
    </row>
    <row r="301" spans="1:14" ht="21.75" hidden="1" customHeight="1">
      <c r="A301" s="311">
        <f t="shared" si="10"/>
        <v>285</v>
      </c>
      <c r="B301" s="202" t="str">
        <f ca="1">IF(ISBLANK('C10 Entry Sheet'!A300)," ",CELL("contents",'C10 Entry Sheet'!A300))</f>
        <v xml:space="preserve"> </v>
      </c>
      <c r="C301" s="203" t="str">
        <f ca="1">IF(($B301=" ")," ",VLOOKUP($B301,'C10 Entry Sheet'!$A$16:$K$515,2,FALSE))</f>
        <v xml:space="preserve"> </v>
      </c>
      <c r="D301" s="203" t="str">
        <f ca="1">IF(($B301=" ")," ",VLOOKUP($B301,'C10 Entry Sheet'!$A$16:$K$515,3,FALSE))</f>
        <v xml:space="preserve"> </v>
      </c>
      <c r="E301" s="204" t="str">
        <f ca="1">IF(($B301=" ")," ",VLOOKUP($B301,'C10 Entry Sheet'!$A$16:$K$515,6,FALSE))</f>
        <v xml:space="preserve"> </v>
      </c>
      <c r="F301" s="204" t="str">
        <f ca="1">IF(($B301=" ")," ",VLOOKUP($B301,'C10 Entry Sheet'!$A$16:$K$515,4,FALSE))</f>
        <v xml:space="preserve"> </v>
      </c>
      <c r="G301" s="204" t="str">
        <f ca="1">IF(($B301=" ")," ",VLOOKUP($B301,'C10 Entry Sheet'!$A$16:$K$515,5,FALSE))</f>
        <v xml:space="preserve"> </v>
      </c>
      <c r="H301" s="209" t="str">
        <f ca="1">IF(($B301=" "),"",VLOOKUP($B301,'C10 Entry Sheet'!$A$16:$K$515,7,FALSE))</f>
        <v/>
      </c>
      <c r="I301" s="205" t="str">
        <f ca="1">IF(($B301=" ")," ",VLOOKUP($B301,'C10 Entry Sheet'!$A$16:$K$515,8,FALSE))</f>
        <v xml:space="preserve"> </v>
      </c>
      <c r="J301" s="205" t="str">
        <f ca="1">IF(($B301=" ")," ",VLOOKUP($B301,'C10 Entry Sheet'!$A$16:$K$515,9,FALSE))</f>
        <v xml:space="preserve"> </v>
      </c>
      <c r="K301" s="205" t="str">
        <f ca="1">IF(($B301=" ")," ",VLOOKUP($B301,'C10 Entry Sheet'!$A$16:$K$515,10,FALSE))</f>
        <v xml:space="preserve"> </v>
      </c>
      <c r="L301" s="209" t="str">
        <f t="shared" ca="1" si="11"/>
        <v/>
      </c>
      <c r="M301" s="318" t="str">
        <f t="shared" ca="1" si="11"/>
        <v/>
      </c>
      <c r="N301" s="321" t="str">
        <f ca="1">IF(($B301=" ")," ",VLOOKUP($B301,'C10 Entry Sheet'!$A$16:$K$515,11,FALSE))</f>
        <v xml:space="preserve"> </v>
      </c>
    </row>
    <row r="302" spans="1:14" ht="21.75" hidden="1" customHeight="1">
      <c r="A302" s="311">
        <f t="shared" si="10"/>
        <v>286</v>
      </c>
      <c r="B302" s="202" t="str">
        <f ca="1">IF(ISBLANK('C10 Entry Sheet'!A301)," ",CELL("contents",'C10 Entry Sheet'!A301))</f>
        <v xml:space="preserve"> </v>
      </c>
      <c r="C302" s="203" t="str">
        <f ca="1">IF(($B302=" ")," ",VLOOKUP($B302,'C10 Entry Sheet'!$A$16:$K$515,2,FALSE))</f>
        <v xml:space="preserve"> </v>
      </c>
      <c r="D302" s="203" t="str">
        <f ca="1">IF(($B302=" ")," ",VLOOKUP($B302,'C10 Entry Sheet'!$A$16:$K$515,3,FALSE))</f>
        <v xml:space="preserve"> </v>
      </c>
      <c r="E302" s="204" t="str">
        <f ca="1">IF(($B302=" ")," ",VLOOKUP($B302,'C10 Entry Sheet'!$A$16:$K$515,6,FALSE))</f>
        <v xml:space="preserve"> </v>
      </c>
      <c r="F302" s="204" t="str">
        <f ca="1">IF(($B302=" ")," ",VLOOKUP($B302,'C10 Entry Sheet'!$A$16:$K$515,4,FALSE))</f>
        <v xml:space="preserve"> </v>
      </c>
      <c r="G302" s="204" t="str">
        <f ca="1">IF(($B302=" ")," ",VLOOKUP($B302,'C10 Entry Sheet'!$A$16:$K$515,5,FALSE))</f>
        <v xml:space="preserve"> </v>
      </c>
      <c r="H302" s="209" t="str">
        <f ca="1">IF(($B302=" "),"",VLOOKUP($B302,'C10 Entry Sheet'!$A$16:$K$515,7,FALSE))</f>
        <v/>
      </c>
      <c r="I302" s="205" t="str">
        <f ca="1">IF(($B302=" ")," ",VLOOKUP($B302,'C10 Entry Sheet'!$A$16:$K$515,8,FALSE))</f>
        <v xml:space="preserve"> </v>
      </c>
      <c r="J302" s="205" t="str">
        <f ca="1">IF(($B302=" ")," ",VLOOKUP($B302,'C10 Entry Sheet'!$A$16:$K$515,9,FALSE))</f>
        <v xml:space="preserve"> </v>
      </c>
      <c r="K302" s="205" t="str">
        <f ca="1">IF(($B302=" ")," ",VLOOKUP($B302,'C10 Entry Sheet'!$A$16:$K$515,10,FALSE))</f>
        <v xml:space="preserve"> </v>
      </c>
      <c r="L302" s="209" t="str">
        <f t="shared" ca="1" si="11"/>
        <v/>
      </c>
      <c r="M302" s="318" t="str">
        <f t="shared" ca="1" si="11"/>
        <v/>
      </c>
      <c r="N302" s="321" t="str">
        <f ca="1">IF(($B302=" ")," ",VLOOKUP($B302,'C10 Entry Sheet'!$A$16:$K$515,11,FALSE))</f>
        <v xml:space="preserve"> </v>
      </c>
    </row>
    <row r="303" spans="1:14" ht="21.75" hidden="1" customHeight="1">
      <c r="A303" s="311">
        <f t="shared" si="10"/>
        <v>287</v>
      </c>
      <c r="B303" s="202" t="str">
        <f ca="1">IF(ISBLANK('C10 Entry Sheet'!A302)," ",CELL("contents",'C10 Entry Sheet'!A302))</f>
        <v xml:space="preserve"> </v>
      </c>
      <c r="C303" s="203" t="str">
        <f ca="1">IF(($B303=" ")," ",VLOOKUP($B303,'C10 Entry Sheet'!$A$16:$K$515,2,FALSE))</f>
        <v xml:space="preserve"> </v>
      </c>
      <c r="D303" s="203" t="str">
        <f ca="1">IF(($B303=" ")," ",VLOOKUP($B303,'C10 Entry Sheet'!$A$16:$K$515,3,FALSE))</f>
        <v xml:space="preserve"> </v>
      </c>
      <c r="E303" s="204" t="str">
        <f ca="1">IF(($B303=" ")," ",VLOOKUP($B303,'C10 Entry Sheet'!$A$16:$K$515,6,FALSE))</f>
        <v xml:space="preserve"> </v>
      </c>
      <c r="F303" s="204" t="str">
        <f ca="1">IF(($B303=" ")," ",VLOOKUP($B303,'C10 Entry Sheet'!$A$16:$K$515,4,FALSE))</f>
        <v xml:space="preserve"> </v>
      </c>
      <c r="G303" s="204" t="str">
        <f ca="1">IF(($B303=" ")," ",VLOOKUP($B303,'C10 Entry Sheet'!$A$16:$K$515,5,FALSE))</f>
        <v xml:space="preserve"> </v>
      </c>
      <c r="H303" s="209" t="str">
        <f ca="1">IF(($B303=" "),"",VLOOKUP($B303,'C10 Entry Sheet'!$A$16:$K$515,7,FALSE))</f>
        <v/>
      </c>
      <c r="I303" s="205" t="str">
        <f ca="1">IF(($B303=" ")," ",VLOOKUP($B303,'C10 Entry Sheet'!$A$16:$K$515,8,FALSE))</f>
        <v xml:space="preserve"> </v>
      </c>
      <c r="J303" s="205" t="str">
        <f ca="1">IF(($B303=" ")," ",VLOOKUP($B303,'C10 Entry Sheet'!$A$16:$K$515,9,FALSE))</f>
        <v xml:space="preserve"> </v>
      </c>
      <c r="K303" s="205" t="str">
        <f ca="1">IF(($B303=" ")," ",VLOOKUP($B303,'C10 Entry Sheet'!$A$16:$K$515,10,FALSE))</f>
        <v xml:space="preserve"> </v>
      </c>
      <c r="L303" s="209" t="str">
        <f t="shared" ca="1" si="11"/>
        <v/>
      </c>
      <c r="M303" s="318" t="str">
        <f t="shared" ca="1" si="11"/>
        <v/>
      </c>
      <c r="N303" s="321" t="str">
        <f ca="1">IF(($B303=" ")," ",VLOOKUP($B303,'C10 Entry Sheet'!$A$16:$K$515,11,FALSE))</f>
        <v xml:space="preserve"> </v>
      </c>
    </row>
    <row r="304" spans="1:14" ht="21.75" hidden="1" customHeight="1">
      <c r="A304" s="311">
        <f t="shared" si="10"/>
        <v>288</v>
      </c>
      <c r="B304" s="202" t="str">
        <f ca="1">IF(ISBLANK('C10 Entry Sheet'!A303)," ",CELL("contents",'C10 Entry Sheet'!A303))</f>
        <v xml:space="preserve"> </v>
      </c>
      <c r="C304" s="203" t="str">
        <f ca="1">IF(($B304=" ")," ",VLOOKUP($B304,'C10 Entry Sheet'!$A$16:$K$515,2,FALSE))</f>
        <v xml:space="preserve"> </v>
      </c>
      <c r="D304" s="203" t="str">
        <f ca="1">IF(($B304=" ")," ",VLOOKUP($B304,'C10 Entry Sheet'!$A$16:$K$515,3,FALSE))</f>
        <v xml:space="preserve"> </v>
      </c>
      <c r="E304" s="204" t="str">
        <f ca="1">IF(($B304=" ")," ",VLOOKUP($B304,'C10 Entry Sheet'!$A$16:$K$515,6,FALSE))</f>
        <v xml:space="preserve"> </v>
      </c>
      <c r="F304" s="204" t="str">
        <f ca="1">IF(($B304=" ")," ",VLOOKUP($B304,'C10 Entry Sheet'!$A$16:$K$515,4,FALSE))</f>
        <v xml:space="preserve"> </v>
      </c>
      <c r="G304" s="204" t="str">
        <f ca="1">IF(($B304=" ")," ",VLOOKUP($B304,'C10 Entry Sheet'!$A$16:$K$515,5,FALSE))</f>
        <v xml:space="preserve"> </v>
      </c>
      <c r="H304" s="209" t="str">
        <f ca="1">IF(($B304=" "),"",VLOOKUP($B304,'C10 Entry Sheet'!$A$16:$K$515,7,FALSE))</f>
        <v/>
      </c>
      <c r="I304" s="205" t="str">
        <f ca="1">IF(($B304=" ")," ",VLOOKUP($B304,'C10 Entry Sheet'!$A$16:$K$515,8,FALSE))</f>
        <v xml:space="preserve"> </v>
      </c>
      <c r="J304" s="205" t="str">
        <f ca="1">IF(($B304=" ")," ",VLOOKUP($B304,'C10 Entry Sheet'!$A$16:$K$515,9,FALSE))</f>
        <v xml:space="preserve"> </v>
      </c>
      <c r="K304" s="205" t="str">
        <f ca="1">IF(($B304=" ")," ",VLOOKUP($B304,'C10 Entry Sheet'!$A$16:$K$515,10,FALSE))</f>
        <v xml:space="preserve"> </v>
      </c>
      <c r="L304" s="209" t="str">
        <f t="shared" ca="1" si="11"/>
        <v/>
      </c>
      <c r="M304" s="318" t="str">
        <f t="shared" ca="1" si="11"/>
        <v/>
      </c>
      <c r="N304" s="321" t="str">
        <f ca="1">IF(($B304=" ")," ",VLOOKUP($B304,'C10 Entry Sheet'!$A$16:$K$515,11,FALSE))</f>
        <v xml:space="preserve"> </v>
      </c>
    </row>
    <row r="305" spans="1:14" ht="21.75" hidden="1" customHeight="1">
      <c r="A305" s="311">
        <f t="shared" si="10"/>
        <v>289</v>
      </c>
      <c r="B305" s="202" t="str">
        <f ca="1">IF(ISBLANK('C10 Entry Sheet'!A304)," ",CELL("contents",'C10 Entry Sheet'!A304))</f>
        <v xml:space="preserve"> </v>
      </c>
      <c r="C305" s="203" t="str">
        <f ca="1">IF(($B305=" ")," ",VLOOKUP($B305,'C10 Entry Sheet'!$A$16:$K$515,2,FALSE))</f>
        <v xml:space="preserve"> </v>
      </c>
      <c r="D305" s="203" t="str">
        <f ca="1">IF(($B305=" ")," ",VLOOKUP($B305,'C10 Entry Sheet'!$A$16:$K$515,3,FALSE))</f>
        <v xml:space="preserve"> </v>
      </c>
      <c r="E305" s="204" t="str">
        <f ca="1">IF(($B305=" ")," ",VLOOKUP($B305,'C10 Entry Sheet'!$A$16:$K$515,6,FALSE))</f>
        <v xml:space="preserve"> </v>
      </c>
      <c r="F305" s="204" t="str">
        <f ca="1">IF(($B305=" ")," ",VLOOKUP($B305,'C10 Entry Sheet'!$A$16:$K$515,4,FALSE))</f>
        <v xml:space="preserve"> </v>
      </c>
      <c r="G305" s="204" t="str">
        <f ca="1">IF(($B305=" ")," ",VLOOKUP($B305,'C10 Entry Sheet'!$A$16:$K$515,5,FALSE))</f>
        <v xml:space="preserve"> </v>
      </c>
      <c r="H305" s="209" t="str">
        <f ca="1">IF(($B305=" "),"",VLOOKUP($B305,'C10 Entry Sheet'!$A$16:$K$515,7,FALSE))</f>
        <v/>
      </c>
      <c r="I305" s="205" t="str">
        <f ca="1">IF(($B305=" ")," ",VLOOKUP($B305,'C10 Entry Sheet'!$A$16:$K$515,8,FALSE))</f>
        <v xml:space="preserve"> </v>
      </c>
      <c r="J305" s="205" t="str">
        <f ca="1">IF(($B305=" ")," ",VLOOKUP($B305,'C10 Entry Sheet'!$A$16:$K$515,9,FALSE))</f>
        <v xml:space="preserve"> </v>
      </c>
      <c r="K305" s="205" t="str">
        <f ca="1">IF(($B305=" ")," ",VLOOKUP($B305,'C10 Entry Sheet'!$A$16:$K$515,10,FALSE))</f>
        <v xml:space="preserve"> </v>
      </c>
      <c r="L305" s="209" t="str">
        <f t="shared" ca="1" si="11"/>
        <v/>
      </c>
      <c r="M305" s="318" t="str">
        <f t="shared" ca="1" si="11"/>
        <v/>
      </c>
      <c r="N305" s="321" t="str">
        <f ca="1">IF(($B305=" ")," ",VLOOKUP($B305,'C10 Entry Sheet'!$A$16:$K$515,11,FALSE))</f>
        <v xml:space="preserve"> </v>
      </c>
    </row>
    <row r="306" spans="1:14" ht="21.75" hidden="1" customHeight="1">
      <c r="A306" s="311">
        <f t="shared" si="10"/>
        <v>290</v>
      </c>
      <c r="B306" s="202" t="str">
        <f ca="1">IF(ISBLANK('C10 Entry Sheet'!A305)," ",CELL("contents",'C10 Entry Sheet'!A305))</f>
        <v xml:space="preserve"> </v>
      </c>
      <c r="C306" s="203" t="str">
        <f ca="1">IF(($B306=" ")," ",VLOOKUP($B306,'C10 Entry Sheet'!$A$16:$K$515,2,FALSE))</f>
        <v xml:space="preserve"> </v>
      </c>
      <c r="D306" s="203" t="str">
        <f ca="1">IF(($B306=" ")," ",VLOOKUP($B306,'C10 Entry Sheet'!$A$16:$K$515,3,FALSE))</f>
        <v xml:space="preserve"> </v>
      </c>
      <c r="E306" s="204" t="str">
        <f ca="1">IF(($B306=" ")," ",VLOOKUP($B306,'C10 Entry Sheet'!$A$16:$K$515,6,FALSE))</f>
        <v xml:space="preserve"> </v>
      </c>
      <c r="F306" s="204" t="str">
        <f ca="1">IF(($B306=" ")," ",VLOOKUP($B306,'C10 Entry Sheet'!$A$16:$K$515,4,FALSE))</f>
        <v xml:space="preserve"> </v>
      </c>
      <c r="G306" s="204" t="str">
        <f ca="1">IF(($B306=" ")," ",VLOOKUP($B306,'C10 Entry Sheet'!$A$16:$K$515,5,FALSE))</f>
        <v xml:space="preserve"> </v>
      </c>
      <c r="H306" s="209" t="str">
        <f ca="1">IF(($B306=" "),"",VLOOKUP($B306,'C10 Entry Sheet'!$A$16:$K$515,7,FALSE))</f>
        <v/>
      </c>
      <c r="I306" s="205" t="str">
        <f ca="1">IF(($B306=" ")," ",VLOOKUP($B306,'C10 Entry Sheet'!$A$16:$K$515,8,FALSE))</f>
        <v xml:space="preserve"> </v>
      </c>
      <c r="J306" s="205" t="str">
        <f ca="1">IF(($B306=" ")," ",VLOOKUP($B306,'C10 Entry Sheet'!$A$16:$K$515,9,FALSE))</f>
        <v xml:space="preserve"> </v>
      </c>
      <c r="K306" s="205" t="str">
        <f ca="1">IF(($B306=" ")," ",VLOOKUP($B306,'C10 Entry Sheet'!$A$16:$K$515,10,FALSE))</f>
        <v xml:space="preserve"> </v>
      </c>
      <c r="L306" s="209" t="str">
        <f t="shared" ca="1" si="11"/>
        <v/>
      </c>
      <c r="M306" s="318" t="str">
        <f t="shared" ca="1" si="11"/>
        <v/>
      </c>
      <c r="N306" s="321" t="str">
        <f ca="1">IF(($B306=" ")," ",VLOOKUP($B306,'C10 Entry Sheet'!$A$16:$K$515,11,FALSE))</f>
        <v xml:space="preserve"> </v>
      </c>
    </row>
    <row r="307" spans="1:14" ht="21.75" hidden="1" customHeight="1">
      <c r="A307" s="311">
        <f t="shared" si="10"/>
        <v>291</v>
      </c>
      <c r="B307" s="202" t="str">
        <f ca="1">IF(ISBLANK('C10 Entry Sheet'!A306)," ",CELL("contents",'C10 Entry Sheet'!A306))</f>
        <v xml:space="preserve"> </v>
      </c>
      <c r="C307" s="203" t="str">
        <f ca="1">IF(($B307=" ")," ",VLOOKUP($B307,'C10 Entry Sheet'!$A$16:$K$515,2,FALSE))</f>
        <v xml:space="preserve"> </v>
      </c>
      <c r="D307" s="203" t="str">
        <f ca="1">IF(($B307=" ")," ",VLOOKUP($B307,'C10 Entry Sheet'!$A$16:$K$515,3,FALSE))</f>
        <v xml:space="preserve"> </v>
      </c>
      <c r="E307" s="204" t="str">
        <f ca="1">IF(($B307=" ")," ",VLOOKUP($B307,'C10 Entry Sheet'!$A$16:$K$515,6,FALSE))</f>
        <v xml:space="preserve"> </v>
      </c>
      <c r="F307" s="204" t="str">
        <f ca="1">IF(($B307=" ")," ",VLOOKUP($B307,'C10 Entry Sheet'!$A$16:$K$515,4,FALSE))</f>
        <v xml:space="preserve"> </v>
      </c>
      <c r="G307" s="204" t="str">
        <f ca="1">IF(($B307=" ")," ",VLOOKUP($B307,'C10 Entry Sheet'!$A$16:$K$515,5,FALSE))</f>
        <v xml:space="preserve"> </v>
      </c>
      <c r="H307" s="209" t="str">
        <f ca="1">IF(($B307=" "),"",VLOOKUP($B307,'C10 Entry Sheet'!$A$16:$K$515,7,FALSE))</f>
        <v/>
      </c>
      <c r="I307" s="205" t="str">
        <f ca="1">IF(($B307=" ")," ",VLOOKUP($B307,'C10 Entry Sheet'!$A$16:$K$515,8,FALSE))</f>
        <v xml:space="preserve"> </v>
      </c>
      <c r="J307" s="205" t="str">
        <f ca="1">IF(($B307=" ")," ",VLOOKUP($B307,'C10 Entry Sheet'!$A$16:$K$515,9,FALSE))</f>
        <v xml:space="preserve"> </v>
      </c>
      <c r="K307" s="205" t="str">
        <f ca="1">IF(($B307=" ")," ",VLOOKUP($B307,'C10 Entry Sheet'!$A$16:$K$515,10,FALSE))</f>
        <v xml:space="preserve"> </v>
      </c>
      <c r="L307" s="209" t="str">
        <f t="shared" ca="1" si="11"/>
        <v/>
      </c>
      <c r="M307" s="318" t="str">
        <f t="shared" ca="1" si="11"/>
        <v/>
      </c>
      <c r="N307" s="321" t="str">
        <f ca="1">IF(($B307=" ")," ",VLOOKUP($B307,'C10 Entry Sheet'!$A$16:$K$515,11,FALSE))</f>
        <v xml:space="preserve"> </v>
      </c>
    </row>
    <row r="308" spans="1:14" ht="21.75" hidden="1" customHeight="1">
      <c r="A308" s="311">
        <f t="shared" si="10"/>
        <v>292</v>
      </c>
      <c r="B308" s="202" t="str">
        <f ca="1">IF(ISBLANK('C10 Entry Sheet'!A307)," ",CELL("contents",'C10 Entry Sheet'!A307))</f>
        <v xml:space="preserve"> </v>
      </c>
      <c r="C308" s="203" t="str">
        <f ca="1">IF(($B308=" ")," ",VLOOKUP($B308,'C10 Entry Sheet'!$A$16:$K$515,2,FALSE))</f>
        <v xml:space="preserve"> </v>
      </c>
      <c r="D308" s="203" t="str">
        <f ca="1">IF(($B308=" ")," ",VLOOKUP($B308,'C10 Entry Sheet'!$A$16:$K$515,3,FALSE))</f>
        <v xml:space="preserve"> </v>
      </c>
      <c r="E308" s="204" t="str">
        <f ca="1">IF(($B308=" ")," ",VLOOKUP($B308,'C10 Entry Sheet'!$A$16:$K$515,6,FALSE))</f>
        <v xml:space="preserve"> </v>
      </c>
      <c r="F308" s="204" t="str">
        <f ca="1">IF(($B308=" ")," ",VLOOKUP($B308,'C10 Entry Sheet'!$A$16:$K$515,4,FALSE))</f>
        <v xml:space="preserve"> </v>
      </c>
      <c r="G308" s="204" t="str">
        <f ca="1">IF(($B308=" ")," ",VLOOKUP($B308,'C10 Entry Sheet'!$A$16:$K$515,5,FALSE))</f>
        <v xml:space="preserve"> </v>
      </c>
      <c r="H308" s="209" t="str">
        <f ca="1">IF(($B308=" "),"",VLOOKUP($B308,'C10 Entry Sheet'!$A$16:$K$515,7,FALSE))</f>
        <v/>
      </c>
      <c r="I308" s="205" t="str">
        <f ca="1">IF(($B308=" ")," ",VLOOKUP($B308,'C10 Entry Sheet'!$A$16:$K$515,8,FALSE))</f>
        <v xml:space="preserve"> </v>
      </c>
      <c r="J308" s="205" t="str">
        <f ca="1">IF(($B308=" ")," ",VLOOKUP($B308,'C10 Entry Sheet'!$A$16:$K$515,9,FALSE))</f>
        <v xml:space="preserve"> </v>
      </c>
      <c r="K308" s="205" t="str">
        <f ca="1">IF(($B308=" ")," ",VLOOKUP($B308,'C10 Entry Sheet'!$A$16:$K$515,10,FALSE))</f>
        <v xml:space="preserve"> </v>
      </c>
      <c r="L308" s="209" t="str">
        <f t="shared" ca="1" si="11"/>
        <v/>
      </c>
      <c r="M308" s="318" t="str">
        <f t="shared" ca="1" si="11"/>
        <v/>
      </c>
      <c r="N308" s="321" t="str">
        <f ca="1">IF(($B308=" ")," ",VLOOKUP($B308,'C10 Entry Sheet'!$A$16:$K$515,11,FALSE))</f>
        <v xml:space="preserve"> </v>
      </c>
    </row>
    <row r="309" spans="1:14" ht="21.75" hidden="1" customHeight="1">
      <c r="A309" s="311">
        <f t="shared" si="10"/>
        <v>293</v>
      </c>
      <c r="B309" s="202" t="str">
        <f ca="1">IF(ISBLANK('C10 Entry Sheet'!A308)," ",CELL("contents",'C10 Entry Sheet'!A308))</f>
        <v xml:space="preserve"> </v>
      </c>
      <c r="C309" s="203" t="str">
        <f ca="1">IF(($B309=" ")," ",VLOOKUP($B309,'C10 Entry Sheet'!$A$16:$K$515,2,FALSE))</f>
        <v xml:space="preserve"> </v>
      </c>
      <c r="D309" s="203" t="str">
        <f ca="1">IF(($B309=" ")," ",VLOOKUP($B309,'C10 Entry Sheet'!$A$16:$K$515,3,FALSE))</f>
        <v xml:space="preserve"> </v>
      </c>
      <c r="E309" s="204" t="str">
        <f ca="1">IF(($B309=" ")," ",VLOOKUP($B309,'C10 Entry Sheet'!$A$16:$K$515,6,FALSE))</f>
        <v xml:space="preserve"> </v>
      </c>
      <c r="F309" s="204" t="str">
        <f ca="1">IF(($B309=" ")," ",VLOOKUP($B309,'C10 Entry Sheet'!$A$16:$K$515,4,FALSE))</f>
        <v xml:space="preserve"> </v>
      </c>
      <c r="G309" s="204" t="str">
        <f ca="1">IF(($B309=" ")," ",VLOOKUP($B309,'C10 Entry Sheet'!$A$16:$K$515,5,FALSE))</f>
        <v xml:space="preserve"> </v>
      </c>
      <c r="H309" s="209" t="str">
        <f ca="1">IF(($B309=" "),"",VLOOKUP($B309,'C10 Entry Sheet'!$A$16:$K$515,7,FALSE))</f>
        <v/>
      </c>
      <c r="I309" s="205" t="str">
        <f ca="1">IF(($B309=" ")," ",VLOOKUP($B309,'C10 Entry Sheet'!$A$16:$K$515,8,FALSE))</f>
        <v xml:space="preserve"> </v>
      </c>
      <c r="J309" s="205" t="str">
        <f ca="1">IF(($B309=" ")," ",VLOOKUP($B309,'C10 Entry Sheet'!$A$16:$K$515,9,FALSE))</f>
        <v xml:space="preserve"> </v>
      </c>
      <c r="K309" s="205" t="str">
        <f ca="1">IF(($B309=" ")," ",VLOOKUP($B309,'C10 Entry Sheet'!$A$16:$K$515,10,FALSE))</f>
        <v xml:space="preserve"> </v>
      </c>
      <c r="L309" s="209" t="str">
        <f t="shared" ca="1" si="11"/>
        <v/>
      </c>
      <c r="M309" s="318" t="str">
        <f t="shared" ca="1" si="11"/>
        <v/>
      </c>
      <c r="N309" s="321" t="str">
        <f ca="1">IF(($B309=" ")," ",VLOOKUP($B309,'C10 Entry Sheet'!$A$16:$K$515,11,FALSE))</f>
        <v xml:space="preserve"> </v>
      </c>
    </row>
    <row r="310" spans="1:14" ht="21.75" hidden="1" customHeight="1">
      <c r="A310" s="311">
        <f t="shared" si="10"/>
        <v>294</v>
      </c>
      <c r="B310" s="202" t="str">
        <f ca="1">IF(ISBLANK('C10 Entry Sheet'!A309)," ",CELL("contents",'C10 Entry Sheet'!A309))</f>
        <v xml:space="preserve"> </v>
      </c>
      <c r="C310" s="203" t="str">
        <f ca="1">IF(($B310=" ")," ",VLOOKUP($B310,'C10 Entry Sheet'!$A$16:$K$515,2,FALSE))</f>
        <v xml:space="preserve"> </v>
      </c>
      <c r="D310" s="203" t="str">
        <f ca="1">IF(($B310=" ")," ",VLOOKUP($B310,'C10 Entry Sheet'!$A$16:$K$515,3,FALSE))</f>
        <v xml:space="preserve"> </v>
      </c>
      <c r="E310" s="204" t="str">
        <f ca="1">IF(($B310=" ")," ",VLOOKUP($B310,'C10 Entry Sheet'!$A$16:$K$515,6,FALSE))</f>
        <v xml:space="preserve"> </v>
      </c>
      <c r="F310" s="204" t="str">
        <f ca="1">IF(($B310=" ")," ",VLOOKUP($B310,'C10 Entry Sheet'!$A$16:$K$515,4,FALSE))</f>
        <v xml:space="preserve"> </v>
      </c>
      <c r="G310" s="204" t="str">
        <f ca="1">IF(($B310=" ")," ",VLOOKUP($B310,'C10 Entry Sheet'!$A$16:$K$515,5,FALSE))</f>
        <v xml:space="preserve"> </v>
      </c>
      <c r="H310" s="209" t="str">
        <f ca="1">IF(($B310=" "),"",VLOOKUP($B310,'C10 Entry Sheet'!$A$16:$K$515,7,FALSE))</f>
        <v/>
      </c>
      <c r="I310" s="205" t="str">
        <f ca="1">IF(($B310=" ")," ",VLOOKUP($B310,'C10 Entry Sheet'!$A$16:$K$515,8,FALSE))</f>
        <v xml:space="preserve"> </v>
      </c>
      <c r="J310" s="205" t="str">
        <f ca="1">IF(($B310=" ")," ",VLOOKUP($B310,'C10 Entry Sheet'!$A$16:$K$515,9,FALSE))</f>
        <v xml:space="preserve"> </v>
      </c>
      <c r="K310" s="205" t="str">
        <f ca="1">IF(($B310=" ")," ",VLOOKUP($B310,'C10 Entry Sheet'!$A$16:$K$515,10,FALSE))</f>
        <v xml:space="preserve"> </v>
      </c>
      <c r="L310" s="209" t="str">
        <f t="shared" ca="1" si="11"/>
        <v/>
      </c>
      <c r="M310" s="318" t="str">
        <f t="shared" ca="1" si="11"/>
        <v/>
      </c>
      <c r="N310" s="321" t="str">
        <f ca="1">IF(($B310=" ")," ",VLOOKUP($B310,'C10 Entry Sheet'!$A$16:$K$515,11,FALSE))</f>
        <v xml:space="preserve"> </v>
      </c>
    </row>
    <row r="311" spans="1:14" ht="21.75" hidden="1" customHeight="1">
      <c r="A311" s="311">
        <f t="shared" si="10"/>
        <v>295</v>
      </c>
      <c r="B311" s="202" t="str">
        <f ca="1">IF(ISBLANK('C10 Entry Sheet'!A310)," ",CELL("contents",'C10 Entry Sheet'!A310))</f>
        <v xml:space="preserve"> </v>
      </c>
      <c r="C311" s="203" t="str">
        <f ca="1">IF(($B311=" ")," ",VLOOKUP($B311,'C10 Entry Sheet'!$A$16:$K$515,2,FALSE))</f>
        <v xml:space="preserve"> </v>
      </c>
      <c r="D311" s="203" t="str">
        <f ca="1">IF(($B311=" ")," ",VLOOKUP($B311,'C10 Entry Sheet'!$A$16:$K$515,3,FALSE))</f>
        <v xml:space="preserve"> </v>
      </c>
      <c r="E311" s="204" t="str">
        <f ca="1">IF(($B311=" ")," ",VLOOKUP($B311,'C10 Entry Sheet'!$A$16:$K$515,6,FALSE))</f>
        <v xml:space="preserve"> </v>
      </c>
      <c r="F311" s="204" t="str">
        <f ca="1">IF(($B311=" ")," ",VLOOKUP($B311,'C10 Entry Sheet'!$A$16:$K$515,4,FALSE))</f>
        <v xml:space="preserve"> </v>
      </c>
      <c r="G311" s="204" t="str">
        <f ca="1">IF(($B311=" ")," ",VLOOKUP($B311,'C10 Entry Sheet'!$A$16:$K$515,5,FALSE))</f>
        <v xml:space="preserve"> </v>
      </c>
      <c r="H311" s="209" t="str">
        <f ca="1">IF(($B311=" "),"",VLOOKUP($B311,'C10 Entry Sheet'!$A$16:$K$515,7,FALSE))</f>
        <v/>
      </c>
      <c r="I311" s="205" t="str">
        <f ca="1">IF(($B311=" ")," ",VLOOKUP($B311,'C10 Entry Sheet'!$A$16:$K$515,8,FALSE))</f>
        <v xml:space="preserve"> </v>
      </c>
      <c r="J311" s="205" t="str">
        <f ca="1">IF(($B311=" ")," ",VLOOKUP($B311,'C10 Entry Sheet'!$A$16:$K$515,9,FALSE))</f>
        <v xml:space="preserve"> </v>
      </c>
      <c r="K311" s="205" t="str">
        <f ca="1">IF(($B311=" ")," ",VLOOKUP($B311,'C10 Entry Sheet'!$A$16:$K$515,10,FALSE))</f>
        <v xml:space="preserve"> </v>
      </c>
      <c r="L311" s="209" t="str">
        <f t="shared" ca="1" si="11"/>
        <v/>
      </c>
      <c r="M311" s="318" t="str">
        <f t="shared" ca="1" si="11"/>
        <v/>
      </c>
      <c r="N311" s="321" t="str">
        <f ca="1">IF(($B311=" ")," ",VLOOKUP($B311,'C10 Entry Sheet'!$A$16:$K$515,11,FALSE))</f>
        <v xml:space="preserve"> </v>
      </c>
    </row>
    <row r="312" spans="1:14" ht="21.75" hidden="1" customHeight="1">
      <c r="A312" s="311">
        <f t="shared" si="10"/>
        <v>296</v>
      </c>
      <c r="B312" s="202" t="str">
        <f ca="1">IF(ISBLANK('C10 Entry Sheet'!A311)," ",CELL("contents",'C10 Entry Sheet'!A311))</f>
        <v xml:space="preserve"> </v>
      </c>
      <c r="C312" s="203" t="str">
        <f ca="1">IF(($B312=" ")," ",VLOOKUP($B312,'C10 Entry Sheet'!$A$16:$K$515,2,FALSE))</f>
        <v xml:space="preserve"> </v>
      </c>
      <c r="D312" s="203" t="str">
        <f ca="1">IF(($B312=" ")," ",VLOOKUP($B312,'C10 Entry Sheet'!$A$16:$K$515,3,FALSE))</f>
        <v xml:space="preserve"> </v>
      </c>
      <c r="E312" s="204" t="str">
        <f ca="1">IF(($B312=" ")," ",VLOOKUP($B312,'C10 Entry Sheet'!$A$16:$K$515,6,FALSE))</f>
        <v xml:space="preserve"> </v>
      </c>
      <c r="F312" s="204" t="str">
        <f ca="1">IF(($B312=" ")," ",VLOOKUP($B312,'C10 Entry Sheet'!$A$16:$K$515,4,FALSE))</f>
        <v xml:space="preserve"> </v>
      </c>
      <c r="G312" s="204" t="str">
        <f ca="1">IF(($B312=" ")," ",VLOOKUP($B312,'C10 Entry Sheet'!$A$16:$K$515,5,FALSE))</f>
        <v xml:space="preserve"> </v>
      </c>
      <c r="H312" s="209" t="str">
        <f ca="1">IF(($B312=" "),"",VLOOKUP($B312,'C10 Entry Sheet'!$A$16:$K$515,7,FALSE))</f>
        <v/>
      </c>
      <c r="I312" s="205" t="str">
        <f ca="1">IF(($B312=" ")," ",VLOOKUP($B312,'C10 Entry Sheet'!$A$16:$K$515,8,FALSE))</f>
        <v xml:space="preserve"> </v>
      </c>
      <c r="J312" s="205" t="str">
        <f ca="1">IF(($B312=" ")," ",VLOOKUP($B312,'C10 Entry Sheet'!$A$16:$K$515,9,FALSE))</f>
        <v xml:space="preserve"> </v>
      </c>
      <c r="K312" s="205" t="str">
        <f ca="1">IF(($B312=" ")," ",VLOOKUP($B312,'C10 Entry Sheet'!$A$16:$K$515,10,FALSE))</f>
        <v xml:space="preserve"> </v>
      </c>
      <c r="L312" s="209" t="str">
        <f t="shared" ca="1" si="11"/>
        <v/>
      </c>
      <c r="M312" s="318" t="str">
        <f t="shared" ca="1" si="11"/>
        <v/>
      </c>
      <c r="N312" s="321" t="str">
        <f ca="1">IF(($B312=" ")," ",VLOOKUP($B312,'C10 Entry Sheet'!$A$16:$K$515,11,FALSE))</f>
        <v xml:space="preserve"> </v>
      </c>
    </row>
    <row r="313" spans="1:14" ht="21.75" hidden="1" customHeight="1">
      <c r="A313" s="311">
        <f t="shared" si="10"/>
        <v>297</v>
      </c>
      <c r="B313" s="202" t="str">
        <f ca="1">IF(ISBLANK('C10 Entry Sheet'!A312)," ",CELL("contents",'C10 Entry Sheet'!A312))</f>
        <v xml:space="preserve"> </v>
      </c>
      <c r="C313" s="203" t="str">
        <f ca="1">IF(($B313=" ")," ",VLOOKUP($B313,'C10 Entry Sheet'!$A$16:$K$515,2,FALSE))</f>
        <v xml:space="preserve"> </v>
      </c>
      <c r="D313" s="203" t="str">
        <f ca="1">IF(($B313=" ")," ",VLOOKUP($B313,'C10 Entry Sheet'!$A$16:$K$515,3,FALSE))</f>
        <v xml:space="preserve"> </v>
      </c>
      <c r="E313" s="204" t="str">
        <f ca="1">IF(($B313=" ")," ",VLOOKUP($B313,'C10 Entry Sheet'!$A$16:$K$515,6,FALSE))</f>
        <v xml:space="preserve"> </v>
      </c>
      <c r="F313" s="204" t="str">
        <f ca="1">IF(($B313=" ")," ",VLOOKUP($B313,'C10 Entry Sheet'!$A$16:$K$515,4,FALSE))</f>
        <v xml:space="preserve"> </v>
      </c>
      <c r="G313" s="204" t="str">
        <f ca="1">IF(($B313=" ")," ",VLOOKUP($B313,'C10 Entry Sheet'!$A$16:$K$515,5,FALSE))</f>
        <v xml:space="preserve"> </v>
      </c>
      <c r="H313" s="209" t="str">
        <f ca="1">IF(($B313=" "),"",VLOOKUP($B313,'C10 Entry Sheet'!$A$16:$K$515,7,FALSE))</f>
        <v/>
      </c>
      <c r="I313" s="205" t="str">
        <f ca="1">IF(($B313=" ")," ",VLOOKUP($B313,'C10 Entry Sheet'!$A$16:$K$515,8,FALSE))</f>
        <v xml:space="preserve"> </v>
      </c>
      <c r="J313" s="205" t="str">
        <f ca="1">IF(($B313=" ")," ",VLOOKUP($B313,'C10 Entry Sheet'!$A$16:$K$515,9,FALSE))</f>
        <v xml:space="preserve"> </v>
      </c>
      <c r="K313" s="205" t="str">
        <f ca="1">IF(($B313=" ")," ",VLOOKUP($B313,'C10 Entry Sheet'!$A$16:$K$515,10,FALSE))</f>
        <v xml:space="preserve"> </v>
      </c>
      <c r="L313" s="209" t="str">
        <f t="shared" ca="1" si="11"/>
        <v/>
      </c>
      <c r="M313" s="318" t="str">
        <f t="shared" ca="1" si="11"/>
        <v/>
      </c>
      <c r="N313" s="321" t="str">
        <f ca="1">IF(($B313=" ")," ",VLOOKUP($B313,'C10 Entry Sheet'!$A$16:$K$515,11,FALSE))</f>
        <v xml:space="preserve"> </v>
      </c>
    </row>
    <row r="314" spans="1:14" ht="21.75" hidden="1" customHeight="1">
      <c r="A314" s="311">
        <f t="shared" si="10"/>
        <v>298</v>
      </c>
      <c r="B314" s="202" t="str">
        <f ca="1">IF(ISBLANK('C10 Entry Sheet'!A313)," ",CELL("contents",'C10 Entry Sheet'!A313))</f>
        <v xml:space="preserve"> </v>
      </c>
      <c r="C314" s="203" t="str">
        <f ca="1">IF(($B314=" ")," ",VLOOKUP($B314,'C10 Entry Sheet'!$A$16:$K$515,2,FALSE))</f>
        <v xml:space="preserve"> </v>
      </c>
      <c r="D314" s="203" t="str">
        <f ca="1">IF(($B314=" ")," ",VLOOKUP($B314,'C10 Entry Sheet'!$A$16:$K$515,3,FALSE))</f>
        <v xml:space="preserve"> </v>
      </c>
      <c r="E314" s="204" t="str">
        <f ca="1">IF(($B314=" ")," ",VLOOKUP($B314,'C10 Entry Sheet'!$A$16:$K$515,6,FALSE))</f>
        <v xml:space="preserve"> </v>
      </c>
      <c r="F314" s="204" t="str">
        <f ca="1">IF(($B314=" ")," ",VLOOKUP($B314,'C10 Entry Sheet'!$A$16:$K$515,4,FALSE))</f>
        <v xml:space="preserve"> </v>
      </c>
      <c r="G314" s="204" t="str">
        <f ca="1">IF(($B314=" ")," ",VLOOKUP($B314,'C10 Entry Sheet'!$A$16:$K$515,5,FALSE))</f>
        <v xml:space="preserve"> </v>
      </c>
      <c r="H314" s="209" t="str">
        <f ca="1">IF(($B314=" "),"",VLOOKUP($B314,'C10 Entry Sheet'!$A$16:$K$515,7,FALSE))</f>
        <v/>
      </c>
      <c r="I314" s="205" t="str">
        <f ca="1">IF(($B314=" ")," ",VLOOKUP($B314,'C10 Entry Sheet'!$A$16:$K$515,8,FALSE))</f>
        <v xml:space="preserve"> </v>
      </c>
      <c r="J314" s="205" t="str">
        <f ca="1">IF(($B314=" ")," ",VLOOKUP($B314,'C10 Entry Sheet'!$A$16:$K$515,9,FALSE))</f>
        <v xml:space="preserve"> </v>
      </c>
      <c r="K314" s="205" t="str">
        <f ca="1">IF(($B314=" ")," ",VLOOKUP($B314,'C10 Entry Sheet'!$A$16:$K$515,10,FALSE))</f>
        <v xml:space="preserve"> </v>
      </c>
      <c r="L314" s="209" t="str">
        <f t="shared" ca="1" si="11"/>
        <v/>
      </c>
      <c r="M314" s="318" t="str">
        <f t="shared" ca="1" si="11"/>
        <v/>
      </c>
      <c r="N314" s="321" t="str">
        <f ca="1">IF(($B314=" ")," ",VLOOKUP($B314,'C10 Entry Sheet'!$A$16:$K$515,11,FALSE))</f>
        <v xml:space="preserve"> </v>
      </c>
    </row>
    <row r="315" spans="1:14" ht="21.75" hidden="1" customHeight="1">
      <c r="A315" s="311">
        <f t="shared" si="10"/>
        <v>299</v>
      </c>
      <c r="B315" s="202" t="str">
        <f ca="1">IF(ISBLANK('C10 Entry Sheet'!A314)," ",CELL("contents",'C10 Entry Sheet'!A314))</f>
        <v xml:space="preserve"> </v>
      </c>
      <c r="C315" s="203" t="str">
        <f ca="1">IF(($B315=" ")," ",VLOOKUP($B315,'C10 Entry Sheet'!$A$16:$K$515,2,FALSE))</f>
        <v xml:space="preserve"> </v>
      </c>
      <c r="D315" s="203" t="str">
        <f ca="1">IF(($B315=" ")," ",VLOOKUP($B315,'C10 Entry Sheet'!$A$16:$K$515,3,FALSE))</f>
        <v xml:space="preserve"> </v>
      </c>
      <c r="E315" s="204" t="str">
        <f ca="1">IF(($B315=" ")," ",VLOOKUP($B315,'C10 Entry Sheet'!$A$16:$K$515,6,FALSE))</f>
        <v xml:space="preserve"> </v>
      </c>
      <c r="F315" s="204" t="str">
        <f ca="1">IF(($B315=" ")," ",VLOOKUP($B315,'C10 Entry Sheet'!$A$16:$K$515,4,FALSE))</f>
        <v xml:space="preserve"> </v>
      </c>
      <c r="G315" s="204" t="str">
        <f ca="1">IF(($B315=" ")," ",VLOOKUP($B315,'C10 Entry Sheet'!$A$16:$K$515,5,FALSE))</f>
        <v xml:space="preserve"> </v>
      </c>
      <c r="H315" s="209" t="str">
        <f ca="1">IF(($B315=" "),"",VLOOKUP($B315,'C10 Entry Sheet'!$A$16:$K$515,7,FALSE))</f>
        <v/>
      </c>
      <c r="I315" s="205" t="str">
        <f ca="1">IF(($B315=" ")," ",VLOOKUP($B315,'C10 Entry Sheet'!$A$16:$K$515,8,FALSE))</f>
        <v xml:space="preserve"> </v>
      </c>
      <c r="J315" s="205" t="str">
        <f ca="1">IF(($B315=" ")," ",VLOOKUP($B315,'C10 Entry Sheet'!$A$16:$K$515,9,FALSE))</f>
        <v xml:space="preserve"> </v>
      </c>
      <c r="K315" s="205" t="str">
        <f ca="1">IF(($B315=" ")," ",VLOOKUP($B315,'C10 Entry Sheet'!$A$16:$K$515,10,FALSE))</f>
        <v xml:space="preserve"> </v>
      </c>
      <c r="L315" s="209" t="str">
        <f t="shared" ca="1" si="11"/>
        <v/>
      </c>
      <c r="M315" s="318" t="str">
        <f t="shared" ca="1" si="11"/>
        <v/>
      </c>
      <c r="N315" s="321" t="str">
        <f ca="1">IF(($B315=" ")," ",VLOOKUP($B315,'C10 Entry Sheet'!$A$16:$K$515,11,FALSE))</f>
        <v xml:space="preserve"> </v>
      </c>
    </row>
    <row r="316" spans="1:14" ht="21.75" hidden="1" customHeight="1">
      <c r="A316" s="311">
        <f t="shared" si="10"/>
        <v>300</v>
      </c>
      <c r="B316" s="202" t="str">
        <f ca="1">IF(ISBLANK('C10 Entry Sheet'!A315)," ",CELL("contents",'C10 Entry Sheet'!A315))</f>
        <v xml:space="preserve"> </v>
      </c>
      <c r="C316" s="203" t="str">
        <f ca="1">IF(($B316=" ")," ",VLOOKUP($B316,'C10 Entry Sheet'!$A$16:$K$515,2,FALSE))</f>
        <v xml:space="preserve"> </v>
      </c>
      <c r="D316" s="203" t="str">
        <f ca="1">IF(($B316=" ")," ",VLOOKUP($B316,'C10 Entry Sheet'!$A$16:$K$515,3,FALSE))</f>
        <v xml:space="preserve"> </v>
      </c>
      <c r="E316" s="204" t="str">
        <f ca="1">IF(($B316=" ")," ",VLOOKUP($B316,'C10 Entry Sheet'!$A$16:$K$515,6,FALSE))</f>
        <v xml:space="preserve"> </v>
      </c>
      <c r="F316" s="204" t="str">
        <f ca="1">IF(($B316=" ")," ",VLOOKUP($B316,'C10 Entry Sheet'!$A$16:$K$515,4,FALSE))</f>
        <v xml:space="preserve"> </v>
      </c>
      <c r="G316" s="204" t="str">
        <f ca="1">IF(($B316=" ")," ",VLOOKUP($B316,'C10 Entry Sheet'!$A$16:$K$515,5,FALSE))</f>
        <v xml:space="preserve"> </v>
      </c>
      <c r="H316" s="209" t="str">
        <f ca="1">IF(($B316=" "),"",VLOOKUP($B316,'C10 Entry Sheet'!$A$16:$K$515,7,FALSE))</f>
        <v/>
      </c>
      <c r="I316" s="205" t="str">
        <f ca="1">IF(($B316=" ")," ",VLOOKUP($B316,'C10 Entry Sheet'!$A$16:$K$515,8,FALSE))</f>
        <v xml:space="preserve"> </v>
      </c>
      <c r="J316" s="205" t="str">
        <f ca="1">IF(($B316=" ")," ",VLOOKUP($B316,'C10 Entry Sheet'!$A$16:$K$515,9,FALSE))</f>
        <v xml:space="preserve"> </v>
      </c>
      <c r="K316" s="205" t="str">
        <f ca="1">IF(($B316=" ")," ",VLOOKUP($B316,'C10 Entry Sheet'!$A$16:$K$515,10,FALSE))</f>
        <v xml:space="preserve"> </v>
      </c>
      <c r="L316" s="209" t="str">
        <f t="shared" ca="1" si="11"/>
        <v/>
      </c>
      <c r="M316" s="318" t="str">
        <f t="shared" ca="1" si="11"/>
        <v/>
      </c>
      <c r="N316" s="321" t="str">
        <f ca="1">IF(($B316=" ")," ",VLOOKUP($B316,'C10 Entry Sheet'!$A$16:$K$515,11,FALSE))</f>
        <v xml:space="preserve"> </v>
      </c>
    </row>
    <row r="317" spans="1:14" ht="21.75" hidden="1" customHeight="1">
      <c r="A317" s="311">
        <f t="shared" si="10"/>
        <v>301</v>
      </c>
      <c r="B317" s="202" t="str">
        <f ca="1">IF(ISBLANK('C10 Entry Sheet'!A316)," ",CELL("contents",'C10 Entry Sheet'!A316))</f>
        <v xml:space="preserve"> </v>
      </c>
      <c r="C317" s="203" t="str">
        <f ca="1">IF(($B317=" ")," ",VLOOKUP($B317,'C10 Entry Sheet'!$A$16:$K$515,2,FALSE))</f>
        <v xml:space="preserve"> </v>
      </c>
      <c r="D317" s="203" t="str">
        <f ca="1">IF(($B317=" ")," ",VLOOKUP($B317,'C10 Entry Sheet'!$A$16:$K$515,3,FALSE))</f>
        <v xml:space="preserve"> </v>
      </c>
      <c r="E317" s="204" t="str">
        <f ca="1">IF(($B317=" ")," ",VLOOKUP($B317,'C10 Entry Sheet'!$A$16:$K$515,6,FALSE))</f>
        <v xml:space="preserve"> </v>
      </c>
      <c r="F317" s="204" t="str">
        <f ca="1">IF(($B317=" ")," ",VLOOKUP($B317,'C10 Entry Sheet'!$A$16:$K$515,4,FALSE))</f>
        <v xml:space="preserve"> </v>
      </c>
      <c r="G317" s="204" t="str">
        <f ca="1">IF(($B317=" ")," ",VLOOKUP($B317,'C10 Entry Sheet'!$A$16:$K$515,5,FALSE))</f>
        <v xml:space="preserve"> </v>
      </c>
      <c r="H317" s="209" t="str">
        <f ca="1">IF(($B317=" "),"",VLOOKUP($B317,'C10 Entry Sheet'!$A$16:$K$515,7,FALSE))</f>
        <v/>
      </c>
      <c r="I317" s="205" t="str">
        <f ca="1">IF(($B317=" ")," ",VLOOKUP($B317,'C10 Entry Sheet'!$A$16:$K$515,8,FALSE))</f>
        <v xml:space="preserve"> </v>
      </c>
      <c r="J317" s="205" t="str">
        <f ca="1">IF(($B317=" ")," ",VLOOKUP($B317,'C10 Entry Sheet'!$A$16:$K$515,9,FALSE))</f>
        <v xml:space="preserve"> </v>
      </c>
      <c r="K317" s="205" t="str">
        <f ca="1">IF(($B317=" ")," ",VLOOKUP($B317,'C10 Entry Sheet'!$A$16:$K$515,10,FALSE))</f>
        <v xml:space="preserve"> </v>
      </c>
      <c r="L317" s="209" t="str">
        <f t="shared" ca="1" si="11"/>
        <v/>
      </c>
      <c r="M317" s="318" t="str">
        <f t="shared" ca="1" si="11"/>
        <v/>
      </c>
      <c r="N317" s="321" t="str">
        <f ca="1">IF(($B317=" ")," ",VLOOKUP($B317,'C10 Entry Sheet'!$A$16:$K$515,11,FALSE))</f>
        <v xml:space="preserve"> </v>
      </c>
    </row>
    <row r="318" spans="1:14" ht="21.75" hidden="1" customHeight="1">
      <c r="A318" s="311">
        <f t="shared" si="10"/>
        <v>302</v>
      </c>
      <c r="B318" s="202" t="str">
        <f ca="1">IF(ISBLANK('C10 Entry Sheet'!A317)," ",CELL("contents",'C10 Entry Sheet'!A317))</f>
        <v xml:space="preserve"> </v>
      </c>
      <c r="C318" s="203" t="str">
        <f ca="1">IF(($B318=" ")," ",VLOOKUP($B318,'C10 Entry Sheet'!$A$16:$K$515,2,FALSE))</f>
        <v xml:space="preserve"> </v>
      </c>
      <c r="D318" s="203" t="str">
        <f ca="1">IF(($B318=" ")," ",VLOOKUP($B318,'C10 Entry Sheet'!$A$16:$K$515,3,FALSE))</f>
        <v xml:space="preserve"> </v>
      </c>
      <c r="E318" s="204" t="str">
        <f ca="1">IF(($B318=" ")," ",VLOOKUP($B318,'C10 Entry Sheet'!$A$16:$K$515,6,FALSE))</f>
        <v xml:space="preserve"> </v>
      </c>
      <c r="F318" s="204" t="str">
        <f ca="1">IF(($B318=" ")," ",VLOOKUP($B318,'C10 Entry Sheet'!$A$16:$K$515,4,FALSE))</f>
        <v xml:space="preserve"> </v>
      </c>
      <c r="G318" s="204" t="str">
        <f ca="1">IF(($B318=" ")," ",VLOOKUP($B318,'C10 Entry Sheet'!$A$16:$K$515,5,FALSE))</f>
        <v xml:space="preserve"> </v>
      </c>
      <c r="H318" s="209" t="str">
        <f ca="1">IF(($B318=" "),"",VLOOKUP($B318,'C10 Entry Sheet'!$A$16:$K$515,7,FALSE))</f>
        <v/>
      </c>
      <c r="I318" s="205" t="str">
        <f ca="1">IF(($B318=" ")," ",VLOOKUP($B318,'C10 Entry Sheet'!$A$16:$K$515,8,FALSE))</f>
        <v xml:space="preserve"> </v>
      </c>
      <c r="J318" s="205" t="str">
        <f ca="1">IF(($B318=" ")," ",VLOOKUP($B318,'C10 Entry Sheet'!$A$16:$K$515,9,FALSE))</f>
        <v xml:space="preserve"> </v>
      </c>
      <c r="K318" s="205" t="str">
        <f ca="1">IF(($B318=" ")," ",VLOOKUP($B318,'C10 Entry Sheet'!$A$16:$K$515,10,FALSE))</f>
        <v xml:space="preserve"> </v>
      </c>
      <c r="L318" s="209" t="str">
        <f t="shared" ca="1" si="11"/>
        <v/>
      </c>
      <c r="M318" s="318" t="str">
        <f t="shared" ca="1" si="11"/>
        <v/>
      </c>
      <c r="N318" s="321" t="str">
        <f ca="1">IF(($B318=" ")," ",VLOOKUP($B318,'C10 Entry Sheet'!$A$16:$K$515,11,FALSE))</f>
        <v xml:space="preserve"> </v>
      </c>
    </row>
    <row r="319" spans="1:14" ht="21.75" hidden="1" customHeight="1">
      <c r="A319" s="311">
        <f t="shared" si="10"/>
        <v>303</v>
      </c>
      <c r="B319" s="202" t="str">
        <f ca="1">IF(ISBLANK('C10 Entry Sheet'!A318)," ",CELL("contents",'C10 Entry Sheet'!A318))</f>
        <v xml:space="preserve"> </v>
      </c>
      <c r="C319" s="203" t="str">
        <f ca="1">IF(($B319=" ")," ",VLOOKUP($B319,'C10 Entry Sheet'!$A$16:$K$515,2,FALSE))</f>
        <v xml:space="preserve"> </v>
      </c>
      <c r="D319" s="203" t="str">
        <f ca="1">IF(($B319=" ")," ",VLOOKUP($B319,'C10 Entry Sheet'!$A$16:$K$515,3,FALSE))</f>
        <v xml:space="preserve"> </v>
      </c>
      <c r="E319" s="204" t="str">
        <f ca="1">IF(($B319=" ")," ",VLOOKUP($B319,'C10 Entry Sheet'!$A$16:$K$515,6,FALSE))</f>
        <v xml:space="preserve"> </v>
      </c>
      <c r="F319" s="204" t="str">
        <f ca="1">IF(($B319=" ")," ",VLOOKUP($B319,'C10 Entry Sheet'!$A$16:$K$515,4,FALSE))</f>
        <v xml:space="preserve"> </v>
      </c>
      <c r="G319" s="204" t="str">
        <f ca="1">IF(($B319=" ")," ",VLOOKUP($B319,'C10 Entry Sheet'!$A$16:$K$515,5,FALSE))</f>
        <v xml:space="preserve"> </v>
      </c>
      <c r="H319" s="209" t="str">
        <f ca="1">IF(($B319=" "),"",VLOOKUP($B319,'C10 Entry Sheet'!$A$16:$K$515,7,FALSE))</f>
        <v/>
      </c>
      <c r="I319" s="205" t="str">
        <f ca="1">IF(($B319=" ")," ",VLOOKUP($B319,'C10 Entry Sheet'!$A$16:$K$515,8,FALSE))</f>
        <v xml:space="preserve"> </v>
      </c>
      <c r="J319" s="205" t="str">
        <f ca="1">IF(($B319=" ")," ",VLOOKUP($B319,'C10 Entry Sheet'!$A$16:$K$515,9,FALSE))</f>
        <v xml:space="preserve"> </v>
      </c>
      <c r="K319" s="205" t="str">
        <f ca="1">IF(($B319=" ")," ",VLOOKUP($B319,'C10 Entry Sheet'!$A$16:$K$515,10,FALSE))</f>
        <v xml:space="preserve"> </v>
      </c>
      <c r="L319" s="209" t="str">
        <f t="shared" ca="1" si="11"/>
        <v/>
      </c>
      <c r="M319" s="318" t="str">
        <f t="shared" ca="1" si="11"/>
        <v/>
      </c>
      <c r="N319" s="321" t="str">
        <f ca="1">IF(($B319=" ")," ",VLOOKUP($B319,'C10 Entry Sheet'!$A$16:$K$515,11,FALSE))</f>
        <v xml:space="preserve"> </v>
      </c>
    </row>
    <row r="320" spans="1:14" ht="21.75" hidden="1" customHeight="1">
      <c r="A320" s="311">
        <f t="shared" si="10"/>
        <v>304</v>
      </c>
      <c r="B320" s="202" t="str">
        <f ca="1">IF(ISBLANK('C10 Entry Sheet'!A319)," ",CELL("contents",'C10 Entry Sheet'!A319))</f>
        <v xml:space="preserve"> </v>
      </c>
      <c r="C320" s="203" t="str">
        <f ca="1">IF(($B320=" ")," ",VLOOKUP($B320,'C10 Entry Sheet'!$A$16:$K$515,2,FALSE))</f>
        <v xml:space="preserve"> </v>
      </c>
      <c r="D320" s="203" t="str">
        <f ca="1">IF(($B320=" ")," ",VLOOKUP($B320,'C10 Entry Sheet'!$A$16:$K$515,3,FALSE))</f>
        <v xml:space="preserve"> </v>
      </c>
      <c r="E320" s="204" t="str">
        <f ca="1">IF(($B320=" ")," ",VLOOKUP($B320,'C10 Entry Sheet'!$A$16:$K$515,6,FALSE))</f>
        <v xml:space="preserve"> </v>
      </c>
      <c r="F320" s="204" t="str">
        <f ca="1">IF(($B320=" ")," ",VLOOKUP($B320,'C10 Entry Sheet'!$A$16:$K$515,4,FALSE))</f>
        <v xml:space="preserve"> </v>
      </c>
      <c r="G320" s="204" t="str">
        <f ca="1">IF(($B320=" ")," ",VLOOKUP($B320,'C10 Entry Sheet'!$A$16:$K$515,5,FALSE))</f>
        <v xml:space="preserve"> </v>
      </c>
      <c r="H320" s="209" t="str">
        <f ca="1">IF(($B320=" "),"",VLOOKUP($B320,'C10 Entry Sheet'!$A$16:$K$515,7,FALSE))</f>
        <v/>
      </c>
      <c r="I320" s="205" t="str">
        <f ca="1">IF(($B320=" ")," ",VLOOKUP($B320,'C10 Entry Sheet'!$A$16:$K$515,8,FALSE))</f>
        <v xml:space="preserve"> </v>
      </c>
      <c r="J320" s="205" t="str">
        <f ca="1">IF(($B320=" ")," ",VLOOKUP($B320,'C10 Entry Sheet'!$A$16:$K$515,9,FALSE))</f>
        <v xml:space="preserve"> </v>
      </c>
      <c r="K320" s="205" t="str">
        <f ca="1">IF(($B320=" ")," ",VLOOKUP($B320,'C10 Entry Sheet'!$A$16:$K$515,10,FALSE))</f>
        <v xml:space="preserve"> </v>
      </c>
      <c r="L320" s="209" t="str">
        <f t="shared" ca="1" si="11"/>
        <v/>
      </c>
      <c r="M320" s="318" t="str">
        <f t="shared" ca="1" si="11"/>
        <v/>
      </c>
      <c r="N320" s="321" t="str">
        <f ca="1">IF(($B320=" ")," ",VLOOKUP($B320,'C10 Entry Sheet'!$A$16:$K$515,11,FALSE))</f>
        <v xml:space="preserve"> </v>
      </c>
    </row>
    <row r="321" spans="1:14" ht="21.75" hidden="1" customHeight="1">
      <c r="A321" s="311">
        <f t="shared" si="10"/>
        <v>305</v>
      </c>
      <c r="B321" s="202" t="str">
        <f ca="1">IF(ISBLANK('C10 Entry Sheet'!A320)," ",CELL("contents",'C10 Entry Sheet'!A320))</f>
        <v xml:space="preserve"> </v>
      </c>
      <c r="C321" s="203" t="str">
        <f ca="1">IF(($B321=" ")," ",VLOOKUP($B321,'C10 Entry Sheet'!$A$16:$K$515,2,FALSE))</f>
        <v xml:space="preserve"> </v>
      </c>
      <c r="D321" s="203" t="str">
        <f ca="1">IF(($B321=" ")," ",VLOOKUP($B321,'C10 Entry Sheet'!$A$16:$K$515,3,FALSE))</f>
        <v xml:space="preserve"> </v>
      </c>
      <c r="E321" s="204" t="str">
        <f ca="1">IF(($B321=" ")," ",VLOOKUP($B321,'C10 Entry Sheet'!$A$16:$K$515,6,FALSE))</f>
        <v xml:space="preserve"> </v>
      </c>
      <c r="F321" s="204" t="str">
        <f ca="1">IF(($B321=" ")," ",VLOOKUP($B321,'C10 Entry Sheet'!$A$16:$K$515,4,FALSE))</f>
        <v xml:space="preserve"> </v>
      </c>
      <c r="G321" s="204" t="str">
        <f ca="1">IF(($B321=" ")," ",VLOOKUP($B321,'C10 Entry Sheet'!$A$16:$K$515,5,FALSE))</f>
        <v xml:space="preserve"> </v>
      </c>
      <c r="H321" s="209" t="str">
        <f ca="1">IF(($B321=" "),"",VLOOKUP($B321,'C10 Entry Sheet'!$A$16:$K$515,7,FALSE))</f>
        <v/>
      </c>
      <c r="I321" s="205" t="str">
        <f ca="1">IF(($B321=" ")," ",VLOOKUP($B321,'C10 Entry Sheet'!$A$16:$K$515,8,FALSE))</f>
        <v xml:space="preserve"> </v>
      </c>
      <c r="J321" s="205" t="str">
        <f ca="1">IF(($B321=" ")," ",VLOOKUP($B321,'C10 Entry Sheet'!$A$16:$K$515,9,FALSE))</f>
        <v xml:space="preserve"> </v>
      </c>
      <c r="K321" s="205" t="str">
        <f ca="1">IF(($B321=" ")," ",VLOOKUP($B321,'C10 Entry Sheet'!$A$16:$K$515,10,FALSE))</f>
        <v xml:space="preserve"> </v>
      </c>
      <c r="L321" s="209" t="str">
        <f t="shared" ca="1" si="11"/>
        <v/>
      </c>
      <c r="M321" s="318" t="str">
        <f t="shared" ca="1" si="11"/>
        <v/>
      </c>
      <c r="N321" s="321" t="str">
        <f ca="1">IF(($B321=" ")," ",VLOOKUP($B321,'C10 Entry Sheet'!$A$16:$K$515,11,FALSE))</f>
        <v xml:space="preserve"> </v>
      </c>
    </row>
    <row r="322" spans="1:14" ht="21.75" hidden="1" customHeight="1">
      <c r="A322" s="311">
        <f t="shared" si="10"/>
        <v>306</v>
      </c>
      <c r="B322" s="202" t="str">
        <f ca="1">IF(ISBLANK('C10 Entry Sheet'!A321)," ",CELL("contents",'C10 Entry Sheet'!A321))</f>
        <v xml:space="preserve"> </v>
      </c>
      <c r="C322" s="203" t="str">
        <f ca="1">IF(($B322=" ")," ",VLOOKUP($B322,'C10 Entry Sheet'!$A$16:$K$515,2,FALSE))</f>
        <v xml:space="preserve"> </v>
      </c>
      <c r="D322" s="203" t="str">
        <f ca="1">IF(($B322=" ")," ",VLOOKUP($B322,'C10 Entry Sheet'!$A$16:$K$515,3,FALSE))</f>
        <v xml:space="preserve"> </v>
      </c>
      <c r="E322" s="204" t="str">
        <f ca="1">IF(($B322=" ")," ",VLOOKUP($B322,'C10 Entry Sheet'!$A$16:$K$515,6,FALSE))</f>
        <v xml:space="preserve"> </v>
      </c>
      <c r="F322" s="204" t="str">
        <f ca="1">IF(($B322=" ")," ",VLOOKUP($B322,'C10 Entry Sheet'!$A$16:$K$515,4,FALSE))</f>
        <v xml:space="preserve"> </v>
      </c>
      <c r="G322" s="204" t="str">
        <f ca="1">IF(($B322=" ")," ",VLOOKUP($B322,'C10 Entry Sheet'!$A$16:$K$515,5,FALSE))</f>
        <v xml:space="preserve"> </v>
      </c>
      <c r="H322" s="209" t="str">
        <f ca="1">IF(($B322=" "),"",VLOOKUP($B322,'C10 Entry Sheet'!$A$16:$K$515,7,FALSE))</f>
        <v/>
      </c>
      <c r="I322" s="205" t="str">
        <f ca="1">IF(($B322=" ")," ",VLOOKUP($B322,'C10 Entry Sheet'!$A$16:$K$515,8,FALSE))</f>
        <v xml:space="preserve"> </v>
      </c>
      <c r="J322" s="205" t="str">
        <f ca="1">IF(($B322=" ")," ",VLOOKUP($B322,'C10 Entry Sheet'!$A$16:$K$515,9,FALSE))</f>
        <v xml:space="preserve"> </v>
      </c>
      <c r="K322" s="205" t="str">
        <f ca="1">IF(($B322=" ")," ",VLOOKUP($B322,'C10 Entry Sheet'!$A$16:$K$515,10,FALSE))</f>
        <v xml:space="preserve"> </v>
      </c>
      <c r="L322" s="209" t="str">
        <f t="shared" ca="1" si="11"/>
        <v/>
      </c>
      <c r="M322" s="318" t="str">
        <f t="shared" ca="1" si="11"/>
        <v/>
      </c>
      <c r="N322" s="321" t="str">
        <f ca="1">IF(($B322=" ")," ",VLOOKUP($B322,'C10 Entry Sheet'!$A$16:$K$515,11,FALSE))</f>
        <v xml:space="preserve"> </v>
      </c>
    </row>
    <row r="323" spans="1:14" ht="21.75" hidden="1" customHeight="1">
      <c r="A323" s="311">
        <f t="shared" si="10"/>
        <v>307</v>
      </c>
      <c r="B323" s="202" t="str">
        <f ca="1">IF(ISBLANK('C10 Entry Sheet'!A322)," ",CELL("contents",'C10 Entry Sheet'!A322))</f>
        <v xml:space="preserve"> </v>
      </c>
      <c r="C323" s="203" t="str">
        <f ca="1">IF(($B323=" ")," ",VLOOKUP($B323,'C10 Entry Sheet'!$A$16:$K$515,2,FALSE))</f>
        <v xml:space="preserve"> </v>
      </c>
      <c r="D323" s="203" t="str">
        <f ca="1">IF(($B323=" ")," ",VLOOKUP($B323,'C10 Entry Sheet'!$A$16:$K$515,3,FALSE))</f>
        <v xml:space="preserve"> </v>
      </c>
      <c r="E323" s="204" t="str">
        <f ca="1">IF(($B323=" ")," ",VLOOKUP($B323,'C10 Entry Sheet'!$A$16:$K$515,6,FALSE))</f>
        <v xml:space="preserve"> </v>
      </c>
      <c r="F323" s="204" t="str">
        <f ca="1">IF(($B323=" ")," ",VLOOKUP($B323,'C10 Entry Sheet'!$A$16:$K$515,4,FALSE))</f>
        <v xml:space="preserve"> </v>
      </c>
      <c r="G323" s="204" t="str">
        <f ca="1">IF(($B323=" ")," ",VLOOKUP($B323,'C10 Entry Sheet'!$A$16:$K$515,5,FALSE))</f>
        <v xml:space="preserve"> </v>
      </c>
      <c r="H323" s="209" t="str">
        <f ca="1">IF(($B323=" "),"",VLOOKUP($B323,'C10 Entry Sheet'!$A$16:$K$515,7,FALSE))</f>
        <v/>
      </c>
      <c r="I323" s="205" t="str">
        <f ca="1">IF(($B323=" ")," ",VLOOKUP($B323,'C10 Entry Sheet'!$A$16:$K$515,8,FALSE))</f>
        <v xml:space="preserve"> </v>
      </c>
      <c r="J323" s="205" t="str">
        <f ca="1">IF(($B323=" ")," ",VLOOKUP($B323,'C10 Entry Sheet'!$A$16:$K$515,9,FALSE))</f>
        <v xml:space="preserve"> </v>
      </c>
      <c r="K323" s="205" t="str">
        <f ca="1">IF(($B323=" ")," ",VLOOKUP($B323,'C10 Entry Sheet'!$A$16:$K$515,10,FALSE))</f>
        <v xml:space="preserve"> </v>
      </c>
      <c r="L323" s="209" t="str">
        <f t="shared" ca="1" si="11"/>
        <v/>
      </c>
      <c r="M323" s="318" t="str">
        <f t="shared" ca="1" si="11"/>
        <v/>
      </c>
      <c r="N323" s="321" t="str">
        <f ca="1">IF(($B323=" ")," ",VLOOKUP($B323,'C10 Entry Sheet'!$A$16:$K$515,11,FALSE))</f>
        <v xml:space="preserve"> </v>
      </c>
    </row>
    <row r="324" spans="1:14" ht="21.75" hidden="1" customHeight="1">
      <c r="A324" s="311">
        <f t="shared" ref="A324:A387" si="12">SUM(A323+1)</f>
        <v>308</v>
      </c>
      <c r="B324" s="202" t="str">
        <f ca="1">IF(ISBLANK('C10 Entry Sheet'!A323)," ",CELL("contents",'C10 Entry Sheet'!A323))</f>
        <v xml:space="preserve"> </v>
      </c>
      <c r="C324" s="203" t="str">
        <f ca="1">IF(($B324=" ")," ",VLOOKUP($B324,'C10 Entry Sheet'!$A$16:$K$515,2,FALSE))</f>
        <v xml:space="preserve"> </v>
      </c>
      <c r="D324" s="203" t="str">
        <f ca="1">IF(($B324=" ")," ",VLOOKUP($B324,'C10 Entry Sheet'!$A$16:$K$515,3,FALSE))</f>
        <v xml:space="preserve"> </v>
      </c>
      <c r="E324" s="204" t="str">
        <f ca="1">IF(($B324=" ")," ",VLOOKUP($B324,'C10 Entry Sheet'!$A$16:$K$515,6,FALSE))</f>
        <v xml:space="preserve"> </v>
      </c>
      <c r="F324" s="204" t="str">
        <f ca="1">IF(($B324=" ")," ",VLOOKUP($B324,'C10 Entry Sheet'!$A$16:$K$515,4,FALSE))</f>
        <v xml:space="preserve"> </v>
      </c>
      <c r="G324" s="204" t="str">
        <f ca="1">IF(($B324=" ")," ",VLOOKUP($B324,'C10 Entry Sheet'!$A$16:$K$515,5,FALSE))</f>
        <v xml:space="preserve"> </v>
      </c>
      <c r="H324" s="209" t="str">
        <f ca="1">IF(($B324=" "),"",VLOOKUP($B324,'C10 Entry Sheet'!$A$16:$K$515,7,FALSE))</f>
        <v/>
      </c>
      <c r="I324" s="205" t="str">
        <f ca="1">IF(($B324=" ")," ",VLOOKUP($B324,'C10 Entry Sheet'!$A$16:$K$515,8,FALSE))</f>
        <v xml:space="preserve"> </v>
      </c>
      <c r="J324" s="205" t="str">
        <f ca="1">IF(($B324=" ")," ",VLOOKUP($B324,'C10 Entry Sheet'!$A$16:$K$515,9,FALSE))</f>
        <v xml:space="preserve"> </v>
      </c>
      <c r="K324" s="205" t="str">
        <f ca="1">IF(($B324=" ")," ",VLOOKUP($B324,'C10 Entry Sheet'!$A$16:$K$515,10,FALSE))</f>
        <v xml:space="preserve"> </v>
      </c>
      <c r="L324" s="209" t="str">
        <f t="shared" ca="1" si="11"/>
        <v/>
      </c>
      <c r="M324" s="318" t="str">
        <f t="shared" ca="1" si="11"/>
        <v/>
      </c>
      <c r="N324" s="321" t="str">
        <f ca="1">IF(($B324=" ")," ",VLOOKUP($B324,'C10 Entry Sheet'!$A$16:$K$515,11,FALSE))</f>
        <v xml:space="preserve"> </v>
      </c>
    </row>
    <row r="325" spans="1:14" ht="21.75" hidden="1" customHeight="1">
      <c r="A325" s="311">
        <f t="shared" si="12"/>
        <v>309</v>
      </c>
      <c r="B325" s="202" t="str">
        <f ca="1">IF(ISBLANK('C10 Entry Sheet'!A324)," ",CELL("contents",'C10 Entry Sheet'!A324))</f>
        <v xml:space="preserve"> </v>
      </c>
      <c r="C325" s="203" t="str">
        <f ca="1">IF(($B325=" ")," ",VLOOKUP($B325,'C10 Entry Sheet'!$A$16:$K$515,2,FALSE))</f>
        <v xml:space="preserve"> </v>
      </c>
      <c r="D325" s="203" t="str">
        <f ca="1">IF(($B325=" ")," ",VLOOKUP($B325,'C10 Entry Sheet'!$A$16:$K$515,3,FALSE))</f>
        <v xml:space="preserve"> </v>
      </c>
      <c r="E325" s="204" t="str">
        <f ca="1">IF(($B325=" ")," ",VLOOKUP($B325,'C10 Entry Sheet'!$A$16:$K$515,6,FALSE))</f>
        <v xml:space="preserve"> </v>
      </c>
      <c r="F325" s="204" t="str">
        <f ca="1">IF(($B325=" ")," ",VLOOKUP($B325,'C10 Entry Sheet'!$A$16:$K$515,4,FALSE))</f>
        <v xml:space="preserve"> </v>
      </c>
      <c r="G325" s="204" t="str">
        <f ca="1">IF(($B325=" ")," ",VLOOKUP($B325,'C10 Entry Sheet'!$A$16:$K$515,5,FALSE))</f>
        <v xml:space="preserve"> </v>
      </c>
      <c r="H325" s="209" t="str">
        <f ca="1">IF(($B325=" "),"",VLOOKUP($B325,'C10 Entry Sheet'!$A$16:$K$515,7,FALSE))</f>
        <v/>
      </c>
      <c r="I325" s="205" t="str">
        <f ca="1">IF(($B325=" ")," ",VLOOKUP($B325,'C10 Entry Sheet'!$A$16:$K$515,8,FALSE))</f>
        <v xml:space="preserve"> </v>
      </c>
      <c r="J325" s="205" t="str">
        <f ca="1">IF(($B325=" ")," ",VLOOKUP($B325,'C10 Entry Sheet'!$A$16:$K$515,9,FALSE))</f>
        <v xml:space="preserve"> </v>
      </c>
      <c r="K325" s="205" t="str">
        <f ca="1">IF(($B325=" ")," ",VLOOKUP($B325,'C10 Entry Sheet'!$A$16:$K$515,10,FALSE))</f>
        <v xml:space="preserve"> </v>
      </c>
      <c r="L325" s="209" t="str">
        <f t="shared" ca="1" si="11"/>
        <v/>
      </c>
      <c r="M325" s="318" t="str">
        <f t="shared" ca="1" si="11"/>
        <v/>
      </c>
      <c r="N325" s="321" t="str">
        <f ca="1">IF(($B325=" ")," ",VLOOKUP($B325,'C10 Entry Sheet'!$A$16:$K$515,11,FALSE))</f>
        <v xml:space="preserve"> </v>
      </c>
    </row>
    <row r="326" spans="1:14" ht="21.75" hidden="1" customHeight="1">
      <c r="A326" s="311">
        <f t="shared" si="12"/>
        <v>310</v>
      </c>
      <c r="B326" s="202" t="str">
        <f ca="1">IF(ISBLANK('C10 Entry Sheet'!A325)," ",CELL("contents",'C10 Entry Sheet'!A325))</f>
        <v xml:space="preserve"> </v>
      </c>
      <c r="C326" s="203" t="str">
        <f ca="1">IF(($B326=" ")," ",VLOOKUP($B326,'C10 Entry Sheet'!$A$16:$K$515,2,FALSE))</f>
        <v xml:space="preserve"> </v>
      </c>
      <c r="D326" s="203" t="str">
        <f ca="1">IF(($B326=" ")," ",VLOOKUP($B326,'C10 Entry Sheet'!$A$16:$K$515,3,FALSE))</f>
        <v xml:space="preserve"> </v>
      </c>
      <c r="E326" s="204" t="str">
        <f ca="1">IF(($B326=" ")," ",VLOOKUP($B326,'C10 Entry Sheet'!$A$16:$K$515,6,FALSE))</f>
        <v xml:space="preserve"> </v>
      </c>
      <c r="F326" s="204" t="str">
        <f ca="1">IF(($B326=" ")," ",VLOOKUP($B326,'C10 Entry Sheet'!$A$16:$K$515,4,FALSE))</f>
        <v xml:space="preserve"> </v>
      </c>
      <c r="G326" s="204" t="str">
        <f ca="1">IF(($B326=" ")," ",VLOOKUP($B326,'C10 Entry Sheet'!$A$16:$K$515,5,FALSE))</f>
        <v xml:space="preserve"> </v>
      </c>
      <c r="H326" s="209" t="str">
        <f ca="1">IF(($B326=" "),"",VLOOKUP($B326,'C10 Entry Sheet'!$A$16:$K$515,7,FALSE))</f>
        <v/>
      </c>
      <c r="I326" s="205" t="str">
        <f ca="1">IF(($B326=" ")," ",VLOOKUP($B326,'C10 Entry Sheet'!$A$16:$K$515,8,FALSE))</f>
        <v xml:space="preserve"> </v>
      </c>
      <c r="J326" s="205" t="str">
        <f ca="1">IF(($B326=" ")," ",VLOOKUP($B326,'C10 Entry Sheet'!$A$16:$K$515,9,FALSE))</f>
        <v xml:space="preserve"> </v>
      </c>
      <c r="K326" s="205" t="str">
        <f ca="1">IF(($B326=" ")," ",VLOOKUP($B326,'C10 Entry Sheet'!$A$16:$K$515,10,FALSE))</f>
        <v xml:space="preserve"> </v>
      </c>
      <c r="L326" s="209" t="str">
        <f t="shared" ca="1" si="11"/>
        <v/>
      </c>
      <c r="M326" s="318" t="str">
        <f t="shared" ca="1" si="11"/>
        <v/>
      </c>
      <c r="N326" s="321" t="str">
        <f ca="1">IF(($B326=" ")," ",VLOOKUP($B326,'C10 Entry Sheet'!$A$16:$K$515,11,FALSE))</f>
        <v xml:space="preserve"> </v>
      </c>
    </row>
    <row r="327" spans="1:14" ht="21.75" hidden="1" customHeight="1">
      <c r="A327" s="311">
        <f t="shared" si="12"/>
        <v>311</v>
      </c>
      <c r="B327" s="202" t="str">
        <f ca="1">IF(ISBLANK('C10 Entry Sheet'!A326)," ",CELL("contents",'C10 Entry Sheet'!A326))</f>
        <v xml:space="preserve"> </v>
      </c>
      <c r="C327" s="203" t="str">
        <f ca="1">IF(($B327=" ")," ",VLOOKUP($B327,'C10 Entry Sheet'!$A$16:$K$515,2,FALSE))</f>
        <v xml:space="preserve"> </v>
      </c>
      <c r="D327" s="203" t="str">
        <f ca="1">IF(($B327=" ")," ",VLOOKUP($B327,'C10 Entry Sheet'!$A$16:$K$515,3,FALSE))</f>
        <v xml:space="preserve"> </v>
      </c>
      <c r="E327" s="204" t="str">
        <f ca="1">IF(($B327=" ")," ",VLOOKUP($B327,'C10 Entry Sheet'!$A$16:$K$515,6,FALSE))</f>
        <v xml:space="preserve"> </v>
      </c>
      <c r="F327" s="204" t="str">
        <f ca="1">IF(($B327=" ")," ",VLOOKUP($B327,'C10 Entry Sheet'!$A$16:$K$515,4,FALSE))</f>
        <v xml:space="preserve"> </v>
      </c>
      <c r="G327" s="204" t="str">
        <f ca="1">IF(($B327=" ")," ",VLOOKUP($B327,'C10 Entry Sheet'!$A$16:$K$515,5,FALSE))</f>
        <v xml:space="preserve"> </v>
      </c>
      <c r="H327" s="209" t="str">
        <f ca="1">IF(($B327=" "),"",VLOOKUP($B327,'C10 Entry Sheet'!$A$16:$K$515,7,FALSE))</f>
        <v/>
      </c>
      <c r="I327" s="205" t="str">
        <f ca="1">IF(($B327=" ")," ",VLOOKUP($B327,'C10 Entry Sheet'!$A$16:$K$515,8,FALSE))</f>
        <v xml:space="preserve"> </v>
      </c>
      <c r="J327" s="205" t="str">
        <f ca="1">IF(($B327=" ")," ",VLOOKUP($B327,'C10 Entry Sheet'!$A$16:$K$515,9,FALSE))</f>
        <v xml:space="preserve"> </v>
      </c>
      <c r="K327" s="205" t="str">
        <f ca="1">IF(($B327=" ")," ",VLOOKUP($B327,'C10 Entry Sheet'!$A$16:$K$515,10,FALSE))</f>
        <v xml:space="preserve"> </v>
      </c>
      <c r="L327" s="209" t="str">
        <f t="shared" ca="1" si="11"/>
        <v/>
      </c>
      <c r="M327" s="318" t="str">
        <f t="shared" ca="1" si="11"/>
        <v/>
      </c>
      <c r="N327" s="321" t="str">
        <f ca="1">IF(($B327=" ")," ",VLOOKUP($B327,'C10 Entry Sheet'!$A$16:$K$515,11,FALSE))</f>
        <v xml:space="preserve"> </v>
      </c>
    </row>
    <row r="328" spans="1:14" ht="21.75" hidden="1" customHeight="1">
      <c r="A328" s="311">
        <f t="shared" si="12"/>
        <v>312</v>
      </c>
      <c r="B328" s="202" t="str">
        <f ca="1">IF(ISBLANK('C10 Entry Sheet'!A327)," ",CELL("contents",'C10 Entry Sheet'!A327))</f>
        <v xml:space="preserve"> </v>
      </c>
      <c r="C328" s="203" t="str">
        <f ca="1">IF(($B328=" ")," ",VLOOKUP($B328,'C10 Entry Sheet'!$A$16:$K$515,2,FALSE))</f>
        <v xml:space="preserve"> </v>
      </c>
      <c r="D328" s="203" t="str">
        <f ca="1">IF(($B328=" ")," ",VLOOKUP($B328,'C10 Entry Sheet'!$A$16:$K$515,3,FALSE))</f>
        <v xml:space="preserve"> </v>
      </c>
      <c r="E328" s="204" t="str">
        <f ca="1">IF(($B328=" ")," ",VLOOKUP($B328,'C10 Entry Sheet'!$A$16:$K$515,6,FALSE))</f>
        <v xml:space="preserve"> </v>
      </c>
      <c r="F328" s="204" t="str">
        <f ca="1">IF(($B328=" ")," ",VLOOKUP($B328,'C10 Entry Sheet'!$A$16:$K$515,4,FALSE))</f>
        <v xml:space="preserve"> </v>
      </c>
      <c r="G328" s="204" t="str">
        <f ca="1">IF(($B328=" ")," ",VLOOKUP($B328,'C10 Entry Sheet'!$A$16:$K$515,5,FALSE))</f>
        <v xml:space="preserve"> </v>
      </c>
      <c r="H328" s="209" t="str">
        <f ca="1">IF(($B328=" "),"",VLOOKUP($B328,'C10 Entry Sheet'!$A$16:$K$515,7,FALSE))</f>
        <v/>
      </c>
      <c r="I328" s="205" t="str">
        <f ca="1">IF(($B328=" ")," ",VLOOKUP($B328,'C10 Entry Sheet'!$A$16:$K$515,8,FALSE))</f>
        <v xml:space="preserve"> </v>
      </c>
      <c r="J328" s="205" t="str">
        <f ca="1">IF(($B328=" ")," ",VLOOKUP($B328,'C10 Entry Sheet'!$A$16:$K$515,9,FALSE))</f>
        <v xml:space="preserve"> </v>
      </c>
      <c r="K328" s="205" t="str">
        <f ca="1">IF(($B328=" ")," ",VLOOKUP($B328,'C10 Entry Sheet'!$A$16:$K$515,10,FALSE))</f>
        <v xml:space="preserve"> </v>
      </c>
      <c r="L328" s="209" t="str">
        <f t="shared" ca="1" si="11"/>
        <v/>
      </c>
      <c r="M328" s="318" t="str">
        <f t="shared" ca="1" si="11"/>
        <v/>
      </c>
      <c r="N328" s="321" t="str">
        <f ca="1">IF(($B328=" ")," ",VLOOKUP($B328,'C10 Entry Sheet'!$A$16:$K$515,11,FALSE))</f>
        <v xml:space="preserve"> </v>
      </c>
    </row>
    <row r="329" spans="1:14" ht="21.75" hidden="1" customHeight="1">
      <c r="A329" s="311">
        <f t="shared" si="12"/>
        <v>313</v>
      </c>
      <c r="B329" s="202" t="str">
        <f ca="1">IF(ISBLANK('C10 Entry Sheet'!A328)," ",CELL("contents",'C10 Entry Sheet'!A328))</f>
        <v xml:space="preserve"> </v>
      </c>
      <c r="C329" s="203" t="str">
        <f ca="1">IF(($B329=" ")," ",VLOOKUP($B329,'C10 Entry Sheet'!$A$16:$K$515,2,FALSE))</f>
        <v xml:space="preserve"> </v>
      </c>
      <c r="D329" s="203" t="str">
        <f ca="1">IF(($B329=" ")," ",VLOOKUP($B329,'C10 Entry Sheet'!$A$16:$K$515,3,FALSE))</f>
        <v xml:space="preserve"> </v>
      </c>
      <c r="E329" s="204" t="str">
        <f ca="1">IF(($B329=" ")," ",VLOOKUP($B329,'C10 Entry Sheet'!$A$16:$K$515,6,FALSE))</f>
        <v xml:space="preserve"> </v>
      </c>
      <c r="F329" s="204" t="str">
        <f ca="1">IF(($B329=" ")," ",VLOOKUP($B329,'C10 Entry Sheet'!$A$16:$K$515,4,FALSE))</f>
        <v xml:space="preserve"> </v>
      </c>
      <c r="G329" s="204" t="str">
        <f ca="1">IF(($B329=" ")," ",VLOOKUP($B329,'C10 Entry Sheet'!$A$16:$K$515,5,FALSE))</f>
        <v xml:space="preserve"> </v>
      </c>
      <c r="H329" s="209" t="str">
        <f ca="1">IF(($B329=" "),"",VLOOKUP($B329,'C10 Entry Sheet'!$A$16:$K$515,7,FALSE))</f>
        <v/>
      </c>
      <c r="I329" s="205" t="str">
        <f ca="1">IF(($B329=" ")," ",VLOOKUP($B329,'C10 Entry Sheet'!$A$16:$K$515,8,FALSE))</f>
        <v xml:space="preserve"> </v>
      </c>
      <c r="J329" s="205" t="str">
        <f ca="1">IF(($B329=" ")," ",VLOOKUP($B329,'C10 Entry Sheet'!$A$16:$K$515,9,FALSE))</f>
        <v xml:space="preserve"> </v>
      </c>
      <c r="K329" s="205" t="str">
        <f ca="1">IF(($B329=" ")," ",VLOOKUP($B329,'C10 Entry Sheet'!$A$16:$K$515,10,FALSE))</f>
        <v xml:space="preserve"> </v>
      </c>
      <c r="L329" s="209" t="str">
        <f t="shared" ca="1" si="11"/>
        <v/>
      </c>
      <c r="M329" s="318" t="str">
        <f t="shared" ca="1" si="11"/>
        <v/>
      </c>
      <c r="N329" s="321" t="str">
        <f ca="1">IF(($B329=" ")," ",VLOOKUP($B329,'C10 Entry Sheet'!$A$16:$K$515,11,FALSE))</f>
        <v xml:space="preserve"> </v>
      </c>
    </row>
    <row r="330" spans="1:14" ht="21.75" hidden="1" customHeight="1">
      <c r="A330" s="311">
        <f t="shared" si="12"/>
        <v>314</v>
      </c>
      <c r="B330" s="202" t="str">
        <f ca="1">IF(ISBLANK('C10 Entry Sheet'!A329)," ",CELL("contents",'C10 Entry Sheet'!A329))</f>
        <v xml:space="preserve"> </v>
      </c>
      <c r="C330" s="203" t="str">
        <f ca="1">IF(($B330=" ")," ",VLOOKUP($B330,'C10 Entry Sheet'!$A$16:$K$515,2,FALSE))</f>
        <v xml:space="preserve"> </v>
      </c>
      <c r="D330" s="203" t="str">
        <f ca="1">IF(($B330=" ")," ",VLOOKUP($B330,'C10 Entry Sheet'!$A$16:$K$515,3,FALSE))</f>
        <v xml:space="preserve"> </v>
      </c>
      <c r="E330" s="204" t="str">
        <f ca="1">IF(($B330=" ")," ",VLOOKUP($B330,'C10 Entry Sheet'!$A$16:$K$515,6,FALSE))</f>
        <v xml:space="preserve"> </v>
      </c>
      <c r="F330" s="204" t="str">
        <f ca="1">IF(($B330=" ")," ",VLOOKUP($B330,'C10 Entry Sheet'!$A$16:$K$515,4,FALSE))</f>
        <v xml:space="preserve"> </v>
      </c>
      <c r="G330" s="204" t="str">
        <f ca="1">IF(($B330=" ")," ",VLOOKUP($B330,'C10 Entry Sheet'!$A$16:$K$515,5,FALSE))</f>
        <v xml:space="preserve"> </v>
      </c>
      <c r="H330" s="209" t="str">
        <f ca="1">IF(($B330=" "),"",VLOOKUP($B330,'C10 Entry Sheet'!$A$16:$K$515,7,FALSE))</f>
        <v/>
      </c>
      <c r="I330" s="205" t="str">
        <f ca="1">IF(($B330=" ")," ",VLOOKUP($B330,'C10 Entry Sheet'!$A$16:$K$515,8,FALSE))</f>
        <v xml:space="preserve"> </v>
      </c>
      <c r="J330" s="205" t="str">
        <f ca="1">IF(($B330=" ")," ",VLOOKUP($B330,'C10 Entry Sheet'!$A$16:$K$515,9,FALSE))</f>
        <v xml:space="preserve"> </v>
      </c>
      <c r="K330" s="205" t="str">
        <f ca="1">IF(($B330=" ")," ",VLOOKUP($B330,'C10 Entry Sheet'!$A$16:$K$515,10,FALSE))</f>
        <v xml:space="preserve"> </v>
      </c>
      <c r="L330" s="209" t="str">
        <f t="shared" ca="1" si="11"/>
        <v/>
      </c>
      <c r="M330" s="318" t="str">
        <f t="shared" ca="1" si="11"/>
        <v/>
      </c>
      <c r="N330" s="321" t="str">
        <f ca="1">IF(($B330=" ")," ",VLOOKUP($B330,'C10 Entry Sheet'!$A$16:$K$515,11,FALSE))</f>
        <v xml:space="preserve"> </v>
      </c>
    </row>
    <row r="331" spans="1:14" ht="21.75" hidden="1" customHeight="1">
      <c r="A331" s="311">
        <f t="shared" si="12"/>
        <v>315</v>
      </c>
      <c r="B331" s="202" t="str">
        <f ca="1">IF(ISBLANK('C10 Entry Sheet'!A330)," ",CELL("contents",'C10 Entry Sheet'!A330))</f>
        <v xml:space="preserve"> </v>
      </c>
      <c r="C331" s="203" t="str">
        <f ca="1">IF(($B331=" ")," ",VLOOKUP($B331,'C10 Entry Sheet'!$A$16:$K$515,2,FALSE))</f>
        <v xml:space="preserve"> </v>
      </c>
      <c r="D331" s="203" t="str">
        <f ca="1">IF(($B331=" ")," ",VLOOKUP($B331,'C10 Entry Sheet'!$A$16:$K$515,3,FALSE))</f>
        <v xml:space="preserve"> </v>
      </c>
      <c r="E331" s="204" t="str">
        <f ca="1">IF(($B331=" ")," ",VLOOKUP($B331,'C10 Entry Sheet'!$A$16:$K$515,6,FALSE))</f>
        <v xml:space="preserve"> </v>
      </c>
      <c r="F331" s="204" t="str">
        <f ca="1">IF(($B331=" ")," ",VLOOKUP($B331,'C10 Entry Sheet'!$A$16:$K$515,4,FALSE))</f>
        <v xml:space="preserve"> </v>
      </c>
      <c r="G331" s="204" t="str">
        <f ca="1">IF(($B331=" ")," ",VLOOKUP($B331,'C10 Entry Sheet'!$A$16:$K$515,5,FALSE))</f>
        <v xml:space="preserve"> </v>
      </c>
      <c r="H331" s="209" t="str">
        <f ca="1">IF(($B331=" "),"",VLOOKUP($B331,'C10 Entry Sheet'!$A$16:$K$515,7,FALSE))</f>
        <v/>
      </c>
      <c r="I331" s="205" t="str">
        <f ca="1">IF(($B331=" ")," ",VLOOKUP($B331,'C10 Entry Sheet'!$A$16:$K$515,8,FALSE))</f>
        <v xml:space="preserve"> </v>
      </c>
      <c r="J331" s="205" t="str">
        <f ca="1">IF(($B331=" ")," ",VLOOKUP($B331,'C10 Entry Sheet'!$A$16:$K$515,9,FALSE))</f>
        <v xml:space="preserve"> </v>
      </c>
      <c r="K331" s="205" t="str">
        <f ca="1">IF(($B331=" ")," ",VLOOKUP($B331,'C10 Entry Sheet'!$A$16:$K$515,10,FALSE))</f>
        <v xml:space="preserve"> </v>
      </c>
      <c r="L331" s="209" t="str">
        <f t="shared" ca="1" si="11"/>
        <v/>
      </c>
      <c r="M331" s="318" t="str">
        <f t="shared" ca="1" si="11"/>
        <v/>
      </c>
      <c r="N331" s="321" t="str">
        <f ca="1">IF(($B331=" ")," ",VLOOKUP($B331,'C10 Entry Sheet'!$A$16:$K$515,11,FALSE))</f>
        <v xml:space="preserve"> </v>
      </c>
    </row>
    <row r="332" spans="1:14" ht="21.75" hidden="1" customHeight="1">
      <c r="A332" s="311">
        <f t="shared" si="12"/>
        <v>316</v>
      </c>
      <c r="B332" s="202" t="str">
        <f ca="1">IF(ISBLANK('C10 Entry Sheet'!A331)," ",CELL("contents",'C10 Entry Sheet'!A331))</f>
        <v xml:space="preserve"> </v>
      </c>
      <c r="C332" s="203" t="str">
        <f ca="1">IF(($B332=" ")," ",VLOOKUP($B332,'C10 Entry Sheet'!$A$16:$K$515,2,FALSE))</f>
        <v xml:space="preserve"> </v>
      </c>
      <c r="D332" s="203" t="str">
        <f ca="1">IF(($B332=" ")," ",VLOOKUP($B332,'C10 Entry Sheet'!$A$16:$K$515,3,FALSE))</f>
        <v xml:space="preserve"> </v>
      </c>
      <c r="E332" s="204" t="str">
        <f ca="1">IF(($B332=" ")," ",VLOOKUP($B332,'C10 Entry Sheet'!$A$16:$K$515,6,FALSE))</f>
        <v xml:space="preserve"> </v>
      </c>
      <c r="F332" s="204" t="str">
        <f ca="1">IF(($B332=" ")," ",VLOOKUP($B332,'C10 Entry Sheet'!$A$16:$K$515,4,FALSE))</f>
        <v xml:space="preserve"> </v>
      </c>
      <c r="G332" s="204" t="str">
        <f ca="1">IF(($B332=" ")," ",VLOOKUP($B332,'C10 Entry Sheet'!$A$16:$K$515,5,FALSE))</f>
        <v xml:space="preserve"> </v>
      </c>
      <c r="H332" s="209" t="str">
        <f ca="1">IF(($B332=" "),"",VLOOKUP($B332,'C10 Entry Sheet'!$A$16:$K$515,7,FALSE))</f>
        <v/>
      </c>
      <c r="I332" s="205" t="str">
        <f ca="1">IF(($B332=" ")," ",VLOOKUP($B332,'C10 Entry Sheet'!$A$16:$K$515,8,FALSE))</f>
        <v xml:space="preserve"> </v>
      </c>
      <c r="J332" s="205" t="str">
        <f ca="1">IF(($B332=" ")," ",VLOOKUP($B332,'C10 Entry Sheet'!$A$16:$K$515,9,FALSE))</f>
        <v xml:space="preserve"> </v>
      </c>
      <c r="K332" s="205" t="str">
        <f ca="1">IF(($B332=" ")," ",VLOOKUP($B332,'C10 Entry Sheet'!$A$16:$K$515,10,FALSE))</f>
        <v xml:space="preserve"> </v>
      </c>
      <c r="L332" s="209" t="str">
        <f t="shared" ca="1" si="11"/>
        <v/>
      </c>
      <c r="M332" s="318" t="str">
        <f t="shared" ca="1" si="11"/>
        <v/>
      </c>
      <c r="N332" s="321" t="str">
        <f ca="1">IF(($B332=" ")," ",VLOOKUP($B332,'C10 Entry Sheet'!$A$16:$K$515,11,FALSE))</f>
        <v xml:space="preserve"> </v>
      </c>
    </row>
    <row r="333" spans="1:14" ht="21.75" hidden="1" customHeight="1">
      <c r="A333" s="311">
        <f t="shared" si="12"/>
        <v>317</v>
      </c>
      <c r="B333" s="202" t="str">
        <f ca="1">IF(ISBLANK('C10 Entry Sheet'!A332)," ",CELL("contents",'C10 Entry Sheet'!A332))</f>
        <v xml:space="preserve"> </v>
      </c>
      <c r="C333" s="203" t="str">
        <f ca="1">IF(($B333=" ")," ",VLOOKUP($B333,'C10 Entry Sheet'!$A$16:$K$515,2,FALSE))</f>
        <v xml:space="preserve"> </v>
      </c>
      <c r="D333" s="203" t="str">
        <f ca="1">IF(($B333=" ")," ",VLOOKUP($B333,'C10 Entry Sheet'!$A$16:$K$515,3,FALSE))</f>
        <v xml:space="preserve"> </v>
      </c>
      <c r="E333" s="204" t="str">
        <f ca="1">IF(($B333=" ")," ",VLOOKUP($B333,'C10 Entry Sheet'!$A$16:$K$515,6,FALSE))</f>
        <v xml:space="preserve"> </v>
      </c>
      <c r="F333" s="204" t="str">
        <f ca="1">IF(($B333=" ")," ",VLOOKUP($B333,'C10 Entry Sheet'!$A$16:$K$515,4,FALSE))</f>
        <v xml:space="preserve"> </v>
      </c>
      <c r="G333" s="204" t="str">
        <f ca="1">IF(($B333=" ")," ",VLOOKUP($B333,'C10 Entry Sheet'!$A$16:$K$515,5,FALSE))</f>
        <v xml:space="preserve"> </v>
      </c>
      <c r="H333" s="209" t="str">
        <f ca="1">IF(($B333=" "),"",VLOOKUP($B333,'C10 Entry Sheet'!$A$16:$K$515,7,FALSE))</f>
        <v/>
      </c>
      <c r="I333" s="205" t="str">
        <f ca="1">IF(($B333=" ")," ",VLOOKUP($B333,'C10 Entry Sheet'!$A$16:$K$515,8,FALSE))</f>
        <v xml:space="preserve"> </v>
      </c>
      <c r="J333" s="205" t="str">
        <f ca="1">IF(($B333=" ")," ",VLOOKUP($B333,'C10 Entry Sheet'!$A$16:$K$515,9,FALSE))</f>
        <v xml:space="preserve"> </v>
      </c>
      <c r="K333" s="205" t="str">
        <f ca="1">IF(($B333=" ")," ",VLOOKUP($B333,'C10 Entry Sheet'!$A$16:$K$515,10,FALSE))</f>
        <v xml:space="preserve"> </v>
      </c>
      <c r="L333" s="209" t="str">
        <f t="shared" ca="1" si="11"/>
        <v/>
      </c>
      <c r="M333" s="318" t="str">
        <f t="shared" ca="1" si="11"/>
        <v/>
      </c>
      <c r="N333" s="321" t="str">
        <f ca="1">IF(($B333=" ")," ",VLOOKUP($B333,'C10 Entry Sheet'!$A$16:$K$515,11,FALSE))</f>
        <v xml:space="preserve"> </v>
      </c>
    </row>
    <row r="334" spans="1:14" ht="21.75" hidden="1" customHeight="1">
      <c r="A334" s="311">
        <f t="shared" si="12"/>
        <v>318</v>
      </c>
      <c r="B334" s="202" t="str">
        <f ca="1">IF(ISBLANK('C10 Entry Sheet'!A333)," ",CELL("contents",'C10 Entry Sheet'!A333))</f>
        <v xml:space="preserve"> </v>
      </c>
      <c r="C334" s="203" t="str">
        <f ca="1">IF(($B334=" ")," ",VLOOKUP($B334,'C10 Entry Sheet'!$A$16:$K$515,2,FALSE))</f>
        <v xml:space="preserve"> </v>
      </c>
      <c r="D334" s="203" t="str">
        <f ca="1">IF(($B334=" ")," ",VLOOKUP($B334,'C10 Entry Sheet'!$A$16:$K$515,3,FALSE))</f>
        <v xml:space="preserve"> </v>
      </c>
      <c r="E334" s="204" t="str">
        <f ca="1">IF(($B334=" ")," ",VLOOKUP($B334,'C10 Entry Sheet'!$A$16:$K$515,6,FALSE))</f>
        <v xml:space="preserve"> </v>
      </c>
      <c r="F334" s="204" t="str">
        <f ca="1">IF(($B334=" ")," ",VLOOKUP($B334,'C10 Entry Sheet'!$A$16:$K$515,4,FALSE))</f>
        <v xml:space="preserve"> </v>
      </c>
      <c r="G334" s="204" t="str">
        <f ca="1">IF(($B334=" ")," ",VLOOKUP($B334,'C10 Entry Sheet'!$A$16:$K$515,5,FALSE))</f>
        <v xml:space="preserve"> </v>
      </c>
      <c r="H334" s="209" t="str">
        <f ca="1">IF(($B334=" "),"",VLOOKUP($B334,'C10 Entry Sheet'!$A$16:$K$515,7,FALSE))</f>
        <v/>
      </c>
      <c r="I334" s="205" t="str">
        <f ca="1">IF(($B334=" ")," ",VLOOKUP($B334,'C10 Entry Sheet'!$A$16:$K$515,8,FALSE))</f>
        <v xml:space="preserve"> </v>
      </c>
      <c r="J334" s="205" t="str">
        <f ca="1">IF(($B334=" ")," ",VLOOKUP($B334,'C10 Entry Sheet'!$A$16:$K$515,9,FALSE))</f>
        <v xml:space="preserve"> </v>
      </c>
      <c r="K334" s="205" t="str">
        <f ca="1">IF(($B334=" ")," ",VLOOKUP($B334,'C10 Entry Sheet'!$A$16:$K$515,10,FALSE))</f>
        <v xml:space="preserve"> </v>
      </c>
      <c r="L334" s="209" t="str">
        <f t="shared" ca="1" si="11"/>
        <v/>
      </c>
      <c r="M334" s="318" t="str">
        <f t="shared" ca="1" si="11"/>
        <v/>
      </c>
      <c r="N334" s="321" t="str">
        <f ca="1">IF(($B334=" ")," ",VLOOKUP($B334,'C10 Entry Sheet'!$A$16:$K$515,11,FALSE))</f>
        <v xml:space="preserve"> </v>
      </c>
    </row>
    <row r="335" spans="1:14" ht="21.75" hidden="1" customHeight="1">
      <c r="A335" s="311">
        <f t="shared" si="12"/>
        <v>319</v>
      </c>
      <c r="B335" s="202" t="str">
        <f ca="1">IF(ISBLANK('C10 Entry Sheet'!A334)," ",CELL("contents",'C10 Entry Sheet'!A334))</f>
        <v xml:space="preserve"> </v>
      </c>
      <c r="C335" s="203" t="str">
        <f ca="1">IF(($B335=" ")," ",VLOOKUP($B335,'C10 Entry Sheet'!$A$16:$K$515,2,FALSE))</f>
        <v xml:space="preserve"> </v>
      </c>
      <c r="D335" s="203" t="str">
        <f ca="1">IF(($B335=" ")," ",VLOOKUP($B335,'C10 Entry Sheet'!$A$16:$K$515,3,FALSE))</f>
        <v xml:space="preserve"> </v>
      </c>
      <c r="E335" s="204" t="str">
        <f ca="1">IF(($B335=" ")," ",VLOOKUP($B335,'C10 Entry Sheet'!$A$16:$K$515,6,FALSE))</f>
        <v xml:space="preserve"> </v>
      </c>
      <c r="F335" s="204" t="str">
        <f ca="1">IF(($B335=" ")," ",VLOOKUP($B335,'C10 Entry Sheet'!$A$16:$K$515,4,FALSE))</f>
        <v xml:space="preserve"> </v>
      </c>
      <c r="G335" s="204" t="str">
        <f ca="1">IF(($B335=" ")," ",VLOOKUP($B335,'C10 Entry Sheet'!$A$16:$K$515,5,FALSE))</f>
        <v xml:space="preserve"> </v>
      </c>
      <c r="H335" s="209" t="str">
        <f ca="1">IF(($B335=" "),"",VLOOKUP($B335,'C10 Entry Sheet'!$A$16:$K$515,7,FALSE))</f>
        <v/>
      </c>
      <c r="I335" s="205" t="str">
        <f ca="1">IF(($B335=" ")," ",VLOOKUP($B335,'C10 Entry Sheet'!$A$16:$K$515,8,FALSE))</f>
        <v xml:space="preserve"> </v>
      </c>
      <c r="J335" s="205" t="str">
        <f ca="1">IF(($B335=" ")," ",VLOOKUP($B335,'C10 Entry Sheet'!$A$16:$K$515,9,FALSE))</f>
        <v xml:space="preserve"> </v>
      </c>
      <c r="K335" s="205" t="str">
        <f ca="1">IF(($B335=" ")," ",VLOOKUP($B335,'C10 Entry Sheet'!$A$16:$K$515,10,FALSE))</f>
        <v xml:space="preserve"> </v>
      </c>
      <c r="L335" s="209" t="str">
        <f t="shared" ca="1" si="11"/>
        <v/>
      </c>
      <c r="M335" s="318" t="str">
        <f t="shared" ca="1" si="11"/>
        <v/>
      </c>
      <c r="N335" s="321" t="str">
        <f ca="1">IF(($B335=" ")," ",VLOOKUP($B335,'C10 Entry Sheet'!$A$16:$K$515,11,FALSE))</f>
        <v xml:space="preserve"> </v>
      </c>
    </row>
    <row r="336" spans="1:14" ht="21.75" hidden="1" customHeight="1">
      <c r="A336" s="311">
        <f t="shared" si="12"/>
        <v>320</v>
      </c>
      <c r="B336" s="202" t="str">
        <f ca="1">IF(ISBLANK('C10 Entry Sheet'!A335)," ",CELL("contents",'C10 Entry Sheet'!A335))</f>
        <v xml:space="preserve"> </v>
      </c>
      <c r="C336" s="203" t="str">
        <f ca="1">IF(($B336=" ")," ",VLOOKUP($B336,'C10 Entry Sheet'!$A$16:$K$515,2,FALSE))</f>
        <v xml:space="preserve"> </v>
      </c>
      <c r="D336" s="203" t="str">
        <f ca="1">IF(($B336=" ")," ",VLOOKUP($B336,'C10 Entry Sheet'!$A$16:$K$515,3,FALSE))</f>
        <v xml:space="preserve"> </v>
      </c>
      <c r="E336" s="204" t="str">
        <f ca="1">IF(($B336=" ")," ",VLOOKUP($B336,'C10 Entry Sheet'!$A$16:$K$515,6,FALSE))</f>
        <v xml:space="preserve"> </v>
      </c>
      <c r="F336" s="204" t="str">
        <f ca="1">IF(($B336=" ")," ",VLOOKUP($B336,'C10 Entry Sheet'!$A$16:$K$515,4,FALSE))</f>
        <v xml:space="preserve"> </v>
      </c>
      <c r="G336" s="204" t="str">
        <f ca="1">IF(($B336=" ")," ",VLOOKUP($B336,'C10 Entry Sheet'!$A$16:$K$515,5,FALSE))</f>
        <v xml:space="preserve"> </v>
      </c>
      <c r="H336" s="209" t="str">
        <f ca="1">IF(($B336=" "),"",VLOOKUP($B336,'C10 Entry Sheet'!$A$16:$K$515,7,FALSE))</f>
        <v/>
      </c>
      <c r="I336" s="205" t="str">
        <f ca="1">IF(($B336=" ")," ",VLOOKUP($B336,'C10 Entry Sheet'!$A$16:$K$515,8,FALSE))</f>
        <v xml:space="preserve"> </v>
      </c>
      <c r="J336" s="205" t="str">
        <f ca="1">IF(($B336=" ")," ",VLOOKUP($B336,'C10 Entry Sheet'!$A$16:$K$515,9,FALSE))</f>
        <v xml:space="preserve"> </v>
      </c>
      <c r="K336" s="205" t="str">
        <f ca="1">IF(($B336=" ")," ",VLOOKUP($B336,'C10 Entry Sheet'!$A$16:$K$515,10,FALSE))</f>
        <v xml:space="preserve"> </v>
      </c>
      <c r="L336" s="209" t="str">
        <f t="shared" ca="1" si="11"/>
        <v/>
      </c>
      <c r="M336" s="318" t="str">
        <f t="shared" ca="1" si="11"/>
        <v/>
      </c>
      <c r="N336" s="321" t="str">
        <f ca="1">IF(($B336=" ")," ",VLOOKUP($B336,'C10 Entry Sheet'!$A$16:$K$515,11,FALSE))</f>
        <v xml:space="preserve"> </v>
      </c>
    </row>
    <row r="337" spans="1:14" ht="21.75" hidden="1" customHeight="1">
      <c r="A337" s="311">
        <f t="shared" si="12"/>
        <v>321</v>
      </c>
      <c r="B337" s="202" t="str">
        <f ca="1">IF(ISBLANK('C10 Entry Sheet'!A336)," ",CELL("contents",'C10 Entry Sheet'!A336))</f>
        <v xml:space="preserve"> </v>
      </c>
      <c r="C337" s="203" t="str">
        <f ca="1">IF(($B337=" ")," ",VLOOKUP($B337,'C10 Entry Sheet'!$A$16:$K$515,2,FALSE))</f>
        <v xml:space="preserve"> </v>
      </c>
      <c r="D337" s="203" t="str">
        <f ca="1">IF(($B337=" ")," ",VLOOKUP($B337,'C10 Entry Sheet'!$A$16:$K$515,3,FALSE))</f>
        <v xml:space="preserve"> </v>
      </c>
      <c r="E337" s="204" t="str">
        <f ca="1">IF(($B337=" ")," ",VLOOKUP($B337,'C10 Entry Sheet'!$A$16:$K$515,6,FALSE))</f>
        <v xml:space="preserve"> </v>
      </c>
      <c r="F337" s="204" t="str">
        <f ca="1">IF(($B337=" ")," ",VLOOKUP($B337,'C10 Entry Sheet'!$A$16:$K$515,4,FALSE))</f>
        <v xml:space="preserve"> </v>
      </c>
      <c r="G337" s="204" t="str">
        <f ca="1">IF(($B337=" ")," ",VLOOKUP($B337,'C10 Entry Sheet'!$A$16:$K$515,5,FALSE))</f>
        <v xml:space="preserve"> </v>
      </c>
      <c r="H337" s="209" t="str">
        <f ca="1">IF(($B337=" "),"",VLOOKUP($B337,'C10 Entry Sheet'!$A$16:$K$515,7,FALSE))</f>
        <v/>
      </c>
      <c r="I337" s="205" t="str">
        <f ca="1">IF(($B337=" ")," ",VLOOKUP($B337,'C10 Entry Sheet'!$A$16:$K$515,8,FALSE))</f>
        <v xml:space="preserve"> </v>
      </c>
      <c r="J337" s="205" t="str">
        <f ca="1">IF(($B337=" ")," ",VLOOKUP($B337,'C10 Entry Sheet'!$A$16:$K$515,9,FALSE))</f>
        <v xml:space="preserve"> </v>
      </c>
      <c r="K337" s="205" t="str">
        <f ca="1">IF(($B337=" ")," ",VLOOKUP($B337,'C10 Entry Sheet'!$A$16:$K$515,10,FALSE))</f>
        <v xml:space="preserve"> </v>
      </c>
      <c r="L337" s="209" t="str">
        <f t="shared" ca="1" si="11"/>
        <v/>
      </c>
      <c r="M337" s="318" t="str">
        <f t="shared" ca="1" si="11"/>
        <v/>
      </c>
      <c r="N337" s="321" t="str">
        <f ca="1">IF(($B337=" ")," ",VLOOKUP($B337,'C10 Entry Sheet'!$A$16:$K$515,11,FALSE))</f>
        <v xml:space="preserve"> </v>
      </c>
    </row>
    <row r="338" spans="1:14" ht="21.75" hidden="1" customHeight="1">
      <c r="A338" s="311">
        <f t="shared" si="12"/>
        <v>322</v>
      </c>
      <c r="B338" s="202" t="str">
        <f ca="1">IF(ISBLANK('C10 Entry Sheet'!A337)," ",CELL("contents",'C10 Entry Sheet'!A337))</f>
        <v xml:space="preserve"> </v>
      </c>
      <c r="C338" s="203" t="str">
        <f ca="1">IF(($B338=" ")," ",VLOOKUP($B338,'C10 Entry Sheet'!$A$16:$K$515,2,FALSE))</f>
        <v xml:space="preserve"> </v>
      </c>
      <c r="D338" s="203" t="str">
        <f ca="1">IF(($B338=" ")," ",VLOOKUP($B338,'C10 Entry Sheet'!$A$16:$K$515,3,FALSE))</f>
        <v xml:space="preserve"> </v>
      </c>
      <c r="E338" s="204" t="str">
        <f ca="1">IF(($B338=" ")," ",VLOOKUP($B338,'C10 Entry Sheet'!$A$16:$K$515,6,FALSE))</f>
        <v xml:space="preserve"> </v>
      </c>
      <c r="F338" s="204" t="str">
        <f ca="1">IF(($B338=" ")," ",VLOOKUP($B338,'C10 Entry Sheet'!$A$16:$K$515,4,FALSE))</f>
        <v xml:space="preserve"> </v>
      </c>
      <c r="G338" s="204" t="str">
        <f ca="1">IF(($B338=" ")," ",VLOOKUP($B338,'C10 Entry Sheet'!$A$16:$K$515,5,FALSE))</f>
        <v xml:space="preserve"> </v>
      </c>
      <c r="H338" s="209" t="str">
        <f ca="1">IF(($B338=" "),"",VLOOKUP($B338,'C10 Entry Sheet'!$A$16:$K$515,7,FALSE))</f>
        <v/>
      </c>
      <c r="I338" s="205" t="str">
        <f ca="1">IF(($B338=" ")," ",VLOOKUP($B338,'C10 Entry Sheet'!$A$16:$K$515,8,FALSE))</f>
        <v xml:space="preserve"> </v>
      </c>
      <c r="J338" s="205" t="str">
        <f ca="1">IF(($B338=" ")," ",VLOOKUP($B338,'C10 Entry Sheet'!$A$16:$K$515,9,FALSE))</f>
        <v xml:space="preserve"> </v>
      </c>
      <c r="K338" s="205" t="str">
        <f ca="1">IF(($B338=" ")," ",VLOOKUP($B338,'C10 Entry Sheet'!$A$16:$K$515,10,FALSE))</f>
        <v xml:space="preserve"> </v>
      </c>
      <c r="L338" s="209" t="str">
        <f t="shared" ref="L338:M401" ca="1" si="13">IF(($B338=" "),"",0)</f>
        <v/>
      </c>
      <c r="M338" s="318" t="str">
        <f t="shared" ca="1" si="13"/>
        <v/>
      </c>
      <c r="N338" s="321" t="str">
        <f ca="1">IF(($B338=" ")," ",VLOOKUP($B338,'C10 Entry Sheet'!$A$16:$K$515,11,FALSE))</f>
        <v xml:space="preserve"> </v>
      </c>
    </row>
    <row r="339" spans="1:14" ht="21.75" hidden="1" customHeight="1">
      <c r="A339" s="311">
        <f t="shared" si="12"/>
        <v>323</v>
      </c>
      <c r="B339" s="202" t="str">
        <f ca="1">IF(ISBLANK('C10 Entry Sheet'!A338)," ",CELL("contents",'C10 Entry Sheet'!A338))</f>
        <v xml:space="preserve"> </v>
      </c>
      <c r="C339" s="203" t="str">
        <f ca="1">IF(($B339=" ")," ",VLOOKUP($B339,'C10 Entry Sheet'!$A$16:$K$515,2,FALSE))</f>
        <v xml:space="preserve"> </v>
      </c>
      <c r="D339" s="203" t="str">
        <f ca="1">IF(($B339=" ")," ",VLOOKUP($B339,'C10 Entry Sheet'!$A$16:$K$515,3,FALSE))</f>
        <v xml:space="preserve"> </v>
      </c>
      <c r="E339" s="204" t="str">
        <f ca="1">IF(($B339=" ")," ",VLOOKUP($B339,'C10 Entry Sheet'!$A$16:$K$515,6,FALSE))</f>
        <v xml:space="preserve"> </v>
      </c>
      <c r="F339" s="204" t="str">
        <f ca="1">IF(($B339=" ")," ",VLOOKUP($B339,'C10 Entry Sheet'!$A$16:$K$515,4,FALSE))</f>
        <v xml:space="preserve"> </v>
      </c>
      <c r="G339" s="204" t="str">
        <f ca="1">IF(($B339=" ")," ",VLOOKUP($B339,'C10 Entry Sheet'!$A$16:$K$515,5,FALSE))</f>
        <v xml:space="preserve"> </v>
      </c>
      <c r="H339" s="209" t="str">
        <f ca="1">IF(($B339=" "),"",VLOOKUP($B339,'C10 Entry Sheet'!$A$16:$K$515,7,FALSE))</f>
        <v/>
      </c>
      <c r="I339" s="205" t="str">
        <f ca="1">IF(($B339=" ")," ",VLOOKUP($B339,'C10 Entry Sheet'!$A$16:$K$515,8,FALSE))</f>
        <v xml:space="preserve"> </v>
      </c>
      <c r="J339" s="205" t="str">
        <f ca="1">IF(($B339=" ")," ",VLOOKUP($B339,'C10 Entry Sheet'!$A$16:$K$515,9,FALSE))</f>
        <v xml:space="preserve"> </v>
      </c>
      <c r="K339" s="205" t="str">
        <f ca="1">IF(($B339=" ")," ",VLOOKUP($B339,'C10 Entry Sheet'!$A$16:$K$515,10,FALSE))</f>
        <v xml:space="preserve"> </v>
      </c>
      <c r="L339" s="209" t="str">
        <f t="shared" ca="1" si="13"/>
        <v/>
      </c>
      <c r="M339" s="318" t="str">
        <f t="shared" ca="1" si="13"/>
        <v/>
      </c>
      <c r="N339" s="321" t="str">
        <f ca="1">IF(($B339=" ")," ",VLOOKUP($B339,'C10 Entry Sheet'!$A$16:$K$515,11,FALSE))</f>
        <v xml:space="preserve"> </v>
      </c>
    </row>
    <row r="340" spans="1:14" ht="21.75" hidden="1" customHeight="1">
      <c r="A340" s="311">
        <f t="shared" si="12"/>
        <v>324</v>
      </c>
      <c r="B340" s="202" t="str">
        <f ca="1">IF(ISBLANK('C10 Entry Sheet'!A339)," ",CELL("contents",'C10 Entry Sheet'!A339))</f>
        <v xml:space="preserve"> </v>
      </c>
      <c r="C340" s="203" t="str">
        <f ca="1">IF(($B340=" ")," ",VLOOKUP($B340,'C10 Entry Sheet'!$A$16:$K$515,2,FALSE))</f>
        <v xml:space="preserve"> </v>
      </c>
      <c r="D340" s="203" t="str">
        <f ca="1">IF(($B340=" ")," ",VLOOKUP($B340,'C10 Entry Sheet'!$A$16:$K$515,3,FALSE))</f>
        <v xml:space="preserve"> </v>
      </c>
      <c r="E340" s="204" t="str">
        <f ca="1">IF(($B340=" ")," ",VLOOKUP($B340,'C10 Entry Sheet'!$A$16:$K$515,6,FALSE))</f>
        <v xml:space="preserve"> </v>
      </c>
      <c r="F340" s="204" t="str">
        <f ca="1">IF(($B340=" ")," ",VLOOKUP($B340,'C10 Entry Sheet'!$A$16:$K$515,4,FALSE))</f>
        <v xml:space="preserve"> </v>
      </c>
      <c r="G340" s="204" t="str">
        <f ca="1">IF(($B340=" ")," ",VLOOKUP($B340,'C10 Entry Sheet'!$A$16:$K$515,5,FALSE))</f>
        <v xml:space="preserve"> </v>
      </c>
      <c r="H340" s="209" t="str">
        <f ca="1">IF(($B340=" "),"",VLOOKUP($B340,'C10 Entry Sheet'!$A$16:$K$515,7,FALSE))</f>
        <v/>
      </c>
      <c r="I340" s="205" t="str">
        <f ca="1">IF(($B340=" ")," ",VLOOKUP($B340,'C10 Entry Sheet'!$A$16:$K$515,8,FALSE))</f>
        <v xml:space="preserve"> </v>
      </c>
      <c r="J340" s="205" t="str">
        <f ca="1">IF(($B340=" ")," ",VLOOKUP($B340,'C10 Entry Sheet'!$A$16:$K$515,9,FALSE))</f>
        <v xml:space="preserve"> </v>
      </c>
      <c r="K340" s="205" t="str">
        <f ca="1">IF(($B340=" ")," ",VLOOKUP($B340,'C10 Entry Sheet'!$A$16:$K$515,10,FALSE))</f>
        <v xml:space="preserve"> </v>
      </c>
      <c r="L340" s="209" t="str">
        <f t="shared" ca="1" si="13"/>
        <v/>
      </c>
      <c r="M340" s="318" t="str">
        <f t="shared" ca="1" si="13"/>
        <v/>
      </c>
      <c r="N340" s="321" t="str">
        <f ca="1">IF(($B340=" ")," ",VLOOKUP($B340,'C10 Entry Sheet'!$A$16:$K$515,11,FALSE))</f>
        <v xml:space="preserve"> </v>
      </c>
    </row>
    <row r="341" spans="1:14" ht="21.75" hidden="1" customHeight="1">
      <c r="A341" s="311">
        <f t="shared" si="12"/>
        <v>325</v>
      </c>
      <c r="B341" s="202" t="str">
        <f ca="1">IF(ISBLANK('C10 Entry Sheet'!A340)," ",CELL("contents",'C10 Entry Sheet'!A340))</f>
        <v xml:space="preserve"> </v>
      </c>
      <c r="C341" s="203" t="str">
        <f ca="1">IF(($B341=" ")," ",VLOOKUP($B341,'C10 Entry Sheet'!$A$16:$K$515,2,FALSE))</f>
        <v xml:space="preserve"> </v>
      </c>
      <c r="D341" s="203" t="str">
        <f ca="1">IF(($B341=" ")," ",VLOOKUP($B341,'C10 Entry Sheet'!$A$16:$K$515,3,FALSE))</f>
        <v xml:space="preserve"> </v>
      </c>
      <c r="E341" s="204" t="str">
        <f ca="1">IF(($B341=" ")," ",VLOOKUP($B341,'C10 Entry Sheet'!$A$16:$K$515,6,FALSE))</f>
        <v xml:space="preserve"> </v>
      </c>
      <c r="F341" s="204" t="str">
        <f ca="1">IF(($B341=" ")," ",VLOOKUP($B341,'C10 Entry Sheet'!$A$16:$K$515,4,FALSE))</f>
        <v xml:space="preserve"> </v>
      </c>
      <c r="G341" s="204" t="str">
        <f ca="1">IF(($B341=" ")," ",VLOOKUP($B341,'C10 Entry Sheet'!$A$16:$K$515,5,FALSE))</f>
        <v xml:space="preserve"> </v>
      </c>
      <c r="H341" s="209" t="str">
        <f ca="1">IF(($B341=" "),"",VLOOKUP($B341,'C10 Entry Sheet'!$A$16:$K$515,7,FALSE))</f>
        <v/>
      </c>
      <c r="I341" s="205" t="str">
        <f ca="1">IF(($B341=" ")," ",VLOOKUP($B341,'C10 Entry Sheet'!$A$16:$K$515,8,FALSE))</f>
        <v xml:space="preserve"> </v>
      </c>
      <c r="J341" s="205" t="str">
        <f ca="1">IF(($B341=" ")," ",VLOOKUP($B341,'C10 Entry Sheet'!$A$16:$K$515,9,FALSE))</f>
        <v xml:space="preserve"> </v>
      </c>
      <c r="K341" s="205" t="str">
        <f ca="1">IF(($B341=" ")," ",VLOOKUP($B341,'C10 Entry Sheet'!$A$16:$K$515,10,FALSE))</f>
        <v xml:space="preserve"> </v>
      </c>
      <c r="L341" s="209" t="str">
        <f t="shared" ca="1" si="13"/>
        <v/>
      </c>
      <c r="M341" s="318" t="str">
        <f t="shared" ca="1" si="13"/>
        <v/>
      </c>
      <c r="N341" s="321" t="str">
        <f ca="1">IF(($B341=" ")," ",VLOOKUP($B341,'C10 Entry Sheet'!$A$16:$K$515,11,FALSE))</f>
        <v xml:space="preserve"> </v>
      </c>
    </row>
    <row r="342" spans="1:14" ht="21.75" hidden="1" customHeight="1">
      <c r="A342" s="311">
        <f t="shared" si="12"/>
        <v>326</v>
      </c>
      <c r="B342" s="202" t="str">
        <f ca="1">IF(ISBLANK('C10 Entry Sheet'!A341)," ",CELL("contents",'C10 Entry Sheet'!A341))</f>
        <v xml:space="preserve"> </v>
      </c>
      <c r="C342" s="203" t="str">
        <f ca="1">IF(($B342=" ")," ",VLOOKUP($B342,'C10 Entry Sheet'!$A$16:$K$515,2,FALSE))</f>
        <v xml:space="preserve"> </v>
      </c>
      <c r="D342" s="203" t="str">
        <f ca="1">IF(($B342=" ")," ",VLOOKUP($B342,'C10 Entry Sheet'!$A$16:$K$515,3,FALSE))</f>
        <v xml:space="preserve"> </v>
      </c>
      <c r="E342" s="204" t="str">
        <f ca="1">IF(($B342=" ")," ",VLOOKUP($B342,'C10 Entry Sheet'!$A$16:$K$515,6,FALSE))</f>
        <v xml:space="preserve"> </v>
      </c>
      <c r="F342" s="204" t="str">
        <f ca="1">IF(($B342=" ")," ",VLOOKUP($B342,'C10 Entry Sheet'!$A$16:$K$515,4,FALSE))</f>
        <v xml:space="preserve"> </v>
      </c>
      <c r="G342" s="204" t="str">
        <f ca="1">IF(($B342=" ")," ",VLOOKUP($B342,'C10 Entry Sheet'!$A$16:$K$515,5,FALSE))</f>
        <v xml:space="preserve"> </v>
      </c>
      <c r="H342" s="209" t="str">
        <f ca="1">IF(($B342=" "),"",VLOOKUP($B342,'C10 Entry Sheet'!$A$16:$K$515,7,FALSE))</f>
        <v/>
      </c>
      <c r="I342" s="205" t="str">
        <f ca="1">IF(($B342=" ")," ",VLOOKUP($B342,'C10 Entry Sheet'!$A$16:$K$515,8,FALSE))</f>
        <v xml:space="preserve"> </v>
      </c>
      <c r="J342" s="205" t="str">
        <f ca="1">IF(($B342=" ")," ",VLOOKUP($B342,'C10 Entry Sheet'!$A$16:$K$515,9,FALSE))</f>
        <v xml:space="preserve"> </v>
      </c>
      <c r="K342" s="205" t="str">
        <f ca="1">IF(($B342=" ")," ",VLOOKUP($B342,'C10 Entry Sheet'!$A$16:$K$515,10,FALSE))</f>
        <v xml:space="preserve"> </v>
      </c>
      <c r="L342" s="209" t="str">
        <f t="shared" ca="1" si="13"/>
        <v/>
      </c>
      <c r="M342" s="318" t="str">
        <f t="shared" ca="1" si="13"/>
        <v/>
      </c>
      <c r="N342" s="321" t="str">
        <f ca="1">IF(($B342=" ")," ",VLOOKUP($B342,'C10 Entry Sheet'!$A$16:$K$515,11,FALSE))</f>
        <v xml:space="preserve"> </v>
      </c>
    </row>
    <row r="343" spans="1:14" ht="21.75" hidden="1" customHeight="1">
      <c r="A343" s="311">
        <f t="shared" si="12"/>
        <v>327</v>
      </c>
      <c r="B343" s="202" t="str">
        <f ca="1">IF(ISBLANK('C10 Entry Sheet'!A342)," ",CELL("contents",'C10 Entry Sheet'!A342))</f>
        <v xml:space="preserve"> </v>
      </c>
      <c r="C343" s="203" t="str">
        <f ca="1">IF(($B343=" ")," ",VLOOKUP($B343,'C10 Entry Sheet'!$A$16:$K$515,2,FALSE))</f>
        <v xml:space="preserve"> </v>
      </c>
      <c r="D343" s="203" t="str">
        <f ca="1">IF(($B343=" ")," ",VLOOKUP($B343,'C10 Entry Sheet'!$A$16:$K$515,3,FALSE))</f>
        <v xml:space="preserve"> </v>
      </c>
      <c r="E343" s="204" t="str">
        <f ca="1">IF(($B343=" ")," ",VLOOKUP($B343,'C10 Entry Sheet'!$A$16:$K$515,6,FALSE))</f>
        <v xml:space="preserve"> </v>
      </c>
      <c r="F343" s="204" t="str">
        <f ca="1">IF(($B343=" ")," ",VLOOKUP($B343,'C10 Entry Sheet'!$A$16:$K$515,4,FALSE))</f>
        <v xml:space="preserve"> </v>
      </c>
      <c r="G343" s="204" t="str">
        <f ca="1">IF(($B343=" ")," ",VLOOKUP($B343,'C10 Entry Sheet'!$A$16:$K$515,5,FALSE))</f>
        <v xml:space="preserve"> </v>
      </c>
      <c r="H343" s="209" t="str">
        <f ca="1">IF(($B343=" "),"",VLOOKUP($B343,'C10 Entry Sheet'!$A$16:$K$515,7,FALSE))</f>
        <v/>
      </c>
      <c r="I343" s="205" t="str">
        <f ca="1">IF(($B343=" ")," ",VLOOKUP($B343,'C10 Entry Sheet'!$A$16:$K$515,8,FALSE))</f>
        <v xml:space="preserve"> </v>
      </c>
      <c r="J343" s="205" t="str">
        <f ca="1">IF(($B343=" ")," ",VLOOKUP($B343,'C10 Entry Sheet'!$A$16:$K$515,9,FALSE))</f>
        <v xml:space="preserve"> </v>
      </c>
      <c r="K343" s="205" t="str">
        <f ca="1">IF(($B343=" ")," ",VLOOKUP($B343,'C10 Entry Sheet'!$A$16:$K$515,10,FALSE))</f>
        <v xml:space="preserve"> </v>
      </c>
      <c r="L343" s="209" t="str">
        <f t="shared" ca="1" si="13"/>
        <v/>
      </c>
      <c r="M343" s="318" t="str">
        <f t="shared" ca="1" si="13"/>
        <v/>
      </c>
      <c r="N343" s="321" t="str">
        <f ca="1">IF(($B343=" ")," ",VLOOKUP($B343,'C10 Entry Sheet'!$A$16:$K$515,11,FALSE))</f>
        <v xml:space="preserve"> </v>
      </c>
    </row>
    <row r="344" spans="1:14" ht="21.75" hidden="1" customHeight="1">
      <c r="A344" s="311">
        <f t="shared" si="12"/>
        <v>328</v>
      </c>
      <c r="B344" s="202" t="str">
        <f ca="1">IF(ISBLANK('C10 Entry Sheet'!A343)," ",CELL("contents",'C10 Entry Sheet'!A343))</f>
        <v xml:space="preserve"> </v>
      </c>
      <c r="C344" s="203" t="str">
        <f ca="1">IF(($B344=" ")," ",VLOOKUP($B344,'C10 Entry Sheet'!$A$16:$K$515,2,FALSE))</f>
        <v xml:space="preserve"> </v>
      </c>
      <c r="D344" s="203" t="str">
        <f ca="1">IF(($B344=" ")," ",VLOOKUP($B344,'C10 Entry Sheet'!$A$16:$K$515,3,FALSE))</f>
        <v xml:space="preserve"> </v>
      </c>
      <c r="E344" s="204" t="str">
        <f ca="1">IF(($B344=" ")," ",VLOOKUP($B344,'C10 Entry Sheet'!$A$16:$K$515,6,FALSE))</f>
        <v xml:space="preserve"> </v>
      </c>
      <c r="F344" s="204" t="str">
        <f ca="1">IF(($B344=" ")," ",VLOOKUP($B344,'C10 Entry Sheet'!$A$16:$K$515,4,FALSE))</f>
        <v xml:space="preserve"> </v>
      </c>
      <c r="G344" s="204" t="str">
        <f ca="1">IF(($B344=" ")," ",VLOOKUP($B344,'C10 Entry Sheet'!$A$16:$K$515,5,FALSE))</f>
        <v xml:space="preserve"> </v>
      </c>
      <c r="H344" s="209" t="str">
        <f ca="1">IF(($B344=" "),"",VLOOKUP($B344,'C10 Entry Sheet'!$A$16:$K$515,7,FALSE))</f>
        <v/>
      </c>
      <c r="I344" s="205" t="str">
        <f ca="1">IF(($B344=" ")," ",VLOOKUP($B344,'C10 Entry Sheet'!$A$16:$K$515,8,FALSE))</f>
        <v xml:space="preserve"> </v>
      </c>
      <c r="J344" s="205" t="str">
        <f ca="1">IF(($B344=" ")," ",VLOOKUP($B344,'C10 Entry Sheet'!$A$16:$K$515,9,FALSE))</f>
        <v xml:space="preserve"> </v>
      </c>
      <c r="K344" s="205" t="str">
        <f ca="1">IF(($B344=" ")," ",VLOOKUP($B344,'C10 Entry Sheet'!$A$16:$K$515,10,FALSE))</f>
        <v xml:space="preserve"> </v>
      </c>
      <c r="L344" s="209" t="str">
        <f t="shared" ca="1" si="13"/>
        <v/>
      </c>
      <c r="M344" s="318" t="str">
        <f t="shared" ca="1" si="13"/>
        <v/>
      </c>
      <c r="N344" s="321" t="str">
        <f ca="1">IF(($B344=" ")," ",VLOOKUP($B344,'C10 Entry Sheet'!$A$16:$K$515,11,FALSE))</f>
        <v xml:space="preserve"> </v>
      </c>
    </row>
    <row r="345" spans="1:14" ht="21.75" hidden="1" customHeight="1">
      <c r="A345" s="311">
        <f t="shared" si="12"/>
        <v>329</v>
      </c>
      <c r="B345" s="202" t="str">
        <f ca="1">IF(ISBLANK('C10 Entry Sheet'!A344)," ",CELL("contents",'C10 Entry Sheet'!A344))</f>
        <v xml:space="preserve"> </v>
      </c>
      <c r="C345" s="203" t="str">
        <f ca="1">IF(($B345=" ")," ",VLOOKUP($B345,'C10 Entry Sheet'!$A$16:$K$515,2,FALSE))</f>
        <v xml:space="preserve"> </v>
      </c>
      <c r="D345" s="203" t="str">
        <f ca="1">IF(($B345=" ")," ",VLOOKUP($B345,'C10 Entry Sheet'!$A$16:$K$515,3,FALSE))</f>
        <v xml:space="preserve"> </v>
      </c>
      <c r="E345" s="204" t="str">
        <f ca="1">IF(($B345=" ")," ",VLOOKUP($B345,'C10 Entry Sheet'!$A$16:$K$515,6,FALSE))</f>
        <v xml:space="preserve"> </v>
      </c>
      <c r="F345" s="204" t="str">
        <f ca="1">IF(($B345=" ")," ",VLOOKUP($B345,'C10 Entry Sheet'!$A$16:$K$515,4,FALSE))</f>
        <v xml:space="preserve"> </v>
      </c>
      <c r="G345" s="204" t="str">
        <f ca="1">IF(($B345=" ")," ",VLOOKUP($B345,'C10 Entry Sheet'!$A$16:$K$515,5,FALSE))</f>
        <v xml:space="preserve"> </v>
      </c>
      <c r="H345" s="209" t="str">
        <f ca="1">IF(($B345=" "),"",VLOOKUP($B345,'C10 Entry Sheet'!$A$16:$K$515,7,FALSE))</f>
        <v/>
      </c>
      <c r="I345" s="205" t="str">
        <f ca="1">IF(($B345=" ")," ",VLOOKUP($B345,'C10 Entry Sheet'!$A$16:$K$515,8,FALSE))</f>
        <v xml:space="preserve"> </v>
      </c>
      <c r="J345" s="205" t="str">
        <f ca="1">IF(($B345=" ")," ",VLOOKUP($B345,'C10 Entry Sheet'!$A$16:$K$515,9,FALSE))</f>
        <v xml:space="preserve"> </v>
      </c>
      <c r="K345" s="205" t="str">
        <f ca="1">IF(($B345=" ")," ",VLOOKUP($B345,'C10 Entry Sheet'!$A$16:$K$515,10,FALSE))</f>
        <v xml:space="preserve"> </v>
      </c>
      <c r="L345" s="209" t="str">
        <f t="shared" ca="1" si="13"/>
        <v/>
      </c>
      <c r="M345" s="318" t="str">
        <f t="shared" ca="1" si="13"/>
        <v/>
      </c>
      <c r="N345" s="321" t="str">
        <f ca="1">IF(($B345=" ")," ",VLOOKUP($B345,'C10 Entry Sheet'!$A$16:$K$515,11,FALSE))</f>
        <v xml:space="preserve"> </v>
      </c>
    </row>
    <row r="346" spans="1:14" ht="21.75" hidden="1" customHeight="1">
      <c r="A346" s="311">
        <f t="shared" si="12"/>
        <v>330</v>
      </c>
      <c r="B346" s="202" t="str">
        <f ca="1">IF(ISBLANK('C10 Entry Sheet'!A345)," ",CELL("contents",'C10 Entry Sheet'!A345))</f>
        <v xml:space="preserve"> </v>
      </c>
      <c r="C346" s="203" t="str">
        <f ca="1">IF(($B346=" ")," ",VLOOKUP($B346,'C10 Entry Sheet'!$A$16:$K$515,2,FALSE))</f>
        <v xml:space="preserve"> </v>
      </c>
      <c r="D346" s="203" t="str">
        <f ca="1">IF(($B346=" ")," ",VLOOKUP($B346,'C10 Entry Sheet'!$A$16:$K$515,3,FALSE))</f>
        <v xml:space="preserve"> </v>
      </c>
      <c r="E346" s="204" t="str">
        <f ca="1">IF(($B346=" ")," ",VLOOKUP($B346,'C10 Entry Sheet'!$A$16:$K$515,6,FALSE))</f>
        <v xml:space="preserve"> </v>
      </c>
      <c r="F346" s="204" t="str">
        <f ca="1">IF(($B346=" ")," ",VLOOKUP($B346,'C10 Entry Sheet'!$A$16:$K$515,4,FALSE))</f>
        <v xml:space="preserve"> </v>
      </c>
      <c r="G346" s="204" t="str">
        <f ca="1">IF(($B346=" ")," ",VLOOKUP($B346,'C10 Entry Sheet'!$A$16:$K$515,5,FALSE))</f>
        <v xml:space="preserve"> </v>
      </c>
      <c r="H346" s="209" t="str">
        <f ca="1">IF(($B346=" "),"",VLOOKUP($B346,'C10 Entry Sheet'!$A$16:$K$515,7,FALSE))</f>
        <v/>
      </c>
      <c r="I346" s="205" t="str">
        <f ca="1">IF(($B346=" ")," ",VLOOKUP($B346,'C10 Entry Sheet'!$A$16:$K$515,8,FALSE))</f>
        <v xml:space="preserve"> </v>
      </c>
      <c r="J346" s="205" t="str">
        <f ca="1">IF(($B346=" ")," ",VLOOKUP($B346,'C10 Entry Sheet'!$A$16:$K$515,9,FALSE))</f>
        <v xml:space="preserve"> </v>
      </c>
      <c r="K346" s="205" t="str">
        <f ca="1">IF(($B346=" ")," ",VLOOKUP($B346,'C10 Entry Sheet'!$A$16:$K$515,10,FALSE))</f>
        <v xml:space="preserve"> </v>
      </c>
      <c r="L346" s="209" t="str">
        <f t="shared" ca="1" si="13"/>
        <v/>
      </c>
      <c r="M346" s="318" t="str">
        <f t="shared" ca="1" si="13"/>
        <v/>
      </c>
      <c r="N346" s="321" t="str">
        <f ca="1">IF(($B346=" ")," ",VLOOKUP($B346,'C10 Entry Sheet'!$A$16:$K$515,11,FALSE))</f>
        <v xml:space="preserve"> </v>
      </c>
    </row>
    <row r="347" spans="1:14" ht="21.75" hidden="1" customHeight="1">
      <c r="A347" s="311">
        <f t="shared" si="12"/>
        <v>331</v>
      </c>
      <c r="B347" s="202" t="str">
        <f ca="1">IF(ISBLANK('C10 Entry Sheet'!A346)," ",CELL("contents",'C10 Entry Sheet'!A346))</f>
        <v xml:space="preserve"> </v>
      </c>
      <c r="C347" s="203" t="str">
        <f ca="1">IF(($B347=" ")," ",VLOOKUP($B347,'C10 Entry Sheet'!$A$16:$K$515,2,FALSE))</f>
        <v xml:space="preserve"> </v>
      </c>
      <c r="D347" s="203" t="str">
        <f ca="1">IF(($B347=" ")," ",VLOOKUP($B347,'C10 Entry Sheet'!$A$16:$K$515,3,FALSE))</f>
        <v xml:space="preserve"> </v>
      </c>
      <c r="E347" s="204" t="str">
        <f ca="1">IF(($B347=" ")," ",VLOOKUP($B347,'C10 Entry Sheet'!$A$16:$K$515,6,FALSE))</f>
        <v xml:space="preserve"> </v>
      </c>
      <c r="F347" s="204" t="str">
        <f ca="1">IF(($B347=" ")," ",VLOOKUP($B347,'C10 Entry Sheet'!$A$16:$K$515,4,FALSE))</f>
        <v xml:space="preserve"> </v>
      </c>
      <c r="G347" s="204" t="str">
        <f ca="1">IF(($B347=" ")," ",VLOOKUP($B347,'C10 Entry Sheet'!$A$16:$K$515,5,FALSE))</f>
        <v xml:space="preserve"> </v>
      </c>
      <c r="H347" s="209" t="str">
        <f ca="1">IF(($B347=" "),"",VLOOKUP($B347,'C10 Entry Sheet'!$A$16:$K$515,7,FALSE))</f>
        <v/>
      </c>
      <c r="I347" s="205" t="str">
        <f ca="1">IF(($B347=" ")," ",VLOOKUP($B347,'C10 Entry Sheet'!$A$16:$K$515,8,FALSE))</f>
        <v xml:space="preserve"> </v>
      </c>
      <c r="J347" s="205" t="str">
        <f ca="1">IF(($B347=" ")," ",VLOOKUP($B347,'C10 Entry Sheet'!$A$16:$K$515,9,FALSE))</f>
        <v xml:space="preserve"> </v>
      </c>
      <c r="K347" s="205" t="str">
        <f ca="1">IF(($B347=" ")," ",VLOOKUP($B347,'C10 Entry Sheet'!$A$16:$K$515,10,FALSE))</f>
        <v xml:space="preserve"> </v>
      </c>
      <c r="L347" s="209" t="str">
        <f t="shared" ca="1" si="13"/>
        <v/>
      </c>
      <c r="M347" s="318" t="str">
        <f t="shared" ca="1" si="13"/>
        <v/>
      </c>
      <c r="N347" s="321" t="str">
        <f ca="1">IF(($B347=" ")," ",VLOOKUP($B347,'C10 Entry Sheet'!$A$16:$K$515,11,FALSE))</f>
        <v xml:space="preserve"> </v>
      </c>
    </row>
    <row r="348" spans="1:14" ht="21.75" hidden="1" customHeight="1">
      <c r="A348" s="311">
        <f t="shared" si="12"/>
        <v>332</v>
      </c>
      <c r="B348" s="202" t="str">
        <f ca="1">IF(ISBLANK('C10 Entry Sheet'!A347)," ",CELL("contents",'C10 Entry Sheet'!A347))</f>
        <v xml:space="preserve"> </v>
      </c>
      <c r="C348" s="203" t="str">
        <f ca="1">IF(($B348=" ")," ",VLOOKUP($B348,'C10 Entry Sheet'!$A$16:$K$515,2,FALSE))</f>
        <v xml:space="preserve"> </v>
      </c>
      <c r="D348" s="203" t="str">
        <f ca="1">IF(($B348=" ")," ",VLOOKUP($B348,'C10 Entry Sheet'!$A$16:$K$515,3,FALSE))</f>
        <v xml:space="preserve"> </v>
      </c>
      <c r="E348" s="204" t="str">
        <f ca="1">IF(($B348=" ")," ",VLOOKUP($B348,'C10 Entry Sheet'!$A$16:$K$515,6,FALSE))</f>
        <v xml:space="preserve"> </v>
      </c>
      <c r="F348" s="204" t="str">
        <f ca="1">IF(($B348=" ")," ",VLOOKUP($B348,'C10 Entry Sheet'!$A$16:$K$515,4,FALSE))</f>
        <v xml:space="preserve"> </v>
      </c>
      <c r="G348" s="204" t="str">
        <f ca="1">IF(($B348=" ")," ",VLOOKUP($B348,'C10 Entry Sheet'!$A$16:$K$515,5,FALSE))</f>
        <v xml:space="preserve"> </v>
      </c>
      <c r="H348" s="209" t="str">
        <f ca="1">IF(($B348=" "),"",VLOOKUP($B348,'C10 Entry Sheet'!$A$16:$K$515,7,FALSE))</f>
        <v/>
      </c>
      <c r="I348" s="205" t="str">
        <f ca="1">IF(($B348=" ")," ",VLOOKUP($B348,'C10 Entry Sheet'!$A$16:$K$515,8,FALSE))</f>
        <v xml:space="preserve"> </v>
      </c>
      <c r="J348" s="205" t="str">
        <f ca="1">IF(($B348=" ")," ",VLOOKUP($B348,'C10 Entry Sheet'!$A$16:$K$515,9,FALSE))</f>
        <v xml:space="preserve"> </v>
      </c>
      <c r="K348" s="205" t="str">
        <f ca="1">IF(($B348=" ")," ",VLOOKUP($B348,'C10 Entry Sheet'!$A$16:$K$515,10,FALSE))</f>
        <v xml:space="preserve"> </v>
      </c>
      <c r="L348" s="209" t="str">
        <f t="shared" ca="1" si="13"/>
        <v/>
      </c>
      <c r="M348" s="318" t="str">
        <f t="shared" ca="1" si="13"/>
        <v/>
      </c>
      <c r="N348" s="321" t="str">
        <f ca="1">IF(($B348=" ")," ",VLOOKUP($B348,'C10 Entry Sheet'!$A$16:$K$515,11,FALSE))</f>
        <v xml:space="preserve"> </v>
      </c>
    </row>
    <row r="349" spans="1:14" ht="21.75" hidden="1" customHeight="1">
      <c r="A349" s="311">
        <f t="shared" si="12"/>
        <v>333</v>
      </c>
      <c r="B349" s="202" t="str">
        <f ca="1">IF(ISBLANK('C10 Entry Sheet'!A348)," ",CELL("contents",'C10 Entry Sheet'!A348))</f>
        <v xml:space="preserve"> </v>
      </c>
      <c r="C349" s="203" t="str">
        <f ca="1">IF(($B349=" ")," ",VLOOKUP($B349,'C10 Entry Sheet'!$A$16:$K$515,2,FALSE))</f>
        <v xml:space="preserve"> </v>
      </c>
      <c r="D349" s="203" t="str">
        <f ca="1">IF(($B349=" ")," ",VLOOKUP($B349,'C10 Entry Sheet'!$A$16:$K$515,3,FALSE))</f>
        <v xml:space="preserve"> </v>
      </c>
      <c r="E349" s="204" t="str">
        <f ca="1">IF(($B349=" ")," ",VLOOKUP($B349,'C10 Entry Sheet'!$A$16:$K$515,6,FALSE))</f>
        <v xml:space="preserve"> </v>
      </c>
      <c r="F349" s="204" t="str">
        <f ca="1">IF(($B349=" ")," ",VLOOKUP($B349,'C10 Entry Sheet'!$A$16:$K$515,4,FALSE))</f>
        <v xml:space="preserve"> </v>
      </c>
      <c r="G349" s="204" t="str">
        <f ca="1">IF(($B349=" ")," ",VLOOKUP($B349,'C10 Entry Sheet'!$A$16:$K$515,5,FALSE))</f>
        <v xml:space="preserve"> </v>
      </c>
      <c r="H349" s="209" t="str">
        <f ca="1">IF(($B349=" "),"",VLOOKUP($B349,'C10 Entry Sheet'!$A$16:$K$515,7,FALSE))</f>
        <v/>
      </c>
      <c r="I349" s="205" t="str">
        <f ca="1">IF(($B349=" ")," ",VLOOKUP($B349,'C10 Entry Sheet'!$A$16:$K$515,8,FALSE))</f>
        <v xml:space="preserve"> </v>
      </c>
      <c r="J349" s="205" t="str">
        <f ca="1">IF(($B349=" ")," ",VLOOKUP($B349,'C10 Entry Sheet'!$A$16:$K$515,9,FALSE))</f>
        <v xml:space="preserve"> </v>
      </c>
      <c r="K349" s="205" t="str">
        <f ca="1">IF(($B349=" ")," ",VLOOKUP($B349,'C10 Entry Sheet'!$A$16:$K$515,10,FALSE))</f>
        <v xml:space="preserve"> </v>
      </c>
      <c r="L349" s="209" t="str">
        <f t="shared" ca="1" si="13"/>
        <v/>
      </c>
      <c r="M349" s="318" t="str">
        <f t="shared" ca="1" si="13"/>
        <v/>
      </c>
      <c r="N349" s="321" t="str">
        <f ca="1">IF(($B349=" ")," ",VLOOKUP($B349,'C10 Entry Sheet'!$A$16:$K$515,11,FALSE))</f>
        <v xml:space="preserve"> </v>
      </c>
    </row>
    <row r="350" spans="1:14" ht="21.75" hidden="1" customHeight="1">
      <c r="A350" s="311">
        <f t="shared" si="12"/>
        <v>334</v>
      </c>
      <c r="B350" s="202" t="str">
        <f ca="1">IF(ISBLANK('C10 Entry Sheet'!A349)," ",CELL("contents",'C10 Entry Sheet'!A349))</f>
        <v xml:space="preserve"> </v>
      </c>
      <c r="C350" s="203" t="str">
        <f ca="1">IF(($B350=" ")," ",VLOOKUP($B350,'C10 Entry Sheet'!$A$16:$K$515,2,FALSE))</f>
        <v xml:space="preserve"> </v>
      </c>
      <c r="D350" s="203" t="str">
        <f ca="1">IF(($B350=" ")," ",VLOOKUP($B350,'C10 Entry Sheet'!$A$16:$K$515,3,FALSE))</f>
        <v xml:space="preserve"> </v>
      </c>
      <c r="E350" s="204" t="str">
        <f ca="1">IF(($B350=" ")," ",VLOOKUP($B350,'C10 Entry Sheet'!$A$16:$K$515,6,FALSE))</f>
        <v xml:space="preserve"> </v>
      </c>
      <c r="F350" s="204" t="str">
        <f ca="1">IF(($B350=" ")," ",VLOOKUP($B350,'C10 Entry Sheet'!$A$16:$K$515,4,FALSE))</f>
        <v xml:space="preserve"> </v>
      </c>
      <c r="G350" s="204" t="str">
        <f ca="1">IF(($B350=" ")," ",VLOOKUP($B350,'C10 Entry Sheet'!$A$16:$K$515,5,FALSE))</f>
        <v xml:space="preserve"> </v>
      </c>
      <c r="H350" s="209" t="str">
        <f ca="1">IF(($B350=" "),"",VLOOKUP($B350,'C10 Entry Sheet'!$A$16:$K$515,7,FALSE))</f>
        <v/>
      </c>
      <c r="I350" s="205" t="str">
        <f ca="1">IF(($B350=" ")," ",VLOOKUP($B350,'C10 Entry Sheet'!$A$16:$K$515,8,FALSE))</f>
        <v xml:space="preserve"> </v>
      </c>
      <c r="J350" s="205" t="str">
        <f ca="1">IF(($B350=" ")," ",VLOOKUP($B350,'C10 Entry Sheet'!$A$16:$K$515,9,FALSE))</f>
        <v xml:space="preserve"> </v>
      </c>
      <c r="K350" s="205" t="str">
        <f ca="1">IF(($B350=" ")," ",VLOOKUP($B350,'C10 Entry Sheet'!$A$16:$K$515,10,FALSE))</f>
        <v xml:space="preserve"> </v>
      </c>
      <c r="L350" s="209" t="str">
        <f t="shared" ca="1" si="13"/>
        <v/>
      </c>
      <c r="M350" s="318" t="str">
        <f t="shared" ca="1" si="13"/>
        <v/>
      </c>
      <c r="N350" s="321" t="str">
        <f ca="1">IF(($B350=" ")," ",VLOOKUP($B350,'C10 Entry Sheet'!$A$16:$K$515,11,FALSE))</f>
        <v xml:space="preserve"> </v>
      </c>
    </row>
    <row r="351" spans="1:14" ht="21.75" hidden="1" customHeight="1">
      <c r="A351" s="311">
        <f t="shared" si="12"/>
        <v>335</v>
      </c>
      <c r="B351" s="202" t="str">
        <f ca="1">IF(ISBLANK('C10 Entry Sheet'!A350)," ",CELL("contents",'C10 Entry Sheet'!A350))</f>
        <v xml:space="preserve"> </v>
      </c>
      <c r="C351" s="203" t="str">
        <f ca="1">IF(($B351=" ")," ",VLOOKUP($B351,'C10 Entry Sheet'!$A$16:$K$515,2,FALSE))</f>
        <v xml:space="preserve"> </v>
      </c>
      <c r="D351" s="203" t="str">
        <f ca="1">IF(($B351=" ")," ",VLOOKUP($B351,'C10 Entry Sheet'!$A$16:$K$515,3,FALSE))</f>
        <v xml:space="preserve"> </v>
      </c>
      <c r="E351" s="204" t="str">
        <f ca="1">IF(($B351=" ")," ",VLOOKUP($B351,'C10 Entry Sheet'!$A$16:$K$515,6,FALSE))</f>
        <v xml:space="preserve"> </v>
      </c>
      <c r="F351" s="204" t="str">
        <f ca="1">IF(($B351=" ")," ",VLOOKUP($B351,'C10 Entry Sheet'!$A$16:$K$515,4,FALSE))</f>
        <v xml:space="preserve"> </v>
      </c>
      <c r="G351" s="204" t="str">
        <f ca="1">IF(($B351=" ")," ",VLOOKUP($B351,'C10 Entry Sheet'!$A$16:$K$515,5,FALSE))</f>
        <v xml:space="preserve"> </v>
      </c>
      <c r="H351" s="209" t="str">
        <f ca="1">IF(($B351=" "),"",VLOOKUP($B351,'C10 Entry Sheet'!$A$16:$K$515,7,FALSE))</f>
        <v/>
      </c>
      <c r="I351" s="205" t="str">
        <f ca="1">IF(($B351=" ")," ",VLOOKUP($B351,'C10 Entry Sheet'!$A$16:$K$515,8,FALSE))</f>
        <v xml:space="preserve"> </v>
      </c>
      <c r="J351" s="205" t="str">
        <f ca="1">IF(($B351=" ")," ",VLOOKUP($B351,'C10 Entry Sheet'!$A$16:$K$515,9,FALSE))</f>
        <v xml:space="preserve"> </v>
      </c>
      <c r="K351" s="205" t="str">
        <f ca="1">IF(($B351=" ")," ",VLOOKUP($B351,'C10 Entry Sheet'!$A$16:$K$515,10,FALSE))</f>
        <v xml:space="preserve"> </v>
      </c>
      <c r="L351" s="209" t="str">
        <f t="shared" ca="1" si="13"/>
        <v/>
      </c>
      <c r="M351" s="318" t="str">
        <f t="shared" ca="1" si="13"/>
        <v/>
      </c>
      <c r="N351" s="321" t="str">
        <f ca="1">IF(($B351=" ")," ",VLOOKUP($B351,'C10 Entry Sheet'!$A$16:$K$515,11,FALSE))</f>
        <v xml:space="preserve"> </v>
      </c>
    </row>
    <row r="352" spans="1:14" ht="21.75" hidden="1" customHeight="1">
      <c r="A352" s="311">
        <f t="shared" si="12"/>
        <v>336</v>
      </c>
      <c r="B352" s="202" t="str">
        <f ca="1">IF(ISBLANK('C10 Entry Sheet'!A351)," ",CELL("contents",'C10 Entry Sheet'!A351))</f>
        <v xml:space="preserve"> </v>
      </c>
      <c r="C352" s="203" t="str">
        <f ca="1">IF(($B352=" ")," ",VLOOKUP($B352,'C10 Entry Sheet'!$A$16:$K$515,2,FALSE))</f>
        <v xml:space="preserve"> </v>
      </c>
      <c r="D352" s="203" t="str">
        <f ca="1">IF(($B352=" ")," ",VLOOKUP($B352,'C10 Entry Sheet'!$A$16:$K$515,3,FALSE))</f>
        <v xml:space="preserve"> </v>
      </c>
      <c r="E352" s="204" t="str">
        <f ca="1">IF(($B352=" ")," ",VLOOKUP($B352,'C10 Entry Sheet'!$A$16:$K$515,6,FALSE))</f>
        <v xml:space="preserve"> </v>
      </c>
      <c r="F352" s="204" t="str">
        <f ca="1">IF(($B352=" ")," ",VLOOKUP($B352,'C10 Entry Sheet'!$A$16:$K$515,4,FALSE))</f>
        <v xml:space="preserve"> </v>
      </c>
      <c r="G352" s="204" t="str">
        <f ca="1">IF(($B352=" ")," ",VLOOKUP($B352,'C10 Entry Sheet'!$A$16:$K$515,5,FALSE))</f>
        <v xml:space="preserve"> </v>
      </c>
      <c r="H352" s="209" t="str">
        <f ca="1">IF(($B352=" "),"",VLOOKUP($B352,'C10 Entry Sheet'!$A$16:$K$515,7,FALSE))</f>
        <v/>
      </c>
      <c r="I352" s="205" t="str">
        <f ca="1">IF(($B352=" ")," ",VLOOKUP($B352,'C10 Entry Sheet'!$A$16:$K$515,8,FALSE))</f>
        <v xml:space="preserve"> </v>
      </c>
      <c r="J352" s="205" t="str">
        <f ca="1">IF(($B352=" ")," ",VLOOKUP($B352,'C10 Entry Sheet'!$A$16:$K$515,9,FALSE))</f>
        <v xml:space="preserve"> </v>
      </c>
      <c r="K352" s="205" t="str">
        <f ca="1">IF(($B352=" ")," ",VLOOKUP($B352,'C10 Entry Sheet'!$A$16:$K$515,10,FALSE))</f>
        <v xml:space="preserve"> </v>
      </c>
      <c r="L352" s="209" t="str">
        <f t="shared" ca="1" si="13"/>
        <v/>
      </c>
      <c r="M352" s="318" t="str">
        <f t="shared" ca="1" si="13"/>
        <v/>
      </c>
      <c r="N352" s="321" t="str">
        <f ca="1">IF(($B352=" ")," ",VLOOKUP($B352,'C10 Entry Sheet'!$A$16:$K$515,11,FALSE))</f>
        <v xml:space="preserve"> </v>
      </c>
    </row>
    <row r="353" spans="1:14" ht="21.75" hidden="1" customHeight="1">
      <c r="A353" s="311">
        <f t="shared" si="12"/>
        <v>337</v>
      </c>
      <c r="B353" s="202" t="str">
        <f ca="1">IF(ISBLANK('C10 Entry Sheet'!A352)," ",CELL("contents",'C10 Entry Sheet'!A352))</f>
        <v xml:space="preserve"> </v>
      </c>
      <c r="C353" s="203" t="str">
        <f ca="1">IF(($B353=" ")," ",VLOOKUP($B353,'C10 Entry Sheet'!$A$16:$K$515,2,FALSE))</f>
        <v xml:space="preserve"> </v>
      </c>
      <c r="D353" s="203" t="str">
        <f ca="1">IF(($B353=" ")," ",VLOOKUP($B353,'C10 Entry Sheet'!$A$16:$K$515,3,FALSE))</f>
        <v xml:space="preserve"> </v>
      </c>
      <c r="E353" s="204" t="str">
        <f ca="1">IF(($B353=" ")," ",VLOOKUP($B353,'C10 Entry Sheet'!$A$16:$K$515,6,FALSE))</f>
        <v xml:space="preserve"> </v>
      </c>
      <c r="F353" s="204" t="str">
        <f ca="1">IF(($B353=" ")," ",VLOOKUP($B353,'C10 Entry Sheet'!$A$16:$K$515,4,FALSE))</f>
        <v xml:space="preserve"> </v>
      </c>
      <c r="G353" s="204" t="str">
        <f ca="1">IF(($B353=" ")," ",VLOOKUP($B353,'C10 Entry Sheet'!$A$16:$K$515,5,FALSE))</f>
        <v xml:space="preserve"> </v>
      </c>
      <c r="H353" s="209" t="str">
        <f ca="1">IF(($B353=" "),"",VLOOKUP($B353,'C10 Entry Sheet'!$A$16:$K$515,7,FALSE))</f>
        <v/>
      </c>
      <c r="I353" s="205" t="str">
        <f ca="1">IF(($B353=" ")," ",VLOOKUP($B353,'C10 Entry Sheet'!$A$16:$K$515,8,FALSE))</f>
        <v xml:space="preserve"> </v>
      </c>
      <c r="J353" s="205" t="str">
        <f ca="1">IF(($B353=" ")," ",VLOOKUP($B353,'C10 Entry Sheet'!$A$16:$K$515,9,FALSE))</f>
        <v xml:space="preserve"> </v>
      </c>
      <c r="K353" s="205" t="str">
        <f ca="1">IF(($B353=" ")," ",VLOOKUP($B353,'C10 Entry Sheet'!$A$16:$K$515,10,FALSE))</f>
        <v xml:space="preserve"> </v>
      </c>
      <c r="L353" s="209" t="str">
        <f t="shared" ca="1" si="13"/>
        <v/>
      </c>
      <c r="M353" s="318" t="str">
        <f t="shared" ca="1" si="13"/>
        <v/>
      </c>
      <c r="N353" s="321" t="str">
        <f ca="1">IF(($B353=" ")," ",VLOOKUP($B353,'C10 Entry Sheet'!$A$16:$K$515,11,FALSE))</f>
        <v xml:space="preserve"> </v>
      </c>
    </row>
    <row r="354" spans="1:14" ht="21.75" hidden="1" customHeight="1">
      <c r="A354" s="311">
        <f t="shared" si="12"/>
        <v>338</v>
      </c>
      <c r="B354" s="202" t="str">
        <f ca="1">IF(ISBLANK('C10 Entry Sheet'!A353)," ",CELL("contents",'C10 Entry Sheet'!A353))</f>
        <v xml:space="preserve"> </v>
      </c>
      <c r="C354" s="203" t="str">
        <f ca="1">IF(($B354=" ")," ",VLOOKUP($B354,'C10 Entry Sheet'!$A$16:$K$515,2,FALSE))</f>
        <v xml:space="preserve"> </v>
      </c>
      <c r="D354" s="203" t="str">
        <f ca="1">IF(($B354=" ")," ",VLOOKUP($B354,'C10 Entry Sheet'!$A$16:$K$515,3,FALSE))</f>
        <v xml:space="preserve"> </v>
      </c>
      <c r="E354" s="204" t="str">
        <f ca="1">IF(($B354=" ")," ",VLOOKUP($B354,'C10 Entry Sheet'!$A$16:$K$515,6,FALSE))</f>
        <v xml:space="preserve"> </v>
      </c>
      <c r="F354" s="204" t="str">
        <f ca="1">IF(($B354=" ")," ",VLOOKUP($B354,'C10 Entry Sheet'!$A$16:$K$515,4,FALSE))</f>
        <v xml:space="preserve"> </v>
      </c>
      <c r="G354" s="204" t="str">
        <f ca="1">IF(($B354=" ")," ",VLOOKUP($B354,'C10 Entry Sheet'!$A$16:$K$515,5,FALSE))</f>
        <v xml:space="preserve"> </v>
      </c>
      <c r="H354" s="209" t="str">
        <f ca="1">IF(($B354=" "),"",VLOOKUP($B354,'C10 Entry Sheet'!$A$16:$K$515,7,FALSE))</f>
        <v/>
      </c>
      <c r="I354" s="205" t="str">
        <f ca="1">IF(($B354=" ")," ",VLOOKUP($B354,'C10 Entry Sheet'!$A$16:$K$515,8,FALSE))</f>
        <v xml:space="preserve"> </v>
      </c>
      <c r="J354" s="205" t="str">
        <f ca="1">IF(($B354=" ")," ",VLOOKUP($B354,'C10 Entry Sheet'!$A$16:$K$515,9,FALSE))</f>
        <v xml:space="preserve"> </v>
      </c>
      <c r="K354" s="205" t="str">
        <f ca="1">IF(($B354=" ")," ",VLOOKUP($B354,'C10 Entry Sheet'!$A$16:$K$515,10,FALSE))</f>
        <v xml:space="preserve"> </v>
      </c>
      <c r="L354" s="209" t="str">
        <f t="shared" ca="1" si="13"/>
        <v/>
      </c>
      <c r="M354" s="318" t="str">
        <f t="shared" ca="1" si="13"/>
        <v/>
      </c>
      <c r="N354" s="321" t="str">
        <f ca="1">IF(($B354=" ")," ",VLOOKUP($B354,'C10 Entry Sheet'!$A$16:$K$515,11,FALSE))</f>
        <v xml:space="preserve"> </v>
      </c>
    </row>
    <row r="355" spans="1:14" ht="21.75" hidden="1" customHeight="1">
      <c r="A355" s="311">
        <f t="shared" si="12"/>
        <v>339</v>
      </c>
      <c r="B355" s="202" t="str">
        <f ca="1">IF(ISBLANK('C10 Entry Sheet'!A354)," ",CELL("contents",'C10 Entry Sheet'!A354))</f>
        <v xml:space="preserve"> </v>
      </c>
      <c r="C355" s="203" t="str">
        <f ca="1">IF(($B355=" ")," ",VLOOKUP($B355,'C10 Entry Sheet'!$A$16:$K$515,2,FALSE))</f>
        <v xml:space="preserve"> </v>
      </c>
      <c r="D355" s="203" t="str">
        <f ca="1">IF(($B355=" ")," ",VLOOKUP($B355,'C10 Entry Sheet'!$A$16:$K$515,3,FALSE))</f>
        <v xml:space="preserve"> </v>
      </c>
      <c r="E355" s="204" t="str">
        <f ca="1">IF(($B355=" ")," ",VLOOKUP($B355,'C10 Entry Sheet'!$A$16:$K$515,6,FALSE))</f>
        <v xml:space="preserve"> </v>
      </c>
      <c r="F355" s="204" t="str">
        <f ca="1">IF(($B355=" ")," ",VLOOKUP($B355,'C10 Entry Sheet'!$A$16:$K$515,4,FALSE))</f>
        <v xml:space="preserve"> </v>
      </c>
      <c r="G355" s="204" t="str">
        <f ca="1">IF(($B355=" ")," ",VLOOKUP($B355,'C10 Entry Sheet'!$A$16:$K$515,5,FALSE))</f>
        <v xml:space="preserve"> </v>
      </c>
      <c r="H355" s="209" t="str">
        <f ca="1">IF(($B355=" "),"",VLOOKUP($B355,'C10 Entry Sheet'!$A$16:$K$515,7,FALSE))</f>
        <v/>
      </c>
      <c r="I355" s="205" t="str">
        <f ca="1">IF(($B355=" ")," ",VLOOKUP($B355,'C10 Entry Sheet'!$A$16:$K$515,8,FALSE))</f>
        <v xml:space="preserve"> </v>
      </c>
      <c r="J355" s="205" t="str">
        <f ca="1">IF(($B355=" ")," ",VLOOKUP($B355,'C10 Entry Sheet'!$A$16:$K$515,9,FALSE))</f>
        <v xml:space="preserve"> </v>
      </c>
      <c r="K355" s="205" t="str">
        <f ca="1">IF(($B355=" ")," ",VLOOKUP($B355,'C10 Entry Sheet'!$A$16:$K$515,10,FALSE))</f>
        <v xml:space="preserve"> </v>
      </c>
      <c r="L355" s="209" t="str">
        <f t="shared" ca="1" si="13"/>
        <v/>
      </c>
      <c r="M355" s="318" t="str">
        <f t="shared" ca="1" si="13"/>
        <v/>
      </c>
      <c r="N355" s="321" t="str">
        <f ca="1">IF(($B355=" ")," ",VLOOKUP($B355,'C10 Entry Sheet'!$A$16:$K$515,11,FALSE))</f>
        <v xml:space="preserve"> </v>
      </c>
    </row>
    <row r="356" spans="1:14" ht="21.75" hidden="1" customHeight="1">
      <c r="A356" s="311">
        <f t="shared" si="12"/>
        <v>340</v>
      </c>
      <c r="B356" s="202" t="str">
        <f ca="1">IF(ISBLANK('C10 Entry Sheet'!A355)," ",CELL("contents",'C10 Entry Sheet'!A355))</f>
        <v xml:space="preserve"> </v>
      </c>
      <c r="C356" s="203" t="str">
        <f ca="1">IF(($B356=" ")," ",VLOOKUP($B356,'C10 Entry Sheet'!$A$16:$K$515,2,FALSE))</f>
        <v xml:space="preserve"> </v>
      </c>
      <c r="D356" s="203" t="str">
        <f ca="1">IF(($B356=" ")," ",VLOOKUP($B356,'C10 Entry Sheet'!$A$16:$K$515,3,FALSE))</f>
        <v xml:space="preserve"> </v>
      </c>
      <c r="E356" s="204" t="str">
        <f ca="1">IF(($B356=" ")," ",VLOOKUP($B356,'C10 Entry Sheet'!$A$16:$K$515,6,FALSE))</f>
        <v xml:space="preserve"> </v>
      </c>
      <c r="F356" s="204" t="str">
        <f ca="1">IF(($B356=" ")," ",VLOOKUP($B356,'C10 Entry Sheet'!$A$16:$K$515,4,FALSE))</f>
        <v xml:space="preserve"> </v>
      </c>
      <c r="G356" s="204" t="str">
        <f ca="1">IF(($B356=" ")," ",VLOOKUP($B356,'C10 Entry Sheet'!$A$16:$K$515,5,FALSE))</f>
        <v xml:space="preserve"> </v>
      </c>
      <c r="H356" s="209" t="str">
        <f ca="1">IF(($B356=" "),"",VLOOKUP($B356,'C10 Entry Sheet'!$A$16:$K$515,7,FALSE))</f>
        <v/>
      </c>
      <c r="I356" s="205" t="str">
        <f ca="1">IF(($B356=" ")," ",VLOOKUP($B356,'C10 Entry Sheet'!$A$16:$K$515,8,FALSE))</f>
        <v xml:space="preserve"> </v>
      </c>
      <c r="J356" s="205" t="str">
        <f ca="1">IF(($B356=" ")," ",VLOOKUP($B356,'C10 Entry Sheet'!$A$16:$K$515,9,FALSE))</f>
        <v xml:space="preserve"> </v>
      </c>
      <c r="K356" s="205" t="str">
        <f ca="1">IF(($B356=" ")," ",VLOOKUP($B356,'C10 Entry Sheet'!$A$16:$K$515,10,FALSE))</f>
        <v xml:space="preserve"> </v>
      </c>
      <c r="L356" s="209" t="str">
        <f t="shared" ca="1" si="13"/>
        <v/>
      </c>
      <c r="M356" s="318" t="str">
        <f t="shared" ca="1" si="13"/>
        <v/>
      </c>
      <c r="N356" s="321" t="str">
        <f ca="1">IF(($B356=" ")," ",VLOOKUP($B356,'C10 Entry Sheet'!$A$16:$K$515,11,FALSE))</f>
        <v xml:space="preserve"> </v>
      </c>
    </row>
    <row r="357" spans="1:14" ht="21.75" hidden="1" customHeight="1">
      <c r="A357" s="311">
        <f t="shared" si="12"/>
        <v>341</v>
      </c>
      <c r="B357" s="202" t="str">
        <f ca="1">IF(ISBLANK('C10 Entry Sheet'!A356)," ",CELL("contents",'C10 Entry Sheet'!A356))</f>
        <v xml:space="preserve"> </v>
      </c>
      <c r="C357" s="203" t="str">
        <f ca="1">IF(($B357=" ")," ",VLOOKUP($B357,'C10 Entry Sheet'!$A$16:$K$515,2,FALSE))</f>
        <v xml:space="preserve"> </v>
      </c>
      <c r="D357" s="203" t="str">
        <f ca="1">IF(($B357=" ")," ",VLOOKUP($B357,'C10 Entry Sheet'!$A$16:$K$515,3,FALSE))</f>
        <v xml:space="preserve"> </v>
      </c>
      <c r="E357" s="204" t="str">
        <f ca="1">IF(($B357=" ")," ",VLOOKUP($B357,'C10 Entry Sheet'!$A$16:$K$515,6,FALSE))</f>
        <v xml:space="preserve"> </v>
      </c>
      <c r="F357" s="204" t="str">
        <f ca="1">IF(($B357=" ")," ",VLOOKUP($B357,'C10 Entry Sheet'!$A$16:$K$515,4,FALSE))</f>
        <v xml:space="preserve"> </v>
      </c>
      <c r="G357" s="204" t="str">
        <f ca="1">IF(($B357=" ")," ",VLOOKUP($B357,'C10 Entry Sheet'!$A$16:$K$515,5,FALSE))</f>
        <v xml:space="preserve"> </v>
      </c>
      <c r="H357" s="209" t="str">
        <f ca="1">IF(($B357=" "),"",VLOOKUP($B357,'C10 Entry Sheet'!$A$16:$K$515,7,FALSE))</f>
        <v/>
      </c>
      <c r="I357" s="205" t="str">
        <f ca="1">IF(($B357=" ")," ",VLOOKUP($B357,'C10 Entry Sheet'!$A$16:$K$515,8,FALSE))</f>
        <v xml:space="preserve"> </v>
      </c>
      <c r="J357" s="205" t="str">
        <f ca="1">IF(($B357=" ")," ",VLOOKUP($B357,'C10 Entry Sheet'!$A$16:$K$515,9,FALSE))</f>
        <v xml:space="preserve"> </v>
      </c>
      <c r="K357" s="205" t="str">
        <f ca="1">IF(($B357=" ")," ",VLOOKUP($B357,'C10 Entry Sheet'!$A$16:$K$515,10,FALSE))</f>
        <v xml:space="preserve"> </v>
      </c>
      <c r="L357" s="209" t="str">
        <f t="shared" ca="1" si="13"/>
        <v/>
      </c>
      <c r="M357" s="318" t="str">
        <f t="shared" ca="1" si="13"/>
        <v/>
      </c>
      <c r="N357" s="321" t="str">
        <f ca="1">IF(($B357=" ")," ",VLOOKUP($B357,'C10 Entry Sheet'!$A$16:$K$515,11,FALSE))</f>
        <v xml:space="preserve"> </v>
      </c>
    </row>
    <row r="358" spans="1:14" ht="21.75" hidden="1" customHeight="1">
      <c r="A358" s="311">
        <f t="shared" si="12"/>
        <v>342</v>
      </c>
      <c r="B358" s="202" t="str">
        <f ca="1">IF(ISBLANK('C10 Entry Sheet'!A357)," ",CELL("contents",'C10 Entry Sheet'!A357))</f>
        <v xml:space="preserve"> </v>
      </c>
      <c r="C358" s="203" t="str">
        <f ca="1">IF(($B358=" ")," ",VLOOKUP($B358,'C10 Entry Sheet'!$A$16:$K$515,2,FALSE))</f>
        <v xml:space="preserve"> </v>
      </c>
      <c r="D358" s="203" t="str">
        <f ca="1">IF(($B358=" ")," ",VLOOKUP($B358,'C10 Entry Sheet'!$A$16:$K$515,3,FALSE))</f>
        <v xml:space="preserve"> </v>
      </c>
      <c r="E358" s="204" t="str">
        <f ca="1">IF(($B358=" ")," ",VLOOKUP($B358,'C10 Entry Sheet'!$A$16:$K$515,6,FALSE))</f>
        <v xml:space="preserve"> </v>
      </c>
      <c r="F358" s="204" t="str">
        <f ca="1">IF(($B358=" ")," ",VLOOKUP($B358,'C10 Entry Sheet'!$A$16:$K$515,4,FALSE))</f>
        <v xml:space="preserve"> </v>
      </c>
      <c r="G358" s="204" t="str">
        <f ca="1">IF(($B358=" ")," ",VLOOKUP($B358,'C10 Entry Sheet'!$A$16:$K$515,5,FALSE))</f>
        <v xml:space="preserve"> </v>
      </c>
      <c r="H358" s="209" t="str">
        <f ca="1">IF(($B358=" "),"",VLOOKUP($B358,'C10 Entry Sheet'!$A$16:$K$515,7,FALSE))</f>
        <v/>
      </c>
      <c r="I358" s="205" t="str">
        <f ca="1">IF(($B358=" ")," ",VLOOKUP($B358,'C10 Entry Sheet'!$A$16:$K$515,8,FALSE))</f>
        <v xml:space="preserve"> </v>
      </c>
      <c r="J358" s="205" t="str">
        <f ca="1">IF(($B358=" ")," ",VLOOKUP($B358,'C10 Entry Sheet'!$A$16:$K$515,9,FALSE))</f>
        <v xml:space="preserve"> </v>
      </c>
      <c r="K358" s="205" t="str">
        <f ca="1">IF(($B358=" ")," ",VLOOKUP($B358,'C10 Entry Sheet'!$A$16:$K$515,10,FALSE))</f>
        <v xml:space="preserve"> </v>
      </c>
      <c r="L358" s="209" t="str">
        <f t="shared" ca="1" si="13"/>
        <v/>
      </c>
      <c r="M358" s="318" t="str">
        <f t="shared" ca="1" si="13"/>
        <v/>
      </c>
      <c r="N358" s="321" t="str">
        <f ca="1">IF(($B358=" ")," ",VLOOKUP($B358,'C10 Entry Sheet'!$A$16:$K$515,11,FALSE))</f>
        <v xml:space="preserve"> </v>
      </c>
    </row>
    <row r="359" spans="1:14" ht="21.75" hidden="1" customHeight="1">
      <c r="A359" s="311">
        <f t="shared" si="12"/>
        <v>343</v>
      </c>
      <c r="B359" s="202" t="str">
        <f ca="1">IF(ISBLANK('C10 Entry Sheet'!A358)," ",CELL("contents",'C10 Entry Sheet'!A358))</f>
        <v xml:space="preserve"> </v>
      </c>
      <c r="C359" s="203" t="str">
        <f ca="1">IF(($B359=" ")," ",VLOOKUP($B359,'C10 Entry Sheet'!$A$16:$K$515,2,FALSE))</f>
        <v xml:space="preserve"> </v>
      </c>
      <c r="D359" s="203" t="str">
        <f ca="1">IF(($B359=" ")," ",VLOOKUP($B359,'C10 Entry Sheet'!$A$16:$K$515,3,FALSE))</f>
        <v xml:space="preserve"> </v>
      </c>
      <c r="E359" s="204" t="str">
        <f ca="1">IF(($B359=" ")," ",VLOOKUP($B359,'C10 Entry Sheet'!$A$16:$K$515,6,FALSE))</f>
        <v xml:space="preserve"> </v>
      </c>
      <c r="F359" s="204" t="str">
        <f ca="1">IF(($B359=" ")," ",VLOOKUP($B359,'C10 Entry Sheet'!$A$16:$K$515,4,FALSE))</f>
        <v xml:space="preserve"> </v>
      </c>
      <c r="G359" s="204" t="str">
        <f ca="1">IF(($B359=" ")," ",VLOOKUP($B359,'C10 Entry Sheet'!$A$16:$K$515,5,FALSE))</f>
        <v xml:space="preserve"> </v>
      </c>
      <c r="H359" s="209" t="str">
        <f ca="1">IF(($B359=" "),"",VLOOKUP($B359,'C10 Entry Sheet'!$A$16:$K$515,7,FALSE))</f>
        <v/>
      </c>
      <c r="I359" s="205" t="str">
        <f ca="1">IF(($B359=" ")," ",VLOOKUP($B359,'C10 Entry Sheet'!$A$16:$K$515,8,FALSE))</f>
        <v xml:space="preserve"> </v>
      </c>
      <c r="J359" s="205" t="str">
        <f ca="1">IF(($B359=" ")," ",VLOOKUP($B359,'C10 Entry Sheet'!$A$16:$K$515,9,FALSE))</f>
        <v xml:space="preserve"> </v>
      </c>
      <c r="K359" s="205" t="str">
        <f ca="1">IF(($B359=" ")," ",VLOOKUP($B359,'C10 Entry Sheet'!$A$16:$K$515,10,FALSE))</f>
        <v xml:space="preserve"> </v>
      </c>
      <c r="L359" s="209" t="str">
        <f t="shared" ca="1" si="13"/>
        <v/>
      </c>
      <c r="M359" s="318" t="str">
        <f t="shared" ca="1" si="13"/>
        <v/>
      </c>
      <c r="N359" s="321" t="str">
        <f ca="1">IF(($B359=" ")," ",VLOOKUP($B359,'C10 Entry Sheet'!$A$16:$K$515,11,FALSE))</f>
        <v xml:space="preserve"> </v>
      </c>
    </row>
    <row r="360" spans="1:14" ht="21.75" hidden="1" customHeight="1">
      <c r="A360" s="311">
        <f t="shared" si="12"/>
        <v>344</v>
      </c>
      <c r="B360" s="202" t="str">
        <f ca="1">IF(ISBLANK('C10 Entry Sheet'!A359)," ",CELL("contents",'C10 Entry Sheet'!A359))</f>
        <v xml:space="preserve"> </v>
      </c>
      <c r="C360" s="203" t="str">
        <f ca="1">IF(($B360=" ")," ",VLOOKUP($B360,'C10 Entry Sheet'!$A$16:$K$515,2,FALSE))</f>
        <v xml:space="preserve"> </v>
      </c>
      <c r="D360" s="203" t="str">
        <f ca="1">IF(($B360=" ")," ",VLOOKUP($B360,'C10 Entry Sheet'!$A$16:$K$515,3,FALSE))</f>
        <v xml:space="preserve"> </v>
      </c>
      <c r="E360" s="204" t="str">
        <f ca="1">IF(($B360=" ")," ",VLOOKUP($B360,'C10 Entry Sheet'!$A$16:$K$515,6,FALSE))</f>
        <v xml:space="preserve"> </v>
      </c>
      <c r="F360" s="204" t="str">
        <f ca="1">IF(($B360=" ")," ",VLOOKUP($B360,'C10 Entry Sheet'!$A$16:$K$515,4,FALSE))</f>
        <v xml:space="preserve"> </v>
      </c>
      <c r="G360" s="204" t="str">
        <f ca="1">IF(($B360=" ")," ",VLOOKUP($B360,'C10 Entry Sheet'!$A$16:$K$515,5,FALSE))</f>
        <v xml:space="preserve"> </v>
      </c>
      <c r="H360" s="209" t="str">
        <f ca="1">IF(($B360=" "),"",VLOOKUP($B360,'C10 Entry Sheet'!$A$16:$K$515,7,FALSE))</f>
        <v/>
      </c>
      <c r="I360" s="205" t="str">
        <f ca="1">IF(($B360=" ")," ",VLOOKUP($B360,'C10 Entry Sheet'!$A$16:$K$515,8,FALSE))</f>
        <v xml:space="preserve"> </v>
      </c>
      <c r="J360" s="205" t="str">
        <f ca="1">IF(($B360=" ")," ",VLOOKUP($B360,'C10 Entry Sheet'!$A$16:$K$515,9,FALSE))</f>
        <v xml:space="preserve"> </v>
      </c>
      <c r="K360" s="205" t="str">
        <f ca="1">IF(($B360=" ")," ",VLOOKUP($B360,'C10 Entry Sheet'!$A$16:$K$515,10,FALSE))</f>
        <v xml:space="preserve"> </v>
      </c>
      <c r="L360" s="209" t="str">
        <f t="shared" ca="1" si="13"/>
        <v/>
      </c>
      <c r="M360" s="318" t="str">
        <f t="shared" ca="1" si="13"/>
        <v/>
      </c>
      <c r="N360" s="321" t="str">
        <f ca="1">IF(($B360=" ")," ",VLOOKUP($B360,'C10 Entry Sheet'!$A$16:$K$515,11,FALSE))</f>
        <v xml:space="preserve"> </v>
      </c>
    </row>
    <row r="361" spans="1:14" ht="21.75" hidden="1" customHeight="1">
      <c r="A361" s="311">
        <f t="shared" si="12"/>
        <v>345</v>
      </c>
      <c r="B361" s="202" t="str">
        <f ca="1">IF(ISBLANK('C10 Entry Sheet'!A360)," ",CELL("contents",'C10 Entry Sheet'!A360))</f>
        <v xml:space="preserve"> </v>
      </c>
      <c r="C361" s="203" t="str">
        <f ca="1">IF(($B361=" ")," ",VLOOKUP($B361,'C10 Entry Sheet'!$A$16:$K$515,2,FALSE))</f>
        <v xml:space="preserve"> </v>
      </c>
      <c r="D361" s="203" t="str">
        <f ca="1">IF(($B361=" ")," ",VLOOKUP($B361,'C10 Entry Sheet'!$A$16:$K$515,3,FALSE))</f>
        <v xml:space="preserve"> </v>
      </c>
      <c r="E361" s="204" t="str">
        <f ca="1">IF(($B361=" ")," ",VLOOKUP($B361,'C10 Entry Sheet'!$A$16:$K$515,6,FALSE))</f>
        <v xml:space="preserve"> </v>
      </c>
      <c r="F361" s="204" t="str">
        <f ca="1">IF(($B361=" ")," ",VLOOKUP($B361,'C10 Entry Sheet'!$A$16:$K$515,4,FALSE))</f>
        <v xml:space="preserve"> </v>
      </c>
      <c r="G361" s="204" t="str">
        <f ca="1">IF(($B361=" ")," ",VLOOKUP($B361,'C10 Entry Sheet'!$A$16:$K$515,5,FALSE))</f>
        <v xml:space="preserve"> </v>
      </c>
      <c r="H361" s="209" t="str">
        <f ca="1">IF(($B361=" "),"",VLOOKUP($B361,'C10 Entry Sheet'!$A$16:$K$515,7,FALSE))</f>
        <v/>
      </c>
      <c r="I361" s="205" t="str">
        <f ca="1">IF(($B361=" ")," ",VLOOKUP($B361,'C10 Entry Sheet'!$A$16:$K$515,8,FALSE))</f>
        <v xml:space="preserve"> </v>
      </c>
      <c r="J361" s="205" t="str">
        <f ca="1">IF(($B361=" ")," ",VLOOKUP($B361,'C10 Entry Sheet'!$A$16:$K$515,9,FALSE))</f>
        <v xml:space="preserve"> </v>
      </c>
      <c r="K361" s="205" t="str">
        <f ca="1">IF(($B361=" ")," ",VLOOKUP($B361,'C10 Entry Sheet'!$A$16:$K$515,10,FALSE))</f>
        <v xml:space="preserve"> </v>
      </c>
      <c r="L361" s="209" t="str">
        <f t="shared" ca="1" si="13"/>
        <v/>
      </c>
      <c r="M361" s="318" t="str">
        <f t="shared" ca="1" si="13"/>
        <v/>
      </c>
      <c r="N361" s="321" t="str">
        <f ca="1">IF(($B361=" ")," ",VLOOKUP($B361,'C10 Entry Sheet'!$A$16:$K$515,11,FALSE))</f>
        <v xml:space="preserve"> </v>
      </c>
    </row>
    <row r="362" spans="1:14" ht="21.75" hidden="1" customHeight="1">
      <c r="A362" s="311">
        <f t="shared" si="12"/>
        <v>346</v>
      </c>
      <c r="B362" s="202" t="str">
        <f ca="1">IF(ISBLANK('C10 Entry Sheet'!A361)," ",CELL("contents",'C10 Entry Sheet'!A361))</f>
        <v xml:space="preserve"> </v>
      </c>
      <c r="C362" s="203" t="str">
        <f ca="1">IF(($B362=" ")," ",VLOOKUP($B362,'C10 Entry Sheet'!$A$16:$K$515,2,FALSE))</f>
        <v xml:space="preserve"> </v>
      </c>
      <c r="D362" s="203" t="str">
        <f ca="1">IF(($B362=" ")," ",VLOOKUP($B362,'C10 Entry Sheet'!$A$16:$K$515,3,FALSE))</f>
        <v xml:space="preserve"> </v>
      </c>
      <c r="E362" s="204" t="str">
        <f ca="1">IF(($B362=" ")," ",VLOOKUP($B362,'C10 Entry Sheet'!$A$16:$K$515,6,FALSE))</f>
        <v xml:space="preserve"> </v>
      </c>
      <c r="F362" s="204" t="str">
        <f ca="1">IF(($B362=" ")," ",VLOOKUP($B362,'C10 Entry Sheet'!$A$16:$K$515,4,FALSE))</f>
        <v xml:space="preserve"> </v>
      </c>
      <c r="G362" s="204" t="str">
        <f ca="1">IF(($B362=" ")," ",VLOOKUP($B362,'C10 Entry Sheet'!$A$16:$K$515,5,FALSE))</f>
        <v xml:space="preserve"> </v>
      </c>
      <c r="H362" s="209" t="str">
        <f ca="1">IF(($B362=" "),"",VLOOKUP($B362,'C10 Entry Sheet'!$A$16:$K$515,7,FALSE))</f>
        <v/>
      </c>
      <c r="I362" s="205" t="str">
        <f ca="1">IF(($B362=" ")," ",VLOOKUP($B362,'C10 Entry Sheet'!$A$16:$K$515,8,FALSE))</f>
        <v xml:space="preserve"> </v>
      </c>
      <c r="J362" s="205" t="str">
        <f ca="1">IF(($B362=" ")," ",VLOOKUP($B362,'C10 Entry Sheet'!$A$16:$K$515,9,FALSE))</f>
        <v xml:space="preserve"> </v>
      </c>
      <c r="K362" s="205" t="str">
        <f ca="1">IF(($B362=" ")," ",VLOOKUP($B362,'C10 Entry Sheet'!$A$16:$K$515,10,FALSE))</f>
        <v xml:space="preserve"> </v>
      </c>
      <c r="L362" s="209" t="str">
        <f t="shared" ca="1" si="13"/>
        <v/>
      </c>
      <c r="M362" s="318" t="str">
        <f t="shared" ca="1" si="13"/>
        <v/>
      </c>
      <c r="N362" s="321" t="str">
        <f ca="1">IF(($B362=" ")," ",VLOOKUP($B362,'C10 Entry Sheet'!$A$16:$K$515,11,FALSE))</f>
        <v xml:space="preserve"> </v>
      </c>
    </row>
    <row r="363" spans="1:14" ht="21.75" hidden="1" customHeight="1">
      <c r="A363" s="311">
        <f t="shared" si="12"/>
        <v>347</v>
      </c>
      <c r="B363" s="202" t="str">
        <f ca="1">IF(ISBLANK('C10 Entry Sheet'!A362)," ",CELL("contents",'C10 Entry Sheet'!A362))</f>
        <v xml:space="preserve"> </v>
      </c>
      <c r="C363" s="203" t="str">
        <f ca="1">IF(($B363=" ")," ",VLOOKUP($B363,'C10 Entry Sheet'!$A$16:$K$515,2,FALSE))</f>
        <v xml:space="preserve"> </v>
      </c>
      <c r="D363" s="203" t="str">
        <f ca="1">IF(($B363=" ")," ",VLOOKUP($B363,'C10 Entry Sheet'!$A$16:$K$515,3,FALSE))</f>
        <v xml:space="preserve"> </v>
      </c>
      <c r="E363" s="204" t="str">
        <f ca="1">IF(($B363=" ")," ",VLOOKUP($B363,'C10 Entry Sheet'!$A$16:$K$515,6,FALSE))</f>
        <v xml:space="preserve"> </v>
      </c>
      <c r="F363" s="204" t="str">
        <f ca="1">IF(($B363=" ")," ",VLOOKUP($B363,'C10 Entry Sheet'!$A$16:$K$515,4,FALSE))</f>
        <v xml:space="preserve"> </v>
      </c>
      <c r="G363" s="204" t="str">
        <f ca="1">IF(($B363=" ")," ",VLOOKUP($B363,'C10 Entry Sheet'!$A$16:$K$515,5,FALSE))</f>
        <v xml:space="preserve"> </v>
      </c>
      <c r="H363" s="209" t="str">
        <f ca="1">IF(($B363=" "),"",VLOOKUP($B363,'C10 Entry Sheet'!$A$16:$K$515,7,FALSE))</f>
        <v/>
      </c>
      <c r="I363" s="205" t="str">
        <f ca="1">IF(($B363=" ")," ",VLOOKUP($B363,'C10 Entry Sheet'!$A$16:$K$515,8,FALSE))</f>
        <v xml:space="preserve"> </v>
      </c>
      <c r="J363" s="205" t="str">
        <f ca="1">IF(($B363=" ")," ",VLOOKUP($B363,'C10 Entry Sheet'!$A$16:$K$515,9,FALSE))</f>
        <v xml:space="preserve"> </v>
      </c>
      <c r="K363" s="205" t="str">
        <f ca="1">IF(($B363=" ")," ",VLOOKUP($B363,'C10 Entry Sheet'!$A$16:$K$515,10,FALSE))</f>
        <v xml:space="preserve"> </v>
      </c>
      <c r="L363" s="209" t="str">
        <f t="shared" ca="1" si="13"/>
        <v/>
      </c>
      <c r="M363" s="318" t="str">
        <f t="shared" ca="1" si="13"/>
        <v/>
      </c>
      <c r="N363" s="321" t="str">
        <f ca="1">IF(($B363=" ")," ",VLOOKUP($B363,'C10 Entry Sheet'!$A$16:$K$515,11,FALSE))</f>
        <v xml:space="preserve"> </v>
      </c>
    </row>
    <row r="364" spans="1:14" ht="21.75" hidden="1" customHeight="1">
      <c r="A364" s="311">
        <f t="shared" si="12"/>
        <v>348</v>
      </c>
      <c r="B364" s="202" t="str">
        <f ca="1">IF(ISBLANK('C10 Entry Sheet'!A363)," ",CELL("contents",'C10 Entry Sheet'!A363))</f>
        <v xml:space="preserve"> </v>
      </c>
      <c r="C364" s="203" t="str">
        <f ca="1">IF(($B364=" ")," ",VLOOKUP($B364,'C10 Entry Sheet'!$A$16:$K$515,2,FALSE))</f>
        <v xml:space="preserve"> </v>
      </c>
      <c r="D364" s="203" t="str">
        <f ca="1">IF(($B364=" ")," ",VLOOKUP($B364,'C10 Entry Sheet'!$A$16:$K$515,3,FALSE))</f>
        <v xml:space="preserve"> </v>
      </c>
      <c r="E364" s="204" t="str">
        <f ca="1">IF(($B364=" ")," ",VLOOKUP($B364,'C10 Entry Sheet'!$A$16:$K$515,6,FALSE))</f>
        <v xml:space="preserve"> </v>
      </c>
      <c r="F364" s="204" t="str">
        <f ca="1">IF(($B364=" ")," ",VLOOKUP($B364,'C10 Entry Sheet'!$A$16:$K$515,4,FALSE))</f>
        <v xml:space="preserve"> </v>
      </c>
      <c r="G364" s="204" t="str">
        <f ca="1">IF(($B364=" ")," ",VLOOKUP($B364,'C10 Entry Sheet'!$A$16:$K$515,5,FALSE))</f>
        <v xml:space="preserve"> </v>
      </c>
      <c r="H364" s="209" t="str">
        <f ca="1">IF(($B364=" "),"",VLOOKUP($B364,'C10 Entry Sheet'!$A$16:$K$515,7,FALSE))</f>
        <v/>
      </c>
      <c r="I364" s="205" t="str">
        <f ca="1">IF(($B364=" ")," ",VLOOKUP($B364,'C10 Entry Sheet'!$A$16:$K$515,8,FALSE))</f>
        <v xml:space="preserve"> </v>
      </c>
      <c r="J364" s="205" t="str">
        <f ca="1">IF(($B364=" ")," ",VLOOKUP($B364,'C10 Entry Sheet'!$A$16:$K$515,9,FALSE))</f>
        <v xml:space="preserve"> </v>
      </c>
      <c r="K364" s="205" t="str">
        <f ca="1">IF(($B364=" ")," ",VLOOKUP($B364,'C10 Entry Sheet'!$A$16:$K$515,10,FALSE))</f>
        <v xml:space="preserve"> </v>
      </c>
      <c r="L364" s="209" t="str">
        <f t="shared" ca="1" si="13"/>
        <v/>
      </c>
      <c r="M364" s="318" t="str">
        <f t="shared" ca="1" si="13"/>
        <v/>
      </c>
      <c r="N364" s="321" t="str">
        <f ca="1">IF(($B364=" ")," ",VLOOKUP($B364,'C10 Entry Sheet'!$A$16:$K$515,11,FALSE))</f>
        <v xml:space="preserve"> </v>
      </c>
    </row>
    <row r="365" spans="1:14" ht="21.75" hidden="1" customHeight="1">
      <c r="A365" s="311">
        <f t="shared" si="12"/>
        <v>349</v>
      </c>
      <c r="B365" s="202" t="str">
        <f ca="1">IF(ISBLANK('C10 Entry Sheet'!A364)," ",CELL("contents",'C10 Entry Sheet'!A364))</f>
        <v xml:space="preserve"> </v>
      </c>
      <c r="C365" s="203" t="str">
        <f ca="1">IF(($B365=" ")," ",VLOOKUP($B365,'C10 Entry Sheet'!$A$16:$K$515,2,FALSE))</f>
        <v xml:space="preserve"> </v>
      </c>
      <c r="D365" s="203" t="str">
        <f ca="1">IF(($B365=" ")," ",VLOOKUP($B365,'C10 Entry Sheet'!$A$16:$K$515,3,FALSE))</f>
        <v xml:space="preserve"> </v>
      </c>
      <c r="E365" s="204" t="str">
        <f ca="1">IF(($B365=" ")," ",VLOOKUP($B365,'C10 Entry Sheet'!$A$16:$K$515,6,FALSE))</f>
        <v xml:space="preserve"> </v>
      </c>
      <c r="F365" s="204" t="str">
        <f ca="1">IF(($B365=" ")," ",VLOOKUP($B365,'C10 Entry Sheet'!$A$16:$K$515,4,FALSE))</f>
        <v xml:space="preserve"> </v>
      </c>
      <c r="G365" s="204" t="str">
        <f ca="1">IF(($B365=" ")," ",VLOOKUP($B365,'C10 Entry Sheet'!$A$16:$K$515,5,FALSE))</f>
        <v xml:space="preserve"> </v>
      </c>
      <c r="H365" s="209" t="str">
        <f ca="1">IF(($B365=" "),"",VLOOKUP($B365,'C10 Entry Sheet'!$A$16:$K$515,7,FALSE))</f>
        <v/>
      </c>
      <c r="I365" s="205" t="str">
        <f ca="1">IF(($B365=" ")," ",VLOOKUP($B365,'C10 Entry Sheet'!$A$16:$K$515,8,FALSE))</f>
        <v xml:space="preserve"> </v>
      </c>
      <c r="J365" s="205" t="str">
        <f ca="1">IF(($B365=" ")," ",VLOOKUP($B365,'C10 Entry Sheet'!$A$16:$K$515,9,FALSE))</f>
        <v xml:space="preserve"> </v>
      </c>
      <c r="K365" s="205" t="str">
        <f ca="1">IF(($B365=" ")," ",VLOOKUP($B365,'C10 Entry Sheet'!$A$16:$K$515,10,FALSE))</f>
        <v xml:space="preserve"> </v>
      </c>
      <c r="L365" s="209" t="str">
        <f t="shared" ca="1" si="13"/>
        <v/>
      </c>
      <c r="M365" s="318" t="str">
        <f t="shared" ca="1" si="13"/>
        <v/>
      </c>
      <c r="N365" s="321" t="str">
        <f ca="1">IF(($B365=" ")," ",VLOOKUP($B365,'C10 Entry Sheet'!$A$16:$K$515,11,FALSE))</f>
        <v xml:space="preserve"> </v>
      </c>
    </row>
    <row r="366" spans="1:14" ht="21.75" hidden="1" customHeight="1">
      <c r="A366" s="311">
        <f t="shared" si="12"/>
        <v>350</v>
      </c>
      <c r="B366" s="202" t="str">
        <f ca="1">IF(ISBLANK('C10 Entry Sheet'!A365)," ",CELL("contents",'C10 Entry Sheet'!A365))</f>
        <v xml:space="preserve"> </v>
      </c>
      <c r="C366" s="203" t="str">
        <f ca="1">IF(($B366=" ")," ",VLOOKUP($B366,'C10 Entry Sheet'!$A$16:$K$515,2,FALSE))</f>
        <v xml:space="preserve"> </v>
      </c>
      <c r="D366" s="203" t="str">
        <f ca="1">IF(($B366=" ")," ",VLOOKUP($B366,'C10 Entry Sheet'!$A$16:$K$515,3,FALSE))</f>
        <v xml:space="preserve"> </v>
      </c>
      <c r="E366" s="204" t="str">
        <f ca="1">IF(($B366=" ")," ",VLOOKUP($B366,'C10 Entry Sheet'!$A$16:$K$515,6,FALSE))</f>
        <v xml:space="preserve"> </v>
      </c>
      <c r="F366" s="204" t="str">
        <f ca="1">IF(($B366=" ")," ",VLOOKUP($B366,'C10 Entry Sheet'!$A$16:$K$515,4,FALSE))</f>
        <v xml:space="preserve"> </v>
      </c>
      <c r="G366" s="204" t="str">
        <f ca="1">IF(($B366=" ")," ",VLOOKUP($B366,'C10 Entry Sheet'!$A$16:$K$515,5,FALSE))</f>
        <v xml:space="preserve"> </v>
      </c>
      <c r="H366" s="209" t="str">
        <f ca="1">IF(($B366=" "),"",VLOOKUP($B366,'C10 Entry Sheet'!$A$16:$K$515,7,FALSE))</f>
        <v/>
      </c>
      <c r="I366" s="205" t="str">
        <f ca="1">IF(($B366=" ")," ",VLOOKUP($B366,'C10 Entry Sheet'!$A$16:$K$515,8,FALSE))</f>
        <v xml:space="preserve"> </v>
      </c>
      <c r="J366" s="205" t="str">
        <f ca="1">IF(($B366=" ")," ",VLOOKUP($B366,'C10 Entry Sheet'!$A$16:$K$515,9,FALSE))</f>
        <v xml:space="preserve"> </v>
      </c>
      <c r="K366" s="205" t="str">
        <f ca="1">IF(($B366=" ")," ",VLOOKUP($B366,'C10 Entry Sheet'!$A$16:$K$515,10,FALSE))</f>
        <v xml:space="preserve"> </v>
      </c>
      <c r="L366" s="209" t="str">
        <f t="shared" ca="1" si="13"/>
        <v/>
      </c>
      <c r="M366" s="318" t="str">
        <f t="shared" ca="1" si="13"/>
        <v/>
      </c>
      <c r="N366" s="321" t="str">
        <f ca="1">IF(($B366=" ")," ",VLOOKUP($B366,'C10 Entry Sheet'!$A$16:$K$515,11,FALSE))</f>
        <v xml:space="preserve"> </v>
      </c>
    </row>
    <row r="367" spans="1:14" ht="21.75" hidden="1" customHeight="1">
      <c r="A367" s="311">
        <f t="shared" si="12"/>
        <v>351</v>
      </c>
      <c r="B367" s="202" t="str">
        <f ca="1">IF(ISBLANK('C10 Entry Sheet'!A366)," ",CELL("contents",'C10 Entry Sheet'!A366))</f>
        <v xml:space="preserve"> </v>
      </c>
      <c r="C367" s="203" t="str">
        <f ca="1">IF(($B367=" ")," ",VLOOKUP($B367,'C10 Entry Sheet'!$A$16:$K$515,2,FALSE))</f>
        <v xml:space="preserve"> </v>
      </c>
      <c r="D367" s="203" t="str">
        <f ca="1">IF(($B367=" ")," ",VLOOKUP($B367,'C10 Entry Sheet'!$A$16:$K$515,3,FALSE))</f>
        <v xml:space="preserve"> </v>
      </c>
      <c r="E367" s="204" t="str">
        <f ca="1">IF(($B367=" ")," ",VLOOKUP($B367,'C10 Entry Sheet'!$A$16:$K$515,6,FALSE))</f>
        <v xml:space="preserve"> </v>
      </c>
      <c r="F367" s="204" t="str">
        <f ca="1">IF(($B367=" ")," ",VLOOKUP($B367,'C10 Entry Sheet'!$A$16:$K$515,4,FALSE))</f>
        <v xml:space="preserve"> </v>
      </c>
      <c r="G367" s="204" t="str">
        <f ca="1">IF(($B367=" ")," ",VLOOKUP($B367,'C10 Entry Sheet'!$A$16:$K$515,5,FALSE))</f>
        <v xml:space="preserve"> </v>
      </c>
      <c r="H367" s="209" t="str">
        <f ca="1">IF(($B367=" "),"",VLOOKUP($B367,'C10 Entry Sheet'!$A$16:$K$515,7,FALSE))</f>
        <v/>
      </c>
      <c r="I367" s="205" t="str">
        <f ca="1">IF(($B367=" ")," ",VLOOKUP($B367,'C10 Entry Sheet'!$A$16:$K$515,8,FALSE))</f>
        <v xml:space="preserve"> </v>
      </c>
      <c r="J367" s="205" t="str">
        <f ca="1">IF(($B367=" ")," ",VLOOKUP($B367,'C10 Entry Sheet'!$A$16:$K$515,9,FALSE))</f>
        <v xml:space="preserve"> </v>
      </c>
      <c r="K367" s="205" t="str">
        <f ca="1">IF(($B367=" ")," ",VLOOKUP($B367,'C10 Entry Sheet'!$A$16:$K$515,10,FALSE))</f>
        <v xml:space="preserve"> </v>
      </c>
      <c r="L367" s="209" t="str">
        <f t="shared" ca="1" si="13"/>
        <v/>
      </c>
      <c r="M367" s="318" t="str">
        <f t="shared" ca="1" si="13"/>
        <v/>
      </c>
      <c r="N367" s="321" t="str">
        <f ca="1">IF(($B367=" ")," ",VLOOKUP($B367,'C10 Entry Sheet'!$A$16:$K$515,11,FALSE))</f>
        <v xml:space="preserve"> </v>
      </c>
    </row>
    <row r="368" spans="1:14" ht="21.75" hidden="1" customHeight="1">
      <c r="A368" s="311">
        <f t="shared" si="12"/>
        <v>352</v>
      </c>
      <c r="B368" s="202" t="str">
        <f ca="1">IF(ISBLANK('C10 Entry Sheet'!A367)," ",CELL("contents",'C10 Entry Sheet'!A367))</f>
        <v xml:space="preserve"> </v>
      </c>
      <c r="C368" s="203" t="str">
        <f ca="1">IF(($B368=" ")," ",VLOOKUP($B368,'C10 Entry Sheet'!$A$16:$K$515,2,FALSE))</f>
        <v xml:space="preserve"> </v>
      </c>
      <c r="D368" s="203" t="str">
        <f ca="1">IF(($B368=" ")," ",VLOOKUP($B368,'C10 Entry Sheet'!$A$16:$K$515,3,FALSE))</f>
        <v xml:space="preserve"> </v>
      </c>
      <c r="E368" s="204" t="str">
        <f ca="1">IF(($B368=" ")," ",VLOOKUP($B368,'C10 Entry Sheet'!$A$16:$K$515,6,FALSE))</f>
        <v xml:space="preserve"> </v>
      </c>
      <c r="F368" s="204" t="str">
        <f ca="1">IF(($B368=" ")," ",VLOOKUP($B368,'C10 Entry Sheet'!$A$16:$K$515,4,FALSE))</f>
        <v xml:space="preserve"> </v>
      </c>
      <c r="G368" s="204" t="str">
        <f ca="1">IF(($B368=" ")," ",VLOOKUP($B368,'C10 Entry Sheet'!$A$16:$K$515,5,FALSE))</f>
        <v xml:space="preserve"> </v>
      </c>
      <c r="H368" s="209" t="str">
        <f ca="1">IF(($B368=" "),"",VLOOKUP($B368,'C10 Entry Sheet'!$A$16:$K$515,7,FALSE))</f>
        <v/>
      </c>
      <c r="I368" s="205" t="str">
        <f ca="1">IF(($B368=" ")," ",VLOOKUP($B368,'C10 Entry Sheet'!$A$16:$K$515,8,FALSE))</f>
        <v xml:space="preserve"> </v>
      </c>
      <c r="J368" s="205" t="str">
        <f ca="1">IF(($B368=" ")," ",VLOOKUP($B368,'C10 Entry Sheet'!$A$16:$K$515,9,FALSE))</f>
        <v xml:space="preserve"> </v>
      </c>
      <c r="K368" s="205" t="str">
        <f ca="1">IF(($B368=" ")," ",VLOOKUP($B368,'C10 Entry Sheet'!$A$16:$K$515,10,FALSE))</f>
        <v xml:space="preserve"> </v>
      </c>
      <c r="L368" s="209" t="str">
        <f t="shared" ca="1" si="13"/>
        <v/>
      </c>
      <c r="M368" s="318" t="str">
        <f t="shared" ca="1" si="13"/>
        <v/>
      </c>
      <c r="N368" s="321" t="str">
        <f ca="1">IF(($B368=" ")," ",VLOOKUP($B368,'C10 Entry Sheet'!$A$16:$K$515,11,FALSE))</f>
        <v xml:space="preserve"> </v>
      </c>
    </row>
    <row r="369" spans="1:14" ht="21.75" hidden="1" customHeight="1">
      <c r="A369" s="311">
        <f t="shared" si="12"/>
        <v>353</v>
      </c>
      <c r="B369" s="202" t="str">
        <f ca="1">IF(ISBLANK('C10 Entry Sheet'!A368)," ",CELL("contents",'C10 Entry Sheet'!A368))</f>
        <v xml:space="preserve"> </v>
      </c>
      <c r="C369" s="203" t="str">
        <f ca="1">IF(($B369=" ")," ",VLOOKUP($B369,'C10 Entry Sheet'!$A$16:$K$515,2,FALSE))</f>
        <v xml:space="preserve"> </v>
      </c>
      <c r="D369" s="203" t="str">
        <f ca="1">IF(($B369=" ")," ",VLOOKUP($B369,'C10 Entry Sheet'!$A$16:$K$515,3,FALSE))</f>
        <v xml:space="preserve"> </v>
      </c>
      <c r="E369" s="204" t="str">
        <f ca="1">IF(($B369=" ")," ",VLOOKUP($B369,'C10 Entry Sheet'!$A$16:$K$515,6,FALSE))</f>
        <v xml:space="preserve"> </v>
      </c>
      <c r="F369" s="204" t="str">
        <f ca="1">IF(($B369=" ")," ",VLOOKUP($B369,'C10 Entry Sheet'!$A$16:$K$515,4,FALSE))</f>
        <v xml:space="preserve"> </v>
      </c>
      <c r="G369" s="204" t="str">
        <f ca="1">IF(($B369=" ")," ",VLOOKUP($B369,'C10 Entry Sheet'!$A$16:$K$515,5,FALSE))</f>
        <v xml:space="preserve"> </v>
      </c>
      <c r="H369" s="209" t="str">
        <f ca="1">IF(($B369=" "),"",VLOOKUP($B369,'C10 Entry Sheet'!$A$16:$K$515,7,FALSE))</f>
        <v/>
      </c>
      <c r="I369" s="205" t="str">
        <f ca="1">IF(($B369=" ")," ",VLOOKUP($B369,'C10 Entry Sheet'!$A$16:$K$515,8,FALSE))</f>
        <v xml:space="preserve"> </v>
      </c>
      <c r="J369" s="205" t="str">
        <f ca="1">IF(($B369=" ")," ",VLOOKUP($B369,'C10 Entry Sheet'!$A$16:$K$515,9,FALSE))</f>
        <v xml:space="preserve"> </v>
      </c>
      <c r="K369" s="205" t="str">
        <f ca="1">IF(($B369=" ")," ",VLOOKUP($B369,'C10 Entry Sheet'!$A$16:$K$515,10,FALSE))</f>
        <v xml:space="preserve"> </v>
      </c>
      <c r="L369" s="209" t="str">
        <f t="shared" ca="1" si="13"/>
        <v/>
      </c>
      <c r="M369" s="318" t="str">
        <f t="shared" ca="1" si="13"/>
        <v/>
      </c>
      <c r="N369" s="321" t="str">
        <f ca="1">IF(($B369=" ")," ",VLOOKUP($B369,'C10 Entry Sheet'!$A$16:$K$515,11,FALSE))</f>
        <v xml:space="preserve"> </v>
      </c>
    </row>
    <row r="370" spans="1:14" ht="21.75" hidden="1" customHeight="1">
      <c r="A370" s="311">
        <f t="shared" si="12"/>
        <v>354</v>
      </c>
      <c r="B370" s="202" t="str">
        <f ca="1">IF(ISBLANK('C10 Entry Sheet'!A369)," ",CELL("contents",'C10 Entry Sheet'!A369))</f>
        <v xml:space="preserve"> </v>
      </c>
      <c r="C370" s="203" t="str">
        <f ca="1">IF(($B370=" ")," ",VLOOKUP($B370,'C10 Entry Sheet'!$A$16:$K$515,2,FALSE))</f>
        <v xml:space="preserve"> </v>
      </c>
      <c r="D370" s="203" t="str">
        <f ca="1">IF(($B370=" ")," ",VLOOKUP($B370,'C10 Entry Sheet'!$A$16:$K$515,3,FALSE))</f>
        <v xml:space="preserve"> </v>
      </c>
      <c r="E370" s="204" t="str">
        <f ca="1">IF(($B370=" ")," ",VLOOKUP($B370,'C10 Entry Sheet'!$A$16:$K$515,6,FALSE))</f>
        <v xml:space="preserve"> </v>
      </c>
      <c r="F370" s="204" t="str">
        <f ca="1">IF(($B370=" ")," ",VLOOKUP($B370,'C10 Entry Sheet'!$A$16:$K$515,4,FALSE))</f>
        <v xml:space="preserve"> </v>
      </c>
      <c r="G370" s="204" t="str">
        <f ca="1">IF(($B370=" ")," ",VLOOKUP($B370,'C10 Entry Sheet'!$A$16:$K$515,5,FALSE))</f>
        <v xml:space="preserve"> </v>
      </c>
      <c r="H370" s="209" t="str">
        <f ca="1">IF(($B370=" "),"",VLOOKUP($B370,'C10 Entry Sheet'!$A$16:$K$515,7,FALSE))</f>
        <v/>
      </c>
      <c r="I370" s="205" t="str">
        <f ca="1">IF(($B370=" ")," ",VLOOKUP($B370,'C10 Entry Sheet'!$A$16:$K$515,8,FALSE))</f>
        <v xml:space="preserve"> </v>
      </c>
      <c r="J370" s="205" t="str">
        <f ca="1">IF(($B370=" ")," ",VLOOKUP($B370,'C10 Entry Sheet'!$A$16:$K$515,9,FALSE))</f>
        <v xml:space="preserve"> </v>
      </c>
      <c r="K370" s="205" t="str">
        <f ca="1">IF(($B370=" ")," ",VLOOKUP($B370,'C10 Entry Sheet'!$A$16:$K$515,10,FALSE))</f>
        <v xml:space="preserve"> </v>
      </c>
      <c r="L370" s="209" t="str">
        <f t="shared" ca="1" si="13"/>
        <v/>
      </c>
      <c r="M370" s="318" t="str">
        <f t="shared" ca="1" si="13"/>
        <v/>
      </c>
      <c r="N370" s="321" t="str">
        <f ca="1">IF(($B370=" ")," ",VLOOKUP($B370,'C10 Entry Sheet'!$A$16:$K$515,11,FALSE))</f>
        <v xml:space="preserve"> </v>
      </c>
    </row>
    <row r="371" spans="1:14" ht="21.75" hidden="1" customHeight="1">
      <c r="A371" s="311">
        <f t="shared" si="12"/>
        <v>355</v>
      </c>
      <c r="B371" s="202" t="str">
        <f ca="1">IF(ISBLANK('C10 Entry Sheet'!A370)," ",CELL("contents",'C10 Entry Sheet'!A370))</f>
        <v xml:space="preserve"> </v>
      </c>
      <c r="C371" s="203" t="str">
        <f ca="1">IF(($B371=" ")," ",VLOOKUP($B371,'C10 Entry Sheet'!$A$16:$K$515,2,FALSE))</f>
        <v xml:space="preserve"> </v>
      </c>
      <c r="D371" s="203" t="str">
        <f ca="1">IF(($B371=" ")," ",VLOOKUP($B371,'C10 Entry Sheet'!$A$16:$K$515,3,FALSE))</f>
        <v xml:space="preserve"> </v>
      </c>
      <c r="E371" s="204" t="str">
        <f ca="1">IF(($B371=" ")," ",VLOOKUP($B371,'C10 Entry Sheet'!$A$16:$K$515,6,FALSE))</f>
        <v xml:space="preserve"> </v>
      </c>
      <c r="F371" s="204" t="str">
        <f ca="1">IF(($B371=" ")," ",VLOOKUP($B371,'C10 Entry Sheet'!$A$16:$K$515,4,FALSE))</f>
        <v xml:space="preserve"> </v>
      </c>
      <c r="G371" s="204" t="str">
        <f ca="1">IF(($B371=" ")," ",VLOOKUP($B371,'C10 Entry Sheet'!$A$16:$K$515,5,FALSE))</f>
        <v xml:space="preserve"> </v>
      </c>
      <c r="H371" s="209" t="str">
        <f ca="1">IF(($B371=" "),"",VLOOKUP($B371,'C10 Entry Sheet'!$A$16:$K$515,7,FALSE))</f>
        <v/>
      </c>
      <c r="I371" s="205" t="str">
        <f ca="1">IF(($B371=" ")," ",VLOOKUP($B371,'C10 Entry Sheet'!$A$16:$K$515,8,FALSE))</f>
        <v xml:space="preserve"> </v>
      </c>
      <c r="J371" s="205" t="str">
        <f ca="1">IF(($B371=" ")," ",VLOOKUP($B371,'C10 Entry Sheet'!$A$16:$K$515,9,FALSE))</f>
        <v xml:space="preserve"> </v>
      </c>
      <c r="K371" s="205" t="str">
        <f ca="1">IF(($B371=" ")," ",VLOOKUP($B371,'C10 Entry Sheet'!$A$16:$K$515,10,FALSE))</f>
        <v xml:space="preserve"> </v>
      </c>
      <c r="L371" s="209" t="str">
        <f t="shared" ca="1" si="13"/>
        <v/>
      </c>
      <c r="M371" s="318" t="str">
        <f t="shared" ca="1" si="13"/>
        <v/>
      </c>
      <c r="N371" s="321" t="str">
        <f ca="1">IF(($B371=" ")," ",VLOOKUP($B371,'C10 Entry Sheet'!$A$16:$K$515,11,FALSE))</f>
        <v xml:space="preserve"> </v>
      </c>
    </row>
    <row r="372" spans="1:14" ht="21.75" hidden="1" customHeight="1">
      <c r="A372" s="311">
        <f t="shared" si="12"/>
        <v>356</v>
      </c>
      <c r="B372" s="202" t="str">
        <f ca="1">IF(ISBLANK('C10 Entry Sheet'!A371)," ",CELL("contents",'C10 Entry Sheet'!A371))</f>
        <v xml:space="preserve"> </v>
      </c>
      <c r="C372" s="203" t="str">
        <f ca="1">IF(($B372=" ")," ",VLOOKUP($B372,'C10 Entry Sheet'!$A$16:$K$515,2,FALSE))</f>
        <v xml:space="preserve"> </v>
      </c>
      <c r="D372" s="203" t="str">
        <f ca="1">IF(($B372=" ")," ",VLOOKUP($B372,'C10 Entry Sheet'!$A$16:$K$515,3,FALSE))</f>
        <v xml:space="preserve"> </v>
      </c>
      <c r="E372" s="204" t="str">
        <f ca="1">IF(($B372=" ")," ",VLOOKUP($B372,'C10 Entry Sheet'!$A$16:$K$515,6,FALSE))</f>
        <v xml:space="preserve"> </v>
      </c>
      <c r="F372" s="204" t="str">
        <f ca="1">IF(($B372=" ")," ",VLOOKUP($B372,'C10 Entry Sheet'!$A$16:$K$515,4,FALSE))</f>
        <v xml:space="preserve"> </v>
      </c>
      <c r="G372" s="204" t="str">
        <f ca="1">IF(($B372=" ")," ",VLOOKUP($B372,'C10 Entry Sheet'!$A$16:$K$515,5,FALSE))</f>
        <v xml:space="preserve"> </v>
      </c>
      <c r="H372" s="209" t="str">
        <f ca="1">IF(($B372=" "),"",VLOOKUP($B372,'C10 Entry Sheet'!$A$16:$K$515,7,FALSE))</f>
        <v/>
      </c>
      <c r="I372" s="205" t="str">
        <f ca="1">IF(($B372=" ")," ",VLOOKUP($B372,'C10 Entry Sheet'!$A$16:$K$515,8,FALSE))</f>
        <v xml:space="preserve"> </v>
      </c>
      <c r="J372" s="205" t="str">
        <f ca="1">IF(($B372=" ")," ",VLOOKUP($B372,'C10 Entry Sheet'!$A$16:$K$515,9,FALSE))</f>
        <v xml:space="preserve"> </v>
      </c>
      <c r="K372" s="205" t="str">
        <f ca="1">IF(($B372=" ")," ",VLOOKUP($B372,'C10 Entry Sheet'!$A$16:$K$515,10,FALSE))</f>
        <v xml:space="preserve"> </v>
      </c>
      <c r="L372" s="209" t="str">
        <f t="shared" ca="1" si="13"/>
        <v/>
      </c>
      <c r="M372" s="318" t="str">
        <f t="shared" ca="1" si="13"/>
        <v/>
      </c>
      <c r="N372" s="321" t="str">
        <f ca="1">IF(($B372=" ")," ",VLOOKUP($B372,'C10 Entry Sheet'!$A$16:$K$515,11,FALSE))</f>
        <v xml:space="preserve"> </v>
      </c>
    </row>
    <row r="373" spans="1:14" ht="21.75" hidden="1" customHeight="1">
      <c r="A373" s="311">
        <f t="shared" si="12"/>
        <v>357</v>
      </c>
      <c r="B373" s="202" t="str">
        <f ca="1">IF(ISBLANK('C10 Entry Sheet'!A372)," ",CELL("contents",'C10 Entry Sheet'!A372))</f>
        <v xml:space="preserve"> </v>
      </c>
      <c r="C373" s="203" t="str">
        <f ca="1">IF(($B373=" ")," ",VLOOKUP($B373,'C10 Entry Sheet'!$A$16:$K$515,2,FALSE))</f>
        <v xml:space="preserve"> </v>
      </c>
      <c r="D373" s="203" t="str">
        <f ca="1">IF(($B373=" ")," ",VLOOKUP($B373,'C10 Entry Sheet'!$A$16:$K$515,3,FALSE))</f>
        <v xml:space="preserve"> </v>
      </c>
      <c r="E373" s="204" t="str">
        <f ca="1">IF(($B373=" ")," ",VLOOKUP($B373,'C10 Entry Sheet'!$A$16:$K$515,6,FALSE))</f>
        <v xml:space="preserve"> </v>
      </c>
      <c r="F373" s="204" t="str">
        <f ca="1">IF(($B373=" ")," ",VLOOKUP($B373,'C10 Entry Sheet'!$A$16:$K$515,4,FALSE))</f>
        <v xml:space="preserve"> </v>
      </c>
      <c r="G373" s="204" t="str">
        <f ca="1">IF(($B373=" ")," ",VLOOKUP($B373,'C10 Entry Sheet'!$A$16:$K$515,5,FALSE))</f>
        <v xml:space="preserve"> </v>
      </c>
      <c r="H373" s="209" t="str">
        <f ca="1">IF(($B373=" "),"",VLOOKUP($B373,'C10 Entry Sheet'!$A$16:$K$515,7,FALSE))</f>
        <v/>
      </c>
      <c r="I373" s="205" t="str">
        <f ca="1">IF(($B373=" ")," ",VLOOKUP($B373,'C10 Entry Sheet'!$A$16:$K$515,8,FALSE))</f>
        <v xml:space="preserve"> </v>
      </c>
      <c r="J373" s="205" t="str">
        <f ca="1">IF(($B373=" ")," ",VLOOKUP($B373,'C10 Entry Sheet'!$A$16:$K$515,9,FALSE))</f>
        <v xml:space="preserve"> </v>
      </c>
      <c r="K373" s="205" t="str">
        <f ca="1">IF(($B373=" ")," ",VLOOKUP($B373,'C10 Entry Sheet'!$A$16:$K$515,10,FALSE))</f>
        <v xml:space="preserve"> </v>
      </c>
      <c r="L373" s="209" t="str">
        <f t="shared" ca="1" si="13"/>
        <v/>
      </c>
      <c r="M373" s="318" t="str">
        <f t="shared" ca="1" si="13"/>
        <v/>
      </c>
      <c r="N373" s="321" t="str">
        <f ca="1">IF(($B373=" ")," ",VLOOKUP($B373,'C10 Entry Sheet'!$A$16:$K$515,11,FALSE))</f>
        <v xml:space="preserve"> </v>
      </c>
    </row>
    <row r="374" spans="1:14" ht="21.75" hidden="1" customHeight="1">
      <c r="A374" s="311">
        <f t="shared" si="12"/>
        <v>358</v>
      </c>
      <c r="B374" s="202" t="str">
        <f ca="1">IF(ISBLANK('C10 Entry Sheet'!A373)," ",CELL("contents",'C10 Entry Sheet'!A373))</f>
        <v xml:space="preserve"> </v>
      </c>
      <c r="C374" s="203" t="str">
        <f ca="1">IF(($B374=" ")," ",VLOOKUP($B374,'C10 Entry Sheet'!$A$16:$K$515,2,FALSE))</f>
        <v xml:space="preserve"> </v>
      </c>
      <c r="D374" s="203" t="str">
        <f ca="1">IF(($B374=" ")," ",VLOOKUP($B374,'C10 Entry Sheet'!$A$16:$K$515,3,FALSE))</f>
        <v xml:space="preserve"> </v>
      </c>
      <c r="E374" s="204" t="str">
        <f ca="1">IF(($B374=" ")," ",VLOOKUP($B374,'C10 Entry Sheet'!$A$16:$K$515,6,FALSE))</f>
        <v xml:space="preserve"> </v>
      </c>
      <c r="F374" s="204" t="str">
        <f ca="1">IF(($B374=" ")," ",VLOOKUP($B374,'C10 Entry Sheet'!$A$16:$K$515,4,FALSE))</f>
        <v xml:space="preserve"> </v>
      </c>
      <c r="G374" s="204" t="str">
        <f ca="1">IF(($B374=" ")," ",VLOOKUP($B374,'C10 Entry Sheet'!$A$16:$K$515,5,FALSE))</f>
        <v xml:space="preserve"> </v>
      </c>
      <c r="H374" s="209" t="str">
        <f ca="1">IF(($B374=" "),"",VLOOKUP($B374,'C10 Entry Sheet'!$A$16:$K$515,7,FALSE))</f>
        <v/>
      </c>
      <c r="I374" s="205" t="str">
        <f ca="1">IF(($B374=" ")," ",VLOOKUP($B374,'C10 Entry Sheet'!$A$16:$K$515,8,FALSE))</f>
        <v xml:space="preserve"> </v>
      </c>
      <c r="J374" s="205" t="str">
        <f ca="1">IF(($B374=" ")," ",VLOOKUP($B374,'C10 Entry Sheet'!$A$16:$K$515,9,FALSE))</f>
        <v xml:space="preserve"> </v>
      </c>
      <c r="K374" s="205" t="str">
        <f ca="1">IF(($B374=" ")," ",VLOOKUP($B374,'C10 Entry Sheet'!$A$16:$K$515,10,FALSE))</f>
        <v xml:space="preserve"> </v>
      </c>
      <c r="L374" s="209" t="str">
        <f t="shared" ca="1" si="13"/>
        <v/>
      </c>
      <c r="M374" s="318" t="str">
        <f t="shared" ca="1" si="13"/>
        <v/>
      </c>
      <c r="N374" s="321" t="str">
        <f ca="1">IF(($B374=" ")," ",VLOOKUP($B374,'C10 Entry Sheet'!$A$16:$K$515,11,FALSE))</f>
        <v xml:space="preserve"> </v>
      </c>
    </row>
    <row r="375" spans="1:14" ht="21.75" hidden="1" customHeight="1">
      <c r="A375" s="311">
        <f t="shared" si="12"/>
        <v>359</v>
      </c>
      <c r="B375" s="202" t="str">
        <f ca="1">IF(ISBLANK('C10 Entry Sheet'!A374)," ",CELL("contents",'C10 Entry Sheet'!A374))</f>
        <v xml:space="preserve"> </v>
      </c>
      <c r="C375" s="203" t="str">
        <f ca="1">IF(($B375=" ")," ",VLOOKUP($B375,'C10 Entry Sheet'!$A$16:$K$515,2,FALSE))</f>
        <v xml:space="preserve"> </v>
      </c>
      <c r="D375" s="203" t="str">
        <f ca="1">IF(($B375=" ")," ",VLOOKUP($B375,'C10 Entry Sheet'!$A$16:$K$515,3,FALSE))</f>
        <v xml:space="preserve"> </v>
      </c>
      <c r="E375" s="204" t="str">
        <f ca="1">IF(($B375=" ")," ",VLOOKUP($B375,'C10 Entry Sheet'!$A$16:$K$515,6,FALSE))</f>
        <v xml:space="preserve"> </v>
      </c>
      <c r="F375" s="204" t="str">
        <f ca="1">IF(($B375=" ")," ",VLOOKUP($B375,'C10 Entry Sheet'!$A$16:$K$515,4,FALSE))</f>
        <v xml:space="preserve"> </v>
      </c>
      <c r="G375" s="204" t="str">
        <f ca="1">IF(($B375=" ")," ",VLOOKUP($B375,'C10 Entry Sheet'!$A$16:$K$515,5,FALSE))</f>
        <v xml:space="preserve"> </v>
      </c>
      <c r="H375" s="209" t="str">
        <f ca="1">IF(($B375=" "),"",VLOOKUP($B375,'C10 Entry Sheet'!$A$16:$K$515,7,FALSE))</f>
        <v/>
      </c>
      <c r="I375" s="205" t="str">
        <f ca="1">IF(($B375=" ")," ",VLOOKUP($B375,'C10 Entry Sheet'!$A$16:$K$515,8,FALSE))</f>
        <v xml:space="preserve"> </v>
      </c>
      <c r="J375" s="205" t="str">
        <f ca="1">IF(($B375=" ")," ",VLOOKUP($B375,'C10 Entry Sheet'!$A$16:$K$515,9,FALSE))</f>
        <v xml:space="preserve"> </v>
      </c>
      <c r="K375" s="205" t="str">
        <f ca="1">IF(($B375=" ")," ",VLOOKUP($B375,'C10 Entry Sheet'!$A$16:$K$515,10,FALSE))</f>
        <v xml:space="preserve"> </v>
      </c>
      <c r="L375" s="209" t="str">
        <f t="shared" ca="1" si="13"/>
        <v/>
      </c>
      <c r="M375" s="318" t="str">
        <f t="shared" ca="1" si="13"/>
        <v/>
      </c>
      <c r="N375" s="321" t="str">
        <f ca="1">IF(($B375=" ")," ",VLOOKUP($B375,'C10 Entry Sheet'!$A$16:$K$515,11,FALSE))</f>
        <v xml:space="preserve"> </v>
      </c>
    </row>
    <row r="376" spans="1:14" ht="21.75" hidden="1" customHeight="1">
      <c r="A376" s="311">
        <f t="shared" si="12"/>
        <v>360</v>
      </c>
      <c r="B376" s="202" t="str">
        <f ca="1">IF(ISBLANK('C10 Entry Sheet'!A375)," ",CELL("contents",'C10 Entry Sheet'!A375))</f>
        <v xml:space="preserve"> </v>
      </c>
      <c r="C376" s="203" t="str">
        <f ca="1">IF(($B376=" ")," ",VLOOKUP($B376,'C10 Entry Sheet'!$A$16:$K$515,2,FALSE))</f>
        <v xml:space="preserve"> </v>
      </c>
      <c r="D376" s="203" t="str">
        <f ca="1">IF(($B376=" ")," ",VLOOKUP($B376,'C10 Entry Sheet'!$A$16:$K$515,3,FALSE))</f>
        <v xml:space="preserve"> </v>
      </c>
      <c r="E376" s="204" t="str">
        <f ca="1">IF(($B376=" ")," ",VLOOKUP($B376,'C10 Entry Sheet'!$A$16:$K$515,6,FALSE))</f>
        <v xml:space="preserve"> </v>
      </c>
      <c r="F376" s="204" t="str">
        <f ca="1">IF(($B376=" ")," ",VLOOKUP($B376,'C10 Entry Sheet'!$A$16:$K$515,4,FALSE))</f>
        <v xml:space="preserve"> </v>
      </c>
      <c r="G376" s="204" t="str">
        <f ca="1">IF(($B376=" ")," ",VLOOKUP($B376,'C10 Entry Sheet'!$A$16:$K$515,5,FALSE))</f>
        <v xml:space="preserve"> </v>
      </c>
      <c r="H376" s="209" t="str">
        <f ca="1">IF(($B376=" "),"",VLOOKUP($B376,'C10 Entry Sheet'!$A$16:$K$515,7,FALSE))</f>
        <v/>
      </c>
      <c r="I376" s="205" t="str">
        <f ca="1">IF(($B376=" ")," ",VLOOKUP($B376,'C10 Entry Sheet'!$A$16:$K$515,8,FALSE))</f>
        <v xml:space="preserve"> </v>
      </c>
      <c r="J376" s="205" t="str">
        <f ca="1">IF(($B376=" ")," ",VLOOKUP($B376,'C10 Entry Sheet'!$A$16:$K$515,9,FALSE))</f>
        <v xml:space="preserve"> </v>
      </c>
      <c r="K376" s="205" t="str">
        <f ca="1">IF(($B376=" ")," ",VLOOKUP($B376,'C10 Entry Sheet'!$A$16:$K$515,10,FALSE))</f>
        <v xml:space="preserve"> </v>
      </c>
      <c r="L376" s="209" t="str">
        <f t="shared" ca="1" si="13"/>
        <v/>
      </c>
      <c r="M376" s="318" t="str">
        <f t="shared" ca="1" si="13"/>
        <v/>
      </c>
      <c r="N376" s="321" t="str">
        <f ca="1">IF(($B376=" ")," ",VLOOKUP($B376,'C10 Entry Sheet'!$A$16:$K$515,11,FALSE))</f>
        <v xml:space="preserve"> </v>
      </c>
    </row>
    <row r="377" spans="1:14" ht="21.75" hidden="1" customHeight="1">
      <c r="A377" s="311">
        <f t="shared" si="12"/>
        <v>361</v>
      </c>
      <c r="B377" s="202" t="str">
        <f ca="1">IF(ISBLANK('C10 Entry Sheet'!A376)," ",CELL("contents",'C10 Entry Sheet'!A376))</f>
        <v xml:space="preserve"> </v>
      </c>
      <c r="C377" s="203" t="str">
        <f ca="1">IF(($B377=" ")," ",VLOOKUP($B377,'C10 Entry Sheet'!$A$16:$K$515,2,FALSE))</f>
        <v xml:space="preserve"> </v>
      </c>
      <c r="D377" s="203" t="str">
        <f ca="1">IF(($B377=" ")," ",VLOOKUP($B377,'C10 Entry Sheet'!$A$16:$K$515,3,FALSE))</f>
        <v xml:space="preserve"> </v>
      </c>
      <c r="E377" s="204" t="str">
        <f ca="1">IF(($B377=" ")," ",VLOOKUP($B377,'C10 Entry Sheet'!$A$16:$K$515,6,FALSE))</f>
        <v xml:space="preserve"> </v>
      </c>
      <c r="F377" s="204" t="str">
        <f ca="1">IF(($B377=" ")," ",VLOOKUP($B377,'C10 Entry Sheet'!$A$16:$K$515,4,FALSE))</f>
        <v xml:space="preserve"> </v>
      </c>
      <c r="G377" s="204" t="str">
        <f ca="1">IF(($B377=" ")," ",VLOOKUP($B377,'C10 Entry Sheet'!$A$16:$K$515,5,FALSE))</f>
        <v xml:space="preserve"> </v>
      </c>
      <c r="H377" s="209" t="str">
        <f ca="1">IF(($B377=" "),"",VLOOKUP($B377,'C10 Entry Sheet'!$A$16:$K$515,7,FALSE))</f>
        <v/>
      </c>
      <c r="I377" s="205" t="str">
        <f ca="1">IF(($B377=" ")," ",VLOOKUP($B377,'C10 Entry Sheet'!$A$16:$K$515,8,FALSE))</f>
        <v xml:space="preserve"> </v>
      </c>
      <c r="J377" s="205" t="str">
        <f ca="1">IF(($B377=" ")," ",VLOOKUP($B377,'C10 Entry Sheet'!$A$16:$K$515,9,FALSE))</f>
        <v xml:space="preserve"> </v>
      </c>
      <c r="K377" s="205" t="str">
        <f ca="1">IF(($B377=" ")," ",VLOOKUP($B377,'C10 Entry Sheet'!$A$16:$K$515,10,FALSE))</f>
        <v xml:space="preserve"> </v>
      </c>
      <c r="L377" s="209" t="str">
        <f t="shared" ca="1" si="13"/>
        <v/>
      </c>
      <c r="M377" s="318" t="str">
        <f t="shared" ca="1" si="13"/>
        <v/>
      </c>
      <c r="N377" s="321" t="str">
        <f ca="1">IF(($B377=" ")," ",VLOOKUP($B377,'C10 Entry Sheet'!$A$16:$K$515,11,FALSE))</f>
        <v xml:space="preserve"> </v>
      </c>
    </row>
    <row r="378" spans="1:14" ht="21.75" hidden="1" customHeight="1">
      <c r="A378" s="311">
        <f t="shared" si="12"/>
        <v>362</v>
      </c>
      <c r="B378" s="202" t="str">
        <f ca="1">IF(ISBLANK('C10 Entry Sheet'!A377)," ",CELL("contents",'C10 Entry Sheet'!A377))</f>
        <v xml:space="preserve"> </v>
      </c>
      <c r="C378" s="203" t="str">
        <f ca="1">IF(($B378=" ")," ",VLOOKUP($B378,'C10 Entry Sheet'!$A$16:$K$515,2,FALSE))</f>
        <v xml:space="preserve"> </v>
      </c>
      <c r="D378" s="203" t="str">
        <f ca="1">IF(($B378=" ")," ",VLOOKUP($B378,'C10 Entry Sheet'!$A$16:$K$515,3,FALSE))</f>
        <v xml:space="preserve"> </v>
      </c>
      <c r="E378" s="204" t="str">
        <f ca="1">IF(($B378=" ")," ",VLOOKUP($B378,'C10 Entry Sheet'!$A$16:$K$515,6,FALSE))</f>
        <v xml:space="preserve"> </v>
      </c>
      <c r="F378" s="204" t="str">
        <f ca="1">IF(($B378=" ")," ",VLOOKUP($B378,'C10 Entry Sheet'!$A$16:$K$515,4,FALSE))</f>
        <v xml:space="preserve"> </v>
      </c>
      <c r="G378" s="204" t="str">
        <f ca="1">IF(($B378=" ")," ",VLOOKUP($B378,'C10 Entry Sheet'!$A$16:$K$515,5,FALSE))</f>
        <v xml:space="preserve"> </v>
      </c>
      <c r="H378" s="209" t="str">
        <f ca="1">IF(($B378=" "),"",VLOOKUP($B378,'C10 Entry Sheet'!$A$16:$K$515,7,FALSE))</f>
        <v/>
      </c>
      <c r="I378" s="205" t="str">
        <f ca="1">IF(($B378=" ")," ",VLOOKUP($B378,'C10 Entry Sheet'!$A$16:$K$515,8,FALSE))</f>
        <v xml:space="preserve"> </v>
      </c>
      <c r="J378" s="205" t="str">
        <f ca="1">IF(($B378=" ")," ",VLOOKUP($B378,'C10 Entry Sheet'!$A$16:$K$515,9,FALSE))</f>
        <v xml:space="preserve"> </v>
      </c>
      <c r="K378" s="205" t="str">
        <f ca="1">IF(($B378=" ")," ",VLOOKUP($B378,'C10 Entry Sheet'!$A$16:$K$515,10,FALSE))</f>
        <v xml:space="preserve"> </v>
      </c>
      <c r="L378" s="209" t="str">
        <f t="shared" ca="1" si="13"/>
        <v/>
      </c>
      <c r="M378" s="318" t="str">
        <f t="shared" ca="1" si="13"/>
        <v/>
      </c>
      <c r="N378" s="321" t="str">
        <f ca="1">IF(($B378=" ")," ",VLOOKUP($B378,'C10 Entry Sheet'!$A$16:$K$515,11,FALSE))</f>
        <v xml:space="preserve"> </v>
      </c>
    </row>
    <row r="379" spans="1:14" ht="21.75" hidden="1" customHeight="1">
      <c r="A379" s="311">
        <f t="shared" si="12"/>
        <v>363</v>
      </c>
      <c r="B379" s="202" t="str">
        <f ca="1">IF(ISBLANK('C10 Entry Sheet'!A378)," ",CELL("contents",'C10 Entry Sheet'!A378))</f>
        <v xml:space="preserve"> </v>
      </c>
      <c r="C379" s="203" t="str">
        <f ca="1">IF(($B379=" ")," ",VLOOKUP($B379,'C10 Entry Sheet'!$A$16:$K$515,2,FALSE))</f>
        <v xml:space="preserve"> </v>
      </c>
      <c r="D379" s="203" t="str">
        <f ca="1">IF(($B379=" ")," ",VLOOKUP($B379,'C10 Entry Sheet'!$A$16:$K$515,3,FALSE))</f>
        <v xml:space="preserve"> </v>
      </c>
      <c r="E379" s="204" t="str">
        <f ca="1">IF(($B379=" ")," ",VLOOKUP($B379,'C10 Entry Sheet'!$A$16:$K$515,6,FALSE))</f>
        <v xml:space="preserve"> </v>
      </c>
      <c r="F379" s="204" t="str">
        <f ca="1">IF(($B379=" ")," ",VLOOKUP($B379,'C10 Entry Sheet'!$A$16:$K$515,4,FALSE))</f>
        <v xml:space="preserve"> </v>
      </c>
      <c r="G379" s="204" t="str">
        <f ca="1">IF(($B379=" ")," ",VLOOKUP($B379,'C10 Entry Sheet'!$A$16:$K$515,5,FALSE))</f>
        <v xml:space="preserve"> </v>
      </c>
      <c r="H379" s="209" t="str">
        <f ca="1">IF(($B379=" "),"",VLOOKUP($B379,'C10 Entry Sheet'!$A$16:$K$515,7,FALSE))</f>
        <v/>
      </c>
      <c r="I379" s="205" t="str">
        <f ca="1">IF(($B379=" ")," ",VLOOKUP($B379,'C10 Entry Sheet'!$A$16:$K$515,8,FALSE))</f>
        <v xml:space="preserve"> </v>
      </c>
      <c r="J379" s="205" t="str">
        <f ca="1">IF(($B379=" ")," ",VLOOKUP($B379,'C10 Entry Sheet'!$A$16:$K$515,9,FALSE))</f>
        <v xml:space="preserve"> </v>
      </c>
      <c r="K379" s="205" t="str">
        <f ca="1">IF(($B379=" ")," ",VLOOKUP($B379,'C10 Entry Sheet'!$A$16:$K$515,10,FALSE))</f>
        <v xml:space="preserve"> </v>
      </c>
      <c r="L379" s="209" t="str">
        <f t="shared" ca="1" si="13"/>
        <v/>
      </c>
      <c r="M379" s="318" t="str">
        <f t="shared" ca="1" si="13"/>
        <v/>
      </c>
      <c r="N379" s="321" t="str">
        <f ca="1">IF(($B379=" ")," ",VLOOKUP($B379,'C10 Entry Sheet'!$A$16:$K$515,11,FALSE))</f>
        <v xml:space="preserve"> </v>
      </c>
    </row>
    <row r="380" spans="1:14" ht="21.75" hidden="1" customHeight="1">
      <c r="A380" s="311">
        <f t="shared" si="12"/>
        <v>364</v>
      </c>
      <c r="B380" s="202" t="str">
        <f ca="1">IF(ISBLANK('C10 Entry Sheet'!A379)," ",CELL("contents",'C10 Entry Sheet'!A379))</f>
        <v xml:space="preserve"> </v>
      </c>
      <c r="C380" s="203" t="str">
        <f ca="1">IF(($B380=" ")," ",VLOOKUP($B380,'C10 Entry Sheet'!$A$16:$K$515,2,FALSE))</f>
        <v xml:space="preserve"> </v>
      </c>
      <c r="D380" s="203" t="str">
        <f ca="1">IF(($B380=" ")," ",VLOOKUP($B380,'C10 Entry Sheet'!$A$16:$K$515,3,FALSE))</f>
        <v xml:space="preserve"> </v>
      </c>
      <c r="E380" s="204" t="str">
        <f ca="1">IF(($B380=" ")," ",VLOOKUP($B380,'C10 Entry Sheet'!$A$16:$K$515,6,FALSE))</f>
        <v xml:space="preserve"> </v>
      </c>
      <c r="F380" s="204" t="str">
        <f ca="1">IF(($B380=" ")," ",VLOOKUP($B380,'C10 Entry Sheet'!$A$16:$K$515,4,FALSE))</f>
        <v xml:space="preserve"> </v>
      </c>
      <c r="G380" s="204" t="str">
        <f ca="1">IF(($B380=" ")," ",VLOOKUP($B380,'C10 Entry Sheet'!$A$16:$K$515,5,FALSE))</f>
        <v xml:space="preserve"> </v>
      </c>
      <c r="H380" s="209" t="str">
        <f ca="1">IF(($B380=" "),"",VLOOKUP($B380,'C10 Entry Sheet'!$A$16:$K$515,7,FALSE))</f>
        <v/>
      </c>
      <c r="I380" s="205" t="str">
        <f ca="1">IF(($B380=" ")," ",VLOOKUP($B380,'C10 Entry Sheet'!$A$16:$K$515,8,FALSE))</f>
        <v xml:space="preserve"> </v>
      </c>
      <c r="J380" s="205" t="str">
        <f ca="1">IF(($B380=" ")," ",VLOOKUP($B380,'C10 Entry Sheet'!$A$16:$K$515,9,FALSE))</f>
        <v xml:space="preserve"> </v>
      </c>
      <c r="K380" s="205" t="str">
        <f ca="1">IF(($B380=" ")," ",VLOOKUP($B380,'C10 Entry Sheet'!$A$16:$K$515,10,FALSE))</f>
        <v xml:space="preserve"> </v>
      </c>
      <c r="L380" s="209" t="str">
        <f t="shared" ca="1" si="13"/>
        <v/>
      </c>
      <c r="M380" s="318" t="str">
        <f t="shared" ca="1" si="13"/>
        <v/>
      </c>
      <c r="N380" s="321" t="str">
        <f ca="1">IF(($B380=" ")," ",VLOOKUP($B380,'C10 Entry Sheet'!$A$16:$K$515,11,FALSE))</f>
        <v xml:space="preserve"> </v>
      </c>
    </row>
    <row r="381" spans="1:14" ht="21.75" hidden="1" customHeight="1">
      <c r="A381" s="311">
        <f t="shared" si="12"/>
        <v>365</v>
      </c>
      <c r="B381" s="202" t="str">
        <f ca="1">IF(ISBLANK('C10 Entry Sheet'!A380)," ",CELL("contents",'C10 Entry Sheet'!A380))</f>
        <v xml:space="preserve"> </v>
      </c>
      <c r="C381" s="203" t="str">
        <f ca="1">IF(($B381=" ")," ",VLOOKUP($B381,'C10 Entry Sheet'!$A$16:$K$515,2,FALSE))</f>
        <v xml:space="preserve"> </v>
      </c>
      <c r="D381" s="203" t="str">
        <f ca="1">IF(($B381=" ")," ",VLOOKUP($B381,'C10 Entry Sheet'!$A$16:$K$515,3,FALSE))</f>
        <v xml:space="preserve"> </v>
      </c>
      <c r="E381" s="204" t="str">
        <f ca="1">IF(($B381=" ")," ",VLOOKUP($B381,'C10 Entry Sheet'!$A$16:$K$515,6,FALSE))</f>
        <v xml:space="preserve"> </v>
      </c>
      <c r="F381" s="204" t="str">
        <f ca="1">IF(($B381=" ")," ",VLOOKUP($B381,'C10 Entry Sheet'!$A$16:$K$515,4,FALSE))</f>
        <v xml:space="preserve"> </v>
      </c>
      <c r="G381" s="204" t="str">
        <f ca="1">IF(($B381=" ")," ",VLOOKUP($B381,'C10 Entry Sheet'!$A$16:$K$515,5,FALSE))</f>
        <v xml:space="preserve"> </v>
      </c>
      <c r="H381" s="209" t="str">
        <f ca="1">IF(($B381=" "),"",VLOOKUP($B381,'C10 Entry Sheet'!$A$16:$K$515,7,FALSE))</f>
        <v/>
      </c>
      <c r="I381" s="205" t="str">
        <f ca="1">IF(($B381=" ")," ",VLOOKUP($B381,'C10 Entry Sheet'!$A$16:$K$515,8,FALSE))</f>
        <v xml:space="preserve"> </v>
      </c>
      <c r="J381" s="205" t="str">
        <f ca="1">IF(($B381=" ")," ",VLOOKUP($B381,'C10 Entry Sheet'!$A$16:$K$515,9,FALSE))</f>
        <v xml:space="preserve"> </v>
      </c>
      <c r="K381" s="205" t="str">
        <f ca="1">IF(($B381=" ")," ",VLOOKUP($B381,'C10 Entry Sheet'!$A$16:$K$515,10,FALSE))</f>
        <v xml:space="preserve"> </v>
      </c>
      <c r="L381" s="209" t="str">
        <f t="shared" ca="1" si="13"/>
        <v/>
      </c>
      <c r="M381" s="318" t="str">
        <f t="shared" ca="1" si="13"/>
        <v/>
      </c>
      <c r="N381" s="321" t="str">
        <f ca="1">IF(($B381=" ")," ",VLOOKUP($B381,'C10 Entry Sheet'!$A$16:$K$515,11,FALSE))</f>
        <v xml:space="preserve"> </v>
      </c>
    </row>
    <row r="382" spans="1:14" ht="21.75" hidden="1" customHeight="1">
      <c r="A382" s="311">
        <f t="shared" si="12"/>
        <v>366</v>
      </c>
      <c r="B382" s="202" t="str">
        <f ca="1">IF(ISBLANK('C10 Entry Sheet'!A381)," ",CELL("contents",'C10 Entry Sheet'!A381))</f>
        <v xml:space="preserve"> </v>
      </c>
      <c r="C382" s="203" t="str">
        <f ca="1">IF(($B382=" ")," ",VLOOKUP($B382,'C10 Entry Sheet'!$A$16:$K$515,2,FALSE))</f>
        <v xml:space="preserve"> </v>
      </c>
      <c r="D382" s="203" t="str">
        <f ca="1">IF(($B382=" ")," ",VLOOKUP($B382,'C10 Entry Sheet'!$A$16:$K$515,3,FALSE))</f>
        <v xml:space="preserve"> </v>
      </c>
      <c r="E382" s="204" t="str">
        <f ca="1">IF(($B382=" ")," ",VLOOKUP($B382,'C10 Entry Sheet'!$A$16:$K$515,6,FALSE))</f>
        <v xml:space="preserve"> </v>
      </c>
      <c r="F382" s="204" t="str">
        <f ca="1">IF(($B382=" ")," ",VLOOKUP($B382,'C10 Entry Sheet'!$A$16:$K$515,4,FALSE))</f>
        <v xml:space="preserve"> </v>
      </c>
      <c r="G382" s="204" t="str">
        <f ca="1">IF(($B382=" ")," ",VLOOKUP($B382,'C10 Entry Sheet'!$A$16:$K$515,5,FALSE))</f>
        <v xml:space="preserve"> </v>
      </c>
      <c r="H382" s="209" t="str">
        <f ca="1">IF(($B382=" "),"",VLOOKUP($B382,'C10 Entry Sheet'!$A$16:$K$515,7,FALSE))</f>
        <v/>
      </c>
      <c r="I382" s="205" t="str">
        <f ca="1">IF(($B382=" ")," ",VLOOKUP($B382,'C10 Entry Sheet'!$A$16:$K$515,8,FALSE))</f>
        <v xml:space="preserve"> </v>
      </c>
      <c r="J382" s="205" t="str">
        <f ca="1">IF(($B382=" ")," ",VLOOKUP($B382,'C10 Entry Sheet'!$A$16:$K$515,9,FALSE))</f>
        <v xml:space="preserve"> </v>
      </c>
      <c r="K382" s="205" t="str">
        <f ca="1">IF(($B382=" ")," ",VLOOKUP($B382,'C10 Entry Sheet'!$A$16:$K$515,10,FALSE))</f>
        <v xml:space="preserve"> </v>
      </c>
      <c r="L382" s="209" t="str">
        <f t="shared" ca="1" si="13"/>
        <v/>
      </c>
      <c r="M382" s="318" t="str">
        <f t="shared" ca="1" si="13"/>
        <v/>
      </c>
      <c r="N382" s="321" t="str">
        <f ca="1">IF(($B382=" ")," ",VLOOKUP($B382,'C10 Entry Sheet'!$A$16:$K$515,11,FALSE))</f>
        <v xml:space="preserve"> </v>
      </c>
    </row>
    <row r="383" spans="1:14" ht="21.75" hidden="1" customHeight="1">
      <c r="A383" s="311">
        <f t="shared" si="12"/>
        <v>367</v>
      </c>
      <c r="B383" s="202" t="str">
        <f ca="1">IF(ISBLANK('C10 Entry Sheet'!A382)," ",CELL("contents",'C10 Entry Sheet'!A382))</f>
        <v xml:space="preserve"> </v>
      </c>
      <c r="C383" s="203" t="str">
        <f ca="1">IF(($B383=" ")," ",VLOOKUP($B383,'C10 Entry Sheet'!$A$16:$K$515,2,FALSE))</f>
        <v xml:space="preserve"> </v>
      </c>
      <c r="D383" s="203" t="str">
        <f ca="1">IF(($B383=" ")," ",VLOOKUP($B383,'C10 Entry Sheet'!$A$16:$K$515,3,FALSE))</f>
        <v xml:space="preserve"> </v>
      </c>
      <c r="E383" s="204" t="str">
        <f ca="1">IF(($B383=" ")," ",VLOOKUP($B383,'C10 Entry Sheet'!$A$16:$K$515,6,FALSE))</f>
        <v xml:space="preserve"> </v>
      </c>
      <c r="F383" s="204" t="str">
        <f ca="1">IF(($B383=" ")," ",VLOOKUP($B383,'C10 Entry Sheet'!$A$16:$K$515,4,FALSE))</f>
        <v xml:space="preserve"> </v>
      </c>
      <c r="G383" s="204" t="str">
        <f ca="1">IF(($B383=" ")," ",VLOOKUP($B383,'C10 Entry Sheet'!$A$16:$K$515,5,FALSE))</f>
        <v xml:space="preserve"> </v>
      </c>
      <c r="H383" s="209" t="str">
        <f ca="1">IF(($B383=" "),"",VLOOKUP($B383,'C10 Entry Sheet'!$A$16:$K$515,7,FALSE))</f>
        <v/>
      </c>
      <c r="I383" s="205" t="str">
        <f ca="1">IF(($B383=" ")," ",VLOOKUP($B383,'C10 Entry Sheet'!$A$16:$K$515,8,FALSE))</f>
        <v xml:space="preserve"> </v>
      </c>
      <c r="J383" s="205" t="str">
        <f ca="1">IF(($B383=" ")," ",VLOOKUP($B383,'C10 Entry Sheet'!$A$16:$K$515,9,FALSE))</f>
        <v xml:space="preserve"> </v>
      </c>
      <c r="K383" s="205" t="str">
        <f ca="1">IF(($B383=" ")," ",VLOOKUP($B383,'C10 Entry Sheet'!$A$16:$K$515,10,FALSE))</f>
        <v xml:space="preserve"> </v>
      </c>
      <c r="L383" s="209" t="str">
        <f t="shared" ca="1" si="13"/>
        <v/>
      </c>
      <c r="M383" s="318" t="str">
        <f t="shared" ca="1" si="13"/>
        <v/>
      </c>
      <c r="N383" s="321" t="str">
        <f ca="1">IF(($B383=" ")," ",VLOOKUP($B383,'C10 Entry Sheet'!$A$16:$K$515,11,FALSE))</f>
        <v xml:space="preserve"> </v>
      </c>
    </row>
    <row r="384" spans="1:14" ht="21.75" hidden="1" customHeight="1">
      <c r="A384" s="311">
        <f t="shared" si="12"/>
        <v>368</v>
      </c>
      <c r="B384" s="202" t="str">
        <f ca="1">IF(ISBLANK('C10 Entry Sheet'!A383)," ",CELL("contents",'C10 Entry Sheet'!A383))</f>
        <v xml:space="preserve"> </v>
      </c>
      <c r="C384" s="203" t="str">
        <f ca="1">IF(($B384=" ")," ",VLOOKUP($B384,'C10 Entry Sheet'!$A$16:$K$515,2,FALSE))</f>
        <v xml:space="preserve"> </v>
      </c>
      <c r="D384" s="203" t="str">
        <f ca="1">IF(($B384=" ")," ",VLOOKUP($B384,'C10 Entry Sheet'!$A$16:$K$515,3,FALSE))</f>
        <v xml:space="preserve"> </v>
      </c>
      <c r="E384" s="204" t="str">
        <f ca="1">IF(($B384=" ")," ",VLOOKUP($B384,'C10 Entry Sheet'!$A$16:$K$515,6,FALSE))</f>
        <v xml:space="preserve"> </v>
      </c>
      <c r="F384" s="204" t="str">
        <f ca="1">IF(($B384=" ")," ",VLOOKUP($B384,'C10 Entry Sheet'!$A$16:$K$515,4,FALSE))</f>
        <v xml:space="preserve"> </v>
      </c>
      <c r="G384" s="204" t="str">
        <f ca="1">IF(($B384=" ")," ",VLOOKUP($B384,'C10 Entry Sheet'!$A$16:$K$515,5,FALSE))</f>
        <v xml:space="preserve"> </v>
      </c>
      <c r="H384" s="209" t="str">
        <f ca="1">IF(($B384=" "),"",VLOOKUP($B384,'C10 Entry Sheet'!$A$16:$K$515,7,FALSE))</f>
        <v/>
      </c>
      <c r="I384" s="205" t="str">
        <f ca="1">IF(($B384=" ")," ",VLOOKUP($B384,'C10 Entry Sheet'!$A$16:$K$515,8,FALSE))</f>
        <v xml:space="preserve"> </v>
      </c>
      <c r="J384" s="205" t="str">
        <f ca="1">IF(($B384=" ")," ",VLOOKUP($B384,'C10 Entry Sheet'!$A$16:$K$515,9,FALSE))</f>
        <v xml:space="preserve"> </v>
      </c>
      <c r="K384" s="205" t="str">
        <f ca="1">IF(($B384=" ")," ",VLOOKUP($B384,'C10 Entry Sheet'!$A$16:$K$515,10,FALSE))</f>
        <v xml:space="preserve"> </v>
      </c>
      <c r="L384" s="209" t="str">
        <f t="shared" ca="1" si="13"/>
        <v/>
      </c>
      <c r="M384" s="318" t="str">
        <f t="shared" ca="1" si="13"/>
        <v/>
      </c>
      <c r="N384" s="321" t="str">
        <f ca="1">IF(($B384=" ")," ",VLOOKUP($B384,'C10 Entry Sheet'!$A$16:$K$515,11,FALSE))</f>
        <v xml:space="preserve"> </v>
      </c>
    </row>
    <row r="385" spans="1:14" ht="21.75" hidden="1" customHeight="1">
      <c r="A385" s="311">
        <f t="shared" si="12"/>
        <v>369</v>
      </c>
      <c r="B385" s="202" t="str">
        <f ca="1">IF(ISBLANK('C10 Entry Sheet'!A384)," ",CELL("contents",'C10 Entry Sheet'!A384))</f>
        <v xml:space="preserve"> </v>
      </c>
      <c r="C385" s="203" t="str">
        <f ca="1">IF(($B385=" ")," ",VLOOKUP($B385,'C10 Entry Sheet'!$A$16:$K$515,2,FALSE))</f>
        <v xml:space="preserve"> </v>
      </c>
      <c r="D385" s="203" t="str">
        <f ca="1">IF(($B385=" ")," ",VLOOKUP($B385,'C10 Entry Sheet'!$A$16:$K$515,3,FALSE))</f>
        <v xml:space="preserve"> </v>
      </c>
      <c r="E385" s="204" t="str">
        <f ca="1">IF(($B385=" ")," ",VLOOKUP($B385,'C10 Entry Sheet'!$A$16:$K$515,6,FALSE))</f>
        <v xml:space="preserve"> </v>
      </c>
      <c r="F385" s="204" t="str">
        <f ca="1">IF(($B385=" ")," ",VLOOKUP($B385,'C10 Entry Sheet'!$A$16:$K$515,4,FALSE))</f>
        <v xml:space="preserve"> </v>
      </c>
      <c r="G385" s="204" t="str">
        <f ca="1">IF(($B385=" ")," ",VLOOKUP($B385,'C10 Entry Sheet'!$A$16:$K$515,5,FALSE))</f>
        <v xml:space="preserve"> </v>
      </c>
      <c r="H385" s="209" t="str">
        <f ca="1">IF(($B385=" "),"",VLOOKUP($B385,'C10 Entry Sheet'!$A$16:$K$515,7,FALSE))</f>
        <v/>
      </c>
      <c r="I385" s="205" t="str">
        <f ca="1">IF(($B385=" ")," ",VLOOKUP($B385,'C10 Entry Sheet'!$A$16:$K$515,8,FALSE))</f>
        <v xml:space="preserve"> </v>
      </c>
      <c r="J385" s="205" t="str">
        <f ca="1">IF(($B385=" ")," ",VLOOKUP($B385,'C10 Entry Sheet'!$A$16:$K$515,9,FALSE))</f>
        <v xml:space="preserve"> </v>
      </c>
      <c r="K385" s="205" t="str">
        <f ca="1">IF(($B385=" ")," ",VLOOKUP($B385,'C10 Entry Sheet'!$A$16:$K$515,10,FALSE))</f>
        <v xml:space="preserve"> </v>
      </c>
      <c r="L385" s="209" t="str">
        <f t="shared" ca="1" si="13"/>
        <v/>
      </c>
      <c r="M385" s="318" t="str">
        <f t="shared" ca="1" si="13"/>
        <v/>
      </c>
      <c r="N385" s="321" t="str">
        <f ca="1">IF(($B385=" ")," ",VLOOKUP($B385,'C10 Entry Sheet'!$A$16:$K$515,11,FALSE))</f>
        <v xml:space="preserve"> </v>
      </c>
    </row>
    <row r="386" spans="1:14" ht="21.75" hidden="1" customHeight="1">
      <c r="A386" s="311">
        <f t="shared" si="12"/>
        <v>370</v>
      </c>
      <c r="B386" s="202" t="str">
        <f ca="1">IF(ISBLANK('C10 Entry Sheet'!A385)," ",CELL("contents",'C10 Entry Sheet'!A385))</f>
        <v xml:space="preserve"> </v>
      </c>
      <c r="C386" s="203" t="str">
        <f ca="1">IF(($B386=" ")," ",VLOOKUP($B386,'C10 Entry Sheet'!$A$16:$K$515,2,FALSE))</f>
        <v xml:space="preserve"> </v>
      </c>
      <c r="D386" s="203" t="str">
        <f ca="1">IF(($B386=" ")," ",VLOOKUP($B386,'C10 Entry Sheet'!$A$16:$K$515,3,FALSE))</f>
        <v xml:space="preserve"> </v>
      </c>
      <c r="E386" s="204" t="str">
        <f ca="1">IF(($B386=" ")," ",VLOOKUP($B386,'C10 Entry Sheet'!$A$16:$K$515,6,FALSE))</f>
        <v xml:space="preserve"> </v>
      </c>
      <c r="F386" s="204" t="str">
        <f ca="1">IF(($B386=" ")," ",VLOOKUP($B386,'C10 Entry Sheet'!$A$16:$K$515,4,FALSE))</f>
        <v xml:space="preserve"> </v>
      </c>
      <c r="G386" s="204" t="str">
        <f ca="1">IF(($B386=" ")," ",VLOOKUP($B386,'C10 Entry Sheet'!$A$16:$K$515,5,FALSE))</f>
        <v xml:space="preserve"> </v>
      </c>
      <c r="H386" s="209" t="str">
        <f ca="1">IF(($B386=" "),"",VLOOKUP($B386,'C10 Entry Sheet'!$A$16:$K$515,7,FALSE))</f>
        <v/>
      </c>
      <c r="I386" s="205" t="str">
        <f ca="1">IF(($B386=" ")," ",VLOOKUP($B386,'C10 Entry Sheet'!$A$16:$K$515,8,FALSE))</f>
        <v xml:space="preserve"> </v>
      </c>
      <c r="J386" s="205" t="str">
        <f ca="1">IF(($B386=" ")," ",VLOOKUP($B386,'C10 Entry Sheet'!$A$16:$K$515,9,FALSE))</f>
        <v xml:space="preserve"> </v>
      </c>
      <c r="K386" s="205" t="str">
        <f ca="1">IF(($B386=" ")," ",VLOOKUP($B386,'C10 Entry Sheet'!$A$16:$K$515,10,FALSE))</f>
        <v xml:space="preserve"> </v>
      </c>
      <c r="L386" s="209" t="str">
        <f t="shared" ca="1" si="13"/>
        <v/>
      </c>
      <c r="M386" s="318" t="str">
        <f t="shared" ca="1" si="13"/>
        <v/>
      </c>
      <c r="N386" s="321" t="str">
        <f ca="1">IF(($B386=" ")," ",VLOOKUP($B386,'C10 Entry Sheet'!$A$16:$K$515,11,FALSE))</f>
        <v xml:space="preserve"> </v>
      </c>
    </row>
    <row r="387" spans="1:14" ht="21.75" hidden="1" customHeight="1">
      <c r="A387" s="311">
        <f t="shared" si="12"/>
        <v>371</v>
      </c>
      <c r="B387" s="202" t="str">
        <f ca="1">IF(ISBLANK('C10 Entry Sheet'!A386)," ",CELL("contents",'C10 Entry Sheet'!A386))</f>
        <v xml:space="preserve"> </v>
      </c>
      <c r="C387" s="203" t="str">
        <f ca="1">IF(($B387=" ")," ",VLOOKUP($B387,'C10 Entry Sheet'!$A$16:$K$515,2,FALSE))</f>
        <v xml:space="preserve"> </v>
      </c>
      <c r="D387" s="203" t="str">
        <f ca="1">IF(($B387=" ")," ",VLOOKUP($B387,'C10 Entry Sheet'!$A$16:$K$515,3,FALSE))</f>
        <v xml:space="preserve"> </v>
      </c>
      <c r="E387" s="204" t="str">
        <f ca="1">IF(($B387=" ")," ",VLOOKUP($B387,'C10 Entry Sheet'!$A$16:$K$515,6,FALSE))</f>
        <v xml:space="preserve"> </v>
      </c>
      <c r="F387" s="204" t="str">
        <f ca="1">IF(($B387=" ")," ",VLOOKUP($B387,'C10 Entry Sheet'!$A$16:$K$515,4,FALSE))</f>
        <v xml:space="preserve"> </v>
      </c>
      <c r="G387" s="204" t="str">
        <f ca="1">IF(($B387=" ")," ",VLOOKUP($B387,'C10 Entry Sheet'!$A$16:$K$515,5,FALSE))</f>
        <v xml:space="preserve"> </v>
      </c>
      <c r="H387" s="209" t="str">
        <f ca="1">IF(($B387=" "),"",VLOOKUP($B387,'C10 Entry Sheet'!$A$16:$K$515,7,FALSE))</f>
        <v/>
      </c>
      <c r="I387" s="205" t="str">
        <f ca="1">IF(($B387=" ")," ",VLOOKUP($B387,'C10 Entry Sheet'!$A$16:$K$515,8,FALSE))</f>
        <v xml:space="preserve"> </v>
      </c>
      <c r="J387" s="205" t="str">
        <f ca="1">IF(($B387=" ")," ",VLOOKUP($B387,'C10 Entry Sheet'!$A$16:$K$515,9,FALSE))</f>
        <v xml:space="preserve"> </v>
      </c>
      <c r="K387" s="205" t="str">
        <f ca="1">IF(($B387=" ")," ",VLOOKUP($B387,'C10 Entry Sheet'!$A$16:$K$515,10,FALSE))</f>
        <v xml:space="preserve"> </v>
      </c>
      <c r="L387" s="209" t="str">
        <f t="shared" ca="1" si="13"/>
        <v/>
      </c>
      <c r="M387" s="318" t="str">
        <f t="shared" ca="1" si="13"/>
        <v/>
      </c>
      <c r="N387" s="321" t="str">
        <f ca="1">IF(($B387=" ")," ",VLOOKUP($B387,'C10 Entry Sheet'!$A$16:$K$515,11,FALSE))</f>
        <v xml:space="preserve"> </v>
      </c>
    </row>
    <row r="388" spans="1:14" ht="21.75" hidden="1" customHeight="1">
      <c r="A388" s="311">
        <f t="shared" ref="A388:A451" si="14">SUM(A387+1)</f>
        <v>372</v>
      </c>
      <c r="B388" s="202" t="str">
        <f ca="1">IF(ISBLANK('C10 Entry Sheet'!A387)," ",CELL("contents",'C10 Entry Sheet'!A387))</f>
        <v xml:space="preserve"> </v>
      </c>
      <c r="C388" s="203" t="str">
        <f ca="1">IF(($B388=" ")," ",VLOOKUP($B388,'C10 Entry Sheet'!$A$16:$K$515,2,FALSE))</f>
        <v xml:space="preserve"> </v>
      </c>
      <c r="D388" s="203" t="str">
        <f ca="1">IF(($B388=" ")," ",VLOOKUP($B388,'C10 Entry Sheet'!$A$16:$K$515,3,FALSE))</f>
        <v xml:space="preserve"> </v>
      </c>
      <c r="E388" s="204" t="str">
        <f ca="1">IF(($B388=" ")," ",VLOOKUP($B388,'C10 Entry Sheet'!$A$16:$K$515,6,FALSE))</f>
        <v xml:space="preserve"> </v>
      </c>
      <c r="F388" s="204" t="str">
        <f ca="1">IF(($B388=" ")," ",VLOOKUP($B388,'C10 Entry Sheet'!$A$16:$K$515,4,FALSE))</f>
        <v xml:space="preserve"> </v>
      </c>
      <c r="G388" s="204" t="str">
        <f ca="1">IF(($B388=" ")," ",VLOOKUP($B388,'C10 Entry Sheet'!$A$16:$K$515,5,FALSE))</f>
        <v xml:space="preserve"> </v>
      </c>
      <c r="H388" s="209" t="str">
        <f ca="1">IF(($B388=" "),"",VLOOKUP($B388,'C10 Entry Sheet'!$A$16:$K$515,7,FALSE))</f>
        <v/>
      </c>
      <c r="I388" s="205" t="str">
        <f ca="1">IF(($B388=" ")," ",VLOOKUP($B388,'C10 Entry Sheet'!$A$16:$K$515,8,FALSE))</f>
        <v xml:space="preserve"> </v>
      </c>
      <c r="J388" s="205" t="str">
        <f ca="1">IF(($B388=" ")," ",VLOOKUP($B388,'C10 Entry Sheet'!$A$16:$K$515,9,FALSE))</f>
        <v xml:space="preserve"> </v>
      </c>
      <c r="K388" s="205" t="str">
        <f ca="1">IF(($B388=" ")," ",VLOOKUP($B388,'C10 Entry Sheet'!$A$16:$K$515,10,FALSE))</f>
        <v xml:space="preserve"> </v>
      </c>
      <c r="L388" s="209" t="str">
        <f t="shared" ca="1" si="13"/>
        <v/>
      </c>
      <c r="M388" s="318" t="str">
        <f t="shared" ca="1" si="13"/>
        <v/>
      </c>
      <c r="N388" s="321" t="str">
        <f ca="1">IF(($B388=" ")," ",VLOOKUP($B388,'C10 Entry Sheet'!$A$16:$K$515,11,FALSE))</f>
        <v xml:space="preserve"> </v>
      </c>
    </row>
    <row r="389" spans="1:14" ht="21.75" hidden="1" customHeight="1">
      <c r="A389" s="311">
        <f t="shared" si="14"/>
        <v>373</v>
      </c>
      <c r="B389" s="202" t="str">
        <f ca="1">IF(ISBLANK('C10 Entry Sheet'!A388)," ",CELL("contents",'C10 Entry Sheet'!A388))</f>
        <v xml:space="preserve"> </v>
      </c>
      <c r="C389" s="203" t="str">
        <f ca="1">IF(($B389=" ")," ",VLOOKUP($B389,'C10 Entry Sheet'!$A$16:$K$515,2,FALSE))</f>
        <v xml:space="preserve"> </v>
      </c>
      <c r="D389" s="203" t="str">
        <f ca="1">IF(($B389=" ")," ",VLOOKUP($B389,'C10 Entry Sheet'!$A$16:$K$515,3,FALSE))</f>
        <v xml:space="preserve"> </v>
      </c>
      <c r="E389" s="204" t="str">
        <f ca="1">IF(($B389=" ")," ",VLOOKUP($B389,'C10 Entry Sheet'!$A$16:$K$515,6,FALSE))</f>
        <v xml:space="preserve"> </v>
      </c>
      <c r="F389" s="204" t="str">
        <f ca="1">IF(($B389=" ")," ",VLOOKUP($B389,'C10 Entry Sheet'!$A$16:$K$515,4,FALSE))</f>
        <v xml:space="preserve"> </v>
      </c>
      <c r="G389" s="204" t="str">
        <f ca="1">IF(($B389=" ")," ",VLOOKUP($B389,'C10 Entry Sheet'!$A$16:$K$515,5,FALSE))</f>
        <v xml:space="preserve"> </v>
      </c>
      <c r="H389" s="209" t="str">
        <f ca="1">IF(($B389=" "),"",VLOOKUP($B389,'C10 Entry Sheet'!$A$16:$K$515,7,FALSE))</f>
        <v/>
      </c>
      <c r="I389" s="205" t="str">
        <f ca="1">IF(($B389=" ")," ",VLOOKUP($B389,'C10 Entry Sheet'!$A$16:$K$515,8,FALSE))</f>
        <v xml:space="preserve"> </v>
      </c>
      <c r="J389" s="205" t="str">
        <f ca="1">IF(($B389=" ")," ",VLOOKUP($B389,'C10 Entry Sheet'!$A$16:$K$515,9,FALSE))</f>
        <v xml:space="preserve"> </v>
      </c>
      <c r="K389" s="205" t="str">
        <f ca="1">IF(($B389=" ")," ",VLOOKUP($B389,'C10 Entry Sheet'!$A$16:$K$515,10,FALSE))</f>
        <v xml:space="preserve"> </v>
      </c>
      <c r="L389" s="209" t="str">
        <f t="shared" ca="1" si="13"/>
        <v/>
      </c>
      <c r="M389" s="318" t="str">
        <f t="shared" ca="1" si="13"/>
        <v/>
      </c>
      <c r="N389" s="321" t="str">
        <f ca="1">IF(($B389=" ")," ",VLOOKUP($B389,'C10 Entry Sheet'!$A$16:$K$515,11,FALSE))</f>
        <v xml:space="preserve"> </v>
      </c>
    </row>
    <row r="390" spans="1:14" ht="21.75" hidden="1" customHeight="1">
      <c r="A390" s="311">
        <f t="shared" si="14"/>
        <v>374</v>
      </c>
      <c r="B390" s="202" t="str">
        <f ca="1">IF(ISBLANK('C10 Entry Sheet'!A389)," ",CELL("contents",'C10 Entry Sheet'!A389))</f>
        <v xml:space="preserve"> </v>
      </c>
      <c r="C390" s="203" t="str">
        <f ca="1">IF(($B390=" ")," ",VLOOKUP($B390,'C10 Entry Sheet'!$A$16:$K$515,2,FALSE))</f>
        <v xml:space="preserve"> </v>
      </c>
      <c r="D390" s="203" t="str">
        <f ca="1">IF(($B390=" ")," ",VLOOKUP($B390,'C10 Entry Sheet'!$A$16:$K$515,3,FALSE))</f>
        <v xml:space="preserve"> </v>
      </c>
      <c r="E390" s="204" t="str">
        <f ca="1">IF(($B390=" ")," ",VLOOKUP($B390,'C10 Entry Sheet'!$A$16:$K$515,6,FALSE))</f>
        <v xml:space="preserve"> </v>
      </c>
      <c r="F390" s="204" t="str">
        <f ca="1">IF(($B390=" ")," ",VLOOKUP($B390,'C10 Entry Sheet'!$A$16:$K$515,4,FALSE))</f>
        <v xml:space="preserve"> </v>
      </c>
      <c r="G390" s="204" t="str">
        <f ca="1">IF(($B390=" ")," ",VLOOKUP($B390,'C10 Entry Sheet'!$A$16:$K$515,5,FALSE))</f>
        <v xml:space="preserve"> </v>
      </c>
      <c r="H390" s="209" t="str">
        <f ca="1">IF(($B390=" "),"",VLOOKUP($B390,'C10 Entry Sheet'!$A$16:$K$515,7,FALSE))</f>
        <v/>
      </c>
      <c r="I390" s="205" t="str">
        <f ca="1">IF(($B390=" ")," ",VLOOKUP($B390,'C10 Entry Sheet'!$A$16:$K$515,8,FALSE))</f>
        <v xml:space="preserve"> </v>
      </c>
      <c r="J390" s="205" t="str">
        <f ca="1">IF(($B390=" ")," ",VLOOKUP($B390,'C10 Entry Sheet'!$A$16:$K$515,9,FALSE))</f>
        <v xml:space="preserve"> </v>
      </c>
      <c r="K390" s="205" t="str">
        <f ca="1">IF(($B390=" ")," ",VLOOKUP($B390,'C10 Entry Sheet'!$A$16:$K$515,10,FALSE))</f>
        <v xml:space="preserve"> </v>
      </c>
      <c r="L390" s="209" t="str">
        <f t="shared" ca="1" si="13"/>
        <v/>
      </c>
      <c r="M390" s="318" t="str">
        <f t="shared" ca="1" si="13"/>
        <v/>
      </c>
      <c r="N390" s="321" t="str">
        <f ca="1">IF(($B390=" ")," ",VLOOKUP($B390,'C10 Entry Sheet'!$A$16:$K$515,11,FALSE))</f>
        <v xml:space="preserve"> </v>
      </c>
    </row>
    <row r="391" spans="1:14" ht="21.75" hidden="1" customHeight="1">
      <c r="A391" s="311">
        <f t="shared" si="14"/>
        <v>375</v>
      </c>
      <c r="B391" s="202" t="str">
        <f ca="1">IF(ISBLANK('C10 Entry Sheet'!A390)," ",CELL("contents",'C10 Entry Sheet'!A390))</f>
        <v xml:space="preserve"> </v>
      </c>
      <c r="C391" s="203" t="str">
        <f ca="1">IF(($B391=" ")," ",VLOOKUP($B391,'C10 Entry Sheet'!$A$16:$K$515,2,FALSE))</f>
        <v xml:space="preserve"> </v>
      </c>
      <c r="D391" s="203" t="str">
        <f ca="1">IF(($B391=" ")," ",VLOOKUP($B391,'C10 Entry Sheet'!$A$16:$K$515,3,FALSE))</f>
        <v xml:space="preserve"> </v>
      </c>
      <c r="E391" s="204" t="str">
        <f ca="1">IF(($B391=" ")," ",VLOOKUP($B391,'C10 Entry Sheet'!$A$16:$K$515,6,FALSE))</f>
        <v xml:space="preserve"> </v>
      </c>
      <c r="F391" s="204" t="str">
        <f ca="1">IF(($B391=" ")," ",VLOOKUP($B391,'C10 Entry Sheet'!$A$16:$K$515,4,FALSE))</f>
        <v xml:space="preserve"> </v>
      </c>
      <c r="G391" s="204" t="str">
        <f ca="1">IF(($B391=" ")," ",VLOOKUP($B391,'C10 Entry Sheet'!$A$16:$K$515,5,FALSE))</f>
        <v xml:space="preserve"> </v>
      </c>
      <c r="H391" s="209" t="str">
        <f ca="1">IF(($B391=" "),"",VLOOKUP($B391,'C10 Entry Sheet'!$A$16:$K$515,7,FALSE))</f>
        <v/>
      </c>
      <c r="I391" s="205" t="str">
        <f ca="1">IF(($B391=" ")," ",VLOOKUP($B391,'C10 Entry Sheet'!$A$16:$K$515,8,FALSE))</f>
        <v xml:space="preserve"> </v>
      </c>
      <c r="J391" s="205" t="str">
        <f ca="1">IF(($B391=" ")," ",VLOOKUP($B391,'C10 Entry Sheet'!$A$16:$K$515,9,FALSE))</f>
        <v xml:space="preserve"> </v>
      </c>
      <c r="K391" s="205" t="str">
        <f ca="1">IF(($B391=" ")," ",VLOOKUP($B391,'C10 Entry Sheet'!$A$16:$K$515,10,FALSE))</f>
        <v xml:space="preserve"> </v>
      </c>
      <c r="L391" s="209" t="str">
        <f t="shared" ca="1" si="13"/>
        <v/>
      </c>
      <c r="M391" s="318" t="str">
        <f t="shared" ca="1" si="13"/>
        <v/>
      </c>
      <c r="N391" s="321" t="str">
        <f ca="1">IF(($B391=" ")," ",VLOOKUP($B391,'C10 Entry Sheet'!$A$16:$K$515,11,FALSE))</f>
        <v xml:space="preserve"> </v>
      </c>
    </row>
    <row r="392" spans="1:14" ht="21.75" hidden="1" customHeight="1">
      <c r="A392" s="311">
        <f t="shared" si="14"/>
        <v>376</v>
      </c>
      <c r="B392" s="202" t="str">
        <f ca="1">IF(ISBLANK('C10 Entry Sheet'!A391)," ",CELL("contents",'C10 Entry Sheet'!A391))</f>
        <v xml:space="preserve"> </v>
      </c>
      <c r="C392" s="203" t="str">
        <f ca="1">IF(($B392=" ")," ",VLOOKUP($B392,'C10 Entry Sheet'!$A$16:$K$515,2,FALSE))</f>
        <v xml:space="preserve"> </v>
      </c>
      <c r="D392" s="203" t="str">
        <f ca="1">IF(($B392=" ")," ",VLOOKUP($B392,'C10 Entry Sheet'!$A$16:$K$515,3,FALSE))</f>
        <v xml:space="preserve"> </v>
      </c>
      <c r="E392" s="204" t="str">
        <f ca="1">IF(($B392=" ")," ",VLOOKUP($B392,'C10 Entry Sheet'!$A$16:$K$515,6,FALSE))</f>
        <v xml:space="preserve"> </v>
      </c>
      <c r="F392" s="204" t="str">
        <f ca="1">IF(($B392=" ")," ",VLOOKUP($B392,'C10 Entry Sheet'!$A$16:$K$515,4,FALSE))</f>
        <v xml:space="preserve"> </v>
      </c>
      <c r="G392" s="204" t="str">
        <f ca="1">IF(($B392=" ")," ",VLOOKUP($B392,'C10 Entry Sheet'!$A$16:$K$515,5,FALSE))</f>
        <v xml:space="preserve"> </v>
      </c>
      <c r="H392" s="209" t="str">
        <f ca="1">IF(($B392=" "),"",VLOOKUP($B392,'C10 Entry Sheet'!$A$16:$K$515,7,FALSE))</f>
        <v/>
      </c>
      <c r="I392" s="205" t="str">
        <f ca="1">IF(($B392=" ")," ",VLOOKUP($B392,'C10 Entry Sheet'!$A$16:$K$515,8,FALSE))</f>
        <v xml:space="preserve"> </v>
      </c>
      <c r="J392" s="205" t="str">
        <f ca="1">IF(($B392=" ")," ",VLOOKUP($B392,'C10 Entry Sheet'!$A$16:$K$515,9,FALSE))</f>
        <v xml:space="preserve"> </v>
      </c>
      <c r="K392" s="205" t="str">
        <f ca="1">IF(($B392=" ")," ",VLOOKUP($B392,'C10 Entry Sheet'!$A$16:$K$515,10,FALSE))</f>
        <v xml:space="preserve"> </v>
      </c>
      <c r="L392" s="209" t="str">
        <f t="shared" ca="1" si="13"/>
        <v/>
      </c>
      <c r="M392" s="318" t="str">
        <f t="shared" ca="1" si="13"/>
        <v/>
      </c>
      <c r="N392" s="321" t="str">
        <f ca="1">IF(($B392=" ")," ",VLOOKUP($B392,'C10 Entry Sheet'!$A$16:$K$515,11,FALSE))</f>
        <v xml:space="preserve"> </v>
      </c>
    </row>
    <row r="393" spans="1:14" ht="21.75" hidden="1" customHeight="1">
      <c r="A393" s="311">
        <f t="shared" si="14"/>
        <v>377</v>
      </c>
      <c r="B393" s="202" t="str">
        <f ca="1">IF(ISBLANK('C10 Entry Sheet'!A392)," ",CELL("contents",'C10 Entry Sheet'!A392))</f>
        <v xml:space="preserve"> </v>
      </c>
      <c r="C393" s="203" t="str">
        <f ca="1">IF(($B393=" ")," ",VLOOKUP($B393,'C10 Entry Sheet'!$A$16:$K$515,2,FALSE))</f>
        <v xml:space="preserve"> </v>
      </c>
      <c r="D393" s="203" t="str">
        <f ca="1">IF(($B393=" ")," ",VLOOKUP($B393,'C10 Entry Sheet'!$A$16:$K$515,3,FALSE))</f>
        <v xml:space="preserve"> </v>
      </c>
      <c r="E393" s="204" t="str">
        <f ca="1">IF(($B393=" ")," ",VLOOKUP($B393,'C10 Entry Sheet'!$A$16:$K$515,6,FALSE))</f>
        <v xml:space="preserve"> </v>
      </c>
      <c r="F393" s="204" t="str">
        <f ca="1">IF(($B393=" ")," ",VLOOKUP($B393,'C10 Entry Sheet'!$A$16:$K$515,4,FALSE))</f>
        <v xml:space="preserve"> </v>
      </c>
      <c r="G393" s="204" t="str">
        <f ca="1">IF(($B393=" ")," ",VLOOKUP($B393,'C10 Entry Sheet'!$A$16:$K$515,5,FALSE))</f>
        <v xml:space="preserve"> </v>
      </c>
      <c r="H393" s="209" t="str">
        <f ca="1">IF(($B393=" "),"",VLOOKUP($B393,'C10 Entry Sheet'!$A$16:$K$515,7,FALSE))</f>
        <v/>
      </c>
      <c r="I393" s="205" t="str">
        <f ca="1">IF(($B393=" ")," ",VLOOKUP($B393,'C10 Entry Sheet'!$A$16:$K$515,8,FALSE))</f>
        <v xml:space="preserve"> </v>
      </c>
      <c r="J393" s="205" t="str">
        <f ca="1">IF(($B393=" ")," ",VLOOKUP($B393,'C10 Entry Sheet'!$A$16:$K$515,9,FALSE))</f>
        <v xml:space="preserve"> </v>
      </c>
      <c r="K393" s="205" t="str">
        <f ca="1">IF(($B393=" ")," ",VLOOKUP($B393,'C10 Entry Sheet'!$A$16:$K$515,10,FALSE))</f>
        <v xml:space="preserve"> </v>
      </c>
      <c r="L393" s="209" t="str">
        <f t="shared" ca="1" si="13"/>
        <v/>
      </c>
      <c r="M393" s="318" t="str">
        <f t="shared" ca="1" si="13"/>
        <v/>
      </c>
      <c r="N393" s="321" t="str">
        <f ca="1">IF(($B393=" ")," ",VLOOKUP($B393,'C10 Entry Sheet'!$A$16:$K$515,11,FALSE))</f>
        <v xml:space="preserve"> </v>
      </c>
    </row>
    <row r="394" spans="1:14" ht="21.75" hidden="1" customHeight="1">
      <c r="A394" s="311">
        <f t="shared" si="14"/>
        <v>378</v>
      </c>
      <c r="B394" s="202" t="str">
        <f ca="1">IF(ISBLANK('C10 Entry Sheet'!A393)," ",CELL("contents",'C10 Entry Sheet'!A393))</f>
        <v xml:space="preserve"> </v>
      </c>
      <c r="C394" s="203" t="str">
        <f ca="1">IF(($B394=" ")," ",VLOOKUP($B394,'C10 Entry Sheet'!$A$16:$K$515,2,FALSE))</f>
        <v xml:space="preserve"> </v>
      </c>
      <c r="D394" s="203" t="str">
        <f ca="1">IF(($B394=" ")," ",VLOOKUP($B394,'C10 Entry Sheet'!$A$16:$K$515,3,FALSE))</f>
        <v xml:space="preserve"> </v>
      </c>
      <c r="E394" s="204" t="str">
        <f ca="1">IF(($B394=" ")," ",VLOOKUP($B394,'C10 Entry Sheet'!$A$16:$K$515,6,FALSE))</f>
        <v xml:space="preserve"> </v>
      </c>
      <c r="F394" s="204" t="str">
        <f ca="1">IF(($B394=" ")," ",VLOOKUP($B394,'C10 Entry Sheet'!$A$16:$K$515,4,FALSE))</f>
        <v xml:space="preserve"> </v>
      </c>
      <c r="G394" s="204" t="str">
        <f ca="1">IF(($B394=" ")," ",VLOOKUP($B394,'C10 Entry Sheet'!$A$16:$K$515,5,FALSE))</f>
        <v xml:space="preserve"> </v>
      </c>
      <c r="H394" s="209" t="str">
        <f ca="1">IF(($B394=" "),"",VLOOKUP($B394,'C10 Entry Sheet'!$A$16:$K$515,7,FALSE))</f>
        <v/>
      </c>
      <c r="I394" s="205" t="str">
        <f ca="1">IF(($B394=" ")," ",VLOOKUP($B394,'C10 Entry Sheet'!$A$16:$K$515,8,FALSE))</f>
        <v xml:space="preserve"> </v>
      </c>
      <c r="J394" s="205" t="str">
        <f ca="1">IF(($B394=" ")," ",VLOOKUP($B394,'C10 Entry Sheet'!$A$16:$K$515,9,FALSE))</f>
        <v xml:space="preserve"> </v>
      </c>
      <c r="K394" s="205" t="str">
        <f ca="1">IF(($B394=" ")," ",VLOOKUP($B394,'C10 Entry Sheet'!$A$16:$K$515,10,FALSE))</f>
        <v xml:space="preserve"> </v>
      </c>
      <c r="L394" s="209" t="str">
        <f t="shared" ca="1" si="13"/>
        <v/>
      </c>
      <c r="M394" s="318" t="str">
        <f t="shared" ca="1" si="13"/>
        <v/>
      </c>
      <c r="N394" s="321" t="str">
        <f ca="1">IF(($B394=" ")," ",VLOOKUP($B394,'C10 Entry Sheet'!$A$16:$K$515,11,FALSE))</f>
        <v xml:space="preserve"> </v>
      </c>
    </row>
    <row r="395" spans="1:14" ht="21.75" hidden="1" customHeight="1">
      <c r="A395" s="311">
        <f t="shared" si="14"/>
        <v>379</v>
      </c>
      <c r="B395" s="202" t="str">
        <f ca="1">IF(ISBLANK('C10 Entry Sheet'!A394)," ",CELL("contents",'C10 Entry Sheet'!A394))</f>
        <v xml:space="preserve"> </v>
      </c>
      <c r="C395" s="203" t="str">
        <f ca="1">IF(($B395=" ")," ",VLOOKUP($B395,'C10 Entry Sheet'!$A$16:$K$515,2,FALSE))</f>
        <v xml:space="preserve"> </v>
      </c>
      <c r="D395" s="203" t="str">
        <f ca="1">IF(($B395=" ")," ",VLOOKUP($B395,'C10 Entry Sheet'!$A$16:$K$515,3,FALSE))</f>
        <v xml:space="preserve"> </v>
      </c>
      <c r="E395" s="204" t="str">
        <f ca="1">IF(($B395=" ")," ",VLOOKUP($B395,'C10 Entry Sheet'!$A$16:$K$515,6,FALSE))</f>
        <v xml:space="preserve"> </v>
      </c>
      <c r="F395" s="204" t="str">
        <f ca="1">IF(($B395=" ")," ",VLOOKUP($B395,'C10 Entry Sheet'!$A$16:$K$515,4,FALSE))</f>
        <v xml:space="preserve"> </v>
      </c>
      <c r="G395" s="204" t="str">
        <f ca="1">IF(($B395=" ")," ",VLOOKUP($B395,'C10 Entry Sheet'!$A$16:$K$515,5,FALSE))</f>
        <v xml:space="preserve"> </v>
      </c>
      <c r="H395" s="209" t="str">
        <f ca="1">IF(($B395=" "),"",VLOOKUP($B395,'C10 Entry Sheet'!$A$16:$K$515,7,FALSE))</f>
        <v/>
      </c>
      <c r="I395" s="205" t="str">
        <f ca="1">IF(($B395=" ")," ",VLOOKUP($B395,'C10 Entry Sheet'!$A$16:$K$515,8,FALSE))</f>
        <v xml:space="preserve"> </v>
      </c>
      <c r="J395" s="205" t="str">
        <f ca="1">IF(($B395=" ")," ",VLOOKUP($B395,'C10 Entry Sheet'!$A$16:$K$515,9,FALSE))</f>
        <v xml:space="preserve"> </v>
      </c>
      <c r="K395" s="205" t="str">
        <f ca="1">IF(($B395=" ")," ",VLOOKUP($B395,'C10 Entry Sheet'!$A$16:$K$515,10,FALSE))</f>
        <v xml:space="preserve"> </v>
      </c>
      <c r="L395" s="209" t="str">
        <f t="shared" ca="1" si="13"/>
        <v/>
      </c>
      <c r="M395" s="318" t="str">
        <f t="shared" ca="1" si="13"/>
        <v/>
      </c>
      <c r="N395" s="321" t="str">
        <f ca="1">IF(($B395=" ")," ",VLOOKUP($B395,'C10 Entry Sheet'!$A$16:$K$515,11,FALSE))</f>
        <v xml:space="preserve"> </v>
      </c>
    </row>
    <row r="396" spans="1:14" ht="21.75" hidden="1" customHeight="1">
      <c r="A396" s="311">
        <f t="shared" si="14"/>
        <v>380</v>
      </c>
      <c r="B396" s="202" t="str">
        <f ca="1">IF(ISBLANK('C10 Entry Sheet'!A395)," ",CELL("contents",'C10 Entry Sheet'!A395))</f>
        <v xml:space="preserve"> </v>
      </c>
      <c r="C396" s="203" t="str">
        <f ca="1">IF(($B396=" ")," ",VLOOKUP($B396,'C10 Entry Sheet'!$A$16:$K$515,2,FALSE))</f>
        <v xml:space="preserve"> </v>
      </c>
      <c r="D396" s="203" t="str">
        <f ca="1">IF(($B396=" ")," ",VLOOKUP($B396,'C10 Entry Sheet'!$A$16:$K$515,3,FALSE))</f>
        <v xml:space="preserve"> </v>
      </c>
      <c r="E396" s="204" t="str">
        <f ca="1">IF(($B396=" ")," ",VLOOKUP($B396,'C10 Entry Sheet'!$A$16:$K$515,6,FALSE))</f>
        <v xml:space="preserve"> </v>
      </c>
      <c r="F396" s="204" t="str">
        <f ca="1">IF(($B396=" ")," ",VLOOKUP($B396,'C10 Entry Sheet'!$A$16:$K$515,4,FALSE))</f>
        <v xml:space="preserve"> </v>
      </c>
      <c r="G396" s="204" t="str">
        <f ca="1">IF(($B396=" ")," ",VLOOKUP($B396,'C10 Entry Sheet'!$A$16:$K$515,5,FALSE))</f>
        <v xml:space="preserve"> </v>
      </c>
      <c r="H396" s="209" t="str">
        <f ca="1">IF(($B396=" "),"",VLOOKUP($B396,'C10 Entry Sheet'!$A$16:$K$515,7,FALSE))</f>
        <v/>
      </c>
      <c r="I396" s="205" t="str">
        <f ca="1">IF(($B396=" ")," ",VLOOKUP($B396,'C10 Entry Sheet'!$A$16:$K$515,8,FALSE))</f>
        <v xml:space="preserve"> </v>
      </c>
      <c r="J396" s="205" t="str">
        <f ca="1">IF(($B396=" ")," ",VLOOKUP($B396,'C10 Entry Sheet'!$A$16:$K$515,9,FALSE))</f>
        <v xml:space="preserve"> </v>
      </c>
      <c r="K396" s="205" t="str">
        <f ca="1">IF(($B396=" ")," ",VLOOKUP($B396,'C10 Entry Sheet'!$A$16:$K$515,10,FALSE))</f>
        <v xml:space="preserve"> </v>
      </c>
      <c r="L396" s="209" t="str">
        <f t="shared" ca="1" si="13"/>
        <v/>
      </c>
      <c r="M396" s="318" t="str">
        <f t="shared" ca="1" si="13"/>
        <v/>
      </c>
      <c r="N396" s="321" t="str">
        <f ca="1">IF(($B396=" ")," ",VLOOKUP($B396,'C10 Entry Sheet'!$A$16:$K$515,11,FALSE))</f>
        <v xml:space="preserve"> </v>
      </c>
    </row>
    <row r="397" spans="1:14" ht="21.75" hidden="1" customHeight="1">
      <c r="A397" s="311">
        <f t="shared" si="14"/>
        <v>381</v>
      </c>
      <c r="B397" s="202" t="str">
        <f ca="1">IF(ISBLANK('C10 Entry Sheet'!A396)," ",CELL("contents",'C10 Entry Sheet'!A396))</f>
        <v xml:space="preserve"> </v>
      </c>
      <c r="C397" s="203" t="str">
        <f ca="1">IF(($B397=" ")," ",VLOOKUP($B397,'C10 Entry Sheet'!$A$16:$K$515,2,FALSE))</f>
        <v xml:space="preserve"> </v>
      </c>
      <c r="D397" s="203" t="str">
        <f ca="1">IF(($B397=" ")," ",VLOOKUP($B397,'C10 Entry Sheet'!$A$16:$K$515,3,FALSE))</f>
        <v xml:space="preserve"> </v>
      </c>
      <c r="E397" s="204" t="str">
        <f ca="1">IF(($B397=" ")," ",VLOOKUP($B397,'C10 Entry Sheet'!$A$16:$K$515,6,FALSE))</f>
        <v xml:space="preserve"> </v>
      </c>
      <c r="F397" s="204" t="str">
        <f ca="1">IF(($B397=" ")," ",VLOOKUP($B397,'C10 Entry Sheet'!$A$16:$K$515,4,FALSE))</f>
        <v xml:space="preserve"> </v>
      </c>
      <c r="G397" s="204" t="str">
        <f ca="1">IF(($B397=" ")," ",VLOOKUP($B397,'C10 Entry Sheet'!$A$16:$K$515,5,FALSE))</f>
        <v xml:space="preserve"> </v>
      </c>
      <c r="H397" s="209" t="str">
        <f ca="1">IF(($B397=" "),"",VLOOKUP($B397,'C10 Entry Sheet'!$A$16:$K$515,7,FALSE))</f>
        <v/>
      </c>
      <c r="I397" s="205" t="str">
        <f ca="1">IF(($B397=" ")," ",VLOOKUP($B397,'C10 Entry Sheet'!$A$16:$K$515,8,FALSE))</f>
        <v xml:space="preserve"> </v>
      </c>
      <c r="J397" s="205" t="str">
        <f ca="1">IF(($B397=" ")," ",VLOOKUP($B397,'C10 Entry Sheet'!$A$16:$K$515,9,FALSE))</f>
        <v xml:space="preserve"> </v>
      </c>
      <c r="K397" s="205" t="str">
        <f ca="1">IF(($B397=" ")," ",VLOOKUP($B397,'C10 Entry Sheet'!$A$16:$K$515,10,FALSE))</f>
        <v xml:space="preserve"> </v>
      </c>
      <c r="L397" s="209" t="str">
        <f t="shared" ca="1" si="13"/>
        <v/>
      </c>
      <c r="M397" s="318" t="str">
        <f t="shared" ca="1" si="13"/>
        <v/>
      </c>
      <c r="N397" s="321" t="str">
        <f ca="1">IF(($B397=" ")," ",VLOOKUP($B397,'C10 Entry Sheet'!$A$16:$K$515,11,FALSE))</f>
        <v xml:space="preserve"> </v>
      </c>
    </row>
    <row r="398" spans="1:14" ht="21.75" hidden="1" customHeight="1">
      <c r="A398" s="311">
        <f t="shared" si="14"/>
        <v>382</v>
      </c>
      <c r="B398" s="202" t="str">
        <f ca="1">IF(ISBLANK('C10 Entry Sheet'!A397)," ",CELL("contents",'C10 Entry Sheet'!A397))</f>
        <v xml:space="preserve"> </v>
      </c>
      <c r="C398" s="203" t="str">
        <f ca="1">IF(($B398=" ")," ",VLOOKUP($B398,'C10 Entry Sheet'!$A$16:$K$515,2,FALSE))</f>
        <v xml:space="preserve"> </v>
      </c>
      <c r="D398" s="203" t="str">
        <f ca="1">IF(($B398=" ")," ",VLOOKUP($B398,'C10 Entry Sheet'!$A$16:$K$515,3,FALSE))</f>
        <v xml:space="preserve"> </v>
      </c>
      <c r="E398" s="204" t="str">
        <f ca="1">IF(($B398=" ")," ",VLOOKUP($B398,'C10 Entry Sheet'!$A$16:$K$515,6,FALSE))</f>
        <v xml:space="preserve"> </v>
      </c>
      <c r="F398" s="204" t="str">
        <f ca="1">IF(($B398=" ")," ",VLOOKUP($B398,'C10 Entry Sheet'!$A$16:$K$515,4,FALSE))</f>
        <v xml:space="preserve"> </v>
      </c>
      <c r="G398" s="204" t="str">
        <f ca="1">IF(($B398=" ")," ",VLOOKUP($B398,'C10 Entry Sheet'!$A$16:$K$515,5,FALSE))</f>
        <v xml:space="preserve"> </v>
      </c>
      <c r="H398" s="209" t="str">
        <f ca="1">IF(($B398=" "),"",VLOOKUP($B398,'C10 Entry Sheet'!$A$16:$K$515,7,FALSE))</f>
        <v/>
      </c>
      <c r="I398" s="205" t="str">
        <f ca="1">IF(($B398=" ")," ",VLOOKUP($B398,'C10 Entry Sheet'!$A$16:$K$515,8,FALSE))</f>
        <v xml:space="preserve"> </v>
      </c>
      <c r="J398" s="205" t="str">
        <f ca="1">IF(($B398=" ")," ",VLOOKUP($B398,'C10 Entry Sheet'!$A$16:$K$515,9,FALSE))</f>
        <v xml:space="preserve"> </v>
      </c>
      <c r="K398" s="205" t="str">
        <f ca="1">IF(($B398=" ")," ",VLOOKUP($B398,'C10 Entry Sheet'!$A$16:$K$515,10,FALSE))</f>
        <v xml:space="preserve"> </v>
      </c>
      <c r="L398" s="209" t="str">
        <f t="shared" ca="1" si="13"/>
        <v/>
      </c>
      <c r="M398" s="318" t="str">
        <f t="shared" ca="1" si="13"/>
        <v/>
      </c>
      <c r="N398" s="321" t="str">
        <f ca="1">IF(($B398=" ")," ",VLOOKUP($B398,'C10 Entry Sheet'!$A$16:$K$515,11,FALSE))</f>
        <v xml:space="preserve"> </v>
      </c>
    </row>
    <row r="399" spans="1:14" ht="21.75" hidden="1" customHeight="1">
      <c r="A399" s="311">
        <f t="shared" si="14"/>
        <v>383</v>
      </c>
      <c r="B399" s="202" t="str">
        <f ca="1">IF(ISBLANK('C10 Entry Sheet'!A398)," ",CELL("contents",'C10 Entry Sheet'!A398))</f>
        <v xml:space="preserve"> </v>
      </c>
      <c r="C399" s="203" t="str">
        <f ca="1">IF(($B399=" ")," ",VLOOKUP($B399,'C10 Entry Sheet'!$A$16:$K$515,2,FALSE))</f>
        <v xml:space="preserve"> </v>
      </c>
      <c r="D399" s="203" t="str">
        <f ca="1">IF(($B399=" ")," ",VLOOKUP($B399,'C10 Entry Sheet'!$A$16:$K$515,3,FALSE))</f>
        <v xml:space="preserve"> </v>
      </c>
      <c r="E399" s="204" t="str">
        <f ca="1">IF(($B399=" ")," ",VLOOKUP($B399,'C10 Entry Sheet'!$A$16:$K$515,6,FALSE))</f>
        <v xml:space="preserve"> </v>
      </c>
      <c r="F399" s="204" t="str">
        <f ca="1">IF(($B399=" ")," ",VLOOKUP($B399,'C10 Entry Sheet'!$A$16:$K$515,4,FALSE))</f>
        <v xml:space="preserve"> </v>
      </c>
      <c r="G399" s="204" t="str">
        <f ca="1">IF(($B399=" ")," ",VLOOKUP($B399,'C10 Entry Sheet'!$A$16:$K$515,5,FALSE))</f>
        <v xml:space="preserve"> </v>
      </c>
      <c r="H399" s="209" t="str">
        <f ca="1">IF(($B399=" "),"",VLOOKUP($B399,'C10 Entry Sheet'!$A$16:$K$515,7,FALSE))</f>
        <v/>
      </c>
      <c r="I399" s="205" t="str">
        <f ca="1">IF(($B399=" ")," ",VLOOKUP($B399,'C10 Entry Sheet'!$A$16:$K$515,8,FALSE))</f>
        <v xml:space="preserve"> </v>
      </c>
      <c r="J399" s="205" t="str">
        <f ca="1">IF(($B399=" ")," ",VLOOKUP($B399,'C10 Entry Sheet'!$A$16:$K$515,9,FALSE))</f>
        <v xml:space="preserve"> </v>
      </c>
      <c r="K399" s="205" t="str">
        <f ca="1">IF(($B399=" ")," ",VLOOKUP($B399,'C10 Entry Sheet'!$A$16:$K$515,10,FALSE))</f>
        <v xml:space="preserve"> </v>
      </c>
      <c r="L399" s="209" t="str">
        <f t="shared" ca="1" si="13"/>
        <v/>
      </c>
      <c r="M399" s="318" t="str">
        <f t="shared" ca="1" si="13"/>
        <v/>
      </c>
      <c r="N399" s="321" t="str">
        <f ca="1">IF(($B399=" ")," ",VLOOKUP($B399,'C10 Entry Sheet'!$A$16:$K$515,11,FALSE))</f>
        <v xml:space="preserve"> </v>
      </c>
    </row>
    <row r="400" spans="1:14" ht="21.75" hidden="1" customHeight="1">
      <c r="A400" s="311">
        <f t="shared" si="14"/>
        <v>384</v>
      </c>
      <c r="B400" s="202" t="str">
        <f ca="1">IF(ISBLANK('C10 Entry Sheet'!A399)," ",CELL("contents",'C10 Entry Sheet'!A399))</f>
        <v xml:space="preserve"> </v>
      </c>
      <c r="C400" s="203" t="str">
        <f ca="1">IF(($B400=" ")," ",VLOOKUP($B400,'C10 Entry Sheet'!$A$16:$K$515,2,FALSE))</f>
        <v xml:space="preserve"> </v>
      </c>
      <c r="D400" s="203" t="str">
        <f ca="1">IF(($B400=" ")," ",VLOOKUP($B400,'C10 Entry Sheet'!$A$16:$K$515,3,FALSE))</f>
        <v xml:space="preserve"> </v>
      </c>
      <c r="E400" s="204" t="str">
        <f ca="1">IF(($B400=" ")," ",VLOOKUP($B400,'C10 Entry Sheet'!$A$16:$K$515,6,FALSE))</f>
        <v xml:space="preserve"> </v>
      </c>
      <c r="F400" s="204" t="str">
        <f ca="1">IF(($B400=" ")," ",VLOOKUP($B400,'C10 Entry Sheet'!$A$16:$K$515,4,FALSE))</f>
        <v xml:space="preserve"> </v>
      </c>
      <c r="G400" s="204" t="str">
        <f ca="1">IF(($B400=" ")," ",VLOOKUP($B400,'C10 Entry Sheet'!$A$16:$K$515,5,FALSE))</f>
        <v xml:space="preserve"> </v>
      </c>
      <c r="H400" s="209" t="str">
        <f ca="1">IF(($B400=" "),"",VLOOKUP($B400,'C10 Entry Sheet'!$A$16:$K$515,7,FALSE))</f>
        <v/>
      </c>
      <c r="I400" s="205" t="str">
        <f ca="1">IF(($B400=" ")," ",VLOOKUP($B400,'C10 Entry Sheet'!$A$16:$K$515,8,FALSE))</f>
        <v xml:space="preserve"> </v>
      </c>
      <c r="J400" s="205" t="str">
        <f ca="1">IF(($B400=" ")," ",VLOOKUP($B400,'C10 Entry Sheet'!$A$16:$K$515,9,FALSE))</f>
        <v xml:space="preserve"> </v>
      </c>
      <c r="K400" s="205" t="str">
        <f ca="1">IF(($B400=" ")," ",VLOOKUP($B400,'C10 Entry Sheet'!$A$16:$K$515,10,FALSE))</f>
        <v xml:space="preserve"> </v>
      </c>
      <c r="L400" s="209" t="str">
        <f t="shared" ca="1" si="13"/>
        <v/>
      </c>
      <c r="M400" s="318" t="str">
        <f t="shared" ca="1" si="13"/>
        <v/>
      </c>
      <c r="N400" s="321" t="str">
        <f ca="1">IF(($B400=" ")," ",VLOOKUP($B400,'C10 Entry Sheet'!$A$16:$K$515,11,FALSE))</f>
        <v xml:space="preserve"> </v>
      </c>
    </row>
    <row r="401" spans="1:14" ht="21.75" hidden="1" customHeight="1">
      <c r="A401" s="311">
        <f t="shared" si="14"/>
        <v>385</v>
      </c>
      <c r="B401" s="202" t="str">
        <f ca="1">IF(ISBLANK('C10 Entry Sheet'!A400)," ",CELL("contents",'C10 Entry Sheet'!A400))</f>
        <v xml:space="preserve"> </v>
      </c>
      <c r="C401" s="203" t="str">
        <f ca="1">IF(($B401=" ")," ",VLOOKUP($B401,'C10 Entry Sheet'!$A$16:$K$515,2,FALSE))</f>
        <v xml:space="preserve"> </v>
      </c>
      <c r="D401" s="203" t="str">
        <f ca="1">IF(($B401=" ")," ",VLOOKUP($B401,'C10 Entry Sheet'!$A$16:$K$515,3,FALSE))</f>
        <v xml:space="preserve"> </v>
      </c>
      <c r="E401" s="204" t="str">
        <f ca="1">IF(($B401=" ")," ",VLOOKUP($B401,'C10 Entry Sheet'!$A$16:$K$515,6,FALSE))</f>
        <v xml:space="preserve"> </v>
      </c>
      <c r="F401" s="204" t="str">
        <f ca="1">IF(($B401=" ")," ",VLOOKUP($B401,'C10 Entry Sheet'!$A$16:$K$515,4,FALSE))</f>
        <v xml:space="preserve"> </v>
      </c>
      <c r="G401" s="204" t="str">
        <f ca="1">IF(($B401=" ")," ",VLOOKUP($B401,'C10 Entry Sheet'!$A$16:$K$515,5,FALSE))</f>
        <v xml:space="preserve"> </v>
      </c>
      <c r="H401" s="209" t="str">
        <f ca="1">IF(($B401=" "),"",VLOOKUP($B401,'C10 Entry Sheet'!$A$16:$K$515,7,FALSE))</f>
        <v/>
      </c>
      <c r="I401" s="205" t="str">
        <f ca="1">IF(($B401=" ")," ",VLOOKUP($B401,'C10 Entry Sheet'!$A$16:$K$515,8,FALSE))</f>
        <v xml:space="preserve"> </v>
      </c>
      <c r="J401" s="205" t="str">
        <f ca="1">IF(($B401=" ")," ",VLOOKUP($B401,'C10 Entry Sheet'!$A$16:$K$515,9,FALSE))</f>
        <v xml:space="preserve"> </v>
      </c>
      <c r="K401" s="205" t="str">
        <f ca="1">IF(($B401=" ")," ",VLOOKUP($B401,'C10 Entry Sheet'!$A$16:$K$515,10,FALSE))</f>
        <v xml:space="preserve"> </v>
      </c>
      <c r="L401" s="209" t="str">
        <f t="shared" ca="1" si="13"/>
        <v/>
      </c>
      <c r="M401" s="318" t="str">
        <f t="shared" ca="1" si="13"/>
        <v/>
      </c>
      <c r="N401" s="321" t="str">
        <f ca="1">IF(($B401=" ")," ",VLOOKUP($B401,'C10 Entry Sheet'!$A$16:$K$515,11,FALSE))</f>
        <v xml:space="preserve"> </v>
      </c>
    </row>
    <row r="402" spans="1:14" ht="21.75" hidden="1" customHeight="1">
      <c r="A402" s="311">
        <f t="shared" si="14"/>
        <v>386</v>
      </c>
      <c r="B402" s="202" t="str">
        <f ca="1">IF(ISBLANK('C10 Entry Sheet'!A401)," ",CELL("contents",'C10 Entry Sheet'!A401))</f>
        <v xml:space="preserve"> </v>
      </c>
      <c r="C402" s="203" t="str">
        <f ca="1">IF(($B402=" ")," ",VLOOKUP($B402,'C10 Entry Sheet'!$A$16:$K$515,2,FALSE))</f>
        <v xml:space="preserve"> </v>
      </c>
      <c r="D402" s="203" t="str">
        <f ca="1">IF(($B402=" ")," ",VLOOKUP($B402,'C10 Entry Sheet'!$A$16:$K$515,3,FALSE))</f>
        <v xml:space="preserve"> </v>
      </c>
      <c r="E402" s="204" t="str">
        <f ca="1">IF(($B402=" ")," ",VLOOKUP($B402,'C10 Entry Sheet'!$A$16:$K$515,6,FALSE))</f>
        <v xml:space="preserve"> </v>
      </c>
      <c r="F402" s="204" t="str">
        <f ca="1">IF(($B402=" ")," ",VLOOKUP($B402,'C10 Entry Sheet'!$A$16:$K$515,4,FALSE))</f>
        <v xml:space="preserve"> </v>
      </c>
      <c r="G402" s="204" t="str">
        <f ca="1">IF(($B402=" ")," ",VLOOKUP($B402,'C10 Entry Sheet'!$A$16:$K$515,5,FALSE))</f>
        <v xml:space="preserve"> </v>
      </c>
      <c r="H402" s="209" t="str">
        <f ca="1">IF(($B402=" "),"",VLOOKUP($B402,'C10 Entry Sheet'!$A$16:$K$515,7,FALSE))</f>
        <v/>
      </c>
      <c r="I402" s="205" t="str">
        <f ca="1">IF(($B402=" ")," ",VLOOKUP($B402,'C10 Entry Sheet'!$A$16:$K$515,8,FALSE))</f>
        <v xml:space="preserve"> </v>
      </c>
      <c r="J402" s="205" t="str">
        <f ca="1">IF(($B402=" ")," ",VLOOKUP($B402,'C10 Entry Sheet'!$A$16:$K$515,9,FALSE))</f>
        <v xml:space="preserve"> </v>
      </c>
      <c r="K402" s="205" t="str">
        <f ca="1">IF(($B402=" ")," ",VLOOKUP($B402,'C10 Entry Sheet'!$A$16:$K$515,10,FALSE))</f>
        <v xml:space="preserve"> </v>
      </c>
      <c r="L402" s="209" t="str">
        <f t="shared" ref="L402:M465" ca="1" si="15">IF(($B402=" "),"",0)</f>
        <v/>
      </c>
      <c r="M402" s="318" t="str">
        <f t="shared" ca="1" si="15"/>
        <v/>
      </c>
      <c r="N402" s="321" t="str">
        <f ca="1">IF(($B402=" ")," ",VLOOKUP($B402,'C10 Entry Sheet'!$A$16:$K$515,11,FALSE))</f>
        <v xml:space="preserve"> </v>
      </c>
    </row>
    <row r="403" spans="1:14" ht="21.75" hidden="1" customHeight="1">
      <c r="A403" s="311">
        <f t="shared" si="14"/>
        <v>387</v>
      </c>
      <c r="B403" s="202" t="str">
        <f ca="1">IF(ISBLANK('C10 Entry Sheet'!A402)," ",CELL("contents",'C10 Entry Sheet'!A402))</f>
        <v xml:space="preserve"> </v>
      </c>
      <c r="C403" s="203" t="str">
        <f ca="1">IF(($B403=" ")," ",VLOOKUP($B403,'C10 Entry Sheet'!$A$16:$K$515,2,FALSE))</f>
        <v xml:space="preserve"> </v>
      </c>
      <c r="D403" s="203" t="str">
        <f ca="1">IF(($B403=" ")," ",VLOOKUP($B403,'C10 Entry Sheet'!$A$16:$K$515,3,FALSE))</f>
        <v xml:space="preserve"> </v>
      </c>
      <c r="E403" s="204" t="str">
        <f ca="1">IF(($B403=" ")," ",VLOOKUP($B403,'C10 Entry Sheet'!$A$16:$K$515,6,FALSE))</f>
        <v xml:space="preserve"> </v>
      </c>
      <c r="F403" s="204" t="str">
        <f ca="1">IF(($B403=" ")," ",VLOOKUP($B403,'C10 Entry Sheet'!$A$16:$K$515,4,FALSE))</f>
        <v xml:space="preserve"> </v>
      </c>
      <c r="G403" s="204" t="str">
        <f ca="1">IF(($B403=" ")," ",VLOOKUP($B403,'C10 Entry Sheet'!$A$16:$K$515,5,FALSE))</f>
        <v xml:space="preserve"> </v>
      </c>
      <c r="H403" s="209" t="str">
        <f ca="1">IF(($B403=" "),"",VLOOKUP($B403,'C10 Entry Sheet'!$A$16:$K$515,7,FALSE))</f>
        <v/>
      </c>
      <c r="I403" s="205" t="str">
        <f ca="1">IF(($B403=" ")," ",VLOOKUP($B403,'C10 Entry Sheet'!$A$16:$K$515,8,FALSE))</f>
        <v xml:space="preserve"> </v>
      </c>
      <c r="J403" s="205" t="str">
        <f ca="1">IF(($B403=" ")," ",VLOOKUP($B403,'C10 Entry Sheet'!$A$16:$K$515,9,FALSE))</f>
        <v xml:space="preserve"> </v>
      </c>
      <c r="K403" s="205" t="str">
        <f ca="1">IF(($B403=" ")," ",VLOOKUP($B403,'C10 Entry Sheet'!$A$16:$K$515,10,FALSE))</f>
        <v xml:space="preserve"> </v>
      </c>
      <c r="L403" s="209" t="str">
        <f t="shared" ca="1" si="15"/>
        <v/>
      </c>
      <c r="M403" s="318" t="str">
        <f t="shared" ca="1" si="15"/>
        <v/>
      </c>
      <c r="N403" s="321" t="str">
        <f ca="1">IF(($B403=" ")," ",VLOOKUP($B403,'C10 Entry Sheet'!$A$16:$K$515,11,FALSE))</f>
        <v xml:space="preserve"> </v>
      </c>
    </row>
    <row r="404" spans="1:14" ht="21.75" hidden="1" customHeight="1">
      <c r="A404" s="311">
        <f t="shared" si="14"/>
        <v>388</v>
      </c>
      <c r="B404" s="202" t="str">
        <f ca="1">IF(ISBLANK('C10 Entry Sheet'!A403)," ",CELL("contents",'C10 Entry Sheet'!A403))</f>
        <v xml:space="preserve"> </v>
      </c>
      <c r="C404" s="203" t="str">
        <f ca="1">IF(($B404=" ")," ",VLOOKUP($B404,'C10 Entry Sheet'!$A$16:$K$515,2,FALSE))</f>
        <v xml:space="preserve"> </v>
      </c>
      <c r="D404" s="203" t="str">
        <f ca="1">IF(($B404=" ")," ",VLOOKUP($B404,'C10 Entry Sheet'!$A$16:$K$515,3,FALSE))</f>
        <v xml:space="preserve"> </v>
      </c>
      <c r="E404" s="204" t="str">
        <f ca="1">IF(($B404=" ")," ",VLOOKUP($B404,'C10 Entry Sheet'!$A$16:$K$515,6,FALSE))</f>
        <v xml:space="preserve"> </v>
      </c>
      <c r="F404" s="204" t="str">
        <f ca="1">IF(($B404=" ")," ",VLOOKUP($B404,'C10 Entry Sheet'!$A$16:$K$515,4,FALSE))</f>
        <v xml:space="preserve"> </v>
      </c>
      <c r="G404" s="204" t="str">
        <f ca="1">IF(($B404=" ")," ",VLOOKUP($B404,'C10 Entry Sheet'!$A$16:$K$515,5,FALSE))</f>
        <v xml:space="preserve"> </v>
      </c>
      <c r="H404" s="209" t="str">
        <f ca="1">IF(($B404=" "),"",VLOOKUP($B404,'C10 Entry Sheet'!$A$16:$K$515,7,FALSE))</f>
        <v/>
      </c>
      <c r="I404" s="205" t="str">
        <f ca="1">IF(($B404=" ")," ",VLOOKUP($B404,'C10 Entry Sheet'!$A$16:$K$515,8,FALSE))</f>
        <v xml:space="preserve"> </v>
      </c>
      <c r="J404" s="205" t="str">
        <f ca="1">IF(($B404=" ")," ",VLOOKUP($B404,'C10 Entry Sheet'!$A$16:$K$515,9,FALSE))</f>
        <v xml:space="preserve"> </v>
      </c>
      <c r="K404" s="205" t="str">
        <f ca="1">IF(($B404=" ")," ",VLOOKUP($B404,'C10 Entry Sheet'!$A$16:$K$515,10,FALSE))</f>
        <v xml:space="preserve"> </v>
      </c>
      <c r="L404" s="209" t="str">
        <f t="shared" ca="1" si="15"/>
        <v/>
      </c>
      <c r="M404" s="318" t="str">
        <f t="shared" ca="1" si="15"/>
        <v/>
      </c>
      <c r="N404" s="321" t="str">
        <f ca="1">IF(($B404=" ")," ",VLOOKUP($B404,'C10 Entry Sheet'!$A$16:$K$515,11,FALSE))</f>
        <v xml:space="preserve"> </v>
      </c>
    </row>
    <row r="405" spans="1:14" ht="21.75" hidden="1" customHeight="1">
      <c r="A405" s="311">
        <f t="shared" si="14"/>
        <v>389</v>
      </c>
      <c r="B405" s="202" t="str">
        <f ca="1">IF(ISBLANK('C10 Entry Sheet'!A404)," ",CELL("contents",'C10 Entry Sheet'!A404))</f>
        <v xml:space="preserve"> </v>
      </c>
      <c r="C405" s="203" t="str">
        <f ca="1">IF(($B405=" ")," ",VLOOKUP($B405,'C10 Entry Sheet'!$A$16:$K$515,2,FALSE))</f>
        <v xml:space="preserve"> </v>
      </c>
      <c r="D405" s="203" t="str">
        <f ca="1">IF(($B405=" ")," ",VLOOKUP($B405,'C10 Entry Sheet'!$A$16:$K$515,3,FALSE))</f>
        <v xml:space="preserve"> </v>
      </c>
      <c r="E405" s="204" t="str">
        <f ca="1">IF(($B405=" ")," ",VLOOKUP($B405,'C10 Entry Sheet'!$A$16:$K$515,6,FALSE))</f>
        <v xml:space="preserve"> </v>
      </c>
      <c r="F405" s="204" t="str">
        <f ca="1">IF(($B405=" ")," ",VLOOKUP($B405,'C10 Entry Sheet'!$A$16:$K$515,4,FALSE))</f>
        <v xml:space="preserve"> </v>
      </c>
      <c r="G405" s="204" t="str">
        <f ca="1">IF(($B405=" ")," ",VLOOKUP($B405,'C10 Entry Sheet'!$A$16:$K$515,5,FALSE))</f>
        <v xml:space="preserve"> </v>
      </c>
      <c r="H405" s="209" t="str">
        <f ca="1">IF(($B405=" "),"",VLOOKUP($B405,'C10 Entry Sheet'!$A$16:$K$515,7,FALSE))</f>
        <v/>
      </c>
      <c r="I405" s="205" t="str">
        <f ca="1">IF(($B405=" ")," ",VLOOKUP($B405,'C10 Entry Sheet'!$A$16:$K$515,8,FALSE))</f>
        <v xml:space="preserve"> </v>
      </c>
      <c r="J405" s="205" t="str">
        <f ca="1">IF(($B405=" ")," ",VLOOKUP($B405,'C10 Entry Sheet'!$A$16:$K$515,9,FALSE))</f>
        <v xml:space="preserve"> </v>
      </c>
      <c r="K405" s="205" t="str">
        <f ca="1">IF(($B405=" ")," ",VLOOKUP($B405,'C10 Entry Sheet'!$A$16:$K$515,10,FALSE))</f>
        <v xml:space="preserve"> </v>
      </c>
      <c r="L405" s="209" t="str">
        <f t="shared" ca="1" si="15"/>
        <v/>
      </c>
      <c r="M405" s="318" t="str">
        <f t="shared" ca="1" si="15"/>
        <v/>
      </c>
      <c r="N405" s="321" t="str">
        <f ca="1">IF(($B405=" ")," ",VLOOKUP($B405,'C10 Entry Sheet'!$A$16:$K$515,11,FALSE))</f>
        <v xml:space="preserve"> </v>
      </c>
    </row>
    <row r="406" spans="1:14" ht="21.75" hidden="1" customHeight="1">
      <c r="A406" s="311">
        <f t="shared" si="14"/>
        <v>390</v>
      </c>
      <c r="B406" s="202" t="str">
        <f ca="1">IF(ISBLANK('C10 Entry Sheet'!A405)," ",CELL("contents",'C10 Entry Sheet'!A405))</f>
        <v xml:space="preserve"> </v>
      </c>
      <c r="C406" s="203" t="str">
        <f ca="1">IF(($B406=" ")," ",VLOOKUP($B406,'C10 Entry Sheet'!$A$16:$K$515,2,FALSE))</f>
        <v xml:space="preserve"> </v>
      </c>
      <c r="D406" s="203" t="str">
        <f ca="1">IF(($B406=" ")," ",VLOOKUP($B406,'C10 Entry Sheet'!$A$16:$K$515,3,FALSE))</f>
        <v xml:space="preserve"> </v>
      </c>
      <c r="E406" s="204" t="str">
        <f ca="1">IF(($B406=" ")," ",VLOOKUP($B406,'C10 Entry Sheet'!$A$16:$K$515,6,FALSE))</f>
        <v xml:space="preserve"> </v>
      </c>
      <c r="F406" s="204" t="str">
        <f ca="1">IF(($B406=" ")," ",VLOOKUP($B406,'C10 Entry Sheet'!$A$16:$K$515,4,FALSE))</f>
        <v xml:space="preserve"> </v>
      </c>
      <c r="G406" s="204" t="str">
        <f ca="1">IF(($B406=" ")," ",VLOOKUP($B406,'C10 Entry Sheet'!$A$16:$K$515,5,FALSE))</f>
        <v xml:space="preserve"> </v>
      </c>
      <c r="H406" s="209" t="str">
        <f ca="1">IF(($B406=" "),"",VLOOKUP($B406,'C10 Entry Sheet'!$A$16:$K$515,7,FALSE))</f>
        <v/>
      </c>
      <c r="I406" s="205" t="str">
        <f ca="1">IF(($B406=" ")," ",VLOOKUP($B406,'C10 Entry Sheet'!$A$16:$K$515,8,FALSE))</f>
        <v xml:space="preserve"> </v>
      </c>
      <c r="J406" s="205" t="str">
        <f ca="1">IF(($B406=" ")," ",VLOOKUP($B406,'C10 Entry Sheet'!$A$16:$K$515,9,FALSE))</f>
        <v xml:space="preserve"> </v>
      </c>
      <c r="K406" s="205" t="str">
        <f ca="1">IF(($B406=" ")," ",VLOOKUP($B406,'C10 Entry Sheet'!$A$16:$K$515,10,FALSE))</f>
        <v xml:space="preserve"> </v>
      </c>
      <c r="L406" s="209" t="str">
        <f t="shared" ca="1" si="15"/>
        <v/>
      </c>
      <c r="M406" s="318" t="str">
        <f t="shared" ca="1" si="15"/>
        <v/>
      </c>
      <c r="N406" s="321" t="str">
        <f ca="1">IF(($B406=" ")," ",VLOOKUP($B406,'C10 Entry Sheet'!$A$16:$K$515,11,FALSE))</f>
        <v xml:space="preserve"> </v>
      </c>
    </row>
    <row r="407" spans="1:14" ht="21.75" hidden="1" customHeight="1">
      <c r="A407" s="311">
        <f t="shared" si="14"/>
        <v>391</v>
      </c>
      <c r="B407" s="202" t="str">
        <f ca="1">IF(ISBLANK('C10 Entry Sheet'!A406)," ",CELL("contents",'C10 Entry Sheet'!A406))</f>
        <v xml:space="preserve"> </v>
      </c>
      <c r="C407" s="203" t="str">
        <f ca="1">IF(($B407=" ")," ",VLOOKUP($B407,'C10 Entry Sheet'!$A$16:$K$515,2,FALSE))</f>
        <v xml:space="preserve"> </v>
      </c>
      <c r="D407" s="203" t="str">
        <f ca="1">IF(($B407=" ")," ",VLOOKUP($B407,'C10 Entry Sheet'!$A$16:$K$515,3,FALSE))</f>
        <v xml:space="preserve"> </v>
      </c>
      <c r="E407" s="204" t="str">
        <f ca="1">IF(($B407=" ")," ",VLOOKUP($B407,'C10 Entry Sheet'!$A$16:$K$515,6,FALSE))</f>
        <v xml:space="preserve"> </v>
      </c>
      <c r="F407" s="204" t="str">
        <f ca="1">IF(($B407=" ")," ",VLOOKUP($B407,'C10 Entry Sheet'!$A$16:$K$515,4,FALSE))</f>
        <v xml:space="preserve"> </v>
      </c>
      <c r="G407" s="204" t="str">
        <f ca="1">IF(($B407=" ")," ",VLOOKUP($B407,'C10 Entry Sheet'!$A$16:$K$515,5,FALSE))</f>
        <v xml:space="preserve"> </v>
      </c>
      <c r="H407" s="209" t="str">
        <f ca="1">IF(($B407=" "),"",VLOOKUP($B407,'C10 Entry Sheet'!$A$16:$K$515,7,FALSE))</f>
        <v/>
      </c>
      <c r="I407" s="205" t="str">
        <f ca="1">IF(($B407=" ")," ",VLOOKUP($B407,'C10 Entry Sheet'!$A$16:$K$515,8,FALSE))</f>
        <v xml:space="preserve"> </v>
      </c>
      <c r="J407" s="205" t="str">
        <f ca="1">IF(($B407=" ")," ",VLOOKUP($B407,'C10 Entry Sheet'!$A$16:$K$515,9,FALSE))</f>
        <v xml:space="preserve"> </v>
      </c>
      <c r="K407" s="205" t="str">
        <f ca="1">IF(($B407=" ")," ",VLOOKUP($B407,'C10 Entry Sheet'!$A$16:$K$515,10,FALSE))</f>
        <v xml:space="preserve"> </v>
      </c>
      <c r="L407" s="209" t="str">
        <f t="shared" ca="1" si="15"/>
        <v/>
      </c>
      <c r="M407" s="318" t="str">
        <f t="shared" ca="1" si="15"/>
        <v/>
      </c>
      <c r="N407" s="321" t="str">
        <f ca="1">IF(($B407=" ")," ",VLOOKUP($B407,'C10 Entry Sheet'!$A$16:$K$515,11,FALSE))</f>
        <v xml:space="preserve"> </v>
      </c>
    </row>
    <row r="408" spans="1:14" ht="21.75" hidden="1" customHeight="1">
      <c r="A408" s="311">
        <f t="shared" si="14"/>
        <v>392</v>
      </c>
      <c r="B408" s="202" t="str">
        <f ca="1">IF(ISBLANK('C10 Entry Sheet'!A407)," ",CELL("contents",'C10 Entry Sheet'!A407))</f>
        <v xml:space="preserve"> </v>
      </c>
      <c r="C408" s="203" t="str">
        <f ca="1">IF(($B408=" ")," ",VLOOKUP($B408,'C10 Entry Sheet'!$A$16:$K$515,2,FALSE))</f>
        <v xml:space="preserve"> </v>
      </c>
      <c r="D408" s="203" t="str">
        <f ca="1">IF(($B408=" ")," ",VLOOKUP($B408,'C10 Entry Sheet'!$A$16:$K$515,3,FALSE))</f>
        <v xml:space="preserve"> </v>
      </c>
      <c r="E408" s="204" t="str">
        <f ca="1">IF(($B408=" ")," ",VLOOKUP($B408,'C10 Entry Sheet'!$A$16:$K$515,6,FALSE))</f>
        <v xml:space="preserve"> </v>
      </c>
      <c r="F408" s="204" t="str">
        <f ca="1">IF(($B408=" ")," ",VLOOKUP($B408,'C10 Entry Sheet'!$A$16:$K$515,4,FALSE))</f>
        <v xml:space="preserve"> </v>
      </c>
      <c r="G408" s="204" t="str">
        <f ca="1">IF(($B408=" ")," ",VLOOKUP($B408,'C10 Entry Sheet'!$A$16:$K$515,5,FALSE))</f>
        <v xml:space="preserve"> </v>
      </c>
      <c r="H408" s="209" t="str">
        <f ca="1">IF(($B408=" "),"",VLOOKUP($B408,'C10 Entry Sheet'!$A$16:$K$515,7,FALSE))</f>
        <v/>
      </c>
      <c r="I408" s="205" t="str">
        <f ca="1">IF(($B408=" ")," ",VLOOKUP($B408,'C10 Entry Sheet'!$A$16:$K$515,8,FALSE))</f>
        <v xml:space="preserve"> </v>
      </c>
      <c r="J408" s="205" t="str">
        <f ca="1">IF(($B408=" ")," ",VLOOKUP($B408,'C10 Entry Sheet'!$A$16:$K$515,9,FALSE))</f>
        <v xml:space="preserve"> </v>
      </c>
      <c r="K408" s="205" t="str">
        <f ca="1">IF(($B408=" ")," ",VLOOKUP($B408,'C10 Entry Sheet'!$A$16:$K$515,10,FALSE))</f>
        <v xml:space="preserve"> </v>
      </c>
      <c r="L408" s="209" t="str">
        <f t="shared" ca="1" si="15"/>
        <v/>
      </c>
      <c r="M408" s="318" t="str">
        <f t="shared" ca="1" si="15"/>
        <v/>
      </c>
      <c r="N408" s="321" t="str">
        <f ca="1">IF(($B408=" ")," ",VLOOKUP($B408,'C10 Entry Sheet'!$A$16:$K$515,11,FALSE))</f>
        <v xml:space="preserve"> </v>
      </c>
    </row>
    <row r="409" spans="1:14" ht="21.75" hidden="1" customHeight="1">
      <c r="A409" s="311">
        <f t="shared" si="14"/>
        <v>393</v>
      </c>
      <c r="B409" s="202" t="str">
        <f ca="1">IF(ISBLANK('C10 Entry Sheet'!A408)," ",CELL("contents",'C10 Entry Sheet'!A408))</f>
        <v xml:space="preserve"> </v>
      </c>
      <c r="C409" s="203" t="str">
        <f ca="1">IF(($B409=" ")," ",VLOOKUP($B409,'C10 Entry Sheet'!$A$16:$K$515,2,FALSE))</f>
        <v xml:space="preserve"> </v>
      </c>
      <c r="D409" s="203" t="str">
        <f ca="1">IF(($B409=" ")," ",VLOOKUP($B409,'C10 Entry Sheet'!$A$16:$K$515,3,FALSE))</f>
        <v xml:space="preserve"> </v>
      </c>
      <c r="E409" s="204" t="str">
        <f ca="1">IF(($B409=" ")," ",VLOOKUP($B409,'C10 Entry Sheet'!$A$16:$K$515,6,FALSE))</f>
        <v xml:space="preserve"> </v>
      </c>
      <c r="F409" s="204" t="str">
        <f ca="1">IF(($B409=" ")," ",VLOOKUP($B409,'C10 Entry Sheet'!$A$16:$K$515,4,FALSE))</f>
        <v xml:space="preserve"> </v>
      </c>
      <c r="G409" s="204" t="str">
        <f ca="1">IF(($B409=" ")," ",VLOOKUP($B409,'C10 Entry Sheet'!$A$16:$K$515,5,FALSE))</f>
        <v xml:space="preserve"> </v>
      </c>
      <c r="H409" s="209" t="str">
        <f ca="1">IF(($B409=" "),"",VLOOKUP($B409,'C10 Entry Sheet'!$A$16:$K$515,7,FALSE))</f>
        <v/>
      </c>
      <c r="I409" s="205" t="str">
        <f ca="1">IF(($B409=" ")," ",VLOOKUP($B409,'C10 Entry Sheet'!$A$16:$K$515,8,FALSE))</f>
        <v xml:space="preserve"> </v>
      </c>
      <c r="J409" s="205" t="str">
        <f ca="1">IF(($B409=" ")," ",VLOOKUP($B409,'C10 Entry Sheet'!$A$16:$K$515,9,FALSE))</f>
        <v xml:space="preserve"> </v>
      </c>
      <c r="K409" s="205" t="str">
        <f ca="1">IF(($B409=" ")," ",VLOOKUP($B409,'C10 Entry Sheet'!$A$16:$K$515,10,FALSE))</f>
        <v xml:space="preserve"> </v>
      </c>
      <c r="L409" s="209" t="str">
        <f t="shared" ca="1" si="15"/>
        <v/>
      </c>
      <c r="M409" s="318" t="str">
        <f t="shared" ca="1" si="15"/>
        <v/>
      </c>
      <c r="N409" s="321" t="str">
        <f ca="1">IF(($B409=" ")," ",VLOOKUP($B409,'C10 Entry Sheet'!$A$16:$K$515,11,FALSE))</f>
        <v xml:space="preserve"> </v>
      </c>
    </row>
    <row r="410" spans="1:14" ht="21.75" hidden="1" customHeight="1">
      <c r="A410" s="311">
        <f t="shared" si="14"/>
        <v>394</v>
      </c>
      <c r="B410" s="202" t="str">
        <f ca="1">IF(ISBLANK('C10 Entry Sheet'!A409)," ",CELL("contents",'C10 Entry Sheet'!A409))</f>
        <v xml:space="preserve"> </v>
      </c>
      <c r="C410" s="203" t="str">
        <f ca="1">IF(($B410=" ")," ",VLOOKUP($B410,'C10 Entry Sheet'!$A$16:$K$515,2,FALSE))</f>
        <v xml:space="preserve"> </v>
      </c>
      <c r="D410" s="203" t="str">
        <f ca="1">IF(($B410=" ")," ",VLOOKUP($B410,'C10 Entry Sheet'!$A$16:$K$515,3,FALSE))</f>
        <v xml:space="preserve"> </v>
      </c>
      <c r="E410" s="204" t="str">
        <f ca="1">IF(($B410=" ")," ",VLOOKUP($B410,'C10 Entry Sheet'!$A$16:$K$515,6,FALSE))</f>
        <v xml:space="preserve"> </v>
      </c>
      <c r="F410" s="204" t="str">
        <f ca="1">IF(($B410=" ")," ",VLOOKUP($B410,'C10 Entry Sheet'!$A$16:$K$515,4,FALSE))</f>
        <v xml:space="preserve"> </v>
      </c>
      <c r="G410" s="204" t="str">
        <f ca="1">IF(($B410=" ")," ",VLOOKUP($B410,'C10 Entry Sheet'!$A$16:$K$515,5,FALSE))</f>
        <v xml:space="preserve"> </v>
      </c>
      <c r="H410" s="209" t="str">
        <f ca="1">IF(($B410=" "),"",VLOOKUP($B410,'C10 Entry Sheet'!$A$16:$K$515,7,FALSE))</f>
        <v/>
      </c>
      <c r="I410" s="205" t="str">
        <f ca="1">IF(($B410=" ")," ",VLOOKUP($B410,'C10 Entry Sheet'!$A$16:$K$515,8,FALSE))</f>
        <v xml:space="preserve"> </v>
      </c>
      <c r="J410" s="205" t="str">
        <f ca="1">IF(($B410=" ")," ",VLOOKUP($B410,'C10 Entry Sheet'!$A$16:$K$515,9,FALSE))</f>
        <v xml:space="preserve"> </v>
      </c>
      <c r="K410" s="205" t="str">
        <f ca="1">IF(($B410=" ")," ",VLOOKUP($B410,'C10 Entry Sheet'!$A$16:$K$515,10,FALSE))</f>
        <v xml:space="preserve"> </v>
      </c>
      <c r="L410" s="209" t="str">
        <f t="shared" ca="1" si="15"/>
        <v/>
      </c>
      <c r="M410" s="318" t="str">
        <f t="shared" ca="1" si="15"/>
        <v/>
      </c>
      <c r="N410" s="321" t="str">
        <f ca="1">IF(($B410=" ")," ",VLOOKUP($B410,'C10 Entry Sheet'!$A$16:$K$515,11,FALSE))</f>
        <v xml:space="preserve"> </v>
      </c>
    </row>
    <row r="411" spans="1:14" ht="21.75" hidden="1" customHeight="1">
      <c r="A411" s="311">
        <f t="shared" si="14"/>
        <v>395</v>
      </c>
      <c r="B411" s="202" t="str">
        <f ca="1">IF(ISBLANK('C10 Entry Sheet'!A410)," ",CELL("contents",'C10 Entry Sheet'!A410))</f>
        <v xml:space="preserve"> </v>
      </c>
      <c r="C411" s="203" t="str">
        <f ca="1">IF(($B411=" ")," ",VLOOKUP($B411,'C10 Entry Sheet'!$A$16:$K$515,2,FALSE))</f>
        <v xml:space="preserve"> </v>
      </c>
      <c r="D411" s="203" t="str">
        <f ca="1">IF(($B411=" ")," ",VLOOKUP($B411,'C10 Entry Sheet'!$A$16:$K$515,3,FALSE))</f>
        <v xml:space="preserve"> </v>
      </c>
      <c r="E411" s="204" t="str">
        <f ca="1">IF(($B411=" ")," ",VLOOKUP($B411,'C10 Entry Sheet'!$A$16:$K$515,6,FALSE))</f>
        <v xml:space="preserve"> </v>
      </c>
      <c r="F411" s="204" t="str">
        <f ca="1">IF(($B411=" ")," ",VLOOKUP($B411,'C10 Entry Sheet'!$A$16:$K$515,4,FALSE))</f>
        <v xml:space="preserve"> </v>
      </c>
      <c r="G411" s="204" t="str">
        <f ca="1">IF(($B411=" ")," ",VLOOKUP($B411,'C10 Entry Sheet'!$A$16:$K$515,5,FALSE))</f>
        <v xml:space="preserve"> </v>
      </c>
      <c r="H411" s="209" t="str">
        <f ca="1">IF(($B411=" "),"",VLOOKUP($B411,'C10 Entry Sheet'!$A$16:$K$515,7,FALSE))</f>
        <v/>
      </c>
      <c r="I411" s="205" t="str">
        <f ca="1">IF(($B411=" ")," ",VLOOKUP($B411,'C10 Entry Sheet'!$A$16:$K$515,8,FALSE))</f>
        <v xml:space="preserve"> </v>
      </c>
      <c r="J411" s="205" t="str">
        <f ca="1">IF(($B411=" ")," ",VLOOKUP($B411,'C10 Entry Sheet'!$A$16:$K$515,9,FALSE))</f>
        <v xml:space="preserve"> </v>
      </c>
      <c r="K411" s="205" t="str">
        <f ca="1">IF(($B411=" ")," ",VLOOKUP($B411,'C10 Entry Sheet'!$A$16:$K$515,10,FALSE))</f>
        <v xml:space="preserve"> </v>
      </c>
      <c r="L411" s="209" t="str">
        <f t="shared" ca="1" si="15"/>
        <v/>
      </c>
      <c r="M411" s="318" t="str">
        <f t="shared" ca="1" si="15"/>
        <v/>
      </c>
      <c r="N411" s="321" t="str">
        <f ca="1">IF(($B411=" ")," ",VLOOKUP($B411,'C10 Entry Sheet'!$A$16:$K$515,11,FALSE))</f>
        <v xml:space="preserve"> </v>
      </c>
    </row>
    <row r="412" spans="1:14" ht="21.75" hidden="1" customHeight="1">
      <c r="A412" s="311">
        <f t="shared" si="14"/>
        <v>396</v>
      </c>
      <c r="B412" s="202" t="str">
        <f ca="1">IF(ISBLANK('C10 Entry Sheet'!A411)," ",CELL("contents",'C10 Entry Sheet'!A411))</f>
        <v xml:space="preserve"> </v>
      </c>
      <c r="C412" s="203" t="str">
        <f ca="1">IF(($B412=" ")," ",VLOOKUP($B412,'C10 Entry Sheet'!$A$16:$K$515,2,FALSE))</f>
        <v xml:space="preserve"> </v>
      </c>
      <c r="D412" s="203" t="str">
        <f ca="1">IF(($B412=" ")," ",VLOOKUP($B412,'C10 Entry Sheet'!$A$16:$K$515,3,FALSE))</f>
        <v xml:space="preserve"> </v>
      </c>
      <c r="E412" s="204" t="str">
        <f ca="1">IF(($B412=" ")," ",VLOOKUP($B412,'C10 Entry Sheet'!$A$16:$K$515,6,FALSE))</f>
        <v xml:space="preserve"> </v>
      </c>
      <c r="F412" s="204" t="str">
        <f ca="1">IF(($B412=" ")," ",VLOOKUP($B412,'C10 Entry Sheet'!$A$16:$K$515,4,FALSE))</f>
        <v xml:space="preserve"> </v>
      </c>
      <c r="G412" s="204" t="str">
        <f ca="1">IF(($B412=" ")," ",VLOOKUP($B412,'C10 Entry Sheet'!$A$16:$K$515,5,FALSE))</f>
        <v xml:space="preserve"> </v>
      </c>
      <c r="H412" s="209" t="str">
        <f ca="1">IF(($B412=" "),"",VLOOKUP($B412,'C10 Entry Sheet'!$A$16:$K$515,7,FALSE))</f>
        <v/>
      </c>
      <c r="I412" s="205" t="str">
        <f ca="1">IF(($B412=" ")," ",VLOOKUP($B412,'C10 Entry Sheet'!$A$16:$K$515,8,FALSE))</f>
        <v xml:space="preserve"> </v>
      </c>
      <c r="J412" s="205" t="str">
        <f ca="1">IF(($B412=" ")," ",VLOOKUP($B412,'C10 Entry Sheet'!$A$16:$K$515,9,FALSE))</f>
        <v xml:space="preserve"> </v>
      </c>
      <c r="K412" s="205" t="str">
        <f ca="1">IF(($B412=" ")," ",VLOOKUP($B412,'C10 Entry Sheet'!$A$16:$K$515,10,FALSE))</f>
        <v xml:space="preserve"> </v>
      </c>
      <c r="L412" s="209" t="str">
        <f t="shared" ca="1" si="15"/>
        <v/>
      </c>
      <c r="M412" s="318" t="str">
        <f t="shared" ca="1" si="15"/>
        <v/>
      </c>
      <c r="N412" s="321" t="str">
        <f ca="1">IF(($B412=" ")," ",VLOOKUP($B412,'C10 Entry Sheet'!$A$16:$K$515,11,FALSE))</f>
        <v xml:space="preserve"> </v>
      </c>
    </row>
    <row r="413" spans="1:14" ht="21.75" hidden="1" customHeight="1">
      <c r="A413" s="311">
        <f t="shared" si="14"/>
        <v>397</v>
      </c>
      <c r="B413" s="202" t="str">
        <f ca="1">IF(ISBLANK('C10 Entry Sheet'!A412)," ",CELL("contents",'C10 Entry Sheet'!A412))</f>
        <v xml:space="preserve"> </v>
      </c>
      <c r="C413" s="203" t="str">
        <f ca="1">IF(($B413=" ")," ",VLOOKUP($B413,'C10 Entry Sheet'!$A$16:$K$515,2,FALSE))</f>
        <v xml:space="preserve"> </v>
      </c>
      <c r="D413" s="203" t="str">
        <f ca="1">IF(($B413=" ")," ",VLOOKUP($B413,'C10 Entry Sheet'!$A$16:$K$515,3,FALSE))</f>
        <v xml:space="preserve"> </v>
      </c>
      <c r="E413" s="204" t="str">
        <f ca="1">IF(($B413=" ")," ",VLOOKUP($B413,'C10 Entry Sheet'!$A$16:$K$515,6,FALSE))</f>
        <v xml:space="preserve"> </v>
      </c>
      <c r="F413" s="204" t="str">
        <f ca="1">IF(($B413=" ")," ",VLOOKUP($B413,'C10 Entry Sheet'!$A$16:$K$515,4,FALSE))</f>
        <v xml:space="preserve"> </v>
      </c>
      <c r="G413" s="204" t="str">
        <f ca="1">IF(($B413=" ")," ",VLOOKUP($B413,'C10 Entry Sheet'!$A$16:$K$515,5,FALSE))</f>
        <v xml:space="preserve"> </v>
      </c>
      <c r="H413" s="209" t="str">
        <f ca="1">IF(($B413=" "),"",VLOOKUP($B413,'C10 Entry Sheet'!$A$16:$K$515,7,FALSE))</f>
        <v/>
      </c>
      <c r="I413" s="205" t="str">
        <f ca="1">IF(($B413=" ")," ",VLOOKUP($B413,'C10 Entry Sheet'!$A$16:$K$515,8,FALSE))</f>
        <v xml:space="preserve"> </v>
      </c>
      <c r="J413" s="205" t="str">
        <f ca="1">IF(($B413=" ")," ",VLOOKUP($B413,'C10 Entry Sheet'!$A$16:$K$515,9,FALSE))</f>
        <v xml:space="preserve"> </v>
      </c>
      <c r="K413" s="205" t="str">
        <f ca="1">IF(($B413=" ")," ",VLOOKUP($B413,'C10 Entry Sheet'!$A$16:$K$515,10,FALSE))</f>
        <v xml:space="preserve"> </v>
      </c>
      <c r="L413" s="209" t="str">
        <f t="shared" ca="1" si="15"/>
        <v/>
      </c>
      <c r="M413" s="318" t="str">
        <f t="shared" ca="1" si="15"/>
        <v/>
      </c>
      <c r="N413" s="321" t="str">
        <f ca="1">IF(($B413=" ")," ",VLOOKUP($B413,'C10 Entry Sheet'!$A$16:$K$515,11,FALSE))</f>
        <v xml:space="preserve"> </v>
      </c>
    </row>
    <row r="414" spans="1:14" ht="21.75" hidden="1" customHeight="1">
      <c r="A414" s="311">
        <f t="shared" si="14"/>
        <v>398</v>
      </c>
      <c r="B414" s="202" t="str">
        <f ca="1">IF(ISBLANK('C10 Entry Sheet'!A413)," ",CELL("contents",'C10 Entry Sheet'!A413))</f>
        <v xml:space="preserve"> </v>
      </c>
      <c r="C414" s="203" t="str">
        <f ca="1">IF(($B414=" ")," ",VLOOKUP($B414,'C10 Entry Sheet'!$A$16:$K$515,2,FALSE))</f>
        <v xml:space="preserve"> </v>
      </c>
      <c r="D414" s="203" t="str">
        <f ca="1">IF(($B414=" ")," ",VLOOKUP($B414,'C10 Entry Sheet'!$A$16:$K$515,3,FALSE))</f>
        <v xml:space="preserve"> </v>
      </c>
      <c r="E414" s="204" t="str">
        <f ca="1">IF(($B414=" ")," ",VLOOKUP($B414,'C10 Entry Sheet'!$A$16:$K$515,6,FALSE))</f>
        <v xml:space="preserve"> </v>
      </c>
      <c r="F414" s="204" t="str">
        <f ca="1">IF(($B414=" ")," ",VLOOKUP($B414,'C10 Entry Sheet'!$A$16:$K$515,4,FALSE))</f>
        <v xml:space="preserve"> </v>
      </c>
      <c r="G414" s="204" t="str">
        <f ca="1">IF(($B414=" ")," ",VLOOKUP($B414,'C10 Entry Sheet'!$A$16:$K$515,5,FALSE))</f>
        <v xml:space="preserve"> </v>
      </c>
      <c r="H414" s="209" t="str">
        <f ca="1">IF(($B414=" "),"",VLOOKUP($B414,'C10 Entry Sheet'!$A$16:$K$515,7,FALSE))</f>
        <v/>
      </c>
      <c r="I414" s="205" t="str">
        <f ca="1">IF(($B414=" ")," ",VLOOKUP($B414,'C10 Entry Sheet'!$A$16:$K$515,8,FALSE))</f>
        <v xml:space="preserve"> </v>
      </c>
      <c r="J414" s="205" t="str">
        <f ca="1">IF(($B414=" ")," ",VLOOKUP($B414,'C10 Entry Sheet'!$A$16:$K$515,9,FALSE))</f>
        <v xml:space="preserve"> </v>
      </c>
      <c r="K414" s="205" t="str">
        <f ca="1">IF(($B414=" ")," ",VLOOKUP($B414,'C10 Entry Sheet'!$A$16:$K$515,10,FALSE))</f>
        <v xml:space="preserve"> </v>
      </c>
      <c r="L414" s="209" t="str">
        <f t="shared" ca="1" si="15"/>
        <v/>
      </c>
      <c r="M414" s="318" t="str">
        <f t="shared" ca="1" si="15"/>
        <v/>
      </c>
      <c r="N414" s="321" t="str">
        <f ca="1">IF(($B414=" ")," ",VLOOKUP($B414,'C10 Entry Sheet'!$A$16:$K$515,11,FALSE))</f>
        <v xml:space="preserve"> </v>
      </c>
    </row>
    <row r="415" spans="1:14" ht="21.75" hidden="1" customHeight="1">
      <c r="A415" s="311">
        <f t="shared" si="14"/>
        <v>399</v>
      </c>
      <c r="B415" s="202" t="str">
        <f ca="1">IF(ISBLANK('C10 Entry Sheet'!A414)," ",CELL("contents",'C10 Entry Sheet'!A414))</f>
        <v xml:space="preserve"> </v>
      </c>
      <c r="C415" s="203" t="str">
        <f ca="1">IF(($B415=" ")," ",VLOOKUP($B415,'C10 Entry Sheet'!$A$16:$K$515,2,FALSE))</f>
        <v xml:space="preserve"> </v>
      </c>
      <c r="D415" s="203" t="str">
        <f ca="1">IF(($B415=" ")," ",VLOOKUP($B415,'C10 Entry Sheet'!$A$16:$K$515,3,FALSE))</f>
        <v xml:space="preserve"> </v>
      </c>
      <c r="E415" s="204" t="str">
        <f ca="1">IF(($B415=" ")," ",VLOOKUP($B415,'C10 Entry Sheet'!$A$16:$K$515,6,FALSE))</f>
        <v xml:space="preserve"> </v>
      </c>
      <c r="F415" s="204" t="str">
        <f ca="1">IF(($B415=" ")," ",VLOOKUP($B415,'C10 Entry Sheet'!$A$16:$K$515,4,FALSE))</f>
        <v xml:space="preserve"> </v>
      </c>
      <c r="G415" s="204" t="str">
        <f ca="1">IF(($B415=" ")," ",VLOOKUP($B415,'C10 Entry Sheet'!$A$16:$K$515,5,FALSE))</f>
        <v xml:space="preserve"> </v>
      </c>
      <c r="H415" s="209" t="str">
        <f ca="1">IF(($B415=" "),"",VLOOKUP($B415,'C10 Entry Sheet'!$A$16:$K$515,7,FALSE))</f>
        <v/>
      </c>
      <c r="I415" s="205" t="str">
        <f ca="1">IF(($B415=" ")," ",VLOOKUP($B415,'C10 Entry Sheet'!$A$16:$K$515,8,FALSE))</f>
        <v xml:space="preserve"> </v>
      </c>
      <c r="J415" s="205" t="str">
        <f ca="1">IF(($B415=" ")," ",VLOOKUP($B415,'C10 Entry Sheet'!$A$16:$K$515,9,FALSE))</f>
        <v xml:space="preserve"> </v>
      </c>
      <c r="K415" s="205" t="str">
        <f ca="1">IF(($B415=" ")," ",VLOOKUP($B415,'C10 Entry Sheet'!$A$16:$K$515,10,FALSE))</f>
        <v xml:space="preserve"> </v>
      </c>
      <c r="L415" s="209" t="str">
        <f t="shared" ca="1" si="15"/>
        <v/>
      </c>
      <c r="M415" s="318" t="str">
        <f t="shared" ca="1" si="15"/>
        <v/>
      </c>
      <c r="N415" s="321" t="str">
        <f ca="1">IF(($B415=" ")," ",VLOOKUP($B415,'C10 Entry Sheet'!$A$16:$K$515,11,FALSE))</f>
        <v xml:space="preserve"> </v>
      </c>
    </row>
    <row r="416" spans="1:14" ht="21.75" hidden="1" customHeight="1">
      <c r="A416" s="311">
        <f t="shared" si="14"/>
        <v>400</v>
      </c>
      <c r="B416" s="202" t="str">
        <f ca="1">IF(ISBLANK('C10 Entry Sheet'!A415)," ",CELL("contents",'C10 Entry Sheet'!A415))</f>
        <v xml:space="preserve"> </v>
      </c>
      <c r="C416" s="203" t="str">
        <f ca="1">IF(($B416=" ")," ",VLOOKUP($B416,'C10 Entry Sheet'!$A$16:$K$515,2,FALSE))</f>
        <v xml:space="preserve"> </v>
      </c>
      <c r="D416" s="203" t="str">
        <f ca="1">IF(($B416=" ")," ",VLOOKUP($B416,'C10 Entry Sheet'!$A$16:$K$515,3,FALSE))</f>
        <v xml:space="preserve"> </v>
      </c>
      <c r="E416" s="204" t="str">
        <f ca="1">IF(($B416=" ")," ",VLOOKUP($B416,'C10 Entry Sheet'!$A$16:$K$515,6,FALSE))</f>
        <v xml:space="preserve"> </v>
      </c>
      <c r="F416" s="204" t="str">
        <f ca="1">IF(($B416=" ")," ",VLOOKUP($B416,'C10 Entry Sheet'!$A$16:$K$515,4,FALSE))</f>
        <v xml:space="preserve"> </v>
      </c>
      <c r="G416" s="204" t="str">
        <f ca="1">IF(($B416=" ")," ",VLOOKUP($B416,'C10 Entry Sheet'!$A$16:$K$515,5,FALSE))</f>
        <v xml:space="preserve"> </v>
      </c>
      <c r="H416" s="209" t="str">
        <f ca="1">IF(($B416=" "),"",VLOOKUP($B416,'C10 Entry Sheet'!$A$16:$K$515,7,FALSE))</f>
        <v/>
      </c>
      <c r="I416" s="205" t="str">
        <f ca="1">IF(($B416=" ")," ",VLOOKUP($B416,'C10 Entry Sheet'!$A$16:$K$515,8,FALSE))</f>
        <v xml:space="preserve"> </v>
      </c>
      <c r="J416" s="205" t="str">
        <f ca="1">IF(($B416=" ")," ",VLOOKUP($B416,'C10 Entry Sheet'!$A$16:$K$515,9,FALSE))</f>
        <v xml:space="preserve"> </v>
      </c>
      <c r="K416" s="205" t="str">
        <f ca="1">IF(($B416=" ")," ",VLOOKUP($B416,'C10 Entry Sheet'!$A$16:$K$515,10,FALSE))</f>
        <v xml:space="preserve"> </v>
      </c>
      <c r="L416" s="209" t="str">
        <f t="shared" ca="1" si="15"/>
        <v/>
      </c>
      <c r="M416" s="318" t="str">
        <f t="shared" ca="1" si="15"/>
        <v/>
      </c>
      <c r="N416" s="321" t="str">
        <f ca="1">IF(($B416=" ")," ",VLOOKUP($B416,'C10 Entry Sheet'!$A$16:$K$515,11,FALSE))</f>
        <v xml:space="preserve"> </v>
      </c>
    </row>
    <row r="417" spans="1:14" ht="21.75" hidden="1" customHeight="1">
      <c r="A417" s="311">
        <f t="shared" si="14"/>
        <v>401</v>
      </c>
      <c r="B417" s="202" t="str">
        <f ca="1">IF(ISBLANK('C10 Entry Sheet'!A416)," ",CELL("contents",'C10 Entry Sheet'!A416))</f>
        <v xml:space="preserve"> </v>
      </c>
      <c r="C417" s="203" t="str">
        <f ca="1">IF(($B417=" ")," ",VLOOKUP($B417,'C10 Entry Sheet'!$A$16:$K$515,2,FALSE))</f>
        <v xml:space="preserve"> </v>
      </c>
      <c r="D417" s="203" t="str">
        <f ca="1">IF(($B417=" ")," ",VLOOKUP($B417,'C10 Entry Sheet'!$A$16:$K$515,3,FALSE))</f>
        <v xml:space="preserve"> </v>
      </c>
      <c r="E417" s="204" t="str">
        <f ca="1">IF(($B417=" ")," ",VLOOKUP($B417,'C10 Entry Sheet'!$A$16:$K$515,6,FALSE))</f>
        <v xml:space="preserve"> </v>
      </c>
      <c r="F417" s="204" t="str">
        <f ca="1">IF(($B417=" ")," ",VLOOKUP($B417,'C10 Entry Sheet'!$A$16:$K$515,4,FALSE))</f>
        <v xml:space="preserve"> </v>
      </c>
      <c r="G417" s="204" t="str">
        <f ca="1">IF(($B417=" ")," ",VLOOKUP($B417,'C10 Entry Sheet'!$A$16:$K$515,5,FALSE))</f>
        <v xml:space="preserve"> </v>
      </c>
      <c r="H417" s="209" t="str">
        <f ca="1">IF(($B417=" "),"",VLOOKUP($B417,'C10 Entry Sheet'!$A$16:$K$515,7,FALSE))</f>
        <v/>
      </c>
      <c r="I417" s="205" t="str">
        <f ca="1">IF(($B417=" ")," ",VLOOKUP($B417,'C10 Entry Sheet'!$A$16:$K$515,8,FALSE))</f>
        <v xml:space="preserve"> </v>
      </c>
      <c r="J417" s="205" t="str">
        <f ca="1">IF(($B417=" ")," ",VLOOKUP($B417,'C10 Entry Sheet'!$A$16:$K$515,9,FALSE))</f>
        <v xml:space="preserve"> </v>
      </c>
      <c r="K417" s="205" t="str">
        <f ca="1">IF(($B417=" ")," ",VLOOKUP($B417,'C10 Entry Sheet'!$A$16:$K$515,10,FALSE))</f>
        <v xml:space="preserve"> </v>
      </c>
      <c r="L417" s="209" t="str">
        <f t="shared" ca="1" si="15"/>
        <v/>
      </c>
      <c r="M417" s="318" t="str">
        <f t="shared" ca="1" si="15"/>
        <v/>
      </c>
      <c r="N417" s="321" t="str">
        <f ca="1">IF(($B417=" ")," ",VLOOKUP($B417,'C10 Entry Sheet'!$A$16:$K$515,11,FALSE))</f>
        <v xml:space="preserve"> </v>
      </c>
    </row>
    <row r="418" spans="1:14" ht="21.75" hidden="1" customHeight="1">
      <c r="A418" s="311">
        <f t="shared" si="14"/>
        <v>402</v>
      </c>
      <c r="B418" s="202" t="str">
        <f ca="1">IF(ISBLANK('C10 Entry Sheet'!A417)," ",CELL("contents",'C10 Entry Sheet'!A417))</f>
        <v xml:space="preserve"> </v>
      </c>
      <c r="C418" s="203" t="str">
        <f ca="1">IF(($B418=" ")," ",VLOOKUP($B418,'C10 Entry Sheet'!$A$16:$K$515,2,FALSE))</f>
        <v xml:space="preserve"> </v>
      </c>
      <c r="D418" s="203" t="str">
        <f ca="1">IF(($B418=" ")," ",VLOOKUP($B418,'C10 Entry Sheet'!$A$16:$K$515,3,FALSE))</f>
        <v xml:space="preserve"> </v>
      </c>
      <c r="E418" s="204" t="str">
        <f ca="1">IF(($B418=" ")," ",VLOOKUP($B418,'C10 Entry Sheet'!$A$16:$K$515,6,FALSE))</f>
        <v xml:space="preserve"> </v>
      </c>
      <c r="F418" s="204" t="str">
        <f ca="1">IF(($B418=" ")," ",VLOOKUP($B418,'C10 Entry Sheet'!$A$16:$K$515,4,FALSE))</f>
        <v xml:space="preserve"> </v>
      </c>
      <c r="G418" s="204" t="str">
        <f ca="1">IF(($B418=" ")," ",VLOOKUP($B418,'C10 Entry Sheet'!$A$16:$K$515,5,FALSE))</f>
        <v xml:space="preserve"> </v>
      </c>
      <c r="H418" s="209" t="str">
        <f ca="1">IF(($B418=" "),"",VLOOKUP($B418,'C10 Entry Sheet'!$A$16:$K$515,7,FALSE))</f>
        <v/>
      </c>
      <c r="I418" s="205" t="str">
        <f ca="1">IF(($B418=" ")," ",VLOOKUP($B418,'C10 Entry Sheet'!$A$16:$K$515,8,FALSE))</f>
        <v xml:space="preserve"> </v>
      </c>
      <c r="J418" s="205" t="str">
        <f ca="1">IF(($B418=" ")," ",VLOOKUP($B418,'C10 Entry Sheet'!$A$16:$K$515,9,FALSE))</f>
        <v xml:space="preserve"> </v>
      </c>
      <c r="K418" s="205" t="str">
        <f ca="1">IF(($B418=" ")," ",VLOOKUP($B418,'C10 Entry Sheet'!$A$16:$K$515,10,FALSE))</f>
        <v xml:space="preserve"> </v>
      </c>
      <c r="L418" s="209" t="str">
        <f t="shared" ca="1" si="15"/>
        <v/>
      </c>
      <c r="M418" s="318" t="str">
        <f t="shared" ca="1" si="15"/>
        <v/>
      </c>
      <c r="N418" s="321" t="str">
        <f ca="1">IF(($B418=" ")," ",VLOOKUP($B418,'C10 Entry Sheet'!$A$16:$K$515,11,FALSE))</f>
        <v xml:space="preserve"> </v>
      </c>
    </row>
    <row r="419" spans="1:14" ht="21.75" hidden="1" customHeight="1">
      <c r="A419" s="311">
        <f t="shared" si="14"/>
        <v>403</v>
      </c>
      <c r="B419" s="202" t="str">
        <f ca="1">IF(ISBLANK('C10 Entry Sheet'!A418)," ",CELL("contents",'C10 Entry Sheet'!A418))</f>
        <v xml:space="preserve"> </v>
      </c>
      <c r="C419" s="203" t="str">
        <f ca="1">IF(($B419=" ")," ",VLOOKUP($B419,'C10 Entry Sheet'!$A$16:$K$515,2,FALSE))</f>
        <v xml:space="preserve"> </v>
      </c>
      <c r="D419" s="203" t="str">
        <f ca="1">IF(($B419=" ")," ",VLOOKUP($B419,'C10 Entry Sheet'!$A$16:$K$515,3,FALSE))</f>
        <v xml:space="preserve"> </v>
      </c>
      <c r="E419" s="204" t="str">
        <f ca="1">IF(($B419=" ")," ",VLOOKUP($B419,'C10 Entry Sheet'!$A$16:$K$515,6,FALSE))</f>
        <v xml:space="preserve"> </v>
      </c>
      <c r="F419" s="204" t="str">
        <f ca="1">IF(($B419=" ")," ",VLOOKUP($B419,'C10 Entry Sheet'!$A$16:$K$515,4,FALSE))</f>
        <v xml:space="preserve"> </v>
      </c>
      <c r="G419" s="204" t="str">
        <f ca="1">IF(($B419=" ")," ",VLOOKUP($B419,'C10 Entry Sheet'!$A$16:$K$515,5,FALSE))</f>
        <v xml:space="preserve"> </v>
      </c>
      <c r="H419" s="209" t="str">
        <f ca="1">IF(($B419=" "),"",VLOOKUP($B419,'C10 Entry Sheet'!$A$16:$K$515,7,FALSE))</f>
        <v/>
      </c>
      <c r="I419" s="205" t="str">
        <f ca="1">IF(($B419=" ")," ",VLOOKUP($B419,'C10 Entry Sheet'!$A$16:$K$515,8,FALSE))</f>
        <v xml:space="preserve"> </v>
      </c>
      <c r="J419" s="205" t="str">
        <f ca="1">IF(($B419=" ")," ",VLOOKUP($B419,'C10 Entry Sheet'!$A$16:$K$515,9,FALSE))</f>
        <v xml:space="preserve"> </v>
      </c>
      <c r="K419" s="205" t="str">
        <f ca="1">IF(($B419=" ")," ",VLOOKUP($B419,'C10 Entry Sheet'!$A$16:$K$515,10,FALSE))</f>
        <v xml:space="preserve"> </v>
      </c>
      <c r="L419" s="209" t="str">
        <f t="shared" ca="1" si="15"/>
        <v/>
      </c>
      <c r="M419" s="318" t="str">
        <f t="shared" ca="1" si="15"/>
        <v/>
      </c>
      <c r="N419" s="321" t="str">
        <f ca="1">IF(($B419=" ")," ",VLOOKUP($B419,'C10 Entry Sheet'!$A$16:$K$515,11,FALSE))</f>
        <v xml:space="preserve"> </v>
      </c>
    </row>
    <row r="420" spans="1:14" ht="21.75" hidden="1" customHeight="1">
      <c r="A420" s="311">
        <f t="shared" si="14"/>
        <v>404</v>
      </c>
      <c r="B420" s="202" t="str">
        <f ca="1">IF(ISBLANK('C10 Entry Sheet'!A419)," ",CELL("contents",'C10 Entry Sheet'!A419))</f>
        <v xml:space="preserve"> </v>
      </c>
      <c r="C420" s="203" t="str">
        <f ca="1">IF(($B420=" ")," ",VLOOKUP($B420,'C10 Entry Sheet'!$A$16:$K$515,2,FALSE))</f>
        <v xml:space="preserve"> </v>
      </c>
      <c r="D420" s="203" t="str">
        <f ca="1">IF(($B420=" ")," ",VLOOKUP($B420,'C10 Entry Sheet'!$A$16:$K$515,3,FALSE))</f>
        <v xml:space="preserve"> </v>
      </c>
      <c r="E420" s="204" t="str">
        <f ca="1">IF(($B420=" ")," ",VLOOKUP($B420,'C10 Entry Sheet'!$A$16:$K$515,6,FALSE))</f>
        <v xml:space="preserve"> </v>
      </c>
      <c r="F420" s="204" t="str">
        <f ca="1">IF(($B420=" ")," ",VLOOKUP($B420,'C10 Entry Sheet'!$A$16:$K$515,4,FALSE))</f>
        <v xml:space="preserve"> </v>
      </c>
      <c r="G420" s="204" t="str">
        <f ca="1">IF(($B420=" ")," ",VLOOKUP($B420,'C10 Entry Sheet'!$A$16:$K$515,5,FALSE))</f>
        <v xml:space="preserve"> </v>
      </c>
      <c r="H420" s="209" t="str">
        <f ca="1">IF(($B420=" "),"",VLOOKUP($B420,'C10 Entry Sheet'!$A$16:$K$515,7,FALSE))</f>
        <v/>
      </c>
      <c r="I420" s="205" t="str">
        <f ca="1">IF(($B420=" ")," ",VLOOKUP($B420,'C10 Entry Sheet'!$A$16:$K$515,8,FALSE))</f>
        <v xml:space="preserve"> </v>
      </c>
      <c r="J420" s="205" t="str">
        <f ca="1">IF(($B420=" ")," ",VLOOKUP($B420,'C10 Entry Sheet'!$A$16:$K$515,9,FALSE))</f>
        <v xml:space="preserve"> </v>
      </c>
      <c r="K420" s="205" t="str">
        <f ca="1">IF(($B420=" ")," ",VLOOKUP($B420,'C10 Entry Sheet'!$A$16:$K$515,10,FALSE))</f>
        <v xml:space="preserve"> </v>
      </c>
      <c r="L420" s="209" t="str">
        <f t="shared" ca="1" si="15"/>
        <v/>
      </c>
      <c r="M420" s="318" t="str">
        <f t="shared" ca="1" si="15"/>
        <v/>
      </c>
      <c r="N420" s="321" t="str">
        <f ca="1">IF(($B420=" ")," ",VLOOKUP($B420,'C10 Entry Sheet'!$A$16:$K$515,11,FALSE))</f>
        <v xml:space="preserve"> </v>
      </c>
    </row>
    <row r="421" spans="1:14" ht="21.75" hidden="1" customHeight="1">
      <c r="A421" s="311">
        <f t="shared" si="14"/>
        <v>405</v>
      </c>
      <c r="B421" s="202" t="str">
        <f ca="1">IF(ISBLANK('C10 Entry Sheet'!A420)," ",CELL("contents",'C10 Entry Sheet'!A420))</f>
        <v xml:space="preserve"> </v>
      </c>
      <c r="C421" s="203" t="str">
        <f ca="1">IF(($B421=" ")," ",VLOOKUP($B421,'C10 Entry Sheet'!$A$16:$K$515,2,FALSE))</f>
        <v xml:space="preserve"> </v>
      </c>
      <c r="D421" s="203" t="str">
        <f ca="1">IF(($B421=" ")," ",VLOOKUP($B421,'C10 Entry Sheet'!$A$16:$K$515,3,FALSE))</f>
        <v xml:space="preserve"> </v>
      </c>
      <c r="E421" s="204" t="str">
        <f ca="1">IF(($B421=" ")," ",VLOOKUP($B421,'C10 Entry Sheet'!$A$16:$K$515,6,FALSE))</f>
        <v xml:space="preserve"> </v>
      </c>
      <c r="F421" s="204" t="str">
        <f ca="1">IF(($B421=" ")," ",VLOOKUP($B421,'C10 Entry Sheet'!$A$16:$K$515,4,FALSE))</f>
        <v xml:space="preserve"> </v>
      </c>
      <c r="G421" s="204" t="str">
        <f ca="1">IF(($B421=" ")," ",VLOOKUP($B421,'C10 Entry Sheet'!$A$16:$K$515,5,FALSE))</f>
        <v xml:space="preserve"> </v>
      </c>
      <c r="H421" s="209" t="str">
        <f ca="1">IF(($B421=" "),"",VLOOKUP($B421,'C10 Entry Sheet'!$A$16:$K$515,7,FALSE))</f>
        <v/>
      </c>
      <c r="I421" s="205" t="str">
        <f ca="1">IF(($B421=" ")," ",VLOOKUP($B421,'C10 Entry Sheet'!$A$16:$K$515,8,FALSE))</f>
        <v xml:space="preserve"> </v>
      </c>
      <c r="J421" s="205" t="str">
        <f ca="1">IF(($B421=" ")," ",VLOOKUP($B421,'C10 Entry Sheet'!$A$16:$K$515,9,FALSE))</f>
        <v xml:space="preserve"> </v>
      </c>
      <c r="K421" s="205" t="str">
        <f ca="1">IF(($B421=" ")," ",VLOOKUP($B421,'C10 Entry Sheet'!$A$16:$K$515,10,FALSE))</f>
        <v xml:space="preserve"> </v>
      </c>
      <c r="L421" s="209" t="str">
        <f t="shared" ca="1" si="15"/>
        <v/>
      </c>
      <c r="M421" s="318" t="str">
        <f t="shared" ca="1" si="15"/>
        <v/>
      </c>
      <c r="N421" s="321" t="str">
        <f ca="1">IF(($B421=" ")," ",VLOOKUP($B421,'C10 Entry Sheet'!$A$16:$K$515,11,FALSE))</f>
        <v xml:space="preserve"> </v>
      </c>
    </row>
    <row r="422" spans="1:14" ht="21.75" hidden="1" customHeight="1">
      <c r="A422" s="311">
        <f t="shared" si="14"/>
        <v>406</v>
      </c>
      <c r="B422" s="202" t="str">
        <f ca="1">IF(ISBLANK('C10 Entry Sheet'!A421)," ",CELL("contents",'C10 Entry Sheet'!A421))</f>
        <v xml:space="preserve"> </v>
      </c>
      <c r="C422" s="203" t="str">
        <f ca="1">IF(($B422=" ")," ",VLOOKUP($B422,'C10 Entry Sheet'!$A$16:$K$515,2,FALSE))</f>
        <v xml:space="preserve"> </v>
      </c>
      <c r="D422" s="203" t="str">
        <f ca="1">IF(($B422=" ")," ",VLOOKUP($B422,'C10 Entry Sheet'!$A$16:$K$515,3,FALSE))</f>
        <v xml:space="preserve"> </v>
      </c>
      <c r="E422" s="204" t="str">
        <f ca="1">IF(($B422=" ")," ",VLOOKUP($B422,'C10 Entry Sheet'!$A$16:$K$515,6,FALSE))</f>
        <v xml:space="preserve"> </v>
      </c>
      <c r="F422" s="204" t="str">
        <f ca="1">IF(($B422=" ")," ",VLOOKUP($B422,'C10 Entry Sheet'!$A$16:$K$515,4,FALSE))</f>
        <v xml:space="preserve"> </v>
      </c>
      <c r="G422" s="204" t="str">
        <f ca="1">IF(($B422=" ")," ",VLOOKUP($B422,'C10 Entry Sheet'!$A$16:$K$515,5,FALSE))</f>
        <v xml:space="preserve"> </v>
      </c>
      <c r="H422" s="209" t="str">
        <f ca="1">IF(($B422=" "),"",VLOOKUP($B422,'C10 Entry Sheet'!$A$16:$K$515,7,FALSE))</f>
        <v/>
      </c>
      <c r="I422" s="205" t="str">
        <f ca="1">IF(($B422=" ")," ",VLOOKUP($B422,'C10 Entry Sheet'!$A$16:$K$515,8,FALSE))</f>
        <v xml:space="preserve"> </v>
      </c>
      <c r="J422" s="205" t="str">
        <f ca="1">IF(($B422=" ")," ",VLOOKUP($B422,'C10 Entry Sheet'!$A$16:$K$515,9,FALSE))</f>
        <v xml:space="preserve"> </v>
      </c>
      <c r="K422" s="205" t="str">
        <f ca="1">IF(($B422=" ")," ",VLOOKUP($B422,'C10 Entry Sheet'!$A$16:$K$515,10,FALSE))</f>
        <v xml:space="preserve"> </v>
      </c>
      <c r="L422" s="209" t="str">
        <f t="shared" ca="1" si="15"/>
        <v/>
      </c>
      <c r="M422" s="318" t="str">
        <f t="shared" ca="1" si="15"/>
        <v/>
      </c>
      <c r="N422" s="321" t="str">
        <f ca="1">IF(($B422=" ")," ",VLOOKUP($B422,'C10 Entry Sheet'!$A$16:$K$515,11,FALSE))</f>
        <v xml:space="preserve"> </v>
      </c>
    </row>
    <row r="423" spans="1:14" ht="21.75" hidden="1" customHeight="1">
      <c r="A423" s="311">
        <f t="shared" si="14"/>
        <v>407</v>
      </c>
      <c r="B423" s="202" t="str">
        <f ca="1">IF(ISBLANK('C10 Entry Sheet'!A422)," ",CELL("contents",'C10 Entry Sheet'!A422))</f>
        <v xml:space="preserve"> </v>
      </c>
      <c r="C423" s="203" t="str">
        <f ca="1">IF(($B423=" ")," ",VLOOKUP($B423,'C10 Entry Sheet'!$A$16:$K$515,2,FALSE))</f>
        <v xml:space="preserve"> </v>
      </c>
      <c r="D423" s="203" t="str">
        <f ca="1">IF(($B423=" ")," ",VLOOKUP($B423,'C10 Entry Sheet'!$A$16:$K$515,3,FALSE))</f>
        <v xml:space="preserve"> </v>
      </c>
      <c r="E423" s="204" t="str">
        <f ca="1">IF(($B423=" ")," ",VLOOKUP($B423,'C10 Entry Sheet'!$A$16:$K$515,6,FALSE))</f>
        <v xml:space="preserve"> </v>
      </c>
      <c r="F423" s="204" t="str">
        <f ca="1">IF(($B423=" ")," ",VLOOKUP($B423,'C10 Entry Sheet'!$A$16:$K$515,4,FALSE))</f>
        <v xml:space="preserve"> </v>
      </c>
      <c r="G423" s="204" t="str">
        <f ca="1">IF(($B423=" ")," ",VLOOKUP($B423,'C10 Entry Sheet'!$A$16:$K$515,5,FALSE))</f>
        <v xml:space="preserve"> </v>
      </c>
      <c r="H423" s="209" t="str">
        <f ca="1">IF(($B423=" "),"",VLOOKUP($B423,'C10 Entry Sheet'!$A$16:$K$515,7,FALSE))</f>
        <v/>
      </c>
      <c r="I423" s="205" t="str">
        <f ca="1">IF(($B423=" ")," ",VLOOKUP($B423,'C10 Entry Sheet'!$A$16:$K$515,8,FALSE))</f>
        <v xml:space="preserve"> </v>
      </c>
      <c r="J423" s="205" t="str">
        <f ca="1">IF(($B423=" ")," ",VLOOKUP($B423,'C10 Entry Sheet'!$A$16:$K$515,9,FALSE))</f>
        <v xml:space="preserve"> </v>
      </c>
      <c r="K423" s="205" t="str">
        <f ca="1">IF(($B423=" ")," ",VLOOKUP($B423,'C10 Entry Sheet'!$A$16:$K$515,10,FALSE))</f>
        <v xml:space="preserve"> </v>
      </c>
      <c r="L423" s="209" t="str">
        <f t="shared" ca="1" si="15"/>
        <v/>
      </c>
      <c r="M423" s="318" t="str">
        <f t="shared" ca="1" si="15"/>
        <v/>
      </c>
      <c r="N423" s="321" t="str">
        <f ca="1">IF(($B423=" ")," ",VLOOKUP($B423,'C10 Entry Sheet'!$A$16:$K$515,11,FALSE))</f>
        <v xml:space="preserve"> </v>
      </c>
    </row>
    <row r="424" spans="1:14" ht="21.75" hidden="1" customHeight="1">
      <c r="A424" s="311">
        <f t="shared" si="14"/>
        <v>408</v>
      </c>
      <c r="B424" s="202" t="str">
        <f ca="1">IF(ISBLANK('C10 Entry Sheet'!A423)," ",CELL("contents",'C10 Entry Sheet'!A423))</f>
        <v xml:space="preserve"> </v>
      </c>
      <c r="C424" s="203" t="str">
        <f ca="1">IF(($B424=" ")," ",VLOOKUP($B424,'C10 Entry Sheet'!$A$16:$K$515,2,FALSE))</f>
        <v xml:space="preserve"> </v>
      </c>
      <c r="D424" s="203" t="str">
        <f ca="1">IF(($B424=" ")," ",VLOOKUP($B424,'C10 Entry Sheet'!$A$16:$K$515,3,FALSE))</f>
        <v xml:space="preserve"> </v>
      </c>
      <c r="E424" s="204" t="str">
        <f ca="1">IF(($B424=" ")," ",VLOOKUP($B424,'C10 Entry Sheet'!$A$16:$K$515,6,FALSE))</f>
        <v xml:space="preserve"> </v>
      </c>
      <c r="F424" s="204" t="str">
        <f ca="1">IF(($B424=" ")," ",VLOOKUP($B424,'C10 Entry Sheet'!$A$16:$K$515,4,FALSE))</f>
        <v xml:space="preserve"> </v>
      </c>
      <c r="G424" s="204" t="str">
        <f ca="1">IF(($B424=" ")," ",VLOOKUP($B424,'C10 Entry Sheet'!$A$16:$K$515,5,FALSE))</f>
        <v xml:space="preserve"> </v>
      </c>
      <c r="H424" s="209" t="str">
        <f ca="1">IF(($B424=" "),"",VLOOKUP($B424,'C10 Entry Sheet'!$A$16:$K$515,7,FALSE))</f>
        <v/>
      </c>
      <c r="I424" s="205" t="str">
        <f ca="1">IF(($B424=" ")," ",VLOOKUP($B424,'C10 Entry Sheet'!$A$16:$K$515,8,FALSE))</f>
        <v xml:space="preserve"> </v>
      </c>
      <c r="J424" s="205" t="str">
        <f ca="1">IF(($B424=" ")," ",VLOOKUP($B424,'C10 Entry Sheet'!$A$16:$K$515,9,FALSE))</f>
        <v xml:space="preserve"> </v>
      </c>
      <c r="K424" s="205" t="str">
        <f ca="1">IF(($B424=" ")," ",VLOOKUP($B424,'C10 Entry Sheet'!$A$16:$K$515,10,FALSE))</f>
        <v xml:space="preserve"> </v>
      </c>
      <c r="L424" s="209" t="str">
        <f t="shared" ca="1" si="15"/>
        <v/>
      </c>
      <c r="M424" s="318" t="str">
        <f t="shared" ca="1" si="15"/>
        <v/>
      </c>
      <c r="N424" s="321" t="str">
        <f ca="1">IF(($B424=" ")," ",VLOOKUP($B424,'C10 Entry Sheet'!$A$16:$K$515,11,FALSE))</f>
        <v xml:space="preserve"> </v>
      </c>
    </row>
    <row r="425" spans="1:14" ht="21.75" hidden="1" customHeight="1">
      <c r="A425" s="311">
        <f t="shared" si="14"/>
        <v>409</v>
      </c>
      <c r="B425" s="202" t="str">
        <f ca="1">IF(ISBLANK('C10 Entry Sheet'!A424)," ",CELL("contents",'C10 Entry Sheet'!A424))</f>
        <v xml:space="preserve"> </v>
      </c>
      <c r="C425" s="203" t="str">
        <f ca="1">IF(($B425=" ")," ",VLOOKUP($B425,'C10 Entry Sheet'!$A$16:$K$515,2,FALSE))</f>
        <v xml:space="preserve"> </v>
      </c>
      <c r="D425" s="203" t="str">
        <f ca="1">IF(($B425=" ")," ",VLOOKUP($B425,'C10 Entry Sheet'!$A$16:$K$515,3,FALSE))</f>
        <v xml:space="preserve"> </v>
      </c>
      <c r="E425" s="204" t="str">
        <f ca="1">IF(($B425=" ")," ",VLOOKUP($B425,'C10 Entry Sheet'!$A$16:$K$515,6,FALSE))</f>
        <v xml:space="preserve"> </v>
      </c>
      <c r="F425" s="204" t="str">
        <f ca="1">IF(($B425=" ")," ",VLOOKUP($B425,'C10 Entry Sheet'!$A$16:$K$515,4,FALSE))</f>
        <v xml:space="preserve"> </v>
      </c>
      <c r="G425" s="204" t="str">
        <f ca="1">IF(($B425=" ")," ",VLOOKUP($B425,'C10 Entry Sheet'!$A$16:$K$515,5,FALSE))</f>
        <v xml:space="preserve"> </v>
      </c>
      <c r="H425" s="209" t="str">
        <f ca="1">IF(($B425=" "),"",VLOOKUP($B425,'C10 Entry Sheet'!$A$16:$K$515,7,FALSE))</f>
        <v/>
      </c>
      <c r="I425" s="205" t="str">
        <f ca="1">IF(($B425=" ")," ",VLOOKUP($B425,'C10 Entry Sheet'!$A$16:$K$515,8,FALSE))</f>
        <v xml:space="preserve"> </v>
      </c>
      <c r="J425" s="205" t="str">
        <f ca="1">IF(($B425=" ")," ",VLOOKUP($B425,'C10 Entry Sheet'!$A$16:$K$515,9,FALSE))</f>
        <v xml:space="preserve"> </v>
      </c>
      <c r="K425" s="205" t="str">
        <f ca="1">IF(($B425=" ")," ",VLOOKUP($B425,'C10 Entry Sheet'!$A$16:$K$515,10,FALSE))</f>
        <v xml:space="preserve"> </v>
      </c>
      <c r="L425" s="209" t="str">
        <f t="shared" ca="1" si="15"/>
        <v/>
      </c>
      <c r="M425" s="318" t="str">
        <f t="shared" ca="1" si="15"/>
        <v/>
      </c>
      <c r="N425" s="321" t="str">
        <f ca="1">IF(($B425=" ")," ",VLOOKUP($B425,'C10 Entry Sheet'!$A$16:$K$515,11,FALSE))</f>
        <v xml:space="preserve"> </v>
      </c>
    </row>
    <row r="426" spans="1:14" ht="21.75" hidden="1" customHeight="1">
      <c r="A426" s="311">
        <f t="shared" si="14"/>
        <v>410</v>
      </c>
      <c r="B426" s="202" t="str">
        <f ca="1">IF(ISBLANK('C10 Entry Sheet'!A425)," ",CELL("contents",'C10 Entry Sheet'!A425))</f>
        <v xml:space="preserve"> </v>
      </c>
      <c r="C426" s="203" t="str">
        <f ca="1">IF(($B426=" ")," ",VLOOKUP($B426,'C10 Entry Sheet'!$A$16:$K$515,2,FALSE))</f>
        <v xml:space="preserve"> </v>
      </c>
      <c r="D426" s="203" t="str">
        <f ca="1">IF(($B426=" ")," ",VLOOKUP($B426,'C10 Entry Sheet'!$A$16:$K$515,3,FALSE))</f>
        <v xml:space="preserve"> </v>
      </c>
      <c r="E426" s="204" t="str">
        <f ca="1">IF(($B426=" ")," ",VLOOKUP($B426,'C10 Entry Sheet'!$A$16:$K$515,6,FALSE))</f>
        <v xml:space="preserve"> </v>
      </c>
      <c r="F426" s="204" t="str">
        <f ca="1">IF(($B426=" ")," ",VLOOKUP($B426,'C10 Entry Sheet'!$A$16:$K$515,4,FALSE))</f>
        <v xml:space="preserve"> </v>
      </c>
      <c r="G426" s="204" t="str">
        <f ca="1">IF(($B426=" ")," ",VLOOKUP($B426,'C10 Entry Sheet'!$A$16:$K$515,5,FALSE))</f>
        <v xml:space="preserve"> </v>
      </c>
      <c r="H426" s="209" t="str">
        <f ca="1">IF(($B426=" "),"",VLOOKUP($B426,'C10 Entry Sheet'!$A$16:$K$515,7,FALSE))</f>
        <v/>
      </c>
      <c r="I426" s="205" t="str">
        <f ca="1">IF(($B426=" ")," ",VLOOKUP($B426,'C10 Entry Sheet'!$A$16:$K$515,8,FALSE))</f>
        <v xml:space="preserve"> </v>
      </c>
      <c r="J426" s="205" t="str">
        <f ca="1">IF(($B426=" ")," ",VLOOKUP($B426,'C10 Entry Sheet'!$A$16:$K$515,9,FALSE))</f>
        <v xml:space="preserve"> </v>
      </c>
      <c r="K426" s="205" t="str">
        <f ca="1">IF(($B426=" ")," ",VLOOKUP($B426,'C10 Entry Sheet'!$A$16:$K$515,10,FALSE))</f>
        <v xml:space="preserve"> </v>
      </c>
      <c r="L426" s="209" t="str">
        <f t="shared" ca="1" si="15"/>
        <v/>
      </c>
      <c r="M426" s="318" t="str">
        <f t="shared" ca="1" si="15"/>
        <v/>
      </c>
      <c r="N426" s="321" t="str">
        <f ca="1">IF(($B426=" ")," ",VLOOKUP($B426,'C10 Entry Sheet'!$A$16:$K$515,11,FALSE))</f>
        <v xml:space="preserve"> </v>
      </c>
    </row>
    <row r="427" spans="1:14" ht="21.75" hidden="1" customHeight="1">
      <c r="A427" s="311">
        <f t="shared" si="14"/>
        <v>411</v>
      </c>
      <c r="B427" s="202" t="str">
        <f ca="1">IF(ISBLANK('C10 Entry Sheet'!A426)," ",CELL("contents",'C10 Entry Sheet'!A426))</f>
        <v xml:space="preserve"> </v>
      </c>
      <c r="C427" s="203" t="str">
        <f ca="1">IF(($B427=" ")," ",VLOOKUP($B427,'C10 Entry Sheet'!$A$16:$K$515,2,FALSE))</f>
        <v xml:space="preserve"> </v>
      </c>
      <c r="D427" s="203" t="str">
        <f ca="1">IF(($B427=" ")," ",VLOOKUP($B427,'C10 Entry Sheet'!$A$16:$K$515,3,FALSE))</f>
        <v xml:space="preserve"> </v>
      </c>
      <c r="E427" s="204" t="str">
        <f ca="1">IF(($B427=" ")," ",VLOOKUP($B427,'C10 Entry Sheet'!$A$16:$K$515,6,FALSE))</f>
        <v xml:space="preserve"> </v>
      </c>
      <c r="F427" s="204" t="str">
        <f ca="1">IF(($B427=" ")," ",VLOOKUP($B427,'C10 Entry Sheet'!$A$16:$K$515,4,FALSE))</f>
        <v xml:space="preserve"> </v>
      </c>
      <c r="G427" s="204" t="str">
        <f ca="1">IF(($B427=" ")," ",VLOOKUP($B427,'C10 Entry Sheet'!$A$16:$K$515,5,FALSE))</f>
        <v xml:space="preserve"> </v>
      </c>
      <c r="H427" s="209" t="str">
        <f ca="1">IF(($B427=" "),"",VLOOKUP($B427,'C10 Entry Sheet'!$A$16:$K$515,7,FALSE))</f>
        <v/>
      </c>
      <c r="I427" s="205" t="str">
        <f ca="1">IF(($B427=" ")," ",VLOOKUP($B427,'C10 Entry Sheet'!$A$16:$K$515,8,FALSE))</f>
        <v xml:space="preserve"> </v>
      </c>
      <c r="J427" s="205" t="str">
        <f ca="1">IF(($B427=" ")," ",VLOOKUP($B427,'C10 Entry Sheet'!$A$16:$K$515,9,FALSE))</f>
        <v xml:space="preserve"> </v>
      </c>
      <c r="K427" s="205" t="str">
        <f ca="1">IF(($B427=" ")," ",VLOOKUP($B427,'C10 Entry Sheet'!$A$16:$K$515,10,FALSE))</f>
        <v xml:space="preserve"> </v>
      </c>
      <c r="L427" s="209" t="str">
        <f t="shared" ca="1" si="15"/>
        <v/>
      </c>
      <c r="M427" s="318" t="str">
        <f t="shared" ca="1" si="15"/>
        <v/>
      </c>
      <c r="N427" s="321" t="str">
        <f ca="1">IF(($B427=" ")," ",VLOOKUP($B427,'C10 Entry Sheet'!$A$16:$K$515,11,FALSE))</f>
        <v xml:space="preserve"> </v>
      </c>
    </row>
    <row r="428" spans="1:14" ht="21.75" hidden="1" customHeight="1">
      <c r="A428" s="311">
        <f t="shared" si="14"/>
        <v>412</v>
      </c>
      <c r="B428" s="202" t="str">
        <f ca="1">IF(ISBLANK('C10 Entry Sheet'!A427)," ",CELL("contents",'C10 Entry Sheet'!A427))</f>
        <v xml:space="preserve"> </v>
      </c>
      <c r="C428" s="203" t="str">
        <f ca="1">IF(($B428=" ")," ",VLOOKUP($B428,'C10 Entry Sheet'!$A$16:$K$515,2,FALSE))</f>
        <v xml:space="preserve"> </v>
      </c>
      <c r="D428" s="203" t="str">
        <f ca="1">IF(($B428=" ")," ",VLOOKUP($B428,'C10 Entry Sheet'!$A$16:$K$515,3,FALSE))</f>
        <v xml:space="preserve"> </v>
      </c>
      <c r="E428" s="204" t="str">
        <f ca="1">IF(($B428=" ")," ",VLOOKUP($B428,'C10 Entry Sheet'!$A$16:$K$515,6,FALSE))</f>
        <v xml:space="preserve"> </v>
      </c>
      <c r="F428" s="204" t="str">
        <f ca="1">IF(($B428=" ")," ",VLOOKUP($B428,'C10 Entry Sheet'!$A$16:$K$515,4,FALSE))</f>
        <v xml:space="preserve"> </v>
      </c>
      <c r="G428" s="204" t="str">
        <f ca="1">IF(($B428=" ")," ",VLOOKUP($B428,'C10 Entry Sheet'!$A$16:$K$515,5,FALSE))</f>
        <v xml:space="preserve"> </v>
      </c>
      <c r="H428" s="209" t="str">
        <f ca="1">IF(($B428=" "),"",VLOOKUP($B428,'C10 Entry Sheet'!$A$16:$K$515,7,FALSE))</f>
        <v/>
      </c>
      <c r="I428" s="205" t="str">
        <f ca="1">IF(($B428=" ")," ",VLOOKUP($B428,'C10 Entry Sheet'!$A$16:$K$515,8,FALSE))</f>
        <v xml:space="preserve"> </v>
      </c>
      <c r="J428" s="205" t="str">
        <f ca="1">IF(($B428=" ")," ",VLOOKUP($B428,'C10 Entry Sheet'!$A$16:$K$515,9,FALSE))</f>
        <v xml:space="preserve"> </v>
      </c>
      <c r="K428" s="205" t="str">
        <f ca="1">IF(($B428=" ")," ",VLOOKUP($B428,'C10 Entry Sheet'!$A$16:$K$515,10,FALSE))</f>
        <v xml:space="preserve"> </v>
      </c>
      <c r="L428" s="209" t="str">
        <f t="shared" ca="1" si="15"/>
        <v/>
      </c>
      <c r="M428" s="318" t="str">
        <f t="shared" ca="1" si="15"/>
        <v/>
      </c>
      <c r="N428" s="321" t="str">
        <f ca="1">IF(($B428=" ")," ",VLOOKUP($B428,'C10 Entry Sheet'!$A$16:$K$515,11,FALSE))</f>
        <v xml:space="preserve"> </v>
      </c>
    </row>
    <row r="429" spans="1:14" ht="21.75" hidden="1" customHeight="1">
      <c r="A429" s="311">
        <f t="shared" si="14"/>
        <v>413</v>
      </c>
      <c r="B429" s="202" t="str">
        <f ca="1">IF(ISBLANK('C10 Entry Sheet'!A428)," ",CELL("contents",'C10 Entry Sheet'!A428))</f>
        <v xml:space="preserve"> </v>
      </c>
      <c r="C429" s="203" t="str">
        <f ca="1">IF(($B429=" ")," ",VLOOKUP($B429,'C10 Entry Sheet'!$A$16:$K$515,2,FALSE))</f>
        <v xml:space="preserve"> </v>
      </c>
      <c r="D429" s="203" t="str">
        <f ca="1">IF(($B429=" ")," ",VLOOKUP($B429,'C10 Entry Sheet'!$A$16:$K$515,3,FALSE))</f>
        <v xml:space="preserve"> </v>
      </c>
      <c r="E429" s="204" t="str">
        <f ca="1">IF(($B429=" ")," ",VLOOKUP($B429,'C10 Entry Sheet'!$A$16:$K$515,6,FALSE))</f>
        <v xml:space="preserve"> </v>
      </c>
      <c r="F429" s="204" t="str">
        <f ca="1">IF(($B429=" ")," ",VLOOKUP($B429,'C10 Entry Sheet'!$A$16:$K$515,4,FALSE))</f>
        <v xml:space="preserve"> </v>
      </c>
      <c r="G429" s="204" t="str">
        <f ca="1">IF(($B429=" ")," ",VLOOKUP($B429,'C10 Entry Sheet'!$A$16:$K$515,5,FALSE))</f>
        <v xml:space="preserve"> </v>
      </c>
      <c r="H429" s="209" t="str">
        <f ca="1">IF(($B429=" "),"",VLOOKUP($B429,'C10 Entry Sheet'!$A$16:$K$515,7,FALSE))</f>
        <v/>
      </c>
      <c r="I429" s="205" t="str">
        <f ca="1">IF(($B429=" ")," ",VLOOKUP($B429,'C10 Entry Sheet'!$A$16:$K$515,8,FALSE))</f>
        <v xml:space="preserve"> </v>
      </c>
      <c r="J429" s="205" t="str">
        <f ca="1">IF(($B429=" ")," ",VLOOKUP($B429,'C10 Entry Sheet'!$A$16:$K$515,9,FALSE))</f>
        <v xml:space="preserve"> </v>
      </c>
      <c r="K429" s="205" t="str">
        <f ca="1">IF(($B429=" ")," ",VLOOKUP($B429,'C10 Entry Sheet'!$A$16:$K$515,10,FALSE))</f>
        <v xml:space="preserve"> </v>
      </c>
      <c r="L429" s="209" t="str">
        <f t="shared" ca="1" si="15"/>
        <v/>
      </c>
      <c r="M429" s="318" t="str">
        <f t="shared" ca="1" si="15"/>
        <v/>
      </c>
      <c r="N429" s="321" t="str">
        <f ca="1">IF(($B429=" ")," ",VLOOKUP($B429,'C10 Entry Sheet'!$A$16:$K$515,11,FALSE))</f>
        <v xml:space="preserve"> </v>
      </c>
    </row>
    <row r="430" spans="1:14" ht="21.75" hidden="1" customHeight="1">
      <c r="A430" s="311">
        <f t="shared" si="14"/>
        <v>414</v>
      </c>
      <c r="B430" s="202" t="str">
        <f ca="1">IF(ISBLANK('C10 Entry Sheet'!A429)," ",CELL("contents",'C10 Entry Sheet'!A429))</f>
        <v xml:space="preserve"> </v>
      </c>
      <c r="C430" s="203" t="str">
        <f ca="1">IF(($B430=" ")," ",VLOOKUP($B430,'C10 Entry Sheet'!$A$16:$K$515,2,FALSE))</f>
        <v xml:space="preserve"> </v>
      </c>
      <c r="D430" s="203" t="str">
        <f ca="1">IF(($B430=" ")," ",VLOOKUP($B430,'C10 Entry Sheet'!$A$16:$K$515,3,FALSE))</f>
        <v xml:space="preserve"> </v>
      </c>
      <c r="E430" s="204" t="str">
        <f ca="1">IF(($B430=" ")," ",VLOOKUP($B430,'C10 Entry Sheet'!$A$16:$K$515,6,FALSE))</f>
        <v xml:space="preserve"> </v>
      </c>
      <c r="F430" s="204" t="str">
        <f ca="1">IF(($B430=" ")," ",VLOOKUP($B430,'C10 Entry Sheet'!$A$16:$K$515,4,FALSE))</f>
        <v xml:space="preserve"> </v>
      </c>
      <c r="G430" s="204" t="str">
        <f ca="1">IF(($B430=" ")," ",VLOOKUP($B430,'C10 Entry Sheet'!$A$16:$K$515,5,FALSE))</f>
        <v xml:space="preserve"> </v>
      </c>
      <c r="H430" s="209" t="str">
        <f ca="1">IF(($B430=" "),"",VLOOKUP($B430,'C10 Entry Sheet'!$A$16:$K$515,7,FALSE))</f>
        <v/>
      </c>
      <c r="I430" s="205" t="str">
        <f ca="1">IF(($B430=" ")," ",VLOOKUP($B430,'C10 Entry Sheet'!$A$16:$K$515,8,FALSE))</f>
        <v xml:space="preserve"> </v>
      </c>
      <c r="J430" s="205" t="str">
        <f ca="1">IF(($B430=" ")," ",VLOOKUP($B430,'C10 Entry Sheet'!$A$16:$K$515,9,FALSE))</f>
        <v xml:space="preserve"> </v>
      </c>
      <c r="K430" s="205" t="str">
        <f ca="1">IF(($B430=" ")," ",VLOOKUP($B430,'C10 Entry Sheet'!$A$16:$K$515,10,FALSE))</f>
        <v xml:space="preserve"> </v>
      </c>
      <c r="L430" s="209" t="str">
        <f t="shared" ca="1" si="15"/>
        <v/>
      </c>
      <c r="M430" s="318" t="str">
        <f t="shared" ca="1" si="15"/>
        <v/>
      </c>
      <c r="N430" s="321" t="str">
        <f ca="1">IF(($B430=" ")," ",VLOOKUP($B430,'C10 Entry Sheet'!$A$16:$K$515,11,FALSE))</f>
        <v xml:space="preserve"> </v>
      </c>
    </row>
    <row r="431" spans="1:14" ht="21.75" hidden="1" customHeight="1">
      <c r="A431" s="311">
        <f t="shared" si="14"/>
        <v>415</v>
      </c>
      <c r="B431" s="202" t="str">
        <f ca="1">IF(ISBLANK('C10 Entry Sheet'!A430)," ",CELL("contents",'C10 Entry Sheet'!A430))</f>
        <v xml:space="preserve"> </v>
      </c>
      <c r="C431" s="203" t="str">
        <f ca="1">IF(($B431=" ")," ",VLOOKUP($B431,'C10 Entry Sheet'!$A$16:$K$515,2,FALSE))</f>
        <v xml:space="preserve"> </v>
      </c>
      <c r="D431" s="203" t="str">
        <f ca="1">IF(($B431=" ")," ",VLOOKUP($B431,'C10 Entry Sheet'!$A$16:$K$515,3,FALSE))</f>
        <v xml:space="preserve"> </v>
      </c>
      <c r="E431" s="204" t="str">
        <f ca="1">IF(($B431=" ")," ",VLOOKUP($B431,'C10 Entry Sheet'!$A$16:$K$515,6,FALSE))</f>
        <v xml:space="preserve"> </v>
      </c>
      <c r="F431" s="204" t="str">
        <f ca="1">IF(($B431=" ")," ",VLOOKUP($B431,'C10 Entry Sheet'!$A$16:$K$515,4,FALSE))</f>
        <v xml:space="preserve"> </v>
      </c>
      <c r="G431" s="204" t="str">
        <f ca="1">IF(($B431=" ")," ",VLOOKUP($B431,'C10 Entry Sheet'!$A$16:$K$515,5,FALSE))</f>
        <v xml:space="preserve"> </v>
      </c>
      <c r="H431" s="209" t="str">
        <f ca="1">IF(($B431=" "),"",VLOOKUP($B431,'C10 Entry Sheet'!$A$16:$K$515,7,FALSE))</f>
        <v/>
      </c>
      <c r="I431" s="205" t="str">
        <f ca="1">IF(($B431=" ")," ",VLOOKUP($B431,'C10 Entry Sheet'!$A$16:$K$515,8,FALSE))</f>
        <v xml:space="preserve"> </v>
      </c>
      <c r="J431" s="205" t="str">
        <f ca="1">IF(($B431=" ")," ",VLOOKUP($B431,'C10 Entry Sheet'!$A$16:$K$515,9,FALSE))</f>
        <v xml:space="preserve"> </v>
      </c>
      <c r="K431" s="205" t="str">
        <f ca="1">IF(($B431=" ")," ",VLOOKUP($B431,'C10 Entry Sheet'!$A$16:$K$515,10,FALSE))</f>
        <v xml:space="preserve"> </v>
      </c>
      <c r="L431" s="209" t="str">
        <f t="shared" ca="1" si="15"/>
        <v/>
      </c>
      <c r="M431" s="318" t="str">
        <f t="shared" ca="1" si="15"/>
        <v/>
      </c>
      <c r="N431" s="321" t="str">
        <f ca="1">IF(($B431=" ")," ",VLOOKUP($B431,'C10 Entry Sheet'!$A$16:$K$515,11,FALSE))</f>
        <v xml:space="preserve"> </v>
      </c>
    </row>
    <row r="432" spans="1:14" ht="21.75" hidden="1" customHeight="1">
      <c r="A432" s="311">
        <f t="shared" si="14"/>
        <v>416</v>
      </c>
      <c r="B432" s="202" t="str">
        <f ca="1">IF(ISBLANK('C10 Entry Sheet'!A431)," ",CELL("contents",'C10 Entry Sheet'!A431))</f>
        <v xml:space="preserve"> </v>
      </c>
      <c r="C432" s="203" t="str">
        <f ca="1">IF(($B432=" ")," ",VLOOKUP($B432,'C10 Entry Sheet'!$A$16:$K$515,2,FALSE))</f>
        <v xml:space="preserve"> </v>
      </c>
      <c r="D432" s="203" t="str">
        <f ca="1">IF(($B432=" ")," ",VLOOKUP($B432,'C10 Entry Sheet'!$A$16:$K$515,3,FALSE))</f>
        <v xml:space="preserve"> </v>
      </c>
      <c r="E432" s="204" t="str">
        <f ca="1">IF(($B432=" ")," ",VLOOKUP($B432,'C10 Entry Sheet'!$A$16:$K$515,6,FALSE))</f>
        <v xml:space="preserve"> </v>
      </c>
      <c r="F432" s="204" t="str">
        <f ca="1">IF(($B432=" ")," ",VLOOKUP($B432,'C10 Entry Sheet'!$A$16:$K$515,4,FALSE))</f>
        <v xml:space="preserve"> </v>
      </c>
      <c r="G432" s="204" t="str">
        <f ca="1">IF(($B432=" ")," ",VLOOKUP($B432,'C10 Entry Sheet'!$A$16:$K$515,5,FALSE))</f>
        <v xml:space="preserve"> </v>
      </c>
      <c r="H432" s="209" t="str">
        <f ca="1">IF(($B432=" "),"",VLOOKUP($B432,'C10 Entry Sheet'!$A$16:$K$515,7,FALSE))</f>
        <v/>
      </c>
      <c r="I432" s="205" t="str">
        <f ca="1">IF(($B432=" ")," ",VLOOKUP($B432,'C10 Entry Sheet'!$A$16:$K$515,8,FALSE))</f>
        <v xml:space="preserve"> </v>
      </c>
      <c r="J432" s="205" t="str">
        <f ca="1">IF(($B432=" ")," ",VLOOKUP($B432,'C10 Entry Sheet'!$A$16:$K$515,9,FALSE))</f>
        <v xml:space="preserve"> </v>
      </c>
      <c r="K432" s="205" t="str">
        <f ca="1">IF(($B432=" ")," ",VLOOKUP($B432,'C10 Entry Sheet'!$A$16:$K$515,10,FALSE))</f>
        <v xml:space="preserve"> </v>
      </c>
      <c r="L432" s="209" t="str">
        <f t="shared" ca="1" si="15"/>
        <v/>
      </c>
      <c r="M432" s="318" t="str">
        <f t="shared" ca="1" si="15"/>
        <v/>
      </c>
      <c r="N432" s="321" t="str">
        <f ca="1">IF(($B432=" ")," ",VLOOKUP($B432,'C10 Entry Sheet'!$A$16:$K$515,11,FALSE))</f>
        <v xml:space="preserve"> </v>
      </c>
    </row>
    <row r="433" spans="1:14" ht="21.75" hidden="1" customHeight="1">
      <c r="A433" s="311">
        <f t="shared" si="14"/>
        <v>417</v>
      </c>
      <c r="B433" s="202" t="str">
        <f ca="1">IF(ISBLANK('C10 Entry Sheet'!A432)," ",CELL("contents",'C10 Entry Sheet'!A432))</f>
        <v xml:space="preserve"> </v>
      </c>
      <c r="C433" s="203" t="str">
        <f ca="1">IF(($B433=" ")," ",VLOOKUP($B433,'C10 Entry Sheet'!$A$16:$K$515,2,FALSE))</f>
        <v xml:space="preserve"> </v>
      </c>
      <c r="D433" s="203" t="str">
        <f ca="1">IF(($B433=" ")," ",VLOOKUP($B433,'C10 Entry Sheet'!$A$16:$K$515,3,FALSE))</f>
        <v xml:space="preserve"> </v>
      </c>
      <c r="E433" s="204" t="str">
        <f ca="1">IF(($B433=" ")," ",VLOOKUP($B433,'C10 Entry Sheet'!$A$16:$K$515,6,FALSE))</f>
        <v xml:space="preserve"> </v>
      </c>
      <c r="F433" s="204" t="str">
        <f ca="1">IF(($B433=" ")," ",VLOOKUP($B433,'C10 Entry Sheet'!$A$16:$K$515,4,FALSE))</f>
        <v xml:space="preserve"> </v>
      </c>
      <c r="G433" s="204" t="str">
        <f ca="1">IF(($B433=" ")," ",VLOOKUP($B433,'C10 Entry Sheet'!$A$16:$K$515,5,FALSE))</f>
        <v xml:space="preserve"> </v>
      </c>
      <c r="H433" s="209" t="str">
        <f ca="1">IF(($B433=" "),"",VLOOKUP($B433,'C10 Entry Sheet'!$A$16:$K$515,7,FALSE))</f>
        <v/>
      </c>
      <c r="I433" s="205" t="str">
        <f ca="1">IF(($B433=" ")," ",VLOOKUP($B433,'C10 Entry Sheet'!$A$16:$K$515,8,FALSE))</f>
        <v xml:space="preserve"> </v>
      </c>
      <c r="J433" s="205" t="str">
        <f ca="1">IF(($B433=" ")," ",VLOOKUP($B433,'C10 Entry Sheet'!$A$16:$K$515,9,FALSE))</f>
        <v xml:space="preserve"> </v>
      </c>
      <c r="K433" s="205" t="str">
        <f ca="1">IF(($B433=" ")," ",VLOOKUP($B433,'C10 Entry Sheet'!$A$16:$K$515,10,FALSE))</f>
        <v xml:space="preserve"> </v>
      </c>
      <c r="L433" s="209" t="str">
        <f t="shared" ca="1" si="15"/>
        <v/>
      </c>
      <c r="M433" s="318" t="str">
        <f t="shared" ca="1" si="15"/>
        <v/>
      </c>
      <c r="N433" s="321" t="str">
        <f ca="1">IF(($B433=" ")," ",VLOOKUP($B433,'C10 Entry Sheet'!$A$16:$K$515,11,FALSE))</f>
        <v xml:space="preserve"> </v>
      </c>
    </row>
    <row r="434" spans="1:14" ht="21.75" hidden="1" customHeight="1">
      <c r="A434" s="311">
        <f t="shared" si="14"/>
        <v>418</v>
      </c>
      <c r="B434" s="202" t="str">
        <f ca="1">IF(ISBLANK('C10 Entry Sheet'!A433)," ",CELL("contents",'C10 Entry Sheet'!A433))</f>
        <v xml:space="preserve"> </v>
      </c>
      <c r="C434" s="203" t="str">
        <f ca="1">IF(($B434=" ")," ",VLOOKUP($B434,'C10 Entry Sheet'!$A$16:$K$515,2,FALSE))</f>
        <v xml:space="preserve"> </v>
      </c>
      <c r="D434" s="203" t="str">
        <f ca="1">IF(($B434=" ")," ",VLOOKUP($B434,'C10 Entry Sheet'!$A$16:$K$515,3,FALSE))</f>
        <v xml:space="preserve"> </v>
      </c>
      <c r="E434" s="204" t="str">
        <f ca="1">IF(($B434=" ")," ",VLOOKUP($B434,'C10 Entry Sheet'!$A$16:$K$515,6,FALSE))</f>
        <v xml:space="preserve"> </v>
      </c>
      <c r="F434" s="204" t="str">
        <f ca="1">IF(($B434=" ")," ",VLOOKUP($B434,'C10 Entry Sheet'!$A$16:$K$515,4,FALSE))</f>
        <v xml:space="preserve"> </v>
      </c>
      <c r="G434" s="204" t="str">
        <f ca="1">IF(($B434=" ")," ",VLOOKUP($B434,'C10 Entry Sheet'!$A$16:$K$515,5,FALSE))</f>
        <v xml:space="preserve"> </v>
      </c>
      <c r="H434" s="209" t="str">
        <f ca="1">IF(($B434=" "),"",VLOOKUP($B434,'C10 Entry Sheet'!$A$16:$K$515,7,FALSE))</f>
        <v/>
      </c>
      <c r="I434" s="205" t="str">
        <f ca="1">IF(($B434=" ")," ",VLOOKUP($B434,'C10 Entry Sheet'!$A$16:$K$515,8,FALSE))</f>
        <v xml:space="preserve"> </v>
      </c>
      <c r="J434" s="205" t="str">
        <f ca="1">IF(($B434=" ")," ",VLOOKUP($B434,'C10 Entry Sheet'!$A$16:$K$515,9,FALSE))</f>
        <v xml:space="preserve"> </v>
      </c>
      <c r="K434" s="205" t="str">
        <f ca="1">IF(($B434=" ")," ",VLOOKUP($B434,'C10 Entry Sheet'!$A$16:$K$515,10,FALSE))</f>
        <v xml:space="preserve"> </v>
      </c>
      <c r="L434" s="209" t="str">
        <f t="shared" ca="1" si="15"/>
        <v/>
      </c>
      <c r="M434" s="318" t="str">
        <f t="shared" ca="1" si="15"/>
        <v/>
      </c>
      <c r="N434" s="321" t="str">
        <f ca="1">IF(($B434=" ")," ",VLOOKUP($B434,'C10 Entry Sheet'!$A$16:$K$515,11,FALSE))</f>
        <v xml:space="preserve"> </v>
      </c>
    </row>
    <row r="435" spans="1:14" ht="21.75" hidden="1" customHeight="1">
      <c r="A435" s="311">
        <f t="shared" si="14"/>
        <v>419</v>
      </c>
      <c r="B435" s="202" t="str">
        <f ca="1">IF(ISBLANK('C10 Entry Sheet'!A434)," ",CELL("contents",'C10 Entry Sheet'!A434))</f>
        <v xml:space="preserve"> </v>
      </c>
      <c r="C435" s="203" t="str">
        <f ca="1">IF(($B435=" ")," ",VLOOKUP($B435,'C10 Entry Sheet'!$A$16:$K$515,2,FALSE))</f>
        <v xml:space="preserve"> </v>
      </c>
      <c r="D435" s="203" t="str">
        <f ca="1">IF(($B435=" ")," ",VLOOKUP($B435,'C10 Entry Sheet'!$A$16:$K$515,3,FALSE))</f>
        <v xml:space="preserve"> </v>
      </c>
      <c r="E435" s="204" t="str">
        <f ca="1">IF(($B435=" ")," ",VLOOKUP($B435,'C10 Entry Sheet'!$A$16:$K$515,6,FALSE))</f>
        <v xml:space="preserve"> </v>
      </c>
      <c r="F435" s="204" t="str">
        <f ca="1">IF(($B435=" ")," ",VLOOKUP($B435,'C10 Entry Sheet'!$A$16:$K$515,4,FALSE))</f>
        <v xml:space="preserve"> </v>
      </c>
      <c r="G435" s="204" t="str">
        <f ca="1">IF(($B435=" ")," ",VLOOKUP($B435,'C10 Entry Sheet'!$A$16:$K$515,5,FALSE))</f>
        <v xml:space="preserve"> </v>
      </c>
      <c r="H435" s="209" t="str">
        <f ca="1">IF(($B435=" "),"",VLOOKUP($B435,'C10 Entry Sheet'!$A$16:$K$515,7,FALSE))</f>
        <v/>
      </c>
      <c r="I435" s="205" t="str">
        <f ca="1">IF(($B435=" ")," ",VLOOKUP($B435,'C10 Entry Sheet'!$A$16:$K$515,8,FALSE))</f>
        <v xml:space="preserve"> </v>
      </c>
      <c r="J435" s="205" t="str">
        <f ca="1">IF(($B435=" ")," ",VLOOKUP($B435,'C10 Entry Sheet'!$A$16:$K$515,9,FALSE))</f>
        <v xml:space="preserve"> </v>
      </c>
      <c r="K435" s="205" t="str">
        <f ca="1">IF(($B435=" ")," ",VLOOKUP($B435,'C10 Entry Sheet'!$A$16:$K$515,10,FALSE))</f>
        <v xml:space="preserve"> </v>
      </c>
      <c r="L435" s="209" t="str">
        <f t="shared" ca="1" si="15"/>
        <v/>
      </c>
      <c r="M435" s="318" t="str">
        <f t="shared" ca="1" si="15"/>
        <v/>
      </c>
      <c r="N435" s="321" t="str">
        <f ca="1">IF(($B435=" ")," ",VLOOKUP($B435,'C10 Entry Sheet'!$A$16:$K$515,11,FALSE))</f>
        <v xml:space="preserve"> </v>
      </c>
    </row>
    <row r="436" spans="1:14" ht="21.75" hidden="1" customHeight="1">
      <c r="A436" s="311">
        <f t="shared" si="14"/>
        <v>420</v>
      </c>
      <c r="B436" s="202" t="str">
        <f ca="1">IF(ISBLANK('C10 Entry Sheet'!A435)," ",CELL("contents",'C10 Entry Sheet'!A435))</f>
        <v xml:space="preserve"> </v>
      </c>
      <c r="C436" s="203" t="str">
        <f ca="1">IF(($B436=" ")," ",VLOOKUP($B436,'C10 Entry Sheet'!$A$16:$K$515,2,FALSE))</f>
        <v xml:space="preserve"> </v>
      </c>
      <c r="D436" s="203" t="str">
        <f ca="1">IF(($B436=" ")," ",VLOOKUP($B436,'C10 Entry Sheet'!$A$16:$K$515,3,FALSE))</f>
        <v xml:space="preserve"> </v>
      </c>
      <c r="E436" s="204" t="str">
        <f ca="1">IF(($B436=" ")," ",VLOOKUP($B436,'C10 Entry Sheet'!$A$16:$K$515,6,FALSE))</f>
        <v xml:space="preserve"> </v>
      </c>
      <c r="F436" s="204" t="str">
        <f ca="1">IF(($B436=" ")," ",VLOOKUP($B436,'C10 Entry Sheet'!$A$16:$K$515,4,FALSE))</f>
        <v xml:space="preserve"> </v>
      </c>
      <c r="G436" s="204" t="str">
        <f ca="1">IF(($B436=" ")," ",VLOOKUP($B436,'C10 Entry Sheet'!$A$16:$K$515,5,FALSE))</f>
        <v xml:space="preserve"> </v>
      </c>
      <c r="H436" s="209" t="str">
        <f ca="1">IF(($B436=" "),"",VLOOKUP($B436,'C10 Entry Sheet'!$A$16:$K$515,7,FALSE))</f>
        <v/>
      </c>
      <c r="I436" s="205" t="str">
        <f ca="1">IF(($B436=" ")," ",VLOOKUP($B436,'C10 Entry Sheet'!$A$16:$K$515,8,FALSE))</f>
        <v xml:space="preserve"> </v>
      </c>
      <c r="J436" s="205" t="str">
        <f ca="1">IF(($B436=" ")," ",VLOOKUP($B436,'C10 Entry Sheet'!$A$16:$K$515,9,FALSE))</f>
        <v xml:space="preserve"> </v>
      </c>
      <c r="K436" s="205" t="str">
        <f ca="1">IF(($B436=" ")," ",VLOOKUP($B436,'C10 Entry Sheet'!$A$16:$K$515,10,FALSE))</f>
        <v xml:space="preserve"> </v>
      </c>
      <c r="L436" s="209" t="str">
        <f t="shared" ca="1" si="15"/>
        <v/>
      </c>
      <c r="M436" s="318" t="str">
        <f t="shared" ca="1" si="15"/>
        <v/>
      </c>
      <c r="N436" s="321" t="str">
        <f ca="1">IF(($B436=" ")," ",VLOOKUP($B436,'C10 Entry Sheet'!$A$16:$K$515,11,FALSE))</f>
        <v xml:space="preserve"> </v>
      </c>
    </row>
    <row r="437" spans="1:14" ht="21.75" hidden="1" customHeight="1">
      <c r="A437" s="311">
        <f t="shared" si="14"/>
        <v>421</v>
      </c>
      <c r="B437" s="202" t="str">
        <f ca="1">IF(ISBLANK('C10 Entry Sheet'!A436)," ",CELL("contents",'C10 Entry Sheet'!A436))</f>
        <v xml:space="preserve"> </v>
      </c>
      <c r="C437" s="203" t="str">
        <f ca="1">IF(($B437=" ")," ",VLOOKUP($B437,'C10 Entry Sheet'!$A$16:$K$515,2,FALSE))</f>
        <v xml:space="preserve"> </v>
      </c>
      <c r="D437" s="203" t="str">
        <f ca="1">IF(($B437=" ")," ",VLOOKUP($B437,'C10 Entry Sheet'!$A$16:$K$515,3,FALSE))</f>
        <v xml:space="preserve"> </v>
      </c>
      <c r="E437" s="204" t="str">
        <f ca="1">IF(($B437=" ")," ",VLOOKUP($B437,'C10 Entry Sheet'!$A$16:$K$515,6,FALSE))</f>
        <v xml:space="preserve"> </v>
      </c>
      <c r="F437" s="204" t="str">
        <f ca="1">IF(($B437=" ")," ",VLOOKUP($B437,'C10 Entry Sheet'!$A$16:$K$515,4,FALSE))</f>
        <v xml:space="preserve"> </v>
      </c>
      <c r="G437" s="204" t="str">
        <f ca="1">IF(($B437=" ")," ",VLOOKUP($B437,'C10 Entry Sheet'!$A$16:$K$515,5,FALSE))</f>
        <v xml:space="preserve"> </v>
      </c>
      <c r="H437" s="209" t="str">
        <f ca="1">IF(($B437=" "),"",VLOOKUP($B437,'C10 Entry Sheet'!$A$16:$K$515,7,FALSE))</f>
        <v/>
      </c>
      <c r="I437" s="205" t="str">
        <f ca="1">IF(($B437=" ")," ",VLOOKUP($B437,'C10 Entry Sheet'!$A$16:$K$515,8,FALSE))</f>
        <v xml:space="preserve"> </v>
      </c>
      <c r="J437" s="205" t="str">
        <f ca="1">IF(($B437=" ")," ",VLOOKUP($B437,'C10 Entry Sheet'!$A$16:$K$515,9,FALSE))</f>
        <v xml:space="preserve"> </v>
      </c>
      <c r="K437" s="205" t="str">
        <f ca="1">IF(($B437=" ")," ",VLOOKUP($B437,'C10 Entry Sheet'!$A$16:$K$515,10,FALSE))</f>
        <v xml:space="preserve"> </v>
      </c>
      <c r="L437" s="209" t="str">
        <f t="shared" ca="1" si="15"/>
        <v/>
      </c>
      <c r="M437" s="318" t="str">
        <f t="shared" ca="1" si="15"/>
        <v/>
      </c>
      <c r="N437" s="321" t="str">
        <f ca="1">IF(($B437=" ")," ",VLOOKUP($B437,'C10 Entry Sheet'!$A$16:$K$515,11,FALSE))</f>
        <v xml:space="preserve"> </v>
      </c>
    </row>
    <row r="438" spans="1:14" ht="21.75" hidden="1" customHeight="1">
      <c r="A438" s="311">
        <f t="shared" si="14"/>
        <v>422</v>
      </c>
      <c r="B438" s="202" t="str">
        <f ca="1">IF(ISBLANK('C10 Entry Sheet'!A437)," ",CELL("contents",'C10 Entry Sheet'!A437))</f>
        <v xml:space="preserve"> </v>
      </c>
      <c r="C438" s="203" t="str">
        <f ca="1">IF(($B438=" ")," ",VLOOKUP($B438,'C10 Entry Sheet'!$A$16:$K$515,2,FALSE))</f>
        <v xml:space="preserve"> </v>
      </c>
      <c r="D438" s="203" t="str">
        <f ca="1">IF(($B438=" ")," ",VLOOKUP($B438,'C10 Entry Sheet'!$A$16:$K$515,3,FALSE))</f>
        <v xml:space="preserve"> </v>
      </c>
      <c r="E438" s="204" t="str">
        <f ca="1">IF(($B438=" ")," ",VLOOKUP($B438,'C10 Entry Sheet'!$A$16:$K$515,6,FALSE))</f>
        <v xml:space="preserve"> </v>
      </c>
      <c r="F438" s="204" t="str">
        <f ca="1">IF(($B438=" ")," ",VLOOKUP($B438,'C10 Entry Sheet'!$A$16:$K$515,4,FALSE))</f>
        <v xml:space="preserve"> </v>
      </c>
      <c r="G438" s="204" t="str">
        <f ca="1">IF(($B438=" ")," ",VLOOKUP($B438,'C10 Entry Sheet'!$A$16:$K$515,5,FALSE))</f>
        <v xml:space="preserve"> </v>
      </c>
      <c r="H438" s="209" t="str">
        <f ca="1">IF(($B438=" "),"",VLOOKUP($B438,'C10 Entry Sheet'!$A$16:$K$515,7,FALSE))</f>
        <v/>
      </c>
      <c r="I438" s="205" t="str">
        <f ca="1">IF(($B438=" ")," ",VLOOKUP($B438,'C10 Entry Sheet'!$A$16:$K$515,8,FALSE))</f>
        <v xml:space="preserve"> </v>
      </c>
      <c r="J438" s="205" t="str">
        <f ca="1">IF(($B438=" ")," ",VLOOKUP($B438,'C10 Entry Sheet'!$A$16:$K$515,9,FALSE))</f>
        <v xml:space="preserve"> </v>
      </c>
      <c r="K438" s="205" t="str">
        <f ca="1">IF(($B438=" ")," ",VLOOKUP($B438,'C10 Entry Sheet'!$A$16:$K$515,10,FALSE))</f>
        <v xml:space="preserve"> </v>
      </c>
      <c r="L438" s="209" t="str">
        <f t="shared" ca="1" si="15"/>
        <v/>
      </c>
      <c r="M438" s="318" t="str">
        <f t="shared" ca="1" si="15"/>
        <v/>
      </c>
      <c r="N438" s="321" t="str">
        <f ca="1">IF(($B438=" ")," ",VLOOKUP($B438,'C10 Entry Sheet'!$A$16:$K$515,11,FALSE))</f>
        <v xml:space="preserve"> </v>
      </c>
    </row>
    <row r="439" spans="1:14" ht="21.75" hidden="1" customHeight="1">
      <c r="A439" s="311">
        <f t="shared" si="14"/>
        <v>423</v>
      </c>
      <c r="B439" s="202" t="str">
        <f ca="1">IF(ISBLANK('C10 Entry Sheet'!A438)," ",CELL("contents",'C10 Entry Sheet'!A438))</f>
        <v xml:space="preserve"> </v>
      </c>
      <c r="C439" s="203" t="str">
        <f ca="1">IF(($B439=" ")," ",VLOOKUP($B439,'C10 Entry Sheet'!$A$16:$K$515,2,FALSE))</f>
        <v xml:space="preserve"> </v>
      </c>
      <c r="D439" s="203" t="str">
        <f ca="1">IF(($B439=" ")," ",VLOOKUP($B439,'C10 Entry Sheet'!$A$16:$K$515,3,FALSE))</f>
        <v xml:space="preserve"> </v>
      </c>
      <c r="E439" s="204" t="str">
        <f ca="1">IF(($B439=" ")," ",VLOOKUP($B439,'C10 Entry Sheet'!$A$16:$K$515,6,FALSE))</f>
        <v xml:space="preserve"> </v>
      </c>
      <c r="F439" s="204" t="str">
        <f ca="1">IF(($B439=" ")," ",VLOOKUP($B439,'C10 Entry Sheet'!$A$16:$K$515,4,FALSE))</f>
        <v xml:space="preserve"> </v>
      </c>
      <c r="G439" s="204" t="str">
        <f ca="1">IF(($B439=" ")," ",VLOOKUP($B439,'C10 Entry Sheet'!$A$16:$K$515,5,FALSE))</f>
        <v xml:space="preserve"> </v>
      </c>
      <c r="H439" s="209" t="str">
        <f ca="1">IF(($B439=" "),"",VLOOKUP($B439,'C10 Entry Sheet'!$A$16:$K$515,7,FALSE))</f>
        <v/>
      </c>
      <c r="I439" s="205" t="str">
        <f ca="1">IF(($B439=" ")," ",VLOOKUP($B439,'C10 Entry Sheet'!$A$16:$K$515,8,FALSE))</f>
        <v xml:space="preserve"> </v>
      </c>
      <c r="J439" s="205" t="str">
        <f ca="1">IF(($B439=" ")," ",VLOOKUP($B439,'C10 Entry Sheet'!$A$16:$K$515,9,FALSE))</f>
        <v xml:space="preserve"> </v>
      </c>
      <c r="K439" s="205" t="str">
        <f ca="1">IF(($B439=" ")," ",VLOOKUP($B439,'C10 Entry Sheet'!$A$16:$K$515,10,FALSE))</f>
        <v xml:space="preserve"> </v>
      </c>
      <c r="L439" s="209" t="str">
        <f t="shared" ca="1" si="15"/>
        <v/>
      </c>
      <c r="M439" s="318" t="str">
        <f t="shared" ca="1" si="15"/>
        <v/>
      </c>
      <c r="N439" s="321" t="str">
        <f ca="1">IF(($B439=" ")," ",VLOOKUP($B439,'C10 Entry Sheet'!$A$16:$K$515,11,FALSE))</f>
        <v xml:space="preserve"> </v>
      </c>
    </row>
    <row r="440" spans="1:14" ht="21.75" hidden="1" customHeight="1">
      <c r="A440" s="311">
        <f t="shared" si="14"/>
        <v>424</v>
      </c>
      <c r="B440" s="202" t="str">
        <f ca="1">IF(ISBLANK('C10 Entry Sheet'!A439)," ",CELL("contents",'C10 Entry Sheet'!A439))</f>
        <v xml:space="preserve"> </v>
      </c>
      <c r="C440" s="203" t="str">
        <f ca="1">IF(($B440=" ")," ",VLOOKUP($B440,'C10 Entry Sheet'!$A$16:$K$515,2,FALSE))</f>
        <v xml:space="preserve"> </v>
      </c>
      <c r="D440" s="203" t="str">
        <f ca="1">IF(($B440=" ")," ",VLOOKUP($B440,'C10 Entry Sheet'!$A$16:$K$515,3,FALSE))</f>
        <v xml:space="preserve"> </v>
      </c>
      <c r="E440" s="204" t="str">
        <f ca="1">IF(($B440=" ")," ",VLOOKUP($B440,'C10 Entry Sheet'!$A$16:$K$515,6,FALSE))</f>
        <v xml:space="preserve"> </v>
      </c>
      <c r="F440" s="204" t="str">
        <f ca="1">IF(($B440=" ")," ",VLOOKUP($B440,'C10 Entry Sheet'!$A$16:$K$515,4,FALSE))</f>
        <v xml:space="preserve"> </v>
      </c>
      <c r="G440" s="204" t="str">
        <f ca="1">IF(($B440=" ")," ",VLOOKUP($B440,'C10 Entry Sheet'!$A$16:$K$515,5,FALSE))</f>
        <v xml:space="preserve"> </v>
      </c>
      <c r="H440" s="209" t="str">
        <f ca="1">IF(($B440=" "),"",VLOOKUP($B440,'C10 Entry Sheet'!$A$16:$K$515,7,FALSE))</f>
        <v/>
      </c>
      <c r="I440" s="205" t="str">
        <f ca="1">IF(($B440=" ")," ",VLOOKUP($B440,'C10 Entry Sheet'!$A$16:$K$515,8,FALSE))</f>
        <v xml:space="preserve"> </v>
      </c>
      <c r="J440" s="205" t="str">
        <f ca="1">IF(($B440=" ")," ",VLOOKUP($B440,'C10 Entry Sheet'!$A$16:$K$515,9,FALSE))</f>
        <v xml:space="preserve"> </v>
      </c>
      <c r="K440" s="205" t="str">
        <f ca="1">IF(($B440=" ")," ",VLOOKUP($B440,'C10 Entry Sheet'!$A$16:$K$515,10,FALSE))</f>
        <v xml:space="preserve"> </v>
      </c>
      <c r="L440" s="209" t="str">
        <f t="shared" ca="1" si="15"/>
        <v/>
      </c>
      <c r="M440" s="318" t="str">
        <f t="shared" ca="1" si="15"/>
        <v/>
      </c>
      <c r="N440" s="321" t="str">
        <f ca="1">IF(($B440=" ")," ",VLOOKUP($B440,'C10 Entry Sheet'!$A$16:$K$515,11,FALSE))</f>
        <v xml:space="preserve"> </v>
      </c>
    </row>
    <row r="441" spans="1:14" ht="21.75" hidden="1" customHeight="1">
      <c r="A441" s="311">
        <f t="shared" si="14"/>
        <v>425</v>
      </c>
      <c r="B441" s="202" t="str">
        <f ca="1">IF(ISBLANK('C10 Entry Sheet'!A440)," ",CELL("contents",'C10 Entry Sheet'!A440))</f>
        <v xml:space="preserve"> </v>
      </c>
      <c r="C441" s="203" t="str">
        <f ca="1">IF(($B441=" ")," ",VLOOKUP($B441,'C10 Entry Sheet'!$A$16:$K$515,2,FALSE))</f>
        <v xml:space="preserve"> </v>
      </c>
      <c r="D441" s="203" t="str">
        <f ca="1">IF(($B441=" ")," ",VLOOKUP($B441,'C10 Entry Sheet'!$A$16:$K$515,3,FALSE))</f>
        <v xml:space="preserve"> </v>
      </c>
      <c r="E441" s="204" t="str">
        <f ca="1">IF(($B441=" ")," ",VLOOKUP($B441,'C10 Entry Sheet'!$A$16:$K$515,6,FALSE))</f>
        <v xml:space="preserve"> </v>
      </c>
      <c r="F441" s="204" t="str">
        <f ca="1">IF(($B441=" ")," ",VLOOKUP($B441,'C10 Entry Sheet'!$A$16:$K$515,4,FALSE))</f>
        <v xml:space="preserve"> </v>
      </c>
      <c r="G441" s="204" t="str">
        <f ca="1">IF(($B441=" ")," ",VLOOKUP($B441,'C10 Entry Sheet'!$A$16:$K$515,5,FALSE))</f>
        <v xml:space="preserve"> </v>
      </c>
      <c r="H441" s="209" t="str">
        <f ca="1">IF(($B441=" "),"",VLOOKUP($B441,'C10 Entry Sheet'!$A$16:$K$515,7,FALSE))</f>
        <v/>
      </c>
      <c r="I441" s="205" t="str">
        <f ca="1">IF(($B441=" ")," ",VLOOKUP($B441,'C10 Entry Sheet'!$A$16:$K$515,8,FALSE))</f>
        <v xml:space="preserve"> </v>
      </c>
      <c r="J441" s="205" t="str">
        <f ca="1">IF(($B441=" ")," ",VLOOKUP($B441,'C10 Entry Sheet'!$A$16:$K$515,9,FALSE))</f>
        <v xml:space="preserve"> </v>
      </c>
      <c r="K441" s="205" t="str">
        <f ca="1">IF(($B441=" ")," ",VLOOKUP($B441,'C10 Entry Sheet'!$A$16:$K$515,10,FALSE))</f>
        <v xml:space="preserve"> </v>
      </c>
      <c r="L441" s="209" t="str">
        <f t="shared" ca="1" si="15"/>
        <v/>
      </c>
      <c r="M441" s="318" t="str">
        <f t="shared" ca="1" si="15"/>
        <v/>
      </c>
      <c r="N441" s="321" t="str">
        <f ca="1">IF(($B441=" ")," ",VLOOKUP($B441,'C10 Entry Sheet'!$A$16:$K$515,11,FALSE))</f>
        <v xml:space="preserve"> </v>
      </c>
    </row>
    <row r="442" spans="1:14" ht="21.75" hidden="1" customHeight="1">
      <c r="A442" s="311">
        <f t="shared" si="14"/>
        <v>426</v>
      </c>
      <c r="B442" s="202" t="str">
        <f ca="1">IF(ISBLANK('C10 Entry Sheet'!A441)," ",CELL("contents",'C10 Entry Sheet'!A441))</f>
        <v xml:space="preserve"> </v>
      </c>
      <c r="C442" s="203" t="str">
        <f ca="1">IF(($B442=" ")," ",VLOOKUP($B442,'C10 Entry Sheet'!$A$16:$K$515,2,FALSE))</f>
        <v xml:space="preserve"> </v>
      </c>
      <c r="D442" s="203" t="str">
        <f ca="1">IF(($B442=" ")," ",VLOOKUP($B442,'C10 Entry Sheet'!$A$16:$K$515,3,FALSE))</f>
        <v xml:space="preserve"> </v>
      </c>
      <c r="E442" s="204" t="str">
        <f ca="1">IF(($B442=" ")," ",VLOOKUP($B442,'C10 Entry Sheet'!$A$16:$K$515,6,FALSE))</f>
        <v xml:space="preserve"> </v>
      </c>
      <c r="F442" s="204" t="str">
        <f ca="1">IF(($B442=" ")," ",VLOOKUP($B442,'C10 Entry Sheet'!$A$16:$K$515,4,FALSE))</f>
        <v xml:space="preserve"> </v>
      </c>
      <c r="G442" s="204" t="str">
        <f ca="1">IF(($B442=" ")," ",VLOOKUP($B442,'C10 Entry Sheet'!$A$16:$K$515,5,FALSE))</f>
        <v xml:space="preserve"> </v>
      </c>
      <c r="H442" s="209" t="str">
        <f ca="1">IF(($B442=" "),"",VLOOKUP($B442,'C10 Entry Sheet'!$A$16:$K$515,7,FALSE))</f>
        <v/>
      </c>
      <c r="I442" s="205" t="str">
        <f ca="1">IF(($B442=" ")," ",VLOOKUP($B442,'C10 Entry Sheet'!$A$16:$K$515,8,FALSE))</f>
        <v xml:space="preserve"> </v>
      </c>
      <c r="J442" s="205" t="str">
        <f ca="1">IF(($B442=" ")," ",VLOOKUP($B442,'C10 Entry Sheet'!$A$16:$K$515,9,FALSE))</f>
        <v xml:space="preserve"> </v>
      </c>
      <c r="K442" s="205" t="str">
        <f ca="1">IF(($B442=" ")," ",VLOOKUP($B442,'C10 Entry Sheet'!$A$16:$K$515,10,FALSE))</f>
        <v xml:space="preserve"> </v>
      </c>
      <c r="L442" s="209" t="str">
        <f t="shared" ca="1" si="15"/>
        <v/>
      </c>
      <c r="M442" s="318" t="str">
        <f t="shared" ca="1" si="15"/>
        <v/>
      </c>
      <c r="N442" s="321" t="str">
        <f ca="1">IF(($B442=" ")," ",VLOOKUP($B442,'C10 Entry Sheet'!$A$16:$K$515,11,FALSE))</f>
        <v xml:space="preserve"> </v>
      </c>
    </row>
    <row r="443" spans="1:14" ht="21.75" hidden="1" customHeight="1">
      <c r="A443" s="311">
        <f t="shared" si="14"/>
        <v>427</v>
      </c>
      <c r="B443" s="202" t="str">
        <f ca="1">IF(ISBLANK('C10 Entry Sheet'!A442)," ",CELL("contents",'C10 Entry Sheet'!A442))</f>
        <v xml:space="preserve"> </v>
      </c>
      <c r="C443" s="203" t="str">
        <f ca="1">IF(($B443=" ")," ",VLOOKUP($B443,'C10 Entry Sheet'!$A$16:$K$515,2,FALSE))</f>
        <v xml:space="preserve"> </v>
      </c>
      <c r="D443" s="203" t="str">
        <f ca="1">IF(($B443=" ")," ",VLOOKUP($B443,'C10 Entry Sheet'!$A$16:$K$515,3,FALSE))</f>
        <v xml:space="preserve"> </v>
      </c>
      <c r="E443" s="204" t="str">
        <f ca="1">IF(($B443=" ")," ",VLOOKUP($B443,'C10 Entry Sheet'!$A$16:$K$515,6,FALSE))</f>
        <v xml:space="preserve"> </v>
      </c>
      <c r="F443" s="204" t="str">
        <f ca="1">IF(($B443=" ")," ",VLOOKUP($B443,'C10 Entry Sheet'!$A$16:$K$515,4,FALSE))</f>
        <v xml:space="preserve"> </v>
      </c>
      <c r="G443" s="204" t="str">
        <f ca="1">IF(($B443=" ")," ",VLOOKUP($B443,'C10 Entry Sheet'!$A$16:$K$515,5,FALSE))</f>
        <v xml:space="preserve"> </v>
      </c>
      <c r="H443" s="209" t="str">
        <f ca="1">IF(($B443=" "),"",VLOOKUP($B443,'C10 Entry Sheet'!$A$16:$K$515,7,FALSE))</f>
        <v/>
      </c>
      <c r="I443" s="205" t="str">
        <f ca="1">IF(($B443=" ")," ",VLOOKUP($B443,'C10 Entry Sheet'!$A$16:$K$515,8,FALSE))</f>
        <v xml:space="preserve"> </v>
      </c>
      <c r="J443" s="205" t="str">
        <f ca="1">IF(($B443=" ")," ",VLOOKUP($B443,'C10 Entry Sheet'!$A$16:$K$515,9,FALSE))</f>
        <v xml:space="preserve"> </v>
      </c>
      <c r="K443" s="205" t="str">
        <f ca="1">IF(($B443=" ")," ",VLOOKUP($B443,'C10 Entry Sheet'!$A$16:$K$515,10,FALSE))</f>
        <v xml:space="preserve"> </v>
      </c>
      <c r="L443" s="209" t="str">
        <f t="shared" ca="1" si="15"/>
        <v/>
      </c>
      <c r="M443" s="318" t="str">
        <f t="shared" ca="1" si="15"/>
        <v/>
      </c>
      <c r="N443" s="321" t="str">
        <f ca="1">IF(($B443=" ")," ",VLOOKUP($B443,'C10 Entry Sheet'!$A$16:$K$515,11,FALSE))</f>
        <v xml:space="preserve"> </v>
      </c>
    </row>
    <row r="444" spans="1:14" ht="21.75" hidden="1" customHeight="1">
      <c r="A444" s="311">
        <f t="shared" si="14"/>
        <v>428</v>
      </c>
      <c r="B444" s="202" t="str">
        <f ca="1">IF(ISBLANK('C10 Entry Sheet'!A443)," ",CELL("contents",'C10 Entry Sheet'!A443))</f>
        <v xml:space="preserve"> </v>
      </c>
      <c r="C444" s="203" t="str">
        <f ca="1">IF(($B444=" ")," ",VLOOKUP($B444,'C10 Entry Sheet'!$A$16:$K$515,2,FALSE))</f>
        <v xml:space="preserve"> </v>
      </c>
      <c r="D444" s="203" t="str">
        <f ca="1">IF(($B444=" ")," ",VLOOKUP($B444,'C10 Entry Sheet'!$A$16:$K$515,3,FALSE))</f>
        <v xml:space="preserve"> </v>
      </c>
      <c r="E444" s="204" t="str">
        <f ca="1">IF(($B444=" ")," ",VLOOKUP($B444,'C10 Entry Sheet'!$A$16:$K$515,6,FALSE))</f>
        <v xml:space="preserve"> </v>
      </c>
      <c r="F444" s="204" t="str">
        <f ca="1">IF(($B444=" ")," ",VLOOKUP($B444,'C10 Entry Sheet'!$A$16:$K$515,4,FALSE))</f>
        <v xml:space="preserve"> </v>
      </c>
      <c r="G444" s="204" t="str">
        <f ca="1">IF(($B444=" ")," ",VLOOKUP($B444,'C10 Entry Sheet'!$A$16:$K$515,5,FALSE))</f>
        <v xml:space="preserve"> </v>
      </c>
      <c r="H444" s="209" t="str">
        <f ca="1">IF(($B444=" "),"",VLOOKUP($B444,'C10 Entry Sheet'!$A$16:$K$515,7,FALSE))</f>
        <v/>
      </c>
      <c r="I444" s="205" t="str">
        <f ca="1">IF(($B444=" ")," ",VLOOKUP($B444,'C10 Entry Sheet'!$A$16:$K$515,8,FALSE))</f>
        <v xml:space="preserve"> </v>
      </c>
      <c r="J444" s="205" t="str">
        <f ca="1">IF(($B444=" ")," ",VLOOKUP($B444,'C10 Entry Sheet'!$A$16:$K$515,9,FALSE))</f>
        <v xml:space="preserve"> </v>
      </c>
      <c r="K444" s="205" t="str">
        <f ca="1">IF(($B444=" ")," ",VLOOKUP($B444,'C10 Entry Sheet'!$A$16:$K$515,10,FALSE))</f>
        <v xml:space="preserve"> </v>
      </c>
      <c r="L444" s="209" t="str">
        <f t="shared" ca="1" si="15"/>
        <v/>
      </c>
      <c r="M444" s="318" t="str">
        <f t="shared" ca="1" si="15"/>
        <v/>
      </c>
      <c r="N444" s="321" t="str">
        <f ca="1">IF(($B444=" ")," ",VLOOKUP($B444,'C10 Entry Sheet'!$A$16:$K$515,11,FALSE))</f>
        <v xml:space="preserve"> </v>
      </c>
    </row>
    <row r="445" spans="1:14" ht="21.75" hidden="1" customHeight="1">
      <c r="A445" s="311">
        <f t="shared" si="14"/>
        <v>429</v>
      </c>
      <c r="B445" s="202" t="str">
        <f ca="1">IF(ISBLANK('C10 Entry Sheet'!A444)," ",CELL("contents",'C10 Entry Sheet'!A444))</f>
        <v xml:space="preserve"> </v>
      </c>
      <c r="C445" s="203" t="str">
        <f ca="1">IF(($B445=" ")," ",VLOOKUP($B445,'C10 Entry Sheet'!$A$16:$K$515,2,FALSE))</f>
        <v xml:space="preserve"> </v>
      </c>
      <c r="D445" s="203" t="str">
        <f ca="1">IF(($B445=" ")," ",VLOOKUP($B445,'C10 Entry Sheet'!$A$16:$K$515,3,FALSE))</f>
        <v xml:space="preserve"> </v>
      </c>
      <c r="E445" s="204" t="str">
        <f ca="1">IF(($B445=" ")," ",VLOOKUP($B445,'C10 Entry Sheet'!$A$16:$K$515,6,FALSE))</f>
        <v xml:space="preserve"> </v>
      </c>
      <c r="F445" s="204" t="str">
        <f ca="1">IF(($B445=" ")," ",VLOOKUP($B445,'C10 Entry Sheet'!$A$16:$K$515,4,FALSE))</f>
        <v xml:space="preserve"> </v>
      </c>
      <c r="G445" s="204" t="str">
        <f ca="1">IF(($B445=" ")," ",VLOOKUP($B445,'C10 Entry Sheet'!$A$16:$K$515,5,FALSE))</f>
        <v xml:space="preserve"> </v>
      </c>
      <c r="H445" s="209" t="str">
        <f ca="1">IF(($B445=" "),"",VLOOKUP($B445,'C10 Entry Sheet'!$A$16:$K$515,7,FALSE))</f>
        <v/>
      </c>
      <c r="I445" s="205" t="str">
        <f ca="1">IF(($B445=" ")," ",VLOOKUP($B445,'C10 Entry Sheet'!$A$16:$K$515,8,FALSE))</f>
        <v xml:space="preserve"> </v>
      </c>
      <c r="J445" s="205" t="str">
        <f ca="1">IF(($B445=" ")," ",VLOOKUP($B445,'C10 Entry Sheet'!$A$16:$K$515,9,FALSE))</f>
        <v xml:space="preserve"> </v>
      </c>
      <c r="K445" s="205" t="str">
        <f ca="1">IF(($B445=" ")," ",VLOOKUP($B445,'C10 Entry Sheet'!$A$16:$K$515,10,FALSE))</f>
        <v xml:space="preserve"> </v>
      </c>
      <c r="L445" s="209" t="str">
        <f t="shared" ca="1" si="15"/>
        <v/>
      </c>
      <c r="M445" s="318" t="str">
        <f t="shared" ca="1" si="15"/>
        <v/>
      </c>
      <c r="N445" s="321" t="str">
        <f ca="1">IF(($B445=" ")," ",VLOOKUP($B445,'C10 Entry Sheet'!$A$16:$K$515,11,FALSE))</f>
        <v xml:space="preserve"> </v>
      </c>
    </row>
    <row r="446" spans="1:14" ht="21.75" hidden="1" customHeight="1">
      <c r="A446" s="311">
        <f t="shared" si="14"/>
        <v>430</v>
      </c>
      <c r="B446" s="202" t="str">
        <f ca="1">IF(ISBLANK('C10 Entry Sheet'!A445)," ",CELL("contents",'C10 Entry Sheet'!A445))</f>
        <v xml:space="preserve"> </v>
      </c>
      <c r="C446" s="203" t="str">
        <f ca="1">IF(($B446=" ")," ",VLOOKUP($B446,'C10 Entry Sheet'!$A$16:$K$515,2,FALSE))</f>
        <v xml:space="preserve"> </v>
      </c>
      <c r="D446" s="203" t="str">
        <f ca="1">IF(($B446=" ")," ",VLOOKUP($B446,'C10 Entry Sheet'!$A$16:$K$515,3,FALSE))</f>
        <v xml:space="preserve"> </v>
      </c>
      <c r="E446" s="204" t="str">
        <f ca="1">IF(($B446=" ")," ",VLOOKUP($B446,'C10 Entry Sheet'!$A$16:$K$515,6,FALSE))</f>
        <v xml:space="preserve"> </v>
      </c>
      <c r="F446" s="204" t="str">
        <f ca="1">IF(($B446=" ")," ",VLOOKUP($B446,'C10 Entry Sheet'!$A$16:$K$515,4,FALSE))</f>
        <v xml:space="preserve"> </v>
      </c>
      <c r="G446" s="204" t="str">
        <f ca="1">IF(($B446=" ")," ",VLOOKUP($B446,'C10 Entry Sheet'!$A$16:$K$515,5,FALSE))</f>
        <v xml:space="preserve"> </v>
      </c>
      <c r="H446" s="209" t="str">
        <f ca="1">IF(($B446=" "),"",VLOOKUP($B446,'C10 Entry Sheet'!$A$16:$K$515,7,FALSE))</f>
        <v/>
      </c>
      <c r="I446" s="205" t="str">
        <f ca="1">IF(($B446=" ")," ",VLOOKUP($B446,'C10 Entry Sheet'!$A$16:$K$515,8,FALSE))</f>
        <v xml:space="preserve"> </v>
      </c>
      <c r="J446" s="205" t="str">
        <f ca="1">IF(($B446=" ")," ",VLOOKUP($B446,'C10 Entry Sheet'!$A$16:$K$515,9,FALSE))</f>
        <v xml:space="preserve"> </v>
      </c>
      <c r="K446" s="205" t="str">
        <f ca="1">IF(($B446=" ")," ",VLOOKUP($B446,'C10 Entry Sheet'!$A$16:$K$515,10,FALSE))</f>
        <v xml:space="preserve"> </v>
      </c>
      <c r="L446" s="209" t="str">
        <f t="shared" ca="1" si="15"/>
        <v/>
      </c>
      <c r="M446" s="318" t="str">
        <f t="shared" ca="1" si="15"/>
        <v/>
      </c>
      <c r="N446" s="321" t="str">
        <f ca="1">IF(($B446=" ")," ",VLOOKUP($B446,'C10 Entry Sheet'!$A$16:$K$515,11,FALSE))</f>
        <v xml:space="preserve"> </v>
      </c>
    </row>
    <row r="447" spans="1:14" ht="21.75" hidden="1" customHeight="1">
      <c r="A447" s="311">
        <f t="shared" si="14"/>
        <v>431</v>
      </c>
      <c r="B447" s="202" t="str">
        <f ca="1">IF(ISBLANK('C10 Entry Sheet'!A446)," ",CELL("contents",'C10 Entry Sheet'!A446))</f>
        <v xml:space="preserve"> </v>
      </c>
      <c r="C447" s="203" t="str">
        <f ca="1">IF(($B447=" ")," ",VLOOKUP($B447,'C10 Entry Sheet'!$A$16:$K$515,2,FALSE))</f>
        <v xml:space="preserve"> </v>
      </c>
      <c r="D447" s="203" t="str">
        <f ca="1">IF(($B447=" ")," ",VLOOKUP($B447,'C10 Entry Sheet'!$A$16:$K$515,3,FALSE))</f>
        <v xml:space="preserve"> </v>
      </c>
      <c r="E447" s="204" t="str">
        <f ca="1">IF(($B447=" ")," ",VLOOKUP($B447,'C10 Entry Sheet'!$A$16:$K$515,6,FALSE))</f>
        <v xml:space="preserve"> </v>
      </c>
      <c r="F447" s="204" t="str">
        <f ca="1">IF(($B447=" ")," ",VLOOKUP($B447,'C10 Entry Sheet'!$A$16:$K$515,4,FALSE))</f>
        <v xml:space="preserve"> </v>
      </c>
      <c r="G447" s="204" t="str">
        <f ca="1">IF(($B447=" ")," ",VLOOKUP($B447,'C10 Entry Sheet'!$A$16:$K$515,5,FALSE))</f>
        <v xml:space="preserve"> </v>
      </c>
      <c r="H447" s="209" t="str">
        <f ca="1">IF(($B447=" "),"",VLOOKUP($B447,'C10 Entry Sheet'!$A$16:$K$515,7,FALSE))</f>
        <v/>
      </c>
      <c r="I447" s="205" t="str">
        <f ca="1">IF(($B447=" ")," ",VLOOKUP($B447,'C10 Entry Sheet'!$A$16:$K$515,8,FALSE))</f>
        <v xml:space="preserve"> </v>
      </c>
      <c r="J447" s="205" t="str">
        <f ca="1">IF(($B447=" ")," ",VLOOKUP($B447,'C10 Entry Sheet'!$A$16:$K$515,9,FALSE))</f>
        <v xml:space="preserve"> </v>
      </c>
      <c r="K447" s="205" t="str">
        <f ca="1">IF(($B447=" ")," ",VLOOKUP($B447,'C10 Entry Sheet'!$A$16:$K$515,10,FALSE))</f>
        <v xml:space="preserve"> </v>
      </c>
      <c r="L447" s="209" t="str">
        <f t="shared" ca="1" si="15"/>
        <v/>
      </c>
      <c r="M447" s="318" t="str">
        <f t="shared" ca="1" si="15"/>
        <v/>
      </c>
      <c r="N447" s="321" t="str">
        <f ca="1">IF(($B447=" ")," ",VLOOKUP($B447,'C10 Entry Sheet'!$A$16:$K$515,11,FALSE))</f>
        <v xml:space="preserve"> </v>
      </c>
    </row>
    <row r="448" spans="1:14" ht="21.75" hidden="1" customHeight="1">
      <c r="A448" s="311">
        <f t="shared" si="14"/>
        <v>432</v>
      </c>
      <c r="B448" s="202" t="str">
        <f ca="1">IF(ISBLANK('C10 Entry Sheet'!A447)," ",CELL("contents",'C10 Entry Sheet'!A447))</f>
        <v xml:space="preserve"> </v>
      </c>
      <c r="C448" s="203" t="str">
        <f ca="1">IF(($B448=" ")," ",VLOOKUP($B448,'C10 Entry Sheet'!$A$16:$K$515,2,FALSE))</f>
        <v xml:space="preserve"> </v>
      </c>
      <c r="D448" s="203" t="str">
        <f ca="1">IF(($B448=" ")," ",VLOOKUP($B448,'C10 Entry Sheet'!$A$16:$K$515,3,FALSE))</f>
        <v xml:space="preserve"> </v>
      </c>
      <c r="E448" s="204" t="str">
        <f ca="1">IF(($B448=" ")," ",VLOOKUP($B448,'C10 Entry Sheet'!$A$16:$K$515,6,FALSE))</f>
        <v xml:space="preserve"> </v>
      </c>
      <c r="F448" s="204" t="str">
        <f ca="1">IF(($B448=" ")," ",VLOOKUP($B448,'C10 Entry Sheet'!$A$16:$K$515,4,FALSE))</f>
        <v xml:space="preserve"> </v>
      </c>
      <c r="G448" s="204" t="str">
        <f ca="1">IF(($B448=" ")," ",VLOOKUP($B448,'C10 Entry Sheet'!$A$16:$K$515,5,FALSE))</f>
        <v xml:space="preserve"> </v>
      </c>
      <c r="H448" s="209" t="str">
        <f ca="1">IF(($B448=" "),"",VLOOKUP($B448,'C10 Entry Sheet'!$A$16:$K$515,7,FALSE))</f>
        <v/>
      </c>
      <c r="I448" s="205" t="str">
        <f ca="1">IF(($B448=" ")," ",VLOOKUP($B448,'C10 Entry Sheet'!$A$16:$K$515,8,FALSE))</f>
        <v xml:space="preserve"> </v>
      </c>
      <c r="J448" s="205" t="str">
        <f ca="1">IF(($B448=" ")," ",VLOOKUP($B448,'C10 Entry Sheet'!$A$16:$K$515,9,FALSE))</f>
        <v xml:space="preserve"> </v>
      </c>
      <c r="K448" s="205" t="str">
        <f ca="1">IF(($B448=" ")," ",VLOOKUP($B448,'C10 Entry Sheet'!$A$16:$K$515,10,FALSE))</f>
        <v xml:space="preserve"> </v>
      </c>
      <c r="L448" s="209" t="str">
        <f t="shared" ca="1" si="15"/>
        <v/>
      </c>
      <c r="M448" s="318" t="str">
        <f t="shared" ca="1" si="15"/>
        <v/>
      </c>
      <c r="N448" s="321" t="str">
        <f ca="1">IF(($B448=" ")," ",VLOOKUP($B448,'C10 Entry Sheet'!$A$16:$K$515,11,FALSE))</f>
        <v xml:space="preserve"> </v>
      </c>
    </row>
    <row r="449" spans="1:14" ht="21.75" hidden="1" customHeight="1">
      <c r="A449" s="311">
        <f t="shared" si="14"/>
        <v>433</v>
      </c>
      <c r="B449" s="202" t="str">
        <f ca="1">IF(ISBLANK('C10 Entry Sheet'!A448)," ",CELL("contents",'C10 Entry Sheet'!A448))</f>
        <v xml:space="preserve"> </v>
      </c>
      <c r="C449" s="203" t="str">
        <f ca="1">IF(($B449=" ")," ",VLOOKUP($B449,'C10 Entry Sheet'!$A$16:$K$515,2,FALSE))</f>
        <v xml:space="preserve"> </v>
      </c>
      <c r="D449" s="203" t="str">
        <f ca="1">IF(($B449=" ")," ",VLOOKUP($B449,'C10 Entry Sheet'!$A$16:$K$515,3,FALSE))</f>
        <v xml:space="preserve"> </v>
      </c>
      <c r="E449" s="204" t="str">
        <f ca="1">IF(($B449=" ")," ",VLOOKUP($B449,'C10 Entry Sheet'!$A$16:$K$515,6,FALSE))</f>
        <v xml:space="preserve"> </v>
      </c>
      <c r="F449" s="204" t="str">
        <f ca="1">IF(($B449=" ")," ",VLOOKUP($B449,'C10 Entry Sheet'!$A$16:$K$515,4,FALSE))</f>
        <v xml:space="preserve"> </v>
      </c>
      <c r="G449" s="204" t="str">
        <f ca="1">IF(($B449=" ")," ",VLOOKUP($B449,'C10 Entry Sheet'!$A$16:$K$515,5,FALSE))</f>
        <v xml:space="preserve"> </v>
      </c>
      <c r="H449" s="209" t="str">
        <f ca="1">IF(($B449=" "),"",VLOOKUP($B449,'C10 Entry Sheet'!$A$16:$K$515,7,FALSE))</f>
        <v/>
      </c>
      <c r="I449" s="205" t="str">
        <f ca="1">IF(($B449=" ")," ",VLOOKUP($B449,'C10 Entry Sheet'!$A$16:$K$515,8,FALSE))</f>
        <v xml:space="preserve"> </v>
      </c>
      <c r="J449" s="205" t="str">
        <f ca="1">IF(($B449=" ")," ",VLOOKUP($B449,'C10 Entry Sheet'!$A$16:$K$515,9,FALSE))</f>
        <v xml:space="preserve"> </v>
      </c>
      <c r="K449" s="205" t="str">
        <f ca="1">IF(($B449=" ")," ",VLOOKUP($B449,'C10 Entry Sheet'!$A$16:$K$515,10,FALSE))</f>
        <v xml:space="preserve"> </v>
      </c>
      <c r="L449" s="209" t="str">
        <f t="shared" ca="1" si="15"/>
        <v/>
      </c>
      <c r="M449" s="318" t="str">
        <f t="shared" ca="1" si="15"/>
        <v/>
      </c>
      <c r="N449" s="321" t="str">
        <f ca="1">IF(($B449=" ")," ",VLOOKUP($B449,'C10 Entry Sheet'!$A$16:$K$515,11,FALSE))</f>
        <v xml:space="preserve"> </v>
      </c>
    </row>
    <row r="450" spans="1:14" ht="21.75" hidden="1" customHeight="1">
      <c r="A450" s="311">
        <f t="shared" si="14"/>
        <v>434</v>
      </c>
      <c r="B450" s="202" t="str">
        <f ca="1">IF(ISBLANK('C10 Entry Sheet'!A449)," ",CELL("contents",'C10 Entry Sheet'!A449))</f>
        <v xml:space="preserve"> </v>
      </c>
      <c r="C450" s="203" t="str">
        <f ca="1">IF(($B450=" ")," ",VLOOKUP($B450,'C10 Entry Sheet'!$A$16:$K$515,2,FALSE))</f>
        <v xml:space="preserve"> </v>
      </c>
      <c r="D450" s="203" t="str">
        <f ca="1">IF(($B450=" ")," ",VLOOKUP($B450,'C10 Entry Sheet'!$A$16:$K$515,3,FALSE))</f>
        <v xml:space="preserve"> </v>
      </c>
      <c r="E450" s="204" t="str">
        <f ca="1">IF(($B450=" ")," ",VLOOKUP($B450,'C10 Entry Sheet'!$A$16:$K$515,6,FALSE))</f>
        <v xml:space="preserve"> </v>
      </c>
      <c r="F450" s="204" t="str">
        <f ca="1">IF(($B450=" ")," ",VLOOKUP($B450,'C10 Entry Sheet'!$A$16:$K$515,4,FALSE))</f>
        <v xml:space="preserve"> </v>
      </c>
      <c r="G450" s="204" t="str">
        <f ca="1">IF(($B450=" ")," ",VLOOKUP($B450,'C10 Entry Sheet'!$A$16:$K$515,5,FALSE))</f>
        <v xml:space="preserve"> </v>
      </c>
      <c r="H450" s="209" t="str">
        <f ca="1">IF(($B450=" "),"",VLOOKUP($B450,'C10 Entry Sheet'!$A$16:$K$515,7,FALSE))</f>
        <v/>
      </c>
      <c r="I450" s="205" t="str">
        <f ca="1">IF(($B450=" ")," ",VLOOKUP($B450,'C10 Entry Sheet'!$A$16:$K$515,8,FALSE))</f>
        <v xml:space="preserve"> </v>
      </c>
      <c r="J450" s="205" t="str">
        <f ca="1">IF(($B450=" ")," ",VLOOKUP($B450,'C10 Entry Sheet'!$A$16:$K$515,9,FALSE))</f>
        <v xml:space="preserve"> </v>
      </c>
      <c r="K450" s="205" t="str">
        <f ca="1">IF(($B450=" ")," ",VLOOKUP($B450,'C10 Entry Sheet'!$A$16:$K$515,10,FALSE))</f>
        <v xml:space="preserve"> </v>
      </c>
      <c r="L450" s="209" t="str">
        <f t="shared" ca="1" si="15"/>
        <v/>
      </c>
      <c r="M450" s="318" t="str">
        <f t="shared" ca="1" si="15"/>
        <v/>
      </c>
      <c r="N450" s="321" t="str">
        <f ca="1">IF(($B450=" ")," ",VLOOKUP($B450,'C10 Entry Sheet'!$A$16:$K$515,11,FALSE))</f>
        <v xml:space="preserve"> </v>
      </c>
    </row>
    <row r="451" spans="1:14" ht="21.75" hidden="1" customHeight="1">
      <c r="A451" s="311">
        <f t="shared" si="14"/>
        <v>435</v>
      </c>
      <c r="B451" s="202" t="str">
        <f ca="1">IF(ISBLANK('C10 Entry Sheet'!A450)," ",CELL("contents",'C10 Entry Sheet'!A450))</f>
        <v xml:space="preserve"> </v>
      </c>
      <c r="C451" s="203" t="str">
        <f ca="1">IF(($B451=" ")," ",VLOOKUP($B451,'C10 Entry Sheet'!$A$16:$K$515,2,FALSE))</f>
        <v xml:space="preserve"> </v>
      </c>
      <c r="D451" s="203" t="str">
        <f ca="1">IF(($B451=" ")," ",VLOOKUP($B451,'C10 Entry Sheet'!$A$16:$K$515,3,FALSE))</f>
        <v xml:space="preserve"> </v>
      </c>
      <c r="E451" s="204" t="str">
        <f ca="1">IF(($B451=" ")," ",VLOOKUP($B451,'C10 Entry Sheet'!$A$16:$K$515,6,FALSE))</f>
        <v xml:space="preserve"> </v>
      </c>
      <c r="F451" s="204" t="str">
        <f ca="1">IF(($B451=" ")," ",VLOOKUP($B451,'C10 Entry Sheet'!$A$16:$K$515,4,FALSE))</f>
        <v xml:space="preserve"> </v>
      </c>
      <c r="G451" s="204" t="str">
        <f ca="1">IF(($B451=" ")," ",VLOOKUP($B451,'C10 Entry Sheet'!$A$16:$K$515,5,FALSE))</f>
        <v xml:space="preserve"> </v>
      </c>
      <c r="H451" s="209" t="str">
        <f ca="1">IF(($B451=" "),"",VLOOKUP($B451,'C10 Entry Sheet'!$A$16:$K$515,7,FALSE))</f>
        <v/>
      </c>
      <c r="I451" s="205" t="str">
        <f ca="1">IF(($B451=" ")," ",VLOOKUP($B451,'C10 Entry Sheet'!$A$16:$K$515,8,FALSE))</f>
        <v xml:space="preserve"> </v>
      </c>
      <c r="J451" s="205" t="str">
        <f ca="1">IF(($B451=" ")," ",VLOOKUP($B451,'C10 Entry Sheet'!$A$16:$K$515,9,FALSE))</f>
        <v xml:space="preserve"> </v>
      </c>
      <c r="K451" s="205" t="str">
        <f ca="1">IF(($B451=" ")," ",VLOOKUP($B451,'C10 Entry Sheet'!$A$16:$K$515,10,FALSE))</f>
        <v xml:space="preserve"> </v>
      </c>
      <c r="L451" s="209" t="str">
        <f t="shared" ca="1" si="15"/>
        <v/>
      </c>
      <c r="M451" s="318" t="str">
        <f t="shared" ca="1" si="15"/>
        <v/>
      </c>
      <c r="N451" s="321" t="str">
        <f ca="1">IF(($B451=" ")," ",VLOOKUP($B451,'C10 Entry Sheet'!$A$16:$K$515,11,FALSE))</f>
        <v xml:space="preserve"> </v>
      </c>
    </row>
    <row r="452" spans="1:14" ht="21.75" hidden="1" customHeight="1">
      <c r="A452" s="311">
        <f t="shared" ref="A452:A499" si="16">SUM(A451+1)</f>
        <v>436</v>
      </c>
      <c r="B452" s="202" t="str">
        <f ca="1">IF(ISBLANK('C10 Entry Sheet'!A451)," ",CELL("contents",'C10 Entry Sheet'!A451))</f>
        <v xml:space="preserve"> </v>
      </c>
      <c r="C452" s="203" t="str">
        <f ca="1">IF(($B452=" ")," ",VLOOKUP($B452,'C10 Entry Sheet'!$A$16:$K$515,2,FALSE))</f>
        <v xml:space="preserve"> </v>
      </c>
      <c r="D452" s="203" t="str">
        <f ca="1">IF(($B452=" ")," ",VLOOKUP($B452,'C10 Entry Sheet'!$A$16:$K$515,3,FALSE))</f>
        <v xml:space="preserve"> </v>
      </c>
      <c r="E452" s="204" t="str">
        <f ca="1">IF(($B452=" ")," ",VLOOKUP($B452,'C10 Entry Sheet'!$A$16:$K$515,6,FALSE))</f>
        <v xml:space="preserve"> </v>
      </c>
      <c r="F452" s="204" t="str">
        <f ca="1">IF(($B452=" ")," ",VLOOKUP($B452,'C10 Entry Sheet'!$A$16:$K$515,4,FALSE))</f>
        <v xml:space="preserve"> </v>
      </c>
      <c r="G452" s="204" t="str">
        <f ca="1">IF(($B452=" ")," ",VLOOKUP($B452,'C10 Entry Sheet'!$A$16:$K$515,5,FALSE))</f>
        <v xml:space="preserve"> </v>
      </c>
      <c r="H452" s="209" t="str">
        <f ca="1">IF(($B452=" "),"",VLOOKUP($B452,'C10 Entry Sheet'!$A$16:$K$515,7,FALSE))</f>
        <v/>
      </c>
      <c r="I452" s="205" t="str">
        <f ca="1">IF(($B452=" ")," ",VLOOKUP($B452,'C10 Entry Sheet'!$A$16:$K$515,8,FALSE))</f>
        <v xml:space="preserve"> </v>
      </c>
      <c r="J452" s="205" t="str">
        <f ca="1">IF(($B452=" ")," ",VLOOKUP($B452,'C10 Entry Sheet'!$A$16:$K$515,9,FALSE))</f>
        <v xml:space="preserve"> </v>
      </c>
      <c r="K452" s="205" t="str">
        <f ca="1">IF(($B452=" ")," ",VLOOKUP($B452,'C10 Entry Sheet'!$A$16:$K$515,10,FALSE))</f>
        <v xml:space="preserve"> </v>
      </c>
      <c r="L452" s="209" t="str">
        <f t="shared" ca="1" si="15"/>
        <v/>
      </c>
      <c r="M452" s="318" t="str">
        <f t="shared" ca="1" si="15"/>
        <v/>
      </c>
      <c r="N452" s="321" t="str">
        <f ca="1">IF(($B452=" ")," ",VLOOKUP($B452,'C10 Entry Sheet'!$A$16:$K$515,11,FALSE))</f>
        <v xml:space="preserve"> </v>
      </c>
    </row>
    <row r="453" spans="1:14" ht="21.75" hidden="1" customHeight="1">
      <c r="A453" s="311">
        <f t="shared" si="16"/>
        <v>437</v>
      </c>
      <c r="B453" s="202" t="str">
        <f ca="1">IF(ISBLANK('C10 Entry Sheet'!A452)," ",CELL("contents",'C10 Entry Sheet'!A452))</f>
        <v xml:space="preserve"> </v>
      </c>
      <c r="C453" s="203" t="str">
        <f ca="1">IF(($B453=" ")," ",VLOOKUP($B453,'C10 Entry Sheet'!$A$16:$K$515,2,FALSE))</f>
        <v xml:space="preserve"> </v>
      </c>
      <c r="D453" s="203" t="str">
        <f ca="1">IF(($B453=" ")," ",VLOOKUP($B453,'C10 Entry Sheet'!$A$16:$K$515,3,FALSE))</f>
        <v xml:space="preserve"> </v>
      </c>
      <c r="E453" s="204" t="str">
        <f ca="1">IF(($B453=" ")," ",VLOOKUP($B453,'C10 Entry Sheet'!$A$16:$K$515,6,FALSE))</f>
        <v xml:space="preserve"> </v>
      </c>
      <c r="F453" s="204" t="str">
        <f ca="1">IF(($B453=" ")," ",VLOOKUP($B453,'C10 Entry Sheet'!$A$16:$K$515,4,FALSE))</f>
        <v xml:space="preserve"> </v>
      </c>
      <c r="G453" s="204" t="str">
        <f ca="1">IF(($B453=" ")," ",VLOOKUP($B453,'C10 Entry Sheet'!$A$16:$K$515,5,FALSE))</f>
        <v xml:space="preserve"> </v>
      </c>
      <c r="H453" s="209" t="str">
        <f ca="1">IF(($B453=" "),"",VLOOKUP($B453,'C10 Entry Sheet'!$A$16:$K$515,7,FALSE))</f>
        <v/>
      </c>
      <c r="I453" s="205" t="str">
        <f ca="1">IF(($B453=" ")," ",VLOOKUP($B453,'C10 Entry Sheet'!$A$16:$K$515,8,FALSE))</f>
        <v xml:space="preserve"> </v>
      </c>
      <c r="J453" s="205" t="str">
        <f ca="1">IF(($B453=" ")," ",VLOOKUP($B453,'C10 Entry Sheet'!$A$16:$K$515,9,FALSE))</f>
        <v xml:space="preserve"> </v>
      </c>
      <c r="K453" s="205" t="str">
        <f ca="1">IF(($B453=" ")," ",VLOOKUP($B453,'C10 Entry Sheet'!$A$16:$K$515,10,FALSE))</f>
        <v xml:space="preserve"> </v>
      </c>
      <c r="L453" s="209" t="str">
        <f t="shared" ca="1" si="15"/>
        <v/>
      </c>
      <c r="M453" s="318" t="str">
        <f t="shared" ca="1" si="15"/>
        <v/>
      </c>
      <c r="N453" s="321" t="str">
        <f ca="1">IF(($B453=" ")," ",VLOOKUP($B453,'C10 Entry Sheet'!$A$16:$K$515,11,FALSE))</f>
        <v xml:space="preserve"> </v>
      </c>
    </row>
    <row r="454" spans="1:14" ht="21.75" hidden="1" customHeight="1">
      <c r="A454" s="311">
        <f t="shared" si="16"/>
        <v>438</v>
      </c>
      <c r="B454" s="202" t="str">
        <f ca="1">IF(ISBLANK('C10 Entry Sheet'!A453)," ",CELL("contents",'C10 Entry Sheet'!A453))</f>
        <v xml:space="preserve"> </v>
      </c>
      <c r="C454" s="203" t="str">
        <f ca="1">IF(($B454=" ")," ",VLOOKUP($B454,'C10 Entry Sheet'!$A$16:$K$515,2,FALSE))</f>
        <v xml:space="preserve"> </v>
      </c>
      <c r="D454" s="203" t="str">
        <f ca="1">IF(($B454=" ")," ",VLOOKUP($B454,'C10 Entry Sheet'!$A$16:$K$515,3,FALSE))</f>
        <v xml:space="preserve"> </v>
      </c>
      <c r="E454" s="204" t="str">
        <f ca="1">IF(($B454=" ")," ",VLOOKUP($B454,'C10 Entry Sheet'!$A$16:$K$515,6,FALSE))</f>
        <v xml:space="preserve"> </v>
      </c>
      <c r="F454" s="204" t="str">
        <f ca="1">IF(($B454=" ")," ",VLOOKUP($B454,'C10 Entry Sheet'!$A$16:$K$515,4,FALSE))</f>
        <v xml:space="preserve"> </v>
      </c>
      <c r="G454" s="204" t="str">
        <f ca="1">IF(($B454=" ")," ",VLOOKUP($B454,'C10 Entry Sheet'!$A$16:$K$515,5,FALSE))</f>
        <v xml:space="preserve"> </v>
      </c>
      <c r="H454" s="209" t="str">
        <f ca="1">IF(($B454=" "),"",VLOOKUP($B454,'C10 Entry Sheet'!$A$16:$K$515,7,FALSE))</f>
        <v/>
      </c>
      <c r="I454" s="205" t="str">
        <f ca="1">IF(($B454=" ")," ",VLOOKUP($B454,'C10 Entry Sheet'!$A$16:$K$515,8,FALSE))</f>
        <v xml:space="preserve"> </v>
      </c>
      <c r="J454" s="205" t="str">
        <f ca="1">IF(($B454=" ")," ",VLOOKUP($B454,'C10 Entry Sheet'!$A$16:$K$515,9,FALSE))</f>
        <v xml:space="preserve"> </v>
      </c>
      <c r="K454" s="205" t="str">
        <f ca="1">IF(($B454=" ")," ",VLOOKUP($B454,'C10 Entry Sheet'!$A$16:$K$515,10,FALSE))</f>
        <v xml:space="preserve"> </v>
      </c>
      <c r="L454" s="209" t="str">
        <f t="shared" ca="1" si="15"/>
        <v/>
      </c>
      <c r="M454" s="318" t="str">
        <f t="shared" ca="1" si="15"/>
        <v/>
      </c>
      <c r="N454" s="321" t="str">
        <f ca="1">IF(($B454=" ")," ",VLOOKUP($B454,'C10 Entry Sheet'!$A$16:$K$515,11,FALSE))</f>
        <v xml:space="preserve"> </v>
      </c>
    </row>
    <row r="455" spans="1:14" ht="21.75" hidden="1" customHeight="1">
      <c r="A455" s="311">
        <f t="shared" si="16"/>
        <v>439</v>
      </c>
      <c r="B455" s="202" t="str">
        <f ca="1">IF(ISBLANK('C10 Entry Sheet'!A454)," ",CELL("contents",'C10 Entry Sheet'!A454))</f>
        <v xml:space="preserve"> </v>
      </c>
      <c r="C455" s="203" t="str">
        <f ca="1">IF(($B455=" ")," ",VLOOKUP($B455,'C10 Entry Sheet'!$A$16:$K$515,2,FALSE))</f>
        <v xml:space="preserve"> </v>
      </c>
      <c r="D455" s="203" t="str">
        <f ca="1">IF(($B455=" ")," ",VLOOKUP($B455,'C10 Entry Sheet'!$A$16:$K$515,3,FALSE))</f>
        <v xml:space="preserve"> </v>
      </c>
      <c r="E455" s="204" t="str">
        <f ca="1">IF(($B455=" ")," ",VLOOKUP($B455,'C10 Entry Sheet'!$A$16:$K$515,6,FALSE))</f>
        <v xml:space="preserve"> </v>
      </c>
      <c r="F455" s="204" t="str">
        <f ca="1">IF(($B455=" ")," ",VLOOKUP($B455,'C10 Entry Sheet'!$A$16:$K$515,4,FALSE))</f>
        <v xml:space="preserve"> </v>
      </c>
      <c r="G455" s="204" t="str">
        <f ca="1">IF(($B455=" ")," ",VLOOKUP($B455,'C10 Entry Sheet'!$A$16:$K$515,5,FALSE))</f>
        <v xml:space="preserve"> </v>
      </c>
      <c r="H455" s="209" t="str">
        <f ca="1">IF(($B455=" "),"",VLOOKUP($B455,'C10 Entry Sheet'!$A$16:$K$515,7,FALSE))</f>
        <v/>
      </c>
      <c r="I455" s="205" t="str">
        <f ca="1">IF(($B455=" ")," ",VLOOKUP($B455,'C10 Entry Sheet'!$A$16:$K$515,8,FALSE))</f>
        <v xml:space="preserve"> </v>
      </c>
      <c r="J455" s="205" t="str">
        <f ca="1">IF(($B455=" ")," ",VLOOKUP($B455,'C10 Entry Sheet'!$A$16:$K$515,9,FALSE))</f>
        <v xml:space="preserve"> </v>
      </c>
      <c r="K455" s="205" t="str">
        <f ca="1">IF(($B455=" ")," ",VLOOKUP($B455,'C10 Entry Sheet'!$A$16:$K$515,10,FALSE))</f>
        <v xml:space="preserve"> </v>
      </c>
      <c r="L455" s="209" t="str">
        <f t="shared" ca="1" si="15"/>
        <v/>
      </c>
      <c r="M455" s="318" t="str">
        <f t="shared" ca="1" si="15"/>
        <v/>
      </c>
      <c r="N455" s="321" t="str">
        <f ca="1">IF(($B455=" ")," ",VLOOKUP($B455,'C10 Entry Sheet'!$A$16:$K$515,11,FALSE))</f>
        <v xml:space="preserve"> </v>
      </c>
    </row>
    <row r="456" spans="1:14" ht="21.75" hidden="1" customHeight="1">
      <c r="A456" s="311">
        <f t="shared" si="16"/>
        <v>440</v>
      </c>
      <c r="B456" s="202" t="str">
        <f ca="1">IF(ISBLANK('C10 Entry Sheet'!A455)," ",CELL("contents",'C10 Entry Sheet'!A455))</f>
        <v xml:space="preserve"> </v>
      </c>
      <c r="C456" s="203" t="str">
        <f ca="1">IF(($B456=" ")," ",VLOOKUP($B456,'C10 Entry Sheet'!$A$16:$K$515,2,FALSE))</f>
        <v xml:space="preserve"> </v>
      </c>
      <c r="D456" s="203" t="str">
        <f ca="1">IF(($B456=" ")," ",VLOOKUP($B456,'C10 Entry Sheet'!$A$16:$K$515,3,FALSE))</f>
        <v xml:space="preserve"> </v>
      </c>
      <c r="E456" s="204" t="str">
        <f ca="1">IF(($B456=" ")," ",VLOOKUP($B456,'C10 Entry Sheet'!$A$16:$K$515,6,FALSE))</f>
        <v xml:space="preserve"> </v>
      </c>
      <c r="F456" s="204" t="str">
        <f ca="1">IF(($B456=" ")," ",VLOOKUP($B456,'C10 Entry Sheet'!$A$16:$K$515,4,FALSE))</f>
        <v xml:space="preserve"> </v>
      </c>
      <c r="G456" s="204" t="str">
        <f ca="1">IF(($B456=" ")," ",VLOOKUP($B456,'C10 Entry Sheet'!$A$16:$K$515,5,FALSE))</f>
        <v xml:space="preserve"> </v>
      </c>
      <c r="H456" s="209" t="str">
        <f ca="1">IF(($B456=" "),"",VLOOKUP($B456,'C10 Entry Sheet'!$A$16:$K$515,7,FALSE))</f>
        <v/>
      </c>
      <c r="I456" s="205" t="str">
        <f ca="1">IF(($B456=" ")," ",VLOOKUP($B456,'C10 Entry Sheet'!$A$16:$K$515,8,FALSE))</f>
        <v xml:space="preserve"> </v>
      </c>
      <c r="J456" s="205" t="str">
        <f ca="1">IF(($B456=" ")," ",VLOOKUP($B456,'C10 Entry Sheet'!$A$16:$K$515,9,FALSE))</f>
        <v xml:space="preserve"> </v>
      </c>
      <c r="K456" s="205" t="str">
        <f ca="1">IF(($B456=" ")," ",VLOOKUP($B456,'C10 Entry Sheet'!$A$16:$K$515,10,FALSE))</f>
        <v xml:space="preserve"> </v>
      </c>
      <c r="L456" s="209" t="str">
        <f t="shared" ca="1" si="15"/>
        <v/>
      </c>
      <c r="M456" s="318" t="str">
        <f t="shared" ca="1" si="15"/>
        <v/>
      </c>
      <c r="N456" s="321" t="str">
        <f ca="1">IF(($B456=" ")," ",VLOOKUP($B456,'C10 Entry Sheet'!$A$16:$K$515,11,FALSE))</f>
        <v xml:space="preserve"> </v>
      </c>
    </row>
    <row r="457" spans="1:14" ht="21.75" hidden="1" customHeight="1">
      <c r="A457" s="311">
        <f t="shared" si="16"/>
        <v>441</v>
      </c>
      <c r="B457" s="202" t="str">
        <f ca="1">IF(ISBLANK('C10 Entry Sheet'!A456)," ",CELL("contents",'C10 Entry Sheet'!A456))</f>
        <v xml:space="preserve"> </v>
      </c>
      <c r="C457" s="203" t="str">
        <f ca="1">IF(($B457=" ")," ",VLOOKUP($B457,'C10 Entry Sheet'!$A$16:$K$515,2,FALSE))</f>
        <v xml:space="preserve"> </v>
      </c>
      <c r="D457" s="203" t="str">
        <f ca="1">IF(($B457=" ")," ",VLOOKUP($B457,'C10 Entry Sheet'!$A$16:$K$515,3,FALSE))</f>
        <v xml:space="preserve"> </v>
      </c>
      <c r="E457" s="204" t="str">
        <f ca="1">IF(($B457=" ")," ",VLOOKUP($B457,'C10 Entry Sheet'!$A$16:$K$515,6,FALSE))</f>
        <v xml:space="preserve"> </v>
      </c>
      <c r="F457" s="204" t="str">
        <f ca="1">IF(($B457=" ")," ",VLOOKUP($B457,'C10 Entry Sheet'!$A$16:$K$515,4,FALSE))</f>
        <v xml:space="preserve"> </v>
      </c>
      <c r="G457" s="204" t="str">
        <f ca="1">IF(($B457=" ")," ",VLOOKUP($B457,'C10 Entry Sheet'!$A$16:$K$515,5,FALSE))</f>
        <v xml:space="preserve"> </v>
      </c>
      <c r="H457" s="209" t="str">
        <f ca="1">IF(($B457=" "),"",VLOOKUP($B457,'C10 Entry Sheet'!$A$16:$K$515,7,FALSE))</f>
        <v/>
      </c>
      <c r="I457" s="205" t="str">
        <f ca="1">IF(($B457=" ")," ",VLOOKUP($B457,'C10 Entry Sheet'!$A$16:$K$515,8,FALSE))</f>
        <v xml:space="preserve"> </v>
      </c>
      <c r="J457" s="205" t="str">
        <f ca="1">IF(($B457=" ")," ",VLOOKUP($B457,'C10 Entry Sheet'!$A$16:$K$515,9,FALSE))</f>
        <v xml:space="preserve"> </v>
      </c>
      <c r="K457" s="205" t="str">
        <f ca="1">IF(($B457=" ")," ",VLOOKUP($B457,'C10 Entry Sheet'!$A$16:$K$515,10,FALSE))</f>
        <v xml:space="preserve"> </v>
      </c>
      <c r="L457" s="209" t="str">
        <f t="shared" ca="1" si="15"/>
        <v/>
      </c>
      <c r="M457" s="318" t="str">
        <f t="shared" ca="1" si="15"/>
        <v/>
      </c>
      <c r="N457" s="321" t="str">
        <f ca="1">IF(($B457=" ")," ",VLOOKUP($B457,'C10 Entry Sheet'!$A$16:$K$515,11,FALSE))</f>
        <v xml:space="preserve"> </v>
      </c>
    </row>
    <row r="458" spans="1:14" ht="21.75" hidden="1" customHeight="1">
      <c r="A458" s="311">
        <f t="shared" si="16"/>
        <v>442</v>
      </c>
      <c r="B458" s="202" t="str">
        <f ca="1">IF(ISBLANK('C10 Entry Sheet'!A457)," ",CELL("contents",'C10 Entry Sheet'!A457))</f>
        <v xml:space="preserve"> </v>
      </c>
      <c r="C458" s="203" t="str">
        <f ca="1">IF(($B458=" ")," ",VLOOKUP($B458,'C10 Entry Sheet'!$A$16:$K$515,2,FALSE))</f>
        <v xml:space="preserve"> </v>
      </c>
      <c r="D458" s="203" t="str">
        <f ca="1">IF(($B458=" ")," ",VLOOKUP($B458,'C10 Entry Sheet'!$A$16:$K$515,3,FALSE))</f>
        <v xml:space="preserve"> </v>
      </c>
      <c r="E458" s="204" t="str">
        <f ca="1">IF(($B458=" ")," ",VLOOKUP($B458,'C10 Entry Sheet'!$A$16:$K$515,6,FALSE))</f>
        <v xml:space="preserve"> </v>
      </c>
      <c r="F458" s="204" t="str">
        <f ca="1">IF(($B458=" ")," ",VLOOKUP($B458,'C10 Entry Sheet'!$A$16:$K$515,4,FALSE))</f>
        <v xml:space="preserve"> </v>
      </c>
      <c r="G458" s="204" t="str">
        <f ca="1">IF(($B458=" ")," ",VLOOKUP($B458,'C10 Entry Sheet'!$A$16:$K$515,5,FALSE))</f>
        <v xml:space="preserve"> </v>
      </c>
      <c r="H458" s="209" t="str">
        <f ca="1">IF(($B458=" "),"",VLOOKUP($B458,'C10 Entry Sheet'!$A$16:$K$515,7,FALSE))</f>
        <v/>
      </c>
      <c r="I458" s="205" t="str">
        <f ca="1">IF(($B458=" ")," ",VLOOKUP($B458,'C10 Entry Sheet'!$A$16:$K$515,8,FALSE))</f>
        <v xml:space="preserve"> </v>
      </c>
      <c r="J458" s="205" t="str">
        <f ca="1">IF(($B458=" ")," ",VLOOKUP($B458,'C10 Entry Sheet'!$A$16:$K$515,9,FALSE))</f>
        <v xml:space="preserve"> </v>
      </c>
      <c r="K458" s="205" t="str">
        <f ca="1">IF(($B458=" ")," ",VLOOKUP($B458,'C10 Entry Sheet'!$A$16:$K$515,10,FALSE))</f>
        <v xml:space="preserve"> </v>
      </c>
      <c r="L458" s="209" t="str">
        <f t="shared" ca="1" si="15"/>
        <v/>
      </c>
      <c r="M458" s="318" t="str">
        <f t="shared" ca="1" si="15"/>
        <v/>
      </c>
      <c r="N458" s="321" t="str">
        <f ca="1">IF(($B458=" ")," ",VLOOKUP($B458,'C10 Entry Sheet'!$A$16:$K$515,11,FALSE))</f>
        <v xml:space="preserve"> </v>
      </c>
    </row>
    <row r="459" spans="1:14" ht="21.75" hidden="1" customHeight="1">
      <c r="A459" s="311">
        <f t="shared" si="16"/>
        <v>443</v>
      </c>
      <c r="B459" s="202" t="str">
        <f ca="1">IF(ISBLANK('C10 Entry Sheet'!A458)," ",CELL("contents",'C10 Entry Sheet'!A458))</f>
        <v xml:space="preserve"> </v>
      </c>
      <c r="C459" s="203" t="str">
        <f ca="1">IF(($B459=" ")," ",VLOOKUP($B459,'C10 Entry Sheet'!$A$16:$K$515,2,FALSE))</f>
        <v xml:space="preserve"> </v>
      </c>
      <c r="D459" s="203" t="str">
        <f ca="1">IF(($B459=" ")," ",VLOOKUP($B459,'C10 Entry Sheet'!$A$16:$K$515,3,FALSE))</f>
        <v xml:space="preserve"> </v>
      </c>
      <c r="E459" s="204" t="str">
        <f ca="1">IF(($B459=" ")," ",VLOOKUP($B459,'C10 Entry Sheet'!$A$16:$K$515,6,FALSE))</f>
        <v xml:space="preserve"> </v>
      </c>
      <c r="F459" s="204" t="str">
        <f ca="1">IF(($B459=" ")," ",VLOOKUP($B459,'C10 Entry Sheet'!$A$16:$K$515,4,FALSE))</f>
        <v xml:space="preserve"> </v>
      </c>
      <c r="G459" s="204" t="str">
        <f ca="1">IF(($B459=" ")," ",VLOOKUP($B459,'C10 Entry Sheet'!$A$16:$K$515,5,FALSE))</f>
        <v xml:space="preserve"> </v>
      </c>
      <c r="H459" s="209" t="str">
        <f ca="1">IF(($B459=" "),"",VLOOKUP($B459,'C10 Entry Sheet'!$A$16:$K$515,7,FALSE))</f>
        <v/>
      </c>
      <c r="I459" s="205" t="str">
        <f ca="1">IF(($B459=" ")," ",VLOOKUP($B459,'C10 Entry Sheet'!$A$16:$K$515,8,FALSE))</f>
        <v xml:space="preserve"> </v>
      </c>
      <c r="J459" s="205" t="str">
        <f ca="1">IF(($B459=" ")," ",VLOOKUP($B459,'C10 Entry Sheet'!$A$16:$K$515,9,FALSE))</f>
        <v xml:space="preserve"> </v>
      </c>
      <c r="K459" s="205" t="str">
        <f ca="1">IF(($B459=" ")," ",VLOOKUP($B459,'C10 Entry Sheet'!$A$16:$K$515,10,FALSE))</f>
        <v xml:space="preserve"> </v>
      </c>
      <c r="L459" s="209" t="str">
        <f t="shared" ca="1" si="15"/>
        <v/>
      </c>
      <c r="M459" s="318" t="str">
        <f t="shared" ca="1" si="15"/>
        <v/>
      </c>
      <c r="N459" s="321" t="str">
        <f ca="1">IF(($B459=" ")," ",VLOOKUP($B459,'C10 Entry Sheet'!$A$16:$K$515,11,FALSE))</f>
        <v xml:space="preserve"> </v>
      </c>
    </row>
    <row r="460" spans="1:14" ht="21.75" hidden="1" customHeight="1">
      <c r="A460" s="311">
        <f t="shared" si="16"/>
        <v>444</v>
      </c>
      <c r="B460" s="202" t="str">
        <f ca="1">IF(ISBLANK('C10 Entry Sheet'!A459)," ",CELL("contents",'C10 Entry Sheet'!A459))</f>
        <v xml:space="preserve"> </v>
      </c>
      <c r="C460" s="203" t="str">
        <f ca="1">IF(($B460=" ")," ",VLOOKUP($B460,'C10 Entry Sheet'!$A$16:$K$515,2,FALSE))</f>
        <v xml:space="preserve"> </v>
      </c>
      <c r="D460" s="203" t="str">
        <f ca="1">IF(($B460=" ")," ",VLOOKUP($B460,'C10 Entry Sheet'!$A$16:$K$515,3,FALSE))</f>
        <v xml:space="preserve"> </v>
      </c>
      <c r="E460" s="204" t="str">
        <f ca="1">IF(($B460=" ")," ",VLOOKUP($B460,'C10 Entry Sheet'!$A$16:$K$515,6,FALSE))</f>
        <v xml:space="preserve"> </v>
      </c>
      <c r="F460" s="204" t="str">
        <f ca="1">IF(($B460=" ")," ",VLOOKUP($B460,'C10 Entry Sheet'!$A$16:$K$515,4,FALSE))</f>
        <v xml:space="preserve"> </v>
      </c>
      <c r="G460" s="204" t="str">
        <f ca="1">IF(($B460=" ")," ",VLOOKUP($B460,'C10 Entry Sheet'!$A$16:$K$515,5,FALSE))</f>
        <v xml:space="preserve"> </v>
      </c>
      <c r="H460" s="209" t="str">
        <f ca="1">IF(($B460=" "),"",VLOOKUP($B460,'C10 Entry Sheet'!$A$16:$K$515,7,FALSE))</f>
        <v/>
      </c>
      <c r="I460" s="205" t="str">
        <f ca="1">IF(($B460=" ")," ",VLOOKUP($B460,'C10 Entry Sheet'!$A$16:$K$515,8,FALSE))</f>
        <v xml:space="preserve"> </v>
      </c>
      <c r="J460" s="205" t="str">
        <f ca="1">IF(($B460=" ")," ",VLOOKUP($B460,'C10 Entry Sheet'!$A$16:$K$515,9,FALSE))</f>
        <v xml:space="preserve"> </v>
      </c>
      <c r="K460" s="205" t="str">
        <f ca="1">IF(($B460=" ")," ",VLOOKUP($B460,'C10 Entry Sheet'!$A$16:$K$515,10,FALSE))</f>
        <v xml:space="preserve"> </v>
      </c>
      <c r="L460" s="209" t="str">
        <f t="shared" ca="1" si="15"/>
        <v/>
      </c>
      <c r="M460" s="318" t="str">
        <f t="shared" ca="1" si="15"/>
        <v/>
      </c>
      <c r="N460" s="321" t="str">
        <f ca="1">IF(($B460=" ")," ",VLOOKUP($B460,'C10 Entry Sheet'!$A$16:$K$515,11,FALSE))</f>
        <v xml:space="preserve"> </v>
      </c>
    </row>
    <row r="461" spans="1:14" ht="21.75" hidden="1" customHeight="1">
      <c r="A461" s="311">
        <f t="shared" si="16"/>
        <v>445</v>
      </c>
      <c r="B461" s="202" t="str">
        <f ca="1">IF(ISBLANK('C10 Entry Sheet'!A460)," ",CELL("contents",'C10 Entry Sheet'!A460))</f>
        <v xml:space="preserve"> </v>
      </c>
      <c r="C461" s="203" t="str">
        <f ca="1">IF(($B461=" ")," ",VLOOKUP($B461,'C10 Entry Sheet'!$A$16:$K$515,2,FALSE))</f>
        <v xml:space="preserve"> </v>
      </c>
      <c r="D461" s="203" t="str">
        <f ca="1">IF(($B461=" ")," ",VLOOKUP($B461,'C10 Entry Sheet'!$A$16:$K$515,3,FALSE))</f>
        <v xml:space="preserve"> </v>
      </c>
      <c r="E461" s="204" t="str">
        <f ca="1">IF(($B461=" ")," ",VLOOKUP($B461,'C10 Entry Sheet'!$A$16:$K$515,6,FALSE))</f>
        <v xml:space="preserve"> </v>
      </c>
      <c r="F461" s="204" t="str">
        <f ca="1">IF(($B461=" ")," ",VLOOKUP($B461,'C10 Entry Sheet'!$A$16:$K$515,4,FALSE))</f>
        <v xml:space="preserve"> </v>
      </c>
      <c r="G461" s="204" t="str">
        <f ca="1">IF(($B461=" ")," ",VLOOKUP($B461,'C10 Entry Sheet'!$A$16:$K$515,5,FALSE))</f>
        <v xml:space="preserve"> </v>
      </c>
      <c r="H461" s="209" t="str">
        <f ca="1">IF(($B461=" "),"",VLOOKUP($B461,'C10 Entry Sheet'!$A$16:$K$515,7,FALSE))</f>
        <v/>
      </c>
      <c r="I461" s="205" t="str">
        <f ca="1">IF(($B461=" ")," ",VLOOKUP($B461,'C10 Entry Sheet'!$A$16:$K$515,8,FALSE))</f>
        <v xml:space="preserve"> </v>
      </c>
      <c r="J461" s="205" t="str">
        <f ca="1">IF(($B461=" ")," ",VLOOKUP($B461,'C10 Entry Sheet'!$A$16:$K$515,9,FALSE))</f>
        <v xml:space="preserve"> </v>
      </c>
      <c r="K461" s="205" t="str">
        <f ca="1">IF(($B461=" ")," ",VLOOKUP($B461,'C10 Entry Sheet'!$A$16:$K$515,10,FALSE))</f>
        <v xml:space="preserve"> </v>
      </c>
      <c r="L461" s="209" t="str">
        <f t="shared" ca="1" si="15"/>
        <v/>
      </c>
      <c r="M461" s="318" t="str">
        <f t="shared" ca="1" si="15"/>
        <v/>
      </c>
      <c r="N461" s="321" t="str">
        <f ca="1">IF(($B461=" ")," ",VLOOKUP($B461,'C10 Entry Sheet'!$A$16:$K$515,11,FALSE))</f>
        <v xml:space="preserve"> </v>
      </c>
    </row>
    <row r="462" spans="1:14" ht="21.75" hidden="1" customHeight="1">
      <c r="A462" s="311">
        <f t="shared" si="16"/>
        <v>446</v>
      </c>
      <c r="B462" s="202" t="str">
        <f ca="1">IF(ISBLANK('C10 Entry Sheet'!A461)," ",CELL("contents",'C10 Entry Sheet'!A461))</f>
        <v xml:space="preserve"> </v>
      </c>
      <c r="C462" s="203" t="str">
        <f ca="1">IF(($B462=" ")," ",VLOOKUP($B462,'C10 Entry Sheet'!$A$16:$K$515,2,FALSE))</f>
        <v xml:space="preserve"> </v>
      </c>
      <c r="D462" s="203" t="str">
        <f ca="1">IF(($B462=" ")," ",VLOOKUP($B462,'C10 Entry Sheet'!$A$16:$K$515,3,FALSE))</f>
        <v xml:space="preserve"> </v>
      </c>
      <c r="E462" s="204" t="str">
        <f ca="1">IF(($B462=" ")," ",VLOOKUP($B462,'C10 Entry Sheet'!$A$16:$K$515,6,FALSE))</f>
        <v xml:space="preserve"> </v>
      </c>
      <c r="F462" s="204" t="str">
        <f ca="1">IF(($B462=" ")," ",VLOOKUP($B462,'C10 Entry Sheet'!$A$16:$K$515,4,FALSE))</f>
        <v xml:space="preserve"> </v>
      </c>
      <c r="G462" s="204" t="str">
        <f ca="1">IF(($B462=" ")," ",VLOOKUP($B462,'C10 Entry Sheet'!$A$16:$K$515,5,FALSE))</f>
        <v xml:space="preserve"> </v>
      </c>
      <c r="H462" s="209" t="str">
        <f ca="1">IF(($B462=" "),"",VLOOKUP($B462,'C10 Entry Sheet'!$A$16:$K$515,7,FALSE))</f>
        <v/>
      </c>
      <c r="I462" s="205" t="str">
        <f ca="1">IF(($B462=" ")," ",VLOOKUP($B462,'C10 Entry Sheet'!$A$16:$K$515,8,FALSE))</f>
        <v xml:space="preserve"> </v>
      </c>
      <c r="J462" s="205" t="str">
        <f ca="1">IF(($B462=" ")," ",VLOOKUP($B462,'C10 Entry Sheet'!$A$16:$K$515,9,FALSE))</f>
        <v xml:space="preserve"> </v>
      </c>
      <c r="K462" s="205" t="str">
        <f ca="1">IF(($B462=" ")," ",VLOOKUP($B462,'C10 Entry Sheet'!$A$16:$K$515,10,FALSE))</f>
        <v xml:space="preserve"> </v>
      </c>
      <c r="L462" s="209" t="str">
        <f t="shared" ca="1" si="15"/>
        <v/>
      </c>
      <c r="M462" s="318" t="str">
        <f t="shared" ca="1" si="15"/>
        <v/>
      </c>
      <c r="N462" s="321" t="str">
        <f ca="1">IF(($B462=" ")," ",VLOOKUP($B462,'C10 Entry Sheet'!$A$16:$K$515,11,FALSE))</f>
        <v xml:space="preserve"> </v>
      </c>
    </row>
    <row r="463" spans="1:14" ht="21.75" hidden="1" customHeight="1">
      <c r="A463" s="311">
        <f t="shared" si="16"/>
        <v>447</v>
      </c>
      <c r="B463" s="202" t="str">
        <f ca="1">IF(ISBLANK('C10 Entry Sheet'!A462)," ",CELL("contents",'C10 Entry Sheet'!A462))</f>
        <v xml:space="preserve"> </v>
      </c>
      <c r="C463" s="203" t="str">
        <f ca="1">IF(($B463=" ")," ",VLOOKUP($B463,'C10 Entry Sheet'!$A$16:$K$515,2,FALSE))</f>
        <v xml:space="preserve"> </v>
      </c>
      <c r="D463" s="203" t="str">
        <f ca="1">IF(($B463=" ")," ",VLOOKUP($B463,'C10 Entry Sheet'!$A$16:$K$515,3,FALSE))</f>
        <v xml:space="preserve"> </v>
      </c>
      <c r="E463" s="204" t="str">
        <f ca="1">IF(($B463=" ")," ",VLOOKUP($B463,'C10 Entry Sheet'!$A$16:$K$515,6,FALSE))</f>
        <v xml:space="preserve"> </v>
      </c>
      <c r="F463" s="204" t="str">
        <f ca="1">IF(($B463=" ")," ",VLOOKUP($B463,'C10 Entry Sheet'!$A$16:$K$515,4,FALSE))</f>
        <v xml:space="preserve"> </v>
      </c>
      <c r="G463" s="204" t="str">
        <f ca="1">IF(($B463=" ")," ",VLOOKUP($B463,'C10 Entry Sheet'!$A$16:$K$515,5,FALSE))</f>
        <v xml:space="preserve"> </v>
      </c>
      <c r="H463" s="209" t="str">
        <f ca="1">IF(($B463=" "),"",VLOOKUP($B463,'C10 Entry Sheet'!$A$16:$K$515,7,FALSE))</f>
        <v/>
      </c>
      <c r="I463" s="205" t="str">
        <f ca="1">IF(($B463=" ")," ",VLOOKUP($B463,'C10 Entry Sheet'!$A$16:$K$515,8,FALSE))</f>
        <v xml:space="preserve"> </v>
      </c>
      <c r="J463" s="205" t="str">
        <f ca="1">IF(($B463=" ")," ",VLOOKUP($B463,'C10 Entry Sheet'!$A$16:$K$515,9,FALSE))</f>
        <v xml:space="preserve"> </v>
      </c>
      <c r="K463" s="205" t="str">
        <f ca="1">IF(($B463=" ")," ",VLOOKUP($B463,'C10 Entry Sheet'!$A$16:$K$515,10,FALSE))</f>
        <v xml:space="preserve"> </v>
      </c>
      <c r="L463" s="209" t="str">
        <f t="shared" ca="1" si="15"/>
        <v/>
      </c>
      <c r="M463" s="318" t="str">
        <f t="shared" ca="1" si="15"/>
        <v/>
      </c>
      <c r="N463" s="321" t="str">
        <f ca="1">IF(($B463=" ")," ",VLOOKUP($B463,'C10 Entry Sheet'!$A$16:$K$515,11,FALSE))</f>
        <v xml:space="preserve"> </v>
      </c>
    </row>
    <row r="464" spans="1:14" ht="21.75" hidden="1" customHeight="1">
      <c r="A464" s="311">
        <f t="shared" si="16"/>
        <v>448</v>
      </c>
      <c r="B464" s="202" t="str">
        <f ca="1">IF(ISBLANK('C10 Entry Sheet'!A463)," ",CELL("contents",'C10 Entry Sheet'!A463))</f>
        <v xml:space="preserve"> </v>
      </c>
      <c r="C464" s="203" t="str">
        <f ca="1">IF(($B464=" ")," ",VLOOKUP($B464,'C10 Entry Sheet'!$A$16:$K$515,2,FALSE))</f>
        <v xml:space="preserve"> </v>
      </c>
      <c r="D464" s="203" t="str">
        <f ca="1">IF(($B464=" ")," ",VLOOKUP($B464,'C10 Entry Sheet'!$A$16:$K$515,3,FALSE))</f>
        <v xml:space="preserve"> </v>
      </c>
      <c r="E464" s="204" t="str">
        <f ca="1">IF(($B464=" ")," ",VLOOKUP($B464,'C10 Entry Sheet'!$A$16:$K$515,6,FALSE))</f>
        <v xml:space="preserve"> </v>
      </c>
      <c r="F464" s="204" t="str">
        <f ca="1">IF(($B464=" ")," ",VLOOKUP($B464,'C10 Entry Sheet'!$A$16:$K$515,4,FALSE))</f>
        <v xml:space="preserve"> </v>
      </c>
      <c r="G464" s="204" t="str">
        <f ca="1">IF(($B464=" ")," ",VLOOKUP($B464,'C10 Entry Sheet'!$A$16:$K$515,5,FALSE))</f>
        <v xml:space="preserve"> </v>
      </c>
      <c r="H464" s="209" t="str">
        <f ca="1">IF(($B464=" "),"",VLOOKUP($B464,'C10 Entry Sheet'!$A$16:$K$515,7,FALSE))</f>
        <v/>
      </c>
      <c r="I464" s="205" t="str">
        <f ca="1">IF(($B464=" ")," ",VLOOKUP($B464,'C10 Entry Sheet'!$A$16:$K$515,8,FALSE))</f>
        <v xml:space="preserve"> </v>
      </c>
      <c r="J464" s="205" t="str">
        <f ca="1">IF(($B464=" ")," ",VLOOKUP($B464,'C10 Entry Sheet'!$A$16:$K$515,9,FALSE))</f>
        <v xml:space="preserve"> </v>
      </c>
      <c r="K464" s="205" t="str">
        <f ca="1">IF(($B464=" ")," ",VLOOKUP($B464,'C10 Entry Sheet'!$A$16:$K$515,10,FALSE))</f>
        <v xml:space="preserve"> </v>
      </c>
      <c r="L464" s="209" t="str">
        <f t="shared" ca="1" si="15"/>
        <v/>
      </c>
      <c r="M464" s="318" t="str">
        <f t="shared" ca="1" si="15"/>
        <v/>
      </c>
      <c r="N464" s="321" t="str">
        <f ca="1">IF(($B464=" ")," ",VLOOKUP($B464,'C10 Entry Sheet'!$A$16:$K$515,11,FALSE))</f>
        <v xml:space="preserve"> </v>
      </c>
    </row>
    <row r="465" spans="1:14" ht="21.75" hidden="1" customHeight="1">
      <c r="A465" s="311">
        <f t="shared" si="16"/>
        <v>449</v>
      </c>
      <c r="B465" s="202" t="str">
        <f ca="1">IF(ISBLANK('C10 Entry Sheet'!A464)," ",CELL("contents",'C10 Entry Sheet'!A464))</f>
        <v xml:space="preserve"> </v>
      </c>
      <c r="C465" s="203" t="str">
        <f ca="1">IF(($B465=" ")," ",VLOOKUP($B465,'C10 Entry Sheet'!$A$16:$K$515,2,FALSE))</f>
        <v xml:space="preserve"> </v>
      </c>
      <c r="D465" s="203" t="str">
        <f ca="1">IF(($B465=" ")," ",VLOOKUP($B465,'C10 Entry Sheet'!$A$16:$K$515,3,FALSE))</f>
        <v xml:space="preserve"> </v>
      </c>
      <c r="E465" s="204" t="str">
        <f ca="1">IF(($B465=" ")," ",VLOOKUP($B465,'C10 Entry Sheet'!$A$16:$K$515,6,FALSE))</f>
        <v xml:space="preserve"> </v>
      </c>
      <c r="F465" s="204" t="str">
        <f ca="1">IF(($B465=" ")," ",VLOOKUP($B465,'C10 Entry Sheet'!$A$16:$K$515,4,FALSE))</f>
        <v xml:space="preserve"> </v>
      </c>
      <c r="G465" s="204" t="str">
        <f ca="1">IF(($B465=" ")," ",VLOOKUP($B465,'C10 Entry Sheet'!$A$16:$K$515,5,FALSE))</f>
        <v xml:space="preserve"> </v>
      </c>
      <c r="H465" s="209" t="str">
        <f ca="1">IF(($B465=" "),"",VLOOKUP($B465,'C10 Entry Sheet'!$A$16:$K$515,7,FALSE))</f>
        <v/>
      </c>
      <c r="I465" s="205" t="str">
        <f ca="1">IF(($B465=" ")," ",VLOOKUP($B465,'C10 Entry Sheet'!$A$16:$K$515,8,FALSE))</f>
        <v xml:space="preserve"> </v>
      </c>
      <c r="J465" s="205" t="str">
        <f ca="1">IF(($B465=" ")," ",VLOOKUP($B465,'C10 Entry Sheet'!$A$16:$K$515,9,FALSE))</f>
        <v xml:space="preserve"> </v>
      </c>
      <c r="K465" s="205" t="str">
        <f ca="1">IF(($B465=" ")," ",VLOOKUP($B465,'C10 Entry Sheet'!$A$16:$K$515,10,FALSE))</f>
        <v xml:space="preserve"> </v>
      </c>
      <c r="L465" s="209" t="str">
        <f t="shared" ca="1" si="15"/>
        <v/>
      </c>
      <c r="M465" s="318" t="str">
        <f t="shared" ca="1" si="15"/>
        <v/>
      </c>
      <c r="N465" s="321" t="str">
        <f ca="1">IF(($B465=" ")," ",VLOOKUP($B465,'C10 Entry Sheet'!$A$16:$K$515,11,FALSE))</f>
        <v xml:space="preserve"> </v>
      </c>
    </row>
    <row r="466" spans="1:14" ht="21.75" hidden="1" customHeight="1">
      <c r="A466" s="311">
        <f t="shared" si="16"/>
        <v>450</v>
      </c>
      <c r="B466" s="202" t="str">
        <f ca="1">IF(ISBLANK('C10 Entry Sheet'!A465)," ",CELL("contents",'C10 Entry Sheet'!A465))</f>
        <v xml:space="preserve"> </v>
      </c>
      <c r="C466" s="203" t="str">
        <f ca="1">IF(($B466=" ")," ",VLOOKUP($B466,'C10 Entry Sheet'!$A$16:$K$515,2,FALSE))</f>
        <v xml:space="preserve"> </v>
      </c>
      <c r="D466" s="203" t="str">
        <f ca="1">IF(($B466=" ")," ",VLOOKUP($B466,'C10 Entry Sheet'!$A$16:$K$515,3,FALSE))</f>
        <v xml:space="preserve"> </v>
      </c>
      <c r="E466" s="204" t="str">
        <f ca="1">IF(($B466=" ")," ",VLOOKUP($B466,'C10 Entry Sheet'!$A$16:$K$515,6,FALSE))</f>
        <v xml:space="preserve"> </v>
      </c>
      <c r="F466" s="204" t="str">
        <f ca="1">IF(($B466=" ")," ",VLOOKUP($B466,'C10 Entry Sheet'!$A$16:$K$515,4,FALSE))</f>
        <v xml:space="preserve"> </v>
      </c>
      <c r="G466" s="204" t="str">
        <f ca="1">IF(($B466=" ")," ",VLOOKUP($B466,'C10 Entry Sheet'!$A$16:$K$515,5,FALSE))</f>
        <v xml:space="preserve"> </v>
      </c>
      <c r="H466" s="209" t="str">
        <f ca="1">IF(($B466=" "),"",VLOOKUP($B466,'C10 Entry Sheet'!$A$16:$K$515,7,FALSE))</f>
        <v/>
      </c>
      <c r="I466" s="205" t="str">
        <f ca="1">IF(($B466=" ")," ",VLOOKUP($B466,'C10 Entry Sheet'!$A$16:$K$515,8,FALSE))</f>
        <v xml:space="preserve"> </v>
      </c>
      <c r="J466" s="205" t="str">
        <f ca="1">IF(($B466=" ")," ",VLOOKUP($B466,'C10 Entry Sheet'!$A$16:$K$515,9,FALSE))</f>
        <v xml:space="preserve"> </v>
      </c>
      <c r="K466" s="205" t="str">
        <f ca="1">IF(($B466=" ")," ",VLOOKUP($B466,'C10 Entry Sheet'!$A$16:$K$515,10,FALSE))</f>
        <v xml:space="preserve"> </v>
      </c>
      <c r="L466" s="209" t="str">
        <f t="shared" ref="L466:M485" ca="1" si="17">IF(($B466=" "),"",0)</f>
        <v/>
      </c>
      <c r="M466" s="318" t="str">
        <f t="shared" ca="1" si="17"/>
        <v/>
      </c>
      <c r="N466" s="321" t="str">
        <f ca="1">IF(($B466=" ")," ",VLOOKUP($B466,'C10 Entry Sheet'!$A$16:$K$515,11,FALSE))</f>
        <v xml:space="preserve"> </v>
      </c>
    </row>
    <row r="467" spans="1:14" ht="21.75" hidden="1" customHeight="1">
      <c r="A467" s="311">
        <f t="shared" si="16"/>
        <v>451</v>
      </c>
      <c r="B467" s="202" t="str">
        <f ca="1">IF(ISBLANK('C10 Entry Sheet'!A466)," ",CELL("contents",'C10 Entry Sheet'!A466))</f>
        <v xml:space="preserve"> </v>
      </c>
      <c r="C467" s="203" t="str">
        <f ca="1">IF(($B467=" ")," ",VLOOKUP($B467,'C10 Entry Sheet'!$A$16:$K$515,2,FALSE))</f>
        <v xml:space="preserve"> </v>
      </c>
      <c r="D467" s="203" t="str">
        <f ca="1">IF(($B467=" ")," ",VLOOKUP($B467,'C10 Entry Sheet'!$A$16:$K$515,3,FALSE))</f>
        <v xml:space="preserve"> </v>
      </c>
      <c r="E467" s="204" t="str">
        <f ca="1">IF(($B467=" ")," ",VLOOKUP($B467,'C10 Entry Sheet'!$A$16:$K$515,6,FALSE))</f>
        <v xml:space="preserve"> </v>
      </c>
      <c r="F467" s="204" t="str">
        <f ca="1">IF(($B467=" ")," ",VLOOKUP($B467,'C10 Entry Sheet'!$A$16:$K$515,4,FALSE))</f>
        <v xml:space="preserve"> </v>
      </c>
      <c r="G467" s="204" t="str">
        <f ca="1">IF(($B467=" ")," ",VLOOKUP($B467,'C10 Entry Sheet'!$A$16:$K$515,5,FALSE))</f>
        <v xml:space="preserve"> </v>
      </c>
      <c r="H467" s="209" t="str">
        <f ca="1">IF(($B467=" "),"",VLOOKUP($B467,'C10 Entry Sheet'!$A$16:$K$515,7,FALSE))</f>
        <v/>
      </c>
      <c r="I467" s="205" t="str">
        <f ca="1">IF(($B467=" ")," ",VLOOKUP($B467,'C10 Entry Sheet'!$A$16:$K$515,8,FALSE))</f>
        <v xml:space="preserve"> </v>
      </c>
      <c r="J467" s="205" t="str">
        <f ca="1">IF(($B467=" ")," ",VLOOKUP($B467,'C10 Entry Sheet'!$A$16:$K$515,9,FALSE))</f>
        <v xml:space="preserve"> </v>
      </c>
      <c r="K467" s="205" t="str">
        <f ca="1">IF(($B467=" ")," ",VLOOKUP($B467,'C10 Entry Sheet'!$A$16:$K$515,10,FALSE))</f>
        <v xml:space="preserve"> </v>
      </c>
      <c r="L467" s="209" t="str">
        <f t="shared" ca="1" si="17"/>
        <v/>
      </c>
      <c r="M467" s="318" t="str">
        <f t="shared" ca="1" si="17"/>
        <v/>
      </c>
      <c r="N467" s="321" t="str">
        <f ca="1">IF(($B467=" ")," ",VLOOKUP($B467,'C10 Entry Sheet'!$A$16:$K$515,11,FALSE))</f>
        <v xml:space="preserve"> </v>
      </c>
    </row>
    <row r="468" spans="1:14" ht="21.75" hidden="1" customHeight="1">
      <c r="A468" s="311">
        <f t="shared" si="16"/>
        <v>452</v>
      </c>
      <c r="B468" s="202" t="str">
        <f ca="1">IF(ISBLANK('C10 Entry Sheet'!A467)," ",CELL("contents",'C10 Entry Sheet'!A467))</f>
        <v xml:space="preserve"> </v>
      </c>
      <c r="C468" s="203" t="str">
        <f ca="1">IF(($B468=" ")," ",VLOOKUP($B468,'C10 Entry Sheet'!$A$16:$K$515,2,FALSE))</f>
        <v xml:space="preserve"> </v>
      </c>
      <c r="D468" s="203" t="str">
        <f ca="1">IF(($B468=" ")," ",VLOOKUP($B468,'C10 Entry Sheet'!$A$16:$K$515,3,FALSE))</f>
        <v xml:space="preserve"> </v>
      </c>
      <c r="E468" s="204" t="str">
        <f ca="1">IF(($B468=" ")," ",VLOOKUP($B468,'C10 Entry Sheet'!$A$16:$K$515,6,FALSE))</f>
        <v xml:space="preserve"> </v>
      </c>
      <c r="F468" s="204" t="str">
        <f ca="1">IF(($B468=" ")," ",VLOOKUP($B468,'C10 Entry Sheet'!$A$16:$K$515,4,FALSE))</f>
        <v xml:space="preserve"> </v>
      </c>
      <c r="G468" s="204" t="str">
        <f ca="1">IF(($B468=" ")," ",VLOOKUP($B468,'C10 Entry Sheet'!$A$16:$K$515,5,FALSE))</f>
        <v xml:space="preserve"> </v>
      </c>
      <c r="H468" s="209" t="str">
        <f ca="1">IF(($B468=" "),"",VLOOKUP($B468,'C10 Entry Sheet'!$A$16:$K$515,7,FALSE))</f>
        <v/>
      </c>
      <c r="I468" s="205" t="str">
        <f ca="1">IF(($B468=" ")," ",VLOOKUP($B468,'C10 Entry Sheet'!$A$16:$K$515,8,FALSE))</f>
        <v xml:space="preserve"> </v>
      </c>
      <c r="J468" s="205" t="str">
        <f ca="1">IF(($B468=" ")," ",VLOOKUP($B468,'C10 Entry Sheet'!$A$16:$K$515,9,FALSE))</f>
        <v xml:space="preserve"> </v>
      </c>
      <c r="K468" s="205" t="str">
        <f ca="1">IF(($B468=" ")," ",VLOOKUP($B468,'C10 Entry Sheet'!$A$16:$K$515,10,FALSE))</f>
        <v xml:space="preserve"> </v>
      </c>
      <c r="L468" s="209" t="str">
        <f t="shared" ca="1" si="17"/>
        <v/>
      </c>
      <c r="M468" s="318" t="str">
        <f t="shared" ca="1" si="17"/>
        <v/>
      </c>
      <c r="N468" s="321" t="str">
        <f ca="1">IF(($B468=" ")," ",VLOOKUP($B468,'C10 Entry Sheet'!$A$16:$K$515,11,FALSE))</f>
        <v xml:space="preserve"> </v>
      </c>
    </row>
    <row r="469" spans="1:14" ht="21.75" hidden="1" customHeight="1">
      <c r="A469" s="311">
        <f t="shared" si="16"/>
        <v>453</v>
      </c>
      <c r="B469" s="202" t="str">
        <f ca="1">IF(ISBLANK('C10 Entry Sheet'!A468)," ",CELL("contents",'C10 Entry Sheet'!A468))</f>
        <v xml:space="preserve"> </v>
      </c>
      <c r="C469" s="203" t="str">
        <f ca="1">IF(($B469=" ")," ",VLOOKUP($B469,'C10 Entry Sheet'!$A$16:$K$515,2,FALSE))</f>
        <v xml:space="preserve"> </v>
      </c>
      <c r="D469" s="203" t="str">
        <f ca="1">IF(($B469=" ")," ",VLOOKUP($B469,'C10 Entry Sheet'!$A$16:$K$515,3,FALSE))</f>
        <v xml:space="preserve"> </v>
      </c>
      <c r="E469" s="204" t="str">
        <f ca="1">IF(($B469=" ")," ",VLOOKUP($B469,'C10 Entry Sheet'!$A$16:$K$515,6,FALSE))</f>
        <v xml:space="preserve"> </v>
      </c>
      <c r="F469" s="204" t="str">
        <f ca="1">IF(($B469=" ")," ",VLOOKUP($B469,'C10 Entry Sheet'!$A$16:$K$515,4,FALSE))</f>
        <v xml:space="preserve"> </v>
      </c>
      <c r="G469" s="204" t="str">
        <f ca="1">IF(($B469=" ")," ",VLOOKUP($B469,'C10 Entry Sheet'!$A$16:$K$515,5,FALSE))</f>
        <v xml:space="preserve"> </v>
      </c>
      <c r="H469" s="209" t="str">
        <f ca="1">IF(($B469=" "),"",VLOOKUP($B469,'C10 Entry Sheet'!$A$16:$K$515,7,FALSE))</f>
        <v/>
      </c>
      <c r="I469" s="205" t="str">
        <f ca="1">IF(($B469=" ")," ",VLOOKUP($B469,'C10 Entry Sheet'!$A$16:$K$515,8,FALSE))</f>
        <v xml:space="preserve"> </v>
      </c>
      <c r="J469" s="205" t="str">
        <f ca="1">IF(($B469=" ")," ",VLOOKUP($B469,'C10 Entry Sheet'!$A$16:$K$515,9,FALSE))</f>
        <v xml:space="preserve"> </v>
      </c>
      <c r="K469" s="205" t="str">
        <f ca="1">IF(($B469=" ")," ",VLOOKUP($B469,'C10 Entry Sheet'!$A$16:$K$515,10,FALSE))</f>
        <v xml:space="preserve"> </v>
      </c>
      <c r="L469" s="209" t="str">
        <f t="shared" ca="1" si="17"/>
        <v/>
      </c>
      <c r="M469" s="318" t="str">
        <f t="shared" ca="1" si="17"/>
        <v/>
      </c>
      <c r="N469" s="321" t="str">
        <f ca="1">IF(($B469=" ")," ",VLOOKUP($B469,'C10 Entry Sheet'!$A$16:$K$515,11,FALSE))</f>
        <v xml:space="preserve"> </v>
      </c>
    </row>
    <row r="470" spans="1:14" ht="21.75" hidden="1" customHeight="1">
      <c r="A470" s="311">
        <f t="shared" si="16"/>
        <v>454</v>
      </c>
      <c r="B470" s="202" t="str">
        <f ca="1">IF(ISBLANK('C10 Entry Sheet'!A469)," ",CELL("contents",'C10 Entry Sheet'!A469))</f>
        <v xml:space="preserve"> </v>
      </c>
      <c r="C470" s="203" t="str">
        <f ca="1">IF(($B470=" ")," ",VLOOKUP($B470,'C10 Entry Sheet'!$A$16:$K$515,2,FALSE))</f>
        <v xml:space="preserve"> </v>
      </c>
      <c r="D470" s="203" t="str">
        <f ca="1">IF(($B470=" ")," ",VLOOKUP($B470,'C10 Entry Sheet'!$A$16:$K$515,3,FALSE))</f>
        <v xml:space="preserve"> </v>
      </c>
      <c r="E470" s="204" t="str">
        <f ca="1">IF(($B470=" ")," ",VLOOKUP($B470,'C10 Entry Sheet'!$A$16:$K$515,6,FALSE))</f>
        <v xml:space="preserve"> </v>
      </c>
      <c r="F470" s="204" t="str">
        <f ca="1">IF(($B470=" ")," ",VLOOKUP($B470,'C10 Entry Sheet'!$A$16:$K$515,4,FALSE))</f>
        <v xml:space="preserve"> </v>
      </c>
      <c r="G470" s="204" t="str">
        <f ca="1">IF(($B470=" ")," ",VLOOKUP($B470,'C10 Entry Sheet'!$A$16:$K$515,5,FALSE))</f>
        <v xml:space="preserve"> </v>
      </c>
      <c r="H470" s="209" t="str">
        <f ca="1">IF(($B470=" "),"",VLOOKUP($B470,'C10 Entry Sheet'!$A$16:$K$515,7,FALSE))</f>
        <v/>
      </c>
      <c r="I470" s="205" t="str">
        <f ca="1">IF(($B470=" ")," ",VLOOKUP($B470,'C10 Entry Sheet'!$A$16:$K$515,8,FALSE))</f>
        <v xml:space="preserve"> </v>
      </c>
      <c r="J470" s="205" t="str">
        <f ca="1">IF(($B470=" ")," ",VLOOKUP($B470,'C10 Entry Sheet'!$A$16:$K$515,9,FALSE))</f>
        <v xml:space="preserve"> </v>
      </c>
      <c r="K470" s="205" t="str">
        <f ca="1">IF(($B470=" ")," ",VLOOKUP($B470,'C10 Entry Sheet'!$A$16:$K$515,10,FALSE))</f>
        <v xml:space="preserve"> </v>
      </c>
      <c r="L470" s="209" t="str">
        <f t="shared" ca="1" si="17"/>
        <v/>
      </c>
      <c r="M470" s="318" t="str">
        <f t="shared" ca="1" si="17"/>
        <v/>
      </c>
      <c r="N470" s="321" t="str">
        <f ca="1">IF(($B470=" ")," ",VLOOKUP($B470,'C10 Entry Sheet'!$A$16:$K$515,11,FALSE))</f>
        <v xml:space="preserve"> </v>
      </c>
    </row>
    <row r="471" spans="1:14" ht="21.75" hidden="1" customHeight="1">
      <c r="A471" s="311">
        <f t="shared" si="16"/>
        <v>455</v>
      </c>
      <c r="B471" s="202" t="str">
        <f ca="1">IF(ISBLANK('C10 Entry Sheet'!A470)," ",CELL("contents",'C10 Entry Sheet'!A470))</f>
        <v xml:space="preserve"> </v>
      </c>
      <c r="C471" s="203" t="str">
        <f ca="1">IF(($B471=" ")," ",VLOOKUP($B471,'C10 Entry Sheet'!$A$16:$K$515,2,FALSE))</f>
        <v xml:space="preserve"> </v>
      </c>
      <c r="D471" s="203" t="str">
        <f ca="1">IF(($B471=" ")," ",VLOOKUP($B471,'C10 Entry Sheet'!$A$16:$K$515,3,FALSE))</f>
        <v xml:space="preserve"> </v>
      </c>
      <c r="E471" s="204" t="str">
        <f ca="1">IF(($B471=" ")," ",VLOOKUP($B471,'C10 Entry Sheet'!$A$16:$K$515,6,FALSE))</f>
        <v xml:space="preserve"> </v>
      </c>
      <c r="F471" s="204" t="str">
        <f ca="1">IF(($B471=" ")," ",VLOOKUP($B471,'C10 Entry Sheet'!$A$16:$K$515,4,FALSE))</f>
        <v xml:space="preserve"> </v>
      </c>
      <c r="G471" s="204" t="str">
        <f ca="1">IF(($B471=" ")," ",VLOOKUP($B471,'C10 Entry Sheet'!$A$16:$K$515,5,FALSE))</f>
        <v xml:space="preserve"> </v>
      </c>
      <c r="H471" s="209" t="str">
        <f ca="1">IF(($B471=" "),"",VLOOKUP($B471,'C10 Entry Sheet'!$A$16:$K$515,7,FALSE))</f>
        <v/>
      </c>
      <c r="I471" s="205" t="str">
        <f ca="1">IF(($B471=" ")," ",VLOOKUP($B471,'C10 Entry Sheet'!$A$16:$K$515,8,FALSE))</f>
        <v xml:space="preserve"> </v>
      </c>
      <c r="J471" s="205" t="str">
        <f ca="1">IF(($B471=" ")," ",VLOOKUP($B471,'C10 Entry Sheet'!$A$16:$K$515,9,FALSE))</f>
        <v xml:space="preserve"> </v>
      </c>
      <c r="K471" s="205" t="str">
        <f ca="1">IF(($B471=" ")," ",VLOOKUP($B471,'C10 Entry Sheet'!$A$16:$K$515,10,FALSE))</f>
        <v xml:space="preserve"> </v>
      </c>
      <c r="L471" s="209" t="str">
        <f t="shared" ca="1" si="17"/>
        <v/>
      </c>
      <c r="M471" s="318" t="str">
        <f t="shared" ca="1" si="17"/>
        <v/>
      </c>
      <c r="N471" s="321" t="str">
        <f ca="1">IF(($B471=" ")," ",VLOOKUP($B471,'C10 Entry Sheet'!$A$16:$K$515,11,FALSE))</f>
        <v xml:space="preserve"> </v>
      </c>
    </row>
    <row r="472" spans="1:14" ht="21.75" hidden="1" customHeight="1">
      <c r="A472" s="311">
        <f t="shared" si="16"/>
        <v>456</v>
      </c>
      <c r="B472" s="202" t="str">
        <f ca="1">IF(ISBLANK('C10 Entry Sheet'!A471)," ",CELL("contents",'C10 Entry Sheet'!A471))</f>
        <v xml:space="preserve"> </v>
      </c>
      <c r="C472" s="203" t="str">
        <f ca="1">IF(($B472=" ")," ",VLOOKUP($B472,'C10 Entry Sheet'!$A$16:$K$515,2,FALSE))</f>
        <v xml:space="preserve"> </v>
      </c>
      <c r="D472" s="203" t="str">
        <f ca="1">IF(($B472=" ")," ",VLOOKUP($B472,'C10 Entry Sheet'!$A$16:$K$515,3,FALSE))</f>
        <v xml:space="preserve"> </v>
      </c>
      <c r="E472" s="204" t="str">
        <f ca="1">IF(($B472=" ")," ",VLOOKUP($B472,'C10 Entry Sheet'!$A$16:$K$515,6,FALSE))</f>
        <v xml:space="preserve"> </v>
      </c>
      <c r="F472" s="204" t="str">
        <f ca="1">IF(($B472=" ")," ",VLOOKUP($B472,'C10 Entry Sheet'!$A$16:$K$515,4,FALSE))</f>
        <v xml:space="preserve"> </v>
      </c>
      <c r="G472" s="204" t="str">
        <f ca="1">IF(($B472=" ")," ",VLOOKUP($B472,'C10 Entry Sheet'!$A$16:$K$515,5,FALSE))</f>
        <v xml:space="preserve"> </v>
      </c>
      <c r="H472" s="209" t="str">
        <f ca="1">IF(($B472=" "),"",VLOOKUP($B472,'C10 Entry Sheet'!$A$16:$K$515,7,FALSE))</f>
        <v/>
      </c>
      <c r="I472" s="205" t="str">
        <f ca="1">IF(($B472=" ")," ",VLOOKUP($B472,'C10 Entry Sheet'!$A$16:$K$515,8,FALSE))</f>
        <v xml:space="preserve"> </v>
      </c>
      <c r="J472" s="205" t="str">
        <f ca="1">IF(($B472=" ")," ",VLOOKUP($B472,'C10 Entry Sheet'!$A$16:$K$515,9,FALSE))</f>
        <v xml:space="preserve"> </v>
      </c>
      <c r="K472" s="205" t="str">
        <f ca="1">IF(($B472=" ")," ",VLOOKUP($B472,'C10 Entry Sheet'!$A$16:$K$515,10,FALSE))</f>
        <v xml:space="preserve"> </v>
      </c>
      <c r="L472" s="209" t="str">
        <f t="shared" ca="1" si="17"/>
        <v/>
      </c>
      <c r="M472" s="318" t="str">
        <f t="shared" ca="1" si="17"/>
        <v/>
      </c>
      <c r="N472" s="321" t="str">
        <f ca="1">IF(($B472=" ")," ",VLOOKUP($B472,'C10 Entry Sheet'!$A$16:$K$515,11,FALSE))</f>
        <v xml:space="preserve"> </v>
      </c>
    </row>
    <row r="473" spans="1:14" ht="21.75" hidden="1" customHeight="1">
      <c r="A473" s="311">
        <f t="shared" si="16"/>
        <v>457</v>
      </c>
      <c r="B473" s="202" t="str">
        <f ca="1">IF(ISBLANK('C10 Entry Sheet'!A472)," ",CELL("contents",'C10 Entry Sheet'!A472))</f>
        <v xml:space="preserve"> </v>
      </c>
      <c r="C473" s="203" t="str">
        <f ca="1">IF(($B473=" ")," ",VLOOKUP($B473,'C10 Entry Sheet'!$A$16:$K$515,2,FALSE))</f>
        <v xml:space="preserve"> </v>
      </c>
      <c r="D473" s="203" t="str">
        <f ca="1">IF(($B473=" ")," ",VLOOKUP($B473,'C10 Entry Sheet'!$A$16:$K$515,3,FALSE))</f>
        <v xml:space="preserve"> </v>
      </c>
      <c r="E473" s="204" t="str">
        <f ca="1">IF(($B473=" ")," ",VLOOKUP($B473,'C10 Entry Sheet'!$A$16:$K$515,6,FALSE))</f>
        <v xml:space="preserve"> </v>
      </c>
      <c r="F473" s="204" t="str">
        <f ca="1">IF(($B473=" ")," ",VLOOKUP($B473,'C10 Entry Sheet'!$A$16:$K$515,4,FALSE))</f>
        <v xml:space="preserve"> </v>
      </c>
      <c r="G473" s="204" t="str">
        <f ca="1">IF(($B473=" ")," ",VLOOKUP($B473,'C10 Entry Sheet'!$A$16:$K$515,5,FALSE))</f>
        <v xml:space="preserve"> </v>
      </c>
      <c r="H473" s="209" t="str">
        <f ca="1">IF(($B473=" "),"",VLOOKUP($B473,'C10 Entry Sheet'!$A$16:$K$515,7,FALSE))</f>
        <v/>
      </c>
      <c r="I473" s="205" t="str">
        <f ca="1">IF(($B473=" ")," ",VLOOKUP($B473,'C10 Entry Sheet'!$A$16:$K$515,8,FALSE))</f>
        <v xml:space="preserve"> </v>
      </c>
      <c r="J473" s="205" t="str">
        <f ca="1">IF(($B473=" ")," ",VLOOKUP($B473,'C10 Entry Sheet'!$A$16:$K$515,9,FALSE))</f>
        <v xml:space="preserve"> </v>
      </c>
      <c r="K473" s="205" t="str">
        <f ca="1">IF(($B473=" ")," ",VLOOKUP($B473,'C10 Entry Sheet'!$A$16:$K$515,10,FALSE))</f>
        <v xml:space="preserve"> </v>
      </c>
      <c r="L473" s="209" t="str">
        <f t="shared" ca="1" si="17"/>
        <v/>
      </c>
      <c r="M473" s="318" t="str">
        <f t="shared" ca="1" si="17"/>
        <v/>
      </c>
      <c r="N473" s="321" t="str">
        <f ca="1">IF(($B473=" ")," ",VLOOKUP($B473,'C10 Entry Sheet'!$A$16:$K$515,11,FALSE))</f>
        <v xml:space="preserve"> </v>
      </c>
    </row>
    <row r="474" spans="1:14" ht="21.75" hidden="1" customHeight="1">
      <c r="A474" s="311">
        <f t="shared" si="16"/>
        <v>458</v>
      </c>
      <c r="B474" s="202" t="str">
        <f ca="1">IF(ISBLANK('C10 Entry Sheet'!A473)," ",CELL("contents",'C10 Entry Sheet'!A473))</f>
        <v xml:space="preserve"> </v>
      </c>
      <c r="C474" s="203" t="str">
        <f ca="1">IF(($B474=" ")," ",VLOOKUP($B474,'C10 Entry Sheet'!$A$16:$K$515,2,FALSE))</f>
        <v xml:space="preserve"> </v>
      </c>
      <c r="D474" s="203" t="str">
        <f ca="1">IF(($B474=" ")," ",VLOOKUP($B474,'C10 Entry Sheet'!$A$16:$K$515,3,FALSE))</f>
        <v xml:space="preserve"> </v>
      </c>
      <c r="E474" s="204" t="str">
        <f ca="1">IF(($B474=" ")," ",VLOOKUP($B474,'C10 Entry Sheet'!$A$16:$K$515,6,FALSE))</f>
        <v xml:space="preserve"> </v>
      </c>
      <c r="F474" s="204" t="str">
        <f ca="1">IF(($B474=" ")," ",VLOOKUP($B474,'C10 Entry Sheet'!$A$16:$K$515,4,FALSE))</f>
        <v xml:space="preserve"> </v>
      </c>
      <c r="G474" s="204" t="str">
        <f ca="1">IF(($B474=" ")," ",VLOOKUP($B474,'C10 Entry Sheet'!$A$16:$K$515,5,FALSE))</f>
        <v xml:space="preserve"> </v>
      </c>
      <c r="H474" s="209" t="str">
        <f ca="1">IF(($B474=" "),"",VLOOKUP($B474,'C10 Entry Sheet'!$A$16:$K$515,7,FALSE))</f>
        <v/>
      </c>
      <c r="I474" s="205" t="str">
        <f ca="1">IF(($B474=" ")," ",VLOOKUP($B474,'C10 Entry Sheet'!$A$16:$K$515,8,FALSE))</f>
        <v xml:space="preserve"> </v>
      </c>
      <c r="J474" s="205" t="str">
        <f ca="1">IF(($B474=" ")," ",VLOOKUP($B474,'C10 Entry Sheet'!$A$16:$K$515,9,FALSE))</f>
        <v xml:space="preserve"> </v>
      </c>
      <c r="K474" s="205" t="str">
        <f ca="1">IF(($B474=" ")," ",VLOOKUP($B474,'C10 Entry Sheet'!$A$16:$K$515,10,FALSE))</f>
        <v xml:space="preserve"> </v>
      </c>
      <c r="L474" s="209" t="str">
        <f t="shared" ca="1" si="17"/>
        <v/>
      </c>
      <c r="M474" s="318" t="str">
        <f t="shared" ca="1" si="17"/>
        <v/>
      </c>
      <c r="N474" s="321" t="str">
        <f ca="1">IF(($B474=" ")," ",VLOOKUP($B474,'C10 Entry Sheet'!$A$16:$K$515,11,FALSE))</f>
        <v xml:space="preserve"> </v>
      </c>
    </row>
    <row r="475" spans="1:14" ht="21.75" hidden="1" customHeight="1">
      <c r="A475" s="311">
        <f t="shared" si="16"/>
        <v>459</v>
      </c>
      <c r="B475" s="202" t="str">
        <f ca="1">IF(ISBLANK('C10 Entry Sheet'!A474)," ",CELL("contents",'C10 Entry Sheet'!A474))</f>
        <v xml:space="preserve"> </v>
      </c>
      <c r="C475" s="203" t="str">
        <f ca="1">IF(($B475=" ")," ",VLOOKUP($B475,'C10 Entry Sheet'!$A$16:$K$515,2,FALSE))</f>
        <v xml:space="preserve"> </v>
      </c>
      <c r="D475" s="203" t="str">
        <f ca="1">IF(($B475=" ")," ",VLOOKUP($B475,'C10 Entry Sheet'!$A$16:$K$515,3,FALSE))</f>
        <v xml:space="preserve"> </v>
      </c>
      <c r="E475" s="204" t="str">
        <f ca="1">IF(($B475=" ")," ",VLOOKUP($B475,'C10 Entry Sheet'!$A$16:$K$515,6,FALSE))</f>
        <v xml:space="preserve"> </v>
      </c>
      <c r="F475" s="204" t="str">
        <f ca="1">IF(($B475=" ")," ",VLOOKUP($B475,'C10 Entry Sheet'!$A$16:$K$515,4,FALSE))</f>
        <v xml:space="preserve"> </v>
      </c>
      <c r="G475" s="204" t="str">
        <f ca="1">IF(($B475=" ")," ",VLOOKUP($B475,'C10 Entry Sheet'!$A$16:$K$515,5,FALSE))</f>
        <v xml:space="preserve"> </v>
      </c>
      <c r="H475" s="209" t="str">
        <f ca="1">IF(($B475=" "),"",VLOOKUP($B475,'C10 Entry Sheet'!$A$16:$K$515,7,FALSE))</f>
        <v/>
      </c>
      <c r="I475" s="205" t="str">
        <f ca="1">IF(($B475=" ")," ",VLOOKUP($B475,'C10 Entry Sheet'!$A$16:$K$515,8,FALSE))</f>
        <v xml:space="preserve"> </v>
      </c>
      <c r="J475" s="205" t="str">
        <f ca="1">IF(($B475=" ")," ",VLOOKUP($B475,'C10 Entry Sheet'!$A$16:$K$515,9,FALSE))</f>
        <v xml:space="preserve"> </v>
      </c>
      <c r="K475" s="205" t="str">
        <f ca="1">IF(($B475=" ")," ",VLOOKUP($B475,'C10 Entry Sheet'!$A$16:$K$515,10,FALSE))</f>
        <v xml:space="preserve"> </v>
      </c>
      <c r="L475" s="209" t="str">
        <f t="shared" ca="1" si="17"/>
        <v/>
      </c>
      <c r="M475" s="318" t="str">
        <f t="shared" ca="1" si="17"/>
        <v/>
      </c>
      <c r="N475" s="321" t="str">
        <f ca="1">IF(($B475=" ")," ",VLOOKUP($B475,'C10 Entry Sheet'!$A$16:$K$515,11,FALSE))</f>
        <v xml:space="preserve"> </v>
      </c>
    </row>
    <row r="476" spans="1:14" ht="21.75" hidden="1" customHeight="1">
      <c r="A476" s="311">
        <f t="shared" si="16"/>
        <v>460</v>
      </c>
      <c r="B476" s="202" t="str">
        <f ca="1">IF(ISBLANK('C10 Entry Sheet'!A475)," ",CELL("contents",'C10 Entry Sheet'!A475))</f>
        <v xml:space="preserve"> </v>
      </c>
      <c r="C476" s="203" t="str">
        <f ca="1">IF(($B476=" ")," ",VLOOKUP($B476,'C10 Entry Sheet'!$A$16:$K$515,2,FALSE))</f>
        <v xml:space="preserve"> </v>
      </c>
      <c r="D476" s="203" t="str">
        <f ca="1">IF(($B476=" ")," ",VLOOKUP($B476,'C10 Entry Sheet'!$A$16:$K$515,3,FALSE))</f>
        <v xml:space="preserve"> </v>
      </c>
      <c r="E476" s="204" t="str">
        <f ca="1">IF(($B476=" ")," ",VLOOKUP($B476,'C10 Entry Sheet'!$A$16:$K$515,6,FALSE))</f>
        <v xml:space="preserve"> </v>
      </c>
      <c r="F476" s="204" t="str">
        <f ca="1">IF(($B476=" ")," ",VLOOKUP($B476,'C10 Entry Sheet'!$A$16:$K$515,4,FALSE))</f>
        <v xml:space="preserve"> </v>
      </c>
      <c r="G476" s="204" t="str">
        <f ca="1">IF(($B476=" ")," ",VLOOKUP($B476,'C10 Entry Sheet'!$A$16:$K$515,5,FALSE))</f>
        <v xml:space="preserve"> </v>
      </c>
      <c r="H476" s="209" t="str">
        <f ca="1">IF(($B476=" "),"",VLOOKUP($B476,'C10 Entry Sheet'!$A$16:$K$515,7,FALSE))</f>
        <v/>
      </c>
      <c r="I476" s="205" t="str">
        <f ca="1">IF(($B476=" ")," ",VLOOKUP($B476,'C10 Entry Sheet'!$A$16:$K$515,8,FALSE))</f>
        <v xml:space="preserve"> </v>
      </c>
      <c r="J476" s="205" t="str">
        <f ca="1">IF(($B476=" ")," ",VLOOKUP($B476,'C10 Entry Sheet'!$A$16:$K$515,9,FALSE))</f>
        <v xml:space="preserve"> </v>
      </c>
      <c r="K476" s="205" t="str">
        <f ca="1">IF(($B476=" ")," ",VLOOKUP($B476,'C10 Entry Sheet'!$A$16:$K$515,10,FALSE))</f>
        <v xml:space="preserve"> </v>
      </c>
      <c r="L476" s="209" t="str">
        <f t="shared" ca="1" si="17"/>
        <v/>
      </c>
      <c r="M476" s="318" t="str">
        <f t="shared" ca="1" si="17"/>
        <v/>
      </c>
      <c r="N476" s="321" t="str">
        <f ca="1">IF(($B476=" ")," ",VLOOKUP($B476,'C10 Entry Sheet'!$A$16:$K$515,11,FALSE))</f>
        <v xml:space="preserve"> </v>
      </c>
    </row>
    <row r="477" spans="1:14" ht="21.75" hidden="1" customHeight="1">
      <c r="A477" s="311">
        <f t="shared" si="16"/>
        <v>461</v>
      </c>
      <c r="B477" s="202" t="str">
        <f ca="1">IF(ISBLANK('C10 Entry Sheet'!A476)," ",CELL("contents",'C10 Entry Sheet'!A476))</f>
        <v xml:space="preserve"> </v>
      </c>
      <c r="C477" s="203" t="str">
        <f ca="1">IF(($B477=" ")," ",VLOOKUP($B477,'C10 Entry Sheet'!$A$16:$K$515,2,FALSE))</f>
        <v xml:space="preserve"> </v>
      </c>
      <c r="D477" s="203" t="str">
        <f ca="1">IF(($B477=" ")," ",VLOOKUP($B477,'C10 Entry Sheet'!$A$16:$K$515,3,FALSE))</f>
        <v xml:space="preserve"> </v>
      </c>
      <c r="E477" s="204" t="str">
        <f ca="1">IF(($B477=" ")," ",VLOOKUP($B477,'C10 Entry Sheet'!$A$16:$K$515,6,FALSE))</f>
        <v xml:space="preserve"> </v>
      </c>
      <c r="F477" s="204" t="str">
        <f ca="1">IF(($B477=" ")," ",VLOOKUP($B477,'C10 Entry Sheet'!$A$16:$K$515,4,FALSE))</f>
        <v xml:space="preserve"> </v>
      </c>
      <c r="G477" s="204" t="str">
        <f ca="1">IF(($B477=" ")," ",VLOOKUP($B477,'C10 Entry Sheet'!$A$16:$K$515,5,FALSE))</f>
        <v xml:space="preserve"> </v>
      </c>
      <c r="H477" s="209" t="str">
        <f ca="1">IF(($B477=" "),"",VLOOKUP($B477,'C10 Entry Sheet'!$A$16:$K$515,7,FALSE))</f>
        <v/>
      </c>
      <c r="I477" s="205" t="str">
        <f ca="1">IF(($B477=" ")," ",VLOOKUP($B477,'C10 Entry Sheet'!$A$16:$K$515,8,FALSE))</f>
        <v xml:space="preserve"> </v>
      </c>
      <c r="J477" s="205" t="str">
        <f ca="1">IF(($B477=" ")," ",VLOOKUP($B477,'C10 Entry Sheet'!$A$16:$K$515,9,FALSE))</f>
        <v xml:space="preserve"> </v>
      </c>
      <c r="K477" s="205" t="str">
        <f ca="1">IF(($B477=" ")," ",VLOOKUP($B477,'C10 Entry Sheet'!$A$16:$K$515,10,FALSE))</f>
        <v xml:space="preserve"> </v>
      </c>
      <c r="L477" s="209" t="str">
        <f t="shared" ca="1" si="17"/>
        <v/>
      </c>
      <c r="M477" s="318" t="str">
        <f t="shared" ca="1" si="17"/>
        <v/>
      </c>
      <c r="N477" s="321" t="str">
        <f ca="1">IF(($B477=" ")," ",VLOOKUP($B477,'C10 Entry Sheet'!$A$16:$K$515,11,FALSE))</f>
        <v xml:space="preserve"> </v>
      </c>
    </row>
    <row r="478" spans="1:14" ht="21.75" hidden="1" customHeight="1">
      <c r="A478" s="311">
        <f t="shared" si="16"/>
        <v>462</v>
      </c>
      <c r="B478" s="202" t="str">
        <f ca="1">IF(ISBLANK('C10 Entry Sheet'!A477)," ",CELL("contents",'C10 Entry Sheet'!A477))</f>
        <v xml:space="preserve"> </v>
      </c>
      <c r="C478" s="203" t="str">
        <f ca="1">IF(($B478=" ")," ",VLOOKUP($B478,'C10 Entry Sheet'!$A$16:$K$515,2,FALSE))</f>
        <v xml:space="preserve"> </v>
      </c>
      <c r="D478" s="203" t="str">
        <f ca="1">IF(($B478=" ")," ",VLOOKUP($B478,'C10 Entry Sheet'!$A$16:$K$515,3,FALSE))</f>
        <v xml:space="preserve"> </v>
      </c>
      <c r="E478" s="204" t="str">
        <f ca="1">IF(($B478=" ")," ",VLOOKUP($B478,'C10 Entry Sheet'!$A$16:$K$515,6,FALSE))</f>
        <v xml:space="preserve"> </v>
      </c>
      <c r="F478" s="204" t="str">
        <f ca="1">IF(($B478=" ")," ",VLOOKUP($B478,'C10 Entry Sheet'!$A$16:$K$515,4,FALSE))</f>
        <v xml:space="preserve"> </v>
      </c>
      <c r="G478" s="204" t="str">
        <f ca="1">IF(($B478=" ")," ",VLOOKUP($B478,'C10 Entry Sheet'!$A$16:$K$515,5,FALSE))</f>
        <v xml:space="preserve"> </v>
      </c>
      <c r="H478" s="209" t="str">
        <f ca="1">IF(($B478=" "),"",VLOOKUP($B478,'C10 Entry Sheet'!$A$16:$K$515,7,FALSE))</f>
        <v/>
      </c>
      <c r="I478" s="205" t="str">
        <f ca="1">IF(($B478=" ")," ",VLOOKUP($B478,'C10 Entry Sheet'!$A$16:$K$515,8,FALSE))</f>
        <v xml:space="preserve"> </v>
      </c>
      <c r="J478" s="205" t="str">
        <f ca="1">IF(($B478=" ")," ",VLOOKUP($B478,'C10 Entry Sheet'!$A$16:$K$515,9,FALSE))</f>
        <v xml:space="preserve"> </v>
      </c>
      <c r="K478" s="205" t="str">
        <f ca="1">IF(($B478=" ")," ",VLOOKUP($B478,'C10 Entry Sheet'!$A$16:$K$515,10,FALSE))</f>
        <v xml:space="preserve"> </v>
      </c>
      <c r="L478" s="209" t="str">
        <f t="shared" ca="1" si="17"/>
        <v/>
      </c>
      <c r="M478" s="318" t="str">
        <f t="shared" ca="1" si="17"/>
        <v/>
      </c>
      <c r="N478" s="321" t="str">
        <f ca="1">IF(($B478=" ")," ",VLOOKUP($B478,'C10 Entry Sheet'!$A$16:$K$515,11,FALSE))</f>
        <v xml:space="preserve"> </v>
      </c>
    </row>
    <row r="479" spans="1:14" ht="21.75" hidden="1" customHeight="1">
      <c r="A479" s="311">
        <f t="shared" si="16"/>
        <v>463</v>
      </c>
      <c r="B479" s="202" t="str">
        <f ca="1">IF(ISBLANK('C10 Entry Sheet'!A478)," ",CELL("contents",'C10 Entry Sheet'!A478))</f>
        <v xml:space="preserve"> </v>
      </c>
      <c r="C479" s="203" t="str">
        <f ca="1">IF(($B479=" ")," ",VLOOKUP($B479,'C10 Entry Sheet'!$A$16:$K$515,2,FALSE))</f>
        <v xml:space="preserve"> </v>
      </c>
      <c r="D479" s="203" t="str">
        <f ca="1">IF(($B479=" ")," ",VLOOKUP($B479,'C10 Entry Sheet'!$A$16:$K$515,3,FALSE))</f>
        <v xml:space="preserve"> </v>
      </c>
      <c r="E479" s="204" t="str">
        <f ca="1">IF(($B479=" ")," ",VLOOKUP($B479,'C10 Entry Sheet'!$A$16:$K$515,6,FALSE))</f>
        <v xml:space="preserve"> </v>
      </c>
      <c r="F479" s="204" t="str">
        <f ca="1">IF(($B479=" ")," ",VLOOKUP($B479,'C10 Entry Sheet'!$A$16:$K$515,4,FALSE))</f>
        <v xml:space="preserve"> </v>
      </c>
      <c r="G479" s="204" t="str">
        <f ca="1">IF(($B479=" ")," ",VLOOKUP($B479,'C10 Entry Sheet'!$A$16:$K$515,5,FALSE))</f>
        <v xml:space="preserve"> </v>
      </c>
      <c r="H479" s="209" t="str">
        <f ca="1">IF(($B479=" "),"",VLOOKUP($B479,'C10 Entry Sheet'!$A$16:$K$515,7,FALSE))</f>
        <v/>
      </c>
      <c r="I479" s="205" t="str">
        <f ca="1">IF(($B479=" ")," ",VLOOKUP($B479,'C10 Entry Sheet'!$A$16:$K$515,8,FALSE))</f>
        <v xml:space="preserve"> </v>
      </c>
      <c r="J479" s="205" t="str">
        <f ca="1">IF(($B479=" ")," ",VLOOKUP($B479,'C10 Entry Sheet'!$A$16:$K$515,9,FALSE))</f>
        <v xml:space="preserve"> </v>
      </c>
      <c r="K479" s="205" t="str">
        <f ca="1">IF(($B479=" ")," ",VLOOKUP($B479,'C10 Entry Sheet'!$A$16:$K$515,10,FALSE))</f>
        <v xml:space="preserve"> </v>
      </c>
      <c r="L479" s="209" t="str">
        <f t="shared" ca="1" si="17"/>
        <v/>
      </c>
      <c r="M479" s="318" t="str">
        <f t="shared" ca="1" si="17"/>
        <v/>
      </c>
      <c r="N479" s="321" t="str">
        <f ca="1">IF(($B479=" ")," ",VLOOKUP($B479,'C10 Entry Sheet'!$A$16:$K$515,11,FALSE))</f>
        <v xml:space="preserve"> </v>
      </c>
    </row>
    <row r="480" spans="1:14" ht="21.75" hidden="1" customHeight="1">
      <c r="A480" s="311">
        <f t="shared" si="16"/>
        <v>464</v>
      </c>
      <c r="B480" s="202" t="str">
        <f ca="1">IF(ISBLANK('C10 Entry Sheet'!A479)," ",CELL("contents",'C10 Entry Sheet'!A479))</f>
        <v xml:space="preserve"> </v>
      </c>
      <c r="C480" s="203" t="str">
        <f ca="1">IF(($B480=" ")," ",VLOOKUP($B480,'C10 Entry Sheet'!$A$16:$K$515,2,FALSE))</f>
        <v xml:space="preserve"> </v>
      </c>
      <c r="D480" s="203" t="str">
        <f ca="1">IF(($B480=" ")," ",VLOOKUP($B480,'C10 Entry Sheet'!$A$16:$K$515,3,FALSE))</f>
        <v xml:space="preserve"> </v>
      </c>
      <c r="E480" s="204" t="str">
        <f ca="1">IF(($B480=" ")," ",VLOOKUP($B480,'C10 Entry Sheet'!$A$16:$K$515,6,FALSE))</f>
        <v xml:space="preserve"> </v>
      </c>
      <c r="F480" s="204" t="str">
        <f ca="1">IF(($B480=" ")," ",VLOOKUP($B480,'C10 Entry Sheet'!$A$16:$K$515,4,FALSE))</f>
        <v xml:space="preserve"> </v>
      </c>
      <c r="G480" s="204" t="str">
        <f ca="1">IF(($B480=" ")," ",VLOOKUP($B480,'C10 Entry Sheet'!$A$16:$K$515,5,FALSE))</f>
        <v xml:space="preserve"> </v>
      </c>
      <c r="H480" s="209" t="str">
        <f ca="1">IF(($B480=" "),"",VLOOKUP($B480,'C10 Entry Sheet'!$A$16:$K$515,7,FALSE))</f>
        <v/>
      </c>
      <c r="I480" s="205" t="str">
        <f ca="1">IF(($B480=" ")," ",VLOOKUP($B480,'C10 Entry Sheet'!$A$16:$K$515,8,FALSE))</f>
        <v xml:space="preserve"> </v>
      </c>
      <c r="J480" s="205" t="str">
        <f ca="1">IF(($B480=" ")," ",VLOOKUP($B480,'C10 Entry Sheet'!$A$16:$K$515,9,FALSE))</f>
        <v xml:space="preserve"> </v>
      </c>
      <c r="K480" s="205" t="str">
        <f ca="1">IF(($B480=" ")," ",VLOOKUP($B480,'C10 Entry Sheet'!$A$16:$K$515,10,FALSE))</f>
        <v xml:space="preserve"> </v>
      </c>
      <c r="L480" s="209" t="str">
        <f t="shared" ca="1" si="17"/>
        <v/>
      </c>
      <c r="M480" s="318" t="str">
        <f t="shared" ca="1" si="17"/>
        <v/>
      </c>
      <c r="N480" s="321" t="str">
        <f ca="1">IF(($B480=" ")," ",VLOOKUP($B480,'C10 Entry Sheet'!$A$16:$K$515,11,FALSE))</f>
        <v xml:space="preserve"> </v>
      </c>
    </row>
    <row r="481" spans="1:14" ht="21.75" hidden="1" customHeight="1">
      <c r="A481" s="311">
        <f t="shared" si="16"/>
        <v>465</v>
      </c>
      <c r="B481" s="202" t="str">
        <f ca="1">IF(ISBLANK('C10 Entry Sheet'!A480)," ",CELL("contents",'C10 Entry Sheet'!A480))</f>
        <v xml:space="preserve"> </v>
      </c>
      <c r="C481" s="203" t="str">
        <f ca="1">IF(($B481=" ")," ",VLOOKUP($B481,'C10 Entry Sheet'!$A$16:$K$515,2,FALSE))</f>
        <v xml:space="preserve"> </v>
      </c>
      <c r="D481" s="203" t="str">
        <f ca="1">IF(($B481=" ")," ",VLOOKUP($B481,'C10 Entry Sheet'!$A$16:$K$515,3,FALSE))</f>
        <v xml:space="preserve"> </v>
      </c>
      <c r="E481" s="204" t="str">
        <f ca="1">IF(($B481=" ")," ",VLOOKUP($B481,'C10 Entry Sheet'!$A$16:$K$515,6,FALSE))</f>
        <v xml:space="preserve"> </v>
      </c>
      <c r="F481" s="204" t="str">
        <f ca="1">IF(($B481=" ")," ",VLOOKUP($B481,'C10 Entry Sheet'!$A$16:$K$515,4,FALSE))</f>
        <v xml:space="preserve"> </v>
      </c>
      <c r="G481" s="204" t="str">
        <f ca="1">IF(($B481=" ")," ",VLOOKUP($B481,'C10 Entry Sheet'!$A$16:$K$515,5,FALSE))</f>
        <v xml:space="preserve"> </v>
      </c>
      <c r="H481" s="209" t="str">
        <f ca="1">IF(($B481=" "),"",VLOOKUP($B481,'C10 Entry Sheet'!$A$16:$K$515,7,FALSE))</f>
        <v/>
      </c>
      <c r="I481" s="205" t="str">
        <f ca="1">IF(($B481=" ")," ",VLOOKUP($B481,'C10 Entry Sheet'!$A$16:$K$515,8,FALSE))</f>
        <v xml:space="preserve"> </v>
      </c>
      <c r="J481" s="205" t="str">
        <f ca="1">IF(($B481=" ")," ",VLOOKUP($B481,'C10 Entry Sheet'!$A$16:$K$515,9,FALSE))</f>
        <v xml:space="preserve"> </v>
      </c>
      <c r="K481" s="205" t="str">
        <f ca="1">IF(($B481=" ")," ",VLOOKUP($B481,'C10 Entry Sheet'!$A$16:$K$515,10,FALSE))</f>
        <v xml:space="preserve"> </v>
      </c>
      <c r="L481" s="209" t="str">
        <f t="shared" ca="1" si="17"/>
        <v/>
      </c>
      <c r="M481" s="318" t="str">
        <f t="shared" ca="1" si="17"/>
        <v/>
      </c>
      <c r="N481" s="321" t="str">
        <f ca="1">IF(($B481=" ")," ",VLOOKUP($B481,'C10 Entry Sheet'!$A$16:$K$515,11,FALSE))</f>
        <v xml:space="preserve"> </v>
      </c>
    </row>
    <row r="482" spans="1:14" ht="21.75" hidden="1" customHeight="1">
      <c r="A482" s="311">
        <f t="shared" si="16"/>
        <v>466</v>
      </c>
      <c r="B482" s="202" t="str">
        <f ca="1">IF(ISBLANK('C10 Entry Sheet'!A481)," ",CELL("contents",'C10 Entry Sheet'!A481))</f>
        <v xml:space="preserve"> </v>
      </c>
      <c r="C482" s="203" t="str">
        <f ca="1">IF(($B482=" ")," ",VLOOKUP($B482,'C10 Entry Sheet'!$A$16:$K$515,2,FALSE))</f>
        <v xml:space="preserve"> </v>
      </c>
      <c r="D482" s="203" t="str">
        <f ca="1">IF(($B482=" ")," ",VLOOKUP($B482,'C10 Entry Sheet'!$A$16:$K$515,3,FALSE))</f>
        <v xml:space="preserve"> </v>
      </c>
      <c r="E482" s="204" t="str">
        <f ca="1">IF(($B482=" ")," ",VLOOKUP($B482,'C10 Entry Sheet'!$A$16:$K$515,6,FALSE))</f>
        <v xml:space="preserve"> </v>
      </c>
      <c r="F482" s="204" t="str">
        <f ca="1">IF(($B482=" ")," ",VLOOKUP($B482,'C10 Entry Sheet'!$A$16:$K$515,4,FALSE))</f>
        <v xml:space="preserve"> </v>
      </c>
      <c r="G482" s="204" t="str">
        <f ca="1">IF(($B482=" ")," ",VLOOKUP($B482,'C10 Entry Sheet'!$A$16:$K$515,5,FALSE))</f>
        <v xml:space="preserve"> </v>
      </c>
      <c r="H482" s="209" t="str">
        <f ca="1">IF(($B482=" "),"",VLOOKUP($B482,'C10 Entry Sheet'!$A$16:$K$515,7,FALSE))</f>
        <v/>
      </c>
      <c r="I482" s="205" t="str">
        <f ca="1">IF(($B482=" ")," ",VLOOKUP($B482,'C10 Entry Sheet'!$A$16:$K$515,8,FALSE))</f>
        <v xml:space="preserve"> </v>
      </c>
      <c r="J482" s="205" t="str">
        <f ca="1">IF(($B482=" ")," ",VLOOKUP($B482,'C10 Entry Sheet'!$A$16:$K$515,9,FALSE))</f>
        <v xml:space="preserve"> </v>
      </c>
      <c r="K482" s="205" t="str">
        <f ca="1">IF(($B482=" ")," ",VLOOKUP($B482,'C10 Entry Sheet'!$A$16:$K$515,10,FALSE))</f>
        <v xml:space="preserve"> </v>
      </c>
      <c r="L482" s="209" t="str">
        <f t="shared" ca="1" si="17"/>
        <v/>
      </c>
      <c r="M482" s="318" t="str">
        <f t="shared" ca="1" si="17"/>
        <v/>
      </c>
      <c r="N482" s="321" t="str">
        <f ca="1">IF(($B482=" ")," ",VLOOKUP($B482,'C10 Entry Sheet'!$A$16:$K$515,11,FALSE))</f>
        <v xml:space="preserve"> </v>
      </c>
    </row>
    <row r="483" spans="1:14" ht="21.75" hidden="1" customHeight="1">
      <c r="A483" s="311">
        <f t="shared" si="16"/>
        <v>467</v>
      </c>
      <c r="B483" s="202" t="str">
        <f ca="1">IF(ISBLANK('C10 Entry Sheet'!A482)," ",CELL("contents",'C10 Entry Sheet'!A482))</f>
        <v xml:space="preserve"> </v>
      </c>
      <c r="C483" s="203" t="str">
        <f ca="1">IF(($B483=" ")," ",VLOOKUP($B483,'C10 Entry Sheet'!$A$16:$K$515,2,FALSE))</f>
        <v xml:space="preserve"> </v>
      </c>
      <c r="D483" s="203" t="str">
        <f ca="1">IF(($B483=" ")," ",VLOOKUP($B483,'C10 Entry Sheet'!$A$16:$K$515,3,FALSE))</f>
        <v xml:space="preserve"> </v>
      </c>
      <c r="E483" s="204" t="str">
        <f ca="1">IF(($B483=" ")," ",VLOOKUP($B483,'C10 Entry Sheet'!$A$16:$K$515,6,FALSE))</f>
        <v xml:space="preserve"> </v>
      </c>
      <c r="F483" s="204" t="str">
        <f ca="1">IF(($B483=" ")," ",VLOOKUP($B483,'C10 Entry Sheet'!$A$16:$K$515,4,FALSE))</f>
        <v xml:space="preserve"> </v>
      </c>
      <c r="G483" s="204" t="str">
        <f ca="1">IF(($B483=" ")," ",VLOOKUP($B483,'C10 Entry Sheet'!$A$16:$K$515,5,FALSE))</f>
        <v xml:space="preserve"> </v>
      </c>
      <c r="H483" s="209" t="str">
        <f ca="1">IF(($B483=" "),"",VLOOKUP($B483,'C10 Entry Sheet'!$A$16:$K$515,7,FALSE))</f>
        <v/>
      </c>
      <c r="I483" s="205" t="str">
        <f ca="1">IF(($B483=" ")," ",VLOOKUP($B483,'C10 Entry Sheet'!$A$16:$K$515,8,FALSE))</f>
        <v xml:space="preserve"> </v>
      </c>
      <c r="J483" s="205" t="str">
        <f ca="1">IF(($B483=" ")," ",VLOOKUP($B483,'C10 Entry Sheet'!$A$16:$K$515,9,FALSE))</f>
        <v xml:space="preserve"> </v>
      </c>
      <c r="K483" s="205" t="str">
        <f ca="1">IF(($B483=" ")," ",VLOOKUP($B483,'C10 Entry Sheet'!$A$16:$K$515,10,FALSE))</f>
        <v xml:space="preserve"> </v>
      </c>
      <c r="L483" s="209" t="str">
        <f t="shared" ca="1" si="17"/>
        <v/>
      </c>
      <c r="M483" s="318" t="str">
        <f t="shared" ca="1" si="17"/>
        <v/>
      </c>
      <c r="N483" s="321" t="str">
        <f ca="1">IF(($B483=" ")," ",VLOOKUP($B483,'C10 Entry Sheet'!$A$16:$K$515,11,FALSE))</f>
        <v xml:space="preserve"> </v>
      </c>
    </row>
    <row r="484" spans="1:14" ht="21.75" hidden="1" customHeight="1">
      <c r="A484" s="311">
        <f t="shared" si="16"/>
        <v>468</v>
      </c>
      <c r="B484" s="202" t="str">
        <f ca="1">IF(ISBLANK('C10 Entry Sheet'!A483)," ",CELL("contents",'C10 Entry Sheet'!A483))</f>
        <v xml:space="preserve"> </v>
      </c>
      <c r="C484" s="203" t="str">
        <f ca="1">IF(($B484=" ")," ",VLOOKUP($B484,'C10 Entry Sheet'!$A$16:$K$515,2,FALSE))</f>
        <v xml:space="preserve"> </v>
      </c>
      <c r="D484" s="203" t="str">
        <f ca="1">IF(($B484=" ")," ",VLOOKUP($B484,'C10 Entry Sheet'!$A$16:$K$515,3,FALSE))</f>
        <v xml:space="preserve"> </v>
      </c>
      <c r="E484" s="204" t="str">
        <f ca="1">IF(($B484=" ")," ",VLOOKUP($B484,'C10 Entry Sheet'!$A$16:$K$515,6,FALSE))</f>
        <v xml:space="preserve"> </v>
      </c>
      <c r="F484" s="204" t="str">
        <f ca="1">IF(($B484=" ")," ",VLOOKUP($B484,'C10 Entry Sheet'!$A$16:$K$515,4,FALSE))</f>
        <v xml:space="preserve"> </v>
      </c>
      <c r="G484" s="204" t="str">
        <f ca="1">IF(($B484=" ")," ",VLOOKUP($B484,'C10 Entry Sheet'!$A$16:$K$515,5,FALSE))</f>
        <v xml:space="preserve"> </v>
      </c>
      <c r="H484" s="209" t="str">
        <f ca="1">IF(($B484=" "),"",VLOOKUP($B484,'C10 Entry Sheet'!$A$16:$K$515,7,FALSE))</f>
        <v/>
      </c>
      <c r="I484" s="205" t="str">
        <f ca="1">IF(($B484=" ")," ",VLOOKUP($B484,'C10 Entry Sheet'!$A$16:$K$515,8,FALSE))</f>
        <v xml:space="preserve"> </v>
      </c>
      <c r="J484" s="205" t="str">
        <f ca="1">IF(($B484=" ")," ",VLOOKUP($B484,'C10 Entry Sheet'!$A$16:$K$515,9,FALSE))</f>
        <v xml:space="preserve"> </v>
      </c>
      <c r="K484" s="205" t="str">
        <f ca="1">IF(($B484=" ")," ",VLOOKUP($B484,'C10 Entry Sheet'!$A$16:$K$515,10,FALSE))</f>
        <v xml:space="preserve"> </v>
      </c>
      <c r="L484" s="209" t="str">
        <f t="shared" ca="1" si="17"/>
        <v/>
      </c>
      <c r="M484" s="318" t="str">
        <f t="shared" ca="1" si="17"/>
        <v/>
      </c>
      <c r="N484" s="321" t="str">
        <f ca="1">IF(($B484=" ")," ",VLOOKUP($B484,'C10 Entry Sheet'!$A$16:$K$515,11,FALSE))</f>
        <v xml:space="preserve"> </v>
      </c>
    </row>
    <row r="485" spans="1:14" ht="21.75" hidden="1" customHeight="1">
      <c r="A485" s="311">
        <f t="shared" si="16"/>
        <v>469</v>
      </c>
      <c r="B485" s="202" t="str">
        <f ca="1">IF(ISBLANK('C10 Entry Sheet'!A484)," ",CELL("contents",'C10 Entry Sheet'!A484))</f>
        <v xml:space="preserve"> </v>
      </c>
      <c r="C485" s="203" t="str">
        <f ca="1">IF(($B485=" ")," ",VLOOKUP($B485,'C10 Entry Sheet'!$A$16:$K$515,2,FALSE))</f>
        <v xml:space="preserve"> </v>
      </c>
      <c r="D485" s="203" t="str">
        <f ca="1">IF(($B485=" ")," ",VLOOKUP($B485,'C10 Entry Sheet'!$A$16:$K$515,3,FALSE))</f>
        <v xml:space="preserve"> </v>
      </c>
      <c r="E485" s="204" t="str">
        <f ca="1">IF(($B485=" ")," ",VLOOKUP($B485,'C10 Entry Sheet'!$A$16:$K$515,6,FALSE))</f>
        <v xml:space="preserve"> </v>
      </c>
      <c r="F485" s="204" t="str">
        <f ca="1">IF(($B485=" ")," ",VLOOKUP($B485,'C10 Entry Sheet'!$A$16:$K$515,4,FALSE))</f>
        <v xml:space="preserve"> </v>
      </c>
      <c r="G485" s="204" t="str">
        <f ca="1">IF(($B485=" ")," ",VLOOKUP($B485,'C10 Entry Sheet'!$A$16:$K$515,5,FALSE))</f>
        <v xml:space="preserve"> </v>
      </c>
      <c r="H485" s="209" t="str">
        <f ca="1">IF(($B485=" "),"",VLOOKUP($B485,'C10 Entry Sheet'!$A$16:$K$515,7,FALSE))</f>
        <v/>
      </c>
      <c r="I485" s="205" t="str">
        <f ca="1">IF(($B485=" ")," ",VLOOKUP($B485,'C10 Entry Sheet'!$A$16:$K$515,8,FALSE))</f>
        <v xml:space="preserve"> </v>
      </c>
      <c r="J485" s="205" t="str">
        <f ca="1">IF(($B485=" ")," ",VLOOKUP($B485,'C10 Entry Sheet'!$A$16:$K$515,9,FALSE))</f>
        <v xml:space="preserve"> </v>
      </c>
      <c r="K485" s="205" t="str">
        <f ca="1">IF(($B485=" ")," ",VLOOKUP($B485,'C10 Entry Sheet'!$A$16:$K$515,10,FALSE))</f>
        <v xml:space="preserve"> </v>
      </c>
      <c r="L485" s="209" t="str">
        <f t="shared" ca="1" si="17"/>
        <v/>
      </c>
      <c r="M485" s="318" t="str">
        <f t="shared" ca="1" si="17"/>
        <v/>
      </c>
      <c r="N485" s="321" t="str">
        <f ca="1">IF(($B485=" ")," ",VLOOKUP($B485,'C10 Entry Sheet'!$A$16:$K$515,11,FALSE))</f>
        <v xml:space="preserve"> </v>
      </c>
    </row>
    <row r="486" spans="1:14" ht="21.75" hidden="1" customHeight="1">
      <c r="A486" s="311">
        <f t="shared" si="16"/>
        <v>470</v>
      </c>
      <c r="B486" s="202" t="str">
        <f ca="1">IF(ISBLANK('C10 Entry Sheet'!A485)," ",CELL("contents",'C10 Entry Sheet'!A485))</f>
        <v xml:space="preserve"> </v>
      </c>
      <c r="C486" s="203" t="str">
        <f ca="1">IF(($B486=" ")," ",VLOOKUP($B486,'C10 Entry Sheet'!$A$16:$K$515,2,FALSE))</f>
        <v xml:space="preserve"> </v>
      </c>
      <c r="D486" s="203" t="str">
        <f ca="1">IF(($B486=" ")," ",VLOOKUP($B486,'C10 Entry Sheet'!$A$16:$K$515,3,FALSE))</f>
        <v xml:space="preserve"> </v>
      </c>
      <c r="E486" s="204" t="str">
        <f ca="1">IF(($B486=" ")," ",VLOOKUP($B486,'C10 Entry Sheet'!$A$16:$K$515,6,FALSE))</f>
        <v xml:space="preserve"> </v>
      </c>
      <c r="F486" s="204" t="str">
        <f ca="1">IF(($B486=" ")," ",VLOOKUP($B486,'C10 Entry Sheet'!$A$16:$K$515,4,FALSE))</f>
        <v xml:space="preserve"> </v>
      </c>
      <c r="G486" s="204" t="str">
        <f ca="1">IF(($B486=" ")," ",VLOOKUP($B486,'C10 Entry Sheet'!$A$16:$K$515,5,FALSE))</f>
        <v xml:space="preserve"> </v>
      </c>
      <c r="H486" s="209" t="str">
        <f ca="1">IF(($B486=" "),"",VLOOKUP($B486,'C10 Entry Sheet'!$A$16:$K$515,7,FALSE))</f>
        <v/>
      </c>
      <c r="I486" s="205" t="str">
        <f ca="1">IF(($B486=" ")," ",VLOOKUP($B486,'C10 Entry Sheet'!$A$16:$K$515,8,FALSE))</f>
        <v xml:space="preserve"> </v>
      </c>
      <c r="J486" s="205" t="str">
        <f ca="1">IF(($B486=" ")," ",VLOOKUP($B486,'C10 Entry Sheet'!$A$16:$K$515,9,FALSE))</f>
        <v xml:space="preserve"> </v>
      </c>
      <c r="K486" s="205" t="str">
        <f ca="1">IF(($B486=" ")," ",VLOOKUP($B486,'C10 Entry Sheet'!$A$16:$K$515,10,FALSE))</f>
        <v xml:space="preserve"> </v>
      </c>
      <c r="L486" s="209" t="str">
        <f t="shared" ref="L486:M505" ca="1" si="18">IF(($B486=" "),"",0)</f>
        <v/>
      </c>
      <c r="M486" s="318" t="str">
        <f t="shared" ca="1" si="18"/>
        <v/>
      </c>
      <c r="N486" s="321" t="str">
        <f ca="1">IF(($B486=" ")," ",VLOOKUP($B486,'C10 Entry Sheet'!$A$16:$K$515,11,FALSE))</f>
        <v xml:space="preserve"> </v>
      </c>
    </row>
    <row r="487" spans="1:14" ht="21.75" hidden="1" customHeight="1">
      <c r="A487" s="311">
        <f t="shared" si="16"/>
        <v>471</v>
      </c>
      <c r="B487" s="202" t="str">
        <f ca="1">IF(ISBLANK('C10 Entry Sheet'!A486)," ",CELL("contents",'C10 Entry Sheet'!A486))</f>
        <v xml:space="preserve"> </v>
      </c>
      <c r="C487" s="203" t="str">
        <f ca="1">IF(($B487=" ")," ",VLOOKUP($B487,'C10 Entry Sheet'!$A$16:$K$515,2,FALSE))</f>
        <v xml:space="preserve"> </v>
      </c>
      <c r="D487" s="203" t="str">
        <f ca="1">IF(($B487=" ")," ",VLOOKUP($B487,'C10 Entry Sheet'!$A$16:$K$515,3,FALSE))</f>
        <v xml:space="preserve"> </v>
      </c>
      <c r="E487" s="204" t="str">
        <f ca="1">IF(($B487=" ")," ",VLOOKUP($B487,'C10 Entry Sheet'!$A$16:$K$515,6,FALSE))</f>
        <v xml:space="preserve"> </v>
      </c>
      <c r="F487" s="204" t="str">
        <f ca="1">IF(($B487=" ")," ",VLOOKUP($B487,'C10 Entry Sheet'!$A$16:$K$515,4,FALSE))</f>
        <v xml:space="preserve"> </v>
      </c>
      <c r="G487" s="204" t="str">
        <f ca="1">IF(($B487=" ")," ",VLOOKUP($B487,'C10 Entry Sheet'!$A$16:$K$515,5,FALSE))</f>
        <v xml:space="preserve"> </v>
      </c>
      <c r="H487" s="209" t="str">
        <f ca="1">IF(($B487=" "),"",VLOOKUP($B487,'C10 Entry Sheet'!$A$16:$K$515,7,FALSE))</f>
        <v/>
      </c>
      <c r="I487" s="205" t="str">
        <f ca="1">IF(($B487=" ")," ",VLOOKUP($B487,'C10 Entry Sheet'!$A$16:$K$515,8,FALSE))</f>
        <v xml:space="preserve"> </v>
      </c>
      <c r="J487" s="205" t="str">
        <f ca="1">IF(($B487=" ")," ",VLOOKUP($B487,'C10 Entry Sheet'!$A$16:$K$515,9,FALSE))</f>
        <v xml:space="preserve"> </v>
      </c>
      <c r="K487" s="205" t="str">
        <f ca="1">IF(($B487=" ")," ",VLOOKUP($B487,'C10 Entry Sheet'!$A$16:$K$515,10,FALSE))</f>
        <v xml:space="preserve"> </v>
      </c>
      <c r="L487" s="209" t="str">
        <f t="shared" ca="1" si="18"/>
        <v/>
      </c>
      <c r="M487" s="318" t="str">
        <f t="shared" ca="1" si="18"/>
        <v/>
      </c>
      <c r="N487" s="321" t="str">
        <f ca="1">IF(($B487=" ")," ",VLOOKUP($B487,'C10 Entry Sheet'!$A$16:$K$515,11,FALSE))</f>
        <v xml:space="preserve"> </v>
      </c>
    </row>
    <row r="488" spans="1:14" ht="21.75" hidden="1" customHeight="1">
      <c r="A488" s="311">
        <f t="shared" si="16"/>
        <v>472</v>
      </c>
      <c r="B488" s="202" t="str">
        <f ca="1">IF(ISBLANK('C10 Entry Sheet'!A487)," ",CELL("contents",'C10 Entry Sheet'!A487))</f>
        <v xml:space="preserve"> </v>
      </c>
      <c r="C488" s="203" t="str">
        <f ca="1">IF(($B488=" ")," ",VLOOKUP($B488,'C10 Entry Sheet'!$A$16:$K$515,2,FALSE))</f>
        <v xml:space="preserve"> </v>
      </c>
      <c r="D488" s="203" t="str">
        <f ca="1">IF(($B488=" ")," ",VLOOKUP($B488,'C10 Entry Sheet'!$A$16:$K$515,3,FALSE))</f>
        <v xml:space="preserve"> </v>
      </c>
      <c r="E488" s="204" t="str">
        <f ca="1">IF(($B488=" ")," ",VLOOKUP($B488,'C10 Entry Sheet'!$A$16:$K$515,6,FALSE))</f>
        <v xml:space="preserve"> </v>
      </c>
      <c r="F488" s="204" t="str">
        <f ca="1">IF(($B488=" ")," ",VLOOKUP($B488,'C10 Entry Sheet'!$A$16:$K$515,4,FALSE))</f>
        <v xml:space="preserve"> </v>
      </c>
      <c r="G488" s="204" t="str">
        <f ca="1">IF(($B488=" ")," ",VLOOKUP($B488,'C10 Entry Sheet'!$A$16:$K$515,5,FALSE))</f>
        <v xml:space="preserve"> </v>
      </c>
      <c r="H488" s="209" t="str">
        <f ca="1">IF(($B488=" "),"",VLOOKUP($B488,'C10 Entry Sheet'!$A$16:$K$515,7,FALSE))</f>
        <v/>
      </c>
      <c r="I488" s="205" t="str">
        <f ca="1">IF(($B488=" ")," ",VLOOKUP($B488,'C10 Entry Sheet'!$A$16:$K$515,8,FALSE))</f>
        <v xml:space="preserve"> </v>
      </c>
      <c r="J488" s="205" t="str">
        <f ca="1">IF(($B488=" ")," ",VLOOKUP($B488,'C10 Entry Sheet'!$A$16:$K$515,9,FALSE))</f>
        <v xml:space="preserve"> </v>
      </c>
      <c r="K488" s="205" t="str">
        <f ca="1">IF(($B488=" ")," ",VLOOKUP($B488,'C10 Entry Sheet'!$A$16:$K$515,10,FALSE))</f>
        <v xml:space="preserve"> </v>
      </c>
      <c r="L488" s="209" t="str">
        <f t="shared" ca="1" si="18"/>
        <v/>
      </c>
      <c r="M488" s="318" t="str">
        <f t="shared" ca="1" si="18"/>
        <v/>
      </c>
      <c r="N488" s="321" t="str">
        <f ca="1">IF(($B488=" ")," ",VLOOKUP($B488,'C10 Entry Sheet'!$A$16:$K$515,11,FALSE))</f>
        <v xml:space="preserve"> </v>
      </c>
    </row>
    <row r="489" spans="1:14" ht="21.75" hidden="1" customHeight="1">
      <c r="A489" s="311">
        <f t="shared" si="16"/>
        <v>473</v>
      </c>
      <c r="B489" s="202" t="str">
        <f ca="1">IF(ISBLANK('C10 Entry Sheet'!A488)," ",CELL("contents",'C10 Entry Sheet'!A488))</f>
        <v xml:space="preserve"> </v>
      </c>
      <c r="C489" s="203" t="str">
        <f ca="1">IF(($B489=" ")," ",VLOOKUP($B489,'C10 Entry Sheet'!$A$16:$K$515,2,FALSE))</f>
        <v xml:space="preserve"> </v>
      </c>
      <c r="D489" s="203" t="str">
        <f ca="1">IF(($B489=" ")," ",VLOOKUP($B489,'C10 Entry Sheet'!$A$16:$K$515,3,FALSE))</f>
        <v xml:space="preserve"> </v>
      </c>
      <c r="E489" s="204" t="str">
        <f ca="1">IF(($B489=" ")," ",VLOOKUP($B489,'C10 Entry Sheet'!$A$16:$K$515,6,FALSE))</f>
        <v xml:space="preserve"> </v>
      </c>
      <c r="F489" s="204" t="str">
        <f ca="1">IF(($B489=" ")," ",VLOOKUP($B489,'C10 Entry Sheet'!$A$16:$K$515,4,FALSE))</f>
        <v xml:space="preserve"> </v>
      </c>
      <c r="G489" s="204" t="str">
        <f ca="1">IF(($B489=" ")," ",VLOOKUP($B489,'C10 Entry Sheet'!$A$16:$K$515,5,FALSE))</f>
        <v xml:space="preserve"> </v>
      </c>
      <c r="H489" s="209" t="str">
        <f ca="1">IF(($B489=" "),"",VLOOKUP($B489,'C10 Entry Sheet'!$A$16:$K$515,7,FALSE))</f>
        <v/>
      </c>
      <c r="I489" s="205" t="str">
        <f ca="1">IF(($B489=" ")," ",VLOOKUP($B489,'C10 Entry Sheet'!$A$16:$K$515,8,FALSE))</f>
        <v xml:space="preserve"> </v>
      </c>
      <c r="J489" s="205" t="str">
        <f ca="1">IF(($B489=" ")," ",VLOOKUP($B489,'C10 Entry Sheet'!$A$16:$K$515,9,FALSE))</f>
        <v xml:space="preserve"> </v>
      </c>
      <c r="K489" s="205" t="str">
        <f ca="1">IF(($B489=" ")," ",VLOOKUP($B489,'C10 Entry Sheet'!$A$16:$K$515,10,FALSE))</f>
        <v xml:space="preserve"> </v>
      </c>
      <c r="L489" s="209" t="str">
        <f t="shared" ca="1" si="18"/>
        <v/>
      </c>
      <c r="M489" s="318" t="str">
        <f t="shared" ca="1" si="18"/>
        <v/>
      </c>
      <c r="N489" s="321" t="str">
        <f ca="1">IF(($B489=" ")," ",VLOOKUP($B489,'C10 Entry Sheet'!$A$16:$K$515,11,FALSE))</f>
        <v xml:space="preserve"> </v>
      </c>
    </row>
    <row r="490" spans="1:14" ht="21.75" hidden="1" customHeight="1">
      <c r="A490" s="311">
        <f t="shared" si="16"/>
        <v>474</v>
      </c>
      <c r="B490" s="202" t="str">
        <f ca="1">IF(ISBLANK('C10 Entry Sheet'!A489)," ",CELL("contents",'C10 Entry Sheet'!A489))</f>
        <v xml:space="preserve"> </v>
      </c>
      <c r="C490" s="203" t="str">
        <f ca="1">IF(($B490=" ")," ",VLOOKUP($B490,'C10 Entry Sheet'!$A$16:$K$515,2,FALSE))</f>
        <v xml:space="preserve"> </v>
      </c>
      <c r="D490" s="203" t="str">
        <f ca="1">IF(($B490=" ")," ",VLOOKUP($B490,'C10 Entry Sheet'!$A$16:$K$515,3,FALSE))</f>
        <v xml:space="preserve"> </v>
      </c>
      <c r="E490" s="204" t="str">
        <f ca="1">IF(($B490=" ")," ",VLOOKUP($B490,'C10 Entry Sheet'!$A$16:$K$515,6,FALSE))</f>
        <v xml:space="preserve"> </v>
      </c>
      <c r="F490" s="204" t="str">
        <f ca="1">IF(($B490=" ")," ",VLOOKUP($B490,'C10 Entry Sheet'!$A$16:$K$515,4,FALSE))</f>
        <v xml:space="preserve"> </v>
      </c>
      <c r="G490" s="204" t="str">
        <f ca="1">IF(($B490=" ")," ",VLOOKUP($B490,'C10 Entry Sheet'!$A$16:$K$515,5,FALSE))</f>
        <v xml:space="preserve"> </v>
      </c>
      <c r="H490" s="209" t="str">
        <f ca="1">IF(($B490=" "),"",VLOOKUP($B490,'C10 Entry Sheet'!$A$16:$K$515,7,FALSE))</f>
        <v/>
      </c>
      <c r="I490" s="205" t="str">
        <f ca="1">IF(($B490=" ")," ",VLOOKUP($B490,'C10 Entry Sheet'!$A$16:$K$515,8,FALSE))</f>
        <v xml:space="preserve"> </v>
      </c>
      <c r="J490" s="205" t="str">
        <f ca="1">IF(($B490=" ")," ",VLOOKUP($B490,'C10 Entry Sheet'!$A$16:$K$515,9,FALSE))</f>
        <v xml:space="preserve"> </v>
      </c>
      <c r="K490" s="205" t="str">
        <f ca="1">IF(($B490=" ")," ",VLOOKUP($B490,'C10 Entry Sheet'!$A$16:$K$515,10,FALSE))</f>
        <v xml:space="preserve"> </v>
      </c>
      <c r="L490" s="209" t="str">
        <f t="shared" ca="1" si="18"/>
        <v/>
      </c>
      <c r="M490" s="318" t="str">
        <f t="shared" ca="1" si="18"/>
        <v/>
      </c>
      <c r="N490" s="321" t="str">
        <f ca="1">IF(($B490=" ")," ",VLOOKUP($B490,'C10 Entry Sheet'!$A$16:$K$515,11,FALSE))</f>
        <v xml:space="preserve"> </v>
      </c>
    </row>
    <row r="491" spans="1:14" ht="21.75" hidden="1" customHeight="1">
      <c r="A491" s="311">
        <f t="shared" si="16"/>
        <v>475</v>
      </c>
      <c r="B491" s="202" t="str">
        <f ca="1">IF(ISBLANK('C10 Entry Sheet'!A490)," ",CELL("contents",'C10 Entry Sheet'!A490))</f>
        <v xml:space="preserve"> </v>
      </c>
      <c r="C491" s="203" t="str">
        <f ca="1">IF(($B491=" ")," ",VLOOKUP($B491,'C10 Entry Sheet'!$A$16:$K$515,2,FALSE))</f>
        <v xml:space="preserve"> </v>
      </c>
      <c r="D491" s="203" t="str">
        <f ca="1">IF(($B491=" ")," ",VLOOKUP($B491,'C10 Entry Sheet'!$A$16:$K$515,3,FALSE))</f>
        <v xml:space="preserve"> </v>
      </c>
      <c r="E491" s="204" t="str">
        <f ca="1">IF(($B491=" ")," ",VLOOKUP($B491,'C10 Entry Sheet'!$A$16:$K$515,6,FALSE))</f>
        <v xml:space="preserve"> </v>
      </c>
      <c r="F491" s="204" t="str">
        <f ca="1">IF(($B491=" ")," ",VLOOKUP($B491,'C10 Entry Sheet'!$A$16:$K$515,4,FALSE))</f>
        <v xml:space="preserve"> </v>
      </c>
      <c r="G491" s="204" t="str">
        <f ca="1">IF(($B491=" ")," ",VLOOKUP($B491,'C10 Entry Sheet'!$A$16:$K$515,5,FALSE))</f>
        <v xml:space="preserve"> </v>
      </c>
      <c r="H491" s="209" t="str">
        <f ca="1">IF(($B491=" "),"",VLOOKUP($B491,'C10 Entry Sheet'!$A$16:$K$515,7,FALSE))</f>
        <v/>
      </c>
      <c r="I491" s="205" t="str">
        <f ca="1">IF(($B491=" ")," ",VLOOKUP($B491,'C10 Entry Sheet'!$A$16:$K$515,8,FALSE))</f>
        <v xml:space="preserve"> </v>
      </c>
      <c r="J491" s="205" t="str">
        <f ca="1">IF(($B491=" ")," ",VLOOKUP($B491,'C10 Entry Sheet'!$A$16:$K$515,9,FALSE))</f>
        <v xml:space="preserve"> </v>
      </c>
      <c r="K491" s="205" t="str">
        <f ca="1">IF(($B491=" ")," ",VLOOKUP($B491,'C10 Entry Sheet'!$A$16:$K$515,10,FALSE))</f>
        <v xml:space="preserve"> </v>
      </c>
      <c r="L491" s="209" t="str">
        <f t="shared" ca="1" si="18"/>
        <v/>
      </c>
      <c r="M491" s="318" t="str">
        <f t="shared" ca="1" si="18"/>
        <v/>
      </c>
      <c r="N491" s="321" t="str">
        <f ca="1">IF(($B491=" ")," ",VLOOKUP($B491,'C10 Entry Sheet'!$A$16:$K$515,11,FALSE))</f>
        <v xml:space="preserve"> </v>
      </c>
    </row>
    <row r="492" spans="1:14" ht="21.75" hidden="1" customHeight="1">
      <c r="A492" s="311">
        <f t="shared" si="16"/>
        <v>476</v>
      </c>
      <c r="B492" s="202" t="str">
        <f ca="1">IF(ISBLANK('C10 Entry Sheet'!A491)," ",CELL("contents",'C10 Entry Sheet'!A491))</f>
        <v xml:space="preserve"> </v>
      </c>
      <c r="C492" s="203" t="str">
        <f ca="1">IF(($B492=" ")," ",VLOOKUP($B492,'C10 Entry Sheet'!$A$16:$K$515,2,FALSE))</f>
        <v xml:space="preserve"> </v>
      </c>
      <c r="D492" s="203" t="str">
        <f ca="1">IF(($B492=" ")," ",VLOOKUP($B492,'C10 Entry Sheet'!$A$16:$K$515,3,FALSE))</f>
        <v xml:space="preserve"> </v>
      </c>
      <c r="E492" s="204" t="str">
        <f ca="1">IF(($B492=" ")," ",VLOOKUP($B492,'C10 Entry Sheet'!$A$16:$K$515,6,FALSE))</f>
        <v xml:space="preserve"> </v>
      </c>
      <c r="F492" s="204" t="str">
        <f ca="1">IF(($B492=" ")," ",VLOOKUP($B492,'C10 Entry Sheet'!$A$16:$K$515,4,FALSE))</f>
        <v xml:space="preserve"> </v>
      </c>
      <c r="G492" s="204" t="str">
        <f ca="1">IF(($B492=" ")," ",VLOOKUP($B492,'C10 Entry Sheet'!$A$16:$K$515,5,FALSE))</f>
        <v xml:space="preserve"> </v>
      </c>
      <c r="H492" s="209" t="str">
        <f ca="1">IF(($B492=" "),"",VLOOKUP($B492,'C10 Entry Sheet'!$A$16:$K$515,7,FALSE))</f>
        <v/>
      </c>
      <c r="I492" s="205" t="str">
        <f ca="1">IF(($B492=" ")," ",VLOOKUP($B492,'C10 Entry Sheet'!$A$16:$K$515,8,FALSE))</f>
        <v xml:space="preserve"> </v>
      </c>
      <c r="J492" s="205" t="str">
        <f ca="1">IF(($B492=" ")," ",VLOOKUP($B492,'C10 Entry Sheet'!$A$16:$K$515,9,FALSE))</f>
        <v xml:space="preserve"> </v>
      </c>
      <c r="K492" s="205" t="str">
        <f ca="1">IF(($B492=" ")," ",VLOOKUP($B492,'C10 Entry Sheet'!$A$16:$K$515,10,FALSE))</f>
        <v xml:space="preserve"> </v>
      </c>
      <c r="L492" s="209" t="str">
        <f t="shared" ca="1" si="18"/>
        <v/>
      </c>
      <c r="M492" s="318" t="str">
        <f t="shared" ca="1" si="18"/>
        <v/>
      </c>
      <c r="N492" s="321" t="str">
        <f ca="1">IF(($B492=" ")," ",VLOOKUP($B492,'C10 Entry Sheet'!$A$16:$K$515,11,FALSE))</f>
        <v xml:space="preserve"> </v>
      </c>
    </row>
    <row r="493" spans="1:14" ht="21.75" hidden="1" customHeight="1">
      <c r="A493" s="311">
        <f t="shared" si="16"/>
        <v>477</v>
      </c>
      <c r="B493" s="202" t="str">
        <f ca="1">IF(ISBLANK('C10 Entry Sheet'!A492)," ",CELL("contents",'C10 Entry Sheet'!A492))</f>
        <v xml:space="preserve"> </v>
      </c>
      <c r="C493" s="203" t="str">
        <f ca="1">IF(($B493=" ")," ",VLOOKUP($B493,'C10 Entry Sheet'!$A$16:$K$515,2,FALSE))</f>
        <v xml:space="preserve"> </v>
      </c>
      <c r="D493" s="203" t="str">
        <f ca="1">IF(($B493=" ")," ",VLOOKUP($B493,'C10 Entry Sheet'!$A$16:$K$515,3,FALSE))</f>
        <v xml:space="preserve"> </v>
      </c>
      <c r="E493" s="204" t="str">
        <f ca="1">IF(($B493=" ")," ",VLOOKUP($B493,'C10 Entry Sheet'!$A$16:$K$515,6,FALSE))</f>
        <v xml:space="preserve"> </v>
      </c>
      <c r="F493" s="204" t="str">
        <f ca="1">IF(($B493=" ")," ",VLOOKUP($B493,'C10 Entry Sheet'!$A$16:$K$515,4,FALSE))</f>
        <v xml:space="preserve"> </v>
      </c>
      <c r="G493" s="204" t="str">
        <f ca="1">IF(($B493=" ")," ",VLOOKUP($B493,'C10 Entry Sheet'!$A$16:$K$515,5,FALSE))</f>
        <v xml:space="preserve"> </v>
      </c>
      <c r="H493" s="209" t="str">
        <f ca="1">IF(($B493=" "),"",VLOOKUP($B493,'C10 Entry Sheet'!$A$16:$K$515,7,FALSE))</f>
        <v/>
      </c>
      <c r="I493" s="205" t="str">
        <f ca="1">IF(($B493=" ")," ",VLOOKUP($B493,'C10 Entry Sheet'!$A$16:$K$515,8,FALSE))</f>
        <v xml:space="preserve"> </v>
      </c>
      <c r="J493" s="205" t="str">
        <f ca="1">IF(($B493=" ")," ",VLOOKUP($B493,'C10 Entry Sheet'!$A$16:$K$515,9,FALSE))</f>
        <v xml:space="preserve"> </v>
      </c>
      <c r="K493" s="205" t="str">
        <f ca="1">IF(($B493=" ")," ",VLOOKUP($B493,'C10 Entry Sheet'!$A$16:$K$515,10,FALSE))</f>
        <v xml:space="preserve"> </v>
      </c>
      <c r="L493" s="209" t="str">
        <f t="shared" ca="1" si="18"/>
        <v/>
      </c>
      <c r="M493" s="318" t="str">
        <f t="shared" ca="1" si="18"/>
        <v/>
      </c>
      <c r="N493" s="321" t="str">
        <f ca="1">IF(($B493=" ")," ",VLOOKUP($B493,'C10 Entry Sheet'!$A$16:$K$515,11,FALSE))</f>
        <v xml:space="preserve"> </v>
      </c>
    </row>
    <row r="494" spans="1:14" ht="21.75" hidden="1" customHeight="1">
      <c r="A494" s="311">
        <f t="shared" si="16"/>
        <v>478</v>
      </c>
      <c r="B494" s="202" t="str">
        <f ca="1">IF(ISBLANK('C10 Entry Sheet'!A493)," ",CELL("contents",'C10 Entry Sheet'!A493))</f>
        <v xml:space="preserve"> </v>
      </c>
      <c r="C494" s="203" t="str">
        <f ca="1">IF(($B494=" ")," ",VLOOKUP($B494,'C10 Entry Sheet'!$A$16:$K$515,2,FALSE))</f>
        <v xml:space="preserve"> </v>
      </c>
      <c r="D494" s="203" t="str">
        <f ca="1">IF(($B494=" ")," ",VLOOKUP($B494,'C10 Entry Sheet'!$A$16:$K$515,3,FALSE))</f>
        <v xml:space="preserve"> </v>
      </c>
      <c r="E494" s="204" t="str">
        <f ca="1">IF(($B494=" ")," ",VLOOKUP($B494,'C10 Entry Sheet'!$A$16:$K$515,6,FALSE))</f>
        <v xml:space="preserve"> </v>
      </c>
      <c r="F494" s="204" t="str">
        <f ca="1">IF(($B494=" ")," ",VLOOKUP($B494,'C10 Entry Sheet'!$A$16:$K$515,4,FALSE))</f>
        <v xml:space="preserve"> </v>
      </c>
      <c r="G494" s="204" t="str">
        <f ca="1">IF(($B494=" ")," ",VLOOKUP($B494,'C10 Entry Sheet'!$A$16:$K$515,5,FALSE))</f>
        <v xml:space="preserve"> </v>
      </c>
      <c r="H494" s="209" t="str">
        <f ca="1">IF(($B494=" "),"",VLOOKUP($B494,'C10 Entry Sheet'!$A$16:$K$515,7,FALSE))</f>
        <v/>
      </c>
      <c r="I494" s="205" t="str">
        <f ca="1">IF(($B494=" ")," ",VLOOKUP($B494,'C10 Entry Sheet'!$A$16:$K$515,8,FALSE))</f>
        <v xml:space="preserve"> </v>
      </c>
      <c r="J494" s="205" t="str">
        <f ca="1">IF(($B494=" ")," ",VLOOKUP($B494,'C10 Entry Sheet'!$A$16:$K$515,9,FALSE))</f>
        <v xml:space="preserve"> </v>
      </c>
      <c r="K494" s="205" t="str">
        <f ca="1">IF(($B494=" ")," ",VLOOKUP($B494,'C10 Entry Sheet'!$A$16:$K$515,10,FALSE))</f>
        <v xml:space="preserve"> </v>
      </c>
      <c r="L494" s="209" t="str">
        <f t="shared" ca="1" si="18"/>
        <v/>
      </c>
      <c r="M494" s="318" t="str">
        <f t="shared" ca="1" si="18"/>
        <v/>
      </c>
      <c r="N494" s="321" t="str">
        <f ca="1">IF(($B494=" ")," ",VLOOKUP($B494,'C10 Entry Sheet'!$A$16:$K$515,11,FALSE))</f>
        <v xml:space="preserve"> </v>
      </c>
    </row>
    <row r="495" spans="1:14" ht="21.75" hidden="1" customHeight="1">
      <c r="A495" s="311">
        <f t="shared" si="16"/>
        <v>479</v>
      </c>
      <c r="B495" s="202" t="str">
        <f ca="1">IF(ISBLANK('C10 Entry Sheet'!A494)," ",CELL("contents",'C10 Entry Sheet'!A494))</f>
        <v xml:space="preserve"> </v>
      </c>
      <c r="C495" s="203" t="str">
        <f ca="1">IF(($B495=" ")," ",VLOOKUP($B495,'C10 Entry Sheet'!$A$16:$K$515,2,FALSE))</f>
        <v xml:space="preserve"> </v>
      </c>
      <c r="D495" s="203" t="str">
        <f ca="1">IF(($B495=" ")," ",VLOOKUP($B495,'C10 Entry Sheet'!$A$16:$K$515,3,FALSE))</f>
        <v xml:space="preserve"> </v>
      </c>
      <c r="E495" s="204" t="str">
        <f ca="1">IF(($B495=" ")," ",VLOOKUP($B495,'C10 Entry Sheet'!$A$16:$K$515,6,FALSE))</f>
        <v xml:space="preserve"> </v>
      </c>
      <c r="F495" s="204" t="str">
        <f ca="1">IF(($B495=" ")," ",VLOOKUP($B495,'C10 Entry Sheet'!$A$16:$K$515,4,FALSE))</f>
        <v xml:space="preserve"> </v>
      </c>
      <c r="G495" s="204" t="str">
        <f ca="1">IF(($B495=" ")," ",VLOOKUP($B495,'C10 Entry Sheet'!$A$16:$K$515,5,FALSE))</f>
        <v xml:space="preserve"> </v>
      </c>
      <c r="H495" s="209" t="str">
        <f ca="1">IF(($B495=" "),"",VLOOKUP($B495,'C10 Entry Sheet'!$A$16:$K$515,7,FALSE))</f>
        <v/>
      </c>
      <c r="I495" s="205" t="str">
        <f ca="1">IF(($B495=" ")," ",VLOOKUP($B495,'C10 Entry Sheet'!$A$16:$K$515,8,FALSE))</f>
        <v xml:space="preserve"> </v>
      </c>
      <c r="J495" s="205" t="str">
        <f ca="1">IF(($B495=" ")," ",VLOOKUP($B495,'C10 Entry Sheet'!$A$16:$K$515,9,FALSE))</f>
        <v xml:space="preserve"> </v>
      </c>
      <c r="K495" s="205" t="str">
        <f ca="1">IF(($B495=" ")," ",VLOOKUP($B495,'C10 Entry Sheet'!$A$16:$K$515,10,FALSE))</f>
        <v xml:space="preserve"> </v>
      </c>
      <c r="L495" s="209" t="str">
        <f t="shared" ca="1" si="18"/>
        <v/>
      </c>
      <c r="M495" s="318" t="str">
        <f t="shared" ca="1" si="18"/>
        <v/>
      </c>
      <c r="N495" s="321" t="str">
        <f ca="1">IF(($B495=" ")," ",VLOOKUP($B495,'C10 Entry Sheet'!$A$16:$K$515,11,FALSE))</f>
        <v xml:space="preserve"> </v>
      </c>
    </row>
    <row r="496" spans="1:14" ht="21.75" hidden="1" customHeight="1">
      <c r="A496" s="311">
        <f t="shared" si="16"/>
        <v>480</v>
      </c>
      <c r="B496" s="202" t="str">
        <f ca="1">IF(ISBLANK('C10 Entry Sheet'!A495)," ",CELL("contents",'C10 Entry Sheet'!A495))</f>
        <v xml:space="preserve"> </v>
      </c>
      <c r="C496" s="203" t="str">
        <f ca="1">IF(($B496=" ")," ",VLOOKUP($B496,'C10 Entry Sheet'!$A$16:$K$515,2,FALSE))</f>
        <v xml:space="preserve"> </v>
      </c>
      <c r="D496" s="203" t="str">
        <f ca="1">IF(($B496=" ")," ",VLOOKUP($B496,'C10 Entry Sheet'!$A$16:$K$515,3,FALSE))</f>
        <v xml:space="preserve"> </v>
      </c>
      <c r="E496" s="204" t="str">
        <f ca="1">IF(($B496=" ")," ",VLOOKUP($B496,'C10 Entry Sheet'!$A$16:$K$515,6,FALSE))</f>
        <v xml:space="preserve"> </v>
      </c>
      <c r="F496" s="204" t="str">
        <f ca="1">IF(($B496=" ")," ",VLOOKUP($B496,'C10 Entry Sheet'!$A$16:$K$515,4,FALSE))</f>
        <v xml:space="preserve"> </v>
      </c>
      <c r="G496" s="204" t="str">
        <f ca="1">IF(($B496=" ")," ",VLOOKUP($B496,'C10 Entry Sheet'!$A$16:$K$515,5,FALSE))</f>
        <v xml:space="preserve"> </v>
      </c>
      <c r="H496" s="209" t="str">
        <f ca="1">IF(($B496=" "),"",VLOOKUP($B496,'C10 Entry Sheet'!$A$16:$K$515,7,FALSE))</f>
        <v/>
      </c>
      <c r="I496" s="205" t="str">
        <f ca="1">IF(($B496=" ")," ",VLOOKUP($B496,'C10 Entry Sheet'!$A$16:$K$515,8,FALSE))</f>
        <v xml:space="preserve"> </v>
      </c>
      <c r="J496" s="205" t="str">
        <f ca="1">IF(($B496=" ")," ",VLOOKUP($B496,'C10 Entry Sheet'!$A$16:$K$515,9,FALSE))</f>
        <v xml:space="preserve"> </v>
      </c>
      <c r="K496" s="205" t="str">
        <f ca="1">IF(($B496=" ")," ",VLOOKUP($B496,'C10 Entry Sheet'!$A$16:$K$515,10,FALSE))</f>
        <v xml:space="preserve"> </v>
      </c>
      <c r="L496" s="209" t="str">
        <f t="shared" ca="1" si="18"/>
        <v/>
      </c>
      <c r="M496" s="318" t="str">
        <f t="shared" ca="1" si="18"/>
        <v/>
      </c>
      <c r="N496" s="321" t="str">
        <f ca="1">IF(($B496=" ")," ",VLOOKUP($B496,'C10 Entry Sheet'!$A$16:$K$515,11,FALSE))</f>
        <v xml:space="preserve"> </v>
      </c>
    </row>
    <row r="497" spans="1:14" ht="21.75" hidden="1" customHeight="1">
      <c r="A497" s="311">
        <f t="shared" si="16"/>
        <v>481</v>
      </c>
      <c r="B497" s="202" t="str">
        <f ca="1">IF(ISBLANK('C10 Entry Sheet'!A496)," ",CELL("contents",'C10 Entry Sheet'!A496))</f>
        <v xml:space="preserve"> </v>
      </c>
      <c r="C497" s="203" t="str">
        <f ca="1">IF(($B497=" ")," ",VLOOKUP($B497,'C10 Entry Sheet'!$A$16:$K$515,2,FALSE))</f>
        <v xml:space="preserve"> </v>
      </c>
      <c r="D497" s="203" t="str">
        <f ca="1">IF(($B497=" ")," ",VLOOKUP($B497,'C10 Entry Sheet'!$A$16:$K$515,3,FALSE))</f>
        <v xml:space="preserve"> </v>
      </c>
      <c r="E497" s="204" t="str">
        <f ca="1">IF(($B497=" ")," ",VLOOKUP($B497,'C10 Entry Sheet'!$A$16:$K$515,6,FALSE))</f>
        <v xml:space="preserve"> </v>
      </c>
      <c r="F497" s="204" t="str">
        <f ca="1">IF(($B497=" ")," ",VLOOKUP($B497,'C10 Entry Sheet'!$A$16:$K$515,4,FALSE))</f>
        <v xml:space="preserve"> </v>
      </c>
      <c r="G497" s="204" t="str">
        <f ca="1">IF(($B497=" ")," ",VLOOKUP($B497,'C10 Entry Sheet'!$A$16:$K$515,5,FALSE))</f>
        <v xml:space="preserve"> </v>
      </c>
      <c r="H497" s="209" t="str">
        <f ca="1">IF(($B497=" "),"",VLOOKUP($B497,'C10 Entry Sheet'!$A$16:$K$515,7,FALSE))</f>
        <v/>
      </c>
      <c r="I497" s="205" t="str">
        <f ca="1">IF(($B497=" ")," ",VLOOKUP($B497,'C10 Entry Sheet'!$A$16:$K$515,8,FALSE))</f>
        <v xml:space="preserve"> </v>
      </c>
      <c r="J497" s="205" t="str">
        <f ca="1">IF(($B497=" ")," ",VLOOKUP($B497,'C10 Entry Sheet'!$A$16:$K$515,9,FALSE))</f>
        <v xml:space="preserve"> </v>
      </c>
      <c r="K497" s="205" t="str">
        <f ca="1">IF(($B497=" ")," ",VLOOKUP($B497,'C10 Entry Sheet'!$A$16:$K$515,10,FALSE))</f>
        <v xml:space="preserve"> </v>
      </c>
      <c r="L497" s="209" t="str">
        <f t="shared" ca="1" si="18"/>
        <v/>
      </c>
      <c r="M497" s="318" t="str">
        <f t="shared" ca="1" si="18"/>
        <v/>
      </c>
      <c r="N497" s="321" t="str">
        <f ca="1">IF(($B497=" ")," ",VLOOKUP($B497,'C10 Entry Sheet'!$A$16:$K$515,11,FALSE))</f>
        <v xml:space="preserve"> </v>
      </c>
    </row>
    <row r="498" spans="1:14" ht="21.75" hidden="1" customHeight="1">
      <c r="A498" s="311">
        <f t="shared" si="16"/>
        <v>482</v>
      </c>
      <c r="B498" s="202" t="str">
        <f ca="1">IF(ISBLANK('C10 Entry Sheet'!A497)," ",CELL("contents",'C10 Entry Sheet'!A497))</f>
        <v xml:space="preserve"> </v>
      </c>
      <c r="C498" s="203" t="str">
        <f ca="1">IF(($B498=" ")," ",VLOOKUP($B498,'C10 Entry Sheet'!$A$16:$K$515,2,FALSE))</f>
        <v xml:space="preserve"> </v>
      </c>
      <c r="D498" s="203" t="str">
        <f ca="1">IF(($B498=" ")," ",VLOOKUP($B498,'C10 Entry Sheet'!$A$16:$K$515,3,FALSE))</f>
        <v xml:space="preserve"> </v>
      </c>
      <c r="E498" s="204" t="str">
        <f ca="1">IF(($B498=" ")," ",VLOOKUP($B498,'C10 Entry Sheet'!$A$16:$K$515,6,FALSE))</f>
        <v xml:space="preserve"> </v>
      </c>
      <c r="F498" s="204" t="str">
        <f ca="1">IF(($B498=" ")," ",VLOOKUP($B498,'C10 Entry Sheet'!$A$16:$K$515,4,FALSE))</f>
        <v xml:space="preserve"> </v>
      </c>
      <c r="G498" s="204" t="str">
        <f ca="1">IF(($B498=" ")," ",VLOOKUP($B498,'C10 Entry Sheet'!$A$16:$K$515,5,FALSE))</f>
        <v xml:space="preserve"> </v>
      </c>
      <c r="H498" s="209" t="str">
        <f ca="1">IF(($B498=" "),"",VLOOKUP($B498,'C10 Entry Sheet'!$A$16:$K$515,7,FALSE))</f>
        <v/>
      </c>
      <c r="I498" s="205" t="str">
        <f ca="1">IF(($B498=" ")," ",VLOOKUP($B498,'C10 Entry Sheet'!$A$16:$K$515,8,FALSE))</f>
        <v xml:space="preserve"> </v>
      </c>
      <c r="J498" s="205" t="str">
        <f ca="1">IF(($B498=" ")," ",VLOOKUP($B498,'C10 Entry Sheet'!$A$16:$K$515,9,FALSE))</f>
        <v xml:space="preserve"> </v>
      </c>
      <c r="K498" s="205" t="str">
        <f ca="1">IF(($B498=" ")," ",VLOOKUP($B498,'C10 Entry Sheet'!$A$16:$K$515,10,FALSE))</f>
        <v xml:space="preserve"> </v>
      </c>
      <c r="L498" s="209" t="str">
        <f t="shared" ca="1" si="18"/>
        <v/>
      </c>
      <c r="M498" s="318" t="str">
        <f t="shared" ca="1" si="18"/>
        <v/>
      </c>
      <c r="N498" s="321" t="str">
        <f ca="1">IF(($B498=" ")," ",VLOOKUP($B498,'C10 Entry Sheet'!$A$16:$K$515,11,FALSE))</f>
        <v xml:space="preserve"> </v>
      </c>
    </row>
    <row r="499" spans="1:14" ht="21.75" hidden="1" customHeight="1">
      <c r="A499" s="311">
        <f t="shared" si="16"/>
        <v>483</v>
      </c>
      <c r="B499" s="202" t="str">
        <f ca="1">IF(ISBLANK('C10 Entry Sheet'!A498)," ",CELL("contents",'C10 Entry Sheet'!A498))</f>
        <v xml:space="preserve"> </v>
      </c>
      <c r="C499" s="203" t="str">
        <f ca="1">IF(($B499=" ")," ",VLOOKUP($B499,'C10 Entry Sheet'!$A$16:$K$515,2,FALSE))</f>
        <v xml:space="preserve"> </v>
      </c>
      <c r="D499" s="203" t="str">
        <f ca="1">IF(($B499=" ")," ",VLOOKUP($B499,'C10 Entry Sheet'!$A$16:$K$515,3,FALSE))</f>
        <v xml:space="preserve"> </v>
      </c>
      <c r="E499" s="204" t="str">
        <f ca="1">IF(($B499=" ")," ",VLOOKUP($B499,'C10 Entry Sheet'!$A$16:$K$515,6,FALSE))</f>
        <v xml:space="preserve"> </v>
      </c>
      <c r="F499" s="204" t="str">
        <f ca="1">IF(($B499=" ")," ",VLOOKUP($B499,'C10 Entry Sheet'!$A$16:$K$515,4,FALSE))</f>
        <v xml:space="preserve"> </v>
      </c>
      <c r="G499" s="204" t="str">
        <f ca="1">IF(($B499=" ")," ",VLOOKUP($B499,'C10 Entry Sheet'!$A$16:$K$515,5,FALSE))</f>
        <v xml:space="preserve"> </v>
      </c>
      <c r="H499" s="209" t="str">
        <f ca="1">IF(($B499=" "),"",VLOOKUP($B499,'C10 Entry Sheet'!$A$16:$K$515,7,FALSE))</f>
        <v/>
      </c>
      <c r="I499" s="205" t="str">
        <f ca="1">IF(($B499=" ")," ",VLOOKUP($B499,'C10 Entry Sheet'!$A$16:$K$515,8,FALSE))</f>
        <v xml:space="preserve"> </v>
      </c>
      <c r="J499" s="205" t="str">
        <f ca="1">IF(($B499=" ")," ",VLOOKUP($B499,'C10 Entry Sheet'!$A$16:$K$515,9,FALSE))</f>
        <v xml:space="preserve"> </v>
      </c>
      <c r="K499" s="205" t="str">
        <f ca="1">IF(($B499=" ")," ",VLOOKUP($B499,'C10 Entry Sheet'!$A$16:$K$515,10,FALSE))</f>
        <v xml:space="preserve"> </v>
      </c>
      <c r="L499" s="209" t="str">
        <f t="shared" ca="1" si="18"/>
        <v/>
      </c>
      <c r="M499" s="318" t="str">
        <f t="shared" ca="1" si="18"/>
        <v/>
      </c>
      <c r="N499" s="321" t="str">
        <f ca="1">IF(($B499=" ")," ",VLOOKUP($B499,'C10 Entry Sheet'!$A$16:$K$515,11,FALSE))</f>
        <v xml:space="preserve"> </v>
      </c>
    </row>
    <row r="500" spans="1:14" ht="21.75" hidden="1" customHeight="1">
      <c r="A500" s="311">
        <f>SUM(A499+1)</f>
        <v>484</v>
      </c>
      <c r="B500" s="202" t="str">
        <f ca="1">IF(ISBLANK('C10 Entry Sheet'!A499)," ",CELL("contents",'C10 Entry Sheet'!A499))</f>
        <v xml:space="preserve"> </v>
      </c>
      <c r="C500" s="203" t="str">
        <f ca="1">IF(($B500=" ")," ",VLOOKUP($B500,'C10 Entry Sheet'!$A$16:$K$515,2,FALSE))</f>
        <v xml:space="preserve"> </v>
      </c>
      <c r="D500" s="203" t="str">
        <f ca="1">IF(($B500=" ")," ",VLOOKUP($B500,'C10 Entry Sheet'!$A$16:$K$515,3,FALSE))</f>
        <v xml:space="preserve"> </v>
      </c>
      <c r="E500" s="204" t="str">
        <f ca="1">IF(($B500=" ")," ",VLOOKUP($B500,'C10 Entry Sheet'!$A$16:$K$515,6,FALSE))</f>
        <v xml:space="preserve"> </v>
      </c>
      <c r="F500" s="204" t="str">
        <f ca="1">IF(($B500=" ")," ",VLOOKUP($B500,'C10 Entry Sheet'!$A$16:$K$515,4,FALSE))</f>
        <v xml:space="preserve"> </v>
      </c>
      <c r="G500" s="204" t="str">
        <f ca="1">IF(($B500=" ")," ",VLOOKUP($B500,'C10 Entry Sheet'!$A$16:$K$515,5,FALSE))</f>
        <v xml:space="preserve"> </v>
      </c>
      <c r="H500" s="209" t="str">
        <f ca="1">IF(($B500=" "),"",VLOOKUP($B500,'C10 Entry Sheet'!$A$16:$K$515,7,FALSE))</f>
        <v/>
      </c>
      <c r="I500" s="205" t="str">
        <f ca="1">IF(($B500=" ")," ",VLOOKUP($B500,'C10 Entry Sheet'!$A$16:$K$515,8,FALSE))</f>
        <v xml:space="preserve"> </v>
      </c>
      <c r="J500" s="205" t="str">
        <f ca="1">IF(($B500=" ")," ",VLOOKUP($B500,'C10 Entry Sheet'!$A$16:$K$515,9,FALSE))</f>
        <v xml:space="preserve"> </v>
      </c>
      <c r="K500" s="205" t="str">
        <f ca="1">IF(($B500=" ")," ",VLOOKUP($B500,'C10 Entry Sheet'!$A$16:$K$515,10,FALSE))</f>
        <v xml:space="preserve"> </v>
      </c>
      <c r="L500" s="209" t="str">
        <f t="shared" ca="1" si="18"/>
        <v/>
      </c>
      <c r="M500" s="318" t="str">
        <f t="shared" ca="1" si="18"/>
        <v/>
      </c>
      <c r="N500" s="321" t="str">
        <f ca="1">IF(($B500=" ")," ",VLOOKUP($B500,'C10 Entry Sheet'!$A$16:$K$515,11,FALSE))</f>
        <v xml:space="preserve"> </v>
      </c>
    </row>
    <row r="501" spans="1:14" ht="21.75" hidden="1" customHeight="1">
      <c r="A501" s="311">
        <f t="shared" ref="A501:A564" si="19">SUM(A500+1)</f>
        <v>485</v>
      </c>
      <c r="B501" s="202" t="str">
        <f ca="1">IF(ISBLANK('C10 Entry Sheet'!A500)," ",CELL("contents",'C10 Entry Sheet'!A500))</f>
        <v xml:space="preserve"> </v>
      </c>
      <c r="C501" s="203" t="str">
        <f ca="1">IF(($B501=" ")," ",VLOOKUP($B501,'C10 Entry Sheet'!$A$16:$K$515,2,FALSE))</f>
        <v xml:space="preserve"> </v>
      </c>
      <c r="D501" s="203" t="str">
        <f ca="1">IF(($B501=" ")," ",VLOOKUP($B501,'C10 Entry Sheet'!$A$16:$K$515,3,FALSE))</f>
        <v xml:space="preserve"> </v>
      </c>
      <c r="E501" s="204" t="str">
        <f ca="1">IF(($B501=" ")," ",VLOOKUP($B501,'C10 Entry Sheet'!$A$16:$K$515,6,FALSE))</f>
        <v xml:space="preserve"> </v>
      </c>
      <c r="F501" s="204" t="str">
        <f ca="1">IF(($B501=" ")," ",VLOOKUP($B501,'C10 Entry Sheet'!$A$16:$K$515,4,FALSE))</f>
        <v xml:space="preserve"> </v>
      </c>
      <c r="G501" s="204" t="str">
        <f ca="1">IF(($B501=" ")," ",VLOOKUP($B501,'C10 Entry Sheet'!$A$16:$K$515,5,FALSE))</f>
        <v xml:space="preserve"> </v>
      </c>
      <c r="H501" s="209" t="str">
        <f ca="1">IF(($B501=" "),"",VLOOKUP($B501,'C10 Entry Sheet'!$A$16:$K$515,7,FALSE))</f>
        <v/>
      </c>
      <c r="I501" s="205" t="str">
        <f ca="1">IF(($B501=" ")," ",VLOOKUP($B501,'C10 Entry Sheet'!$A$16:$K$515,8,FALSE))</f>
        <v xml:space="preserve"> </v>
      </c>
      <c r="J501" s="205" t="str">
        <f ca="1">IF(($B501=" ")," ",VLOOKUP($B501,'C10 Entry Sheet'!$A$16:$K$515,9,FALSE))</f>
        <v xml:space="preserve"> </v>
      </c>
      <c r="K501" s="205" t="str">
        <f ca="1">IF(($B501=" ")," ",VLOOKUP($B501,'C10 Entry Sheet'!$A$16:$K$515,10,FALSE))</f>
        <v xml:space="preserve"> </v>
      </c>
      <c r="L501" s="209" t="str">
        <f t="shared" ca="1" si="18"/>
        <v/>
      </c>
      <c r="M501" s="318" t="str">
        <f t="shared" ca="1" si="18"/>
        <v/>
      </c>
      <c r="N501" s="321" t="str">
        <f ca="1">IF(($B501=" ")," ",VLOOKUP($B501,'C10 Entry Sheet'!$A$16:$K$515,11,FALSE))</f>
        <v xml:space="preserve"> </v>
      </c>
    </row>
    <row r="502" spans="1:14" ht="21.75" hidden="1" customHeight="1">
      <c r="A502" s="311">
        <f t="shared" si="19"/>
        <v>486</v>
      </c>
      <c r="B502" s="202" t="str">
        <f ca="1">IF(ISBLANK('C10 Entry Sheet'!A501)," ",CELL("contents",'C10 Entry Sheet'!A501))</f>
        <v xml:space="preserve"> </v>
      </c>
      <c r="C502" s="203" t="str">
        <f ca="1">IF(($B502=" ")," ",VLOOKUP($B502,'C10 Entry Sheet'!$A$16:$K$515,2,FALSE))</f>
        <v xml:space="preserve"> </v>
      </c>
      <c r="D502" s="203" t="str">
        <f ca="1">IF(($B502=" ")," ",VLOOKUP($B502,'C10 Entry Sheet'!$A$16:$K$515,3,FALSE))</f>
        <v xml:space="preserve"> </v>
      </c>
      <c r="E502" s="204" t="str">
        <f ca="1">IF(($B502=" ")," ",VLOOKUP($B502,'C10 Entry Sheet'!$A$16:$K$515,6,FALSE))</f>
        <v xml:space="preserve"> </v>
      </c>
      <c r="F502" s="204" t="str">
        <f ca="1">IF(($B502=" ")," ",VLOOKUP($B502,'C10 Entry Sheet'!$A$16:$K$515,4,FALSE))</f>
        <v xml:space="preserve"> </v>
      </c>
      <c r="G502" s="204" t="str">
        <f ca="1">IF(($B502=" ")," ",VLOOKUP($B502,'C10 Entry Sheet'!$A$16:$K$515,5,FALSE))</f>
        <v xml:space="preserve"> </v>
      </c>
      <c r="H502" s="209" t="str">
        <f ca="1">IF(($B502=" "),"",VLOOKUP($B502,'C10 Entry Sheet'!$A$16:$K$515,7,FALSE))</f>
        <v/>
      </c>
      <c r="I502" s="205" t="str">
        <f ca="1">IF(($B502=" ")," ",VLOOKUP($B502,'C10 Entry Sheet'!$A$16:$K$515,8,FALSE))</f>
        <v xml:space="preserve"> </v>
      </c>
      <c r="J502" s="205" t="str">
        <f ca="1">IF(($B502=" ")," ",VLOOKUP($B502,'C10 Entry Sheet'!$A$16:$K$515,9,FALSE))</f>
        <v xml:space="preserve"> </v>
      </c>
      <c r="K502" s="205" t="str">
        <f ca="1">IF(($B502=" ")," ",VLOOKUP($B502,'C10 Entry Sheet'!$A$16:$K$515,10,FALSE))</f>
        <v xml:space="preserve"> </v>
      </c>
      <c r="L502" s="209" t="str">
        <f t="shared" ca="1" si="18"/>
        <v/>
      </c>
      <c r="M502" s="318" t="str">
        <f t="shared" ca="1" si="18"/>
        <v/>
      </c>
      <c r="N502" s="321" t="str">
        <f ca="1">IF(($B502=" ")," ",VLOOKUP($B502,'C10 Entry Sheet'!$A$16:$K$515,11,FALSE))</f>
        <v xml:space="preserve"> </v>
      </c>
    </row>
    <row r="503" spans="1:14" ht="21.75" hidden="1" customHeight="1">
      <c r="A503" s="311">
        <f t="shared" si="19"/>
        <v>487</v>
      </c>
      <c r="B503" s="202" t="str">
        <f ca="1">IF(ISBLANK('C10 Entry Sheet'!A502)," ",CELL("contents",'C10 Entry Sheet'!A502))</f>
        <v xml:space="preserve"> </v>
      </c>
      <c r="C503" s="203" t="str">
        <f ca="1">IF(($B503=" ")," ",VLOOKUP($B503,'C10 Entry Sheet'!$A$16:$K$515,2,FALSE))</f>
        <v xml:space="preserve"> </v>
      </c>
      <c r="D503" s="203" t="str">
        <f ca="1">IF(($B503=" ")," ",VLOOKUP($B503,'C10 Entry Sheet'!$A$16:$K$515,3,FALSE))</f>
        <v xml:space="preserve"> </v>
      </c>
      <c r="E503" s="204" t="str">
        <f ca="1">IF(($B503=" ")," ",VLOOKUP($B503,'C10 Entry Sheet'!$A$16:$K$515,6,FALSE))</f>
        <v xml:space="preserve"> </v>
      </c>
      <c r="F503" s="204" t="str">
        <f ca="1">IF(($B503=" ")," ",VLOOKUP($B503,'C10 Entry Sheet'!$A$16:$K$515,4,FALSE))</f>
        <v xml:space="preserve"> </v>
      </c>
      <c r="G503" s="204" t="str">
        <f ca="1">IF(($B503=" ")," ",VLOOKUP($B503,'C10 Entry Sheet'!$A$16:$K$515,5,FALSE))</f>
        <v xml:space="preserve"> </v>
      </c>
      <c r="H503" s="209" t="str">
        <f ca="1">IF(($B503=" "),"",VLOOKUP($B503,'C10 Entry Sheet'!$A$16:$K$515,7,FALSE))</f>
        <v/>
      </c>
      <c r="I503" s="205" t="str">
        <f ca="1">IF(($B503=" ")," ",VLOOKUP($B503,'C10 Entry Sheet'!$A$16:$K$515,8,FALSE))</f>
        <v xml:space="preserve"> </v>
      </c>
      <c r="J503" s="205" t="str">
        <f ca="1">IF(($B503=" ")," ",VLOOKUP($B503,'C10 Entry Sheet'!$A$16:$K$515,9,FALSE))</f>
        <v xml:space="preserve"> </v>
      </c>
      <c r="K503" s="205" t="str">
        <f ca="1">IF(($B503=" ")," ",VLOOKUP($B503,'C10 Entry Sheet'!$A$16:$K$515,10,FALSE))</f>
        <v xml:space="preserve"> </v>
      </c>
      <c r="L503" s="209" t="str">
        <f t="shared" ca="1" si="18"/>
        <v/>
      </c>
      <c r="M503" s="318" t="str">
        <f t="shared" ca="1" si="18"/>
        <v/>
      </c>
      <c r="N503" s="321" t="str">
        <f ca="1">IF(($B503=" ")," ",VLOOKUP($B503,'C10 Entry Sheet'!$A$16:$K$515,11,FALSE))</f>
        <v xml:space="preserve"> </v>
      </c>
    </row>
    <row r="504" spans="1:14" ht="21.75" hidden="1" customHeight="1">
      <c r="A504" s="311">
        <f t="shared" si="19"/>
        <v>488</v>
      </c>
      <c r="B504" s="202" t="str">
        <f ca="1">IF(ISBLANK('C10 Entry Sheet'!A503)," ",CELL("contents",'C10 Entry Sheet'!A503))</f>
        <v xml:space="preserve"> </v>
      </c>
      <c r="C504" s="203" t="str">
        <f ca="1">IF(($B504=" ")," ",VLOOKUP($B504,'C10 Entry Sheet'!$A$16:$K$515,2,FALSE))</f>
        <v xml:space="preserve"> </v>
      </c>
      <c r="D504" s="203" t="str">
        <f ca="1">IF(($B504=" ")," ",VLOOKUP($B504,'C10 Entry Sheet'!$A$16:$K$515,3,FALSE))</f>
        <v xml:space="preserve"> </v>
      </c>
      <c r="E504" s="204" t="str">
        <f ca="1">IF(($B504=" ")," ",VLOOKUP($B504,'C10 Entry Sheet'!$A$16:$K$515,6,FALSE))</f>
        <v xml:space="preserve"> </v>
      </c>
      <c r="F504" s="204" t="str">
        <f ca="1">IF(($B504=" ")," ",VLOOKUP($B504,'C10 Entry Sheet'!$A$16:$K$515,4,FALSE))</f>
        <v xml:space="preserve"> </v>
      </c>
      <c r="G504" s="204" t="str">
        <f ca="1">IF(($B504=" ")," ",VLOOKUP($B504,'C10 Entry Sheet'!$A$16:$K$515,5,FALSE))</f>
        <v xml:space="preserve"> </v>
      </c>
      <c r="H504" s="209" t="str">
        <f ca="1">IF(($B504=" "),"",VLOOKUP($B504,'C10 Entry Sheet'!$A$16:$K$515,7,FALSE))</f>
        <v/>
      </c>
      <c r="I504" s="205" t="str">
        <f ca="1">IF(($B504=" ")," ",VLOOKUP($B504,'C10 Entry Sheet'!$A$16:$K$515,8,FALSE))</f>
        <v xml:space="preserve"> </v>
      </c>
      <c r="J504" s="205" t="str">
        <f ca="1">IF(($B504=" ")," ",VLOOKUP($B504,'C10 Entry Sheet'!$A$16:$K$515,9,FALSE))</f>
        <v xml:space="preserve"> </v>
      </c>
      <c r="K504" s="205" t="str">
        <f ca="1">IF(($B504=" ")," ",VLOOKUP($B504,'C10 Entry Sheet'!$A$16:$K$515,10,FALSE))</f>
        <v xml:space="preserve"> </v>
      </c>
      <c r="L504" s="209" t="str">
        <f t="shared" ca="1" si="18"/>
        <v/>
      </c>
      <c r="M504" s="318" t="str">
        <f t="shared" ca="1" si="18"/>
        <v/>
      </c>
      <c r="N504" s="321" t="str">
        <f ca="1">IF(($B504=" ")," ",VLOOKUP($B504,'C10 Entry Sheet'!$A$16:$K$515,11,FALSE))</f>
        <v xml:space="preserve"> </v>
      </c>
    </row>
    <row r="505" spans="1:14" ht="21.75" hidden="1" customHeight="1">
      <c r="A505" s="311">
        <f t="shared" si="19"/>
        <v>489</v>
      </c>
      <c r="B505" s="202" t="str">
        <f ca="1">IF(ISBLANK('C10 Entry Sheet'!A504)," ",CELL("contents",'C10 Entry Sheet'!A504))</f>
        <v xml:space="preserve"> </v>
      </c>
      <c r="C505" s="203" t="str">
        <f ca="1">IF(($B505=" ")," ",VLOOKUP($B505,'C10 Entry Sheet'!$A$16:$K$515,2,FALSE))</f>
        <v xml:space="preserve"> </v>
      </c>
      <c r="D505" s="203" t="str">
        <f ca="1">IF(($B505=" ")," ",VLOOKUP($B505,'C10 Entry Sheet'!$A$16:$K$515,3,FALSE))</f>
        <v xml:space="preserve"> </v>
      </c>
      <c r="E505" s="204" t="str">
        <f ca="1">IF(($B505=" ")," ",VLOOKUP($B505,'C10 Entry Sheet'!$A$16:$K$515,6,FALSE))</f>
        <v xml:space="preserve"> </v>
      </c>
      <c r="F505" s="204" t="str">
        <f ca="1">IF(($B505=" ")," ",VLOOKUP($B505,'C10 Entry Sheet'!$A$16:$K$515,4,FALSE))</f>
        <v xml:space="preserve"> </v>
      </c>
      <c r="G505" s="204" t="str">
        <f ca="1">IF(($B505=" ")," ",VLOOKUP($B505,'C10 Entry Sheet'!$A$16:$K$515,5,FALSE))</f>
        <v xml:space="preserve"> </v>
      </c>
      <c r="H505" s="209" t="str">
        <f ca="1">IF(($B505=" "),"",VLOOKUP($B505,'C10 Entry Sheet'!$A$16:$K$515,7,FALSE))</f>
        <v/>
      </c>
      <c r="I505" s="205" t="str">
        <f ca="1">IF(($B505=" ")," ",VLOOKUP($B505,'C10 Entry Sheet'!$A$16:$K$515,8,FALSE))</f>
        <v xml:space="preserve"> </v>
      </c>
      <c r="J505" s="205" t="str">
        <f ca="1">IF(($B505=" ")," ",VLOOKUP($B505,'C10 Entry Sheet'!$A$16:$K$515,9,FALSE))</f>
        <v xml:space="preserve"> </v>
      </c>
      <c r="K505" s="205" t="str">
        <f ca="1">IF(($B505=" ")," ",VLOOKUP($B505,'C10 Entry Sheet'!$A$16:$K$515,10,FALSE))</f>
        <v xml:space="preserve"> </v>
      </c>
      <c r="L505" s="209" t="str">
        <f t="shared" ca="1" si="18"/>
        <v/>
      </c>
      <c r="M505" s="318" t="str">
        <f t="shared" ca="1" si="18"/>
        <v/>
      </c>
      <c r="N505" s="321" t="str">
        <f ca="1">IF(($B505=" ")," ",VLOOKUP($B505,'C10 Entry Sheet'!$A$16:$K$515,11,FALSE))</f>
        <v xml:space="preserve"> </v>
      </c>
    </row>
    <row r="506" spans="1:14" ht="21.75" hidden="1" customHeight="1">
      <c r="A506" s="311">
        <f t="shared" si="19"/>
        <v>490</v>
      </c>
      <c r="B506" s="202" t="str">
        <f ca="1">IF(ISBLANK('C10 Entry Sheet'!A505)," ",CELL("contents",'C10 Entry Sheet'!A505))</f>
        <v xml:space="preserve"> </v>
      </c>
      <c r="C506" s="203" t="str">
        <f ca="1">IF(($B506=" ")," ",VLOOKUP($B506,'C10 Entry Sheet'!$A$16:$K$515,2,FALSE))</f>
        <v xml:space="preserve"> </v>
      </c>
      <c r="D506" s="203" t="str">
        <f ca="1">IF(($B506=" ")," ",VLOOKUP($B506,'C10 Entry Sheet'!$A$16:$K$515,3,FALSE))</f>
        <v xml:space="preserve"> </v>
      </c>
      <c r="E506" s="204" t="str">
        <f ca="1">IF(($B506=" ")," ",VLOOKUP($B506,'C10 Entry Sheet'!$A$16:$K$515,6,FALSE))</f>
        <v xml:space="preserve"> </v>
      </c>
      <c r="F506" s="204" t="str">
        <f ca="1">IF(($B506=" ")," ",VLOOKUP($B506,'C10 Entry Sheet'!$A$16:$K$515,4,FALSE))</f>
        <v xml:space="preserve"> </v>
      </c>
      <c r="G506" s="204" t="str">
        <f ca="1">IF(($B506=" ")," ",VLOOKUP($B506,'C10 Entry Sheet'!$A$16:$K$515,5,FALSE))</f>
        <v xml:space="preserve"> </v>
      </c>
      <c r="H506" s="209" t="str">
        <f ca="1">IF(($B506=" "),"",VLOOKUP($B506,'C10 Entry Sheet'!$A$16:$K$515,7,FALSE))</f>
        <v/>
      </c>
      <c r="I506" s="205" t="str">
        <f ca="1">IF(($B506=" ")," ",VLOOKUP($B506,'C10 Entry Sheet'!$A$16:$K$515,8,FALSE))</f>
        <v xml:space="preserve"> </v>
      </c>
      <c r="J506" s="205" t="str">
        <f ca="1">IF(($B506=" ")," ",VLOOKUP($B506,'C10 Entry Sheet'!$A$16:$K$515,9,FALSE))</f>
        <v xml:space="preserve"> </v>
      </c>
      <c r="K506" s="205" t="str">
        <f ca="1">IF(($B506=" ")," ",VLOOKUP($B506,'C10 Entry Sheet'!$A$16:$K$515,10,FALSE))</f>
        <v xml:space="preserve"> </v>
      </c>
      <c r="L506" s="209" t="str">
        <f t="shared" ref="L506:M525" ca="1" si="20">IF(($B506=" "),"",0)</f>
        <v/>
      </c>
      <c r="M506" s="318" t="str">
        <f t="shared" ca="1" si="20"/>
        <v/>
      </c>
      <c r="N506" s="321" t="str">
        <f ca="1">IF(($B506=" ")," ",VLOOKUP($B506,'C10 Entry Sheet'!$A$16:$K$515,11,FALSE))</f>
        <v xml:space="preserve"> </v>
      </c>
    </row>
    <row r="507" spans="1:14" ht="21.75" hidden="1" customHeight="1">
      <c r="A507" s="311">
        <f t="shared" si="19"/>
        <v>491</v>
      </c>
      <c r="B507" s="202" t="str">
        <f ca="1">IF(ISBLANK('C10 Entry Sheet'!A506)," ",CELL("contents",'C10 Entry Sheet'!A506))</f>
        <v xml:space="preserve"> </v>
      </c>
      <c r="C507" s="203" t="str">
        <f ca="1">IF(($B507=" ")," ",VLOOKUP($B507,'C10 Entry Sheet'!$A$16:$K$515,2,FALSE))</f>
        <v xml:space="preserve"> </v>
      </c>
      <c r="D507" s="203" t="str">
        <f ca="1">IF(($B507=" ")," ",VLOOKUP($B507,'C10 Entry Sheet'!$A$16:$K$515,3,FALSE))</f>
        <v xml:space="preserve"> </v>
      </c>
      <c r="E507" s="204" t="str">
        <f ca="1">IF(($B507=" ")," ",VLOOKUP($B507,'C10 Entry Sheet'!$A$16:$K$515,6,FALSE))</f>
        <v xml:space="preserve"> </v>
      </c>
      <c r="F507" s="204" t="str">
        <f ca="1">IF(($B507=" ")," ",VLOOKUP($B507,'C10 Entry Sheet'!$A$16:$K$515,4,FALSE))</f>
        <v xml:space="preserve"> </v>
      </c>
      <c r="G507" s="204" t="str">
        <f ca="1">IF(($B507=" ")," ",VLOOKUP($B507,'C10 Entry Sheet'!$A$16:$K$515,5,FALSE))</f>
        <v xml:space="preserve"> </v>
      </c>
      <c r="H507" s="209" t="str">
        <f ca="1">IF(($B507=" "),"",VLOOKUP($B507,'C10 Entry Sheet'!$A$16:$K$515,7,FALSE))</f>
        <v/>
      </c>
      <c r="I507" s="205" t="str">
        <f ca="1">IF(($B507=" ")," ",VLOOKUP($B507,'C10 Entry Sheet'!$A$16:$K$515,8,FALSE))</f>
        <v xml:space="preserve"> </v>
      </c>
      <c r="J507" s="205" t="str">
        <f ca="1">IF(($B507=" ")," ",VLOOKUP($B507,'C10 Entry Sheet'!$A$16:$K$515,9,FALSE))</f>
        <v xml:space="preserve"> </v>
      </c>
      <c r="K507" s="205" t="str">
        <f ca="1">IF(($B507=" ")," ",VLOOKUP($B507,'C10 Entry Sheet'!$A$16:$K$515,10,FALSE))</f>
        <v xml:space="preserve"> </v>
      </c>
      <c r="L507" s="209" t="str">
        <f t="shared" ca="1" si="20"/>
        <v/>
      </c>
      <c r="M507" s="318" t="str">
        <f t="shared" ca="1" si="20"/>
        <v/>
      </c>
      <c r="N507" s="321" t="str">
        <f ca="1">IF(($B507=" ")," ",VLOOKUP($B507,'C10 Entry Sheet'!$A$16:$K$515,11,FALSE))</f>
        <v xml:space="preserve"> </v>
      </c>
    </row>
    <row r="508" spans="1:14" ht="21.75" hidden="1" customHeight="1">
      <c r="A508" s="311">
        <f t="shared" si="19"/>
        <v>492</v>
      </c>
      <c r="B508" s="202" t="str">
        <f ca="1">IF(ISBLANK('C10 Entry Sheet'!A507)," ",CELL("contents",'C10 Entry Sheet'!A507))</f>
        <v xml:space="preserve"> </v>
      </c>
      <c r="C508" s="203" t="str">
        <f ca="1">IF(($B508=" ")," ",VLOOKUP($B508,'C10 Entry Sheet'!$A$16:$K$515,2,FALSE))</f>
        <v xml:space="preserve"> </v>
      </c>
      <c r="D508" s="203" t="str">
        <f ca="1">IF(($B508=" ")," ",VLOOKUP($B508,'C10 Entry Sheet'!$A$16:$K$515,3,FALSE))</f>
        <v xml:space="preserve"> </v>
      </c>
      <c r="E508" s="204" t="str">
        <f ca="1">IF(($B508=" ")," ",VLOOKUP($B508,'C10 Entry Sheet'!$A$16:$K$515,6,FALSE))</f>
        <v xml:space="preserve"> </v>
      </c>
      <c r="F508" s="204" t="str">
        <f ca="1">IF(($B508=" ")," ",VLOOKUP($B508,'C10 Entry Sheet'!$A$16:$K$515,4,FALSE))</f>
        <v xml:space="preserve"> </v>
      </c>
      <c r="G508" s="204" t="str">
        <f ca="1">IF(($B508=" ")," ",VLOOKUP($B508,'C10 Entry Sheet'!$A$16:$K$515,5,FALSE))</f>
        <v xml:space="preserve"> </v>
      </c>
      <c r="H508" s="209" t="str">
        <f ca="1">IF(($B508=" "),"",VLOOKUP($B508,'C10 Entry Sheet'!$A$16:$K$515,7,FALSE))</f>
        <v/>
      </c>
      <c r="I508" s="205" t="str">
        <f ca="1">IF(($B508=" ")," ",VLOOKUP($B508,'C10 Entry Sheet'!$A$16:$K$515,8,FALSE))</f>
        <v xml:space="preserve"> </v>
      </c>
      <c r="J508" s="205" t="str">
        <f ca="1">IF(($B508=" ")," ",VLOOKUP($B508,'C10 Entry Sheet'!$A$16:$K$515,9,FALSE))</f>
        <v xml:space="preserve"> </v>
      </c>
      <c r="K508" s="205" t="str">
        <f ca="1">IF(($B508=" ")," ",VLOOKUP($B508,'C10 Entry Sheet'!$A$16:$K$515,10,FALSE))</f>
        <v xml:space="preserve"> </v>
      </c>
      <c r="L508" s="209" t="str">
        <f t="shared" ca="1" si="20"/>
        <v/>
      </c>
      <c r="M508" s="318" t="str">
        <f t="shared" ca="1" si="20"/>
        <v/>
      </c>
      <c r="N508" s="321" t="str">
        <f ca="1">IF(($B508=" ")," ",VLOOKUP($B508,'C10 Entry Sheet'!$A$16:$K$515,11,FALSE))</f>
        <v xml:space="preserve"> </v>
      </c>
    </row>
    <row r="509" spans="1:14" ht="21.75" hidden="1" customHeight="1">
      <c r="A509" s="311">
        <f t="shared" si="19"/>
        <v>493</v>
      </c>
      <c r="B509" s="202" t="str">
        <f ca="1">IF(ISBLANK('C10 Entry Sheet'!A508)," ",CELL("contents",'C10 Entry Sheet'!A508))</f>
        <v xml:space="preserve"> </v>
      </c>
      <c r="C509" s="203" t="str">
        <f ca="1">IF(($B509=" ")," ",VLOOKUP($B509,'C10 Entry Sheet'!$A$16:$K$515,2,FALSE))</f>
        <v xml:space="preserve"> </v>
      </c>
      <c r="D509" s="203" t="str">
        <f ca="1">IF(($B509=" ")," ",VLOOKUP($B509,'C10 Entry Sheet'!$A$16:$K$515,3,FALSE))</f>
        <v xml:space="preserve"> </v>
      </c>
      <c r="E509" s="204" t="str">
        <f ca="1">IF(($B509=" ")," ",VLOOKUP($B509,'C10 Entry Sheet'!$A$16:$K$515,6,FALSE))</f>
        <v xml:space="preserve"> </v>
      </c>
      <c r="F509" s="204" t="str">
        <f ca="1">IF(($B509=" ")," ",VLOOKUP($B509,'C10 Entry Sheet'!$A$16:$K$515,4,FALSE))</f>
        <v xml:space="preserve"> </v>
      </c>
      <c r="G509" s="204" t="str">
        <f ca="1">IF(($B509=" ")," ",VLOOKUP($B509,'C10 Entry Sheet'!$A$16:$K$515,5,FALSE))</f>
        <v xml:space="preserve"> </v>
      </c>
      <c r="H509" s="209" t="str">
        <f ca="1">IF(($B509=" "),"",VLOOKUP($B509,'C10 Entry Sheet'!$A$16:$K$515,7,FALSE))</f>
        <v/>
      </c>
      <c r="I509" s="205" t="str">
        <f ca="1">IF(($B509=" ")," ",VLOOKUP($B509,'C10 Entry Sheet'!$A$16:$K$515,8,FALSE))</f>
        <v xml:space="preserve"> </v>
      </c>
      <c r="J509" s="205" t="str">
        <f ca="1">IF(($B509=" ")," ",VLOOKUP($B509,'C10 Entry Sheet'!$A$16:$K$515,9,FALSE))</f>
        <v xml:space="preserve"> </v>
      </c>
      <c r="K509" s="205" t="str">
        <f ca="1">IF(($B509=" ")," ",VLOOKUP($B509,'C10 Entry Sheet'!$A$16:$K$515,10,FALSE))</f>
        <v xml:space="preserve"> </v>
      </c>
      <c r="L509" s="209" t="str">
        <f t="shared" ca="1" si="20"/>
        <v/>
      </c>
      <c r="M509" s="318" t="str">
        <f t="shared" ca="1" si="20"/>
        <v/>
      </c>
      <c r="N509" s="321" t="str">
        <f ca="1">IF(($B509=" ")," ",VLOOKUP($B509,'C10 Entry Sheet'!$A$16:$K$515,11,FALSE))</f>
        <v xml:space="preserve"> </v>
      </c>
    </row>
    <row r="510" spans="1:14" ht="21.75" hidden="1" customHeight="1">
      <c r="A510" s="311">
        <f t="shared" si="19"/>
        <v>494</v>
      </c>
      <c r="B510" s="202" t="str">
        <f ca="1">IF(ISBLANK('C10 Entry Sheet'!A509)," ",CELL("contents",'C10 Entry Sheet'!A509))</f>
        <v xml:space="preserve"> </v>
      </c>
      <c r="C510" s="203" t="str">
        <f ca="1">IF(($B510=" ")," ",VLOOKUP($B510,'C10 Entry Sheet'!$A$16:$K$515,2,FALSE))</f>
        <v xml:space="preserve"> </v>
      </c>
      <c r="D510" s="203" t="str">
        <f ca="1">IF(($B510=" ")," ",VLOOKUP($B510,'C10 Entry Sheet'!$A$16:$K$515,3,FALSE))</f>
        <v xml:space="preserve"> </v>
      </c>
      <c r="E510" s="204" t="str">
        <f ca="1">IF(($B510=" ")," ",VLOOKUP($B510,'C10 Entry Sheet'!$A$16:$K$515,6,FALSE))</f>
        <v xml:space="preserve"> </v>
      </c>
      <c r="F510" s="204" t="str">
        <f ca="1">IF(($B510=" ")," ",VLOOKUP($B510,'C10 Entry Sheet'!$A$16:$K$515,4,FALSE))</f>
        <v xml:space="preserve"> </v>
      </c>
      <c r="G510" s="204" t="str">
        <f ca="1">IF(($B510=" ")," ",VLOOKUP($B510,'C10 Entry Sheet'!$A$16:$K$515,5,FALSE))</f>
        <v xml:space="preserve"> </v>
      </c>
      <c r="H510" s="209" t="str">
        <f ca="1">IF(($B510=" "),"",VLOOKUP($B510,'C10 Entry Sheet'!$A$16:$K$515,7,FALSE))</f>
        <v/>
      </c>
      <c r="I510" s="205" t="str">
        <f ca="1">IF(($B510=" ")," ",VLOOKUP($B510,'C10 Entry Sheet'!$A$16:$K$515,8,FALSE))</f>
        <v xml:space="preserve"> </v>
      </c>
      <c r="J510" s="205" t="str">
        <f ca="1">IF(($B510=" ")," ",VLOOKUP($B510,'C10 Entry Sheet'!$A$16:$K$515,9,FALSE))</f>
        <v xml:space="preserve"> </v>
      </c>
      <c r="K510" s="205" t="str">
        <f ca="1">IF(($B510=" ")," ",VLOOKUP($B510,'C10 Entry Sheet'!$A$16:$K$515,10,FALSE))</f>
        <v xml:space="preserve"> </v>
      </c>
      <c r="L510" s="209" t="str">
        <f t="shared" ca="1" si="20"/>
        <v/>
      </c>
      <c r="M510" s="318" t="str">
        <f t="shared" ca="1" si="20"/>
        <v/>
      </c>
      <c r="N510" s="321" t="str">
        <f ca="1">IF(($B510=" ")," ",VLOOKUP($B510,'C10 Entry Sheet'!$A$16:$K$515,11,FALSE))</f>
        <v xml:space="preserve"> </v>
      </c>
    </row>
    <row r="511" spans="1:14" ht="21.75" hidden="1" customHeight="1">
      <c r="A511" s="311">
        <f t="shared" si="19"/>
        <v>495</v>
      </c>
      <c r="B511" s="202" t="str">
        <f ca="1">IF(ISBLANK('C10 Entry Sheet'!A510)," ",CELL("contents",'C10 Entry Sheet'!A510))</f>
        <v xml:space="preserve"> </v>
      </c>
      <c r="C511" s="203" t="str">
        <f ca="1">IF(($B511=" ")," ",VLOOKUP($B511,'C10 Entry Sheet'!$A$16:$K$515,2,FALSE))</f>
        <v xml:space="preserve"> </v>
      </c>
      <c r="D511" s="203" t="str">
        <f ca="1">IF(($B511=" ")," ",VLOOKUP($B511,'C10 Entry Sheet'!$A$16:$K$515,3,FALSE))</f>
        <v xml:space="preserve"> </v>
      </c>
      <c r="E511" s="204" t="str">
        <f ca="1">IF(($B511=" ")," ",VLOOKUP($B511,'C10 Entry Sheet'!$A$16:$K$515,6,FALSE))</f>
        <v xml:space="preserve"> </v>
      </c>
      <c r="F511" s="204" t="str">
        <f ca="1">IF(($B511=" ")," ",VLOOKUP($B511,'C10 Entry Sheet'!$A$16:$K$515,4,FALSE))</f>
        <v xml:space="preserve"> </v>
      </c>
      <c r="G511" s="204" t="str">
        <f ca="1">IF(($B511=" ")," ",VLOOKUP($B511,'C10 Entry Sheet'!$A$16:$K$515,5,FALSE))</f>
        <v xml:space="preserve"> </v>
      </c>
      <c r="H511" s="209" t="str">
        <f ca="1">IF(($B511=" "),"",VLOOKUP($B511,'C10 Entry Sheet'!$A$16:$K$515,7,FALSE))</f>
        <v/>
      </c>
      <c r="I511" s="205" t="str">
        <f ca="1">IF(($B511=" ")," ",VLOOKUP($B511,'C10 Entry Sheet'!$A$16:$K$515,8,FALSE))</f>
        <v xml:space="preserve"> </v>
      </c>
      <c r="J511" s="205" t="str">
        <f ca="1">IF(($B511=" ")," ",VLOOKUP($B511,'C10 Entry Sheet'!$A$16:$K$515,9,FALSE))</f>
        <v xml:space="preserve"> </v>
      </c>
      <c r="K511" s="205" t="str">
        <f ca="1">IF(($B511=" ")," ",VLOOKUP($B511,'C10 Entry Sheet'!$A$16:$K$515,10,FALSE))</f>
        <v xml:space="preserve"> </v>
      </c>
      <c r="L511" s="209" t="str">
        <f t="shared" ca="1" si="20"/>
        <v/>
      </c>
      <c r="M511" s="318" t="str">
        <f t="shared" ca="1" si="20"/>
        <v/>
      </c>
      <c r="N511" s="321" t="str">
        <f ca="1">IF(($B511=" ")," ",VLOOKUP($B511,'C10 Entry Sheet'!$A$16:$K$515,11,FALSE))</f>
        <v xml:space="preserve"> </v>
      </c>
    </row>
    <row r="512" spans="1:14" ht="21.75" hidden="1" customHeight="1">
      <c r="A512" s="311">
        <f t="shared" si="19"/>
        <v>496</v>
      </c>
      <c r="B512" s="202" t="str">
        <f ca="1">IF(ISBLANK('C10 Entry Sheet'!A511)," ",CELL("contents",'C10 Entry Sheet'!A511))</f>
        <v xml:space="preserve"> </v>
      </c>
      <c r="C512" s="203" t="str">
        <f ca="1">IF(($B512=" ")," ",VLOOKUP($B512,'C10 Entry Sheet'!$A$16:$K$515,2,FALSE))</f>
        <v xml:space="preserve"> </v>
      </c>
      <c r="D512" s="203" t="str">
        <f ca="1">IF(($B512=" ")," ",VLOOKUP($B512,'C10 Entry Sheet'!$A$16:$K$515,3,FALSE))</f>
        <v xml:space="preserve"> </v>
      </c>
      <c r="E512" s="204" t="str">
        <f ca="1">IF(($B512=" ")," ",VLOOKUP($B512,'C10 Entry Sheet'!$A$16:$K$515,6,FALSE))</f>
        <v xml:space="preserve"> </v>
      </c>
      <c r="F512" s="204" t="str">
        <f ca="1">IF(($B512=" ")," ",VLOOKUP($B512,'C10 Entry Sheet'!$A$16:$K$515,4,FALSE))</f>
        <v xml:space="preserve"> </v>
      </c>
      <c r="G512" s="204" t="str">
        <f ca="1">IF(($B512=" ")," ",VLOOKUP($B512,'C10 Entry Sheet'!$A$16:$K$515,5,FALSE))</f>
        <v xml:space="preserve"> </v>
      </c>
      <c r="H512" s="209" t="str">
        <f ca="1">IF(($B512=" "),"",VLOOKUP($B512,'C10 Entry Sheet'!$A$16:$K$515,7,FALSE))</f>
        <v/>
      </c>
      <c r="I512" s="205" t="str">
        <f ca="1">IF(($B512=" ")," ",VLOOKUP($B512,'C10 Entry Sheet'!$A$16:$K$515,8,FALSE))</f>
        <v xml:space="preserve"> </v>
      </c>
      <c r="J512" s="205" t="str">
        <f ca="1">IF(($B512=" ")," ",VLOOKUP($B512,'C10 Entry Sheet'!$A$16:$K$515,9,FALSE))</f>
        <v xml:space="preserve"> </v>
      </c>
      <c r="K512" s="205" t="str">
        <f ca="1">IF(($B512=" ")," ",VLOOKUP($B512,'C10 Entry Sheet'!$A$16:$K$515,10,FALSE))</f>
        <v xml:space="preserve"> </v>
      </c>
      <c r="L512" s="209" t="str">
        <f t="shared" ca="1" si="20"/>
        <v/>
      </c>
      <c r="M512" s="318" t="str">
        <f t="shared" ca="1" si="20"/>
        <v/>
      </c>
      <c r="N512" s="321" t="str">
        <f ca="1">IF(($B512=" ")," ",VLOOKUP($B512,'C10 Entry Sheet'!$A$16:$K$515,11,FALSE))</f>
        <v xml:space="preserve"> </v>
      </c>
    </row>
    <row r="513" spans="1:14" ht="21.75" hidden="1" customHeight="1">
      <c r="A513" s="311">
        <f t="shared" si="19"/>
        <v>497</v>
      </c>
      <c r="B513" s="202" t="str">
        <f ca="1">IF(ISBLANK('C10 Entry Sheet'!A512)," ",CELL("contents",'C10 Entry Sheet'!A512))</f>
        <v xml:space="preserve"> </v>
      </c>
      <c r="C513" s="203" t="str">
        <f ca="1">IF(($B513=" ")," ",VLOOKUP($B513,'C10 Entry Sheet'!$A$16:$K$515,2,FALSE))</f>
        <v xml:space="preserve"> </v>
      </c>
      <c r="D513" s="203" t="str">
        <f ca="1">IF(($B513=" ")," ",VLOOKUP($B513,'C10 Entry Sheet'!$A$16:$K$515,3,FALSE))</f>
        <v xml:space="preserve"> </v>
      </c>
      <c r="E513" s="204" t="str">
        <f ca="1">IF(($B513=" ")," ",VLOOKUP($B513,'C10 Entry Sheet'!$A$16:$K$515,6,FALSE))</f>
        <v xml:space="preserve"> </v>
      </c>
      <c r="F513" s="204" t="str">
        <f ca="1">IF(($B513=" ")," ",VLOOKUP($B513,'C10 Entry Sheet'!$A$16:$K$515,4,FALSE))</f>
        <v xml:space="preserve"> </v>
      </c>
      <c r="G513" s="204" t="str">
        <f ca="1">IF(($B513=" ")," ",VLOOKUP($B513,'C10 Entry Sheet'!$A$16:$K$515,5,FALSE))</f>
        <v xml:space="preserve"> </v>
      </c>
      <c r="H513" s="209" t="str">
        <f ca="1">IF(($B513=" "),"",VLOOKUP($B513,'C10 Entry Sheet'!$A$16:$K$515,7,FALSE))</f>
        <v/>
      </c>
      <c r="I513" s="205" t="str">
        <f ca="1">IF(($B513=" ")," ",VLOOKUP($B513,'C10 Entry Sheet'!$A$16:$K$515,8,FALSE))</f>
        <v xml:space="preserve"> </v>
      </c>
      <c r="J513" s="205" t="str">
        <f ca="1">IF(($B513=" ")," ",VLOOKUP($B513,'C10 Entry Sheet'!$A$16:$K$515,9,FALSE))</f>
        <v xml:space="preserve"> </v>
      </c>
      <c r="K513" s="205" t="str">
        <f ca="1">IF(($B513=" ")," ",VLOOKUP($B513,'C10 Entry Sheet'!$A$16:$K$515,10,FALSE))</f>
        <v xml:space="preserve"> </v>
      </c>
      <c r="L513" s="209" t="str">
        <f t="shared" ca="1" si="20"/>
        <v/>
      </c>
      <c r="M513" s="318" t="str">
        <f t="shared" ca="1" si="20"/>
        <v/>
      </c>
      <c r="N513" s="321" t="str">
        <f ca="1">IF(($B513=" ")," ",VLOOKUP($B513,'C10 Entry Sheet'!$A$16:$K$515,11,FALSE))</f>
        <v xml:space="preserve"> </v>
      </c>
    </row>
    <row r="514" spans="1:14" ht="21.75" hidden="1" customHeight="1">
      <c r="A514" s="311">
        <f t="shared" si="19"/>
        <v>498</v>
      </c>
      <c r="B514" s="202" t="str">
        <f ca="1">IF(ISBLANK('C10 Entry Sheet'!A513)," ",CELL("contents",'C10 Entry Sheet'!A513))</f>
        <v xml:space="preserve"> </v>
      </c>
      <c r="C514" s="203" t="str">
        <f ca="1">IF(($B514=" ")," ",VLOOKUP($B514,'C10 Entry Sheet'!$A$16:$K$515,2,FALSE))</f>
        <v xml:space="preserve"> </v>
      </c>
      <c r="D514" s="203" t="str">
        <f ca="1">IF(($B514=" ")," ",VLOOKUP($B514,'C10 Entry Sheet'!$A$16:$K$515,3,FALSE))</f>
        <v xml:space="preserve"> </v>
      </c>
      <c r="E514" s="204" t="str">
        <f ca="1">IF(($B514=" ")," ",VLOOKUP($B514,'C10 Entry Sheet'!$A$16:$K$515,6,FALSE))</f>
        <v xml:space="preserve"> </v>
      </c>
      <c r="F514" s="204" t="str">
        <f ca="1">IF(($B514=" ")," ",VLOOKUP($B514,'C10 Entry Sheet'!$A$16:$K$515,4,FALSE))</f>
        <v xml:space="preserve"> </v>
      </c>
      <c r="G514" s="204" t="str">
        <f ca="1">IF(($B514=" ")," ",VLOOKUP($B514,'C10 Entry Sheet'!$A$16:$K$515,5,FALSE))</f>
        <v xml:space="preserve"> </v>
      </c>
      <c r="H514" s="209" t="str">
        <f ca="1">IF(($B514=" "),"",VLOOKUP($B514,'C10 Entry Sheet'!$A$16:$K$515,7,FALSE))</f>
        <v/>
      </c>
      <c r="I514" s="205" t="str">
        <f ca="1">IF(($B514=" ")," ",VLOOKUP($B514,'C10 Entry Sheet'!$A$16:$K$515,8,FALSE))</f>
        <v xml:space="preserve"> </v>
      </c>
      <c r="J514" s="205" t="str">
        <f ca="1">IF(($B514=" ")," ",VLOOKUP($B514,'C10 Entry Sheet'!$A$16:$K$515,9,FALSE))</f>
        <v xml:space="preserve"> </v>
      </c>
      <c r="K514" s="205" t="str">
        <f ca="1">IF(($B514=" ")," ",VLOOKUP($B514,'C10 Entry Sheet'!$A$16:$K$515,10,FALSE))</f>
        <v xml:space="preserve"> </v>
      </c>
      <c r="L514" s="209" t="str">
        <f t="shared" ca="1" si="20"/>
        <v/>
      </c>
      <c r="M514" s="318" t="str">
        <f t="shared" ca="1" si="20"/>
        <v/>
      </c>
      <c r="N514" s="321" t="str">
        <f ca="1">IF(($B514=" ")," ",VLOOKUP($B514,'C10 Entry Sheet'!$A$16:$K$515,11,FALSE))</f>
        <v xml:space="preserve"> </v>
      </c>
    </row>
    <row r="515" spans="1:14" ht="21.75" hidden="1" customHeight="1">
      <c r="A515" s="311">
        <f t="shared" si="19"/>
        <v>499</v>
      </c>
      <c r="B515" s="202" t="str">
        <f ca="1">IF(ISBLANK('C10 Entry Sheet'!A514)," ",CELL("contents",'C10 Entry Sheet'!A514))</f>
        <v xml:space="preserve"> </v>
      </c>
      <c r="C515" s="203" t="str">
        <f ca="1">IF(($B515=" ")," ",VLOOKUP($B515,'C10 Entry Sheet'!$A$16:$K$515,2,FALSE))</f>
        <v xml:space="preserve"> </v>
      </c>
      <c r="D515" s="203" t="str">
        <f ca="1">IF(($B515=" ")," ",VLOOKUP($B515,'C10 Entry Sheet'!$A$16:$K$515,3,FALSE))</f>
        <v xml:space="preserve"> </v>
      </c>
      <c r="E515" s="204" t="str">
        <f ca="1">IF(($B515=" ")," ",VLOOKUP($B515,'C10 Entry Sheet'!$A$16:$K$515,6,FALSE))</f>
        <v xml:space="preserve"> </v>
      </c>
      <c r="F515" s="204" t="str">
        <f ca="1">IF(($B515=" ")," ",VLOOKUP($B515,'C10 Entry Sheet'!$A$16:$K$515,4,FALSE))</f>
        <v xml:space="preserve"> </v>
      </c>
      <c r="G515" s="204" t="str">
        <f ca="1">IF(($B515=" ")," ",VLOOKUP($B515,'C10 Entry Sheet'!$A$16:$K$515,5,FALSE))</f>
        <v xml:space="preserve"> </v>
      </c>
      <c r="H515" s="209" t="str">
        <f ca="1">IF(($B515=" "),"",VLOOKUP($B515,'C10 Entry Sheet'!$A$16:$K$515,7,FALSE))</f>
        <v/>
      </c>
      <c r="I515" s="205" t="str">
        <f ca="1">IF(($B515=" ")," ",VLOOKUP($B515,'C10 Entry Sheet'!$A$16:$K$515,8,FALSE))</f>
        <v xml:space="preserve"> </v>
      </c>
      <c r="J515" s="205" t="str">
        <f ca="1">IF(($B515=" ")," ",VLOOKUP($B515,'C10 Entry Sheet'!$A$16:$K$515,9,FALSE))</f>
        <v xml:space="preserve"> </v>
      </c>
      <c r="K515" s="205" t="str">
        <f ca="1">IF(($B515=" ")," ",VLOOKUP($B515,'C10 Entry Sheet'!$A$16:$K$515,10,FALSE))</f>
        <v xml:space="preserve"> </v>
      </c>
      <c r="L515" s="209" t="str">
        <f t="shared" ca="1" si="20"/>
        <v/>
      </c>
      <c r="M515" s="318" t="str">
        <f t="shared" ca="1" si="20"/>
        <v/>
      </c>
      <c r="N515" s="321" t="str">
        <f ca="1">IF(($B515=" ")," ",VLOOKUP($B515,'C10 Entry Sheet'!$A$16:$K$515,11,FALSE))</f>
        <v xml:space="preserve"> </v>
      </c>
    </row>
    <row r="516" spans="1:14" ht="21.75" hidden="1" customHeight="1">
      <c r="A516" s="311">
        <f t="shared" si="19"/>
        <v>500</v>
      </c>
      <c r="B516" s="202" t="str">
        <f ca="1">IF(ISBLANK('C10 Entry Sheet'!A515)," ",CELL("contents",'C10 Entry Sheet'!A515))</f>
        <v xml:space="preserve"> </v>
      </c>
      <c r="C516" s="203" t="str">
        <f ca="1">IF(($B516=" ")," ",VLOOKUP($B516,'C10 Entry Sheet'!$A$16:$K$1015,2,FALSE))</f>
        <v xml:space="preserve"> </v>
      </c>
      <c r="D516" s="203" t="str">
        <f ca="1">IF(($B516=" ")," ",VLOOKUP($B516,'C10 Entry Sheet'!$A$16:$K$1015,3,FALSE))</f>
        <v xml:space="preserve"> </v>
      </c>
      <c r="E516" s="204" t="str">
        <f ca="1">IF(($B516=" ")," ",VLOOKUP($B516,'C10 Entry Sheet'!$A$16:$K$1015,6,FALSE))</f>
        <v xml:space="preserve"> </v>
      </c>
      <c r="F516" s="204" t="str">
        <f ca="1">IF(($B516=" ")," ",VLOOKUP($B516,'C10 Entry Sheet'!$A$16:$K$1015,4,FALSE))</f>
        <v xml:space="preserve"> </v>
      </c>
      <c r="G516" s="204" t="str">
        <f ca="1">IF(($B516=" ")," ",VLOOKUP($B516,'C10 Entry Sheet'!$A$16:$K$1015,5,FALSE))</f>
        <v xml:space="preserve"> </v>
      </c>
      <c r="H516" s="209" t="str">
        <f ca="1">IF(($B516=" "),"",VLOOKUP($B516,'C10 Entry Sheet'!$A$16:$K$1015,7,FALSE))</f>
        <v/>
      </c>
      <c r="I516" s="205" t="str">
        <f ca="1">IF(($B516=" ")," ",VLOOKUP($B516,'C10 Entry Sheet'!$A$16:$K$1015,8,FALSE))</f>
        <v xml:space="preserve"> </v>
      </c>
      <c r="J516" s="205" t="str">
        <f ca="1">IF(($B516=" ")," ",VLOOKUP($B516,'C10 Entry Sheet'!$A$16:$K$1015,9,FALSE))</f>
        <v xml:space="preserve"> </v>
      </c>
      <c r="K516" s="205" t="str">
        <f ca="1">IF(($B516=" ")," ",VLOOKUP($B516,'C10 Entry Sheet'!$A$16:$K$1015,10,FALSE))</f>
        <v xml:space="preserve"> </v>
      </c>
      <c r="L516" s="209" t="str">
        <f t="shared" ca="1" si="20"/>
        <v/>
      </c>
      <c r="M516" s="318" t="str">
        <f t="shared" ca="1" si="20"/>
        <v/>
      </c>
      <c r="N516" s="322" t="str">
        <f ca="1">IF(($B516=" ")," ",VLOOKUP($B516,'C10 Entry Sheet'!$A$16:$K$1015,11,FALSE))</f>
        <v xml:space="preserve"> </v>
      </c>
    </row>
    <row r="517" spans="1:14" ht="21.75" hidden="1" customHeight="1">
      <c r="A517" s="311">
        <f t="shared" si="19"/>
        <v>501</v>
      </c>
      <c r="B517" s="202" t="str">
        <f ca="1">IF(ISBLANK('C10 Entry Sheet'!A516)," ",CELL("contents",'C10 Entry Sheet'!A516))</f>
        <v xml:space="preserve"> </v>
      </c>
      <c r="C517" s="203" t="str">
        <f ca="1">IF(($B517=" ")," ",VLOOKUP($B517,'C10 Entry Sheet'!$A$16:$K$1015,2,FALSE))</f>
        <v xml:space="preserve"> </v>
      </c>
      <c r="D517" s="203" t="str">
        <f ca="1">IF(($B517=" ")," ",VLOOKUP($B517,'C10 Entry Sheet'!$A$16:$K$1015,3,FALSE))</f>
        <v xml:space="preserve"> </v>
      </c>
      <c r="E517" s="204" t="str">
        <f ca="1">IF(($B517=" ")," ",VLOOKUP($B517,'C10 Entry Sheet'!$A$16:$K$1015,6,FALSE))</f>
        <v xml:space="preserve"> </v>
      </c>
      <c r="F517" s="204" t="str">
        <f ca="1">IF(($B517=" ")," ",VLOOKUP($B517,'C10 Entry Sheet'!$A$16:$K$1015,4,FALSE))</f>
        <v xml:space="preserve"> </v>
      </c>
      <c r="G517" s="204" t="str">
        <f ca="1">IF(($B517=" ")," ",VLOOKUP($B517,'C10 Entry Sheet'!$A$16:$K$1015,5,FALSE))</f>
        <v xml:space="preserve"> </v>
      </c>
      <c r="H517" s="209" t="str">
        <f ca="1">IF(($B517=" "),"",VLOOKUP($B517,'C10 Entry Sheet'!$A$16:$K$1015,7,FALSE))</f>
        <v/>
      </c>
      <c r="I517" s="205" t="str">
        <f ca="1">IF(($B517=" ")," ",VLOOKUP($B517,'C10 Entry Sheet'!$A$16:$K$1015,8,FALSE))</f>
        <v xml:space="preserve"> </v>
      </c>
      <c r="J517" s="205" t="str">
        <f ca="1">IF(($B517=" ")," ",VLOOKUP($B517,'C10 Entry Sheet'!$A$16:$K$1015,9,FALSE))</f>
        <v xml:space="preserve"> </v>
      </c>
      <c r="K517" s="205" t="str">
        <f ca="1">IF(($B517=" ")," ",VLOOKUP($B517,'C10 Entry Sheet'!$A$16:$K$1015,10,FALSE))</f>
        <v xml:space="preserve"> </v>
      </c>
      <c r="L517" s="209" t="str">
        <f t="shared" ca="1" si="20"/>
        <v/>
      </c>
      <c r="M517" s="318" t="str">
        <f t="shared" ca="1" si="20"/>
        <v/>
      </c>
      <c r="N517" s="322" t="str">
        <f ca="1">IF(($B517=" ")," ",VLOOKUP($B517,'C10 Entry Sheet'!$A$16:$K$1015,11,FALSE))</f>
        <v xml:space="preserve"> </v>
      </c>
    </row>
    <row r="518" spans="1:14" ht="21.75" hidden="1" customHeight="1">
      <c r="A518" s="311">
        <f t="shared" si="19"/>
        <v>502</v>
      </c>
      <c r="B518" s="202" t="str">
        <f ca="1">IF(ISBLANK('C10 Entry Sheet'!A517)," ",CELL("contents",'C10 Entry Sheet'!A517))</f>
        <v xml:space="preserve"> </v>
      </c>
      <c r="C518" s="203" t="str">
        <f ca="1">IF(($B518=" ")," ",VLOOKUP($B518,'C10 Entry Sheet'!$A$16:$K$1015,2,FALSE))</f>
        <v xml:space="preserve"> </v>
      </c>
      <c r="D518" s="203" t="str">
        <f ca="1">IF(($B518=" ")," ",VLOOKUP($B518,'C10 Entry Sheet'!$A$16:$K$1015,3,FALSE))</f>
        <v xml:space="preserve"> </v>
      </c>
      <c r="E518" s="204" t="str">
        <f ca="1">IF(($B518=" ")," ",VLOOKUP($B518,'C10 Entry Sheet'!$A$16:$K$1015,6,FALSE))</f>
        <v xml:space="preserve"> </v>
      </c>
      <c r="F518" s="204" t="str">
        <f ca="1">IF(($B518=" ")," ",VLOOKUP($B518,'C10 Entry Sheet'!$A$16:$K$1015,4,FALSE))</f>
        <v xml:space="preserve"> </v>
      </c>
      <c r="G518" s="204" t="str">
        <f ca="1">IF(($B518=" ")," ",VLOOKUP($B518,'C10 Entry Sheet'!$A$16:$K$1015,5,FALSE))</f>
        <v xml:space="preserve"> </v>
      </c>
      <c r="H518" s="209" t="str">
        <f ca="1">IF(($B518=" "),"",VLOOKUP($B518,'C10 Entry Sheet'!$A$16:$K$1015,7,FALSE))</f>
        <v/>
      </c>
      <c r="I518" s="205" t="str">
        <f ca="1">IF(($B518=" ")," ",VLOOKUP($B518,'C10 Entry Sheet'!$A$16:$K$1015,8,FALSE))</f>
        <v xml:space="preserve"> </v>
      </c>
      <c r="J518" s="205" t="str">
        <f ca="1">IF(($B518=" ")," ",VLOOKUP($B518,'C10 Entry Sheet'!$A$16:$K$1015,9,FALSE))</f>
        <v xml:space="preserve"> </v>
      </c>
      <c r="K518" s="205" t="str">
        <f ca="1">IF(($B518=" ")," ",VLOOKUP($B518,'C10 Entry Sheet'!$A$16:$K$1015,10,FALSE))</f>
        <v xml:space="preserve"> </v>
      </c>
      <c r="L518" s="209" t="str">
        <f t="shared" ca="1" si="20"/>
        <v/>
      </c>
      <c r="M518" s="318" t="str">
        <f t="shared" ca="1" si="20"/>
        <v/>
      </c>
      <c r="N518" s="322" t="str">
        <f ca="1">IF(($B518=" ")," ",VLOOKUP($B518,'C10 Entry Sheet'!$A$16:$K$1015,11,FALSE))</f>
        <v xml:space="preserve"> </v>
      </c>
    </row>
    <row r="519" spans="1:14" ht="21.75" hidden="1" customHeight="1">
      <c r="A519" s="311">
        <f t="shared" si="19"/>
        <v>503</v>
      </c>
      <c r="B519" s="202" t="str">
        <f ca="1">IF(ISBLANK('C10 Entry Sheet'!A518)," ",CELL("contents",'C10 Entry Sheet'!A518))</f>
        <v xml:space="preserve"> </v>
      </c>
      <c r="C519" s="203" t="str">
        <f ca="1">IF(($B519=" ")," ",VLOOKUP($B519,'C10 Entry Sheet'!$A$16:$K$1015,2,FALSE))</f>
        <v xml:space="preserve"> </v>
      </c>
      <c r="D519" s="203" t="str">
        <f ca="1">IF(($B519=" ")," ",VLOOKUP($B519,'C10 Entry Sheet'!$A$16:$K$1015,3,FALSE))</f>
        <v xml:space="preserve"> </v>
      </c>
      <c r="E519" s="204" t="str">
        <f ca="1">IF(($B519=" ")," ",VLOOKUP($B519,'C10 Entry Sheet'!$A$16:$K$1015,6,FALSE))</f>
        <v xml:space="preserve"> </v>
      </c>
      <c r="F519" s="204" t="str">
        <f ca="1">IF(($B519=" ")," ",VLOOKUP($B519,'C10 Entry Sheet'!$A$16:$K$1015,4,FALSE))</f>
        <v xml:space="preserve"> </v>
      </c>
      <c r="G519" s="204" t="str">
        <f ca="1">IF(($B519=" ")," ",VLOOKUP($B519,'C10 Entry Sheet'!$A$16:$K$1015,5,FALSE))</f>
        <v xml:space="preserve"> </v>
      </c>
      <c r="H519" s="209" t="str">
        <f ca="1">IF(($B519=" "),"",VLOOKUP($B519,'C10 Entry Sheet'!$A$16:$K$1015,7,FALSE))</f>
        <v/>
      </c>
      <c r="I519" s="205" t="str">
        <f ca="1">IF(($B519=" ")," ",VLOOKUP($B519,'C10 Entry Sheet'!$A$16:$K$1015,8,FALSE))</f>
        <v xml:space="preserve"> </v>
      </c>
      <c r="J519" s="205" t="str">
        <f ca="1">IF(($B519=" ")," ",VLOOKUP($B519,'C10 Entry Sheet'!$A$16:$K$1015,9,FALSE))</f>
        <v xml:space="preserve"> </v>
      </c>
      <c r="K519" s="205" t="str">
        <f ca="1">IF(($B519=" ")," ",VLOOKUP($B519,'C10 Entry Sheet'!$A$16:$K$1015,10,FALSE))</f>
        <v xml:space="preserve"> </v>
      </c>
      <c r="L519" s="209" t="str">
        <f t="shared" ca="1" si="20"/>
        <v/>
      </c>
      <c r="M519" s="318" t="str">
        <f t="shared" ca="1" si="20"/>
        <v/>
      </c>
      <c r="N519" s="322" t="str">
        <f ca="1">IF(($B519=" ")," ",VLOOKUP($B519,'C10 Entry Sheet'!$A$16:$K$1015,11,FALSE))</f>
        <v xml:space="preserve"> </v>
      </c>
    </row>
    <row r="520" spans="1:14" ht="21.75" hidden="1" customHeight="1">
      <c r="A520" s="311">
        <f t="shared" si="19"/>
        <v>504</v>
      </c>
      <c r="B520" s="202" t="str">
        <f ca="1">IF(ISBLANK('C10 Entry Sheet'!A519)," ",CELL("contents",'C10 Entry Sheet'!A519))</f>
        <v xml:space="preserve"> </v>
      </c>
      <c r="C520" s="203" t="str">
        <f ca="1">IF(($B520=" ")," ",VLOOKUP($B520,'C10 Entry Sheet'!$A$16:$K$1015,2,FALSE))</f>
        <v xml:space="preserve"> </v>
      </c>
      <c r="D520" s="203" t="str">
        <f ca="1">IF(($B520=" ")," ",VLOOKUP($B520,'C10 Entry Sheet'!$A$16:$K$1015,3,FALSE))</f>
        <v xml:space="preserve"> </v>
      </c>
      <c r="E520" s="204" t="str">
        <f ca="1">IF(($B520=" ")," ",VLOOKUP($B520,'C10 Entry Sheet'!$A$16:$K$1015,6,FALSE))</f>
        <v xml:space="preserve"> </v>
      </c>
      <c r="F520" s="204" t="str">
        <f ca="1">IF(($B520=" ")," ",VLOOKUP($B520,'C10 Entry Sheet'!$A$16:$K$1015,4,FALSE))</f>
        <v xml:space="preserve"> </v>
      </c>
      <c r="G520" s="204" t="str">
        <f ca="1">IF(($B520=" ")," ",VLOOKUP($B520,'C10 Entry Sheet'!$A$16:$K$1015,5,FALSE))</f>
        <v xml:space="preserve"> </v>
      </c>
      <c r="H520" s="209" t="str">
        <f ca="1">IF(($B520=" "),"",VLOOKUP($B520,'C10 Entry Sheet'!$A$16:$K$1015,7,FALSE))</f>
        <v/>
      </c>
      <c r="I520" s="205" t="str">
        <f ca="1">IF(($B520=" ")," ",VLOOKUP($B520,'C10 Entry Sheet'!$A$16:$K$1015,8,FALSE))</f>
        <v xml:space="preserve"> </v>
      </c>
      <c r="J520" s="205" t="str">
        <f ca="1">IF(($B520=" ")," ",VLOOKUP($B520,'C10 Entry Sheet'!$A$16:$K$1015,9,FALSE))</f>
        <v xml:space="preserve"> </v>
      </c>
      <c r="K520" s="205" t="str">
        <f ca="1">IF(($B520=" ")," ",VLOOKUP($B520,'C10 Entry Sheet'!$A$16:$K$1015,10,FALSE))</f>
        <v xml:space="preserve"> </v>
      </c>
      <c r="L520" s="209" t="str">
        <f t="shared" ca="1" si="20"/>
        <v/>
      </c>
      <c r="M520" s="318" t="str">
        <f t="shared" ca="1" si="20"/>
        <v/>
      </c>
      <c r="N520" s="322" t="str">
        <f ca="1">IF(($B520=" ")," ",VLOOKUP($B520,'C10 Entry Sheet'!$A$16:$K$1015,11,FALSE))</f>
        <v xml:space="preserve"> </v>
      </c>
    </row>
    <row r="521" spans="1:14" ht="21.75" hidden="1" customHeight="1">
      <c r="A521" s="311">
        <f t="shared" si="19"/>
        <v>505</v>
      </c>
      <c r="B521" s="202" t="str">
        <f ca="1">IF(ISBLANK('C10 Entry Sheet'!A520)," ",CELL("contents",'C10 Entry Sheet'!A520))</f>
        <v xml:space="preserve"> </v>
      </c>
      <c r="C521" s="203" t="str">
        <f ca="1">IF(($B521=" ")," ",VLOOKUP($B521,'C10 Entry Sheet'!$A$16:$K$1015,2,FALSE))</f>
        <v xml:space="preserve"> </v>
      </c>
      <c r="D521" s="203" t="str">
        <f ca="1">IF(($B521=" ")," ",VLOOKUP($B521,'C10 Entry Sheet'!$A$16:$K$1015,3,FALSE))</f>
        <v xml:space="preserve"> </v>
      </c>
      <c r="E521" s="204" t="str">
        <f ca="1">IF(($B521=" ")," ",VLOOKUP($B521,'C10 Entry Sheet'!$A$16:$K$1015,6,FALSE))</f>
        <v xml:space="preserve"> </v>
      </c>
      <c r="F521" s="204" t="str">
        <f ca="1">IF(($B521=" ")," ",VLOOKUP($B521,'C10 Entry Sheet'!$A$16:$K$1015,4,FALSE))</f>
        <v xml:space="preserve"> </v>
      </c>
      <c r="G521" s="204" t="str">
        <f ca="1">IF(($B521=" ")," ",VLOOKUP($B521,'C10 Entry Sheet'!$A$16:$K$1015,5,FALSE))</f>
        <v xml:space="preserve"> </v>
      </c>
      <c r="H521" s="209" t="str">
        <f ca="1">IF(($B521=" "),"",VLOOKUP($B521,'C10 Entry Sheet'!$A$16:$K$1015,7,FALSE))</f>
        <v/>
      </c>
      <c r="I521" s="205" t="str">
        <f ca="1">IF(($B521=" ")," ",VLOOKUP($B521,'C10 Entry Sheet'!$A$16:$K$1015,8,FALSE))</f>
        <v xml:space="preserve"> </v>
      </c>
      <c r="J521" s="205" t="str">
        <f ca="1">IF(($B521=" ")," ",VLOOKUP($B521,'C10 Entry Sheet'!$A$16:$K$1015,9,FALSE))</f>
        <v xml:space="preserve"> </v>
      </c>
      <c r="K521" s="205" t="str">
        <f ca="1">IF(($B521=" ")," ",VLOOKUP($B521,'C10 Entry Sheet'!$A$16:$K$1015,10,FALSE))</f>
        <v xml:space="preserve"> </v>
      </c>
      <c r="L521" s="209" t="str">
        <f t="shared" ca="1" si="20"/>
        <v/>
      </c>
      <c r="M521" s="318" t="str">
        <f t="shared" ca="1" si="20"/>
        <v/>
      </c>
      <c r="N521" s="322" t="str">
        <f ca="1">IF(($B521=" ")," ",VLOOKUP($B521,'C10 Entry Sheet'!$A$16:$K$1015,11,FALSE))</f>
        <v xml:space="preserve"> </v>
      </c>
    </row>
    <row r="522" spans="1:14" ht="21.75" hidden="1" customHeight="1">
      <c r="A522" s="311">
        <f t="shared" si="19"/>
        <v>506</v>
      </c>
      <c r="B522" s="202" t="str">
        <f ca="1">IF(ISBLANK('C10 Entry Sheet'!A521)," ",CELL("contents",'C10 Entry Sheet'!A521))</f>
        <v xml:space="preserve"> </v>
      </c>
      <c r="C522" s="203" t="str">
        <f ca="1">IF(($B522=" ")," ",VLOOKUP($B522,'C10 Entry Sheet'!$A$16:$K$1015,2,FALSE))</f>
        <v xml:space="preserve"> </v>
      </c>
      <c r="D522" s="203" t="str">
        <f ca="1">IF(($B522=" ")," ",VLOOKUP($B522,'C10 Entry Sheet'!$A$16:$K$1015,3,FALSE))</f>
        <v xml:space="preserve"> </v>
      </c>
      <c r="E522" s="204" t="str">
        <f ca="1">IF(($B522=" ")," ",VLOOKUP($B522,'C10 Entry Sheet'!$A$16:$K$1015,6,FALSE))</f>
        <v xml:space="preserve"> </v>
      </c>
      <c r="F522" s="204" t="str">
        <f ca="1">IF(($B522=" ")," ",VLOOKUP($B522,'C10 Entry Sheet'!$A$16:$K$1015,4,FALSE))</f>
        <v xml:space="preserve"> </v>
      </c>
      <c r="G522" s="204" t="str">
        <f ca="1">IF(($B522=" ")," ",VLOOKUP($B522,'C10 Entry Sheet'!$A$16:$K$1015,5,FALSE))</f>
        <v xml:space="preserve"> </v>
      </c>
      <c r="H522" s="209" t="str">
        <f ca="1">IF(($B522=" "),"",VLOOKUP($B522,'C10 Entry Sheet'!$A$16:$K$1015,7,FALSE))</f>
        <v/>
      </c>
      <c r="I522" s="205" t="str">
        <f ca="1">IF(($B522=" ")," ",VLOOKUP($B522,'C10 Entry Sheet'!$A$16:$K$1015,8,FALSE))</f>
        <v xml:space="preserve"> </v>
      </c>
      <c r="J522" s="205" t="str">
        <f ca="1">IF(($B522=" ")," ",VLOOKUP($B522,'C10 Entry Sheet'!$A$16:$K$1015,9,FALSE))</f>
        <v xml:space="preserve"> </v>
      </c>
      <c r="K522" s="205" t="str">
        <f ca="1">IF(($B522=" ")," ",VLOOKUP($B522,'C10 Entry Sheet'!$A$16:$K$1015,10,FALSE))</f>
        <v xml:space="preserve"> </v>
      </c>
      <c r="L522" s="209" t="str">
        <f t="shared" ca="1" si="20"/>
        <v/>
      </c>
      <c r="M522" s="318" t="str">
        <f t="shared" ca="1" si="20"/>
        <v/>
      </c>
      <c r="N522" s="322" t="str">
        <f ca="1">IF(($B522=" ")," ",VLOOKUP($B522,'C10 Entry Sheet'!$A$16:$K$1015,11,FALSE))</f>
        <v xml:space="preserve"> </v>
      </c>
    </row>
    <row r="523" spans="1:14" ht="21.75" hidden="1" customHeight="1">
      <c r="A523" s="311">
        <f t="shared" si="19"/>
        <v>507</v>
      </c>
      <c r="B523" s="202" t="str">
        <f ca="1">IF(ISBLANK('C10 Entry Sheet'!A522)," ",CELL("contents",'C10 Entry Sheet'!A522))</f>
        <v xml:space="preserve"> </v>
      </c>
      <c r="C523" s="203" t="str">
        <f ca="1">IF(($B523=" ")," ",VLOOKUP($B523,'C10 Entry Sheet'!$A$16:$K$1015,2,FALSE))</f>
        <v xml:space="preserve"> </v>
      </c>
      <c r="D523" s="203" t="str">
        <f ca="1">IF(($B523=" ")," ",VLOOKUP($B523,'C10 Entry Sheet'!$A$16:$K$1015,3,FALSE))</f>
        <v xml:space="preserve"> </v>
      </c>
      <c r="E523" s="204" t="str">
        <f ca="1">IF(($B523=" ")," ",VLOOKUP($B523,'C10 Entry Sheet'!$A$16:$K$1015,6,FALSE))</f>
        <v xml:space="preserve"> </v>
      </c>
      <c r="F523" s="204" t="str">
        <f ca="1">IF(($B523=" ")," ",VLOOKUP($B523,'C10 Entry Sheet'!$A$16:$K$1015,4,FALSE))</f>
        <v xml:space="preserve"> </v>
      </c>
      <c r="G523" s="204" t="str">
        <f ca="1">IF(($B523=" ")," ",VLOOKUP($B523,'C10 Entry Sheet'!$A$16:$K$1015,5,FALSE))</f>
        <v xml:space="preserve"> </v>
      </c>
      <c r="H523" s="209" t="str">
        <f ca="1">IF(($B523=" "),"",VLOOKUP($B523,'C10 Entry Sheet'!$A$16:$K$1015,7,FALSE))</f>
        <v/>
      </c>
      <c r="I523" s="205" t="str">
        <f ca="1">IF(($B523=" ")," ",VLOOKUP($B523,'C10 Entry Sheet'!$A$16:$K$1015,8,FALSE))</f>
        <v xml:space="preserve"> </v>
      </c>
      <c r="J523" s="205" t="str">
        <f ca="1">IF(($B523=" ")," ",VLOOKUP($B523,'C10 Entry Sheet'!$A$16:$K$1015,9,FALSE))</f>
        <v xml:space="preserve"> </v>
      </c>
      <c r="K523" s="205" t="str">
        <f ca="1">IF(($B523=" ")," ",VLOOKUP($B523,'C10 Entry Sheet'!$A$16:$K$1015,10,FALSE))</f>
        <v xml:space="preserve"> </v>
      </c>
      <c r="L523" s="209" t="str">
        <f t="shared" ca="1" si="20"/>
        <v/>
      </c>
      <c r="M523" s="318" t="str">
        <f t="shared" ca="1" si="20"/>
        <v/>
      </c>
      <c r="N523" s="322" t="str">
        <f ca="1">IF(($B523=" ")," ",VLOOKUP($B523,'C10 Entry Sheet'!$A$16:$K$1015,11,FALSE))</f>
        <v xml:space="preserve"> </v>
      </c>
    </row>
    <row r="524" spans="1:14" ht="21.75" hidden="1" customHeight="1">
      <c r="A524" s="311">
        <f t="shared" si="19"/>
        <v>508</v>
      </c>
      <c r="B524" s="202" t="str">
        <f ca="1">IF(ISBLANK('C10 Entry Sheet'!A523)," ",CELL("contents",'C10 Entry Sheet'!A523))</f>
        <v xml:space="preserve"> </v>
      </c>
      <c r="C524" s="203" t="str">
        <f ca="1">IF(($B524=" ")," ",VLOOKUP($B524,'C10 Entry Sheet'!$A$16:$K$1015,2,FALSE))</f>
        <v xml:space="preserve"> </v>
      </c>
      <c r="D524" s="203" t="str">
        <f ca="1">IF(($B524=" ")," ",VLOOKUP($B524,'C10 Entry Sheet'!$A$16:$K$1015,3,FALSE))</f>
        <v xml:space="preserve"> </v>
      </c>
      <c r="E524" s="204" t="str">
        <f ca="1">IF(($B524=" ")," ",VLOOKUP($B524,'C10 Entry Sheet'!$A$16:$K$1015,6,FALSE))</f>
        <v xml:space="preserve"> </v>
      </c>
      <c r="F524" s="204" t="str">
        <f ca="1">IF(($B524=" ")," ",VLOOKUP($B524,'C10 Entry Sheet'!$A$16:$K$1015,4,FALSE))</f>
        <v xml:space="preserve"> </v>
      </c>
      <c r="G524" s="204" t="str">
        <f ca="1">IF(($B524=" ")," ",VLOOKUP($B524,'C10 Entry Sheet'!$A$16:$K$1015,5,FALSE))</f>
        <v xml:space="preserve"> </v>
      </c>
      <c r="H524" s="209" t="str">
        <f ca="1">IF(($B524=" "),"",VLOOKUP($B524,'C10 Entry Sheet'!$A$16:$K$1015,7,FALSE))</f>
        <v/>
      </c>
      <c r="I524" s="205" t="str">
        <f ca="1">IF(($B524=" ")," ",VLOOKUP($B524,'C10 Entry Sheet'!$A$16:$K$1015,8,FALSE))</f>
        <v xml:space="preserve"> </v>
      </c>
      <c r="J524" s="205" t="str">
        <f ca="1">IF(($B524=" ")," ",VLOOKUP($B524,'C10 Entry Sheet'!$A$16:$K$1015,9,FALSE))</f>
        <v xml:space="preserve"> </v>
      </c>
      <c r="K524" s="205" t="str">
        <f ca="1">IF(($B524=" ")," ",VLOOKUP($B524,'C10 Entry Sheet'!$A$16:$K$1015,10,FALSE))</f>
        <v xml:space="preserve"> </v>
      </c>
      <c r="L524" s="209" t="str">
        <f t="shared" ca="1" si="20"/>
        <v/>
      </c>
      <c r="M524" s="318" t="str">
        <f t="shared" ca="1" si="20"/>
        <v/>
      </c>
      <c r="N524" s="322" t="str">
        <f ca="1">IF(($B524=" ")," ",VLOOKUP($B524,'C10 Entry Sheet'!$A$16:$K$1015,11,FALSE))</f>
        <v xml:space="preserve"> </v>
      </c>
    </row>
    <row r="525" spans="1:14" ht="21.75" hidden="1" customHeight="1">
      <c r="A525" s="311">
        <f t="shared" si="19"/>
        <v>509</v>
      </c>
      <c r="B525" s="202" t="str">
        <f ca="1">IF(ISBLANK('C10 Entry Sheet'!A524)," ",CELL("contents",'C10 Entry Sheet'!A524))</f>
        <v xml:space="preserve"> </v>
      </c>
      <c r="C525" s="203" t="str">
        <f ca="1">IF(($B525=" ")," ",VLOOKUP($B525,'C10 Entry Sheet'!$A$16:$K$1015,2,FALSE))</f>
        <v xml:space="preserve"> </v>
      </c>
      <c r="D525" s="203" t="str">
        <f ca="1">IF(($B525=" ")," ",VLOOKUP($B525,'C10 Entry Sheet'!$A$16:$K$1015,3,FALSE))</f>
        <v xml:space="preserve"> </v>
      </c>
      <c r="E525" s="204" t="str">
        <f ca="1">IF(($B525=" ")," ",VLOOKUP($B525,'C10 Entry Sheet'!$A$16:$K$1015,6,FALSE))</f>
        <v xml:space="preserve"> </v>
      </c>
      <c r="F525" s="204" t="str">
        <f ca="1">IF(($B525=" ")," ",VLOOKUP($B525,'C10 Entry Sheet'!$A$16:$K$1015,4,FALSE))</f>
        <v xml:space="preserve"> </v>
      </c>
      <c r="G525" s="204" t="str">
        <f ca="1">IF(($B525=" ")," ",VLOOKUP($B525,'C10 Entry Sheet'!$A$16:$K$1015,5,FALSE))</f>
        <v xml:space="preserve"> </v>
      </c>
      <c r="H525" s="209" t="str">
        <f ca="1">IF(($B525=" "),"",VLOOKUP($B525,'C10 Entry Sheet'!$A$16:$K$1015,7,FALSE))</f>
        <v/>
      </c>
      <c r="I525" s="205" t="str">
        <f ca="1">IF(($B525=" ")," ",VLOOKUP($B525,'C10 Entry Sheet'!$A$16:$K$1015,8,FALSE))</f>
        <v xml:space="preserve"> </v>
      </c>
      <c r="J525" s="205" t="str">
        <f ca="1">IF(($B525=" ")," ",VLOOKUP($B525,'C10 Entry Sheet'!$A$16:$K$1015,9,FALSE))</f>
        <v xml:space="preserve"> </v>
      </c>
      <c r="K525" s="205" t="str">
        <f ca="1">IF(($B525=" ")," ",VLOOKUP($B525,'C10 Entry Sheet'!$A$16:$K$1015,10,FALSE))</f>
        <v xml:space="preserve"> </v>
      </c>
      <c r="L525" s="209" t="str">
        <f t="shared" ca="1" si="20"/>
        <v/>
      </c>
      <c r="M525" s="318" t="str">
        <f t="shared" ca="1" si="20"/>
        <v/>
      </c>
      <c r="N525" s="322" t="str">
        <f ca="1">IF(($B525=" ")," ",VLOOKUP($B525,'C10 Entry Sheet'!$A$16:$K$1015,11,FALSE))</f>
        <v xml:space="preserve"> </v>
      </c>
    </row>
    <row r="526" spans="1:14" ht="21.75" hidden="1" customHeight="1">
      <c r="A526" s="311">
        <f t="shared" si="19"/>
        <v>510</v>
      </c>
      <c r="B526" s="202" t="str">
        <f ca="1">IF(ISBLANK('C10 Entry Sheet'!A525)," ",CELL("contents",'C10 Entry Sheet'!A525))</f>
        <v xml:space="preserve"> </v>
      </c>
      <c r="C526" s="203" t="str">
        <f ca="1">IF(($B526=" ")," ",VLOOKUP($B526,'C10 Entry Sheet'!$A$16:$K$1015,2,FALSE))</f>
        <v xml:space="preserve"> </v>
      </c>
      <c r="D526" s="203" t="str">
        <f ca="1">IF(($B526=" ")," ",VLOOKUP($B526,'C10 Entry Sheet'!$A$16:$K$1015,3,FALSE))</f>
        <v xml:space="preserve"> </v>
      </c>
      <c r="E526" s="204" t="str">
        <f ca="1">IF(($B526=" ")," ",VLOOKUP($B526,'C10 Entry Sheet'!$A$16:$K$1015,6,FALSE))</f>
        <v xml:space="preserve"> </v>
      </c>
      <c r="F526" s="204" t="str">
        <f ca="1">IF(($B526=" ")," ",VLOOKUP($B526,'C10 Entry Sheet'!$A$16:$K$1015,4,FALSE))</f>
        <v xml:space="preserve"> </v>
      </c>
      <c r="G526" s="204" t="str">
        <f ca="1">IF(($B526=" ")," ",VLOOKUP($B526,'C10 Entry Sheet'!$A$16:$K$1015,5,FALSE))</f>
        <v xml:space="preserve"> </v>
      </c>
      <c r="H526" s="209" t="str">
        <f ca="1">IF(($B526=" "),"",VLOOKUP($B526,'C10 Entry Sheet'!$A$16:$K$1015,7,FALSE))</f>
        <v/>
      </c>
      <c r="I526" s="205" t="str">
        <f ca="1">IF(($B526=" ")," ",VLOOKUP($B526,'C10 Entry Sheet'!$A$16:$K$1015,8,FALSE))</f>
        <v xml:space="preserve"> </v>
      </c>
      <c r="J526" s="205" t="str">
        <f ca="1">IF(($B526=" ")," ",VLOOKUP($B526,'C10 Entry Sheet'!$A$16:$K$1015,9,FALSE))</f>
        <v xml:space="preserve"> </v>
      </c>
      <c r="K526" s="205" t="str">
        <f ca="1">IF(($B526=" ")," ",VLOOKUP($B526,'C10 Entry Sheet'!$A$16:$K$1015,10,FALSE))</f>
        <v xml:space="preserve"> </v>
      </c>
      <c r="L526" s="209" t="str">
        <f t="shared" ref="L526:M545" ca="1" si="21">IF(($B526=" "),"",0)</f>
        <v/>
      </c>
      <c r="M526" s="318" t="str">
        <f t="shared" ca="1" si="21"/>
        <v/>
      </c>
      <c r="N526" s="322" t="str">
        <f ca="1">IF(($B526=" ")," ",VLOOKUP($B526,'C10 Entry Sheet'!$A$16:$K$1015,11,FALSE))</f>
        <v xml:space="preserve"> </v>
      </c>
    </row>
    <row r="527" spans="1:14" ht="21.75" hidden="1" customHeight="1">
      <c r="A527" s="311">
        <f t="shared" si="19"/>
        <v>511</v>
      </c>
      <c r="B527" s="202" t="str">
        <f ca="1">IF(ISBLANK('C10 Entry Sheet'!A526)," ",CELL("contents",'C10 Entry Sheet'!A526))</f>
        <v xml:space="preserve"> </v>
      </c>
      <c r="C527" s="203" t="str">
        <f ca="1">IF(($B527=" ")," ",VLOOKUP($B527,'C10 Entry Sheet'!$A$16:$K$1015,2,FALSE))</f>
        <v xml:space="preserve"> </v>
      </c>
      <c r="D527" s="203" t="str">
        <f ca="1">IF(($B527=" ")," ",VLOOKUP($B527,'C10 Entry Sheet'!$A$16:$K$1015,3,FALSE))</f>
        <v xml:space="preserve"> </v>
      </c>
      <c r="E527" s="204" t="str">
        <f ca="1">IF(($B527=" ")," ",VLOOKUP($B527,'C10 Entry Sheet'!$A$16:$K$1015,6,FALSE))</f>
        <v xml:space="preserve"> </v>
      </c>
      <c r="F527" s="204" t="str">
        <f ca="1">IF(($B527=" ")," ",VLOOKUP($B527,'C10 Entry Sheet'!$A$16:$K$1015,4,FALSE))</f>
        <v xml:space="preserve"> </v>
      </c>
      <c r="G527" s="204" t="str">
        <f ca="1">IF(($B527=" ")," ",VLOOKUP($B527,'C10 Entry Sheet'!$A$16:$K$1015,5,FALSE))</f>
        <v xml:space="preserve"> </v>
      </c>
      <c r="H527" s="209" t="str">
        <f ca="1">IF(($B527=" "),"",VLOOKUP($B527,'C10 Entry Sheet'!$A$16:$K$1015,7,FALSE))</f>
        <v/>
      </c>
      <c r="I527" s="205" t="str">
        <f ca="1">IF(($B527=" ")," ",VLOOKUP($B527,'C10 Entry Sheet'!$A$16:$K$1015,8,FALSE))</f>
        <v xml:space="preserve"> </v>
      </c>
      <c r="J527" s="205" t="str">
        <f ca="1">IF(($B527=" ")," ",VLOOKUP($B527,'C10 Entry Sheet'!$A$16:$K$1015,9,FALSE))</f>
        <v xml:space="preserve"> </v>
      </c>
      <c r="K527" s="205" t="str">
        <f ca="1">IF(($B527=" ")," ",VLOOKUP($B527,'C10 Entry Sheet'!$A$16:$K$1015,10,FALSE))</f>
        <v xml:space="preserve"> </v>
      </c>
      <c r="L527" s="209" t="str">
        <f t="shared" ca="1" si="21"/>
        <v/>
      </c>
      <c r="M527" s="318" t="str">
        <f t="shared" ca="1" si="21"/>
        <v/>
      </c>
      <c r="N527" s="322" t="str">
        <f ca="1">IF(($B527=" ")," ",VLOOKUP($B527,'C10 Entry Sheet'!$A$16:$K$1015,11,FALSE))</f>
        <v xml:space="preserve"> </v>
      </c>
    </row>
    <row r="528" spans="1:14" ht="21.75" hidden="1" customHeight="1">
      <c r="A528" s="311">
        <f t="shared" si="19"/>
        <v>512</v>
      </c>
      <c r="B528" s="202" t="str">
        <f ca="1">IF(ISBLANK('C10 Entry Sheet'!A527)," ",CELL("contents",'C10 Entry Sheet'!A527))</f>
        <v xml:space="preserve"> </v>
      </c>
      <c r="C528" s="203" t="str">
        <f ca="1">IF(($B528=" ")," ",VLOOKUP($B528,'C10 Entry Sheet'!$A$16:$K$1015,2,FALSE))</f>
        <v xml:space="preserve"> </v>
      </c>
      <c r="D528" s="203" t="str">
        <f ca="1">IF(($B528=" ")," ",VLOOKUP($B528,'C10 Entry Sheet'!$A$16:$K$1015,3,FALSE))</f>
        <v xml:space="preserve"> </v>
      </c>
      <c r="E528" s="204" t="str">
        <f ca="1">IF(($B528=" ")," ",VLOOKUP($B528,'C10 Entry Sheet'!$A$16:$K$1015,6,FALSE))</f>
        <v xml:space="preserve"> </v>
      </c>
      <c r="F528" s="204" t="str">
        <f ca="1">IF(($B528=" ")," ",VLOOKUP($B528,'C10 Entry Sheet'!$A$16:$K$1015,4,FALSE))</f>
        <v xml:space="preserve"> </v>
      </c>
      <c r="G528" s="204" t="str">
        <f ca="1">IF(($B528=" ")," ",VLOOKUP($B528,'C10 Entry Sheet'!$A$16:$K$1015,5,FALSE))</f>
        <v xml:space="preserve"> </v>
      </c>
      <c r="H528" s="209" t="str">
        <f ca="1">IF(($B528=" "),"",VLOOKUP($B528,'C10 Entry Sheet'!$A$16:$K$1015,7,FALSE))</f>
        <v/>
      </c>
      <c r="I528" s="205" t="str">
        <f ca="1">IF(($B528=" ")," ",VLOOKUP($B528,'C10 Entry Sheet'!$A$16:$K$1015,8,FALSE))</f>
        <v xml:space="preserve"> </v>
      </c>
      <c r="J528" s="205" t="str">
        <f ca="1">IF(($B528=" ")," ",VLOOKUP($B528,'C10 Entry Sheet'!$A$16:$K$1015,9,FALSE))</f>
        <v xml:space="preserve"> </v>
      </c>
      <c r="K528" s="205" t="str">
        <f ca="1">IF(($B528=" ")," ",VLOOKUP($B528,'C10 Entry Sheet'!$A$16:$K$1015,10,FALSE))</f>
        <v xml:space="preserve"> </v>
      </c>
      <c r="L528" s="209" t="str">
        <f t="shared" ca="1" si="21"/>
        <v/>
      </c>
      <c r="M528" s="318" t="str">
        <f t="shared" ca="1" si="21"/>
        <v/>
      </c>
      <c r="N528" s="322" t="str">
        <f ca="1">IF(($B528=" ")," ",VLOOKUP($B528,'C10 Entry Sheet'!$A$16:$K$1015,11,FALSE))</f>
        <v xml:space="preserve"> </v>
      </c>
    </row>
    <row r="529" spans="1:14" ht="21.75" hidden="1" customHeight="1">
      <c r="A529" s="311">
        <f t="shared" si="19"/>
        <v>513</v>
      </c>
      <c r="B529" s="202" t="str">
        <f ca="1">IF(ISBLANK('C10 Entry Sheet'!A528)," ",CELL("contents",'C10 Entry Sheet'!A528))</f>
        <v xml:space="preserve"> </v>
      </c>
      <c r="C529" s="203" t="str">
        <f ca="1">IF(($B529=" ")," ",VLOOKUP($B529,'C10 Entry Sheet'!$A$16:$K$1015,2,FALSE))</f>
        <v xml:space="preserve"> </v>
      </c>
      <c r="D529" s="203" t="str">
        <f ca="1">IF(($B529=" ")," ",VLOOKUP($B529,'C10 Entry Sheet'!$A$16:$K$1015,3,FALSE))</f>
        <v xml:space="preserve"> </v>
      </c>
      <c r="E529" s="204" t="str">
        <f ca="1">IF(($B529=" ")," ",VLOOKUP($B529,'C10 Entry Sheet'!$A$16:$K$1015,6,FALSE))</f>
        <v xml:space="preserve"> </v>
      </c>
      <c r="F529" s="204" t="str">
        <f ca="1">IF(($B529=" ")," ",VLOOKUP($B529,'C10 Entry Sheet'!$A$16:$K$1015,4,FALSE))</f>
        <v xml:space="preserve"> </v>
      </c>
      <c r="G529" s="204" t="str">
        <f ca="1">IF(($B529=" ")," ",VLOOKUP($B529,'C10 Entry Sheet'!$A$16:$K$1015,5,FALSE))</f>
        <v xml:space="preserve"> </v>
      </c>
      <c r="H529" s="209" t="str">
        <f ca="1">IF(($B529=" "),"",VLOOKUP($B529,'C10 Entry Sheet'!$A$16:$K$1015,7,FALSE))</f>
        <v/>
      </c>
      <c r="I529" s="205" t="str">
        <f ca="1">IF(($B529=" ")," ",VLOOKUP($B529,'C10 Entry Sheet'!$A$16:$K$1015,8,FALSE))</f>
        <v xml:space="preserve"> </v>
      </c>
      <c r="J529" s="205" t="str">
        <f ca="1">IF(($B529=" ")," ",VLOOKUP($B529,'C10 Entry Sheet'!$A$16:$K$1015,9,FALSE))</f>
        <v xml:space="preserve"> </v>
      </c>
      <c r="K529" s="205" t="str">
        <f ca="1">IF(($B529=" ")," ",VLOOKUP($B529,'C10 Entry Sheet'!$A$16:$K$1015,10,FALSE))</f>
        <v xml:space="preserve"> </v>
      </c>
      <c r="L529" s="209" t="str">
        <f t="shared" ca="1" si="21"/>
        <v/>
      </c>
      <c r="M529" s="318" t="str">
        <f t="shared" ca="1" si="21"/>
        <v/>
      </c>
      <c r="N529" s="322" t="str">
        <f ca="1">IF(($B529=" ")," ",VLOOKUP($B529,'C10 Entry Sheet'!$A$16:$K$1015,11,FALSE))</f>
        <v xml:space="preserve"> </v>
      </c>
    </row>
    <row r="530" spans="1:14" ht="21.75" hidden="1" customHeight="1">
      <c r="A530" s="311">
        <f t="shared" si="19"/>
        <v>514</v>
      </c>
      <c r="B530" s="202" t="str">
        <f ca="1">IF(ISBLANK('C10 Entry Sheet'!A529)," ",CELL("contents",'C10 Entry Sheet'!A529))</f>
        <v xml:space="preserve"> </v>
      </c>
      <c r="C530" s="203" t="str">
        <f ca="1">IF(($B530=" ")," ",VLOOKUP($B530,'C10 Entry Sheet'!$A$16:$K$1015,2,FALSE))</f>
        <v xml:space="preserve"> </v>
      </c>
      <c r="D530" s="203" t="str">
        <f ca="1">IF(($B530=" ")," ",VLOOKUP($B530,'C10 Entry Sheet'!$A$16:$K$1015,3,FALSE))</f>
        <v xml:space="preserve"> </v>
      </c>
      <c r="E530" s="204" t="str">
        <f ca="1">IF(($B530=" ")," ",VLOOKUP($B530,'C10 Entry Sheet'!$A$16:$K$1015,6,FALSE))</f>
        <v xml:space="preserve"> </v>
      </c>
      <c r="F530" s="204" t="str">
        <f ca="1">IF(($B530=" ")," ",VLOOKUP($B530,'C10 Entry Sheet'!$A$16:$K$1015,4,FALSE))</f>
        <v xml:space="preserve"> </v>
      </c>
      <c r="G530" s="204" t="str">
        <f ca="1">IF(($B530=" ")," ",VLOOKUP($B530,'C10 Entry Sheet'!$A$16:$K$1015,5,FALSE))</f>
        <v xml:space="preserve"> </v>
      </c>
      <c r="H530" s="209" t="str">
        <f ca="1">IF(($B530=" "),"",VLOOKUP($B530,'C10 Entry Sheet'!$A$16:$K$1015,7,FALSE))</f>
        <v/>
      </c>
      <c r="I530" s="205" t="str">
        <f ca="1">IF(($B530=" ")," ",VLOOKUP($B530,'C10 Entry Sheet'!$A$16:$K$1015,8,FALSE))</f>
        <v xml:space="preserve"> </v>
      </c>
      <c r="J530" s="205" t="str">
        <f ca="1">IF(($B530=" ")," ",VLOOKUP($B530,'C10 Entry Sheet'!$A$16:$K$1015,9,FALSE))</f>
        <v xml:space="preserve"> </v>
      </c>
      <c r="K530" s="205" t="str">
        <f ca="1">IF(($B530=" ")," ",VLOOKUP($B530,'C10 Entry Sheet'!$A$16:$K$1015,10,FALSE))</f>
        <v xml:space="preserve"> </v>
      </c>
      <c r="L530" s="209" t="str">
        <f t="shared" ca="1" si="21"/>
        <v/>
      </c>
      <c r="M530" s="318" t="str">
        <f t="shared" ca="1" si="21"/>
        <v/>
      </c>
      <c r="N530" s="322" t="str">
        <f ca="1">IF(($B530=" ")," ",VLOOKUP($B530,'C10 Entry Sheet'!$A$16:$K$1015,11,FALSE))</f>
        <v xml:space="preserve"> </v>
      </c>
    </row>
    <row r="531" spans="1:14" ht="21.75" hidden="1" customHeight="1">
      <c r="A531" s="311">
        <f t="shared" si="19"/>
        <v>515</v>
      </c>
      <c r="B531" s="202" t="str">
        <f ca="1">IF(ISBLANK('C10 Entry Sheet'!A530)," ",CELL("contents",'C10 Entry Sheet'!A530))</f>
        <v xml:space="preserve"> </v>
      </c>
      <c r="C531" s="203" t="str">
        <f ca="1">IF(($B531=" ")," ",VLOOKUP($B531,'C10 Entry Sheet'!$A$16:$K$1015,2,FALSE))</f>
        <v xml:space="preserve"> </v>
      </c>
      <c r="D531" s="203" t="str">
        <f ca="1">IF(($B531=" ")," ",VLOOKUP($B531,'C10 Entry Sheet'!$A$16:$K$1015,3,FALSE))</f>
        <v xml:space="preserve"> </v>
      </c>
      <c r="E531" s="204" t="str">
        <f ca="1">IF(($B531=" ")," ",VLOOKUP($B531,'C10 Entry Sheet'!$A$16:$K$1015,6,FALSE))</f>
        <v xml:space="preserve"> </v>
      </c>
      <c r="F531" s="204" t="str">
        <f ca="1">IF(($B531=" ")," ",VLOOKUP($B531,'C10 Entry Sheet'!$A$16:$K$1015,4,FALSE))</f>
        <v xml:space="preserve"> </v>
      </c>
      <c r="G531" s="204" t="str">
        <f ca="1">IF(($B531=" ")," ",VLOOKUP($B531,'C10 Entry Sheet'!$A$16:$K$1015,5,FALSE))</f>
        <v xml:space="preserve"> </v>
      </c>
      <c r="H531" s="209" t="str">
        <f ca="1">IF(($B531=" "),"",VLOOKUP($B531,'C10 Entry Sheet'!$A$16:$K$1015,7,FALSE))</f>
        <v/>
      </c>
      <c r="I531" s="205" t="str">
        <f ca="1">IF(($B531=" ")," ",VLOOKUP($B531,'C10 Entry Sheet'!$A$16:$K$1015,8,FALSE))</f>
        <v xml:space="preserve"> </v>
      </c>
      <c r="J531" s="205" t="str">
        <f ca="1">IF(($B531=" ")," ",VLOOKUP($B531,'C10 Entry Sheet'!$A$16:$K$1015,9,FALSE))</f>
        <v xml:space="preserve"> </v>
      </c>
      <c r="K531" s="205" t="str">
        <f ca="1">IF(($B531=" ")," ",VLOOKUP($B531,'C10 Entry Sheet'!$A$16:$K$1015,10,FALSE))</f>
        <v xml:space="preserve"> </v>
      </c>
      <c r="L531" s="209" t="str">
        <f t="shared" ca="1" si="21"/>
        <v/>
      </c>
      <c r="M531" s="318" t="str">
        <f t="shared" ca="1" si="21"/>
        <v/>
      </c>
      <c r="N531" s="322" t="str">
        <f ca="1">IF(($B531=" ")," ",VLOOKUP($B531,'C10 Entry Sheet'!$A$16:$K$1015,11,FALSE))</f>
        <v xml:space="preserve"> </v>
      </c>
    </row>
    <row r="532" spans="1:14" ht="21.75" hidden="1" customHeight="1">
      <c r="A532" s="311">
        <f t="shared" si="19"/>
        <v>516</v>
      </c>
      <c r="B532" s="202" t="str">
        <f ca="1">IF(ISBLANK('C10 Entry Sheet'!A531)," ",CELL("contents",'C10 Entry Sheet'!A531))</f>
        <v xml:space="preserve"> </v>
      </c>
      <c r="C532" s="203" t="str">
        <f ca="1">IF(($B532=" ")," ",VLOOKUP($B532,'C10 Entry Sheet'!$A$16:$K$1015,2,FALSE))</f>
        <v xml:space="preserve"> </v>
      </c>
      <c r="D532" s="203" t="str">
        <f ca="1">IF(($B532=" ")," ",VLOOKUP($B532,'C10 Entry Sheet'!$A$16:$K$1015,3,FALSE))</f>
        <v xml:space="preserve"> </v>
      </c>
      <c r="E532" s="204" t="str">
        <f ca="1">IF(($B532=" ")," ",VLOOKUP($B532,'C10 Entry Sheet'!$A$16:$K$1015,6,FALSE))</f>
        <v xml:space="preserve"> </v>
      </c>
      <c r="F532" s="204" t="str">
        <f ca="1">IF(($B532=" ")," ",VLOOKUP($B532,'C10 Entry Sheet'!$A$16:$K$1015,4,FALSE))</f>
        <v xml:space="preserve"> </v>
      </c>
      <c r="G532" s="204" t="str">
        <f ca="1">IF(($B532=" ")," ",VLOOKUP($B532,'C10 Entry Sheet'!$A$16:$K$1015,5,FALSE))</f>
        <v xml:space="preserve"> </v>
      </c>
      <c r="H532" s="209" t="str">
        <f ca="1">IF(($B532=" "),"",VLOOKUP($B532,'C10 Entry Sheet'!$A$16:$K$1015,7,FALSE))</f>
        <v/>
      </c>
      <c r="I532" s="205" t="str">
        <f ca="1">IF(($B532=" ")," ",VLOOKUP($B532,'C10 Entry Sheet'!$A$16:$K$1015,8,FALSE))</f>
        <v xml:space="preserve"> </v>
      </c>
      <c r="J532" s="205" t="str">
        <f ca="1">IF(($B532=" ")," ",VLOOKUP($B532,'C10 Entry Sheet'!$A$16:$K$1015,9,FALSE))</f>
        <v xml:space="preserve"> </v>
      </c>
      <c r="K532" s="205" t="str">
        <f ca="1">IF(($B532=" ")," ",VLOOKUP($B532,'C10 Entry Sheet'!$A$16:$K$1015,10,FALSE))</f>
        <v xml:space="preserve"> </v>
      </c>
      <c r="L532" s="209" t="str">
        <f t="shared" ca="1" si="21"/>
        <v/>
      </c>
      <c r="M532" s="318" t="str">
        <f t="shared" ca="1" si="21"/>
        <v/>
      </c>
      <c r="N532" s="322" t="str">
        <f ca="1">IF(($B532=" ")," ",VLOOKUP($B532,'C10 Entry Sheet'!$A$16:$K$1015,11,FALSE))</f>
        <v xml:space="preserve"> </v>
      </c>
    </row>
    <row r="533" spans="1:14" ht="21.75" hidden="1" customHeight="1">
      <c r="A533" s="311">
        <f t="shared" si="19"/>
        <v>517</v>
      </c>
      <c r="B533" s="202" t="str">
        <f ca="1">IF(ISBLANK('C10 Entry Sheet'!A532)," ",CELL("contents",'C10 Entry Sheet'!A532))</f>
        <v xml:space="preserve"> </v>
      </c>
      <c r="C533" s="203" t="str">
        <f ca="1">IF(($B533=" ")," ",VLOOKUP($B533,'C10 Entry Sheet'!$A$16:$K$1015,2,FALSE))</f>
        <v xml:space="preserve"> </v>
      </c>
      <c r="D533" s="203" t="str">
        <f ca="1">IF(($B533=" ")," ",VLOOKUP($B533,'C10 Entry Sheet'!$A$16:$K$1015,3,FALSE))</f>
        <v xml:space="preserve"> </v>
      </c>
      <c r="E533" s="204" t="str">
        <f ca="1">IF(($B533=" ")," ",VLOOKUP($B533,'C10 Entry Sheet'!$A$16:$K$1015,6,FALSE))</f>
        <v xml:space="preserve"> </v>
      </c>
      <c r="F533" s="204" t="str">
        <f ca="1">IF(($B533=" ")," ",VLOOKUP($B533,'C10 Entry Sheet'!$A$16:$K$1015,4,FALSE))</f>
        <v xml:space="preserve"> </v>
      </c>
      <c r="G533" s="204" t="str">
        <f ca="1">IF(($B533=" ")," ",VLOOKUP($B533,'C10 Entry Sheet'!$A$16:$K$1015,5,FALSE))</f>
        <v xml:space="preserve"> </v>
      </c>
      <c r="H533" s="209" t="str">
        <f ca="1">IF(($B533=" "),"",VLOOKUP($B533,'C10 Entry Sheet'!$A$16:$K$1015,7,FALSE))</f>
        <v/>
      </c>
      <c r="I533" s="205" t="str">
        <f ca="1">IF(($B533=" ")," ",VLOOKUP($B533,'C10 Entry Sheet'!$A$16:$K$1015,8,FALSE))</f>
        <v xml:space="preserve"> </v>
      </c>
      <c r="J533" s="205" t="str">
        <f ca="1">IF(($B533=" ")," ",VLOOKUP($B533,'C10 Entry Sheet'!$A$16:$K$1015,9,FALSE))</f>
        <v xml:space="preserve"> </v>
      </c>
      <c r="K533" s="205" t="str">
        <f ca="1">IF(($B533=" ")," ",VLOOKUP($B533,'C10 Entry Sheet'!$A$16:$K$1015,10,FALSE))</f>
        <v xml:space="preserve"> </v>
      </c>
      <c r="L533" s="209" t="str">
        <f t="shared" ca="1" si="21"/>
        <v/>
      </c>
      <c r="M533" s="318" t="str">
        <f t="shared" ca="1" si="21"/>
        <v/>
      </c>
      <c r="N533" s="322" t="str">
        <f ca="1">IF(($B533=" ")," ",VLOOKUP($B533,'C10 Entry Sheet'!$A$16:$K$1015,11,FALSE))</f>
        <v xml:space="preserve"> </v>
      </c>
    </row>
    <row r="534" spans="1:14" ht="21.75" hidden="1" customHeight="1">
      <c r="A534" s="311">
        <f t="shared" si="19"/>
        <v>518</v>
      </c>
      <c r="B534" s="202" t="str">
        <f ca="1">IF(ISBLANK('C10 Entry Sheet'!A533)," ",CELL("contents",'C10 Entry Sheet'!A533))</f>
        <v xml:space="preserve"> </v>
      </c>
      <c r="C534" s="203" t="str">
        <f ca="1">IF(($B534=" ")," ",VLOOKUP($B534,'C10 Entry Sheet'!$A$16:$K$1015,2,FALSE))</f>
        <v xml:space="preserve"> </v>
      </c>
      <c r="D534" s="203" t="str">
        <f ca="1">IF(($B534=" ")," ",VLOOKUP($B534,'C10 Entry Sheet'!$A$16:$K$1015,3,FALSE))</f>
        <v xml:space="preserve"> </v>
      </c>
      <c r="E534" s="204" t="str">
        <f ca="1">IF(($B534=" ")," ",VLOOKUP($B534,'C10 Entry Sheet'!$A$16:$K$1015,6,FALSE))</f>
        <v xml:space="preserve"> </v>
      </c>
      <c r="F534" s="204" t="str">
        <f ca="1">IF(($B534=" ")," ",VLOOKUP($B534,'C10 Entry Sheet'!$A$16:$K$1015,4,FALSE))</f>
        <v xml:space="preserve"> </v>
      </c>
      <c r="G534" s="204" t="str">
        <f ca="1">IF(($B534=" ")," ",VLOOKUP($B534,'C10 Entry Sheet'!$A$16:$K$1015,5,FALSE))</f>
        <v xml:space="preserve"> </v>
      </c>
      <c r="H534" s="209" t="str">
        <f ca="1">IF(($B534=" "),"",VLOOKUP($B534,'C10 Entry Sheet'!$A$16:$K$1015,7,FALSE))</f>
        <v/>
      </c>
      <c r="I534" s="205" t="str">
        <f ca="1">IF(($B534=" ")," ",VLOOKUP($B534,'C10 Entry Sheet'!$A$16:$K$1015,8,FALSE))</f>
        <v xml:space="preserve"> </v>
      </c>
      <c r="J534" s="205" t="str">
        <f ca="1">IF(($B534=" ")," ",VLOOKUP($B534,'C10 Entry Sheet'!$A$16:$K$1015,9,FALSE))</f>
        <v xml:space="preserve"> </v>
      </c>
      <c r="K534" s="205" t="str">
        <f ca="1">IF(($B534=" ")," ",VLOOKUP($B534,'C10 Entry Sheet'!$A$16:$K$1015,10,FALSE))</f>
        <v xml:space="preserve"> </v>
      </c>
      <c r="L534" s="209" t="str">
        <f t="shared" ca="1" si="21"/>
        <v/>
      </c>
      <c r="M534" s="318" t="str">
        <f t="shared" ca="1" si="21"/>
        <v/>
      </c>
      <c r="N534" s="322" t="str">
        <f ca="1">IF(($B534=" ")," ",VLOOKUP($B534,'C10 Entry Sheet'!$A$16:$K$1015,11,FALSE))</f>
        <v xml:space="preserve"> </v>
      </c>
    </row>
    <row r="535" spans="1:14" ht="21.75" hidden="1" customHeight="1">
      <c r="A535" s="311">
        <f t="shared" si="19"/>
        <v>519</v>
      </c>
      <c r="B535" s="202" t="str">
        <f ca="1">IF(ISBLANK('C10 Entry Sheet'!A534)," ",CELL("contents",'C10 Entry Sheet'!A534))</f>
        <v xml:space="preserve"> </v>
      </c>
      <c r="C535" s="203" t="str">
        <f ca="1">IF(($B535=" ")," ",VLOOKUP($B535,'C10 Entry Sheet'!$A$16:$K$1015,2,FALSE))</f>
        <v xml:space="preserve"> </v>
      </c>
      <c r="D535" s="203" t="str">
        <f ca="1">IF(($B535=" ")," ",VLOOKUP($B535,'C10 Entry Sheet'!$A$16:$K$1015,3,FALSE))</f>
        <v xml:space="preserve"> </v>
      </c>
      <c r="E535" s="204" t="str">
        <f ca="1">IF(($B535=" ")," ",VLOOKUP($B535,'C10 Entry Sheet'!$A$16:$K$1015,6,FALSE))</f>
        <v xml:space="preserve"> </v>
      </c>
      <c r="F535" s="204" t="str">
        <f ca="1">IF(($B535=" ")," ",VLOOKUP($B535,'C10 Entry Sheet'!$A$16:$K$1015,4,FALSE))</f>
        <v xml:space="preserve"> </v>
      </c>
      <c r="G535" s="204" t="str">
        <f ca="1">IF(($B535=" ")," ",VLOOKUP($B535,'C10 Entry Sheet'!$A$16:$K$1015,5,FALSE))</f>
        <v xml:space="preserve"> </v>
      </c>
      <c r="H535" s="209" t="str">
        <f ca="1">IF(($B535=" "),"",VLOOKUP($B535,'C10 Entry Sheet'!$A$16:$K$1015,7,FALSE))</f>
        <v/>
      </c>
      <c r="I535" s="205" t="str">
        <f ca="1">IF(($B535=" ")," ",VLOOKUP($B535,'C10 Entry Sheet'!$A$16:$K$1015,8,FALSE))</f>
        <v xml:space="preserve"> </v>
      </c>
      <c r="J535" s="205" t="str">
        <f ca="1">IF(($B535=" ")," ",VLOOKUP($B535,'C10 Entry Sheet'!$A$16:$K$1015,9,FALSE))</f>
        <v xml:space="preserve"> </v>
      </c>
      <c r="K535" s="205" t="str">
        <f ca="1">IF(($B535=" ")," ",VLOOKUP($B535,'C10 Entry Sheet'!$A$16:$K$1015,10,FALSE))</f>
        <v xml:space="preserve"> </v>
      </c>
      <c r="L535" s="209" t="str">
        <f t="shared" ca="1" si="21"/>
        <v/>
      </c>
      <c r="M535" s="318" t="str">
        <f t="shared" ca="1" si="21"/>
        <v/>
      </c>
      <c r="N535" s="322" t="str">
        <f ca="1">IF(($B535=" ")," ",VLOOKUP($B535,'C10 Entry Sheet'!$A$16:$K$1015,11,FALSE))</f>
        <v xml:space="preserve"> </v>
      </c>
    </row>
    <row r="536" spans="1:14" ht="21.75" hidden="1" customHeight="1">
      <c r="A536" s="311">
        <f t="shared" si="19"/>
        <v>520</v>
      </c>
      <c r="B536" s="202" t="str">
        <f ca="1">IF(ISBLANK('C10 Entry Sheet'!A535)," ",CELL("contents",'C10 Entry Sheet'!A535))</f>
        <v xml:space="preserve"> </v>
      </c>
      <c r="C536" s="203" t="str">
        <f ca="1">IF(($B536=" ")," ",VLOOKUP($B536,'C10 Entry Sheet'!$A$16:$K$1015,2,FALSE))</f>
        <v xml:space="preserve"> </v>
      </c>
      <c r="D536" s="203" t="str">
        <f ca="1">IF(($B536=" ")," ",VLOOKUP($B536,'C10 Entry Sheet'!$A$16:$K$1015,3,FALSE))</f>
        <v xml:space="preserve"> </v>
      </c>
      <c r="E536" s="204" t="str">
        <f ca="1">IF(($B536=" ")," ",VLOOKUP($B536,'C10 Entry Sheet'!$A$16:$K$1015,6,FALSE))</f>
        <v xml:space="preserve"> </v>
      </c>
      <c r="F536" s="204" t="str">
        <f ca="1">IF(($B536=" ")," ",VLOOKUP($B536,'C10 Entry Sheet'!$A$16:$K$1015,4,FALSE))</f>
        <v xml:space="preserve"> </v>
      </c>
      <c r="G536" s="204" t="str">
        <f ca="1">IF(($B536=" ")," ",VLOOKUP($B536,'C10 Entry Sheet'!$A$16:$K$1015,5,FALSE))</f>
        <v xml:space="preserve"> </v>
      </c>
      <c r="H536" s="209" t="str">
        <f ca="1">IF(($B536=" "),"",VLOOKUP($B536,'C10 Entry Sheet'!$A$16:$K$1015,7,FALSE))</f>
        <v/>
      </c>
      <c r="I536" s="205" t="str">
        <f ca="1">IF(($B536=" ")," ",VLOOKUP($B536,'C10 Entry Sheet'!$A$16:$K$1015,8,FALSE))</f>
        <v xml:space="preserve"> </v>
      </c>
      <c r="J536" s="205" t="str">
        <f ca="1">IF(($B536=" ")," ",VLOOKUP($B536,'C10 Entry Sheet'!$A$16:$K$1015,9,FALSE))</f>
        <v xml:space="preserve"> </v>
      </c>
      <c r="K536" s="205" t="str">
        <f ca="1">IF(($B536=" ")," ",VLOOKUP($B536,'C10 Entry Sheet'!$A$16:$K$1015,10,FALSE))</f>
        <v xml:space="preserve"> </v>
      </c>
      <c r="L536" s="209" t="str">
        <f t="shared" ca="1" si="21"/>
        <v/>
      </c>
      <c r="M536" s="318" t="str">
        <f t="shared" ca="1" si="21"/>
        <v/>
      </c>
      <c r="N536" s="322" t="str">
        <f ca="1">IF(($B536=" ")," ",VLOOKUP($B536,'C10 Entry Sheet'!$A$16:$K$1015,11,FALSE))</f>
        <v xml:space="preserve"> </v>
      </c>
    </row>
    <row r="537" spans="1:14" ht="21.75" hidden="1" customHeight="1">
      <c r="A537" s="311">
        <f t="shared" si="19"/>
        <v>521</v>
      </c>
      <c r="B537" s="202" t="str">
        <f ca="1">IF(ISBLANK('C10 Entry Sheet'!A536)," ",CELL("contents",'C10 Entry Sheet'!A536))</f>
        <v xml:space="preserve"> </v>
      </c>
      <c r="C537" s="203" t="str">
        <f ca="1">IF(($B537=" ")," ",VLOOKUP($B537,'C10 Entry Sheet'!$A$16:$K$1015,2,FALSE))</f>
        <v xml:space="preserve"> </v>
      </c>
      <c r="D537" s="203" t="str">
        <f ca="1">IF(($B537=" ")," ",VLOOKUP($B537,'C10 Entry Sheet'!$A$16:$K$1015,3,FALSE))</f>
        <v xml:space="preserve"> </v>
      </c>
      <c r="E537" s="204" t="str">
        <f ca="1">IF(($B537=" ")," ",VLOOKUP($B537,'C10 Entry Sheet'!$A$16:$K$1015,6,FALSE))</f>
        <v xml:space="preserve"> </v>
      </c>
      <c r="F537" s="204" t="str">
        <f ca="1">IF(($B537=" ")," ",VLOOKUP($B537,'C10 Entry Sheet'!$A$16:$K$1015,4,FALSE))</f>
        <v xml:space="preserve"> </v>
      </c>
      <c r="G537" s="204" t="str">
        <f ca="1">IF(($B537=" ")," ",VLOOKUP($B537,'C10 Entry Sheet'!$A$16:$K$1015,5,FALSE))</f>
        <v xml:space="preserve"> </v>
      </c>
      <c r="H537" s="209" t="str">
        <f ca="1">IF(($B537=" "),"",VLOOKUP($B537,'C10 Entry Sheet'!$A$16:$K$1015,7,FALSE))</f>
        <v/>
      </c>
      <c r="I537" s="205" t="str">
        <f ca="1">IF(($B537=" ")," ",VLOOKUP($B537,'C10 Entry Sheet'!$A$16:$K$1015,8,FALSE))</f>
        <v xml:space="preserve"> </v>
      </c>
      <c r="J537" s="205" t="str">
        <f ca="1">IF(($B537=" ")," ",VLOOKUP($B537,'C10 Entry Sheet'!$A$16:$K$1015,9,FALSE))</f>
        <v xml:space="preserve"> </v>
      </c>
      <c r="K537" s="205" t="str">
        <f ca="1">IF(($B537=" ")," ",VLOOKUP($B537,'C10 Entry Sheet'!$A$16:$K$1015,10,FALSE))</f>
        <v xml:space="preserve"> </v>
      </c>
      <c r="L537" s="209" t="str">
        <f t="shared" ca="1" si="21"/>
        <v/>
      </c>
      <c r="M537" s="318" t="str">
        <f t="shared" ca="1" si="21"/>
        <v/>
      </c>
      <c r="N537" s="322" t="str">
        <f ca="1">IF(($B537=" ")," ",VLOOKUP($B537,'C10 Entry Sheet'!$A$16:$K$1015,11,FALSE))</f>
        <v xml:space="preserve"> </v>
      </c>
    </row>
    <row r="538" spans="1:14" ht="21.75" hidden="1" customHeight="1">
      <c r="A538" s="311">
        <f t="shared" si="19"/>
        <v>522</v>
      </c>
      <c r="B538" s="202" t="str">
        <f ca="1">IF(ISBLANK('C10 Entry Sheet'!A537)," ",CELL("contents",'C10 Entry Sheet'!A537))</f>
        <v xml:space="preserve"> </v>
      </c>
      <c r="C538" s="203" t="str">
        <f ca="1">IF(($B538=" ")," ",VLOOKUP($B538,'C10 Entry Sheet'!$A$16:$K$1015,2,FALSE))</f>
        <v xml:space="preserve"> </v>
      </c>
      <c r="D538" s="203" t="str">
        <f ca="1">IF(($B538=" ")," ",VLOOKUP($B538,'C10 Entry Sheet'!$A$16:$K$1015,3,FALSE))</f>
        <v xml:space="preserve"> </v>
      </c>
      <c r="E538" s="204" t="str">
        <f ca="1">IF(($B538=" ")," ",VLOOKUP($B538,'C10 Entry Sheet'!$A$16:$K$1015,6,FALSE))</f>
        <v xml:space="preserve"> </v>
      </c>
      <c r="F538" s="204" t="str">
        <f ca="1">IF(($B538=" ")," ",VLOOKUP($B538,'C10 Entry Sheet'!$A$16:$K$1015,4,FALSE))</f>
        <v xml:space="preserve"> </v>
      </c>
      <c r="G538" s="204" t="str">
        <f ca="1">IF(($B538=" ")," ",VLOOKUP($B538,'C10 Entry Sheet'!$A$16:$K$1015,5,FALSE))</f>
        <v xml:space="preserve"> </v>
      </c>
      <c r="H538" s="209" t="str">
        <f ca="1">IF(($B538=" "),"",VLOOKUP($B538,'C10 Entry Sheet'!$A$16:$K$1015,7,FALSE))</f>
        <v/>
      </c>
      <c r="I538" s="205" t="str">
        <f ca="1">IF(($B538=" ")," ",VLOOKUP($B538,'C10 Entry Sheet'!$A$16:$K$1015,8,FALSE))</f>
        <v xml:space="preserve"> </v>
      </c>
      <c r="J538" s="205" t="str">
        <f ca="1">IF(($B538=" ")," ",VLOOKUP($B538,'C10 Entry Sheet'!$A$16:$K$1015,9,FALSE))</f>
        <v xml:space="preserve"> </v>
      </c>
      <c r="K538" s="205" t="str">
        <f ca="1">IF(($B538=" ")," ",VLOOKUP($B538,'C10 Entry Sheet'!$A$16:$K$1015,10,FALSE))</f>
        <v xml:space="preserve"> </v>
      </c>
      <c r="L538" s="209" t="str">
        <f t="shared" ca="1" si="21"/>
        <v/>
      </c>
      <c r="M538" s="318" t="str">
        <f t="shared" ca="1" si="21"/>
        <v/>
      </c>
      <c r="N538" s="322" t="str">
        <f ca="1">IF(($B538=" ")," ",VLOOKUP($B538,'C10 Entry Sheet'!$A$16:$K$1015,11,FALSE))</f>
        <v xml:space="preserve"> </v>
      </c>
    </row>
    <row r="539" spans="1:14" ht="21.75" hidden="1" customHeight="1">
      <c r="A539" s="311">
        <f t="shared" si="19"/>
        <v>523</v>
      </c>
      <c r="B539" s="202" t="str">
        <f ca="1">IF(ISBLANK('C10 Entry Sheet'!A538)," ",CELL("contents",'C10 Entry Sheet'!A538))</f>
        <v xml:space="preserve"> </v>
      </c>
      <c r="C539" s="203" t="str">
        <f ca="1">IF(($B539=" ")," ",VLOOKUP($B539,'C10 Entry Sheet'!$A$16:$K$1015,2,FALSE))</f>
        <v xml:space="preserve"> </v>
      </c>
      <c r="D539" s="203" t="str">
        <f ca="1">IF(($B539=" ")," ",VLOOKUP($B539,'C10 Entry Sheet'!$A$16:$K$1015,3,FALSE))</f>
        <v xml:space="preserve"> </v>
      </c>
      <c r="E539" s="204" t="str">
        <f ca="1">IF(($B539=" ")," ",VLOOKUP($B539,'C10 Entry Sheet'!$A$16:$K$1015,6,FALSE))</f>
        <v xml:space="preserve"> </v>
      </c>
      <c r="F539" s="204" t="str">
        <f ca="1">IF(($B539=" ")," ",VLOOKUP($B539,'C10 Entry Sheet'!$A$16:$K$1015,4,FALSE))</f>
        <v xml:space="preserve"> </v>
      </c>
      <c r="G539" s="204" t="str">
        <f ca="1">IF(($B539=" ")," ",VLOOKUP($B539,'C10 Entry Sheet'!$A$16:$K$1015,5,FALSE))</f>
        <v xml:space="preserve"> </v>
      </c>
      <c r="H539" s="209" t="str">
        <f ca="1">IF(($B539=" "),"",VLOOKUP($B539,'C10 Entry Sheet'!$A$16:$K$1015,7,FALSE))</f>
        <v/>
      </c>
      <c r="I539" s="205" t="str">
        <f ca="1">IF(($B539=" ")," ",VLOOKUP($B539,'C10 Entry Sheet'!$A$16:$K$1015,8,FALSE))</f>
        <v xml:space="preserve"> </v>
      </c>
      <c r="J539" s="205" t="str">
        <f ca="1">IF(($B539=" ")," ",VLOOKUP($B539,'C10 Entry Sheet'!$A$16:$K$1015,9,FALSE))</f>
        <v xml:space="preserve"> </v>
      </c>
      <c r="K539" s="205" t="str">
        <f ca="1">IF(($B539=" ")," ",VLOOKUP($B539,'C10 Entry Sheet'!$A$16:$K$1015,10,FALSE))</f>
        <v xml:space="preserve"> </v>
      </c>
      <c r="L539" s="209" t="str">
        <f t="shared" ca="1" si="21"/>
        <v/>
      </c>
      <c r="M539" s="318" t="str">
        <f t="shared" ca="1" si="21"/>
        <v/>
      </c>
      <c r="N539" s="322" t="str">
        <f ca="1">IF(($B539=" ")," ",VLOOKUP($B539,'C10 Entry Sheet'!$A$16:$K$1015,11,FALSE))</f>
        <v xml:space="preserve"> </v>
      </c>
    </row>
    <row r="540" spans="1:14" ht="21.75" hidden="1" customHeight="1">
      <c r="A540" s="311">
        <f t="shared" si="19"/>
        <v>524</v>
      </c>
      <c r="B540" s="202" t="str">
        <f ca="1">IF(ISBLANK('C10 Entry Sheet'!A539)," ",CELL("contents",'C10 Entry Sheet'!A539))</f>
        <v xml:space="preserve"> </v>
      </c>
      <c r="C540" s="203" t="str">
        <f ca="1">IF(($B540=" ")," ",VLOOKUP($B540,'C10 Entry Sheet'!$A$16:$K$1015,2,FALSE))</f>
        <v xml:space="preserve"> </v>
      </c>
      <c r="D540" s="203" t="str">
        <f ca="1">IF(($B540=" ")," ",VLOOKUP($B540,'C10 Entry Sheet'!$A$16:$K$1015,3,FALSE))</f>
        <v xml:space="preserve"> </v>
      </c>
      <c r="E540" s="204" t="str">
        <f ca="1">IF(($B540=" ")," ",VLOOKUP($B540,'C10 Entry Sheet'!$A$16:$K$1015,6,FALSE))</f>
        <v xml:space="preserve"> </v>
      </c>
      <c r="F540" s="204" t="str">
        <f ca="1">IF(($B540=" ")," ",VLOOKUP($B540,'C10 Entry Sheet'!$A$16:$K$1015,4,FALSE))</f>
        <v xml:space="preserve"> </v>
      </c>
      <c r="G540" s="204" t="str">
        <f ca="1">IF(($B540=" ")," ",VLOOKUP($B540,'C10 Entry Sheet'!$A$16:$K$1015,5,FALSE))</f>
        <v xml:space="preserve"> </v>
      </c>
      <c r="H540" s="209" t="str">
        <f ca="1">IF(($B540=" "),"",VLOOKUP($B540,'C10 Entry Sheet'!$A$16:$K$1015,7,FALSE))</f>
        <v/>
      </c>
      <c r="I540" s="205" t="str">
        <f ca="1">IF(($B540=" ")," ",VLOOKUP($B540,'C10 Entry Sheet'!$A$16:$K$1015,8,FALSE))</f>
        <v xml:space="preserve"> </v>
      </c>
      <c r="J540" s="205" t="str">
        <f ca="1">IF(($B540=" ")," ",VLOOKUP($B540,'C10 Entry Sheet'!$A$16:$K$1015,9,FALSE))</f>
        <v xml:space="preserve"> </v>
      </c>
      <c r="K540" s="205" t="str">
        <f ca="1">IF(($B540=" ")," ",VLOOKUP($B540,'C10 Entry Sheet'!$A$16:$K$1015,10,FALSE))</f>
        <v xml:space="preserve"> </v>
      </c>
      <c r="L540" s="209" t="str">
        <f t="shared" ca="1" si="21"/>
        <v/>
      </c>
      <c r="M540" s="318" t="str">
        <f t="shared" ca="1" si="21"/>
        <v/>
      </c>
      <c r="N540" s="322" t="str">
        <f ca="1">IF(($B540=" ")," ",VLOOKUP($B540,'C10 Entry Sheet'!$A$16:$K$1015,11,FALSE))</f>
        <v xml:space="preserve"> </v>
      </c>
    </row>
    <row r="541" spans="1:14" ht="21.75" hidden="1" customHeight="1">
      <c r="A541" s="311">
        <f t="shared" si="19"/>
        <v>525</v>
      </c>
      <c r="B541" s="202" t="str">
        <f ca="1">IF(ISBLANK('C10 Entry Sheet'!A540)," ",CELL("contents",'C10 Entry Sheet'!A540))</f>
        <v xml:space="preserve"> </v>
      </c>
      <c r="C541" s="203" t="str">
        <f ca="1">IF(($B541=" ")," ",VLOOKUP($B541,'C10 Entry Sheet'!$A$16:$K$1015,2,FALSE))</f>
        <v xml:space="preserve"> </v>
      </c>
      <c r="D541" s="203" t="str">
        <f ca="1">IF(($B541=" ")," ",VLOOKUP($B541,'C10 Entry Sheet'!$A$16:$K$1015,3,FALSE))</f>
        <v xml:space="preserve"> </v>
      </c>
      <c r="E541" s="204" t="str">
        <f ca="1">IF(($B541=" ")," ",VLOOKUP($B541,'C10 Entry Sheet'!$A$16:$K$1015,6,FALSE))</f>
        <v xml:space="preserve"> </v>
      </c>
      <c r="F541" s="204" t="str">
        <f ca="1">IF(($B541=" ")," ",VLOOKUP($B541,'C10 Entry Sheet'!$A$16:$K$1015,4,FALSE))</f>
        <v xml:space="preserve"> </v>
      </c>
      <c r="G541" s="204" t="str">
        <f ca="1">IF(($B541=" ")," ",VLOOKUP($B541,'C10 Entry Sheet'!$A$16:$K$1015,5,FALSE))</f>
        <v xml:space="preserve"> </v>
      </c>
      <c r="H541" s="209" t="str">
        <f ca="1">IF(($B541=" "),"",VLOOKUP($B541,'C10 Entry Sheet'!$A$16:$K$1015,7,FALSE))</f>
        <v/>
      </c>
      <c r="I541" s="205" t="str">
        <f ca="1">IF(($B541=" ")," ",VLOOKUP($B541,'C10 Entry Sheet'!$A$16:$K$1015,8,FALSE))</f>
        <v xml:space="preserve"> </v>
      </c>
      <c r="J541" s="205" t="str">
        <f ca="1">IF(($B541=" ")," ",VLOOKUP($B541,'C10 Entry Sheet'!$A$16:$K$1015,9,FALSE))</f>
        <v xml:space="preserve"> </v>
      </c>
      <c r="K541" s="205" t="str">
        <f ca="1">IF(($B541=" ")," ",VLOOKUP($B541,'C10 Entry Sheet'!$A$16:$K$1015,10,FALSE))</f>
        <v xml:space="preserve"> </v>
      </c>
      <c r="L541" s="209" t="str">
        <f t="shared" ca="1" si="21"/>
        <v/>
      </c>
      <c r="M541" s="318" t="str">
        <f t="shared" ca="1" si="21"/>
        <v/>
      </c>
      <c r="N541" s="322" t="str">
        <f ca="1">IF(($B541=" ")," ",VLOOKUP($B541,'C10 Entry Sheet'!$A$16:$K$1015,11,FALSE))</f>
        <v xml:space="preserve"> </v>
      </c>
    </row>
    <row r="542" spans="1:14" ht="21.75" hidden="1" customHeight="1">
      <c r="A542" s="311">
        <f t="shared" si="19"/>
        <v>526</v>
      </c>
      <c r="B542" s="202" t="str">
        <f ca="1">IF(ISBLANK('C10 Entry Sheet'!A541)," ",CELL("contents",'C10 Entry Sheet'!A541))</f>
        <v xml:space="preserve"> </v>
      </c>
      <c r="C542" s="203" t="str">
        <f ca="1">IF(($B542=" ")," ",VLOOKUP($B542,'C10 Entry Sheet'!$A$16:$K$1015,2,FALSE))</f>
        <v xml:space="preserve"> </v>
      </c>
      <c r="D542" s="203" t="str">
        <f ca="1">IF(($B542=" ")," ",VLOOKUP($B542,'C10 Entry Sheet'!$A$16:$K$1015,3,FALSE))</f>
        <v xml:space="preserve"> </v>
      </c>
      <c r="E542" s="204" t="str">
        <f ca="1">IF(($B542=" ")," ",VLOOKUP($B542,'C10 Entry Sheet'!$A$16:$K$1015,6,FALSE))</f>
        <v xml:space="preserve"> </v>
      </c>
      <c r="F542" s="204" t="str">
        <f ca="1">IF(($B542=" ")," ",VLOOKUP($B542,'C10 Entry Sheet'!$A$16:$K$1015,4,FALSE))</f>
        <v xml:space="preserve"> </v>
      </c>
      <c r="G542" s="204" t="str">
        <f ca="1">IF(($B542=" ")," ",VLOOKUP($B542,'C10 Entry Sheet'!$A$16:$K$1015,5,FALSE))</f>
        <v xml:space="preserve"> </v>
      </c>
      <c r="H542" s="209" t="str">
        <f ca="1">IF(($B542=" "),"",VLOOKUP($B542,'C10 Entry Sheet'!$A$16:$K$1015,7,FALSE))</f>
        <v/>
      </c>
      <c r="I542" s="205" t="str">
        <f ca="1">IF(($B542=" ")," ",VLOOKUP($B542,'C10 Entry Sheet'!$A$16:$K$1015,8,FALSE))</f>
        <v xml:space="preserve"> </v>
      </c>
      <c r="J542" s="205" t="str">
        <f ca="1">IF(($B542=" ")," ",VLOOKUP($B542,'C10 Entry Sheet'!$A$16:$K$1015,9,FALSE))</f>
        <v xml:space="preserve"> </v>
      </c>
      <c r="K542" s="205" t="str">
        <f ca="1">IF(($B542=" ")," ",VLOOKUP($B542,'C10 Entry Sheet'!$A$16:$K$1015,10,FALSE))</f>
        <v xml:space="preserve"> </v>
      </c>
      <c r="L542" s="209" t="str">
        <f t="shared" ca="1" si="21"/>
        <v/>
      </c>
      <c r="M542" s="318" t="str">
        <f t="shared" ca="1" si="21"/>
        <v/>
      </c>
      <c r="N542" s="322" t="str">
        <f ca="1">IF(($B542=" ")," ",VLOOKUP($B542,'C10 Entry Sheet'!$A$16:$K$1015,11,FALSE))</f>
        <v xml:space="preserve"> </v>
      </c>
    </row>
    <row r="543" spans="1:14" ht="21.75" hidden="1" customHeight="1">
      <c r="A543" s="311">
        <f t="shared" si="19"/>
        <v>527</v>
      </c>
      <c r="B543" s="202" t="str">
        <f ca="1">IF(ISBLANK('C10 Entry Sheet'!A542)," ",CELL("contents",'C10 Entry Sheet'!A542))</f>
        <v xml:space="preserve"> </v>
      </c>
      <c r="C543" s="203" t="str">
        <f ca="1">IF(($B543=" ")," ",VLOOKUP($B543,'C10 Entry Sheet'!$A$16:$K$1015,2,FALSE))</f>
        <v xml:space="preserve"> </v>
      </c>
      <c r="D543" s="203" t="str">
        <f ca="1">IF(($B543=" ")," ",VLOOKUP($B543,'C10 Entry Sheet'!$A$16:$K$1015,3,FALSE))</f>
        <v xml:space="preserve"> </v>
      </c>
      <c r="E543" s="204" t="str">
        <f ca="1">IF(($B543=" ")," ",VLOOKUP($B543,'C10 Entry Sheet'!$A$16:$K$1015,6,FALSE))</f>
        <v xml:space="preserve"> </v>
      </c>
      <c r="F543" s="204" t="str">
        <f ca="1">IF(($B543=" ")," ",VLOOKUP($B543,'C10 Entry Sheet'!$A$16:$K$1015,4,FALSE))</f>
        <v xml:space="preserve"> </v>
      </c>
      <c r="G543" s="204" t="str">
        <f ca="1">IF(($B543=" ")," ",VLOOKUP($B543,'C10 Entry Sheet'!$A$16:$K$1015,5,FALSE))</f>
        <v xml:space="preserve"> </v>
      </c>
      <c r="H543" s="209" t="str">
        <f ca="1">IF(($B543=" "),"",VLOOKUP($B543,'C10 Entry Sheet'!$A$16:$K$1015,7,FALSE))</f>
        <v/>
      </c>
      <c r="I543" s="205" t="str">
        <f ca="1">IF(($B543=" ")," ",VLOOKUP($B543,'C10 Entry Sheet'!$A$16:$K$1015,8,FALSE))</f>
        <v xml:space="preserve"> </v>
      </c>
      <c r="J543" s="205" t="str">
        <f ca="1">IF(($B543=" ")," ",VLOOKUP($B543,'C10 Entry Sheet'!$A$16:$K$1015,9,FALSE))</f>
        <v xml:space="preserve"> </v>
      </c>
      <c r="K543" s="205" t="str">
        <f ca="1">IF(($B543=" ")," ",VLOOKUP($B543,'C10 Entry Sheet'!$A$16:$K$1015,10,FALSE))</f>
        <v xml:space="preserve"> </v>
      </c>
      <c r="L543" s="209" t="str">
        <f t="shared" ca="1" si="21"/>
        <v/>
      </c>
      <c r="M543" s="318" t="str">
        <f t="shared" ca="1" si="21"/>
        <v/>
      </c>
      <c r="N543" s="322" t="str">
        <f ca="1">IF(($B543=" ")," ",VLOOKUP($B543,'C10 Entry Sheet'!$A$16:$K$1015,11,FALSE))</f>
        <v xml:space="preserve"> </v>
      </c>
    </row>
    <row r="544" spans="1:14" ht="21.75" hidden="1" customHeight="1">
      <c r="A544" s="311">
        <f t="shared" si="19"/>
        <v>528</v>
      </c>
      <c r="B544" s="202" t="str">
        <f ca="1">IF(ISBLANK('C10 Entry Sheet'!A543)," ",CELL("contents",'C10 Entry Sheet'!A543))</f>
        <v xml:space="preserve"> </v>
      </c>
      <c r="C544" s="203" t="str">
        <f ca="1">IF(($B544=" ")," ",VLOOKUP($B544,'C10 Entry Sheet'!$A$16:$K$1015,2,FALSE))</f>
        <v xml:space="preserve"> </v>
      </c>
      <c r="D544" s="203" t="str">
        <f ca="1">IF(($B544=" ")," ",VLOOKUP($B544,'C10 Entry Sheet'!$A$16:$K$1015,3,FALSE))</f>
        <v xml:space="preserve"> </v>
      </c>
      <c r="E544" s="204" t="str">
        <f ca="1">IF(($B544=" ")," ",VLOOKUP($B544,'C10 Entry Sheet'!$A$16:$K$1015,6,FALSE))</f>
        <v xml:space="preserve"> </v>
      </c>
      <c r="F544" s="204" t="str">
        <f ca="1">IF(($B544=" ")," ",VLOOKUP($B544,'C10 Entry Sheet'!$A$16:$K$1015,4,FALSE))</f>
        <v xml:space="preserve"> </v>
      </c>
      <c r="G544" s="204" t="str">
        <f ca="1">IF(($B544=" ")," ",VLOOKUP($B544,'C10 Entry Sheet'!$A$16:$K$1015,5,FALSE))</f>
        <v xml:space="preserve"> </v>
      </c>
      <c r="H544" s="209" t="str">
        <f ca="1">IF(($B544=" "),"",VLOOKUP($B544,'C10 Entry Sheet'!$A$16:$K$1015,7,FALSE))</f>
        <v/>
      </c>
      <c r="I544" s="205" t="str">
        <f ca="1">IF(($B544=" ")," ",VLOOKUP($B544,'C10 Entry Sheet'!$A$16:$K$1015,8,FALSE))</f>
        <v xml:space="preserve"> </v>
      </c>
      <c r="J544" s="205" t="str">
        <f ca="1">IF(($B544=" ")," ",VLOOKUP($B544,'C10 Entry Sheet'!$A$16:$K$1015,9,FALSE))</f>
        <v xml:space="preserve"> </v>
      </c>
      <c r="K544" s="205" t="str">
        <f ca="1">IF(($B544=" ")," ",VLOOKUP($B544,'C10 Entry Sheet'!$A$16:$K$1015,10,FALSE))</f>
        <v xml:space="preserve"> </v>
      </c>
      <c r="L544" s="209" t="str">
        <f t="shared" ca="1" si="21"/>
        <v/>
      </c>
      <c r="M544" s="318" t="str">
        <f t="shared" ca="1" si="21"/>
        <v/>
      </c>
      <c r="N544" s="322" t="str">
        <f ca="1">IF(($B544=" ")," ",VLOOKUP($B544,'C10 Entry Sheet'!$A$16:$K$1015,11,FALSE))</f>
        <v xml:space="preserve"> </v>
      </c>
    </row>
    <row r="545" spans="1:14" ht="21.75" hidden="1" customHeight="1">
      <c r="A545" s="311">
        <f t="shared" si="19"/>
        <v>529</v>
      </c>
      <c r="B545" s="202" t="str">
        <f ca="1">IF(ISBLANK('C10 Entry Sheet'!A544)," ",CELL("contents",'C10 Entry Sheet'!A544))</f>
        <v xml:space="preserve"> </v>
      </c>
      <c r="C545" s="203" t="str">
        <f ca="1">IF(($B545=" ")," ",VLOOKUP($B545,'C10 Entry Sheet'!$A$16:$K$1015,2,FALSE))</f>
        <v xml:space="preserve"> </v>
      </c>
      <c r="D545" s="203" t="str">
        <f ca="1">IF(($B545=" ")," ",VLOOKUP($B545,'C10 Entry Sheet'!$A$16:$K$1015,3,FALSE))</f>
        <v xml:space="preserve"> </v>
      </c>
      <c r="E545" s="204" t="str">
        <f ca="1">IF(($B545=" ")," ",VLOOKUP($B545,'C10 Entry Sheet'!$A$16:$K$1015,6,FALSE))</f>
        <v xml:space="preserve"> </v>
      </c>
      <c r="F545" s="204" t="str">
        <f ca="1">IF(($B545=" ")," ",VLOOKUP($B545,'C10 Entry Sheet'!$A$16:$K$1015,4,FALSE))</f>
        <v xml:space="preserve"> </v>
      </c>
      <c r="G545" s="204" t="str">
        <f ca="1">IF(($B545=" ")," ",VLOOKUP($B545,'C10 Entry Sheet'!$A$16:$K$1015,5,FALSE))</f>
        <v xml:space="preserve"> </v>
      </c>
      <c r="H545" s="209" t="str">
        <f ca="1">IF(($B545=" "),"",VLOOKUP($B545,'C10 Entry Sheet'!$A$16:$K$1015,7,FALSE))</f>
        <v/>
      </c>
      <c r="I545" s="205" t="str">
        <f ca="1">IF(($B545=" ")," ",VLOOKUP($B545,'C10 Entry Sheet'!$A$16:$K$1015,8,FALSE))</f>
        <v xml:space="preserve"> </v>
      </c>
      <c r="J545" s="205" t="str">
        <f ca="1">IF(($B545=" ")," ",VLOOKUP($B545,'C10 Entry Sheet'!$A$16:$K$1015,9,FALSE))</f>
        <v xml:space="preserve"> </v>
      </c>
      <c r="K545" s="205" t="str">
        <f ca="1">IF(($B545=" ")," ",VLOOKUP($B545,'C10 Entry Sheet'!$A$16:$K$1015,10,FALSE))</f>
        <v xml:space="preserve"> </v>
      </c>
      <c r="L545" s="209" t="str">
        <f t="shared" ca="1" si="21"/>
        <v/>
      </c>
      <c r="M545" s="318" t="str">
        <f t="shared" ca="1" si="21"/>
        <v/>
      </c>
      <c r="N545" s="322" t="str">
        <f ca="1">IF(($B545=" ")," ",VLOOKUP($B545,'C10 Entry Sheet'!$A$16:$K$1015,11,FALSE))</f>
        <v xml:space="preserve"> </v>
      </c>
    </row>
    <row r="546" spans="1:14" ht="21.75" hidden="1" customHeight="1">
      <c r="A546" s="311">
        <f t="shared" si="19"/>
        <v>530</v>
      </c>
      <c r="B546" s="202" t="str">
        <f ca="1">IF(ISBLANK('C10 Entry Sheet'!A545)," ",CELL("contents",'C10 Entry Sheet'!A545))</f>
        <v xml:space="preserve"> </v>
      </c>
      <c r="C546" s="203" t="str">
        <f ca="1">IF(($B546=" ")," ",VLOOKUP($B546,'C10 Entry Sheet'!$A$16:$K$1015,2,FALSE))</f>
        <v xml:space="preserve"> </v>
      </c>
      <c r="D546" s="203" t="str">
        <f ca="1">IF(($B546=" ")," ",VLOOKUP($B546,'C10 Entry Sheet'!$A$16:$K$1015,3,FALSE))</f>
        <v xml:space="preserve"> </v>
      </c>
      <c r="E546" s="204" t="str">
        <f ca="1">IF(($B546=" ")," ",VLOOKUP($B546,'C10 Entry Sheet'!$A$16:$K$1015,6,FALSE))</f>
        <v xml:space="preserve"> </v>
      </c>
      <c r="F546" s="204" t="str">
        <f ca="1">IF(($B546=" ")," ",VLOOKUP($B546,'C10 Entry Sheet'!$A$16:$K$1015,4,FALSE))</f>
        <v xml:space="preserve"> </v>
      </c>
      <c r="G546" s="204" t="str">
        <f ca="1">IF(($B546=" ")," ",VLOOKUP($B546,'C10 Entry Sheet'!$A$16:$K$1015,5,FALSE))</f>
        <v xml:space="preserve"> </v>
      </c>
      <c r="H546" s="209" t="str">
        <f ca="1">IF(($B546=" "),"",VLOOKUP($B546,'C10 Entry Sheet'!$A$16:$K$1015,7,FALSE))</f>
        <v/>
      </c>
      <c r="I546" s="205" t="str">
        <f ca="1">IF(($B546=" ")," ",VLOOKUP($B546,'C10 Entry Sheet'!$A$16:$K$1015,8,FALSE))</f>
        <v xml:space="preserve"> </v>
      </c>
      <c r="J546" s="205" t="str">
        <f ca="1">IF(($B546=" ")," ",VLOOKUP($B546,'C10 Entry Sheet'!$A$16:$K$1015,9,FALSE))</f>
        <v xml:space="preserve"> </v>
      </c>
      <c r="K546" s="205" t="str">
        <f ca="1">IF(($B546=" ")," ",VLOOKUP($B546,'C10 Entry Sheet'!$A$16:$K$1015,10,FALSE))</f>
        <v xml:space="preserve"> </v>
      </c>
      <c r="L546" s="209" t="str">
        <f t="shared" ref="L546:M565" ca="1" si="22">IF(($B546=" "),"",0)</f>
        <v/>
      </c>
      <c r="M546" s="318" t="str">
        <f t="shared" ca="1" si="22"/>
        <v/>
      </c>
      <c r="N546" s="322" t="str">
        <f ca="1">IF(($B546=" ")," ",VLOOKUP($B546,'C10 Entry Sheet'!$A$16:$K$1015,11,FALSE))</f>
        <v xml:space="preserve"> </v>
      </c>
    </row>
    <row r="547" spans="1:14" ht="21.75" hidden="1" customHeight="1">
      <c r="A547" s="311">
        <f t="shared" si="19"/>
        <v>531</v>
      </c>
      <c r="B547" s="202" t="str">
        <f ca="1">IF(ISBLANK('C10 Entry Sheet'!A546)," ",CELL("contents",'C10 Entry Sheet'!A546))</f>
        <v xml:space="preserve"> </v>
      </c>
      <c r="C547" s="203" t="str">
        <f ca="1">IF(($B547=" ")," ",VLOOKUP($B547,'C10 Entry Sheet'!$A$16:$K$1015,2,FALSE))</f>
        <v xml:space="preserve"> </v>
      </c>
      <c r="D547" s="203" t="str">
        <f ca="1">IF(($B547=" ")," ",VLOOKUP($B547,'C10 Entry Sheet'!$A$16:$K$1015,3,FALSE))</f>
        <v xml:space="preserve"> </v>
      </c>
      <c r="E547" s="204" t="str">
        <f ca="1">IF(($B547=" ")," ",VLOOKUP($B547,'C10 Entry Sheet'!$A$16:$K$1015,6,FALSE))</f>
        <v xml:space="preserve"> </v>
      </c>
      <c r="F547" s="204" t="str">
        <f ca="1">IF(($B547=" ")," ",VLOOKUP($B547,'C10 Entry Sheet'!$A$16:$K$1015,4,FALSE))</f>
        <v xml:space="preserve"> </v>
      </c>
      <c r="G547" s="204" t="str">
        <f ca="1">IF(($B547=" ")," ",VLOOKUP($B547,'C10 Entry Sheet'!$A$16:$K$1015,5,FALSE))</f>
        <v xml:space="preserve"> </v>
      </c>
      <c r="H547" s="209" t="str">
        <f ca="1">IF(($B547=" "),"",VLOOKUP($B547,'C10 Entry Sheet'!$A$16:$K$1015,7,FALSE))</f>
        <v/>
      </c>
      <c r="I547" s="205" t="str">
        <f ca="1">IF(($B547=" ")," ",VLOOKUP($B547,'C10 Entry Sheet'!$A$16:$K$1015,8,FALSE))</f>
        <v xml:space="preserve"> </v>
      </c>
      <c r="J547" s="205" t="str">
        <f ca="1">IF(($B547=" ")," ",VLOOKUP($B547,'C10 Entry Sheet'!$A$16:$K$1015,9,FALSE))</f>
        <v xml:space="preserve"> </v>
      </c>
      <c r="K547" s="205" t="str">
        <f ca="1">IF(($B547=" ")," ",VLOOKUP($B547,'C10 Entry Sheet'!$A$16:$K$1015,10,FALSE))</f>
        <v xml:space="preserve"> </v>
      </c>
      <c r="L547" s="209" t="str">
        <f t="shared" ca="1" si="22"/>
        <v/>
      </c>
      <c r="M547" s="318" t="str">
        <f t="shared" ca="1" si="22"/>
        <v/>
      </c>
      <c r="N547" s="322" t="str">
        <f ca="1">IF(($B547=" ")," ",VLOOKUP($B547,'C10 Entry Sheet'!$A$16:$K$1015,11,FALSE))</f>
        <v xml:space="preserve"> </v>
      </c>
    </row>
    <row r="548" spans="1:14" ht="21.75" hidden="1" customHeight="1">
      <c r="A548" s="311">
        <f t="shared" si="19"/>
        <v>532</v>
      </c>
      <c r="B548" s="202" t="str">
        <f ca="1">IF(ISBLANK('C10 Entry Sheet'!A547)," ",CELL("contents",'C10 Entry Sheet'!A547))</f>
        <v xml:space="preserve"> </v>
      </c>
      <c r="C548" s="203" t="str">
        <f ca="1">IF(($B548=" ")," ",VLOOKUP($B548,'C10 Entry Sheet'!$A$16:$K$1015,2,FALSE))</f>
        <v xml:space="preserve"> </v>
      </c>
      <c r="D548" s="203" t="str">
        <f ca="1">IF(($B548=" ")," ",VLOOKUP($B548,'C10 Entry Sheet'!$A$16:$K$1015,3,FALSE))</f>
        <v xml:space="preserve"> </v>
      </c>
      <c r="E548" s="204" t="str">
        <f ca="1">IF(($B548=" ")," ",VLOOKUP($B548,'C10 Entry Sheet'!$A$16:$K$1015,6,FALSE))</f>
        <v xml:space="preserve"> </v>
      </c>
      <c r="F548" s="204" t="str">
        <f ca="1">IF(($B548=" ")," ",VLOOKUP($B548,'C10 Entry Sheet'!$A$16:$K$1015,4,FALSE))</f>
        <v xml:space="preserve"> </v>
      </c>
      <c r="G548" s="204" t="str">
        <f ca="1">IF(($B548=" ")," ",VLOOKUP($B548,'C10 Entry Sheet'!$A$16:$K$1015,5,FALSE))</f>
        <v xml:space="preserve"> </v>
      </c>
      <c r="H548" s="209" t="str">
        <f ca="1">IF(($B548=" "),"",VLOOKUP($B548,'C10 Entry Sheet'!$A$16:$K$1015,7,FALSE))</f>
        <v/>
      </c>
      <c r="I548" s="205" t="str">
        <f ca="1">IF(($B548=" ")," ",VLOOKUP($B548,'C10 Entry Sheet'!$A$16:$K$1015,8,FALSE))</f>
        <v xml:space="preserve"> </v>
      </c>
      <c r="J548" s="205" t="str">
        <f ca="1">IF(($B548=" ")," ",VLOOKUP($B548,'C10 Entry Sheet'!$A$16:$K$1015,9,FALSE))</f>
        <v xml:space="preserve"> </v>
      </c>
      <c r="K548" s="205" t="str">
        <f ca="1">IF(($B548=" ")," ",VLOOKUP($B548,'C10 Entry Sheet'!$A$16:$K$1015,10,FALSE))</f>
        <v xml:space="preserve"> </v>
      </c>
      <c r="L548" s="209" t="str">
        <f t="shared" ca="1" si="22"/>
        <v/>
      </c>
      <c r="M548" s="318" t="str">
        <f t="shared" ca="1" si="22"/>
        <v/>
      </c>
      <c r="N548" s="322" t="str">
        <f ca="1">IF(($B548=" ")," ",VLOOKUP($B548,'C10 Entry Sheet'!$A$16:$K$1015,11,FALSE))</f>
        <v xml:space="preserve"> </v>
      </c>
    </row>
    <row r="549" spans="1:14" ht="21.75" hidden="1" customHeight="1">
      <c r="A549" s="311">
        <f t="shared" si="19"/>
        <v>533</v>
      </c>
      <c r="B549" s="202" t="str">
        <f ca="1">IF(ISBLANK('C10 Entry Sheet'!A548)," ",CELL("contents",'C10 Entry Sheet'!A548))</f>
        <v xml:space="preserve"> </v>
      </c>
      <c r="C549" s="203" t="str">
        <f ca="1">IF(($B549=" ")," ",VLOOKUP($B549,'C10 Entry Sheet'!$A$16:$K$1015,2,FALSE))</f>
        <v xml:space="preserve"> </v>
      </c>
      <c r="D549" s="203" t="str">
        <f ca="1">IF(($B549=" ")," ",VLOOKUP($B549,'C10 Entry Sheet'!$A$16:$K$1015,3,FALSE))</f>
        <v xml:space="preserve"> </v>
      </c>
      <c r="E549" s="204" t="str">
        <f ca="1">IF(($B549=" ")," ",VLOOKUP($B549,'C10 Entry Sheet'!$A$16:$K$1015,6,FALSE))</f>
        <v xml:space="preserve"> </v>
      </c>
      <c r="F549" s="204" t="str">
        <f ca="1">IF(($B549=" ")," ",VLOOKUP($B549,'C10 Entry Sheet'!$A$16:$K$1015,4,FALSE))</f>
        <v xml:space="preserve"> </v>
      </c>
      <c r="G549" s="204" t="str">
        <f ca="1">IF(($B549=" ")," ",VLOOKUP($B549,'C10 Entry Sheet'!$A$16:$K$1015,5,FALSE))</f>
        <v xml:space="preserve"> </v>
      </c>
      <c r="H549" s="209" t="str">
        <f ca="1">IF(($B549=" "),"",VLOOKUP($B549,'C10 Entry Sheet'!$A$16:$K$1015,7,FALSE))</f>
        <v/>
      </c>
      <c r="I549" s="205" t="str">
        <f ca="1">IF(($B549=" ")," ",VLOOKUP($B549,'C10 Entry Sheet'!$A$16:$K$1015,8,FALSE))</f>
        <v xml:space="preserve"> </v>
      </c>
      <c r="J549" s="205" t="str">
        <f ca="1">IF(($B549=" ")," ",VLOOKUP($B549,'C10 Entry Sheet'!$A$16:$K$1015,9,FALSE))</f>
        <v xml:space="preserve"> </v>
      </c>
      <c r="K549" s="205" t="str">
        <f ca="1">IF(($B549=" ")," ",VLOOKUP($B549,'C10 Entry Sheet'!$A$16:$K$1015,10,FALSE))</f>
        <v xml:space="preserve"> </v>
      </c>
      <c r="L549" s="209" t="str">
        <f t="shared" ca="1" si="22"/>
        <v/>
      </c>
      <c r="M549" s="318" t="str">
        <f t="shared" ca="1" si="22"/>
        <v/>
      </c>
      <c r="N549" s="322" t="str">
        <f ca="1">IF(($B549=" ")," ",VLOOKUP($B549,'C10 Entry Sheet'!$A$16:$K$1015,11,FALSE))</f>
        <v xml:space="preserve"> </v>
      </c>
    </row>
    <row r="550" spans="1:14" ht="21.75" hidden="1" customHeight="1">
      <c r="A550" s="311">
        <f t="shared" si="19"/>
        <v>534</v>
      </c>
      <c r="B550" s="202" t="str">
        <f ca="1">IF(ISBLANK('C10 Entry Sheet'!A549)," ",CELL("contents",'C10 Entry Sheet'!A549))</f>
        <v xml:space="preserve"> </v>
      </c>
      <c r="C550" s="203" t="str">
        <f ca="1">IF(($B550=" ")," ",VLOOKUP($B550,'C10 Entry Sheet'!$A$16:$K$1015,2,FALSE))</f>
        <v xml:space="preserve"> </v>
      </c>
      <c r="D550" s="203" t="str">
        <f ca="1">IF(($B550=" ")," ",VLOOKUP($B550,'C10 Entry Sheet'!$A$16:$K$1015,3,FALSE))</f>
        <v xml:space="preserve"> </v>
      </c>
      <c r="E550" s="204" t="str">
        <f ca="1">IF(($B550=" ")," ",VLOOKUP($B550,'C10 Entry Sheet'!$A$16:$K$1015,6,FALSE))</f>
        <v xml:space="preserve"> </v>
      </c>
      <c r="F550" s="204" t="str">
        <f ca="1">IF(($B550=" ")," ",VLOOKUP($B550,'C10 Entry Sheet'!$A$16:$K$1015,4,FALSE))</f>
        <v xml:space="preserve"> </v>
      </c>
      <c r="G550" s="204" t="str">
        <f ca="1">IF(($B550=" ")," ",VLOOKUP($B550,'C10 Entry Sheet'!$A$16:$K$1015,5,FALSE))</f>
        <v xml:space="preserve"> </v>
      </c>
      <c r="H550" s="209" t="str">
        <f ca="1">IF(($B550=" "),"",VLOOKUP($B550,'C10 Entry Sheet'!$A$16:$K$1015,7,FALSE))</f>
        <v/>
      </c>
      <c r="I550" s="205" t="str">
        <f ca="1">IF(($B550=" ")," ",VLOOKUP($B550,'C10 Entry Sheet'!$A$16:$K$1015,8,FALSE))</f>
        <v xml:space="preserve"> </v>
      </c>
      <c r="J550" s="205" t="str">
        <f ca="1">IF(($B550=" ")," ",VLOOKUP($B550,'C10 Entry Sheet'!$A$16:$K$1015,9,FALSE))</f>
        <v xml:space="preserve"> </v>
      </c>
      <c r="K550" s="205" t="str">
        <f ca="1">IF(($B550=" ")," ",VLOOKUP($B550,'C10 Entry Sheet'!$A$16:$K$1015,10,FALSE))</f>
        <v xml:space="preserve"> </v>
      </c>
      <c r="L550" s="209" t="str">
        <f t="shared" ca="1" si="22"/>
        <v/>
      </c>
      <c r="M550" s="318" t="str">
        <f t="shared" ca="1" si="22"/>
        <v/>
      </c>
      <c r="N550" s="322" t="str">
        <f ca="1">IF(($B550=" ")," ",VLOOKUP($B550,'C10 Entry Sheet'!$A$16:$K$1015,11,FALSE))</f>
        <v xml:space="preserve"> </v>
      </c>
    </row>
    <row r="551" spans="1:14" ht="21.75" hidden="1" customHeight="1">
      <c r="A551" s="311">
        <f t="shared" si="19"/>
        <v>535</v>
      </c>
      <c r="B551" s="202" t="str">
        <f ca="1">IF(ISBLANK('C10 Entry Sheet'!A550)," ",CELL("contents",'C10 Entry Sheet'!A550))</f>
        <v xml:space="preserve"> </v>
      </c>
      <c r="C551" s="203" t="str">
        <f ca="1">IF(($B551=" ")," ",VLOOKUP($B551,'C10 Entry Sheet'!$A$16:$K$1015,2,FALSE))</f>
        <v xml:space="preserve"> </v>
      </c>
      <c r="D551" s="203" t="str">
        <f ca="1">IF(($B551=" ")," ",VLOOKUP($B551,'C10 Entry Sheet'!$A$16:$K$1015,3,FALSE))</f>
        <v xml:space="preserve"> </v>
      </c>
      <c r="E551" s="204" t="str">
        <f ca="1">IF(($B551=" ")," ",VLOOKUP($B551,'C10 Entry Sheet'!$A$16:$K$1015,6,FALSE))</f>
        <v xml:space="preserve"> </v>
      </c>
      <c r="F551" s="204" t="str">
        <f ca="1">IF(($B551=" ")," ",VLOOKUP($B551,'C10 Entry Sheet'!$A$16:$K$1015,4,FALSE))</f>
        <v xml:space="preserve"> </v>
      </c>
      <c r="G551" s="204" t="str">
        <f ca="1">IF(($B551=" ")," ",VLOOKUP($B551,'C10 Entry Sheet'!$A$16:$K$1015,5,FALSE))</f>
        <v xml:space="preserve"> </v>
      </c>
      <c r="H551" s="209" t="str">
        <f ca="1">IF(($B551=" "),"",VLOOKUP($B551,'C10 Entry Sheet'!$A$16:$K$1015,7,FALSE))</f>
        <v/>
      </c>
      <c r="I551" s="205" t="str">
        <f ca="1">IF(($B551=" ")," ",VLOOKUP($B551,'C10 Entry Sheet'!$A$16:$K$1015,8,FALSE))</f>
        <v xml:space="preserve"> </v>
      </c>
      <c r="J551" s="205" t="str">
        <f ca="1">IF(($B551=" ")," ",VLOOKUP($B551,'C10 Entry Sheet'!$A$16:$K$1015,9,FALSE))</f>
        <v xml:space="preserve"> </v>
      </c>
      <c r="K551" s="205" t="str">
        <f ca="1">IF(($B551=" ")," ",VLOOKUP($B551,'C10 Entry Sheet'!$A$16:$K$1015,10,FALSE))</f>
        <v xml:space="preserve"> </v>
      </c>
      <c r="L551" s="209" t="str">
        <f t="shared" ca="1" si="22"/>
        <v/>
      </c>
      <c r="M551" s="318" t="str">
        <f t="shared" ca="1" si="22"/>
        <v/>
      </c>
      <c r="N551" s="322" t="str">
        <f ca="1">IF(($B551=" ")," ",VLOOKUP($B551,'C10 Entry Sheet'!$A$16:$K$1015,11,FALSE))</f>
        <v xml:space="preserve"> </v>
      </c>
    </row>
    <row r="552" spans="1:14" ht="21.75" hidden="1" customHeight="1">
      <c r="A552" s="311">
        <f t="shared" si="19"/>
        <v>536</v>
      </c>
      <c r="B552" s="202" t="str">
        <f ca="1">IF(ISBLANK('C10 Entry Sheet'!A551)," ",CELL("contents",'C10 Entry Sheet'!A551))</f>
        <v xml:space="preserve"> </v>
      </c>
      <c r="C552" s="203" t="str">
        <f ca="1">IF(($B552=" ")," ",VLOOKUP($B552,'C10 Entry Sheet'!$A$16:$K$1015,2,FALSE))</f>
        <v xml:space="preserve"> </v>
      </c>
      <c r="D552" s="203" t="str">
        <f ca="1">IF(($B552=" ")," ",VLOOKUP($B552,'C10 Entry Sheet'!$A$16:$K$1015,3,FALSE))</f>
        <v xml:space="preserve"> </v>
      </c>
      <c r="E552" s="204" t="str">
        <f ca="1">IF(($B552=" ")," ",VLOOKUP($B552,'C10 Entry Sheet'!$A$16:$K$1015,6,FALSE))</f>
        <v xml:space="preserve"> </v>
      </c>
      <c r="F552" s="204" t="str">
        <f ca="1">IF(($B552=" ")," ",VLOOKUP($B552,'C10 Entry Sheet'!$A$16:$K$1015,4,FALSE))</f>
        <v xml:space="preserve"> </v>
      </c>
      <c r="G552" s="204" t="str">
        <f ca="1">IF(($B552=" ")," ",VLOOKUP($B552,'C10 Entry Sheet'!$A$16:$K$1015,5,FALSE))</f>
        <v xml:space="preserve"> </v>
      </c>
      <c r="H552" s="209" t="str">
        <f ca="1">IF(($B552=" "),"",VLOOKUP($B552,'C10 Entry Sheet'!$A$16:$K$1015,7,FALSE))</f>
        <v/>
      </c>
      <c r="I552" s="205" t="str">
        <f ca="1">IF(($B552=" ")," ",VLOOKUP($B552,'C10 Entry Sheet'!$A$16:$K$1015,8,FALSE))</f>
        <v xml:space="preserve"> </v>
      </c>
      <c r="J552" s="205" t="str">
        <f ca="1">IF(($B552=" ")," ",VLOOKUP($B552,'C10 Entry Sheet'!$A$16:$K$1015,9,FALSE))</f>
        <v xml:space="preserve"> </v>
      </c>
      <c r="K552" s="205" t="str">
        <f ca="1">IF(($B552=" ")," ",VLOOKUP($B552,'C10 Entry Sheet'!$A$16:$K$1015,10,FALSE))</f>
        <v xml:space="preserve"> </v>
      </c>
      <c r="L552" s="209" t="str">
        <f t="shared" ca="1" si="22"/>
        <v/>
      </c>
      <c r="M552" s="318" t="str">
        <f t="shared" ca="1" si="22"/>
        <v/>
      </c>
      <c r="N552" s="322" t="str">
        <f ca="1">IF(($B552=" ")," ",VLOOKUP($B552,'C10 Entry Sheet'!$A$16:$K$1015,11,FALSE))</f>
        <v xml:space="preserve"> </v>
      </c>
    </row>
    <row r="553" spans="1:14" ht="21.75" hidden="1" customHeight="1">
      <c r="A553" s="311">
        <f t="shared" si="19"/>
        <v>537</v>
      </c>
      <c r="B553" s="202" t="str">
        <f ca="1">IF(ISBLANK('C10 Entry Sheet'!A552)," ",CELL("contents",'C10 Entry Sheet'!A552))</f>
        <v xml:space="preserve"> </v>
      </c>
      <c r="C553" s="203" t="str">
        <f ca="1">IF(($B553=" ")," ",VLOOKUP($B553,'C10 Entry Sheet'!$A$16:$K$1015,2,FALSE))</f>
        <v xml:space="preserve"> </v>
      </c>
      <c r="D553" s="203" t="str">
        <f ca="1">IF(($B553=" ")," ",VLOOKUP($B553,'C10 Entry Sheet'!$A$16:$K$1015,3,FALSE))</f>
        <v xml:space="preserve"> </v>
      </c>
      <c r="E553" s="204" t="str">
        <f ca="1">IF(($B553=" ")," ",VLOOKUP($B553,'C10 Entry Sheet'!$A$16:$K$1015,6,FALSE))</f>
        <v xml:space="preserve"> </v>
      </c>
      <c r="F553" s="204" t="str">
        <f ca="1">IF(($B553=" ")," ",VLOOKUP($B553,'C10 Entry Sheet'!$A$16:$K$1015,4,FALSE))</f>
        <v xml:space="preserve"> </v>
      </c>
      <c r="G553" s="204" t="str">
        <f ca="1">IF(($B553=" ")," ",VLOOKUP($B553,'C10 Entry Sheet'!$A$16:$K$1015,5,FALSE))</f>
        <v xml:space="preserve"> </v>
      </c>
      <c r="H553" s="209" t="str">
        <f ca="1">IF(($B553=" "),"",VLOOKUP($B553,'C10 Entry Sheet'!$A$16:$K$1015,7,FALSE))</f>
        <v/>
      </c>
      <c r="I553" s="205" t="str">
        <f ca="1">IF(($B553=" ")," ",VLOOKUP($B553,'C10 Entry Sheet'!$A$16:$K$1015,8,FALSE))</f>
        <v xml:space="preserve"> </v>
      </c>
      <c r="J553" s="205" t="str">
        <f ca="1">IF(($B553=" ")," ",VLOOKUP($B553,'C10 Entry Sheet'!$A$16:$K$1015,9,FALSE))</f>
        <v xml:space="preserve"> </v>
      </c>
      <c r="K553" s="205" t="str">
        <f ca="1">IF(($B553=" ")," ",VLOOKUP($B553,'C10 Entry Sheet'!$A$16:$K$1015,10,FALSE))</f>
        <v xml:space="preserve"> </v>
      </c>
      <c r="L553" s="209" t="str">
        <f t="shared" ca="1" si="22"/>
        <v/>
      </c>
      <c r="M553" s="318" t="str">
        <f t="shared" ca="1" si="22"/>
        <v/>
      </c>
      <c r="N553" s="322" t="str">
        <f ca="1">IF(($B553=" ")," ",VLOOKUP($B553,'C10 Entry Sheet'!$A$16:$K$1015,11,FALSE))</f>
        <v xml:space="preserve"> </v>
      </c>
    </row>
    <row r="554" spans="1:14" ht="21.75" hidden="1" customHeight="1">
      <c r="A554" s="311">
        <f t="shared" si="19"/>
        <v>538</v>
      </c>
      <c r="B554" s="202" t="str">
        <f ca="1">IF(ISBLANK('C10 Entry Sheet'!A553)," ",CELL("contents",'C10 Entry Sheet'!A553))</f>
        <v xml:space="preserve"> </v>
      </c>
      <c r="C554" s="203" t="str">
        <f ca="1">IF(($B554=" ")," ",VLOOKUP($B554,'C10 Entry Sheet'!$A$16:$K$1015,2,FALSE))</f>
        <v xml:space="preserve"> </v>
      </c>
      <c r="D554" s="203" t="str">
        <f ca="1">IF(($B554=" ")," ",VLOOKUP($B554,'C10 Entry Sheet'!$A$16:$K$1015,3,FALSE))</f>
        <v xml:space="preserve"> </v>
      </c>
      <c r="E554" s="204" t="str">
        <f ca="1">IF(($B554=" ")," ",VLOOKUP($B554,'C10 Entry Sheet'!$A$16:$K$1015,6,FALSE))</f>
        <v xml:space="preserve"> </v>
      </c>
      <c r="F554" s="204" t="str">
        <f ca="1">IF(($B554=" ")," ",VLOOKUP($B554,'C10 Entry Sheet'!$A$16:$K$1015,4,FALSE))</f>
        <v xml:space="preserve"> </v>
      </c>
      <c r="G554" s="204" t="str">
        <f ca="1">IF(($B554=" ")," ",VLOOKUP($B554,'C10 Entry Sheet'!$A$16:$K$1015,5,FALSE))</f>
        <v xml:space="preserve"> </v>
      </c>
      <c r="H554" s="209" t="str">
        <f ca="1">IF(($B554=" "),"",VLOOKUP($B554,'C10 Entry Sheet'!$A$16:$K$1015,7,FALSE))</f>
        <v/>
      </c>
      <c r="I554" s="205" t="str">
        <f ca="1">IF(($B554=" ")," ",VLOOKUP($B554,'C10 Entry Sheet'!$A$16:$K$1015,8,FALSE))</f>
        <v xml:space="preserve"> </v>
      </c>
      <c r="J554" s="205" t="str">
        <f ca="1">IF(($B554=" ")," ",VLOOKUP($B554,'C10 Entry Sheet'!$A$16:$K$1015,9,FALSE))</f>
        <v xml:space="preserve"> </v>
      </c>
      <c r="K554" s="205" t="str">
        <f ca="1">IF(($B554=" ")," ",VLOOKUP($B554,'C10 Entry Sheet'!$A$16:$K$1015,10,FALSE))</f>
        <v xml:space="preserve"> </v>
      </c>
      <c r="L554" s="209" t="str">
        <f t="shared" ca="1" si="22"/>
        <v/>
      </c>
      <c r="M554" s="318" t="str">
        <f t="shared" ca="1" si="22"/>
        <v/>
      </c>
      <c r="N554" s="322" t="str">
        <f ca="1">IF(($B554=" ")," ",VLOOKUP($B554,'C10 Entry Sheet'!$A$16:$K$1015,11,FALSE))</f>
        <v xml:space="preserve"> </v>
      </c>
    </row>
    <row r="555" spans="1:14" ht="21.75" hidden="1" customHeight="1">
      <c r="A555" s="311">
        <f t="shared" si="19"/>
        <v>539</v>
      </c>
      <c r="B555" s="202" t="str">
        <f ca="1">IF(ISBLANK('C10 Entry Sheet'!A554)," ",CELL("contents",'C10 Entry Sheet'!A554))</f>
        <v xml:space="preserve"> </v>
      </c>
      <c r="C555" s="203" t="str">
        <f ca="1">IF(($B555=" ")," ",VLOOKUP($B555,'C10 Entry Sheet'!$A$16:$K$1015,2,FALSE))</f>
        <v xml:space="preserve"> </v>
      </c>
      <c r="D555" s="203" t="str">
        <f ca="1">IF(($B555=" ")," ",VLOOKUP($B555,'C10 Entry Sheet'!$A$16:$K$1015,3,FALSE))</f>
        <v xml:space="preserve"> </v>
      </c>
      <c r="E555" s="204" t="str">
        <f ca="1">IF(($B555=" ")," ",VLOOKUP($B555,'C10 Entry Sheet'!$A$16:$K$1015,6,FALSE))</f>
        <v xml:space="preserve"> </v>
      </c>
      <c r="F555" s="204" t="str">
        <f ca="1">IF(($B555=" ")," ",VLOOKUP($B555,'C10 Entry Sheet'!$A$16:$K$1015,4,FALSE))</f>
        <v xml:space="preserve"> </v>
      </c>
      <c r="G555" s="204" t="str">
        <f ca="1">IF(($B555=" ")," ",VLOOKUP($B555,'C10 Entry Sheet'!$A$16:$K$1015,5,FALSE))</f>
        <v xml:space="preserve"> </v>
      </c>
      <c r="H555" s="209" t="str">
        <f ca="1">IF(($B555=" "),"",VLOOKUP($B555,'C10 Entry Sheet'!$A$16:$K$1015,7,FALSE))</f>
        <v/>
      </c>
      <c r="I555" s="205" t="str">
        <f ca="1">IF(($B555=" ")," ",VLOOKUP($B555,'C10 Entry Sheet'!$A$16:$K$1015,8,FALSE))</f>
        <v xml:space="preserve"> </v>
      </c>
      <c r="J555" s="205" t="str">
        <f ca="1">IF(($B555=" ")," ",VLOOKUP($B555,'C10 Entry Sheet'!$A$16:$K$1015,9,FALSE))</f>
        <v xml:space="preserve"> </v>
      </c>
      <c r="K555" s="205" t="str">
        <f ca="1">IF(($B555=" ")," ",VLOOKUP($B555,'C10 Entry Sheet'!$A$16:$K$1015,10,FALSE))</f>
        <v xml:space="preserve"> </v>
      </c>
      <c r="L555" s="209" t="str">
        <f t="shared" ca="1" si="22"/>
        <v/>
      </c>
      <c r="M555" s="318" t="str">
        <f t="shared" ca="1" si="22"/>
        <v/>
      </c>
      <c r="N555" s="322" t="str">
        <f ca="1">IF(($B555=" ")," ",VLOOKUP($B555,'C10 Entry Sheet'!$A$16:$K$1015,11,FALSE))</f>
        <v xml:space="preserve"> </v>
      </c>
    </row>
    <row r="556" spans="1:14" ht="21.75" hidden="1" customHeight="1">
      <c r="A556" s="311">
        <f t="shared" si="19"/>
        <v>540</v>
      </c>
      <c r="B556" s="202" t="str">
        <f ca="1">IF(ISBLANK('C10 Entry Sheet'!A555)," ",CELL("contents",'C10 Entry Sheet'!A555))</f>
        <v xml:space="preserve"> </v>
      </c>
      <c r="C556" s="203" t="str">
        <f ca="1">IF(($B556=" ")," ",VLOOKUP($B556,'C10 Entry Sheet'!$A$16:$K$1015,2,FALSE))</f>
        <v xml:space="preserve"> </v>
      </c>
      <c r="D556" s="203" t="str">
        <f ca="1">IF(($B556=" ")," ",VLOOKUP($B556,'C10 Entry Sheet'!$A$16:$K$1015,3,FALSE))</f>
        <v xml:space="preserve"> </v>
      </c>
      <c r="E556" s="204" t="str">
        <f ca="1">IF(($B556=" ")," ",VLOOKUP($B556,'C10 Entry Sheet'!$A$16:$K$1015,6,FALSE))</f>
        <v xml:space="preserve"> </v>
      </c>
      <c r="F556" s="204" t="str">
        <f ca="1">IF(($B556=" ")," ",VLOOKUP($B556,'C10 Entry Sheet'!$A$16:$K$1015,4,FALSE))</f>
        <v xml:space="preserve"> </v>
      </c>
      <c r="G556" s="204" t="str">
        <f ca="1">IF(($B556=" ")," ",VLOOKUP($B556,'C10 Entry Sheet'!$A$16:$K$1015,5,FALSE))</f>
        <v xml:space="preserve"> </v>
      </c>
      <c r="H556" s="209" t="str">
        <f ca="1">IF(($B556=" "),"",VLOOKUP($B556,'C10 Entry Sheet'!$A$16:$K$1015,7,FALSE))</f>
        <v/>
      </c>
      <c r="I556" s="205" t="str">
        <f ca="1">IF(($B556=" ")," ",VLOOKUP($B556,'C10 Entry Sheet'!$A$16:$K$1015,8,FALSE))</f>
        <v xml:space="preserve"> </v>
      </c>
      <c r="J556" s="205" t="str">
        <f ca="1">IF(($B556=" ")," ",VLOOKUP($B556,'C10 Entry Sheet'!$A$16:$K$1015,9,FALSE))</f>
        <v xml:space="preserve"> </v>
      </c>
      <c r="K556" s="205" t="str">
        <f ca="1">IF(($B556=" ")," ",VLOOKUP($B556,'C10 Entry Sheet'!$A$16:$K$1015,10,FALSE))</f>
        <v xml:space="preserve"> </v>
      </c>
      <c r="L556" s="209" t="str">
        <f t="shared" ca="1" si="22"/>
        <v/>
      </c>
      <c r="M556" s="318" t="str">
        <f t="shared" ca="1" si="22"/>
        <v/>
      </c>
      <c r="N556" s="322" t="str">
        <f ca="1">IF(($B556=" ")," ",VLOOKUP($B556,'C10 Entry Sheet'!$A$16:$K$1015,11,FALSE))</f>
        <v xml:space="preserve"> </v>
      </c>
    </row>
    <row r="557" spans="1:14" ht="21.75" hidden="1" customHeight="1">
      <c r="A557" s="311">
        <f t="shared" si="19"/>
        <v>541</v>
      </c>
      <c r="B557" s="202" t="str">
        <f ca="1">IF(ISBLANK('C10 Entry Sheet'!A556)," ",CELL("contents",'C10 Entry Sheet'!A556))</f>
        <v xml:space="preserve"> </v>
      </c>
      <c r="C557" s="203" t="str">
        <f ca="1">IF(($B557=" ")," ",VLOOKUP($B557,'C10 Entry Sheet'!$A$16:$K$1015,2,FALSE))</f>
        <v xml:space="preserve"> </v>
      </c>
      <c r="D557" s="203" t="str">
        <f ca="1">IF(($B557=" ")," ",VLOOKUP($B557,'C10 Entry Sheet'!$A$16:$K$1015,3,FALSE))</f>
        <v xml:space="preserve"> </v>
      </c>
      <c r="E557" s="204" t="str">
        <f ca="1">IF(($B557=" ")," ",VLOOKUP($B557,'C10 Entry Sheet'!$A$16:$K$1015,6,FALSE))</f>
        <v xml:space="preserve"> </v>
      </c>
      <c r="F557" s="204" t="str">
        <f ca="1">IF(($B557=" ")," ",VLOOKUP($B557,'C10 Entry Sheet'!$A$16:$K$1015,4,FALSE))</f>
        <v xml:space="preserve"> </v>
      </c>
      <c r="G557" s="204" t="str">
        <f ca="1">IF(($B557=" ")," ",VLOOKUP($B557,'C10 Entry Sheet'!$A$16:$K$1015,5,FALSE))</f>
        <v xml:space="preserve"> </v>
      </c>
      <c r="H557" s="209" t="str">
        <f ca="1">IF(($B557=" "),"",VLOOKUP($B557,'C10 Entry Sheet'!$A$16:$K$1015,7,FALSE))</f>
        <v/>
      </c>
      <c r="I557" s="205" t="str">
        <f ca="1">IF(($B557=" ")," ",VLOOKUP($B557,'C10 Entry Sheet'!$A$16:$K$1015,8,FALSE))</f>
        <v xml:space="preserve"> </v>
      </c>
      <c r="J557" s="205" t="str">
        <f ca="1">IF(($B557=" ")," ",VLOOKUP($B557,'C10 Entry Sheet'!$A$16:$K$1015,9,FALSE))</f>
        <v xml:space="preserve"> </v>
      </c>
      <c r="K557" s="205" t="str">
        <f ca="1">IF(($B557=" ")," ",VLOOKUP($B557,'C10 Entry Sheet'!$A$16:$K$1015,10,FALSE))</f>
        <v xml:space="preserve"> </v>
      </c>
      <c r="L557" s="209" t="str">
        <f t="shared" ca="1" si="22"/>
        <v/>
      </c>
      <c r="M557" s="318" t="str">
        <f t="shared" ca="1" si="22"/>
        <v/>
      </c>
      <c r="N557" s="322" t="str">
        <f ca="1">IF(($B557=" ")," ",VLOOKUP($B557,'C10 Entry Sheet'!$A$16:$K$1015,11,FALSE))</f>
        <v xml:space="preserve"> </v>
      </c>
    </row>
    <row r="558" spans="1:14" ht="21.75" hidden="1" customHeight="1">
      <c r="A558" s="311">
        <f t="shared" si="19"/>
        <v>542</v>
      </c>
      <c r="B558" s="202" t="str">
        <f ca="1">IF(ISBLANK('C10 Entry Sheet'!A557)," ",CELL("contents",'C10 Entry Sheet'!A557))</f>
        <v xml:space="preserve"> </v>
      </c>
      <c r="C558" s="203" t="str">
        <f ca="1">IF(($B558=" ")," ",VLOOKUP($B558,'C10 Entry Sheet'!$A$16:$K$1015,2,FALSE))</f>
        <v xml:space="preserve"> </v>
      </c>
      <c r="D558" s="203" t="str">
        <f ca="1">IF(($B558=" ")," ",VLOOKUP($B558,'C10 Entry Sheet'!$A$16:$K$1015,3,FALSE))</f>
        <v xml:space="preserve"> </v>
      </c>
      <c r="E558" s="204" t="str">
        <f ca="1">IF(($B558=" ")," ",VLOOKUP($B558,'C10 Entry Sheet'!$A$16:$K$1015,6,FALSE))</f>
        <v xml:space="preserve"> </v>
      </c>
      <c r="F558" s="204" t="str">
        <f ca="1">IF(($B558=" ")," ",VLOOKUP($B558,'C10 Entry Sheet'!$A$16:$K$1015,4,FALSE))</f>
        <v xml:space="preserve"> </v>
      </c>
      <c r="G558" s="204" t="str">
        <f ca="1">IF(($B558=" ")," ",VLOOKUP($B558,'C10 Entry Sheet'!$A$16:$K$1015,5,FALSE))</f>
        <v xml:space="preserve"> </v>
      </c>
      <c r="H558" s="209" t="str">
        <f ca="1">IF(($B558=" "),"",VLOOKUP($B558,'C10 Entry Sheet'!$A$16:$K$1015,7,FALSE))</f>
        <v/>
      </c>
      <c r="I558" s="205" t="str">
        <f ca="1">IF(($B558=" ")," ",VLOOKUP($B558,'C10 Entry Sheet'!$A$16:$K$1015,8,FALSE))</f>
        <v xml:space="preserve"> </v>
      </c>
      <c r="J558" s="205" t="str">
        <f ca="1">IF(($B558=" ")," ",VLOOKUP($B558,'C10 Entry Sheet'!$A$16:$K$1015,9,FALSE))</f>
        <v xml:space="preserve"> </v>
      </c>
      <c r="K558" s="205" t="str">
        <f ca="1">IF(($B558=" ")," ",VLOOKUP($B558,'C10 Entry Sheet'!$A$16:$K$1015,10,FALSE))</f>
        <v xml:space="preserve"> </v>
      </c>
      <c r="L558" s="209" t="str">
        <f t="shared" ca="1" si="22"/>
        <v/>
      </c>
      <c r="M558" s="318" t="str">
        <f t="shared" ca="1" si="22"/>
        <v/>
      </c>
      <c r="N558" s="322" t="str">
        <f ca="1">IF(($B558=" ")," ",VLOOKUP($B558,'C10 Entry Sheet'!$A$16:$K$1015,11,FALSE))</f>
        <v xml:space="preserve"> </v>
      </c>
    </row>
    <row r="559" spans="1:14" ht="21.75" hidden="1" customHeight="1">
      <c r="A559" s="311">
        <f t="shared" si="19"/>
        <v>543</v>
      </c>
      <c r="B559" s="202" t="str">
        <f ca="1">IF(ISBLANK('C10 Entry Sheet'!A558)," ",CELL("contents",'C10 Entry Sheet'!A558))</f>
        <v xml:space="preserve"> </v>
      </c>
      <c r="C559" s="203" t="str">
        <f ca="1">IF(($B559=" ")," ",VLOOKUP($B559,'C10 Entry Sheet'!$A$16:$K$1015,2,FALSE))</f>
        <v xml:space="preserve"> </v>
      </c>
      <c r="D559" s="203" t="str">
        <f ca="1">IF(($B559=" ")," ",VLOOKUP($B559,'C10 Entry Sheet'!$A$16:$K$1015,3,FALSE))</f>
        <v xml:space="preserve"> </v>
      </c>
      <c r="E559" s="204" t="str">
        <f ca="1">IF(($B559=" ")," ",VLOOKUP($B559,'C10 Entry Sheet'!$A$16:$K$1015,6,FALSE))</f>
        <v xml:space="preserve"> </v>
      </c>
      <c r="F559" s="204" t="str">
        <f ca="1">IF(($B559=" ")," ",VLOOKUP($B559,'C10 Entry Sheet'!$A$16:$K$1015,4,FALSE))</f>
        <v xml:space="preserve"> </v>
      </c>
      <c r="G559" s="204" t="str">
        <f ca="1">IF(($B559=" ")," ",VLOOKUP($B559,'C10 Entry Sheet'!$A$16:$K$1015,5,FALSE))</f>
        <v xml:space="preserve"> </v>
      </c>
      <c r="H559" s="209" t="str">
        <f ca="1">IF(($B559=" "),"",VLOOKUP($B559,'C10 Entry Sheet'!$A$16:$K$1015,7,FALSE))</f>
        <v/>
      </c>
      <c r="I559" s="205" t="str">
        <f ca="1">IF(($B559=" ")," ",VLOOKUP($B559,'C10 Entry Sheet'!$A$16:$K$1015,8,FALSE))</f>
        <v xml:space="preserve"> </v>
      </c>
      <c r="J559" s="205" t="str">
        <f ca="1">IF(($B559=" ")," ",VLOOKUP($B559,'C10 Entry Sheet'!$A$16:$K$1015,9,FALSE))</f>
        <v xml:space="preserve"> </v>
      </c>
      <c r="K559" s="205" t="str">
        <f ca="1">IF(($B559=" ")," ",VLOOKUP($B559,'C10 Entry Sheet'!$A$16:$K$1015,10,FALSE))</f>
        <v xml:space="preserve"> </v>
      </c>
      <c r="L559" s="209" t="str">
        <f t="shared" ca="1" si="22"/>
        <v/>
      </c>
      <c r="M559" s="318" t="str">
        <f t="shared" ca="1" si="22"/>
        <v/>
      </c>
      <c r="N559" s="322" t="str">
        <f ca="1">IF(($B559=" ")," ",VLOOKUP($B559,'C10 Entry Sheet'!$A$16:$K$1015,11,FALSE))</f>
        <v xml:space="preserve"> </v>
      </c>
    </row>
    <row r="560" spans="1:14" ht="21.75" hidden="1" customHeight="1">
      <c r="A560" s="311">
        <f t="shared" si="19"/>
        <v>544</v>
      </c>
      <c r="B560" s="202" t="str">
        <f ca="1">IF(ISBLANK('C10 Entry Sheet'!A559)," ",CELL("contents",'C10 Entry Sheet'!A559))</f>
        <v xml:space="preserve"> </v>
      </c>
      <c r="C560" s="203" t="str">
        <f ca="1">IF(($B560=" ")," ",VLOOKUP($B560,'C10 Entry Sheet'!$A$16:$K$1015,2,FALSE))</f>
        <v xml:space="preserve"> </v>
      </c>
      <c r="D560" s="203" t="str">
        <f ca="1">IF(($B560=" ")," ",VLOOKUP($B560,'C10 Entry Sheet'!$A$16:$K$1015,3,FALSE))</f>
        <v xml:space="preserve"> </v>
      </c>
      <c r="E560" s="204" t="str">
        <f ca="1">IF(($B560=" ")," ",VLOOKUP($B560,'C10 Entry Sheet'!$A$16:$K$1015,6,FALSE))</f>
        <v xml:space="preserve"> </v>
      </c>
      <c r="F560" s="204" t="str">
        <f ca="1">IF(($B560=" ")," ",VLOOKUP($B560,'C10 Entry Sheet'!$A$16:$K$1015,4,FALSE))</f>
        <v xml:space="preserve"> </v>
      </c>
      <c r="G560" s="204" t="str">
        <f ca="1">IF(($B560=" ")," ",VLOOKUP($B560,'C10 Entry Sheet'!$A$16:$K$1015,5,FALSE))</f>
        <v xml:space="preserve"> </v>
      </c>
      <c r="H560" s="209" t="str">
        <f ca="1">IF(($B560=" "),"",VLOOKUP($B560,'C10 Entry Sheet'!$A$16:$K$1015,7,FALSE))</f>
        <v/>
      </c>
      <c r="I560" s="205" t="str">
        <f ca="1">IF(($B560=" ")," ",VLOOKUP($B560,'C10 Entry Sheet'!$A$16:$K$1015,8,FALSE))</f>
        <v xml:space="preserve"> </v>
      </c>
      <c r="J560" s="205" t="str">
        <f ca="1">IF(($B560=" ")," ",VLOOKUP($B560,'C10 Entry Sheet'!$A$16:$K$1015,9,FALSE))</f>
        <v xml:space="preserve"> </v>
      </c>
      <c r="K560" s="205" t="str">
        <f ca="1">IF(($B560=" ")," ",VLOOKUP($B560,'C10 Entry Sheet'!$A$16:$K$1015,10,FALSE))</f>
        <v xml:space="preserve"> </v>
      </c>
      <c r="L560" s="209" t="str">
        <f t="shared" ca="1" si="22"/>
        <v/>
      </c>
      <c r="M560" s="318" t="str">
        <f t="shared" ca="1" si="22"/>
        <v/>
      </c>
      <c r="N560" s="322" t="str">
        <f ca="1">IF(($B560=" ")," ",VLOOKUP($B560,'C10 Entry Sheet'!$A$16:$K$1015,11,FALSE))</f>
        <v xml:space="preserve"> </v>
      </c>
    </row>
    <row r="561" spans="1:14" ht="21.75" hidden="1" customHeight="1">
      <c r="A561" s="311">
        <f t="shared" si="19"/>
        <v>545</v>
      </c>
      <c r="B561" s="202" t="str">
        <f ca="1">IF(ISBLANK('C10 Entry Sheet'!A560)," ",CELL("contents",'C10 Entry Sheet'!A560))</f>
        <v xml:space="preserve"> </v>
      </c>
      <c r="C561" s="203" t="str">
        <f ca="1">IF(($B561=" ")," ",VLOOKUP($B561,'C10 Entry Sheet'!$A$16:$K$1015,2,FALSE))</f>
        <v xml:space="preserve"> </v>
      </c>
      <c r="D561" s="203" t="str">
        <f ca="1">IF(($B561=" ")," ",VLOOKUP($B561,'C10 Entry Sheet'!$A$16:$K$1015,3,FALSE))</f>
        <v xml:space="preserve"> </v>
      </c>
      <c r="E561" s="204" t="str">
        <f ca="1">IF(($B561=" ")," ",VLOOKUP($B561,'C10 Entry Sheet'!$A$16:$K$1015,6,FALSE))</f>
        <v xml:space="preserve"> </v>
      </c>
      <c r="F561" s="204" t="str">
        <f ca="1">IF(($B561=" ")," ",VLOOKUP($B561,'C10 Entry Sheet'!$A$16:$K$1015,4,FALSE))</f>
        <v xml:space="preserve"> </v>
      </c>
      <c r="G561" s="204" t="str">
        <f ca="1">IF(($B561=" ")," ",VLOOKUP($B561,'C10 Entry Sheet'!$A$16:$K$1015,5,FALSE))</f>
        <v xml:space="preserve"> </v>
      </c>
      <c r="H561" s="209" t="str">
        <f ca="1">IF(($B561=" "),"",VLOOKUP($B561,'C10 Entry Sheet'!$A$16:$K$1015,7,FALSE))</f>
        <v/>
      </c>
      <c r="I561" s="205" t="str">
        <f ca="1">IF(($B561=" ")," ",VLOOKUP($B561,'C10 Entry Sheet'!$A$16:$K$1015,8,FALSE))</f>
        <v xml:space="preserve"> </v>
      </c>
      <c r="J561" s="205" t="str">
        <f ca="1">IF(($B561=" ")," ",VLOOKUP($B561,'C10 Entry Sheet'!$A$16:$K$1015,9,FALSE))</f>
        <v xml:space="preserve"> </v>
      </c>
      <c r="K561" s="205" t="str">
        <f ca="1">IF(($B561=" ")," ",VLOOKUP($B561,'C10 Entry Sheet'!$A$16:$K$1015,10,FALSE))</f>
        <v xml:space="preserve"> </v>
      </c>
      <c r="L561" s="209" t="str">
        <f t="shared" ca="1" si="22"/>
        <v/>
      </c>
      <c r="M561" s="318" t="str">
        <f t="shared" ca="1" si="22"/>
        <v/>
      </c>
      <c r="N561" s="322" t="str">
        <f ca="1">IF(($B561=" ")," ",VLOOKUP($B561,'C10 Entry Sheet'!$A$16:$K$1015,11,FALSE))</f>
        <v xml:space="preserve"> </v>
      </c>
    </row>
    <row r="562" spans="1:14" ht="21.75" hidden="1" customHeight="1">
      <c r="A562" s="311">
        <f t="shared" si="19"/>
        <v>546</v>
      </c>
      <c r="B562" s="202" t="str">
        <f ca="1">IF(ISBLANK('C10 Entry Sheet'!A561)," ",CELL("contents",'C10 Entry Sheet'!A561))</f>
        <v xml:space="preserve"> </v>
      </c>
      <c r="C562" s="203" t="str">
        <f ca="1">IF(($B562=" ")," ",VLOOKUP($B562,'C10 Entry Sheet'!$A$16:$K$1015,2,FALSE))</f>
        <v xml:space="preserve"> </v>
      </c>
      <c r="D562" s="203" t="str">
        <f ca="1">IF(($B562=" ")," ",VLOOKUP($B562,'C10 Entry Sheet'!$A$16:$K$1015,3,FALSE))</f>
        <v xml:space="preserve"> </v>
      </c>
      <c r="E562" s="204" t="str">
        <f ca="1">IF(($B562=" ")," ",VLOOKUP($B562,'C10 Entry Sheet'!$A$16:$K$1015,6,FALSE))</f>
        <v xml:space="preserve"> </v>
      </c>
      <c r="F562" s="204" t="str">
        <f ca="1">IF(($B562=" ")," ",VLOOKUP($B562,'C10 Entry Sheet'!$A$16:$K$1015,4,FALSE))</f>
        <v xml:space="preserve"> </v>
      </c>
      <c r="G562" s="204" t="str">
        <f ca="1">IF(($B562=" ")," ",VLOOKUP($B562,'C10 Entry Sheet'!$A$16:$K$1015,5,FALSE))</f>
        <v xml:space="preserve"> </v>
      </c>
      <c r="H562" s="209" t="str">
        <f ca="1">IF(($B562=" "),"",VLOOKUP($B562,'C10 Entry Sheet'!$A$16:$K$1015,7,FALSE))</f>
        <v/>
      </c>
      <c r="I562" s="205" t="str">
        <f ca="1">IF(($B562=" ")," ",VLOOKUP($B562,'C10 Entry Sheet'!$A$16:$K$1015,8,FALSE))</f>
        <v xml:space="preserve"> </v>
      </c>
      <c r="J562" s="205" t="str">
        <f ca="1">IF(($B562=" ")," ",VLOOKUP($B562,'C10 Entry Sheet'!$A$16:$K$1015,9,FALSE))</f>
        <v xml:space="preserve"> </v>
      </c>
      <c r="K562" s="205" t="str">
        <f ca="1">IF(($B562=" ")," ",VLOOKUP($B562,'C10 Entry Sheet'!$A$16:$K$1015,10,FALSE))</f>
        <v xml:space="preserve"> </v>
      </c>
      <c r="L562" s="209" t="str">
        <f t="shared" ca="1" si="22"/>
        <v/>
      </c>
      <c r="M562" s="318" t="str">
        <f t="shared" ca="1" si="22"/>
        <v/>
      </c>
      <c r="N562" s="322" t="str">
        <f ca="1">IF(($B562=" ")," ",VLOOKUP($B562,'C10 Entry Sheet'!$A$16:$K$1015,11,FALSE))</f>
        <v xml:space="preserve"> </v>
      </c>
    </row>
    <row r="563" spans="1:14" ht="21.75" hidden="1" customHeight="1">
      <c r="A563" s="311">
        <f t="shared" si="19"/>
        <v>547</v>
      </c>
      <c r="B563" s="202" t="str">
        <f ca="1">IF(ISBLANK('C10 Entry Sheet'!A562)," ",CELL("contents",'C10 Entry Sheet'!A562))</f>
        <v xml:space="preserve"> </v>
      </c>
      <c r="C563" s="203" t="str">
        <f ca="1">IF(($B563=" ")," ",VLOOKUP($B563,'C10 Entry Sheet'!$A$16:$K$1015,2,FALSE))</f>
        <v xml:space="preserve"> </v>
      </c>
      <c r="D563" s="203" t="str">
        <f ca="1">IF(($B563=" ")," ",VLOOKUP($B563,'C10 Entry Sheet'!$A$16:$K$1015,3,FALSE))</f>
        <v xml:space="preserve"> </v>
      </c>
      <c r="E563" s="204" t="str">
        <f ca="1">IF(($B563=" ")," ",VLOOKUP($B563,'C10 Entry Sheet'!$A$16:$K$1015,6,FALSE))</f>
        <v xml:space="preserve"> </v>
      </c>
      <c r="F563" s="204" t="str">
        <f ca="1">IF(($B563=" ")," ",VLOOKUP($B563,'C10 Entry Sheet'!$A$16:$K$1015,4,FALSE))</f>
        <v xml:space="preserve"> </v>
      </c>
      <c r="G563" s="204" t="str">
        <f ca="1">IF(($B563=" ")," ",VLOOKUP($B563,'C10 Entry Sheet'!$A$16:$K$1015,5,FALSE))</f>
        <v xml:space="preserve"> </v>
      </c>
      <c r="H563" s="209" t="str">
        <f ca="1">IF(($B563=" "),"",VLOOKUP($B563,'C10 Entry Sheet'!$A$16:$K$1015,7,FALSE))</f>
        <v/>
      </c>
      <c r="I563" s="205" t="str">
        <f ca="1">IF(($B563=" ")," ",VLOOKUP($B563,'C10 Entry Sheet'!$A$16:$K$1015,8,FALSE))</f>
        <v xml:space="preserve"> </v>
      </c>
      <c r="J563" s="205" t="str">
        <f ca="1">IF(($B563=" ")," ",VLOOKUP($B563,'C10 Entry Sheet'!$A$16:$K$1015,9,FALSE))</f>
        <v xml:space="preserve"> </v>
      </c>
      <c r="K563" s="205" t="str">
        <f ca="1">IF(($B563=" ")," ",VLOOKUP($B563,'C10 Entry Sheet'!$A$16:$K$1015,10,FALSE))</f>
        <v xml:space="preserve"> </v>
      </c>
      <c r="L563" s="209" t="str">
        <f t="shared" ca="1" si="22"/>
        <v/>
      </c>
      <c r="M563" s="318" t="str">
        <f t="shared" ca="1" si="22"/>
        <v/>
      </c>
      <c r="N563" s="322" t="str">
        <f ca="1">IF(($B563=" ")," ",VLOOKUP($B563,'C10 Entry Sheet'!$A$16:$K$1015,11,FALSE))</f>
        <v xml:space="preserve"> </v>
      </c>
    </row>
    <row r="564" spans="1:14" ht="21.75" hidden="1" customHeight="1">
      <c r="A564" s="311">
        <f t="shared" si="19"/>
        <v>548</v>
      </c>
      <c r="B564" s="202" t="str">
        <f ca="1">IF(ISBLANK('C10 Entry Sheet'!A563)," ",CELL("contents",'C10 Entry Sheet'!A563))</f>
        <v xml:space="preserve"> </v>
      </c>
      <c r="C564" s="203" t="str">
        <f ca="1">IF(($B564=" ")," ",VLOOKUP($B564,'C10 Entry Sheet'!$A$16:$K$1015,2,FALSE))</f>
        <v xml:space="preserve"> </v>
      </c>
      <c r="D564" s="203" t="str">
        <f ca="1">IF(($B564=" ")," ",VLOOKUP($B564,'C10 Entry Sheet'!$A$16:$K$1015,3,FALSE))</f>
        <v xml:space="preserve"> </v>
      </c>
      <c r="E564" s="204" t="str">
        <f ca="1">IF(($B564=" ")," ",VLOOKUP($B564,'C10 Entry Sheet'!$A$16:$K$1015,6,FALSE))</f>
        <v xml:space="preserve"> </v>
      </c>
      <c r="F564" s="204" t="str">
        <f ca="1">IF(($B564=" ")," ",VLOOKUP($B564,'C10 Entry Sheet'!$A$16:$K$1015,4,FALSE))</f>
        <v xml:space="preserve"> </v>
      </c>
      <c r="G564" s="204" t="str">
        <f ca="1">IF(($B564=" ")," ",VLOOKUP($B564,'C10 Entry Sheet'!$A$16:$K$1015,5,FALSE))</f>
        <v xml:space="preserve"> </v>
      </c>
      <c r="H564" s="209" t="str">
        <f ca="1">IF(($B564=" "),"",VLOOKUP($B564,'C10 Entry Sheet'!$A$16:$K$1015,7,FALSE))</f>
        <v/>
      </c>
      <c r="I564" s="205" t="str">
        <f ca="1">IF(($B564=" ")," ",VLOOKUP($B564,'C10 Entry Sheet'!$A$16:$K$1015,8,FALSE))</f>
        <v xml:space="preserve"> </v>
      </c>
      <c r="J564" s="205" t="str">
        <f ca="1">IF(($B564=" ")," ",VLOOKUP($B564,'C10 Entry Sheet'!$A$16:$K$1015,9,FALSE))</f>
        <v xml:space="preserve"> </v>
      </c>
      <c r="K564" s="205" t="str">
        <f ca="1">IF(($B564=" ")," ",VLOOKUP($B564,'C10 Entry Sheet'!$A$16:$K$1015,10,FALSE))</f>
        <v xml:space="preserve"> </v>
      </c>
      <c r="L564" s="209" t="str">
        <f t="shared" ca="1" si="22"/>
        <v/>
      </c>
      <c r="M564" s="318" t="str">
        <f t="shared" ca="1" si="22"/>
        <v/>
      </c>
      <c r="N564" s="322" t="str">
        <f ca="1">IF(($B564=" ")," ",VLOOKUP($B564,'C10 Entry Sheet'!$A$16:$K$1015,11,FALSE))</f>
        <v xml:space="preserve"> </v>
      </c>
    </row>
    <row r="565" spans="1:14" ht="21.75" hidden="1" customHeight="1">
      <c r="A565" s="311">
        <f t="shared" ref="A565:A628" si="23">SUM(A564+1)</f>
        <v>549</v>
      </c>
      <c r="B565" s="202" t="str">
        <f ca="1">IF(ISBLANK('C10 Entry Sheet'!A564)," ",CELL("contents",'C10 Entry Sheet'!A564))</f>
        <v xml:space="preserve"> </v>
      </c>
      <c r="C565" s="203" t="str">
        <f ca="1">IF(($B565=" ")," ",VLOOKUP($B565,'C10 Entry Sheet'!$A$16:$K$1015,2,FALSE))</f>
        <v xml:space="preserve"> </v>
      </c>
      <c r="D565" s="203" t="str">
        <f ca="1">IF(($B565=" ")," ",VLOOKUP($B565,'C10 Entry Sheet'!$A$16:$K$1015,3,FALSE))</f>
        <v xml:space="preserve"> </v>
      </c>
      <c r="E565" s="204" t="str">
        <f ca="1">IF(($B565=" ")," ",VLOOKUP($B565,'C10 Entry Sheet'!$A$16:$K$1015,6,FALSE))</f>
        <v xml:space="preserve"> </v>
      </c>
      <c r="F565" s="204" t="str">
        <f ca="1">IF(($B565=" ")," ",VLOOKUP($B565,'C10 Entry Sheet'!$A$16:$K$1015,4,FALSE))</f>
        <v xml:space="preserve"> </v>
      </c>
      <c r="G565" s="204" t="str">
        <f ca="1">IF(($B565=" ")," ",VLOOKUP($B565,'C10 Entry Sheet'!$A$16:$K$1015,5,FALSE))</f>
        <v xml:space="preserve"> </v>
      </c>
      <c r="H565" s="209" t="str">
        <f ca="1">IF(($B565=" "),"",VLOOKUP($B565,'C10 Entry Sheet'!$A$16:$K$1015,7,FALSE))</f>
        <v/>
      </c>
      <c r="I565" s="205" t="str">
        <f ca="1">IF(($B565=" ")," ",VLOOKUP($B565,'C10 Entry Sheet'!$A$16:$K$1015,8,FALSE))</f>
        <v xml:space="preserve"> </v>
      </c>
      <c r="J565" s="205" t="str">
        <f ca="1">IF(($B565=" ")," ",VLOOKUP($B565,'C10 Entry Sheet'!$A$16:$K$1015,9,FALSE))</f>
        <v xml:space="preserve"> </v>
      </c>
      <c r="K565" s="205" t="str">
        <f ca="1">IF(($B565=" ")," ",VLOOKUP($B565,'C10 Entry Sheet'!$A$16:$K$1015,10,FALSE))</f>
        <v xml:space="preserve"> </v>
      </c>
      <c r="L565" s="209" t="str">
        <f t="shared" ca="1" si="22"/>
        <v/>
      </c>
      <c r="M565" s="318" t="str">
        <f t="shared" ca="1" si="22"/>
        <v/>
      </c>
      <c r="N565" s="322" t="str">
        <f ca="1">IF(($B565=" ")," ",VLOOKUP($B565,'C10 Entry Sheet'!$A$16:$K$1015,11,FALSE))</f>
        <v xml:space="preserve"> </v>
      </c>
    </row>
    <row r="566" spans="1:14" ht="21.75" hidden="1" customHeight="1">
      <c r="A566" s="311">
        <f t="shared" si="23"/>
        <v>550</v>
      </c>
      <c r="B566" s="202" t="str">
        <f ca="1">IF(ISBLANK('C10 Entry Sheet'!A565)," ",CELL("contents",'C10 Entry Sheet'!A565))</f>
        <v xml:space="preserve"> </v>
      </c>
      <c r="C566" s="203" t="str">
        <f ca="1">IF(($B566=" ")," ",VLOOKUP($B566,'C10 Entry Sheet'!$A$16:$K$1015,2,FALSE))</f>
        <v xml:space="preserve"> </v>
      </c>
      <c r="D566" s="203" t="str">
        <f ca="1">IF(($B566=" ")," ",VLOOKUP($B566,'C10 Entry Sheet'!$A$16:$K$1015,3,FALSE))</f>
        <v xml:space="preserve"> </v>
      </c>
      <c r="E566" s="204" t="str">
        <f ca="1">IF(($B566=" ")," ",VLOOKUP($B566,'C10 Entry Sheet'!$A$16:$K$1015,6,FALSE))</f>
        <v xml:space="preserve"> </v>
      </c>
      <c r="F566" s="204" t="str">
        <f ca="1">IF(($B566=" ")," ",VLOOKUP($B566,'C10 Entry Sheet'!$A$16:$K$1015,4,FALSE))</f>
        <v xml:space="preserve"> </v>
      </c>
      <c r="G566" s="204" t="str">
        <f ca="1">IF(($B566=" ")," ",VLOOKUP($B566,'C10 Entry Sheet'!$A$16:$K$1015,5,FALSE))</f>
        <v xml:space="preserve"> </v>
      </c>
      <c r="H566" s="209" t="str">
        <f ca="1">IF(($B566=" "),"",VLOOKUP($B566,'C10 Entry Sheet'!$A$16:$K$1015,7,FALSE))</f>
        <v/>
      </c>
      <c r="I566" s="205" t="str">
        <f ca="1">IF(($B566=" ")," ",VLOOKUP($B566,'C10 Entry Sheet'!$A$16:$K$1015,8,FALSE))</f>
        <v xml:space="preserve"> </v>
      </c>
      <c r="J566" s="205" t="str">
        <f ca="1">IF(($B566=" ")," ",VLOOKUP($B566,'C10 Entry Sheet'!$A$16:$K$1015,9,FALSE))</f>
        <v xml:space="preserve"> </v>
      </c>
      <c r="K566" s="205" t="str">
        <f ca="1">IF(($B566=" ")," ",VLOOKUP($B566,'C10 Entry Sheet'!$A$16:$K$1015,10,FALSE))</f>
        <v xml:space="preserve"> </v>
      </c>
      <c r="L566" s="209" t="str">
        <f t="shared" ref="L566:M585" ca="1" si="24">IF(($B566=" "),"",0)</f>
        <v/>
      </c>
      <c r="M566" s="318" t="str">
        <f t="shared" ca="1" si="24"/>
        <v/>
      </c>
      <c r="N566" s="322" t="str">
        <f ca="1">IF(($B566=" ")," ",VLOOKUP($B566,'C10 Entry Sheet'!$A$16:$K$1015,11,FALSE))</f>
        <v xml:space="preserve"> </v>
      </c>
    </row>
    <row r="567" spans="1:14" ht="21.75" hidden="1" customHeight="1">
      <c r="A567" s="311">
        <f t="shared" si="23"/>
        <v>551</v>
      </c>
      <c r="B567" s="202" t="str">
        <f ca="1">IF(ISBLANK('C10 Entry Sheet'!A566)," ",CELL("contents",'C10 Entry Sheet'!A566))</f>
        <v xml:space="preserve"> </v>
      </c>
      <c r="C567" s="203" t="str">
        <f ca="1">IF(($B567=" ")," ",VLOOKUP($B567,'C10 Entry Sheet'!$A$16:$K$1015,2,FALSE))</f>
        <v xml:space="preserve"> </v>
      </c>
      <c r="D567" s="203" t="str">
        <f ca="1">IF(($B567=" ")," ",VLOOKUP($B567,'C10 Entry Sheet'!$A$16:$K$1015,3,FALSE))</f>
        <v xml:space="preserve"> </v>
      </c>
      <c r="E567" s="204" t="str">
        <f ca="1">IF(($B567=" ")," ",VLOOKUP($B567,'C10 Entry Sheet'!$A$16:$K$1015,6,FALSE))</f>
        <v xml:space="preserve"> </v>
      </c>
      <c r="F567" s="204" t="str">
        <f ca="1">IF(($B567=" ")," ",VLOOKUP($B567,'C10 Entry Sheet'!$A$16:$K$1015,4,FALSE))</f>
        <v xml:space="preserve"> </v>
      </c>
      <c r="G567" s="204" t="str">
        <f ca="1">IF(($B567=" ")," ",VLOOKUP($B567,'C10 Entry Sheet'!$A$16:$K$1015,5,FALSE))</f>
        <v xml:space="preserve"> </v>
      </c>
      <c r="H567" s="209" t="str">
        <f ca="1">IF(($B567=" "),"",VLOOKUP($B567,'C10 Entry Sheet'!$A$16:$K$1015,7,FALSE))</f>
        <v/>
      </c>
      <c r="I567" s="205" t="str">
        <f ca="1">IF(($B567=" ")," ",VLOOKUP($B567,'C10 Entry Sheet'!$A$16:$K$1015,8,FALSE))</f>
        <v xml:space="preserve"> </v>
      </c>
      <c r="J567" s="205" t="str">
        <f ca="1">IF(($B567=" ")," ",VLOOKUP($B567,'C10 Entry Sheet'!$A$16:$K$1015,9,FALSE))</f>
        <v xml:space="preserve"> </v>
      </c>
      <c r="K567" s="205" t="str">
        <f ca="1">IF(($B567=" ")," ",VLOOKUP($B567,'C10 Entry Sheet'!$A$16:$K$1015,10,FALSE))</f>
        <v xml:space="preserve"> </v>
      </c>
      <c r="L567" s="209" t="str">
        <f t="shared" ca="1" si="24"/>
        <v/>
      </c>
      <c r="M567" s="318" t="str">
        <f t="shared" ca="1" si="24"/>
        <v/>
      </c>
      <c r="N567" s="322" t="str">
        <f ca="1">IF(($B567=" ")," ",VLOOKUP($B567,'C10 Entry Sheet'!$A$16:$K$1015,11,FALSE))</f>
        <v xml:space="preserve"> </v>
      </c>
    </row>
    <row r="568" spans="1:14" ht="21.75" hidden="1" customHeight="1">
      <c r="A568" s="311">
        <f t="shared" si="23"/>
        <v>552</v>
      </c>
      <c r="B568" s="202" t="str">
        <f ca="1">IF(ISBLANK('C10 Entry Sheet'!A567)," ",CELL("contents",'C10 Entry Sheet'!A567))</f>
        <v xml:space="preserve"> </v>
      </c>
      <c r="C568" s="203" t="str">
        <f ca="1">IF(($B568=" ")," ",VLOOKUP($B568,'C10 Entry Sheet'!$A$16:$K$1015,2,FALSE))</f>
        <v xml:space="preserve"> </v>
      </c>
      <c r="D568" s="203" t="str">
        <f ca="1">IF(($B568=" ")," ",VLOOKUP($B568,'C10 Entry Sheet'!$A$16:$K$1015,3,FALSE))</f>
        <v xml:space="preserve"> </v>
      </c>
      <c r="E568" s="204" t="str">
        <f ca="1">IF(($B568=" ")," ",VLOOKUP($B568,'C10 Entry Sheet'!$A$16:$K$1015,6,FALSE))</f>
        <v xml:space="preserve"> </v>
      </c>
      <c r="F568" s="204" t="str">
        <f ca="1">IF(($B568=" ")," ",VLOOKUP($B568,'C10 Entry Sheet'!$A$16:$K$1015,4,FALSE))</f>
        <v xml:space="preserve"> </v>
      </c>
      <c r="G568" s="204" t="str">
        <f ca="1">IF(($B568=" ")," ",VLOOKUP($B568,'C10 Entry Sheet'!$A$16:$K$1015,5,FALSE))</f>
        <v xml:space="preserve"> </v>
      </c>
      <c r="H568" s="209" t="str">
        <f ca="1">IF(($B568=" "),"",VLOOKUP($B568,'C10 Entry Sheet'!$A$16:$K$1015,7,FALSE))</f>
        <v/>
      </c>
      <c r="I568" s="205" t="str">
        <f ca="1">IF(($B568=" ")," ",VLOOKUP($B568,'C10 Entry Sheet'!$A$16:$K$1015,8,FALSE))</f>
        <v xml:space="preserve"> </v>
      </c>
      <c r="J568" s="205" t="str">
        <f ca="1">IF(($B568=" ")," ",VLOOKUP($B568,'C10 Entry Sheet'!$A$16:$K$1015,9,FALSE))</f>
        <v xml:space="preserve"> </v>
      </c>
      <c r="K568" s="205" t="str">
        <f ca="1">IF(($B568=" ")," ",VLOOKUP($B568,'C10 Entry Sheet'!$A$16:$K$1015,10,FALSE))</f>
        <v xml:space="preserve"> </v>
      </c>
      <c r="L568" s="209" t="str">
        <f t="shared" ca="1" si="24"/>
        <v/>
      </c>
      <c r="M568" s="318" t="str">
        <f t="shared" ca="1" si="24"/>
        <v/>
      </c>
      <c r="N568" s="322" t="str">
        <f ca="1">IF(($B568=" ")," ",VLOOKUP($B568,'C10 Entry Sheet'!$A$16:$K$1015,11,FALSE))</f>
        <v xml:space="preserve"> </v>
      </c>
    </row>
    <row r="569" spans="1:14" ht="21.75" hidden="1" customHeight="1">
      <c r="A569" s="311">
        <f t="shared" si="23"/>
        <v>553</v>
      </c>
      <c r="B569" s="202" t="str">
        <f ca="1">IF(ISBLANK('C10 Entry Sheet'!A568)," ",CELL("contents",'C10 Entry Sheet'!A568))</f>
        <v xml:space="preserve"> </v>
      </c>
      <c r="C569" s="203" t="str">
        <f ca="1">IF(($B569=" ")," ",VLOOKUP($B569,'C10 Entry Sheet'!$A$16:$K$1015,2,FALSE))</f>
        <v xml:space="preserve"> </v>
      </c>
      <c r="D569" s="203" t="str">
        <f ca="1">IF(($B569=" ")," ",VLOOKUP($B569,'C10 Entry Sheet'!$A$16:$K$1015,3,FALSE))</f>
        <v xml:space="preserve"> </v>
      </c>
      <c r="E569" s="204" t="str">
        <f ca="1">IF(($B569=" ")," ",VLOOKUP($B569,'C10 Entry Sheet'!$A$16:$K$1015,6,FALSE))</f>
        <v xml:space="preserve"> </v>
      </c>
      <c r="F569" s="204" t="str">
        <f ca="1">IF(($B569=" ")," ",VLOOKUP($B569,'C10 Entry Sheet'!$A$16:$K$1015,4,FALSE))</f>
        <v xml:space="preserve"> </v>
      </c>
      <c r="G569" s="204" t="str">
        <f ca="1">IF(($B569=" ")," ",VLOOKUP($B569,'C10 Entry Sheet'!$A$16:$K$1015,5,FALSE))</f>
        <v xml:space="preserve"> </v>
      </c>
      <c r="H569" s="209" t="str">
        <f ca="1">IF(($B569=" "),"",VLOOKUP($B569,'C10 Entry Sheet'!$A$16:$K$1015,7,FALSE))</f>
        <v/>
      </c>
      <c r="I569" s="205" t="str">
        <f ca="1">IF(($B569=" ")," ",VLOOKUP($B569,'C10 Entry Sheet'!$A$16:$K$1015,8,FALSE))</f>
        <v xml:space="preserve"> </v>
      </c>
      <c r="J569" s="205" t="str">
        <f ca="1">IF(($B569=" ")," ",VLOOKUP($B569,'C10 Entry Sheet'!$A$16:$K$1015,9,FALSE))</f>
        <v xml:space="preserve"> </v>
      </c>
      <c r="K569" s="205" t="str">
        <f ca="1">IF(($B569=" ")," ",VLOOKUP($B569,'C10 Entry Sheet'!$A$16:$K$1015,10,FALSE))</f>
        <v xml:space="preserve"> </v>
      </c>
      <c r="L569" s="209" t="str">
        <f t="shared" ca="1" si="24"/>
        <v/>
      </c>
      <c r="M569" s="318" t="str">
        <f t="shared" ca="1" si="24"/>
        <v/>
      </c>
      <c r="N569" s="322" t="str">
        <f ca="1">IF(($B569=" ")," ",VLOOKUP($B569,'C10 Entry Sheet'!$A$16:$K$1015,11,FALSE))</f>
        <v xml:space="preserve"> </v>
      </c>
    </row>
    <row r="570" spans="1:14" ht="21.75" hidden="1" customHeight="1">
      <c r="A570" s="311">
        <f t="shared" si="23"/>
        <v>554</v>
      </c>
      <c r="B570" s="202" t="str">
        <f ca="1">IF(ISBLANK('C10 Entry Sheet'!A569)," ",CELL("contents",'C10 Entry Sheet'!A569))</f>
        <v xml:space="preserve"> </v>
      </c>
      <c r="C570" s="203" t="str">
        <f ca="1">IF(($B570=" ")," ",VLOOKUP($B570,'C10 Entry Sheet'!$A$16:$K$1015,2,FALSE))</f>
        <v xml:space="preserve"> </v>
      </c>
      <c r="D570" s="203" t="str">
        <f ca="1">IF(($B570=" ")," ",VLOOKUP($B570,'C10 Entry Sheet'!$A$16:$K$1015,3,FALSE))</f>
        <v xml:space="preserve"> </v>
      </c>
      <c r="E570" s="204" t="str">
        <f ca="1">IF(($B570=" ")," ",VLOOKUP($B570,'C10 Entry Sheet'!$A$16:$K$1015,6,FALSE))</f>
        <v xml:space="preserve"> </v>
      </c>
      <c r="F570" s="204" t="str">
        <f ca="1">IF(($B570=" ")," ",VLOOKUP($B570,'C10 Entry Sheet'!$A$16:$K$1015,4,FALSE))</f>
        <v xml:space="preserve"> </v>
      </c>
      <c r="G570" s="204" t="str">
        <f ca="1">IF(($B570=" ")," ",VLOOKUP($B570,'C10 Entry Sheet'!$A$16:$K$1015,5,FALSE))</f>
        <v xml:space="preserve"> </v>
      </c>
      <c r="H570" s="209" t="str">
        <f ca="1">IF(($B570=" "),"",VLOOKUP($B570,'C10 Entry Sheet'!$A$16:$K$1015,7,FALSE))</f>
        <v/>
      </c>
      <c r="I570" s="205" t="str">
        <f ca="1">IF(($B570=" ")," ",VLOOKUP($B570,'C10 Entry Sheet'!$A$16:$K$1015,8,FALSE))</f>
        <v xml:space="preserve"> </v>
      </c>
      <c r="J570" s="205" t="str">
        <f ca="1">IF(($B570=" ")," ",VLOOKUP($B570,'C10 Entry Sheet'!$A$16:$K$1015,9,FALSE))</f>
        <v xml:space="preserve"> </v>
      </c>
      <c r="K570" s="205" t="str">
        <f ca="1">IF(($B570=" ")," ",VLOOKUP($B570,'C10 Entry Sheet'!$A$16:$K$1015,10,FALSE))</f>
        <v xml:space="preserve"> </v>
      </c>
      <c r="L570" s="209" t="str">
        <f t="shared" ca="1" si="24"/>
        <v/>
      </c>
      <c r="M570" s="318" t="str">
        <f t="shared" ca="1" si="24"/>
        <v/>
      </c>
      <c r="N570" s="322" t="str">
        <f ca="1">IF(($B570=" ")," ",VLOOKUP($B570,'C10 Entry Sheet'!$A$16:$K$1015,11,FALSE))</f>
        <v xml:space="preserve"> </v>
      </c>
    </row>
    <row r="571" spans="1:14" ht="21.75" hidden="1" customHeight="1">
      <c r="A571" s="311">
        <f t="shared" si="23"/>
        <v>555</v>
      </c>
      <c r="B571" s="202" t="str">
        <f ca="1">IF(ISBLANK('C10 Entry Sheet'!A570)," ",CELL("contents",'C10 Entry Sheet'!A570))</f>
        <v xml:space="preserve"> </v>
      </c>
      <c r="C571" s="203" t="str">
        <f ca="1">IF(($B571=" ")," ",VLOOKUP($B571,'C10 Entry Sheet'!$A$16:$K$1015,2,FALSE))</f>
        <v xml:space="preserve"> </v>
      </c>
      <c r="D571" s="203" t="str">
        <f ca="1">IF(($B571=" ")," ",VLOOKUP($B571,'C10 Entry Sheet'!$A$16:$K$1015,3,FALSE))</f>
        <v xml:space="preserve"> </v>
      </c>
      <c r="E571" s="204" t="str">
        <f ca="1">IF(($B571=" ")," ",VLOOKUP($B571,'C10 Entry Sheet'!$A$16:$K$1015,6,FALSE))</f>
        <v xml:space="preserve"> </v>
      </c>
      <c r="F571" s="204" t="str">
        <f ca="1">IF(($B571=" ")," ",VLOOKUP($B571,'C10 Entry Sheet'!$A$16:$K$1015,4,FALSE))</f>
        <v xml:space="preserve"> </v>
      </c>
      <c r="G571" s="204" t="str">
        <f ca="1">IF(($B571=" ")," ",VLOOKUP($B571,'C10 Entry Sheet'!$A$16:$K$1015,5,FALSE))</f>
        <v xml:space="preserve"> </v>
      </c>
      <c r="H571" s="209" t="str">
        <f ca="1">IF(($B571=" "),"",VLOOKUP($B571,'C10 Entry Sheet'!$A$16:$K$1015,7,FALSE))</f>
        <v/>
      </c>
      <c r="I571" s="205" t="str">
        <f ca="1">IF(($B571=" ")," ",VLOOKUP($B571,'C10 Entry Sheet'!$A$16:$K$1015,8,FALSE))</f>
        <v xml:space="preserve"> </v>
      </c>
      <c r="J571" s="205" t="str">
        <f ca="1">IF(($B571=" ")," ",VLOOKUP($B571,'C10 Entry Sheet'!$A$16:$K$1015,9,FALSE))</f>
        <v xml:space="preserve"> </v>
      </c>
      <c r="K571" s="205" t="str">
        <f ca="1">IF(($B571=" ")," ",VLOOKUP($B571,'C10 Entry Sheet'!$A$16:$K$1015,10,FALSE))</f>
        <v xml:space="preserve"> </v>
      </c>
      <c r="L571" s="209" t="str">
        <f t="shared" ca="1" si="24"/>
        <v/>
      </c>
      <c r="M571" s="318" t="str">
        <f t="shared" ca="1" si="24"/>
        <v/>
      </c>
      <c r="N571" s="322" t="str">
        <f ca="1">IF(($B571=" ")," ",VLOOKUP($B571,'C10 Entry Sheet'!$A$16:$K$1015,11,FALSE))</f>
        <v xml:space="preserve"> </v>
      </c>
    </row>
    <row r="572" spans="1:14" ht="21.75" hidden="1" customHeight="1">
      <c r="A572" s="311">
        <f t="shared" si="23"/>
        <v>556</v>
      </c>
      <c r="B572" s="202" t="str">
        <f ca="1">IF(ISBLANK('C10 Entry Sheet'!A571)," ",CELL("contents",'C10 Entry Sheet'!A571))</f>
        <v xml:space="preserve"> </v>
      </c>
      <c r="C572" s="203" t="str">
        <f ca="1">IF(($B572=" ")," ",VLOOKUP($B572,'C10 Entry Sheet'!$A$16:$K$1015,2,FALSE))</f>
        <v xml:space="preserve"> </v>
      </c>
      <c r="D572" s="203" t="str">
        <f ca="1">IF(($B572=" ")," ",VLOOKUP($B572,'C10 Entry Sheet'!$A$16:$K$1015,3,FALSE))</f>
        <v xml:space="preserve"> </v>
      </c>
      <c r="E572" s="204" t="str">
        <f ca="1">IF(($B572=" ")," ",VLOOKUP($B572,'C10 Entry Sheet'!$A$16:$K$1015,6,FALSE))</f>
        <v xml:space="preserve"> </v>
      </c>
      <c r="F572" s="204" t="str">
        <f ca="1">IF(($B572=" ")," ",VLOOKUP($B572,'C10 Entry Sheet'!$A$16:$K$1015,4,FALSE))</f>
        <v xml:space="preserve"> </v>
      </c>
      <c r="G572" s="204" t="str">
        <f ca="1">IF(($B572=" ")," ",VLOOKUP($B572,'C10 Entry Sheet'!$A$16:$K$1015,5,FALSE))</f>
        <v xml:space="preserve"> </v>
      </c>
      <c r="H572" s="209" t="str">
        <f ca="1">IF(($B572=" "),"",VLOOKUP($B572,'C10 Entry Sheet'!$A$16:$K$1015,7,FALSE))</f>
        <v/>
      </c>
      <c r="I572" s="205" t="str">
        <f ca="1">IF(($B572=" ")," ",VLOOKUP($B572,'C10 Entry Sheet'!$A$16:$K$1015,8,FALSE))</f>
        <v xml:space="preserve"> </v>
      </c>
      <c r="J572" s="205" t="str">
        <f ca="1">IF(($B572=" ")," ",VLOOKUP($B572,'C10 Entry Sheet'!$A$16:$K$1015,9,FALSE))</f>
        <v xml:space="preserve"> </v>
      </c>
      <c r="K572" s="205" t="str">
        <f ca="1">IF(($B572=" ")," ",VLOOKUP($B572,'C10 Entry Sheet'!$A$16:$K$1015,10,FALSE))</f>
        <v xml:space="preserve"> </v>
      </c>
      <c r="L572" s="209" t="str">
        <f t="shared" ca="1" si="24"/>
        <v/>
      </c>
      <c r="M572" s="318" t="str">
        <f t="shared" ca="1" si="24"/>
        <v/>
      </c>
      <c r="N572" s="322" t="str">
        <f ca="1">IF(($B572=" ")," ",VLOOKUP($B572,'C10 Entry Sheet'!$A$16:$K$1015,11,FALSE))</f>
        <v xml:space="preserve"> </v>
      </c>
    </row>
    <row r="573" spans="1:14" ht="21.75" hidden="1" customHeight="1">
      <c r="A573" s="311">
        <f t="shared" si="23"/>
        <v>557</v>
      </c>
      <c r="B573" s="202" t="str">
        <f ca="1">IF(ISBLANK('C10 Entry Sheet'!A572)," ",CELL("contents",'C10 Entry Sheet'!A572))</f>
        <v xml:space="preserve"> </v>
      </c>
      <c r="C573" s="203" t="str">
        <f ca="1">IF(($B573=" ")," ",VLOOKUP($B573,'C10 Entry Sheet'!$A$16:$K$1015,2,FALSE))</f>
        <v xml:space="preserve"> </v>
      </c>
      <c r="D573" s="203" t="str">
        <f ca="1">IF(($B573=" ")," ",VLOOKUP($B573,'C10 Entry Sheet'!$A$16:$K$1015,3,FALSE))</f>
        <v xml:space="preserve"> </v>
      </c>
      <c r="E573" s="204" t="str">
        <f ca="1">IF(($B573=" ")," ",VLOOKUP($B573,'C10 Entry Sheet'!$A$16:$K$1015,6,FALSE))</f>
        <v xml:space="preserve"> </v>
      </c>
      <c r="F573" s="204" t="str">
        <f ca="1">IF(($B573=" ")," ",VLOOKUP($B573,'C10 Entry Sheet'!$A$16:$K$1015,4,FALSE))</f>
        <v xml:space="preserve"> </v>
      </c>
      <c r="G573" s="204" t="str">
        <f ca="1">IF(($B573=" ")," ",VLOOKUP($B573,'C10 Entry Sheet'!$A$16:$K$1015,5,FALSE))</f>
        <v xml:space="preserve"> </v>
      </c>
      <c r="H573" s="209" t="str">
        <f ca="1">IF(($B573=" "),"",VLOOKUP($B573,'C10 Entry Sheet'!$A$16:$K$1015,7,FALSE))</f>
        <v/>
      </c>
      <c r="I573" s="205" t="str">
        <f ca="1">IF(($B573=" ")," ",VLOOKUP($B573,'C10 Entry Sheet'!$A$16:$K$1015,8,FALSE))</f>
        <v xml:space="preserve"> </v>
      </c>
      <c r="J573" s="205" t="str">
        <f ca="1">IF(($B573=" ")," ",VLOOKUP($B573,'C10 Entry Sheet'!$A$16:$K$1015,9,FALSE))</f>
        <v xml:space="preserve"> </v>
      </c>
      <c r="K573" s="205" t="str">
        <f ca="1">IF(($B573=" ")," ",VLOOKUP($B573,'C10 Entry Sheet'!$A$16:$K$1015,10,FALSE))</f>
        <v xml:space="preserve"> </v>
      </c>
      <c r="L573" s="209" t="str">
        <f t="shared" ca="1" si="24"/>
        <v/>
      </c>
      <c r="M573" s="318" t="str">
        <f t="shared" ca="1" si="24"/>
        <v/>
      </c>
      <c r="N573" s="322" t="str">
        <f ca="1">IF(($B573=" ")," ",VLOOKUP($B573,'C10 Entry Sheet'!$A$16:$K$1015,11,FALSE))</f>
        <v xml:space="preserve"> </v>
      </c>
    </row>
    <row r="574" spans="1:14" ht="21.75" hidden="1" customHeight="1">
      <c r="A574" s="311">
        <f t="shared" si="23"/>
        <v>558</v>
      </c>
      <c r="B574" s="202" t="str">
        <f ca="1">IF(ISBLANK('C10 Entry Sheet'!A573)," ",CELL("contents",'C10 Entry Sheet'!A573))</f>
        <v xml:space="preserve"> </v>
      </c>
      <c r="C574" s="203" t="str">
        <f ca="1">IF(($B574=" ")," ",VLOOKUP($B574,'C10 Entry Sheet'!$A$16:$K$1015,2,FALSE))</f>
        <v xml:space="preserve"> </v>
      </c>
      <c r="D574" s="203" t="str">
        <f ca="1">IF(($B574=" ")," ",VLOOKUP($B574,'C10 Entry Sheet'!$A$16:$K$1015,3,FALSE))</f>
        <v xml:space="preserve"> </v>
      </c>
      <c r="E574" s="204" t="str">
        <f ca="1">IF(($B574=" ")," ",VLOOKUP($B574,'C10 Entry Sheet'!$A$16:$K$1015,6,FALSE))</f>
        <v xml:space="preserve"> </v>
      </c>
      <c r="F574" s="204" t="str">
        <f ca="1">IF(($B574=" ")," ",VLOOKUP($B574,'C10 Entry Sheet'!$A$16:$K$1015,4,FALSE))</f>
        <v xml:space="preserve"> </v>
      </c>
      <c r="G574" s="204" t="str">
        <f ca="1">IF(($B574=" ")," ",VLOOKUP($B574,'C10 Entry Sheet'!$A$16:$K$1015,5,FALSE))</f>
        <v xml:space="preserve"> </v>
      </c>
      <c r="H574" s="209" t="str">
        <f ca="1">IF(($B574=" "),"",VLOOKUP($B574,'C10 Entry Sheet'!$A$16:$K$1015,7,FALSE))</f>
        <v/>
      </c>
      <c r="I574" s="205" t="str">
        <f ca="1">IF(($B574=" ")," ",VLOOKUP($B574,'C10 Entry Sheet'!$A$16:$K$1015,8,FALSE))</f>
        <v xml:space="preserve"> </v>
      </c>
      <c r="J574" s="205" t="str">
        <f ca="1">IF(($B574=" ")," ",VLOOKUP($B574,'C10 Entry Sheet'!$A$16:$K$1015,9,FALSE))</f>
        <v xml:space="preserve"> </v>
      </c>
      <c r="K574" s="205" t="str">
        <f ca="1">IF(($B574=" ")," ",VLOOKUP($B574,'C10 Entry Sheet'!$A$16:$K$1015,10,FALSE))</f>
        <v xml:space="preserve"> </v>
      </c>
      <c r="L574" s="209" t="str">
        <f t="shared" ca="1" si="24"/>
        <v/>
      </c>
      <c r="M574" s="318" t="str">
        <f t="shared" ca="1" si="24"/>
        <v/>
      </c>
      <c r="N574" s="322" t="str">
        <f ca="1">IF(($B574=" ")," ",VLOOKUP($B574,'C10 Entry Sheet'!$A$16:$K$1015,11,FALSE))</f>
        <v xml:space="preserve"> </v>
      </c>
    </row>
    <row r="575" spans="1:14" ht="21.75" hidden="1" customHeight="1">
      <c r="A575" s="311">
        <f t="shared" si="23"/>
        <v>559</v>
      </c>
      <c r="B575" s="202" t="str">
        <f ca="1">IF(ISBLANK('C10 Entry Sheet'!A574)," ",CELL("contents",'C10 Entry Sheet'!A574))</f>
        <v xml:space="preserve"> </v>
      </c>
      <c r="C575" s="203" t="str">
        <f ca="1">IF(($B575=" ")," ",VLOOKUP($B575,'C10 Entry Sheet'!$A$16:$K$1015,2,FALSE))</f>
        <v xml:space="preserve"> </v>
      </c>
      <c r="D575" s="203" t="str">
        <f ca="1">IF(($B575=" ")," ",VLOOKUP($B575,'C10 Entry Sheet'!$A$16:$K$1015,3,FALSE))</f>
        <v xml:space="preserve"> </v>
      </c>
      <c r="E575" s="204" t="str">
        <f ca="1">IF(($B575=" ")," ",VLOOKUP($B575,'C10 Entry Sheet'!$A$16:$K$1015,6,FALSE))</f>
        <v xml:space="preserve"> </v>
      </c>
      <c r="F575" s="204" t="str">
        <f ca="1">IF(($B575=" ")," ",VLOOKUP($B575,'C10 Entry Sheet'!$A$16:$K$1015,4,FALSE))</f>
        <v xml:space="preserve"> </v>
      </c>
      <c r="G575" s="204" t="str">
        <f ca="1">IF(($B575=" ")," ",VLOOKUP($B575,'C10 Entry Sheet'!$A$16:$K$1015,5,FALSE))</f>
        <v xml:space="preserve"> </v>
      </c>
      <c r="H575" s="209" t="str">
        <f ca="1">IF(($B575=" "),"",VLOOKUP($B575,'C10 Entry Sheet'!$A$16:$K$1015,7,FALSE))</f>
        <v/>
      </c>
      <c r="I575" s="205" t="str">
        <f ca="1">IF(($B575=" ")," ",VLOOKUP($B575,'C10 Entry Sheet'!$A$16:$K$1015,8,FALSE))</f>
        <v xml:space="preserve"> </v>
      </c>
      <c r="J575" s="205" t="str">
        <f ca="1">IF(($B575=" ")," ",VLOOKUP($B575,'C10 Entry Sheet'!$A$16:$K$1015,9,FALSE))</f>
        <v xml:space="preserve"> </v>
      </c>
      <c r="K575" s="205" t="str">
        <f ca="1">IF(($B575=" ")," ",VLOOKUP($B575,'C10 Entry Sheet'!$A$16:$K$1015,10,FALSE))</f>
        <v xml:space="preserve"> </v>
      </c>
      <c r="L575" s="209" t="str">
        <f t="shared" ca="1" si="24"/>
        <v/>
      </c>
      <c r="M575" s="318" t="str">
        <f t="shared" ca="1" si="24"/>
        <v/>
      </c>
      <c r="N575" s="322" t="str">
        <f ca="1">IF(($B575=" ")," ",VLOOKUP($B575,'C10 Entry Sheet'!$A$16:$K$1015,11,FALSE))</f>
        <v xml:space="preserve"> </v>
      </c>
    </row>
    <row r="576" spans="1:14" ht="21.75" hidden="1" customHeight="1">
      <c r="A576" s="311">
        <f t="shared" si="23"/>
        <v>560</v>
      </c>
      <c r="B576" s="202" t="str">
        <f ca="1">IF(ISBLANK('C10 Entry Sheet'!A575)," ",CELL("contents",'C10 Entry Sheet'!A575))</f>
        <v xml:space="preserve"> </v>
      </c>
      <c r="C576" s="203" t="str">
        <f ca="1">IF(($B576=" ")," ",VLOOKUP($B576,'C10 Entry Sheet'!$A$16:$K$1015,2,FALSE))</f>
        <v xml:space="preserve"> </v>
      </c>
      <c r="D576" s="203" t="str">
        <f ca="1">IF(($B576=" ")," ",VLOOKUP($B576,'C10 Entry Sheet'!$A$16:$K$1015,3,FALSE))</f>
        <v xml:space="preserve"> </v>
      </c>
      <c r="E576" s="204" t="str">
        <f ca="1">IF(($B576=" ")," ",VLOOKUP($B576,'C10 Entry Sheet'!$A$16:$K$1015,6,FALSE))</f>
        <v xml:space="preserve"> </v>
      </c>
      <c r="F576" s="204" t="str">
        <f ca="1">IF(($B576=" ")," ",VLOOKUP($B576,'C10 Entry Sheet'!$A$16:$K$1015,4,FALSE))</f>
        <v xml:space="preserve"> </v>
      </c>
      <c r="G576" s="204" t="str">
        <f ca="1">IF(($B576=" ")," ",VLOOKUP($B576,'C10 Entry Sheet'!$A$16:$K$1015,5,FALSE))</f>
        <v xml:space="preserve"> </v>
      </c>
      <c r="H576" s="209" t="str">
        <f ca="1">IF(($B576=" "),"",VLOOKUP($B576,'C10 Entry Sheet'!$A$16:$K$1015,7,FALSE))</f>
        <v/>
      </c>
      <c r="I576" s="205" t="str">
        <f ca="1">IF(($B576=" ")," ",VLOOKUP($B576,'C10 Entry Sheet'!$A$16:$K$1015,8,FALSE))</f>
        <v xml:space="preserve"> </v>
      </c>
      <c r="J576" s="205" t="str">
        <f ca="1">IF(($B576=" ")," ",VLOOKUP($B576,'C10 Entry Sheet'!$A$16:$K$1015,9,FALSE))</f>
        <v xml:space="preserve"> </v>
      </c>
      <c r="K576" s="205" t="str">
        <f ca="1">IF(($B576=" ")," ",VLOOKUP($B576,'C10 Entry Sheet'!$A$16:$K$1015,10,FALSE))</f>
        <v xml:space="preserve"> </v>
      </c>
      <c r="L576" s="209" t="str">
        <f t="shared" ca="1" si="24"/>
        <v/>
      </c>
      <c r="M576" s="318" t="str">
        <f t="shared" ca="1" si="24"/>
        <v/>
      </c>
      <c r="N576" s="322" t="str">
        <f ca="1">IF(($B576=" ")," ",VLOOKUP($B576,'C10 Entry Sheet'!$A$16:$K$1015,11,FALSE))</f>
        <v xml:space="preserve"> </v>
      </c>
    </row>
    <row r="577" spans="1:14" ht="21.75" hidden="1" customHeight="1">
      <c r="A577" s="311">
        <f t="shared" si="23"/>
        <v>561</v>
      </c>
      <c r="B577" s="202" t="str">
        <f ca="1">IF(ISBLANK('C10 Entry Sheet'!A576)," ",CELL("contents",'C10 Entry Sheet'!A576))</f>
        <v xml:space="preserve"> </v>
      </c>
      <c r="C577" s="203" t="str">
        <f ca="1">IF(($B577=" ")," ",VLOOKUP($B577,'C10 Entry Sheet'!$A$16:$K$1015,2,FALSE))</f>
        <v xml:space="preserve"> </v>
      </c>
      <c r="D577" s="203" t="str">
        <f ca="1">IF(($B577=" ")," ",VLOOKUP($B577,'C10 Entry Sheet'!$A$16:$K$1015,3,FALSE))</f>
        <v xml:space="preserve"> </v>
      </c>
      <c r="E577" s="204" t="str">
        <f ca="1">IF(($B577=" ")," ",VLOOKUP($B577,'C10 Entry Sheet'!$A$16:$K$1015,6,FALSE))</f>
        <v xml:space="preserve"> </v>
      </c>
      <c r="F577" s="204" t="str">
        <f ca="1">IF(($B577=" ")," ",VLOOKUP($B577,'C10 Entry Sheet'!$A$16:$K$1015,4,FALSE))</f>
        <v xml:space="preserve"> </v>
      </c>
      <c r="G577" s="204" t="str">
        <f ca="1">IF(($B577=" ")," ",VLOOKUP($B577,'C10 Entry Sheet'!$A$16:$K$1015,5,FALSE))</f>
        <v xml:space="preserve"> </v>
      </c>
      <c r="H577" s="209" t="str">
        <f ca="1">IF(($B577=" "),"",VLOOKUP($B577,'C10 Entry Sheet'!$A$16:$K$1015,7,FALSE))</f>
        <v/>
      </c>
      <c r="I577" s="205" t="str">
        <f ca="1">IF(($B577=" ")," ",VLOOKUP($B577,'C10 Entry Sheet'!$A$16:$K$1015,8,FALSE))</f>
        <v xml:space="preserve"> </v>
      </c>
      <c r="J577" s="205" t="str">
        <f ca="1">IF(($B577=" ")," ",VLOOKUP($B577,'C10 Entry Sheet'!$A$16:$K$1015,9,FALSE))</f>
        <v xml:space="preserve"> </v>
      </c>
      <c r="K577" s="205" t="str">
        <f ca="1">IF(($B577=" ")," ",VLOOKUP($B577,'C10 Entry Sheet'!$A$16:$K$1015,10,FALSE))</f>
        <v xml:space="preserve"> </v>
      </c>
      <c r="L577" s="209" t="str">
        <f t="shared" ca="1" si="24"/>
        <v/>
      </c>
      <c r="M577" s="318" t="str">
        <f t="shared" ca="1" si="24"/>
        <v/>
      </c>
      <c r="N577" s="322" t="str">
        <f ca="1">IF(($B577=" ")," ",VLOOKUP($B577,'C10 Entry Sheet'!$A$16:$K$1015,11,FALSE))</f>
        <v xml:space="preserve"> </v>
      </c>
    </row>
    <row r="578" spans="1:14" ht="21.75" hidden="1" customHeight="1">
      <c r="A578" s="311">
        <f t="shared" si="23"/>
        <v>562</v>
      </c>
      <c r="B578" s="202" t="str">
        <f ca="1">IF(ISBLANK('C10 Entry Sheet'!A577)," ",CELL("contents",'C10 Entry Sheet'!A577))</f>
        <v xml:space="preserve"> </v>
      </c>
      <c r="C578" s="203" t="str">
        <f ca="1">IF(($B578=" ")," ",VLOOKUP($B578,'C10 Entry Sheet'!$A$16:$K$1015,2,FALSE))</f>
        <v xml:space="preserve"> </v>
      </c>
      <c r="D578" s="203" t="str">
        <f ca="1">IF(($B578=" ")," ",VLOOKUP($B578,'C10 Entry Sheet'!$A$16:$K$1015,3,FALSE))</f>
        <v xml:space="preserve"> </v>
      </c>
      <c r="E578" s="204" t="str">
        <f ca="1">IF(($B578=" ")," ",VLOOKUP($B578,'C10 Entry Sheet'!$A$16:$K$1015,6,FALSE))</f>
        <v xml:space="preserve"> </v>
      </c>
      <c r="F578" s="204" t="str">
        <f ca="1">IF(($B578=" ")," ",VLOOKUP($B578,'C10 Entry Sheet'!$A$16:$K$1015,4,FALSE))</f>
        <v xml:space="preserve"> </v>
      </c>
      <c r="G578" s="204" t="str">
        <f ca="1">IF(($B578=" ")," ",VLOOKUP($B578,'C10 Entry Sheet'!$A$16:$K$1015,5,FALSE))</f>
        <v xml:space="preserve"> </v>
      </c>
      <c r="H578" s="209" t="str">
        <f ca="1">IF(($B578=" "),"",VLOOKUP($B578,'C10 Entry Sheet'!$A$16:$K$1015,7,FALSE))</f>
        <v/>
      </c>
      <c r="I578" s="205" t="str">
        <f ca="1">IF(($B578=" ")," ",VLOOKUP($B578,'C10 Entry Sheet'!$A$16:$K$1015,8,FALSE))</f>
        <v xml:space="preserve"> </v>
      </c>
      <c r="J578" s="205" t="str">
        <f ca="1">IF(($B578=" ")," ",VLOOKUP($B578,'C10 Entry Sheet'!$A$16:$K$1015,9,FALSE))</f>
        <v xml:space="preserve"> </v>
      </c>
      <c r="K578" s="205" t="str">
        <f ca="1">IF(($B578=" ")," ",VLOOKUP($B578,'C10 Entry Sheet'!$A$16:$K$1015,10,FALSE))</f>
        <v xml:space="preserve"> </v>
      </c>
      <c r="L578" s="209" t="str">
        <f t="shared" ca="1" si="24"/>
        <v/>
      </c>
      <c r="M578" s="318" t="str">
        <f t="shared" ca="1" si="24"/>
        <v/>
      </c>
      <c r="N578" s="322" t="str">
        <f ca="1">IF(($B578=" ")," ",VLOOKUP($B578,'C10 Entry Sheet'!$A$16:$K$1015,11,FALSE))</f>
        <v xml:space="preserve"> </v>
      </c>
    </row>
    <row r="579" spans="1:14" ht="21.75" hidden="1" customHeight="1">
      <c r="A579" s="311">
        <f t="shared" si="23"/>
        <v>563</v>
      </c>
      <c r="B579" s="202" t="str">
        <f ca="1">IF(ISBLANK('C10 Entry Sheet'!A578)," ",CELL("contents",'C10 Entry Sheet'!A578))</f>
        <v xml:space="preserve"> </v>
      </c>
      <c r="C579" s="203" t="str">
        <f ca="1">IF(($B579=" ")," ",VLOOKUP($B579,'C10 Entry Sheet'!$A$16:$K$1015,2,FALSE))</f>
        <v xml:space="preserve"> </v>
      </c>
      <c r="D579" s="203" t="str">
        <f ca="1">IF(($B579=" ")," ",VLOOKUP($B579,'C10 Entry Sheet'!$A$16:$K$1015,3,FALSE))</f>
        <v xml:space="preserve"> </v>
      </c>
      <c r="E579" s="204" t="str">
        <f ca="1">IF(($B579=" ")," ",VLOOKUP($B579,'C10 Entry Sheet'!$A$16:$K$1015,6,FALSE))</f>
        <v xml:space="preserve"> </v>
      </c>
      <c r="F579" s="204" t="str">
        <f ca="1">IF(($B579=" ")," ",VLOOKUP($B579,'C10 Entry Sheet'!$A$16:$K$1015,4,FALSE))</f>
        <v xml:space="preserve"> </v>
      </c>
      <c r="G579" s="204" t="str">
        <f ca="1">IF(($B579=" ")," ",VLOOKUP($B579,'C10 Entry Sheet'!$A$16:$K$1015,5,FALSE))</f>
        <v xml:space="preserve"> </v>
      </c>
      <c r="H579" s="209" t="str">
        <f ca="1">IF(($B579=" "),"",VLOOKUP($B579,'C10 Entry Sheet'!$A$16:$K$1015,7,FALSE))</f>
        <v/>
      </c>
      <c r="I579" s="205" t="str">
        <f ca="1">IF(($B579=" ")," ",VLOOKUP($B579,'C10 Entry Sheet'!$A$16:$K$1015,8,FALSE))</f>
        <v xml:space="preserve"> </v>
      </c>
      <c r="J579" s="205" t="str">
        <f ca="1">IF(($B579=" ")," ",VLOOKUP($B579,'C10 Entry Sheet'!$A$16:$K$1015,9,FALSE))</f>
        <v xml:space="preserve"> </v>
      </c>
      <c r="K579" s="205" t="str">
        <f ca="1">IF(($B579=" ")," ",VLOOKUP($B579,'C10 Entry Sheet'!$A$16:$K$1015,10,FALSE))</f>
        <v xml:space="preserve"> </v>
      </c>
      <c r="L579" s="209" t="str">
        <f t="shared" ca="1" si="24"/>
        <v/>
      </c>
      <c r="M579" s="318" t="str">
        <f t="shared" ca="1" si="24"/>
        <v/>
      </c>
      <c r="N579" s="322" t="str">
        <f ca="1">IF(($B579=" ")," ",VLOOKUP($B579,'C10 Entry Sheet'!$A$16:$K$1015,11,FALSE))</f>
        <v xml:space="preserve"> </v>
      </c>
    </row>
    <row r="580" spans="1:14" ht="21.75" hidden="1" customHeight="1">
      <c r="A580" s="311">
        <f t="shared" si="23"/>
        <v>564</v>
      </c>
      <c r="B580" s="202" t="str">
        <f ca="1">IF(ISBLANK('C10 Entry Sheet'!A579)," ",CELL("contents",'C10 Entry Sheet'!A579))</f>
        <v xml:space="preserve"> </v>
      </c>
      <c r="C580" s="203" t="str">
        <f ca="1">IF(($B580=" ")," ",VLOOKUP($B580,'C10 Entry Sheet'!$A$16:$K$1015,2,FALSE))</f>
        <v xml:space="preserve"> </v>
      </c>
      <c r="D580" s="203" t="str">
        <f ca="1">IF(($B580=" ")," ",VLOOKUP($B580,'C10 Entry Sheet'!$A$16:$K$1015,3,FALSE))</f>
        <v xml:space="preserve"> </v>
      </c>
      <c r="E580" s="204" t="str">
        <f ca="1">IF(($B580=" ")," ",VLOOKUP($B580,'C10 Entry Sheet'!$A$16:$K$1015,6,FALSE))</f>
        <v xml:space="preserve"> </v>
      </c>
      <c r="F580" s="204" t="str">
        <f ca="1">IF(($B580=" ")," ",VLOOKUP($B580,'C10 Entry Sheet'!$A$16:$K$1015,4,FALSE))</f>
        <v xml:space="preserve"> </v>
      </c>
      <c r="G580" s="204" t="str">
        <f ca="1">IF(($B580=" ")," ",VLOOKUP($B580,'C10 Entry Sheet'!$A$16:$K$1015,5,FALSE))</f>
        <v xml:space="preserve"> </v>
      </c>
      <c r="H580" s="209" t="str">
        <f ca="1">IF(($B580=" "),"",VLOOKUP($B580,'C10 Entry Sheet'!$A$16:$K$1015,7,FALSE))</f>
        <v/>
      </c>
      <c r="I580" s="205" t="str">
        <f ca="1">IF(($B580=" ")," ",VLOOKUP($B580,'C10 Entry Sheet'!$A$16:$K$1015,8,FALSE))</f>
        <v xml:space="preserve"> </v>
      </c>
      <c r="J580" s="205" t="str">
        <f ca="1">IF(($B580=" ")," ",VLOOKUP($B580,'C10 Entry Sheet'!$A$16:$K$1015,9,FALSE))</f>
        <v xml:space="preserve"> </v>
      </c>
      <c r="K580" s="205" t="str">
        <f ca="1">IF(($B580=" ")," ",VLOOKUP($B580,'C10 Entry Sheet'!$A$16:$K$1015,10,FALSE))</f>
        <v xml:space="preserve"> </v>
      </c>
      <c r="L580" s="209" t="str">
        <f t="shared" ca="1" si="24"/>
        <v/>
      </c>
      <c r="M580" s="318" t="str">
        <f t="shared" ca="1" si="24"/>
        <v/>
      </c>
      <c r="N580" s="322" t="str">
        <f ca="1">IF(($B580=" ")," ",VLOOKUP($B580,'C10 Entry Sheet'!$A$16:$K$1015,11,FALSE))</f>
        <v xml:space="preserve"> </v>
      </c>
    </row>
    <row r="581" spans="1:14" ht="21.75" hidden="1" customHeight="1">
      <c r="A581" s="311">
        <f t="shared" si="23"/>
        <v>565</v>
      </c>
      <c r="B581" s="202" t="str">
        <f ca="1">IF(ISBLANK('C10 Entry Sheet'!A580)," ",CELL("contents",'C10 Entry Sheet'!A580))</f>
        <v xml:space="preserve"> </v>
      </c>
      <c r="C581" s="203" t="str">
        <f ca="1">IF(($B581=" ")," ",VLOOKUP($B581,'C10 Entry Sheet'!$A$16:$K$1015,2,FALSE))</f>
        <v xml:space="preserve"> </v>
      </c>
      <c r="D581" s="203" t="str">
        <f ca="1">IF(($B581=" ")," ",VLOOKUP($B581,'C10 Entry Sheet'!$A$16:$K$1015,3,FALSE))</f>
        <v xml:space="preserve"> </v>
      </c>
      <c r="E581" s="204" t="str">
        <f ca="1">IF(($B581=" ")," ",VLOOKUP($B581,'C10 Entry Sheet'!$A$16:$K$1015,6,FALSE))</f>
        <v xml:space="preserve"> </v>
      </c>
      <c r="F581" s="204" t="str">
        <f ca="1">IF(($B581=" ")," ",VLOOKUP($B581,'C10 Entry Sheet'!$A$16:$K$1015,4,FALSE))</f>
        <v xml:space="preserve"> </v>
      </c>
      <c r="G581" s="204" t="str">
        <f ca="1">IF(($B581=" ")," ",VLOOKUP($B581,'C10 Entry Sheet'!$A$16:$K$1015,5,FALSE))</f>
        <v xml:space="preserve"> </v>
      </c>
      <c r="H581" s="209" t="str">
        <f ca="1">IF(($B581=" "),"",VLOOKUP($B581,'C10 Entry Sheet'!$A$16:$K$1015,7,FALSE))</f>
        <v/>
      </c>
      <c r="I581" s="205" t="str">
        <f ca="1">IF(($B581=" ")," ",VLOOKUP($B581,'C10 Entry Sheet'!$A$16:$K$1015,8,FALSE))</f>
        <v xml:space="preserve"> </v>
      </c>
      <c r="J581" s="205" t="str">
        <f ca="1">IF(($B581=" ")," ",VLOOKUP($B581,'C10 Entry Sheet'!$A$16:$K$1015,9,FALSE))</f>
        <v xml:space="preserve"> </v>
      </c>
      <c r="K581" s="205" t="str">
        <f ca="1">IF(($B581=" ")," ",VLOOKUP($B581,'C10 Entry Sheet'!$A$16:$K$1015,10,FALSE))</f>
        <v xml:space="preserve"> </v>
      </c>
      <c r="L581" s="209" t="str">
        <f t="shared" ca="1" si="24"/>
        <v/>
      </c>
      <c r="M581" s="318" t="str">
        <f t="shared" ca="1" si="24"/>
        <v/>
      </c>
      <c r="N581" s="322" t="str">
        <f ca="1">IF(($B581=" ")," ",VLOOKUP($B581,'C10 Entry Sheet'!$A$16:$K$1015,11,FALSE))</f>
        <v xml:space="preserve"> </v>
      </c>
    </row>
    <row r="582" spans="1:14" ht="21.75" hidden="1" customHeight="1">
      <c r="A582" s="311">
        <f t="shared" si="23"/>
        <v>566</v>
      </c>
      <c r="B582" s="202" t="str">
        <f ca="1">IF(ISBLANK('C10 Entry Sheet'!A581)," ",CELL("contents",'C10 Entry Sheet'!A581))</f>
        <v xml:space="preserve"> </v>
      </c>
      <c r="C582" s="203" t="str">
        <f ca="1">IF(($B582=" ")," ",VLOOKUP($B582,'C10 Entry Sheet'!$A$16:$K$1015,2,FALSE))</f>
        <v xml:space="preserve"> </v>
      </c>
      <c r="D582" s="203" t="str">
        <f ca="1">IF(($B582=" ")," ",VLOOKUP($B582,'C10 Entry Sheet'!$A$16:$K$1015,3,FALSE))</f>
        <v xml:space="preserve"> </v>
      </c>
      <c r="E582" s="204" t="str">
        <f ca="1">IF(($B582=" ")," ",VLOOKUP($B582,'C10 Entry Sheet'!$A$16:$K$1015,6,FALSE))</f>
        <v xml:space="preserve"> </v>
      </c>
      <c r="F582" s="204" t="str">
        <f ca="1">IF(($B582=" ")," ",VLOOKUP($B582,'C10 Entry Sheet'!$A$16:$K$1015,4,FALSE))</f>
        <v xml:space="preserve"> </v>
      </c>
      <c r="G582" s="204" t="str">
        <f ca="1">IF(($B582=" ")," ",VLOOKUP($B582,'C10 Entry Sheet'!$A$16:$K$1015,5,FALSE))</f>
        <v xml:space="preserve"> </v>
      </c>
      <c r="H582" s="209" t="str">
        <f ca="1">IF(($B582=" "),"",VLOOKUP($B582,'C10 Entry Sheet'!$A$16:$K$1015,7,FALSE))</f>
        <v/>
      </c>
      <c r="I582" s="205" t="str">
        <f ca="1">IF(($B582=" ")," ",VLOOKUP($B582,'C10 Entry Sheet'!$A$16:$K$1015,8,FALSE))</f>
        <v xml:space="preserve"> </v>
      </c>
      <c r="J582" s="205" t="str">
        <f ca="1">IF(($B582=" ")," ",VLOOKUP($B582,'C10 Entry Sheet'!$A$16:$K$1015,9,FALSE))</f>
        <v xml:space="preserve"> </v>
      </c>
      <c r="K582" s="205" t="str">
        <f ca="1">IF(($B582=" ")," ",VLOOKUP($B582,'C10 Entry Sheet'!$A$16:$K$1015,10,FALSE))</f>
        <v xml:space="preserve"> </v>
      </c>
      <c r="L582" s="209" t="str">
        <f t="shared" ca="1" si="24"/>
        <v/>
      </c>
      <c r="M582" s="318" t="str">
        <f t="shared" ca="1" si="24"/>
        <v/>
      </c>
      <c r="N582" s="322" t="str">
        <f ca="1">IF(($B582=" ")," ",VLOOKUP($B582,'C10 Entry Sheet'!$A$16:$K$1015,11,FALSE))</f>
        <v xml:space="preserve"> </v>
      </c>
    </row>
    <row r="583" spans="1:14" ht="21.75" hidden="1" customHeight="1">
      <c r="A583" s="311">
        <f t="shared" si="23"/>
        <v>567</v>
      </c>
      <c r="B583" s="202" t="str">
        <f ca="1">IF(ISBLANK('C10 Entry Sheet'!A582)," ",CELL("contents",'C10 Entry Sheet'!A582))</f>
        <v xml:space="preserve"> </v>
      </c>
      <c r="C583" s="203" t="str">
        <f ca="1">IF(($B583=" ")," ",VLOOKUP($B583,'C10 Entry Sheet'!$A$16:$K$1015,2,FALSE))</f>
        <v xml:space="preserve"> </v>
      </c>
      <c r="D583" s="203" t="str">
        <f ca="1">IF(($B583=" ")," ",VLOOKUP($B583,'C10 Entry Sheet'!$A$16:$K$1015,3,FALSE))</f>
        <v xml:space="preserve"> </v>
      </c>
      <c r="E583" s="204" t="str">
        <f ca="1">IF(($B583=" ")," ",VLOOKUP($B583,'C10 Entry Sheet'!$A$16:$K$1015,6,FALSE))</f>
        <v xml:space="preserve"> </v>
      </c>
      <c r="F583" s="204" t="str">
        <f ca="1">IF(($B583=" ")," ",VLOOKUP($B583,'C10 Entry Sheet'!$A$16:$K$1015,4,FALSE))</f>
        <v xml:space="preserve"> </v>
      </c>
      <c r="G583" s="204" t="str">
        <f ca="1">IF(($B583=" ")," ",VLOOKUP($B583,'C10 Entry Sheet'!$A$16:$K$1015,5,FALSE))</f>
        <v xml:space="preserve"> </v>
      </c>
      <c r="H583" s="209" t="str">
        <f ca="1">IF(($B583=" "),"",VLOOKUP($B583,'C10 Entry Sheet'!$A$16:$K$1015,7,FALSE))</f>
        <v/>
      </c>
      <c r="I583" s="205" t="str">
        <f ca="1">IF(($B583=" ")," ",VLOOKUP($B583,'C10 Entry Sheet'!$A$16:$K$1015,8,FALSE))</f>
        <v xml:space="preserve"> </v>
      </c>
      <c r="J583" s="205" t="str">
        <f ca="1">IF(($B583=" ")," ",VLOOKUP($B583,'C10 Entry Sheet'!$A$16:$K$1015,9,FALSE))</f>
        <v xml:space="preserve"> </v>
      </c>
      <c r="K583" s="205" t="str">
        <f ca="1">IF(($B583=" ")," ",VLOOKUP($B583,'C10 Entry Sheet'!$A$16:$K$1015,10,FALSE))</f>
        <v xml:space="preserve"> </v>
      </c>
      <c r="L583" s="209" t="str">
        <f t="shared" ca="1" si="24"/>
        <v/>
      </c>
      <c r="M583" s="318" t="str">
        <f t="shared" ca="1" si="24"/>
        <v/>
      </c>
      <c r="N583" s="322" t="str">
        <f ca="1">IF(($B583=" ")," ",VLOOKUP($B583,'C10 Entry Sheet'!$A$16:$K$1015,11,FALSE))</f>
        <v xml:space="preserve"> </v>
      </c>
    </row>
    <row r="584" spans="1:14" ht="21.75" hidden="1" customHeight="1">
      <c r="A584" s="311">
        <f t="shared" si="23"/>
        <v>568</v>
      </c>
      <c r="B584" s="202" t="str">
        <f ca="1">IF(ISBLANK('C10 Entry Sheet'!A583)," ",CELL("contents",'C10 Entry Sheet'!A583))</f>
        <v xml:space="preserve"> </v>
      </c>
      <c r="C584" s="203" t="str">
        <f ca="1">IF(($B584=" ")," ",VLOOKUP($B584,'C10 Entry Sheet'!$A$16:$K$1015,2,FALSE))</f>
        <v xml:space="preserve"> </v>
      </c>
      <c r="D584" s="203" t="str">
        <f ca="1">IF(($B584=" ")," ",VLOOKUP($B584,'C10 Entry Sheet'!$A$16:$K$1015,3,FALSE))</f>
        <v xml:space="preserve"> </v>
      </c>
      <c r="E584" s="204" t="str">
        <f ca="1">IF(($B584=" ")," ",VLOOKUP($B584,'C10 Entry Sheet'!$A$16:$K$1015,6,FALSE))</f>
        <v xml:space="preserve"> </v>
      </c>
      <c r="F584" s="204" t="str">
        <f ca="1">IF(($B584=" ")," ",VLOOKUP($B584,'C10 Entry Sheet'!$A$16:$K$1015,4,FALSE))</f>
        <v xml:space="preserve"> </v>
      </c>
      <c r="G584" s="204" t="str">
        <f ca="1">IF(($B584=" ")," ",VLOOKUP($B584,'C10 Entry Sheet'!$A$16:$K$1015,5,FALSE))</f>
        <v xml:space="preserve"> </v>
      </c>
      <c r="H584" s="209" t="str">
        <f ca="1">IF(($B584=" "),"",VLOOKUP($B584,'C10 Entry Sheet'!$A$16:$K$1015,7,FALSE))</f>
        <v/>
      </c>
      <c r="I584" s="205" t="str">
        <f ca="1">IF(($B584=" ")," ",VLOOKUP($B584,'C10 Entry Sheet'!$A$16:$K$1015,8,FALSE))</f>
        <v xml:space="preserve"> </v>
      </c>
      <c r="J584" s="205" t="str">
        <f ca="1">IF(($B584=" ")," ",VLOOKUP($B584,'C10 Entry Sheet'!$A$16:$K$1015,9,FALSE))</f>
        <v xml:space="preserve"> </v>
      </c>
      <c r="K584" s="205" t="str">
        <f ca="1">IF(($B584=" ")," ",VLOOKUP($B584,'C10 Entry Sheet'!$A$16:$K$1015,10,FALSE))</f>
        <v xml:space="preserve"> </v>
      </c>
      <c r="L584" s="209" t="str">
        <f t="shared" ca="1" si="24"/>
        <v/>
      </c>
      <c r="M584" s="318" t="str">
        <f t="shared" ca="1" si="24"/>
        <v/>
      </c>
      <c r="N584" s="322" t="str">
        <f ca="1">IF(($B584=" ")," ",VLOOKUP($B584,'C10 Entry Sheet'!$A$16:$K$1015,11,FALSE))</f>
        <v xml:space="preserve"> </v>
      </c>
    </row>
    <row r="585" spans="1:14" ht="21.75" hidden="1" customHeight="1">
      <c r="A585" s="311">
        <f t="shared" si="23"/>
        <v>569</v>
      </c>
      <c r="B585" s="202" t="str">
        <f ca="1">IF(ISBLANK('C10 Entry Sheet'!A584)," ",CELL("contents",'C10 Entry Sheet'!A584))</f>
        <v xml:space="preserve"> </v>
      </c>
      <c r="C585" s="203" t="str">
        <f ca="1">IF(($B585=" ")," ",VLOOKUP($B585,'C10 Entry Sheet'!$A$16:$K$1015,2,FALSE))</f>
        <v xml:space="preserve"> </v>
      </c>
      <c r="D585" s="203" t="str">
        <f ca="1">IF(($B585=" ")," ",VLOOKUP($B585,'C10 Entry Sheet'!$A$16:$K$1015,3,FALSE))</f>
        <v xml:space="preserve"> </v>
      </c>
      <c r="E585" s="204" t="str">
        <f ca="1">IF(($B585=" ")," ",VLOOKUP($B585,'C10 Entry Sheet'!$A$16:$K$1015,6,FALSE))</f>
        <v xml:space="preserve"> </v>
      </c>
      <c r="F585" s="204" t="str">
        <f ca="1">IF(($B585=" ")," ",VLOOKUP($B585,'C10 Entry Sheet'!$A$16:$K$1015,4,FALSE))</f>
        <v xml:space="preserve"> </v>
      </c>
      <c r="G585" s="204" t="str">
        <f ca="1">IF(($B585=" ")," ",VLOOKUP($B585,'C10 Entry Sheet'!$A$16:$K$1015,5,FALSE))</f>
        <v xml:space="preserve"> </v>
      </c>
      <c r="H585" s="209" t="str">
        <f ca="1">IF(($B585=" "),"",VLOOKUP($B585,'C10 Entry Sheet'!$A$16:$K$1015,7,FALSE))</f>
        <v/>
      </c>
      <c r="I585" s="205" t="str">
        <f ca="1">IF(($B585=" ")," ",VLOOKUP($B585,'C10 Entry Sheet'!$A$16:$K$1015,8,FALSE))</f>
        <v xml:space="preserve"> </v>
      </c>
      <c r="J585" s="205" t="str">
        <f ca="1">IF(($B585=" ")," ",VLOOKUP($B585,'C10 Entry Sheet'!$A$16:$K$1015,9,FALSE))</f>
        <v xml:space="preserve"> </v>
      </c>
      <c r="K585" s="205" t="str">
        <f ca="1">IF(($B585=" ")," ",VLOOKUP($B585,'C10 Entry Sheet'!$A$16:$K$1015,10,FALSE))</f>
        <v xml:space="preserve"> </v>
      </c>
      <c r="L585" s="209" t="str">
        <f t="shared" ca="1" si="24"/>
        <v/>
      </c>
      <c r="M585" s="318" t="str">
        <f t="shared" ca="1" si="24"/>
        <v/>
      </c>
      <c r="N585" s="322" t="str">
        <f ca="1">IF(($B585=" ")," ",VLOOKUP($B585,'C10 Entry Sheet'!$A$16:$K$1015,11,FALSE))</f>
        <v xml:space="preserve"> </v>
      </c>
    </row>
    <row r="586" spans="1:14" ht="21.75" hidden="1" customHeight="1">
      <c r="A586" s="311">
        <f t="shared" si="23"/>
        <v>570</v>
      </c>
      <c r="B586" s="202" t="str">
        <f ca="1">IF(ISBLANK('C10 Entry Sheet'!A585)," ",CELL("contents",'C10 Entry Sheet'!A585))</f>
        <v xml:space="preserve"> </v>
      </c>
      <c r="C586" s="203" t="str">
        <f ca="1">IF(($B586=" ")," ",VLOOKUP($B586,'C10 Entry Sheet'!$A$16:$K$1015,2,FALSE))</f>
        <v xml:space="preserve"> </v>
      </c>
      <c r="D586" s="203" t="str">
        <f ca="1">IF(($B586=" ")," ",VLOOKUP($B586,'C10 Entry Sheet'!$A$16:$K$1015,3,FALSE))</f>
        <v xml:space="preserve"> </v>
      </c>
      <c r="E586" s="204" t="str">
        <f ca="1">IF(($B586=" ")," ",VLOOKUP($B586,'C10 Entry Sheet'!$A$16:$K$1015,6,FALSE))</f>
        <v xml:space="preserve"> </v>
      </c>
      <c r="F586" s="204" t="str">
        <f ca="1">IF(($B586=" ")," ",VLOOKUP($B586,'C10 Entry Sheet'!$A$16:$K$1015,4,FALSE))</f>
        <v xml:space="preserve"> </v>
      </c>
      <c r="G586" s="204" t="str">
        <f ca="1">IF(($B586=" ")," ",VLOOKUP($B586,'C10 Entry Sheet'!$A$16:$K$1015,5,FALSE))</f>
        <v xml:space="preserve"> </v>
      </c>
      <c r="H586" s="209" t="str">
        <f ca="1">IF(($B586=" "),"",VLOOKUP($B586,'C10 Entry Sheet'!$A$16:$K$1015,7,FALSE))</f>
        <v/>
      </c>
      <c r="I586" s="205" t="str">
        <f ca="1">IF(($B586=" ")," ",VLOOKUP($B586,'C10 Entry Sheet'!$A$16:$K$1015,8,FALSE))</f>
        <v xml:space="preserve"> </v>
      </c>
      <c r="J586" s="205" t="str">
        <f ca="1">IF(($B586=" ")," ",VLOOKUP($B586,'C10 Entry Sheet'!$A$16:$K$1015,9,FALSE))</f>
        <v xml:space="preserve"> </v>
      </c>
      <c r="K586" s="205" t="str">
        <f ca="1">IF(($B586=" ")," ",VLOOKUP($B586,'C10 Entry Sheet'!$A$16:$K$1015,10,FALSE))</f>
        <v xml:space="preserve"> </v>
      </c>
      <c r="L586" s="209" t="str">
        <f t="shared" ref="L586:M591" ca="1" si="25">IF(($B586=" "),"",0)</f>
        <v/>
      </c>
      <c r="M586" s="318" t="str">
        <f t="shared" ca="1" si="25"/>
        <v/>
      </c>
      <c r="N586" s="322" t="str">
        <f ca="1">IF(($B586=" ")," ",VLOOKUP($B586,'C10 Entry Sheet'!$A$16:$K$1015,11,FALSE))</f>
        <v xml:space="preserve"> </v>
      </c>
    </row>
    <row r="587" spans="1:14" ht="21.75" hidden="1" customHeight="1">
      <c r="A587" s="311">
        <f t="shared" si="23"/>
        <v>571</v>
      </c>
      <c r="B587" s="202" t="str">
        <f ca="1">IF(ISBLANK('C10 Entry Sheet'!A586)," ",CELL("contents",'C10 Entry Sheet'!A586))</f>
        <v xml:space="preserve"> </v>
      </c>
      <c r="C587" s="203" t="str">
        <f ca="1">IF(($B587=" ")," ",VLOOKUP($B587,'C10 Entry Sheet'!$A$16:$K$1015,2,FALSE))</f>
        <v xml:space="preserve"> </v>
      </c>
      <c r="D587" s="203" t="str">
        <f ca="1">IF(($B587=" ")," ",VLOOKUP($B587,'C10 Entry Sheet'!$A$16:$K$1015,3,FALSE))</f>
        <v xml:space="preserve"> </v>
      </c>
      <c r="E587" s="204" t="str">
        <f ca="1">IF(($B587=" ")," ",VLOOKUP($B587,'C10 Entry Sheet'!$A$16:$K$1015,6,FALSE))</f>
        <v xml:space="preserve"> </v>
      </c>
      <c r="F587" s="204" t="str">
        <f ca="1">IF(($B587=" ")," ",VLOOKUP($B587,'C10 Entry Sheet'!$A$16:$K$1015,4,FALSE))</f>
        <v xml:space="preserve"> </v>
      </c>
      <c r="G587" s="204" t="str">
        <f ca="1">IF(($B587=" ")," ",VLOOKUP($B587,'C10 Entry Sheet'!$A$16:$K$1015,5,FALSE))</f>
        <v xml:space="preserve"> </v>
      </c>
      <c r="H587" s="209" t="str">
        <f ca="1">IF(($B587=" "),"",VLOOKUP($B587,'C10 Entry Sheet'!$A$16:$K$1015,7,FALSE))</f>
        <v/>
      </c>
      <c r="I587" s="205" t="str">
        <f ca="1">IF(($B587=" ")," ",VLOOKUP($B587,'C10 Entry Sheet'!$A$16:$K$1015,8,FALSE))</f>
        <v xml:space="preserve"> </v>
      </c>
      <c r="J587" s="205" t="str">
        <f ca="1">IF(($B587=" ")," ",VLOOKUP($B587,'C10 Entry Sheet'!$A$16:$K$1015,9,FALSE))</f>
        <v xml:space="preserve"> </v>
      </c>
      <c r="K587" s="205" t="str">
        <f ca="1">IF(($B587=" ")," ",VLOOKUP($B587,'C10 Entry Sheet'!$A$16:$K$1015,10,FALSE))</f>
        <v xml:space="preserve"> </v>
      </c>
      <c r="L587" s="209" t="str">
        <f t="shared" ca="1" si="25"/>
        <v/>
      </c>
      <c r="M587" s="318" t="str">
        <f t="shared" ca="1" si="25"/>
        <v/>
      </c>
      <c r="N587" s="322" t="str">
        <f ca="1">IF(($B587=" ")," ",VLOOKUP($B587,'C10 Entry Sheet'!$A$16:$K$1015,11,FALSE))</f>
        <v xml:space="preserve"> </v>
      </c>
    </row>
    <row r="588" spans="1:14" ht="21.75" hidden="1" customHeight="1">
      <c r="A588" s="311">
        <f t="shared" si="23"/>
        <v>572</v>
      </c>
      <c r="B588" s="202" t="str">
        <f ca="1">IF(ISBLANK('C10 Entry Sheet'!A587)," ",CELL("contents",'C10 Entry Sheet'!A587))</f>
        <v xml:space="preserve"> </v>
      </c>
      <c r="C588" s="203" t="str">
        <f ca="1">IF(($B588=" ")," ",VLOOKUP($B588,'C10 Entry Sheet'!$A$16:$K$1015,2,FALSE))</f>
        <v xml:space="preserve"> </v>
      </c>
      <c r="D588" s="203" t="str">
        <f ca="1">IF(($B588=" ")," ",VLOOKUP($B588,'C10 Entry Sheet'!$A$16:$K$1015,3,FALSE))</f>
        <v xml:space="preserve"> </v>
      </c>
      <c r="E588" s="204" t="str">
        <f ca="1">IF(($B588=" ")," ",VLOOKUP($B588,'C10 Entry Sheet'!$A$16:$K$1015,6,FALSE))</f>
        <v xml:space="preserve"> </v>
      </c>
      <c r="F588" s="204" t="str">
        <f ca="1">IF(($B588=" ")," ",VLOOKUP($B588,'C10 Entry Sheet'!$A$16:$K$1015,4,FALSE))</f>
        <v xml:space="preserve"> </v>
      </c>
      <c r="G588" s="204" t="str">
        <f ca="1">IF(($B588=" ")," ",VLOOKUP($B588,'C10 Entry Sheet'!$A$16:$K$1015,5,FALSE))</f>
        <v xml:space="preserve"> </v>
      </c>
      <c r="H588" s="209" t="str">
        <f ca="1">IF(($B588=" "),"",VLOOKUP($B588,'C10 Entry Sheet'!$A$16:$K$1015,7,FALSE))</f>
        <v/>
      </c>
      <c r="I588" s="205" t="str">
        <f ca="1">IF(($B588=" ")," ",VLOOKUP($B588,'C10 Entry Sheet'!$A$16:$K$1015,8,FALSE))</f>
        <v xml:space="preserve"> </v>
      </c>
      <c r="J588" s="205" t="str">
        <f ca="1">IF(($B588=" ")," ",VLOOKUP($B588,'C10 Entry Sheet'!$A$16:$K$1015,9,FALSE))</f>
        <v xml:space="preserve"> </v>
      </c>
      <c r="K588" s="205" t="str">
        <f ca="1">IF(($B588=" ")," ",VLOOKUP($B588,'C10 Entry Sheet'!$A$16:$K$1015,10,FALSE))</f>
        <v xml:space="preserve"> </v>
      </c>
      <c r="L588" s="209" t="str">
        <f t="shared" ca="1" si="25"/>
        <v/>
      </c>
      <c r="M588" s="318" t="str">
        <f t="shared" ca="1" si="25"/>
        <v/>
      </c>
      <c r="N588" s="322" t="str">
        <f ca="1">IF(($B588=" ")," ",VLOOKUP($B588,'C10 Entry Sheet'!$A$16:$K$1015,11,FALSE))</f>
        <v xml:space="preserve"> </v>
      </c>
    </row>
    <row r="589" spans="1:14" ht="21.75" hidden="1" customHeight="1">
      <c r="A589" s="311">
        <f t="shared" si="23"/>
        <v>573</v>
      </c>
      <c r="B589" s="202" t="str">
        <f ca="1">IF(ISBLANK('C10 Entry Sheet'!A588)," ",CELL("contents",'C10 Entry Sheet'!A588))</f>
        <v xml:space="preserve"> </v>
      </c>
      <c r="C589" s="203" t="str">
        <f ca="1">IF(($B589=" ")," ",VLOOKUP($B589,'C10 Entry Sheet'!$A$16:$K$1015,2,FALSE))</f>
        <v xml:space="preserve"> </v>
      </c>
      <c r="D589" s="203" t="str">
        <f ca="1">IF(($B589=" ")," ",VLOOKUP($B589,'C10 Entry Sheet'!$A$16:$K$1015,3,FALSE))</f>
        <v xml:space="preserve"> </v>
      </c>
      <c r="E589" s="204" t="str">
        <f ca="1">IF(($B589=" ")," ",VLOOKUP($B589,'C10 Entry Sheet'!$A$16:$K$1015,6,FALSE))</f>
        <v xml:space="preserve"> </v>
      </c>
      <c r="F589" s="204" t="str">
        <f ca="1">IF(($B589=" ")," ",VLOOKUP($B589,'C10 Entry Sheet'!$A$16:$K$1015,4,FALSE))</f>
        <v xml:space="preserve"> </v>
      </c>
      <c r="G589" s="204" t="str">
        <f ca="1">IF(($B589=" ")," ",VLOOKUP($B589,'C10 Entry Sheet'!$A$16:$K$1015,5,FALSE))</f>
        <v xml:space="preserve"> </v>
      </c>
      <c r="H589" s="209" t="str">
        <f ca="1">IF(($B589=" "),"",VLOOKUP($B589,'C10 Entry Sheet'!$A$16:$K$1015,7,FALSE))</f>
        <v/>
      </c>
      <c r="I589" s="205" t="str">
        <f ca="1">IF(($B589=" ")," ",VLOOKUP($B589,'C10 Entry Sheet'!$A$16:$K$1015,8,FALSE))</f>
        <v xml:space="preserve"> </v>
      </c>
      <c r="J589" s="205" t="str">
        <f ca="1">IF(($B589=" ")," ",VLOOKUP($B589,'C10 Entry Sheet'!$A$16:$K$1015,9,FALSE))</f>
        <v xml:space="preserve"> </v>
      </c>
      <c r="K589" s="205" t="str">
        <f ca="1">IF(($B589=" ")," ",VLOOKUP($B589,'C10 Entry Sheet'!$A$16:$K$1015,10,FALSE))</f>
        <v xml:space="preserve"> </v>
      </c>
      <c r="L589" s="209" t="str">
        <f t="shared" ca="1" si="25"/>
        <v/>
      </c>
      <c r="M589" s="318" t="str">
        <f t="shared" ca="1" si="25"/>
        <v/>
      </c>
      <c r="N589" s="322" t="str">
        <f ca="1">IF(($B589=" ")," ",VLOOKUP($B589,'C10 Entry Sheet'!$A$16:$K$1015,11,FALSE))</f>
        <v xml:space="preserve"> </v>
      </c>
    </row>
    <row r="590" spans="1:14" ht="21.75" hidden="1" customHeight="1">
      <c r="A590" s="311">
        <f t="shared" si="23"/>
        <v>574</v>
      </c>
      <c r="B590" s="202" t="str">
        <f ca="1">IF(ISBLANK('C10 Entry Sheet'!A589)," ",CELL("contents",'C10 Entry Sheet'!A589))</f>
        <v xml:space="preserve"> </v>
      </c>
      <c r="C590" s="203" t="str">
        <f ca="1">IF(($B590=" ")," ",VLOOKUP($B590,'C10 Entry Sheet'!$A$16:$K$1015,2,FALSE))</f>
        <v xml:space="preserve"> </v>
      </c>
      <c r="D590" s="203" t="str">
        <f ca="1">IF(($B590=" ")," ",VLOOKUP($B590,'C10 Entry Sheet'!$A$16:$K$1015,3,FALSE))</f>
        <v xml:space="preserve"> </v>
      </c>
      <c r="E590" s="204" t="str">
        <f ca="1">IF(($B590=" ")," ",VLOOKUP($B590,'C10 Entry Sheet'!$A$16:$K$1015,6,FALSE))</f>
        <v xml:space="preserve"> </v>
      </c>
      <c r="F590" s="204" t="str">
        <f ca="1">IF(($B590=" ")," ",VLOOKUP($B590,'C10 Entry Sheet'!$A$16:$K$1015,4,FALSE))</f>
        <v xml:space="preserve"> </v>
      </c>
      <c r="G590" s="204" t="str">
        <f ca="1">IF(($B590=" ")," ",VLOOKUP($B590,'C10 Entry Sheet'!$A$16:$K$1015,5,FALSE))</f>
        <v xml:space="preserve"> </v>
      </c>
      <c r="H590" s="209" t="str">
        <f ca="1">IF(($B590=" "),"",VLOOKUP($B590,'C10 Entry Sheet'!$A$16:$K$1015,7,FALSE))</f>
        <v/>
      </c>
      <c r="I590" s="205" t="str">
        <f ca="1">IF(($B590=" ")," ",VLOOKUP($B590,'C10 Entry Sheet'!$A$16:$K$1015,8,FALSE))</f>
        <v xml:space="preserve"> </v>
      </c>
      <c r="J590" s="205" t="str">
        <f ca="1">IF(($B590=" ")," ",VLOOKUP($B590,'C10 Entry Sheet'!$A$16:$K$1015,9,FALSE))</f>
        <v xml:space="preserve"> </v>
      </c>
      <c r="K590" s="205" t="str">
        <f ca="1">IF(($B590=" ")," ",VLOOKUP($B590,'C10 Entry Sheet'!$A$16:$K$1015,10,FALSE))</f>
        <v xml:space="preserve"> </v>
      </c>
      <c r="L590" s="209" t="str">
        <f t="shared" ca="1" si="25"/>
        <v/>
      </c>
      <c r="M590" s="318" t="str">
        <f t="shared" ca="1" si="25"/>
        <v/>
      </c>
      <c r="N590" s="322" t="str">
        <f ca="1">IF(($B590=" ")," ",VLOOKUP($B590,'C10 Entry Sheet'!$A$16:$K$1015,11,FALSE))</f>
        <v xml:space="preserve"> </v>
      </c>
    </row>
    <row r="591" spans="1:14" ht="21.75" hidden="1" customHeight="1">
      <c r="A591" s="311">
        <f t="shared" si="23"/>
        <v>575</v>
      </c>
      <c r="B591" s="202" t="str">
        <f ca="1">IF(ISBLANK('C10 Entry Sheet'!A590)," ",CELL("contents",'C10 Entry Sheet'!A590))</f>
        <v xml:space="preserve"> </v>
      </c>
      <c r="C591" s="203" t="str">
        <f ca="1">IF(($B591=" ")," ",VLOOKUP($B591,'C10 Entry Sheet'!$A$16:$K$1015,2,FALSE))</f>
        <v xml:space="preserve"> </v>
      </c>
      <c r="D591" s="203" t="str">
        <f ca="1">IF(($B591=" ")," ",VLOOKUP($B591,'C10 Entry Sheet'!$A$16:$K$1015,3,FALSE))</f>
        <v xml:space="preserve"> </v>
      </c>
      <c r="E591" s="204" t="str">
        <f ca="1">IF(($B591=" ")," ",VLOOKUP($B591,'C10 Entry Sheet'!$A$16:$K$1015,6,FALSE))</f>
        <v xml:space="preserve"> </v>
      </c>
      <c r="F591" s="204" t="str">
        <f ca="1">IF(($B591=" ")," ",VLOOKUP($B591,'C10 Entry Sheet'!$A$16:$K$1015,4,FALSE))</f>
        <v xml:space="preserve"> </v>
      </c>
      <c r="G591" s="204" t="str">
        <f ca="1">IF(($B591=" ")," ",VLOOKUP($B591,'C10 Entry Sheet'!$A$16:$K$1015,5,FALSE))</f>
        <v xml:space="preserve"> </v>
      </c>
      <c r="H591" s="209" t="str">
        <f ca="1">IF(($B591=" "),"",VLOOKUP($B591,'C10 Entry Sheet'!$A$16:$K$1015,7,FALSE))</f>
        <v/>
      </c>
      <c r="I591" s="205" t="str">
        <f ca="1">IF(($B591=" ")," ",VLOOKUP($B591,'C10 Entry Sheet'!$A$16:$K$1015,8,FALSE))</f>
        <v xml:space="preserve"> </v>
      </c>
      <c r="J591" s="205" t="str">
        <f ca="1">IF(($B591=" ")," ",VLOOKUP($B591,'C10 Entry Sheet'!$A$16:$K$1015,9,FALSE))</f>
        <v xml:space="preserve"> </v>
      </c>
      <c r="K591" s="205" t="str">
        <f ca="1">IF(($B591=" ")," ",VLOOKUP($B591,'C10 Entry Sheet'!$A$16:$K$1015,10,FALSE))</f>
        <v xml:space="preserve"> </v>
      </c>
      <c r="L591" s="209" t="str">
        <f t="shared" ca="1" si="25"/>
        <v/>
      </c>
      <c r="M591" s="318" t="str">
        <f t="shared" ca="1" si="25"/>
        <v/>
      </c>
      <c r="N591" s="322" t="str">
        <f ca="1">IF(($B591=" ")," ",VLOOKUP($B591,'C10 Entry Sheet'!$A$16:$K$1015,11,FALSE))</f>
        <v xml:space="preserve"> </v>
      </c>
    </row>
    <row r="592" spans="1:14" ht="21.75" hidden="1" customHeight="1">
      <c r="A592" s="311">
        <f t="shared" si="23"/>
        <v>576</v>
      </c>
      <c r="B592" s="202" t="str">
        <f ca="1">IF(ISBLANK('C10 Entry Sheet'!A591)," ",CELL("contents",'C10 Entry Sheet'!A591))</f>
        <v xml:space="preserve"> </v>
      </c>
      <c r="C592" s="203" t="str">
        <f ca="1">IF(($B592=" ")," ",VLOOKUP($B592,'C10 Entry Sheet'!$A$16:$K$1015,2,FALSE))</f>
        <v xml:space="preserve"> </v>
      </c>
      <c r="D592" s="203" t="str">
        <f ca="1">IF(($B592=" ")," ",VLOOKUP($B592,'C10 Entry Sheet'!$A$16:$K$1015,3,FALSE))</f>
        <v xml:space="preserve"> </v>
      </c>
      <c r="E592" s="204" t="str">
        <f ca="1">IF(($B592=" ")," ",VLOOKUP($B592,'C10 Entry Sheet'!$A$16:$K$1015,6,FALSE))</f>
        <v xml:space="preserve"> </v>
      </c>
      <c r="F592" s="204" t="str">
        <f ca="1">IF(($B592=" ")," ",VLOOKUP($B592,'C10 Entry Sheet'!$A$16:$K$1015,4,FALSE))</f>
        <v xml:space="preserve"> </v>
      </c>
      <c r="G592" s="204" t="str">
        <f ca="1">IF(($B592=" ")," ",VLOOKUP($B592,'C10 Entry Sheet'!$A$16:$K$1015,5,FALSE))</f>
        <v xml:space="preserve"> </v>
      </c>
      <c r="H592" s="209" t="str">
        <f ca="1">IF(($B592=" "),"",VLOOKUP($B592,'C10 Entry Sheet'!$A$16:$K$1015,7,FALSE))</f>
        <v/>
      </c>
      <c r="I592" s="205" t="str">
        <f ca="1">IF(($B592=" ")," ",VLOOKUP($B592,'C10 Entry Sheet'!$A$16:$K$1015,8,FALSE))</f>
        <v xml:space="preserve"> </v>
      </c>
      <c r="J592" s="205" t="str">
        <f ca="1">IF(($B592=" ")," ",VLOOKUP($B592,'C10 Entry Sheet'!$A$16:$K$1015,9,FALSE))</f>
        <v xml:space="preserve"> </v>
      </c>
      <c r="K592" s="205" t="str">
        <f ca="1">IF(($B592=" ")," ",VLOOKUP($B592,'C10 Entry Sheet'!$A$16:$K$1015,10,FALSE))</f>
        <v xml:space="preserve"> </v>
      </c>
      <c r="L592" s="209" t="str">
        <f ca="1">IF(($B592=" "),"",0)</f>
        <v/>
      </c>
      <c r="M592" s="318" t="str">
        <f t="shared" ref="L592:M655" ca="1" si="26">IF(($B592=" "),"",0)</f>
        <v/>
      </c>
      <c r="N592" s="322" t="str">
        <f ca="1">IF(($B592=" ")," ",VLOOKUP($B592,'C10 Entry Sheet'!$A$16:$K$1015,11,FALSE))</f>
        <v xml:space="preserve"> </v>
      </c>
    </row>
    <row r="593" spans="1:14" ht="21.75" hidden="1" customHeight="1">
      <c r="A593" s="311">
        <f t="shared" si="23"/>
        <v>577</v>
      </c>
      <c r="B593" s="202" t="str">
        <f ca="1">IF(ISBLANK('C10 Entry Sheet'!A592)," ",CELL("contents",'C10 Entry Sheet'!A592))</f>
        <v xml:space="preserve"> </v>
      </c>
      <c r="C593" s="203" t="str">
        <f ca="1">IF(($B593=" ")," ",VLOOKUP($B593,'C10 Entry Sheet'!$A$16:$K$1015,2,FALSE))</f>
        <v xml:space="preserve"> </v>
      </c>
      <c r="D593" s="203" t="str">
        <f ca="1">IF(($B593=" ")," ",VLOOKUP($B593,'C10 Entry Sheet'!$A$16:$K$1015,3,FALSE))</f>
        <v xml:space="preserve"> </v>
      </c>
      <c r="E593" s="204" t="str">
        <f ca="1">IF(($B593=" ")," ",VLOOKUP($B593,'C10 Entry Sheet'!$A$16:$K$1015,6,FALSE))</f>
        <v xml:space="preserve"> </v>
      </c>
      <c r="F593" s="204" t="str">
        <f ca="1">IF(($B593=" ")," ",VLOOKUP($B593,'C10 Entry Sheet'!$A$16:$K$1015,4,FALSE))</f>
        <v xml:space="preserve"> </v>
      </c>
      <c r="G593" s="204" t="str">
        <f ca="1">IF(($B593=" ")," ",VLOOKUP($B593,'C10 Entry Sheet'!$A$16:$K$1015,5,FALSE))</f>
        <v xml:space="preserve"> </v>
      </c>
      <c r="H593" s="209" t="str">
        <f ca="1">IF(($B593=" "),"",VLOOKUP($B593,'C10 Entry Sheet'!$A$16:$K$1015,7,FALSE))</f>
        <v/>
      </c>
      <c r="I593" s="205" t="str">
        <f ca="1">IF(($B593=" ")," ",VLOOKUP($B593,'C10 Entry Sheet'!$A$16:$K$1015,8,FALSE))</f>
        <v xml:space="preserve"> </v>
      </c>
      <c r="J593" s="205" t="str">
        <f ca="1">IF(($B593=" ")," ",VLOOKUP($B593,'C10 Entry Sheet'!$A$16:$K$1015,9,FALSE))</f>
        <v xml:space="preserve"> </v>
      </c>
      <c r="K593" s="205" t="str">
        <f ca="1">IF(($B593=" ")," ",VLOOKUP($B593,'C10 Entry Sheet'!$A$16:$K$1015,10,FALSE))</f>
        <v xml:space="preserve"> </v>
      </c>
      <c r="L593" s="209" t="str">
        <f t="shared" ca="1" si="26"/>
        <v/>
      </c>
      <c r="M593" s="318" t="str">
        <f t="shared" ca="1" si="26"/>
        <v/>
      </c>
      <c r="N593" s="322" t="str">
        <f ca="1">IF(($B593=" ")," ",VLOOKUP($B593,'C10 Entry Sheet'!$A$16:$K$1015,11,FALSE))</f>
        <v xml:space="preserve"> </v>
      </c>
    </row>
    <row r="594" spans="1:14" ht="21.75" hidden="1" customHeight="1">
      <c r="A594" s="311">
        <f t="shared" si="23"/>
        <v>578</v>
      </c>
      <c r="B594" s="202" t="str">
        <f ca="1">IF(ISBLANK('C10 Entry Sheet'!A593)," ",CELL("contents",'C10 Entry Sheet'!A593))</f>
        <v xml:space="preserve"> </v>
      </c>
      <c r="C594" s="203" t="str">
        <f ca="1">IF(($B594=" ")," ",VLOOKUP($B594,'C10 Entry Sheet'!$A$16:$K$1015,2,FALSE))</f>
        <v xml:space="preserve"> </v>
      </c>
      <c r="D594" s="203" t="str">
        <f ca="1">IF(($B594=" ")," ",VLOOKUP($B594,'C10 Entry Sheet'!$A$16:$K$1015,3,FALSE))</f>
        <v xml:space="preserve"> </v>
      </c>
      <c r="E594" s="204" t="str">
        <f ca="1">IF(($B594=" ")," ",VLOOKUP($B594,'C10 Entry Sheet'!$A$16:$K$1015,6,FALSE))</f>
        <v xml:space="preserve"> </v>
      </c>
      <c r="F594" s="204" t="str">
        <f ca="1">IF(($B594=" ")," ",VLOOKUP($B594,'C10 Entry Sheet'!$A$16:$K$1015,4,FALSE))</f>
        <v xml:space="preserve"> </v>
      </c>
      <c r="G594" s="204" t="str">
        <f ca="1">IF(($B594=" ")," ",VLOOKUP($B594,'C10 Entry Sheet'!$A$16:$K$1015,5,FALSE))</f>
        <v xml:space="preserve"> </v>
      </c>
      <c r="H594" s="209" t="str">
        <f ca="1">IF(($B594=" "),"",VLOOKUP($B594,'C10 Entry Sheet'!$A$16:$K$1015,7,FALSE))</f>
        <v/>
      </c>
      <c r="I594" s="205" t="str">
        <f ca="1">IF(($B594=" ")," ",VLOOKUP($B594,'C10 Entry Sheet'!$A$16:$K$1015,8,FALSE))</f>
        <v xml:space="preserve"> </v>
      </c>
      <c r="J594" s="205" t="str">
        <f ca="1">IF(($B594=" ")," ",VLOOKUP($B594,'C10 Entry Sheet'!$A$16:$K$1015,9,FALSE))</f>
        <v xml:space="preserve"> </v>
      </c>
      <c r="K594" s="205" t="str">
        <f ca="1">IF(($B594=" ")," ",VLOOKUP($B594,'C10 Entry Sheet'!$A$16:$K$1015,10,FALSE))</f>
        <v xml:space="preserve"> </v>
      </c>
      <c r="L594" s="209" t="str">
        <f t="shared" ca="1" si="26"/>
        <v/>
      </c>
      <c r="M594" s="318" t="str">
        <f t="shared" ca="1" si="26"/>
        <v/>
      </c>
      <c r="N594" s="322" t="str">
        <f ca="1">IF(($B594=" ")," ",VLOOKUP($B594,'C10 Entry Sheet'!$A$16:$K$1015,11,FALSE))</f>
        <v xml:space="preserve"> </v>
      </c>
    </row>
    <row r="595" spans="1:14" ht="21.75" hidden="1" customHeight="1">
      <c r="A595" s="311">
        <f t="shared" si="23"/>
        <v>579</v>
      </c>
      <c r="B595" s="202" t="str">
        <f ca="1">IF(ISBLANK('C10 Entry Sheet'!A594)," ",CELL("contents",'C10 Entry Sheet'!A594))</f>
        <v xml:space="preserve"> </v>
      </c>
      <c r="C595" s="203" t="str">
        <f ca="1">IF(($B595=" ")," ",VLOOKUP($B595,'C10 Entry Sheet'!$A$16:$K$1015,2,FALSE))</f>
        <v xml:space="preserve"> </v>
      </c>
      <c r="D595" s="203" t="str">
        <f ca="1">IF(($B595=" ")," ",VLOOKUP($B595,'C10 Entry Sheet'!$A$16:$K$1015,3,FALSE))</f>
        <v xml:space="preserve"> </v>
      </c>
      <c r="E595" s="204" t="str">
        <f ca="1">IF(($B595=" ")," ",VLOOKUP($B595,'C10 Entry Sheet'!$A$16:$K$1015,6,FALSE))</f>
        <v xml:space="preserve"> </v>
      </c>
      <c r="F595" s="204" t="str">
        <f ca="1">IF(($B595=" ")," ",VLOOKUP($B595,'C10 Entry Sheet'!$A$16:$K$1015,4,FALSE))</f>
        <v xml:space="preserve"> </v>
      </c>
      <c r="G595" s="204" t="str">
        <f ca="1">IF(($B595=" ")," ",VLOOKUP($B595,'C10 Entry Sheet'!$A$16:$K$1015,5,FALSE))</f>
        <v xml:space="preserve"> </v>
      </c>
      <c r="H595" s="209" t="str">
        <f ca="1">IF(($B595=" "),"",VLOOKUP($B595,'C10 Entry Sheet'!$A$16:$K$1015,7,FALSE))</f>
        <v/>
      </c>
      <c r="I595" s="205" t="str">
        <f ca="1">IF(($B595=" ")," ",VLOOKUP($B595,'C10 Entry Sheet'!$A$16:$K$1015,8,FALSE))</f>
        <v xml:space="preserve"> </v>
      </c>
      <c r="J595" s="205" t="str">
        <f ca="1">IF(($B595=" ")," ",VLOOKUP($B595,'C10 Entry Sheet'!$A$16:$K$1015,9,FALSE))</f>
        <v xml:space="preserve"> </v>
      </c>
      <c r="K595" s="205" t="str">
        <f ca="1">IF(($B595=" ")," ",VLOOKUP($B595,'C10 Entry Sheet'!$A$16:$K$1015,10,FALSE))</f>
        <v xml:space="preserve"> </v>
      </c>
      <c r="L595" s="209" t="str">
        <f t="shared" ca="1" si="26"/>
        <v/>
      </c>
      <c r="M595" s="318" t="str">
        <f t="shared" ca="1" si="26"/>
        <v/>
      </c>
      <c r="N595" s="322" t="str">
        <f ca="1">IF(($B595=" ")," ",VLOOKUP($B595,'C10 Entry Sheet'!$A$16:$K$1015,11,FALSE))</f>
        <v xml:space="preserve"> </v>
      </c>
    </row>
    <row r="596" spans="1:14" ht="21.75" hidden="1" customHeight="1">
      <c r="A596" s="311">
        <f t="shared" si="23"/>
        <v>580</v>
      </c>
      <c r="B596" s="202" t="str">
        <f ca="1">IF(ISBLANK('C10 Entry Sheet'!A595)," ",CELL("contents",'C10 Entry Sheet'!A595))</f>
        <v xml:space="preserve"> </v>
      </c>
      <c r="C596" s="203" t="str">
        <f ca="1">IF(($B596=" ")," ",VLOOKUP($B596,'C10 Entry Sheet'!$A$16:$K$1015,2,FALSE))</f>
        <v xml:space="preserve"> </v>
      </c>
      <c r="D596" s="203" t="str">
        <f ca="1">IF(($B596=" ")," ",VLOOKUP($B596,'C10 Entry Sheet'!$A$16:$K$1015,3,FALSE))</f>
        <v xml:space="preserve"> </v>
      </c>
      <c r="E596" s="204" t="str">
        <f ca="1">IF(($B596=" ")," ",VLOOKUP($B596,'C10 Entry Sheet'!$A$16:$K$1015,6,FALSE))</f>
        <v xml:space="preserve"> </v>
      </c>
      <c r="F596" s="204" t="str">
        <f ca="1">IF(($B596=" ")," ",VLOOKUP($B596,'C10 Entry Sheet'!$A$16:$K$1015,4,FALSE))</f>
        <v xml:space="preserve"> </v>
      </c>
      <c r="G596" s="204" t="str">
        <f ca="1">IF(($B596=" ")," ",VLOOKUP($B596,'C10 Entry Sheet'!$A$16:$K$1015,5,FALSE))</f>
        <v xml:space="preserve"> </v>
      </c>
      <c r="H596" s="209" t="str">
        <f ca="1">IF(($B596=" "),"",VLOOKUP($B596,'C10 Entry Sheet'!$A$16:$K$1015,7,FALSE))</f>
        <v/>
      </c>
      <c r="I596" s="205" t="str">
        <f ca="1">IF(($B596=" ")," ",VLOOKUP($B596,'C10 Entry Sheet'!$A$16:$K$1015,8,FALSE))</f>
        <v xml:space="preserve"> </v>
      </c>
      <c r="J596" s="205" t="str">
        <f ca="1">IF(($B596=" ")," ",VLOOKUP($B596,'C10 Entry Sheet'!$A$16:$K$1015,9,FALSE))</f>
        <v xml:space="preserve"> </v>
      </c>
      <c r="K596" s="205" t="str">
        <f ca="1">IF(($B596=" ")," ",VLOOKUP($B596,'C10 Entry Sheet'!$A$16:$K$1015,10,FALSE))</f>
        <v xml:space="preserve"> </v>
      </c>
      <c r="L596" s="209" t="str">
        <f t="shared" ca="1" si="26"/>
        <v/>
      </c>
      <c r="M596" s="318" t="str">
        <f t="shared" ca="1" si="26"/>
        <v/>
      </c>
      <c r="N596" s="322" t="str">
        <f ca="1">IF(($B596=" ")," ",VLOOKUP($B596,'C10 Entry Sheet'!$A$16:$K$1015,11,FALSE))</f>
        <v xml:space="preserve"> </v>
      </c>
    </row>
    <row r="597" spans="1:14" ht="21.75" hidden="1" customHeight="1">
      <c r="A597" s="311">
        <f t="shared" si="23"/>
        <v>581</v>
      </c>
      <c r="B597" s="202" t="str">
        <f ca="1">IF(ISBLANK('C10 Entry Sheet'!A596)," ",CELL("contents",'C10 Entry Sheet'!A596))</f>
        <v xml:space="preserve"> </v>
      </c>
      <c r="C597" s="203" t="str">
        <f ca="1">IF(($B597=" ")," ",VLOOKUP($B597,'C10 Entry Sheet'!$A$16:$K$1015,2,FALSE))</f>
        <v xml:space="preserve"> </v>
      </c>
      <c r="D597" s="203" t="str">
        <f ca="1">IF(($B597=" ")," ",VLOOKUP($B597,'C10 Entry Sheet'!$A$16:$K$1015,3,FALSE))</f>
        <v xml:space="preserve"> </v>
      </c>
      <c r="E597" s="204" t="str">
        <f ca="1">IF(($B597=" ")," ",VLOOKUP($B597,'C10 Entry Sheet'!$A$16:$K$1015,6,FALSE))</f>
        <v xml:space="preserve"> </v>
      </c>
      <c r="F597" s="204" t="str">
        <f ca="1">IF(($B597=" ")," ",VLOOKUP($B597,'C10 Entry Sheet'!$A$16:$K$1015,4,FALSE))</f>
        <v xml:space="preserve"> </v>
      </c>
      <c r="G597" s="204" t="str">
        <f ca="1">IF(($B597=" ")," ",VLOOKUP($B597,'C10 Entry Sheet'!$A$16:$K$1015,5,FALSE))</f>
        <v xml:space="preserve"> </v>
      </c>
      <c r="H597" s="209" t="str">
        <f ca="1">IF(($B597=" "),"",VLOOKUP($B597,'C10 Entry Sheet'!$A$16:$K$1015,7,FALSE))</f>
        <v/>
      </c>
      <c r="I597" s="205" t="str">
        <f ca="1">IF(($B597=" ")," ",VLOOKUP($B597,'C10 Entry Sheet'!$A$16:$K$1015,8,FALSE))</f>
        <v xml:space="preserve"> </v>
      </c>
      <c r="J597" s="205" t="str">
        <f ca="1">IF(($B597=" ")," ",VLOOKUP($B597,'C10 Entry Sheet'!$A$16:$K$1015,9,FALSE))</f>
        <v xml:space="preserve"> </v>
      </c>
      <c r="K597" s="205" t="str">
        <f ca="1">IF(($B597=" ")," ",VLOOKUP($B597,'C10 Entry Sheet'!$A$16:$K$1015,10,FALSE))</f>
        <v xml:space="preserve"> </v>
      </c>
      <c r="L597" s="209" t="str">
        <f t="shared" ca="1" si="26"/>
        <v/>
      </c>
      <c r="M597" s="318" t="str">
        <f t="shared" ca="1" si="26"/>
        <v/>
      </c>
      <c r="N597" s="322" t="str">
        <f ca="1">IF(($B597=" ")," ",VLOOKUP($B597,'C10 Entry Sheet'!$A$16:$K$1015,11,FALSE))</f>
        <v xml:space="preserve"> </v>
      </c>
    </row>
    <row r="598" spans="1:14" ht="21.75" hidden="1" customHeight="1">
      <c r="A598" s="311">
        <f t="shared" si="23"/>
        <v>582</v>
      </c>
      <c r="B598" s="202" t="str">
        <f ca="1">IF(ISBLANK('C10 Entry Sheet'!A597)," ",CELL("contents",'C10 Entry Sheet'!A597))</f>
        <v xml:space="preserve"> </v>
      </c>
      <c r="C598" s="203" t="str">
        <f ca="1">IF(($B598=" ")," ",VLOOKUP($B598,'C10 Entry Sheet'!$A$16:$K$1015,2,FALSE))</f>
        <v xml:space="preserve"> </v>
      </c>
      <c r="D598" s="203" t="str">
        <f ca="1">IF(($B598=" ")," ",VLOOKUP($B598,'C10 Entry Sheet'!$A$16:$K$1015,3,FALSE))</f>
        <v xml:space="preserve"> </v>
      </c>
      <c r="E598" s="204" t="str">
        <f ca="1">IF(($B598=" ")," ",VLOOKUP($B598,'C10 Entry Sheet'!$A$16:$K$1015,6,FALSE))</f>
        <v xml:space="preserve"> </v>
      </c>
      <c r="F598" s="204" t="str">
        <f ca="1">IF(($B598=" ")," ",VLOOKUP($B598,'C10 Entry Sheet'!$A$16:$K$1015,4,FALSE))</f>
        <v xml:space="preserve"> </v>
      </c>
      <c r="G598" s="204" t="str">
        <f ca="1">IF(($B598=" ")," ",VLOOKUP($B598,'C10 Entry Sheet'!$A$16:$K$1015,5,FALSE))</f>
        <v xml:space="preserve"> </v>
      </c>
      <c r="H598" s="209" t="str">
        <f ca="1">IF(($B598=" "),"",VLOOKUP($B598,'C10 Entry Sheet'!$A$16:$K$1015,7,FALSE))</f>
        <v/>
      </c>
      <c r="I598" s="205" t="str">
        <f ca="1">IF(($B598=" ")," ",VLOOKUP($B598,'C10 Entry Sheet'!$A$16:$K$1015,8,FALSE))</f>
        <v xml:space="preserve"> </v>
      </c>
      <c r="J598" s="205" t="str">
        <f ca="1">IF(($B598=" ")," ",VLOOKUP($B598,'C10 Entry Sheet'!$A$16:$K$1015,9,FALSE))</f>
        <v xml:space="preserve"> </v>
      </c>
      <c r="K598" s="205" t="str">
        <f ca="1">IF(($B598=" ")," ",VLOOKUP($B598,'C10 Entry Sheet'!$A$16:$K$1015,10,FALSE))</f>
        <v xml:space="preserve"> </v>
      </c>
      <c r="L598" s="209" t="str">
        <f t="shared" ca="1" si="26"/>
        <v/>
      </c>
      <c r="M598" s="318" t="str">
        <f t="shared" ca="1" si="26"/>
        <v/>
      </c>
      <c r="N598" s="322" t="str">
        <f ca="1">IF(($B598=" ")," ",VLOOKUP($B598,'C10 Entry Sheet'!$A$16:$K$1015,11,FALSE))</f>
        <v xml:space="preserve"> </v>
      </c>
    </row>
    <row r="599" spans="1:14" ht="21.75" hidden="1" customHeight="1">
      <c r="A599" s="311">
        <f t="shared" si="23"/>
        <v>583</v>
      </c>
      <c r="B599" s="202" t="str">
        <f ca="1">IF(ISBLANK('C10 Entry Sheet'!A598)," ",CELL("contents",'C10 Entry Sheet'!A598))</f>
        <v xml:space="preserve"> </v>
      </c>
      <c r="C599" s="203" t="str">
        <f ca="1">IF(($B599=" ")," ",VLOOKUP($B599,'C10 Entry Sheet'!$A$16:$K$1015,2,FALSE))</f>
        <v xml:space="preserve"> </v>
      </c>
      <c r="D599" s="203" t="str">
        <f ca="1">IF(($B599=" ")," ",VLOOKUP($B599,'C10 Entry Sheet'!$A$16:$K$1015,3,FALSE))</f>
        <v xml:space="preserve"> </v>
      </c>
      <c r="E599" s="204" t="str">
        <f ca="1">IF(($B599=" ")," ",VLOOKUP($B599,'C10 Entry Sheet'!$A$16:$K$1015,6,FALSE))</f>
        <v xml:space="preserve"> </v>
      </c>
      <c r="F599" s="204" t="str">
        <f ca="1">IF(($B599=" ")," ",VLOOKUP($B599,'C10 Entry Sheet'!$A$16:$K$1015,4,FALSE))</f>
        <v xml:space="preserve"> </v>
      </c>
      <c r="G599" s="204" t="str">
        <f ca="1">IF(($B599=" ")," ",VLOOKUP($B599,'C10 Entry Sheet'!$A$16:$K$1015,5,FALSE))</f>
        <v xml:space="preserve"> </v>
      </c>
      <c r="H599" s="209" t="str">
        <f ca="1">IF(($B599=" "),"",VLOOKUP($B599,'C10 Entry Sheet'!$A$16:$K$1015,7,FALSE))</f>
        <v/>
      </c>
      <c r="I599" s="205" t="str">
        <f ca="1">IF(($B599=" ")," ",VLOOKUP($B599,'C10 Entry Sheet'!$A$16:$K$1015,8,FALSE))</f>
        <v xml:space="preserve"> </v>
      </c>
      <c r="J599" s="205" t="str">
        <f ca="1">IF(($B599=" ")," ",VLOOKUP($B599,'C10 Entry Sheet'!$A$16:$K$1015,9,FALSE))</f>
        <v xml:space="preserve"> </v>
      </c>
      <c r="K599" s="205" t="str">
        <f ca="1">IF(($B599=" ")," ",VLOOKUP($B599,'C10 Entry Sheet'!$A$16:$K$1015,10,FALSE))</f>
        <v xml:space="preserve"> </v>
      </c>
      <c r="L599" s="209" t="str">
        <f t="shared" ca="1" si="26"/>
        <v/>
      </c>
      <c r="M599" s="318" t="str">
        <f t="shared" ca="1" si="26"/>
        <v/>
      </c>
      <c r="N599" s="322" t="str">
        <f ca="1">IF(($B599=" ")," ",VLOOKUP($B599,'C10 Entry Sheet'!$A$16:$K$1015,11,FALSE))</f>
        <v xml:space="preserve"> </v>
      </c>
    </row>
    <row r="600" spans="1:14" ht="21.75" hidden="1" customHeight="1">
      <c r="A600" s="311">
        <f t="shared" si="23"/>
        <v>584</v>
      </c>
      <c r="B600" s="202" t="str">
        <f ca="1">IF(ISBLANK('C10 Entry Sheet'!A599)," ",CELL("contents",'C10 Entry Sheet'!A599))</f>
        <v xml:space="preserve"> </v>
      </c>
      <c r="C600" s="203" t="str">
        <f ca="1">IF(($B600=" ")," ",VLOOKUP($B600,'C10 Entry Sheet'!$A$16:$K$1015,2,FALSE))</f>
        <v xml:space="preserve"> </v>
      </c>
      <c r="D600" s="203" t="str">
        <f ca="1">IF(($B600=" ")," ",VLOOKUP($B600,'C10 Entry Sheet'!$A$16:$K$1015,3,FALSE))</f>
        <v xml:space="preserve"> </v>
      </c>
      <c r="E600" s="204" t="str">
        <f ca="1">IF(($B600=" ")," ",VLOOKUP($B600,'C10 Entry Sheet'!$A$16:$K$1015,6,FALSE))</f>
        <v xml:space="preserve"> </v>
      </c>
      <c r="F600" s="204" t="str">
        <f ca="1">IF(($B600=" ")," ",VLOOKUP($B600,'C10 Entry Sheet'!$A$16:$K$1015,4,FALSE))</f>
        <v xml:space="preserve"> </v>
      </c>
      <c r="G600" s="204" t="str">
        <f ca="1">IF(($B600=" ")," ",VLOOKUP($B600,'C10 Entry Sheet'!$A$16:$K$1015,5,FALSE))</f>
        <v xml:space="preserve"> </v>
      </c>
      <c r="H600" s="209" t="str">
        <f ca="1">IF(($B600=" "),"",VLOOKUP($B600,'C10 Entry Sheet'!$A$16:$K$1015,7,FALSE))</f>
        <v/>
      </c>
      <c r="I600" s="205" t="str">
        <f ca="1">IF(($B600=" ")," ",VLOOKUP($B600,'C10 Entry Sheet'!$A$16:$K$1015,8,FALSE))</f>
        <v xml:space="preserve"> </v>
      </c>
      <c r="J600" s="205" t="str">
        <f ca="1">IF(($B600=" ")," ",VLOOKUP($B600,'C10 Entry Sheet'!$A$16:$K$1015,9,FALSE))</f>
        <v xml:space="preserve"> </v>
      </c>
      <c r="K600" s="205" t="str">
        <f ca="1">IF(($B600=" ")," ",VLOOKUP($B600,'C10 Entry Sheet'!$A$16:$K$1015,10,FALSE))</f>
        <v xml:space="preserve"> </v>
      </c>
      <c r="L600" s="209" t="str">
        <f t="shared" ca="1" si="26"/>
        <v/>
      </c>
      <c r="M600" s="318" t="str">
        <f t="shared" ca="1" si="26"/>
        <v/>
      </c>
      <c r="N600" s="322" t="str">
        <f ca="1">IF(($B600=" ")," ",VLOOKUP($B600,'C10 Entry Sheet'!$A$16:$K$1015,11,FALSE))</f>
        <v xml:space="preserve"> </v>
      </c>
    </row>
    <row r="601" spans="1:14" ht="21.75" hidden="1" customHeight="1">
      <c r="A601" s="311">
        <f t="shared" si="23"/>
        <v>585</v>
      </c>
      <c r="B601" s="202" t="str">
        <f ca="1">IF(ISBLANK('C10 Entry Sheet'!A600)," ",CELL("contents",'C10 Entry Sheet'!A600))</f>
        <v xml:space="preserve"> </v>
      </c>
      <c r="C601" s="203" t="str">
        <f ca="1">IF(($B601=" ")," ",VLOOKUP($B601,'C10 Entry Sheet'!$A$16:$K$1015,2,FALSE))</f>
        <v xml:space="preserve"> </v>
      </c>
      <c r="D601" s="203" t="str">
        <f ca="1">IF(($B601=" ")," ",VLOOKUP($B601,'C10 Entry Sheet'!$A$16:$K$1015,3,FALSE))</f>
        <v xml:space="preserve"> </v>
      </c>
      <c r="E601" s="204" t="str">
        <f ca="1">IF(($B601=" ")," ",VLOOKUP($B601,'C10 Entry Sheet'!$A$16:$K$1015,6,FALSE))</f>
        <v xml:space="preserve"> </v>
      </c>
      <c r="F601" s="204" t="str">
        <f ca="1">IF(($B601=" ")," ",VLOOKUP($B601,'C10 Entry Sheet'!$A$16:$K$1015,4,FALSE))</f>
        <v xml:space="preserve"> </v>
      </c>
      <c r="G601" s="204" t="str">
        <f ca="1">IF(($B601=" ")," ",VLOOKUP($B601,'C10 Entry Sheet'!$A$16:$K$1015,5,FALSE))</f>
        <v xml:space="preserve"> </v>
      </c>
      <c r="H601" s="209" t="str">
        <f ca="1">IF(($B601=" "),"",VLOOKUP($B601,'C10 Entry Sheet'!$A$16:$K$1015,7,FALSE))</f>
        <v/>
      </c>
      <c r="I601" s="205" t="str">
        <f ca="1">IF(($B601=" ")," ",VLOOKUP($B601,'C10 Entry Sheet'!$A$16:$K$1015,8,FALSE))</f>
        <v xml:space="preserve"> </v>
      </c>
      <c r="J601" s="205" t="str">
        <f ca="1">IF(($B601=" ")," ",VLOOKUP($B601,'C10 Entry Sheet'!$A$16:$K$1015,9,FALSE))</f>
        <v xml:space="preserve"> </v>
      </c>
      <c r="K601" s="205" t="str">
        <f ca="1">IF(($B601=" ")," ",VLOOKUP($B601,'C10 Entry Sheet'!$A$16:$K$1015,10,FALSE))</f>
        <v xml:space="preserve"> </v>
      </c>
      <c r="L601" s="209" t="str">
        <f t="shared" ca="1" si="26"/>
        <v/>
      </c>
      <c r="M601" s="318" t="str">
        <f t="shared" ca="1" si="26"/>
        <v/>
      </c>
      <c r="N601" s="322" t="str">
        <f ca="1">IF(($B601=" ")," ",VLOOKUP($B601,'C10 Entry Sheet'!$A$16:$K$1015,11,FALSE))</f>
        <v xml:space="preserve"> </v>
      </c>
    </row>
    <row r="602" spans="1:14" ht="21.75" hidden="1" customHeight="1">
      <c r="A602" s="311">
        <f t="shared" si="23"/>
        <v>586</v>
      </c>
      <c r="B602" s="202" t="str">
        <f ca="1">IF(ISBLANK('C10 Entry Sheet'!A601)," ",CELL("contents",'C10 Entry Sheet'!A601))</f>
        <v xml:space="preserve"> </v>
      </c>
      <c r="C602" s="203" t="str">
        <f ca="1">IF(($B602=" ")," ",VLOOKUP($B602,'C10 Entry Sheet'!$A$16:$K$1015,2,FALSE))</f>
        <v xml:space="preserve"> </v>
      </c>
      <c r="D602" s="203" t="str">
        <f ca="1">IF(($B602=" ")," ",VLOOKUP($B602,'C10 Entry Sheet'!$A$16:$K$1015,3,FALSE))</f>
        <v xml:space="preserve"> </v>
      </c>
      <c r="E602" s="204" t="str">
        <f ca="1">IF(($B602=" ")," ",VLOOKUP($B602,'C10 Entry Sheet'!$A$16:$K$1015,6,FALSE))</f>
        <v xml:space="preserve"> </v>
      </c>
      <c r="F602" s="204" t="str">
        <f ca="1">IF(($B602=" ")," ",VLOOKUP($B602,'C10 Entry Sheet'!$A$16:$K$1015,4,FALSE))</f>
        <v xml:space="preserve"> </v>
      </c>
      <c r="G602" s="204" t="str">
        <f ca="1">IF(($B602=" ")," ",VLOOKUP($B602,'C10 Entry Sheet'!$A$16:$K$1015,5,FALSE))</f>
        <v xml:space="preserve"> </v>
      </c>
      <c r="H602" s="209" t="str">
        <f ca="1">IF(($B602=" "),"",VLOOKUP($B602,'C10 Entry Sheet'!$A$16:$K$1015,7,FALSE))</f>
        <v/>
      </c>
      <c r="I602" s="205" t="str">
        <f ca="1">IF(($B602=" ")," ",VLOOKUP($B602,'C10 Entry Sheet'!$A$16:$K$1015,8,FALSE))</f>
        <v xml:space="preserve"> </v>
      </c>
      <c r="J602" s="205" t="str">
        <f ca="1">IF(($B602=" ")," ",VLOOKUP($B602,'C10 Entry Sheet'!$A$16:$K$1015,9,FALSE))</f>
        <v xml:space="preserve"> </v>
      </c>
      <c r="K602" s="205" t="str">
        <f ca="1">IF(($B602=" ")," ",VLOOKUP($B602,'C10 Entry Sheet'!$A$16:$K$1015,10,FALSE))</f>
        <v xml:space="preserve"> </v>
      </c>
      <c r="L602" s="209" t="str">
        <f t="shared" ca="1" si="26"/>
        <v/>
      </c>
      <c r="M602" s="318" t="str">
        <f t="shared" ca="1" si="26"/>
        <v/>
      </c>
      <c r="N602" s="322" t="str">
        <f ca="1">IF(($B602=" ")," ",VLOOKUP($B602,'C10 Entry Sheet'!$A$16:$K$1015,11,FALSE))</f>
        <v xml:space="preserve"> </v>
      </c>
    </row>
    <row r="603" spans="1:14" ht="21.75" hidden="1" customHeight="1">
      <c r="A603" s="311">
        <f t="shared" si="23"/>
        <v>587</v>
      </c>
      <c r="B603" s="202" t="str">
        <f ca="1">IF(ISBLANK('C10 Entry Sheet'!A602)," ",CELL("contents",'C10 Entry Sheet'!A602))</f>
        <v xml:space="preserve"> </v>
      </c>
      <c r="C603" s="203" t="str">
        <f ca="1">IF(($B603=" ")," ",VLOOKUP($B603,'C10 Entry Sheet'!$A$16:$K$1015,2,FALSE))</f>
        <v xml:space="preserve"> </v>
      </c>
      <c r="D603" s="203" t="str">
        <f ca="1">IF(($B603=" ")," ",VLOOKUP($B603,'C10 Entry Sheet'!$A$16:$K$1015,3,FALSE))</f>
        <v xml:space="preserve"> </v>
      </c>
      <c r="E603" s="204" t="str">
        <f ca="1">IF(($B603=" ")," ",VLOOKUP($B603,'C10 Entry Sheet'!$A$16:$K$1015,6,FALSE))</f>
        <v xml:space="preserve"> </v>
      </c>
      <c r="F603" s="204" t="str">
        <f ca="1">IF(($B603=" ")," ",VLOOKUP($B603,'C10 Entry Sheet'!$A$16:$K$1015,4,FALSE))</f>
        <v xml:space="preserve"> </v>
      </c>
      <c r="G603" s="204" t="str">
        <f ca="1">IF(($B603=" ")," ",VLOOKUP($B603,'C10 Entry Sheet'!$A$16:$K$1015,5,FALSE))</f>
        <v xml:space="preserve"> </v>
      </c>
      <c r="H603" s="209" t="str">
        <f ca="1">IF(($B603=" "),"",VLOOKUP($B603,'C10 Entry Sheet'!$A$16:$K$1015,7,FALSE))</f>
        <v/>
      </c>
      <c r="I603" s="205" t="str">
        <f ca="1">IF(($B603=" ")," ",VLOOKUP($B603,'C10 Entry Sheet'!$A$16:$K$1015,8,FALSE))</f>
        <v xml:space="preserve"> </v>
      </c>
      <c r="J603" s="205" t="str">
        <f ca="1">IF(($B603=" ")," ",VLOOKUP($B603,'C10 Entry Sheet'!$A$16:$K$1015,9,FALSE))</f>
        <v xml:space="preserve"> </v>
      </c>
      <c r="K603" s="205" t="str">
        <f ca="1">IF(($B603=" ")," ",VLOOKUP($B603,'C10 Entry Sheet'!$A$16:$K$1015,10,FALSE))</f>
        <v xml:space="preserve"> </v>
      </c>
      <c r="L603" s="209" t="str">
        <f t="shared" ca="1" si="26"/>
        <v/>
      </c>
      <c r="M603" s="318" t="str">
        <f t="shared" ca="1" si="26"/>
        <v/>
      </c>
      <c r="N603" s="322" t="str">
        <f ca="1">IF(($B603=" ")," ",VLOOKUP($B603,'C10 Entry Sheet'!$A$16:$K$1015,11,FALSE))</f>
        <v xml:space="preserve"> </v>
      </c>
    </row>
    <row r="604" spans="1:14" ht="21.75" hidden="1" customHeight="1">
      <c r="A604" s="311">
        <f t="shared" si="23"/>
        <v>588</v>
      </c>
      <c r="B604" s="202" t="str">
        <f ca="1">IF(ISBLANK('C10 Entry Sheet'!A603)," ",CELL("contents",'C10 Entry Sheet'!A603))</f>
        <v xml:space="preserve"> </v>
      </c>
      <c r="C604" s="203" t="str">
        <f ca="1">IF(($B604=" ")," ",VLOOKUP($B604,'C10 Entry Sheet'!$A$16:$K$1015,2,FALSE))</f>
        <v xml:space="preserve"> </v>
      </c>
      <c r="D604" s="203" t="str">
        <f ca="1">IF(($B604=" ")," ",VLOOKUP($B604,'C10 Entry Sheet'!$A$16:$K$1015,3,FALSE))</f>
        <v xml:space="preserve"> </v>
      </c>
      <c r="E604" s="204" t="str">
        <f ca="1">IF(($B604=" ")," ",VLOOKUP($B604,'C10 Entry Sheet'!$A$16:$K$1015,6,FALSE))</f>
        <v xml:space="preserve"> </v>
      </c>
      <c r="F604" s="204" t="str">
        <f ca="1">IF(($B604=" ")," ",VLOOKUP($B604,'C10 Entry Sheet'!$A$16:$K$1015,4,FALSE))</f>
        <v xml:space="preserve"> </v>
      </c>
      <c r="G604" s="204" t="str">
        <f ca="1">IF(($B604=" ")," ",VLOOKUP($B604,'C10 Entry Sheet'!$A$16:$K$1015,5,FALSE))</f>
        <v xml:space="preserve"> </v>
      </c>
      <c r="H604" s="209" t="str">
        <f ca="1">IF(($B604=" "),"",VLOOKUP($B604,'C10 Entry Sheet'!$A$16:$K$1015,7,FALSE))</f>
        <v/>
      </c>
      <c r="I604" s="205" t="str">
        <f ca="1">IF(($B604=" ")," ",VLOOKUP($B604,'C10 Entry Sheet'!$A$16:$K$1015,8,FALSE))</f>
        <v xml:space="preserve"> </v>
      </c>
      <c r="J604" s="205" t="str">
        <f ca="1">IF(($B604=" ")," ",VLOOKUP($B604,'C10 Entry Sheet'!$A$16:$K$1015,9,FALSE))</f>
        <v xml:space="preserve"> </v>
      </c>
      <c r="K604" s="205" t="str">
        <f ca="1">IF(($B604=" ")," ",VLOOKUP($B604,'C10 Entry Sheet'!$A$16:$K$1015,10,FALSE))</f>
        <v xml:space="preserve"> </v>
      </c>
      <c r="L604" s="209" t="str">
        <f t="shared" ca="1" si="26"/>
        <v/>
      </c>
      <c r="M604" s="318" t="str">
        <f t="shared" ca="1" si="26"/>
        <v/>
      </c>
      <c r="N604" s="322" t="str">
        <f ca="1">IF(($B604=" ")," ",VLOOKUP($B604,'C10 Entry Sheet'!$A$16:$K$1015,11,FALSE))</f>
        <v xml:space="preserve"> </v>
      </c>
    </row>
    <row r="605" spans="1:14" ht="21.75" hidden="1" customHeight="1">
      <c r="A605" s="311">
        <f t="shared" si="23"/>
        <v>589</v>
      </c>
      <c r="B605" s="202" t="str">
        <f ca="1">IF(ISBLANK('C10 Entry Sheet'!A604)," ",CELL("contents",'C10 Entry Sheet'!A604))</f>
        <v xml:space="preserve"> </v>
      </c>
      <c r="C605" s="203" t="str">
        <f ca="1">IF(($B605=" ")," ",VLOOKUP($B605,'C10 Entry Sheet'!$A$16:$K$1015,2,FALSE))</f>
        <v xml:space="preserve"> </v>
      </c>
      <c r="D605" s="203" t="str">
        <f ca="1">IF(($B605=" ")," ",VLOOKUP($B605,'C10 Entry Sheet'!$A$16:$K$1015,3,FALSE))</f>
        <v xml:space="preserve"> </v>
      </c>
      <c r="E605" s="204" t="str">
        <f ca="1">IF(($B605=" ")," ",VLOOKUP($B605,'C10 Entry Sheet'!$A$16:$K$1015,6,FALSE))</f>
        <v xml:space="preserve"> </v>
      </c>
      <c r="F605" s="204" t="str">
        <f ca="1">IF(($B605=" ")," ",VLOOKUP($B605,'C10 Entry Sheet'!$A$16:$K$1015,4,FALSE))</f>
        <v xml:space="preserve"> </v>
      </c>
      <c r="G605" s="204" t="str">
        <f ca="1">IF(($B605=" ")," ",VLOOKUP($B605,'C10 Entry Sheet'!$A$16:$K$1015,5,FALSE))</f>
        <v xml:space="preserve"> </v>
      </c>
      <c r="H605" s="209" t="str">
        <f ca="1">IF(($B605=" "),"",VLOOKUP($B605,'C10 Entry Sheet'!$A$16:$K$1015,7,FALSE))</f>
        <v/>
      </c>
      <c r="I605" s="205" t="str">
        <f ca="1">IF(($B605=" ")," ",VLOOKUP($B605,'C10 Entry Sheet'!$A$16:$K$1015,8,FALSE))</f>
        <v xml:space="preserve"> </v>
      </c>
      <c r="J605" s="205" t="str">
        <f ca="1">IF(($B605=" ")," ",VLOOKUP($B605,'C10 Entry Sheet'!$A$16:$K$1015,9,FALSE))</f>
        <v xml:space="preserve"> </v>
      </c>
      <c r="K605" s="205" t="str">
        <f ca="1">IF(($B605=" ")," ",VLOOKUP($B605,'C10 Entry Sheet'!$A$16:$K$1015,10,FALSE))</f>
        <v xml:space="preserve"> </v>
      </c>
      <c r="L605" s="209" t="str">
        <f t="shared" ca="1" si="26"/>
        <v/>
      </c>
      <c r="M605" s="318" t="str">
        <f t="shared" ca="1" si="26"/>
        <v/>
      </c>
      <c r="N605" s="322" t="str">
        <f ca="1">IF(($B605=" ")," ",VLOOKUP($B605,'C10 Entry Sheet'!$A$16:$K$1015,11,FALSE))</f>
        <v xml:space="preserve"> </v>
      </c>
    </row>
    <row r="606" spans="1:14" ht="21.75" hidden="1" customHeight="1">
      <c r="A606" s="311">
        <f t="shared" si="23"/>
        <v>590</v>
      </c>
      <c r="B606" s="202" t="str">
        <f ca="1">IF(ISBLANK('C10 Entry Sheet'!A605)," ",CELL("contents",'C10 Entry Sheet'!A605))</f>
        <v xml:space="preserve"> </v>
      </c>
      <c r="C606" s="203" t="str">
        <f ca="1">IF(($B606=" ")," ",VLOOKUP($B606,'C10 Entry Sheet'!$A$16:$K$1015,2,FALSE))</f>
        <v xml:space="preserve"> </v>
      </c>
      <c r="D606" s="203" t="str">
        <f ca="1">IF(($B606=" ")," ",VLOOKUP($B606,'C10 Entry Sheet'!$A$16:$K$1015,3,FALSE))</f>
        <v xml:space="preserve"> </v>
      </c>
      <c r="E606" s="204" t="str">
        <f ca="1">IF(($B606=" ")," ",VLOOKUP($B606,'C10 Entry Sheet'!$A$16:$K$1015,6,FALSE))</f>
        <v xml:space="preserve"> </v>
      </c>
      <c r="F606" s="204" t="str">
        <f ca="1">IF(($B606=" ")," ",VLOOKUP($B606,'C10 Entry Sheet'!$A$16:$K$1015,4,FALSE))</f>
        <v xml:space="preserve"> </v>
      </c>
      <c r="G606" s="204" t="str">
        <f ca="1">IF(($B606=" ")," ",VLOOKUP($B606,'C10 Entry Sheet'!$A$16:$K$1015,5,FALSE))</f>
        <v xml:space="preserve"> </v>
      </c>
      <c r="H606" s="209" t="str">
        <f ca="1">IF(($B606=" "),"",VLOOKUP($B606,'C10 Entry Sheet'!$A$16:$K$1015,7,FALSE))</f>
        <v/>
      </c>
      <c r="I606" s="205" t="str">
        <f ca="1">IF(($B606=" ")," ",VLOOKUP($B606,'C10 Entry Sheet'!$A$16:$K$1015,8,FALSE))</f>
        <v xml:space="preserve"> </v>
      </c>
      <c r="J606" s="205" t="str">
        <f ca="1">IF(($B606=" ")," ",VLOOKUP($B606,'C10 Entry Sheet'!$A$16:$K$1015,9,FALSE))</f>
        <v xml:space="preserve"> </v>
      </c>
      <c r="K606" s="205" t="str">
        <f ca="1">IF(($B606=" ")," ",VLOOKUP($B606,'C10 Entry Sheet'!$A$16:$K$1015,10,FALSE))</f>
        <v xml:space="preserve"> </v>
      </c>
      <c r="L606" s="209" t="str">
        <f t="shared" ca="1" si="26"/>
        <v/>
      </c>
      <c r="M606" s="318" t="str">
        <f t="shared" ca="1" si="26"/>
        <v/>
      </c>
      <c r="N606" s="322" t="str">
        <f ca="1">IF(($B606=" ")," ",VLOOKUP($B606,'C10 Entry Sheet'!$A$16:$K$1015,11,FALSE))</f>
        <v xml:space="preserve"> </v>
      </c>
    </row>
    <row r="607" spans="1:14" ht="21.75" hidden="1" customHeight="1">
      <c r="A607" s="311">
        <f t="shared" si="23"/>
        <v>591</v>
      </c>
      <c r="B607" s="202" t="str">
        <f ca="1">IF(ISBLANK('C10 Entry Sheet'!A606)," ",CELL("contents",'C10 Entry Sheet'!A606))</f>
        <v xml:space="preserve"> </v>
      </c>
      <c r="C607" s="203" t="str">
        <f ca="1">IF(($B607=" ")," ",VLOOKUP($B607,'C10 Entry Sheet'!$A$16:$K$1015,2,FALSE))</f>
        <v xml:space="preserve"> </v>
      </c>
      <c r="D607" s="203" t="str">
        <f ca="1">IF(($B607=" ")," ",VLOOKUP($B607,'C10 Entry Sheet'!$A$16:$K$1015,3,FALSE))</f>
        <v xml:space="preserve"> </v>
      </c>
      <c r="E607" s="204" t="str">
        <f ca="1">IF(($B607=" ")," ",VLOOKUP($B607,'C10 Entry Sheet'!$A$16:$K$1015,6,FALSE))</f>
        <v xml:space="preserve"> </v>
      </c>
      <c r="F607" s="204" t="str">
        <f ca="1">IF(($B607=" ")," ",VLOOKUP($B607,'C10 Entry Sheet'!$A$16:$K$1015,4,FALSE))</f>
        <v xml:space="preserve"> </v>
      </c>
      <c r="G607" s="204" t="str">
        <f ca="1">IF(($B607=" ")," ",VLOOKUP($B607,'C10 Entry Sheet'!$A$16:$K$1015,5,FALSE))</f>
        <v xml:space="preserve"> </v>
      </c>
      <c r="H607" s="209" t="str">
        <f ca="1">IF(($B607=" "),"",VLOOKUP($B607,'C10 Entry Sheet'!$A$16:$K$1015,7,FALSE))</f>
        <v/>
      </c>
      <c r="I607" s="205" t="str">
        <f ca="1">IF(($B607=" ")," ",VLOOKUP($B607,'C10 Entry Sheet'!$A$16:$K$1015,8,FALSE))</f>
        <v xml:space="preserve"> </v>
      </c>
      <c r="J607" s="205" t="str">
        <f ca="1">IF(($B607=" ")," ",VLOOKUP($B607,'C10 Entry Sheet'!$A$16:$K$1015,9,FALSE))</f>
        <v xml:space="preserve"> </v>
      </c>
      <c r="K607" s="205" t="str">
        <f ca="1">IF(($B607=" ")," ",VLOOKUP($B607,'C10 Entry Sheet'!$A$16:$K$1015,10,FALSE))</f>
        <v xml:space="preserve"> </v>
      </c>
      <c r="L607" s="209" t="str">
        <f t="shared" ca="1" si="26"/>
        <v/>
      </c>
      <c r="M607" s="318" t="str">
        <f t="shared" ca="1" si="26"/>
        <v/>
      </c>
      <c r="N607" s="322" t="str">
        <f ca="1">IF(($B607=" ")," ",VLOOKUP($B607,'C10 Entry Sheet'!$A$16:$K$1015,11,FALSE))</f>
        <v xml:space="preserve"> </v>
      </c>
    </row>
    <row r="608" spans="1:14" ht="21.75" hidden="1" customHeight="1">
      <c r="A608" s="311">
        <f t="shared" si="23"/>
        <v>592</v>
      </c>
      <c r="B608" s="202" t="str">
        <f ca="1">IF(ISBLANK('C10 Entry Sheet'!A607)," ",CELL("contents",'C10 Entry Sheet'!A607))</f>
        <v xml:space="preserve"> </v>
      </c>
      <c r="C608" s="203" t="str">
        <f ca="1">IF(($B608=" ")," ",VLOOKUP($B608,'C10 Entry Sheet'!$A$16:$K$1015,2,FALSE))</f>
        <v xml:space="preserve"> </v>
      </c>
      <c r="D608" s="203" t="str">
        <f ca="1">IF(($B608=" ")," ",VLOOKUP($B608,'C10 Entry Sheet'!$A$16:$K$1015,3,FALSE))</f>
        <v xml:space="preserve"> </v>
      </c>
      <c r="E608" s="204" t="str">
        <f ca="1">IF(($B608=" ")," ",VLOOKUP($B608,'C10 Entry Sheet'!$A$16:$K$1015,6,FALSE))</f>
        <v xml:space="preserve"> </v>
      </c>
      <c r="F608" s="204" t="str">
        <f ca="1">IF(($B608=" ")," ",VLOOKUP($B608,'C10 Entry Sheet'!$A$16:$K$1015,4,FALSE))</f>
        <v xml:space="preserve"> </v>
      </c>
      <c r="G608" s="204" t="str">
        <f ca="1">IF(($B608=" ")," ",VLOOKUP($B608,'C10 Entry Sheet'!$A$16:$K$1015,5,FALSE))</f>
        <v xml:space="preserve"> </v>
      </c>
      <c r="H608" s="209" t="str">
        <f ca="1">IF(($B608=" "),"",VLOOKUP($B608,'C10 Entry Sheet'!$A$16:$K$1015,7,FALSE))</f>
        <v/>
      </c>
      <c r="I608" s="205" t="str">
        <f ca="1">IF(($B608=" ")," ",VLOOKUP($B608,'C10 Entry Sheet'!$A$16:$K$1015,8,FALSE))</f>
        <v xml:space="preserve"> </v>
      </c>
      <c r="J608" s="205" t="str">
        <f ca="1">IF(($B608=" ")," ",VLOOKUP($B608,'C10 Entry Sheet'!$A$16:$K$1015,9,FALSE))</f>
        <v xml:space="preserve"> </v>
      </c>
      <c r="K608" s="205" t="str">
        <f ca="1">IF(($B608=" ")," ",VLOOKUP($B608,'C10 Entry Sheet'!$A$16:$K$1015,10,FALSE))</f>
        <v xml:space="preserve"> </v>
      </c>
      <c r="L608" s="209" t="str">
        <f t="shared" ca="1" si="26"/>
        <v/>
      </c>
      <c r="M608" s="318" t="str">
        <f t="shared" ca="1" si="26"/>
        <v/>
      </c>
      <c r="N608" s="322" t="str">
        <f ca="1">IF(($B608=" ")," ",VLOOKUP($B608,'C10 Entry Sheet'!$A$16:$K$1015,11,FALSE))</f>
        <v xml:space="preserve"> </v>
      </c>
    </row>
    <row r="609" spans="1:14" ht="21.75" hidden="1" customHeight="1">
      <c r="A609" s="311">
        <f t="shared" si="23"/>
        <v>593</v>
      </c>
      <c r="B609" s="202" t="str">
        <f ca="1">IF(ISBLANK('C10 Entry Sheet'!A608)," ",CELL("contents",'C10 Entry Sheet'!A608))</f>
        <v xml:space="preserve"> </v>
      </c>
      <c r="C609" s="203" t="str">
        <f ca="1">IF(($B609=" ")," ",VLOOKUP($B609,'C10 Entry Sheet'!$A$16:$K$1015,2,FALSE))</f>
        <v xml:space="preserve"> </v>
      </c>
      <c r="D609" s="203" t="str">
        <f ca="1">IF(($B609=" ")," ",VLOOKUP($B609,'C10 Entry Sheet'!$A$16:$K$1015,3,FALSE))</f>
        <v xml:space="preserve"> </v>
      </c>
      <c r="E609" s="204" t="str">
        <f ca="1">IF(($B609=" ")," ",VLOOKUP($B609,'C10 Entry Sheet'!$A$16:$K$1015,6,FALSE))</f>
        <v xml:space="preserve"> </v>
      </c>
      <c r="F609" s="204" t="str">
        <f ca="1">IF(($B609=" ")," ",VLOOKUP($B609,'C10 Entry Sheet'!$A$16:$K$1015,4,FALSE))</f>
        <v xml:space="preserve"> </v>
      </c>
      <c r="G609" s="204" t="str">
        <f ca="1">IF(($B609=" ")," ",VLOOKUP($B609,'C10 Entry Sheet'!$A$16:$K$1015,5,FALSE))</f>
        <v xml:space="preserve"> </v>
      </c>
      <c r="H609" s="209" t="str">
        <f ca="1">IF(($B609=" "),"",VLOOKUP($B609,'C10 Entry Sheet'!$A$16:$K$1015,7,FALSE))</f>
        <v/>
      </c>
      <c r="I609" s="205" t="str">
        <f ca="1">IF(($B609=" ")," ",VLOOKUP($B609,'C10 Entry Sheet'!$A$16:$K$1015,8,FALSE))</f>
        <v xml:space="preserve"> </v>
      </c>
      <c r="J609" s="205" t="str">
        <f ca="1">IF(($B609=" ")," ",VLOOKUP($B609,'C10 Entry Sheet'!$A$16:$K$1015,9,FALSE))</f>
        <v xml:space="preserve"> </v>
      </c>
      <c r="K609" s="205" t="str">
        <f ca="1">IF(($B609=" ")," ",VLOOKUP($B609,'C10 Entry Sheet'!$A$16:$K$1015,10,FALSE))</f>
        <v xml:space="preserve"> </v>
      </c>
      <c r="L609" s="209" t="str">
        <f t="shared" ca="1" si="26"/>
        <v/>
      </c>
      <c r="M609" s="318" t="str">
        <f t="shared" ca="1" si="26"/>
        <v/>
      </c>
      <c r="N609" s="322" t="str">
        <f ca="1">IF(($B609=" ")," ",VLOOKUP($B609,'C10 Entry Sheet'!$A$16:$K$1015,11,FALSE))</f>
        <v xml:space="preserve"> </v>
      </c>
    </row>
    <row r="610" spans="1:14" ht="21.75" hidden="1" customHeight="1">
      <c r="A610" s="311">
        <f t="shared" si="23"/>
        <v>594</v>
      </c>
      <c r="B610" s="202" t="str">
        <f ca="1">IF(ISBLANK('C10 Entry Sheet'!A609)," ",CELL("contents",'C10 Entry Sheet'!A609))</f>
        <v xml:space="preserve"> </v>
      </c>
      <c r="C610" s="203" t="str">
        <f ca="1">IF(($B610=" ")," ",VLOOKUP($B610,'C10 Entry Sheet'!$A$16:$K$1015,2,FALSE))</f>
        <v xml:space="preserve"> </v>
      </c>
      <c r="D610" s="203" t="str">
        <f ca="1">IF(($B610=" ")," ",VLOOKUP($B610,'C10 Entry Sheet'!$A$16:$K$1015,3,FALSE))</f>
        <v xml:space="preserve"> </v>
      </c>
      <c r="E610" s="204" t="str">
        <f ca="1">IF(($B610=" ")," ",VLOOKUP($B610,'C10 Entry Sheet'!$A$16:$K$1015,6,FALSE))</f>
        <v xml:space="preserve"> </v>
      </c>
      <c r="F610" s="204" t="str">
        <f ca="1">IF(($B610=" ")," ",VLOOKUP($B610,'C10 Entry Sheet'!$A$16:$K$1015,4,FALSE))</f>
        <v xml:space="preserve"> </v>
      </c>
      <c r="G610" s="204" t="str">
        <f ca="1">IF(($B610=" ")," ",VLOOKUP($B610,'C10 Entry Sheet'!$A$16:$K$1015,5,FALSE))</f>
        <v xml:space="preserve"> </v>
      </c>
      <c r="H610" s="209" t="str">
        <f ca="1">IF(($B610=" "),"",VLOOKUP($B610,'C10 Entry Sheet'!$A$16:$K$1015,7,FALSE))</f>
        <v/>
      </c>
      <c r="I610" s="205" t="str">
        <f ca="1">IF(($B610=" ")," ",VLOOKUP($B610,'C10 Entry Sheet'!$A$16:$K$1015,8,FALSE))</f>
        <v xml:space="preserve"> </v>
      </c>
      <c r="J610" s="205" t="str">
        <f ca="1">IF(($B610=" ")," ",VLOOKUP($B610,'C10 Entry Sheet'!$A$16:$K$1015,9,FALSE))</f>
        <v xml:space="preserve"> </v>
      </c>
      <c r="K610" s="205" t="str">
        <f ca="1">IF(($B610=" ")," ",VLOOKUP($B610,'C10 Entry Sheet'!$A$16:$K$1015,10,FALSE))</f>
        <v xml:space="preserve"> </v>
      </c>
      <c r="L610" s="209" t="str">
        <f t="shared" ca="1" si="26"/>
        <v/>
      </c>
      <c r="M610" s="318" t="str">
        <f t="shared" ca="1" si="26"/>
        <v/>
      </c>
      <c r="N610" s="322" t="str">
        <f ca="1">IF(($B610=" ")," ",VLOOKUP($B610,'C10 Entry Sheet'!$A$16:$K$1015,11,FALSE))</f>
        <v xml:space="preserve"> </v>
      </c>
    </row>
    <row r="611" spans="1:14" ht="21.75" hidden="1" customHeight="1">
      <c r="A611" s="311">
        <f t="shared" si="23"/>
        <v>595</v>
      </c>
      <c r="B611" s="202" t="str">
        <f ca="1">IF(ISBLANK('C10 Entry Sheet'!A610)," ",CELL("contents",'C10 Entry Sheet'!A610))</f>
        <v xml:space="preserve"> </v>
      </c>
      <c r="C611" s="203" t="str">
        <f ca="1">IF(($B611=" ")," ",VLOOKUP($B611,'C10 Entry Sheet'!$A$16:$K$1015,2,FALSE))</f>
        <v xml:space="preserve"> </v>
      </c>
      <c r="D611" s="203" t="str">
        <f ca="1">IF(($B611=" ")," ",VLOOKUP($B611,'C10 Entry Sheet'!$A$16:$K$1015,3,FALSE))</f>
        <v xml:space="preserve"> </v>
      </c>
      <c r="E611" s="204" t="str">
        <f ca="1">IF(($B611=" ")," ",VLOOKUP($B611,'C10 Entry Sheet'!$A$16:$K$1015,6,FALSE))</f>
        <v xml:space="preserve"> </v>
      </c>
      <c r="F611" s="204" t="str">
        <f ca="1">IF(($B611=" ")," ",VLOOKUP($B611,'C10 Entry Sheet'!$A$16:$K$1015,4,FALSE))</f>
        <v xml:space="preserve"> </v>
      </c>
      <c r="G611" s="204" t="str">
        <f ca="1">IF(($B611=" ")," ",VLOOKUP($B611,'C10 Entry Sheet'!$A$16:$K$1015,5,FALSE))</f>
        <v xml:space="preserve"> </v>
      </c>
      <c r="H611" s="209" t="str">
        <f ca="1">IF(($B611=" "),"",VLOOKUP($B611,'C10 Entry Sheet'!$A$16:$K$1015,7,FALSE))</f>
        <v/>
      </c>
      <c r="I611" s="205" t="str">
        <f ca="1">IF(($B611=" ")," ",VLOOKUP($B611,'C10 Entry Sheet'!$A$16:$K$1015,8,FALSE))</f>
        <v xml:space="preserve"> </v>
      </c>
      <c r="J611" s="205" t="str">
        <f ca="1">IF(($B611=" ")," ",VLOOKUP($B611,'C10 Entry Sheet'!$A$16:$K$1015,9,FALSE))</f>
        <v xml:space="preserve"> </v>
      </c>
      <c r="K611" s="205" t="str">
        <f ca="1">IF(($B611=" ")," ",VLOOKUP($B611,'C10 Entry Sheet'!$A$16:$K$1015,10,FALSE))</f>
        <v xml:space="preserve"> </v>
      </c>
      <c r="L611" s="209" t="str">
        <f t="shared" ca="1" si="26"/>
        <v/>
      </c>
      <c r="M611" s="318" t="str">
        <f t="shared" ca="1" si="26"/>
        <v/>
      </c>
      <c r="N611" s="322" t="str">
        <f ca="1">IF(($B611=" ")," ",VLOOKUP($B611,'C10 Entry Sheet'!$A$16:$K$1015,11,FALSE))</f>
        <v xml:space="preserve"> </v>
      </c>
    </row>
    <row r="612" spans="1:14" ht="21.75" hidden="1" customHeight="1">
      <c r="A612" s="311">
        <f t="shared" si="23"/>
        <v>596</v>
      </c>
      <c r="B612" s="202" t="str">
        <f ca="1">IF(ISBLANK('C10 Entry Sheet'!A611)," ",CELL("contents",'C10 Entry Sheet'!A611))</f>
        <v xml:space="preserve"> </v>
      </c>
      <c r="C612" s="203" t="str">
        <f ca="1">IF(($B612=" ")," ",VLOOKUP($B612,'C10 Entry Sheet'!$A$16:$K$1015,2,FALSE))</f>
        <v xml:space="preserve"> </v>
      </c>
      <c r="D612" s="203" t="str">
        <f ca="1">IF(($B612=" ")," ",VLOOKUP($B612,'C10 Entry Sheet'!$A$16:$K$1015,3,FALSE))</f>
        <v xml:space="preserve"> </v>
      </c>
      <c r="E612" s="204" t="str">
        <f ca="1">IF(($B612=" ")," ",VLOOKUP($B612,'C10 Entry Sheet'!$A$16:$K$1015,6,FALSE))</f>
        <v xml:space="preserve"> </v>
      </c>
      <c r="F612" s="204" t="str">
        <f ca="1">IF(($B612=" ")," ",VLOOKUP($B612,'C10 Entry Sheet'!$A$16:$K$1015,4,FALSE))</f>
        <v xml:space="preserve"> </v>
      </c>
      <c r="G612" s="204" t="str">
        <f ca="1">IF(($B612=" ")," ",VLOOKUP($B612,'C10 Entry Sheet'!$A$16:$K$1015,5,FALSE))</f>
        <v xml:space="preserve"> </v>
      </c>
      <c r="H612" s="209" t="str">
        <f ca="1">IF(($B612=" "),"",VLOOKUP($B612,'C10 Entry Sheet'!$A$16:$K$1015,7,FALSE))</f>
        <v/>
      </c>
      <c r="I612" s="205" t="str">
        <f ca="1">IF(($B612=" ")," ",VLOOKUP($B612,'C10 Entry Sheet'!$A$16:$K$1015,8,FALSE))</f>
        <v xml:space="preserve"> </v>
      </c>
      <c r="J612" s="205" t="str">
        <f ca="1">IF(($B612=" ")," ",VLOOKUP($B612,'C10 Entry Sheet'!$A$16:$K$1015,9,FALSE))</f>
        <v xml:space="preserve"> </v>
      </c>
      <c r="K612" s="205" t="str">
        <f ca="1">IF(($B612=" ")," ",VLOOKUP($B612,'C10 Entry Sheet'!$A$16:$K$1015,10,FALSE))</f>
        <v xml:space="preserve"> </v>
      </c>
      <c r="L612" s="209" t="str">
        <f t="shared" ca="1" si="26"/>
        <v/>
      </c>
      <c r="M612" s="318" t="str">
        <f t="shared" ca="1" si="26"/>
        <v/>
      </c>
      <c r="N612" s="322" t="str">
        <f ca="1">IF(($B612=" ")," ",VLOOKUP($B612,'C10 Entry Sheet'!$A$16:$K$1015,11,FALSE))</f>
        <v xml:space="preserve"> </v>
      </c>
    </row>
    <row r="613" spans="1:14" ht="21.75" hidden="1" customHeight="1">
      <c r="A613" s="311">
        <f t="shared" si="23"/>
        <v>597</v>
      </c>
      <c r="B613" s="202" t="str">
        <f ca="1">IF(ISBLANK('C10 Entry Sheet'!A612)," ",CELL("contents",'C10 Entry Sheet'!A612))</f>
        <v xml:space="preserve"> </v>
      </c>
      <c r="C613" s="203" t="str">
        <f ca="1">IF(($B613=" ")," ",VLOOKUP($B613,'C10 Entry Sheet'!$A$16:$K$1015,2,FALSE))</f>
        <v xml:space="preserve"> </v>
      </c>
      <c r="D613" s="203" t="str">
        <f ca="1">IF(($B613=" ")," ",VLOOKUP($B613,'C10 Entry Sheet'!$A$16:$K$1015,3,FALSE))</f>
        <v xml:space="preserve"> </v>
      </c>
      <c r="E613" s="204" t="str">
        <f ca="1">IF(($B613=" ")," ",VLOOKUP($B613,'C10 Entry Sheet'!$A$16:$K$1015,6,FALSE))</f>
        <v xml:space="preserve"> </v>
      </c>
      <c r="F613" s="204" t="str">
        <f ca="1">IF(($B613=" ")," ",VLOOKUP($B613,'C10 Entry Sheet'!$A$16:$K$1015,4,FALSE))</f>
        <v xml:space="preserve"> </v>
      </c>
      <c r="G613" s="204" t="str">
        <f ca="1">IF(($B613=" ")," ",VLOOKUP($B613,'C10 Entry Sheet'!$A$16:$K$1015,5,FALSE))</f>
        <v xml:space="preserve"> </v>
      </c>
      <c r="H613" s="209" t="str">
        <f ca="1">IF(($B613=" "),"",VLOOKUP($B613,'C10 Entry Sheet'!$A$16:$K$1015,7,FALSE))</f>
        <v/>
      </c>
      <c r="I613" s="205" t="str">
        <f ca="1">IF(($B613=" ")," ",VLOOKUP($B613,'C10 Entry Sheet'!$A$16:$K$1015,8,FALSE))</f>
        <v xml:space="preserve"> </v>
      </c>
      <c r="J613" s="205" t="str">
        <f ca="1">IF(($B613=" ")," ",VLOOKUP($B613,'C10 Entry Sheet'!$A$16:$K$1015,9,FALSE))</f>
        <v xml:space="preserve"> </v>
      </c>
      <c r="K613" s="205" t="str">
        <f ca="1">IF(($B613=" ")," ",VLOOKUP($B613,'C10 Entry Sheet'!$A$16:$K$1015,10,FALSE))</f>
        <v xml:space="preserve"> </v>
      </c>
      <c r="L613" s="209" t="str">
        <f t="shared" ca="1" si="26"/>
        <v/>
      </c>
      <c r="M613" s="318" t="str">
        <f t="shared" ca="1" si="26"/>
        <v/>
      </c>
      <c r="N613" s="322" t="str">
        <f ca="1">IF(($B613=" ")," ",VLOOKUP($B613,'C10 Entry Sheet'!$A$16:$K$1015,11,FALSE))</f>
        <v xml:space="preserve"> </v>
      </c>
    </row>
    <row r="614" spans="1:14" ht="21.75" hidden="1" customHeight="1">
      <c r="A614" s="311">
        <f t="shared" si="23"/>
        <v>598</v>
      </c>
      <c r="B614" s="202" t="str">
        <f ca="1">IF(ISBLANK('C10 Entry Sheet'!A613)," ",CELL("contents",'C10 Entry Sheet'!A613))</f>
        <v xml:space="preserve"> </v>
      </c>
      <c r="C614" s="203" t="str">
        <f ca="1">IF(($B614=" ")," ",VLOOKUP($B614,'C10 Entry Sheet'!$A$16:$K$1015,2,FALSE))</f>
        <v xml:space="preserve"> </v>
      </c>
      <c r="D614" s="203" t="str">
        <f ca="1">IF(($B614=" ")," ",VLOOKUP($B614,'C10 Entry Sheet'!$A$16:$K$1015,3,FALSE))</f>
        <v xml:space="preserve"> </v>
      </c>
      <c r="E614" s="204" t="str">
        <f ca="1">IF(($B614=" ")," ",VLOOKUP($B614,'C10 Entry Sheet'!$A$16:$K$1015,6,FALSE))</f>
        <v xml:space="preserve"> </v>
      </c>
      <c r="F614" s="204" t="str">
        <f ca="1">IF(($B614=" ")," ",VLOOKUP($B614,'C10 Entry Sheet'!$A$16:$K$1015,4,FALSE))</f>
        <v xml:space="preserve"> </v>
      </c>
      <c r="G614" s="204" t="str">
        <f ca="1">IF(($B614=" ")," ",VLOOKUP($B614,'C10 Entry Sheet'!$A$16:$K$1015,5,FALSE))</f>
        <v xml:space="preserve"> </v>
      </c>
      <c r="H614" s="209" t="str">
        <f ca="1">IF(($B614=" "),"",VLOOKUP($B614,'C10 Entry Sheet'!$A$16:$K$1015,7,FALSE))</f>
        <v/>
      </c>
      <c r="I614" s="205" t="str">
        <f ca="1">IF(($B614=" ")," ",VLOOKUP($B614,'C10 Entry Sheet'!$A$16:$K$1015,8,FALSE))</f>
        <v xml:space="preserve"> </v>
      </c>
      <c r="J614" s="205" t="str">
        <f ca="1">IF(($B614=" ")," ",VLOOKUP($B614,'C10 Entry Sheet'!$A$16:$K$1015,9,FALSE))</f>
        <v xml:space="preserve"> </v>
      </c>
      <c r="K614" s="205" t="str">
        <f ca="1">IF(($B614=" ")," ",VLOOKUP($B614,'C10 Entry Sheet'!$A$16:$K$1015,10,FALSE))</f>
        <v xml:space="preserve"> </v>
      </c>
      <c r="L614" s="209" t="str">
        <f t="shared" ca="1" si="26"/>
        <v/>
      </c>
      <c r="M614" s="318" t="str">
        <f t="shared" ca="1" si="26"/>
        <v/>
      </c>
      <c r="N614" s="322" t="str">
        <f ca="1">IF(($B614=" ")," ",VLOOKUP($B614,'C10 Entry Sheet'!$A$16:$K$1015,11,FALSE))</f>
        <v xml:space="preserve"> </v>
      </c>
    </row>
    <row r="615" spans="1:14" ht="21.75" hidden="1" customHeight="1">
      <c r="A615" s="311">
        <f t="shared" si="23"/>
        <v>599</v>
      </c>
      <c r="B615" s="202" t="str">
        <f ca="1">IF(ISBLANK('C10 Entry Sheet'!A614)," ",CELL("contents",'C10 Entry Sheet'!A614))</f>
        <v xml:space="preserve"> </v>
      </c>
      <c r="C615" s="203" t="str">
        <f ca="1">IF(($B615=" ")," ",VLOOKUP($B615,'C10 Entry Sheet'!$A$16:$K$1015,2,FALSE))</f>
        <v xml:space="preserve"> </v>
      </c>
      <c r="D615" s="203" t="str">
        <f ca="1">IF(($B615=" ")," ",VLOOKUP($B615,'C10 Entry Sheet'!$A$16:$K$1015,3,FALSE))</f>
        <v xml:space="preserve"> </v>
      </c>
      <c r="E615" s="204" t="str">
        <f ca="1">IF(($B615=" ")," ",VLOOKUP($B615,'C10 Entry Sheet'!$A$16:$K$1015,6,FALSE))</f>
        <v xml:space="preserve"> </v>
      </c>
      <c r="F615" s="204" t="str">
        <f ca="1">IF(($B615=" ")," ",VLOOKUP($B615,'C10 Entry Sheet'!$A$16:$K$1015,4,FALSE))</f>
        <v xml:space="preserve"> </v>
      </c>
      <c r="G615" s="204" t="str">
        <f ca="1">IF(($B615=" ")," ",VLOOKUP($B615,'C10 Entry Sheet'!$A$16:$K$1015,5,FALSE))</f>
        <v xml:space="preserve"> </v>
      </c>
      <c r="H615" s="209" t="str">
        <f ca="1">IF(($B615=" "),"",VLOOKUP($B615,'C10 Entry Sheet'!$A$16:$K$1015,7,FALSE))</f>
        <v/>
      </c>
      <c r="I615" s="205" t="str">
        <f ca="1">IF(($B615=" ")," ",VLOOKUP($B615,'C10 Entry Sheet'!$A$16:$K$1015,8,FALSE))</f>
        <v xml:space="preserve"> </v>
      </c>
      <c r="J615" s="205" t="str">
        <f ca="1">IF(($B615=" ")," ",VLOOKUP($B615,'C10 Entry Sheet'!$A$16:$K$1015,9,FALSE))</f>
        <v xml:space="preserve"> </v>
      </c>
      <c r="K615" s="205" t="str">
        <f ca="1">IF(($B615=" ")," ",VLOOKUP($B615,'C10 Entry Sheet'!$A$16:$K$1015,10,FALSE))</f>
        <v xml:space="preserve"> </v>
      </c>
      <c r="L615" s="209" t="str">
        <f t="shared" ca="1" si="26"/>
        <v/>
      </c>
      <c r="M615" s="318" t="str">
        <f t="shared" ca="1" si="26"/>
        <v/>
      </c>
      <c r="N615" s="322" t="str">
        <f ca="1">IF(($B615=" ")," ",VLOOKUP($B615,'C10 Entry Sheet'!$A$16:$K$1015,11,FALSE))</f>
        <v xml:space="preserve"> </v>
      </c>
    </row>
    <row r="616" spans="1:14" ht="21.75" hidden="1" customHeight="1">
      <c r="A616" s="311">
        <f t="shared" si="23"/>
        <v>600</v>
      </c>
      <c r="B616" s="202" t="str">
        <f ca="1">IF(ISBLANK('C10 Entry Sheet'!A615)," ",CELL("contents",'C10 Entry Sheet'!A615))</f>
        <v xml:space="preserve"> </v>
      </c>
      <c r="C616" s="203" t="str">
        <f ca="1">IF(($B616=" ")," ",VLOOKUP($B616,'C10 Entry Sheet'!$A$16:$K$1015,2,FALSE))</f>
        <v xml:space="preserve"> </v>
      </c>
      <c r="D616" s="203" t="str">
        <f ca="1">IF(($B616=" ")," ",VLOOKUP($B616,'C10 Entry Sheet'!$A$16:$K$1015,3,FALSE))</f>
        <v xml:space="preserve"> </v>
      </c>
      <c r="E616" s="204" t="str">
        <f ca="1">IF(($B616=" ")," ",VLOOKUP($B616,'C10 Entry Sheet'!$A$16:$K$1015,6,FALSE))</f>
        <v xml:space="preserve"> </v>
      </c>
      <c r="F616" s="204" t="str">
        <f ca="1">IF(($B616=" ")," ",VLOOKUP($B616,'C10 Entry Sheet'!$A$16:$K$1015,4,FALSE))</f>
        <v xml:space="preserve"> </v>
      </c>
      <c r="G616" s="204" t="str">
        <f ca="1">IF(($B616=" ")," ",VLOOKUP($B616,'C10 Entry Sheet'!$A$16:$K$1015,5,FALSE))</f>
        <v xml:space="preserve"> </v>
      </c>
      <c r="H616" s="209" t="str">
        <f ca="1">IF(($B616=" "),"",VLOOKUP($B616,'C10 Entry Sheet'!$A$16:$K$1015,7,FALSE))</f>
        <v/>
      </c>
      <c r="I616" s="205" t="str">
        <f ca="1">IF(($B616=" ")," ",VLOOKUP($B616,'C10 Entry Sheet'!$A$16:$K$1015,8,FALSE))</f>
        <v xml:space="preserve"> </v>
      </c>
      <c r="J616" s="205" t="str">
        <f ca="1">IF(($B616=" ")," ",VLOOKUP($B616,'C10 Entry Sheet'!$A$16:$K$1015,9,FALSE))</f>
        <v xml:space="preserve"> </v>
      </c>
      <c r="K616" s="205" t="str">
        <f ca="1">IF(($B616=" ")," ",VLOOKUP($B616,'C10 Entry Sheet'!$A$16:$K$1015,10,FALSE))</f>
        <v xml:space="preserve"> </v>
      </c>
      <c r="L616" s="209" t="str">
        <f t="shared" ca="1" si="26"/>
        <v/>
      </c>
      <c r="M616" s="318" t="str">
        <f t="shared" ca="1" si="26"/>
        <v/>
      </c>
      <c r="N616" s="322" t="str">
        <f ca="1">IF(($B616=" ")," ",VLOOKUP($B616,'C10 Entry Sheet'!$A$16:$K$1015,11,FALSE))</f>
        <v xml:space="preserve"> </v>
      </c>
    </row>
    <row r="617" spans="1:14" ht="21.75" hidden="1" customHeight="1">
      <c r="A617" s="311">
        <f t="shared" si="23"/>
        <v>601</v>
      </c>
      <c r="B617" s="202" t="str">
        <f ca="1">IF(ISBLANK('C10 Entry Sheet'!A616)," ",CELL("contents",'C10 Entry Sheet'!A616))</f>
        <v xml:space="preserve"> </v>
      </c>
      <c r="C617" s="203" t="str">
        <f ca="1">IF(($B617=" ")," ",VLOOKUP($B617,'C10 Entry Sheet'!$A$16:$K$1015,2,FALSE))</f>
        <v xml:space="preserve"> </v>
      </c>
      <c r="D617" s="203" t="str">
        <f ca="1">IF(($B617=" ")," ",VLOOKUP($B617,'C10 Entry Sheet'!$A$16:$K$1015,3,FALSE))</f>
        <v xml:space="preserve"> </v>
      </c>
      <c r="E617" s="204" t="str">
        <f ca="1">IF(($B617=" ")," ",VLOOKUP($B617,'C10 Entry Sheet'!$A$16:$K$1015,6,FALSE))</f>
        <v xml:space="preserve"> </v>
      </c>
      <c r="F617" s="204" t="str">
        <f ca="1">IF(($B617=" ")," ",VLOOKUP($B617,'C10 Entry Sheet'!$A$16:$K$1015,4,FALSE))</f>
        <v xml:space="preserve"> </v>
      </c>
      <c r="G617" s="204" t="str">
        <f ca="1">IF(($B617=" ")," ",VLOOKUP($B617,'C10 Entry Sheet'!$A$16:$K$1015,5,FALSE))</f>
        <v xml:space="preserve"> </v>
      </c>
      <c r="H617" s="209" t="str">
        <f ca="1">IF(($B617=" "),"",VLOOKUP($B617,'C10 Entry Sheet'!$A$16:$K$1015,7,FALSE))</f>
        <v/>
      </c>
      <c r="I617" s="205" t="str">
        <f ca="1">IF(($B617=" ")," ",VLOOKUP($B617,'C10 Entry Sheet'!$A$16:$K$1015,8,FALSE))</f>
        <v xml:space="preserve"> </v>
      </c>
      <c r="J617" s="205" t="str">
        <f ca="1">IF(($B617=" ")," ",VLOOKUP($B617,'C10 Entry Sheet'!$A$16:$K$1015,9,FALSE))</f>
        <v xml:space="preserve"> </v>
      </c>
      <c r="K617" s="205" t="str">
        <f ca="1">IF(($B617=" ")," ",VLOOKUP($B617,'C10 Entry Sheet'!$A$16:$K$1015,10,FALSE))</f>
        <v xml:space="preserve"> </v>
      </c>
      <c r="L617" s="209" t="str">
        <f t="shared" ca="1" si="26"/>
        <v/>
      </c>
      <c r="M617" s="318" t="str">
        <f t="shared" ca="1" si="26"/>
        <v/>
      </c>
      <c r="N617" s="322" t="str">
        <f ca="1">IF(($B617=" ")," ",VLOOKUP($B617,'C10 Entry Sheet'!$A$16:$K$1015,11,FALSE))</f>
        <v xml:space="preserve"> </v>
      </c>
    </row>
    <row r="618" spans="1:14" ht="21.75" hidden="1" customHeight="1">
      <c r="A618" s="311">
        <f t="shared" si="23"/>
        <v>602</v>
      </c>
      <c r="B618" s="202" t="str">
        <f ca="1">IF(ISBLANK('C10 Entry Sheet'!A617)," ",CELL("contents",'C10 Entry Sheet'!A617))</f>
        <v xml:space="preserve"> </v>
      </c>
      <c r="C618" s="203" t="str">
        <f ca="1">IF(($B618=" ")," ",VLOOKUP($B618,'C10 Entry Sheet'!$A$16:$K$1015,2,FALSE))</f>
        <v xml:space="preserve"> </v>
      </c>
      <c r="D618" s="203" t="str">
        <f ca="1">IF(($B618=" ")," ",VLOOKUP($B618,'C10 Entry Sheet'!$A$16:$K$1015,3,FALSE))</f>
        <v xml:space="preserve"> </v>
      </c>
      <c r="E618" s="204" t="str">
        <f ca="1">IF(($B618=" ")," ",VLOOKUP($B618,'C10 Entry Sheet'!$A$16:$K$1015,6,FALSE))</f>
        <v xml:space="preserve"> </v>
      </c>
      <c r="F618" s="204" t="str">
        <f ca="1">IF(($B618=" ")," ",VLOOKUP($B618,'C10 Entry Sheet'!$A$16:$K$1015,4,FALSE))</f>
        <v xml:space="preserve"> </v>
      </c>
      <c r="G618" s="204" t="str">
        <f ca="1">IF(($B618=" ")," ",VLOOKUP($B618,'C10 Entry Sheet'!$A$16:$K$1015,5,FALSE))</f>
        <v xml:space="preserve"> </v>
      </c>
      <c r="H618" s="209" t="str">
        <f ca="1">IF(($B618=" "),"",VLOOKUP($B618,'C10 Entry Sheet'!$A$16:$K$1015,7,FALSE))</f>
        <v/>
      </c>
      <c r="I618" s="205" t="str">
        <f ca="1">IF(($B618=" ")," ",VLOOKUP($B618,'C10 Entry Sheet'!$A$16:$K$1015,8,FALSE))</f>
        <v xml:space="preserve"> </v>
      </c>
      <c r="J618" s="205" t="str">
        <f ca="1">IF(($B618=" ")," ",VLOOKUP($B618,'C10 Entry Sheet'!$A$16:$K$1015,9,FALSE))</f>
        <v xml:space="preserve"> </v>
      </c>
      <c r="K618" s="205" t="str">
        <f ca="1">IF(($B618=" ")," ",VLOOKUP($B618,'C10 Entry Sheet'!$A$16:$K$1015,10,FALSE))</f>
        <v xml:space="preserve"> </v>
      </c>
      <c r="L618" s="209" t="str">
        <f t="shared" ca="1" si="26"/>
        <v/>
      </c>
      <c r="M618" s="318" t="str">
        <f t="shared" ca="1" si="26"/>
        <v/>
      </c>
      <c r="N618" s="322" t="str">
        <f ca="1">IF(($B618=" ")," ",VLOOKUP($B618,'C10 Entry Sheet'!$A$16:$K$1015,11,FALSE))</f>
        <v xml:space="preserve"> </v>
      </c>
    </row>
    <row r="619" spans="1:14" ht="21.75" hidden="1" customHeight="1">
      <c r="A619" s="311">
        <f t="shared" si="23"/>
        <v>603</v>
      </c>
      <c r="B619" s="202" t="str">
        <f ca="1">IF(ISBLANK('C10 Entry Sheet'!A618)," ",CELL("contents",'C10 Entry Sheet'!A618))</f>
        <v xml:space="preserve"> </v>
      </c>
      <c r="C619" s="203" t="str">
        <f ca="1">IF(($B619=" ")," ",VLOOKUP($B619,'C10 Entry Sheet'!$A$16:$K$1015,2,FALSE))</f>
        <v xml:space="preserve"> </v>
      </c>
      <c r="D619" s="203" t="str">
        <f ca="1">IF(($B619=" ")," ",VLOOKUP($B619,'C10 Entry Sheet'!$A$16:$K$1015,3,FALSE))</f>
        <v xml:space="preserve"> </v>
      </c>
      <c r="E619" s="204" t="str">
        <f ca="1">IF(($B619=" ")," ",VLOOKUP($B619,'C10 Entry Sheet'!$A$16:$K$1015,6,FALSE))</f>
        <v xml:space="preserve"> </v>
      </c>
      <c r="F619" s="204" t="str">
        <f ca="1">IF(($B619=" ")," ",VLOOKUP($B619,'C10 Entry Sheet'!$A$16:$K$1015,4,FALSE))</f>
        <v xml:space="preserve"> </v>
      </c>
      <c r="G619" s="204" t="str">
        <f ca="1">IF(($B619=" ")," ",VLOOKUP($B619,'C10 Entry Sheet'!$A$16:$K$1015,5,FALSE))</f>
        <v xml:space="preserve"> </v>
      </c>
      <c r="H619" s="209" t="str">
        <f ca="1">IF(($B619=" "),"",VLOOKUP($B619,'C10 Entry Sheet'!$A$16:$K$1015,7,FALSE))</f>
        <v/>
      </c>
      <c r="I619" s="205" t="str">
        <f ca="1">IF(($B619=" ")," ",VLOOKUP($B619,'C10 Entry Sheet'!$A$16:$K$1015,8,FALSE))</f>
        <v xml:space="preserve"> </v>
      </c>
      <c r="J619" s="205" t="str">
        <f ca="1">IF(($B619=" ")," ",VLOOKUP($B619,'C10 Entry Sheet'!$A$16:$K$1015,9,FALSE))</f>
        <v xml:space="preserve"> </v>
      </c>
      <c r="K619" s="205" t="str">
        <f ca="1">IF(($B619=" ")," ",VLOOKUP($B619,'C10 Entry Sheet'!$A$16:$K$1015,10,FALSE))</f>
        <v xml:space="preserve"> </v>
      </c>
      <c r="L619" s="209" t="str">
        <f t="shared" ca="1" si="26"/>
        <v/>
      </c>
      <c r="M619" s="318" t="str">
        <f t="shared" ca="1" si="26"/>
        <v/>
      </c>
      <c r="N619" s="322" t="str">
        <f ca="1">IF(($B619=" ")," ",VLOOKUP($B619,'C10 Entry Sheet'!$A$16:$K$1015,11,FALSE))</f>
        <v xml:space="preserve"> </v>
      </c>
    </row>
    <row r="620" spans="1:14" ht="21.75" hidden="1" customHeight="1">
      <c r="A620" s="311">
        <f t="shared" si="23"/>
        <v>604</v>
      </c>
      <c r="B620" s="202" t="str">
        <f ca="1">IF(ISBLANK('C10 Entry Sheet'!A619)," ",CELL("contents",'C10 Entry Sheet'!A619))</f>
        <v xml:space="preserve"> </v>
      </c>
      <c r="C620" s="203" t="str">
        <f ca="1">IF(($B620=" ")," ",VLOOKUP($B620,'C10 Entry Sheet'!$A$16:$K$1015,2,FALSE))</f>
        <v xml:space="preserve"> </v>
      </c>
      <c r="D620" s="203" t="str">
        <f ca="1">IF(($B620=" ")," ",VLOOKUP($B620,'C10 Entry Sheet'!$A$16:$K$1015,3,FALSE))</f>
        <v xml:space="preserve"> </v>
      </c>
      <c r="E620" s="204" t="str">
        <f ca="1">IF(($B620=" ")," ",VLOOKUP($B620,'C10 Entry Sheet'!$A$16:$K$1015,6,FALSE))</f>
        <v xml:space="preserve"> </v>
      </c>
      <c r="F620" s="204" t="str">
        <f ca="1">IF(($B620=" ")," ",VLOOKUP($B620,'C10 Entry Sheet'!$A$16:$K$1015,4,FALSE))</f>
        <v xml:space="preserve"> </v>
      </c>
      <c r="G620" s="204" t="str">
        <f ca="1">IF(($B620=" ")," ",VLOOKUP($B620,'C10 Entry Sheet'!$A$16:$K$1015,5,FALSE))</f>
        <v xml:space="preserve"> </v>
      </c>
      <c r="H620" s="209" t="str">
        <f ca="1">IF(($B620=" "),"",VLOOKUP($B620,'C10 Entry Sheet'!$A$16:$K$1015,7,FALSE))</f>
        <v/>
      </c>
      <c r="I620" s="205" t="str">
        <f ca="1">IF(($B620=" ")," ",VLOOKUP($B620,'C10 Entry Sheet'!$A$16:$K$1015,8,FALSE))</f>
        <v xml:space="preserve"> </v>
      </c>
      <c r="J620" s="205" t="str">
        <f ca="1">IF(($B620=" ")," ",VLOOKUP($B620,'C10 Entry Sheet'!$A$16:$K$1015,9,FALSE))</f>
        <v xml:space="preserve"> </v>
      </c>
      <c r="K620" s="205" t="str">
        <f ca="1">IF(($B620=" ")," ",VLOOKUP($B620,'C10 Entry Sheet'!$A$16:$K$1015,10,FALSE))</f>
        <v xml:space="preserve"> </v>
      </c>
      <c r="L620" s="209" t="str">
        <f t="shared" ca="1" si="26"/>
        <v/>
      </c>
      <c r="M620" s="318" t="str">
        <f t="shared" ca="1" si="26"/>
        <v/>
      </c>
      <c r="N620" s="322" t="str">
        <f ca="1">IF(($B620=" ")," ",VLOOKUP($B620,'C10 Entry Sheet'!$A$16:$K$1015,11,FALSE))</f>
        <v xml:space="preserve"> </v>
      </c>
    </row>
    <row r="621" spans="1:14" ht="21.75" hidden="1" customHeight="1">
      <c r="A621" s="311">
        <f t="shared" si="23"/>
        <v>605</v>
      </c>
      <c r="B621" s="202" t="str">
        <f ca="1">IF(ISBLANK('C10 Entry Sheet'!A620)," ",CELL("contents",'C10 Entry Sheet'!A620))</f>
        <v xml:space="preserve"> </v>
      </c>
      <c r="C621" s="203" t="str">
        <f ca="1">IF(($B621=" ")," ",VLOOKUP($B621,'C10 Entry Sheet'!$A$16:$K$1015,2,FALSE))</f>
        <v xml:space="preserve"> </v>
      </c>
      <c r="D621" s="203" t="str">
        <f ca="1">IF(($B621=" ")," ",VLOOKUP($B621,'C10 Entry Sheet'!$A$16:$K$1015,3,FALSE))</f>
        <v xml:space="preserve"> </v>
      </c>
      <c r="E621" s="204" t="str">
        <f ca="1">IF(($B621=" ")," ",VLOOKUP($B621,'C10 Entry Sheet'!$A$16:$K$1015,6,FALSE))</f>
        <v xml:space="preserve"> </v>
      </c>
      <c r="F621" s="204" t="str">
        <f ca="1">IF(($B621=" ")," ",VLOOKUP($B621,'C10 Entry Sheet'!$A$16:$K$1015,4,FALSE))</f>
        <v xml:space="preserve"> </v>
      </c>
      <c r="G621" s="204" t="str">
        <f ca="1">IF(($B621=" ")," ",VLOOKUP($B621,'C10 Entry Sheet'!$A$16:$K$1015,5,FALSE))</f>
        <v xml:space="preserve"> </v>
      </c>
      <c r="H621" s="209" t="str">
        <f ca="1">IF(($B621=" "),"",VLOOKUP($B621,'C10 Entry Sheet'!$A$16:$K$1015,7,FALSE))</f>
        <v/>
      </c>
      <c r="I621" s="205" t="str">
        <f ca="1">IF(($B621=" ")," ",VLOOKUP($B621,'C10 Entry Sheet'!$A$16:$K$1015,8,FALSE))</f>
        <v xml:space="preserve"> </v>
      </c>
      <c r="J621" s="205" t="str">
        <f ca="1">IF(($B621=" ")," ",VLOOKUP($B621,'C10 Entry Sheet'!$A$16:$K$1015,9,FALSE))</f>
        <v xml:space="preserve"> </v>
      </c>
      <c r="K621" s="205" t="str">
        <f ca="1">IF(($B621=" ")," ",VLOOKUP($B621,'C10 Entry Sheet'!$A$16:$K$1015,10,FALSE))</f>
        <v xml:space="preserve"> </v>
      </c>
      <c r="L621" s="209" t="str">
        <f t="shared" ca="1" si="26"/>
        <v/>
      </c>
      <c r="M621" s="318" t="str">
        <f t="shared" ca="1" si="26"/>
        <v/>
      </c>
      <c r="N621" s="322" t="str">
        <f ca="1">IF(($B621=" ")," ",VLOOKUP($B621,'C10 Entry Sheet'!$A$16:$K$1015,11,FALSE))</f>
        <v xml:space="preserve"> </v>
      </c>
    </row>
    <row r="622" spans="1:14" ht="21.75" hidden="1" customHeight="1">
      <c r="A622" s="311">
        <f t="shared" si="23"/>
        <v>606</v>
      </c>
      <c r="B622" s="202" t="str">
        <f ca="1">IF(ISBLANK('C10 Entry Sheet'!A621)," ",CELL("contents",'C10 Entry Sheet'!A621))</f>
        <v xml:space="preserve"> </v>
      </c>
      <c r="C622" s="203" t="str">
        <f ca="1">IF(($B622=" ")," ",VLOOKUP($B622,'C10 Entry Sheet'!$A$16:$K$1015,2,FALSE))</f>
        <v xml:space="preserve"> </v>
      </c>
      <c r="D622" s="203" t="str">
        <f ca="1">IF(($B622=" ")," ",VLOOKUP($B622,'C10 Entry Sheet'!$A$16:$K$1015,3,FALSE))</f>
        <v xml:space="preserve"> </v>
      </c>
      <c r="E622" s="204" t="str">
        <f ca="1">IF(($B622=" ")," ",VLOOKUP($B622,'C10 Entry Sheet'!$A$16:$K$1015,6,FALSE))</f>
        <v xml:space="preserve"> </v>
      </c>
      <c r="F622" s="204" t="str">
        <f ca="1">IF(($B622=" ")," ",VLOOKUP($B622,'C10 Entry Sheet'!$A$16:$K$1015,4,FALSE))</f>
        <v xml:space="preserve"> </v>
      </c>
      <c r="G622" s="204" t="str">
        <f ca="1">IF(($B622=" ")," ",VLOOKUP($B622,'C10 Entry Sheet'!$A$16:$K$1015,5,FALSE))</f>
        <v xml:space="preserve"> </v>
      </c>
      <c r="H622" s="209" t="str">
        <f ca="1">IF(($B622=" "),"",VLOOKUP($B622,'C10 Entry Sheet'!$A$16:$K$1015,7,FALSE))</f>
        <v/>
      </c>
      <c r="I622" s="205" t="str">
        <f ca="1">IF(($B622=" ")," ",VLOOKUP($B622,'C10 Entry Sheet'!$A$16:$K$1015,8,FALSE))</f>
        <v xml:space="preserve"> </v>
      </c>
      <c r="J622" s="205" t="str">
        <f ca="1">IF(($B622=" ")," ",VLOOKUP($B622,'C10 Entry Sheet'!$A$16:$K$1015,9,FALSE))</f>
        <v xml:space="preserve"> </v>
      </c>
      <c r="K622" s="205" t="str">
        <f ca="1">IF(($B622=" ")," ",VLOOKUP($B622,'C10 Entry Sheet'!$A$16:$K$1015,10,FALSE))</f>
        <v xml:space="preserve"> </v>
      </c>
      <c r="L622" s="209" t="str">
        <f t="shared" ca="1" si="26"/>
        <v/>
      </c>
      <c r="M622" s="318" t="str">
        <f t="shared" ca="1" si="26"/>
        <v/>
      </c>
      <c r="N622" s="322" t="str">
        <f ca="1">IF(($B622=" ")," ",VLOOKUP($B622,'C10 Entry Sheet'!$A$16:$K$1015,11,FALSE))</f>
        <v xml:space="preserve"> </v>
      </c>
    </row>
    <row r="623" spans="1:14" ht="21.75" hidden="1" customHeight="1">
      <c r="A623" s="311">
        <f t="shared" si="23"/>
        <v>607</v>
      </c>
      <c r="B623" s="202" t="str">
        <f ca="1">IF(ISBLANK('C10 Entry Sheet'!A622)," ",CELL("contents",'C10 Entry Sheet'!A622))</f>
        <v xml:space="preserve"> </v>
      </c>
      <c r="C623" s="203" t="str">
        <f ca="1">IF(($B623=" ")," ",VLOOKUP($B623,'C10 Entry Sheet'!$A$16:$K$1015,2,FALSE))</f>
        <v xml:space="preserve"> </v>
      </c>
      <c r="D623" s="203" t="str">
        <f ca="1">IF(($B623=" ")," ",VLOOKUP($B623,'C10 Entry Sheet'!$A$16:$K$1015,3,FALSE))</f>
        <v xml:space="preserve"> </v>
      </c>
      <c r="E623" s="204" t="str">
        <f ca="1">IF(($B623=" ")," ",VLOOKUP($B623,'C10 Entry Sheet'!$A$16:$K$1015,6,FALSE))</f>
        <v xml:space="preserve"> </v>
      </c>
      <c r="F623" s="204" t="str">
        <f ca="1">IF(($B623=" ")," ",VLOOKUP($B623,'C10 Entry Sheet'!$A$16:$K$1015,4,FALSE))</f>
        <v xml:space="preserve"> </v>
      </c>
      <c r="G623" s="204" t="str">
        <f ca="1">IF(($B623=" ")," ",VLOOKUP($B623,'C10 Entry Sheet'!$A$16:$K$1015,5,FALSE))</f>
        <v xml:space="preserve"> </v>
      </c>
      <c r="H623" s="209" t="str">
        <f ca="1">IF(($B623=" "),"",VLOOKUP($B623,'C10 Entry Sheet'!$A$16:$K$1015,7,FALSE))</f>
        <v/>
      </c>
      <c r="I623" s="205" t="str">
        <f ca="1">IF(($B623=" ")," ",VLOOKUP($B623,'C10 Entry Sheet'!$A$16:$K$1015,8,FALSE))</f>
        <v xml:space="preserve"> </v>
      </c>
      <c r="J623" s="205" t="str">
        <f ca="1">IF(($B623=" ")," ",VLOOKUP($B623,'C10 Entry Sheet'!$A$16:$K$1015,9,FALSE))</f>
        <v xml:space="preserve"> </v>
      </c>
      <c r="K623" s="205" t="str">
        <f ca="1">IF(($B623=" ")," ",VLOOKUP($B623,'C10 Entry Sheet'!$A$16:$K$1015,10,FALSE))</f>
        <v xml:space="preserve"> </v>
      </c>
      <c r="L623" s="209" t="str">
        <f t="shared" ca="1" si="26"/>
        <v/>
      </c>
      <c r="M623" s="318" t="str">
        <f t="shared" ca="1" si="26"/>
        <v/>
      </c>
      <c r="N623" s="322" t="str">
        <f ca="1">IF(($B623=" ")," ",VLOOKUP($B623,'C10 Entry Sheet'!$A$16:$K$1015,11,FALSE))</f>
        <v xml:space="preserve"> </v>
      </c>
    </row>
    <row r="624" spans="1:14" ht="21.75" hidden="1" customHeight="1">
      <c r="A624" s="311">
        <f t="shared" si="23"/>
        <v>608</v>
      </c>
      <c r="B624" s="202" t="str">
        <f ca="1">IF(ISBLANK('C10 Entry Sheet'!A623)," ",CELL("contents",'C10 Entry Sheet'!A623))</f>
        <v xml:space="preserve"> </v>
      </c>
      <c r="C624" s="203" t="str">
        <f ca="1">IF(($B624=" ")," ",VLOOKUP($B624,'C10 Entry Sheet'!$A$16:$K$1015,2,FALSE))</f>
        <v xml:space="preserve"> </v>
      </c>
      <c r="D624" s="203" t="str">
        <f ca="1">IF(($B624=" ")," ",VLOOKUP($B624,'C10 Entry Sheet'!$A$16:$K$1015,3,FALSE))</f>
        <v xml:space="preserve"> </v>
      </c>
      <c r="E624" s="204" t="str">
        <f ca="1">IF(($B624=" ")," ",VLOOKUP($B624,'C10 Entry Sheet'!$A$16:$K$1015,6,FALSE))</f>
        <v xml:space="preserve"> </v>
      </c>
      <c r="F624" s="204" t="str">
        <f ca="1">IF(($B624=" ")," ",VLOOKUP($B624,'C10 Entry Sheet'!$A$16:$K$1015,4,FALSE))</f>
        <v xml:space="preserve"> </v>
      </c>
      <c r="G624" s="204" t="str">
        <f ca="1">IF(($B624=" ")," ",VLOOKUP($B624,'C10 Entry Sheet'!$A$16:$K$1015,5,FALSE))</f>
        <v xml:space="preserve"> </v>
      </c>
      <c r="H624" s="209" t="str">
        <f ca="1">IF(($B624=" "),"",VLOOKUP($B624,'C10 Entry Sheet'!$A$16:$K$1015,7,FALSE))</f>
        <v/>
      </c>
      <c r="I624" s="205" t="str">
        <f ca="1">IF(($B624=" ")," ",VLOOKUP($B624,'C10 Entry Sheet'!$A$16:$K$1015,8,FALSE))</f>
        <v xml:space="preserve"> </v>
      </c>
      <c r="J624" s="205" t="str">
        <f ca="1">IF(($B624=" ")," ",VLOOKUP($B624,'C10 Entry Sheet'!$A$16:$K$1015,9,FALSE))</f>
        <v xml:space="preserve"> </v>
      </c>
      <c r="K624" s="205" t="str">
        <f ca="1">IF(($B624=" ")," ",VLOOKUP($B624,'C10 Entry Sheet'!$A$16:$K$1015,10,FALSE))</f>
        <v xml:space="preserve"> </v>
      </c>
      <c r="L624" s="209" t="str">
        <f t="shared" ca="1" si="26"/>
        <v/>
      </c>
      <c r="M624" s="318" t="str">
        <f t="shared" ca="1" si="26"/>
        <v/>
      </c>
      <c r="N624" s="322" t="str">
        <f ca="1">IF(($B624=" ")," ",VLOOKUP($B624,'C10 Entry Sheet'!$A$16:$K$1015,11,FALSE))</f>
        <v xml:space="preserve"> </v>
      </c>
    </row>
    <row r="625" spans="1:14" ht="21.75" hidden="1" customHeight="1">
      <c r="A625" s="311">
        <f t="shared" si="23"/>
        <v>609</v>
      </c>
      <c r="B625" s="202" t="str">
        <f ca="1">IF(ISBLANK('C10 Entry Sheet'!A624)," ",CELL("contents",'C10 Entry Sheet'!A624))</f>
        <v xml:space="preserve"> </v>
      </c>
      <c r="C625" s="203" t="str">
        <f ca="1">IF(($B625=" ")," ",VLOOKUP($B625,'C10 Entry Sheet'!$A$16:$K$1015,2,FALSE))</f>
        <v xml:space="preserve"> </v>
      </c>
      <c r="D625" s="203" t="str">
        <f ca="1">IF(($B625=" ")," ",VLOOKUP($B625,'C10 Entry Sheet'!$A$16:$K$1015,3,FALSE))</f>
        <v xml:space="preserve"> </v>
      </c>
      <c r="E625" s="204" t="str">
        <f ca="1">IF(($B625=" ")," ",VLOOKUP($B625,'C10 Entry Sheet'!$A$16:$K$1015,6,FALSE))</f>
        <v xml:space="preserve"> </v>
      </c>
      <c r="F625" s="204" t="str">
        <f ca="1">IF(($B625=" ")," ",VLOOKUP($B625,'C10 Entry Sheet'!$A$16:$K$1015,4,FALSE))</f>
        <v xml:space="preserve"> </v>
      </c>
      <c r="G625" s="204" t="str">
        <f ca="1">IF(($B625=" ")," ",VLOOKUP($B625,'C10 Entry Sheet'!$A$16:$K$1015,5,FALSE))</f>
        <v xml:space="preserve"> </v>
      </c>
      <c r="H625" s="209" t="str">
        <f ca="1">IF(($B625=" "),"",VLOOKUP($B625,'C10 Entry Sheet'!$A$16:$K$1015,7,FALSE))</f>
        <v/>
      </c>
      <c r="I625" s="205" t="str">
        <f ca="1">IF(($B625=" ")," ",VLOOKUP($B625,'C10 Entry Sheet'!$A$16:$K$1015,8,FALSE))</f>
        <v xml:space="preserve"> </v>
      </c>
      <c r="J625" s="205" t="str">
        <f ca="1">IF(($B625=" ")," ",VLOOKUP($B625,'C10 Entry Sheet'!$A$16:$K$1015,9,FALSE))</f>
        <v xml:space="preserve"> </v>
      </c>
      <c r="K625" s="205" t="str">
        <f ca="1">IF(($B625=" ")," ",VLOOKUP($B625,'C10 Entry Sheet'!$A$16:$K$1015,10,FALSE))</f>
        <v xml:space="preserve"> </v>
      </c>
      <c r="L625" s="209" t="str">
        <f t="shared" ca="1" si="26"/>
        <v/>
      </c>
      <c r="M625" s="318" t="str">
        <f t="shared" ca="1" si="26"/>
        <v/>
      </c>
      <c r="N625" s="322" t="str">
        <f ca="1">IF(($B625=" ")," ",VLOOKUP($B625,'C10 Entry Sheet'!$A$16:$K$1015,11,FALSE))</f>
        <v xml:space="preserve"> </v>
      </c>
    </row>
    <row r="626" spans="1:14" ht="21.75" hidden="1" customHeight="1">
      <c r="A626" s="311">
        <f t="shared" si="23"/>
        <v>610</v>
      </c>
      <c r="B626" s="202" t="str">
        <f ca="1">IF(ISBLANK('C10 Entry Sheet'!A625)," ",CELL("contents",'C10 Entry Sheet'!A625))</f>
        <v xml:space="preserve"> </v>
      </c>
      <c r="C626" s="203" t="str">
        <f ca="1">IF(($B626=" ")," ",VLOOKUP($B626,'C10 Entry Sheet'!$A$16:$K$1015,2,FALSE))</f>
        <v xml:space="preserve"> </v>
      </c>
      <c r="D626" s="203" t="str">
        <f ca="1">IF(($B626=" ")," ",VLOOKUP($B626,'C10 Entry Sheet'!$A$16:$K$1015,3,FALSE))</f>
        <v xml:space="preserve"> </v>
      </c>
      <c r="E626" s="204" t="str">
        <f ca="1">IF(($B626=" ")," ",VLOOKUP($B626,'C10 Entry Sheet'!$A$16:$K$1015,6,FALSE))</f>
        <v xml:space="preserve"> </v>
      </c>
      <c r="F626" s="204" t="str">
        <f ca="1">IF(($B626=" ")," ",VLOOKUP($B626,'C10 Entry Sheet'!$A$16:$K$1015,4,FALSE))</f>
        <v xml:space="preserve"> </v>
      </c>
      <c r="G626" s="204" t="str">
        <f ca="1">IF(($B626=" ")," ",VLOOKUP($B626,'C10 Entry Sheet'!$A$16:$K$1015,5,FALSE))</f>
        <v xml:space="preserve"> </v>
      </c>
      <c r="H626" s="209" t="str">
        <f ca="1">IF(($B626=" "),"",VLOOKUP($B626,'C10 Entry Sheet'!$A$16:$K$1015,7,FALSE))</f>
        <v/>
      </c>
      <c r="I626" s="205" t="str">
        <f ca="1">IF(($B626=" ")," ",VLOOKUP($B626,'C10 Entry Sheet'!$A$16:$K$1015,8,FALSE))</f>
        <v xml:space="preserve"> </v>
      </c>
      <c r="J626" s="205" t="str">
        <f ca="1">IF(($B626=" ")," ",VLOOKUP($B626,'C10 Entry Sheet'!$A$16:$K$1015,9,FALSE))</f>
        <v xml:space="preserve"> </v>
      </c>
      <c r="K626" s="205" t="str">
        <f ca="1">IF(($B626=" ")," ",VLOOKUP($B626,'C10 Entry Sheet'!$A$16:$K$1015,10,FALSE))</f>
        <v xml:space="preserve"> </v>
      </c>
      <c r="L626" s="209" t="str">
        <f t="shared" ca="1" si="26"/>
        <v/>
      </c>
      <c r="M626" s="318" t="str">
        <f t="shared" ca="1" si="26"/>
        <v/>
      </c>
      <c r="N626" s="322" t="str">
        <f ca="1">IF(($B626=" ")," ",VLOOKUP($B626,'C10 Entry Sheet'!$A$16:$K$1015,11,FALSE))</f>
        <v xml:space="preserve"> </v>
      </c>
    </row>
    <row r="627" spans="1:14" ht="21.75" hidden="1" customHeight="1">
      <c r="A627" s="311">
        <f t="shared" si="23"/>
        <v>611</v>
      </c>
      <c r="B627" s="202" t="str">
        <f ca="1">IF(ISBLANK('C10 Entry Sheet'!A626)," ",CELL("contents",'C10 Entry Sheet'!A626))</f>
        <v xml:space="preserve"> </v>
      </c>
      <c r="C627" s="203" t="str">
        <f ca="1">IF(($B627=" ")," ",VLOOKUP($B627,'C10 Entry Sheet'!$A$16:$K$1015,2,FALSE))</f>
        <v xml:space="preserve"> </v>
      </c>
      <c r="D627" s="203" t="str">
        <f ca="1">IF(($B627=" ")," ",VLOOKUP($B627,'C10 Entry Sheet'!$A$16:$K$1015,3,FALSE))</f>
        <v xml:space="preserve"> </v>
      </c>
      <c r="E627" s="204" t="str">
        <f ca="1">IF(($B627=" ")," ",VLOOKUP($B627,'C10 Entry Sheet'!$A$16:$K$1015,6,FALSE))</f>
        <v xml:space="preserve"> </v>
      </c>
      <c r="F627" s="204" t="str">
        <f ca="1">IF(($B627=" ")," ",VLOOKUP($B627,'C10 Entry Sheet'!$A$16:$K$1015,4,FALSE))</f>
        <v xml:space="preserve"> </v>
      </c>
      <c r="G627" s="204" t="str">
        <f ca="1">IF(($B627=" ")," ",VLOOKUP($B627,'C10 Entry Sheet'!$A$16:$K$1015,5,FALSE))</f>
        <v xml:space="preserve"> </v>
      </c>
      <c r="H627" s="209" t="str">
        <f ca="1">IF(($B627=" "),"",VLOOKUP($B627,'C10 Entry Sheet'!$A$16:$K$1015,7,FALSE))</f>
        <v/>
      </c>
      <c r="I627" s="205" t="str">
        <f ca="1">IF(($B627=" ")," ",VLOOKUP($B627,'C10 Entry Sheet'!$A$16:$K$1015,8,FALSE))</f>
        <v xml:space="preserve"> </v>
      </c>
      <c r="J627" s="205" t="str">
        <f ca="1">IF(($B627=" ")," ",VLOOKUP($B627,'C10 Entry Sheet'!$A$16:$K$1015,9,FALSE))</f>
        <v xml:space="preserve"> </v>
      </c>
      <c r="K627" s="205" t="str">
        <f ca="1">IF(($B627=" ")," ",VLOOKUP($B627,'C10 Entry Sheet'!$A$16:$K$1015,10,FALSE))</f>
        <v xml:space="preserve"> </v>
      </c>
      <c r="L627" s="209" t="str">
        <f t="shared" ca="1" si="26"/>
        <v/>
      </c>
      <c r="M627" s="318" t="str">
        <f t="shared" ca="1" si="26"/>
        <v/>
      </c>
      <c r="N627" s="322" t="str">
        <f ca="1">IF(($B627=" ")," ",VLOOKUP($B627,'C10 Entry Sheet'!$A$16:$K$1015,11,FALSE))</f>
        <v xml:space="preserve"> </v>
      </c>
    </row>
    <row r="628" spans="1:14" ht="21.75" hidden="1" customHeight="1">
      <c r="A628" s="311">
        <f t="shared" si="23"/>
        <v>612</v>
      </c>
      <c r="B628" s="202" t="str">
        <f ca="1">IF(ISBLANK('C10 Entry Sheet'!A627)," ",CELL("contents",'C10 Entry Sheet'!A627))</f>
        <v xml:space="preserve"> </v>
      </c>
      <c r="C628" s="203" t="str">
        <f ca="1">IF(($B628=" ")," ",VLOOKUP($B628,'C10 Entry Sheet'!$A$16:$K$1015,2,FALSE))</f>
        <v xml:space="preserve"> </v>
      </c>
      <c r="D628" s="203" t="str">
        <f ca="1">IF(($B628=" ")," ",VLOOKUP($B628,'C10 Entry Sheet'!$A$16:$K$1015,3,FALSE))</f>
        <v xml:space="preserve"> </v>
      </c>
      <c r="E628" s="204" t="str">
        <f ca="1">IF(($B628=" ")," ",VLOOKUP($B628,'C10 Entry Sheet'!$A$16:$K$1015,6,FALSE))</f>
        <v xml:space="preserve"> </v>
      </c>
      <c r="F628" s="204" t="str">
        <f ca="1">IF(($B628=" ")," ",VLOOKUP($B628,'C10 Entry Sheet'!$A$16:$K$1015,4,FALSE))</f>
        <v xml:space="preserve"> </v>
      </c>
      <c r="G628" s="204" t="str">
        <f ca="1">IF(($B628=" ")," ",VLOOKUP($B628,'C10 Entry Sheet'!$A$16:$K$1015,5,FALSE))</f>
        <v xml:space="preserve"> </v>
      </c>
      <c r="H628" s="209" t="str">
        <f ca="1">IF(($B628=" "),"",VLOOKUP($B628,'C10 Entry Sheet'!$A$16:$K$1015,7,FALSE))</f>
        <v/>
      </c>
      <c r="I628" s="205" t="str">
        <f ca="1">IF(($B628=" ")," ",VLOOKUP($B628,'C10 Entry Sheet'!$A$16:$K$1015,8,FALSE))</f>
        <v xml:space="preserve"> </v>
      </c>
      <c r="J628" s="205" t="str">
        <f ca="1">IF(($B628=" ")," ",VLOOKUP($B628,'C10 Entry Sheet'!$A$16:$K$1015,9,FALSE))</f>
        <v xml:space="preserve"> </v>
      </c>
      <c r="K628" s="205" t="str">
        <f ca="1">IF(($B628=" ")," ",VLOOKUP($B628,'C10 Entry Sheet'!$A$16:$K$1015,10,FALSE))</f>
        <v xml:space="preserve"> </v>
      </c>
      <c r="L628" s="209" t="str">
        <f t="shared" ca="1" si="26"/>
        <v/>
      </c>
      <c r="M628" s="318" t="str">
        <f t="shared" ca="1" si="26"/>
        <v/>
      </c>
      <c r="N628" s="322" t="str">
        <f ca="1">IF(($B628=" ")," ",VLOOKUP($B628,'C10 Entry Sheet'!$A$16:$K$1015,11,FALSE))</f>
        <v xml:space="preserve"> </v>
      </c>
    </row>
    <row r="629" spans="1:14" ht="21.75" hidden="1" customHeight="1">
      <c r="A629" s="311">
        <f t="shared" ref="A629:A692" si="27">SUM(A628+1)</f>
        <v>613</v>
      </c>
      <c r="B629" s="202" t="str">
        <f ca="1">IF(ISBLANK('C10 Entry Sheet'!A628)," ",CELL("contents",'C10 Entry Sheet'!A628))</f>
        <v xml:space="preserve"> </v>
      </c>
      <c r="C629" s="203" t="str">
        <f ca="1">IF(($B629=" ")," ",VLOOKUP($B629,'C10 Entry Sheet'!$A$16:$K$1015,2,FALSE))</f>
        <v xml:space="preserve"> </v>
      </c>
      <c r="D629" s="203" t="str">
        <f ca="1">IF(($B629=" ")," ",VLOOKUP($B629,'C10 Entry Sheet'!$A$16:$K$1015,3,FALSE))</f>
        <v xml:space="preserve"> </v>
      </c>
      <c r="E629" s="204" t="str">
        <f ca="1">IF(($B629=" ")," ",VLOOKUP($B629,'C10 Entry Sheet'!$A$16:$K$1015,6,FALSE))</f>
        <v xml:space="preserve"> </v>
      </c>
      <c r="F629" s="204" t="str">
        <f ca="1">IF(($B629=" ")," ",VLOOKUP($B629,'C10 Entry Sheet'!$A$16:$K$1015,4,FALSE))</f>
        <v xml:space="preserve"> </v>
      </c>
      <c r="G629" s="204" t="str">
        <f ca="1">IF(($B629=" ")," ",VLOOKUP($B629,'C10 Entry Sheet'!$A$16:$K$1015,5,FALSE))</f>
        <v xml:space="preserve"> </v>
      </c>
      <c r="H629" s="209" t="str">
        <f ca="1">IF(($B629=" "),"",VLOOKUP($B629,'C10 Entry Sheet'!$A$16:$K$1015,7,FALSE))</f>
        <v/>
      </c>
      <c r="I629" s="205" t="str">
        <f ca="1">IF(($B629=" ")," ",VLOOKUP($B629,'C10 Entry Sheet'!$A$16:$K$1015,8,FALSE))</f>
        <v xml:space="preserve"> </v>
      </c>
      <c r="J629" s="205" t="str">
        <f ca="1">IF(($B629=" ")," ",VLOOKUP($B629,'C10 Entry Sheet'!$A$16:$K$1015,9,FALSE))</f>
        <v xml:space="preserve"> </v>
      </c>
      <c r="K629" s="205" t="str">
        <f ca="1">IF(($B629=" ")," ",VLOOKUP($B629,'C10 Entry Sheet'!$A$16:$K$1015,10,FALSE))</f>
        <v xml:space="preserve"> </v>
      </c>
      <c r="L629" s="209" t="str">
        <f t="shared" ca="1" si="26"/>
        <v/>
      </c>
      <c r="M629" s="318" t="str">
        <f t="shared" ca="1" si="26"/>
        <v/>
      </c>
      <c r="N629" s="322" t="str">
        <f ca="1">IF(($B629=" ")," ",VLOOKUP($B629,'C10 Entry Sheet'!$A$16:$K$1015,11,FALSE))</f>
        <v xml:space="preserve"> </v>
      </c>
    </row>
    <row r="630" spans="1:14" ht="21.75" hidden="1" customHeight="1">
      <c r="A630" s="311">
        <f t="shared" si="27"/>
        <v>614</v>
      </c>
      <c r="B630" s="202" t="str">
        <f ca="1">IF(ISBLANK('C10 Entry Sheet'!A629)," ",CELL("contents",'C10 Entry Sheet'!A629))</f>
        <v xml:space="preserve"> </v>
      </c>
      <c r="C630" s="203" t="str">
        <f ca="1">IF(($B630=" ")," ",VLOOKUP($B630,'C10 Entry Sheet'!$A$16:$K$1015,2,FALSE))</f>
        <v xml:space="preserve"> </v>
      </c>
      <c r="D630" s="203" t="str">
        <f ca="1">IF(($B630=" ")," ",VLOOKUP($B630,'C10 Entry Sheet'!$A$16:$K$1015,3,FALSE))</f>
        <v xml:space="preserve"> </v>
      </c>
      <c r="E630" s="204" t="str">
        <f ca="1">IF(($B630=" ")," ",VLOOKUP($B630,'C10 Entry Sheet'!$A$16:$K$1015,6,FALSE))</f>
        <v xml:space="preserve"> </v>
      </c>
      <c r="F630" s="204" t="str">
        <f ca="1">IF(($B630=" ")," ",VLOOKUP($B630,'C10 Entry Sheet'!$A$16:$K$1015,4,FALSE))</f>
        <v xml:space="preserve"> </v>
      </c>
      <c r="G630" s="204" t="str">
        <f ca="1">IF(($B630=" ")," ",VLOOKUP($B630,'C10 Entry Sheet'!$A$16:$K$1015,5,FALSE))</f>
        <v xml:space="preserve"> </v>
      </c>
      <c r="H630" s="209" t="str">
        <f ca="1">IF(($B630=" "),"",VLOOKUP($B630,'C10 Entry Sheet'!$A$16:$K$1015,7,FALSE))</f>
        <v/>
      </c>
      <c r="I630" s="205" t="str">
        <f ca="1">IF(($B630=" ")," ",VLOOKUP($B630,'C10 Entry Sheet'!$A$16:$K$1015,8,FALSE))</f>
        <v xml:space="preserve"> </v>
      </c>
      <c r="J630" s="205" t="str">
        <f ca="1">IF(($B630=" ")," ",VLOOKUP($B630,'C10 Entry Sheet'!$A$16:$K$1015,9,FALSE))</f>
        <v xml:space="preserve"> </v>
      </c>
      <c r="K630" s="205" t="str">
        <f ca="1">IF(($B630=" ")," ",VLOOKUP($B630,'C10 Entry Sheet'!$A$16:$K$1015,10,FALSE))</f>
        <v xml:space="preserve"> </v>
      </c>
      <c r="L630" s="209" t="str">
        <f t="shared" ca="1" si="26"/>
        <v/>
      </c>
      <c r="M630" s="318" t="str">
        <f t="shared" ca="1" si="26"/>
        <v/>
      </c>
      <c r="N630" s="322" t="str">
        <f ca="1">IF(($B630=" ")," ",VLOOKUP($B630,'C10 Entry Sheet'!$A$16:$K$1015,11,FALSE))</f>
        <v xml:space="preserve"> </v>
      </c>
    </row>
    <row r="631" spans="1:14" ht="21.75" hidden="1" customHeight="1">
      <c r="A631" s="311">
        <f t="shared" si="27"/>
        <v>615</v>
      </c>
      <c r="B631" s="202" t="str">
        <f ca="1">IF(ISBLANK('C10 Entry Sheet'!A630)," ",CELL("contents",'C10 Entry Sheet'!A630))</f>
        <v xml:space="preserve"> </v>
      </c>
      <c r="C631" s="203" t="str">
        <f ca="1">IF(($B631=" ")," ",VLOOKUP($B631,'C10 Entry Sheet'!$A$16:$K$1015,2,FALSE))</f>
        <v xml:space="preserve"> </v>
      </c>
      <c r="D631" s="203" t="str">
        <f ca="1">IF(($B631=" ")," ",VLOOKUP($B631,'C10 Entry Sheet'!$A$16:$K$1015,3,FALSE))</f>
        <v xml:space="preserve"> </v>
      </c>
      <c r="E631" s="204" t="str">
        <f ca="1">IF(($B631=" ")," ",VLOOKUP($B631,'C10 Entry Sheet'!$A$16:$K$1015,6,FALSE))</f>
        <v xml:space="preserve"> </v>
      </c>
      <c r="F631" s="204" t="str">
        <f ca="1">IF(($B631=" ")," ",VLOOKUP($B631,'C10 Entry Sheet'!$A$16:$K$1015,4,FALSE))</f>
        <v xml:space="preserve"> </v>
      </c>
      <c r="G631" s="204" t="str">
        <f ca="1">IF(($B631=" ")," ",VLOOKUP($B631,'C10 Entry Sheet'!$A$16:$K$1015,5,FALSE))</f>
        <v xml:space="preserve"> </v>
      </c>
      <c r="H631" s="209" t="str">
        <f ca="1">IF(($B631=" "),"",VLOOKUP($B631,'C10 Entry Sheet'!$A$16:$K$1015,7,FALSE))</f>
        <v/>
      </c>
      <c r="I631" s="205" t="str">
        <f ca="1">IF(($B631=" ")," ",VLOOKUP($B631,'C10 Entry Sheet'!$A$16:$K$1015,8,FALSE))</f>
        <v xml:space="preserve"> </v>
      </c>
      <c r="J631" s="205" t="str">
        <f ca="1">IF(($B631=" ")," ",VLOOKUP($B631,'C10 Entry Sheet'!$A$16:$K$1015,9,FALSE))</f>
        <v xml:space="preserve"> </v>
      </c>
      <c r="K631" s="205" t="str">
        <f ca="1">IF(($B631=" ")," ",VLOOKUP($B631,'C10 Entry Sheet'!$A$16:$K$1015,10,FALSE))</f>
        <v xml:space="preserve"> </v>
      </c>
      <c r="L631" s="209" t="str">
        <f t="shared" ca="1" si="26"/>
        <v/>
      </c>
      <c r="M631" s="318" t="str">
        <f t="shared" ca="1" si="26"/>
        <v/>
      </c>
      <c r="N631" s="322" t="str">
        <f ca="1">IF(($B631=" ")," ",VLOOKUP($B631,'C10 Entry Sheet'!$A$16:$K$1015,11,FALSE))</f>
        <v xml:space="preserve"> </v>
      </c>
    </row>
    <row r="632" spans="1:14" ht="21.75" hidden="1" customHeight="1">
      <c r="A632" s="311">
        <f t="shared" si="27"/>
        <v>616</v>
      </c>
      <c r="B632" s="202" t="str">
        <f ca="1">IF(ISBLANK('C10 Entry Sheet'!A631)," ",CELL("contents",'C10 Entry Sheet'!A631))</f>
        <v xml:space="preserve"> </v>
      </c>
      <c r="C632" s="203" t="str">
        <f ca="1">IF(($B632=" ")," ",VLOOKUP($B632,'C10 Entry Sheet'!$A$16:$K$1015,2,FALSE))</f>
        <v xml:space="preserve"> </v>
      </c>
      <c r="D632" s="203" t="str">
        <f ca="1">IF(($B632=" ")," ",VLOOKUP($B632,'C10 Entry Sheet'!$A$16:$K$1015,3,FALSE))</f>
        <v xml:space="preserve"> </v>
      </c>
      <c r="E632" s="204" t="str">
        <f ca="1">IF(($B632=" ")," ",VLOOKUP($B632,'C10 Entry Sheet'!$A$16:$K$1015,6,FALSE))</f>
        <v xml:space="preserve"> </v>
      </c>
      <c r="F632" s="204" t="str">
        <f ca="1">IF(($B632=" ")," ",VLOOKUP($B632,'C10 Entry Sheet'!$A$16:$K$1015,4,FALSE))</f>
        <v xml:space="preserve"> </v>
      </c>
      <c r="G632" s="204" t="str">
        <f ca="1">IF(($B632=" ")," ",VLOOKUP($B632,'C10 Entry Sheet'!$A$16:$K$1015,5,FALSE))</f>
        <v xml:space="preserve"> </v>
      </c>
      <c r="H632" s="209" t="str">
        <f ca="1">IF(($B632=" "),"",VLOOKUP($B632,'C10 Entry Sheet'!$A$16:$K$1015,7,FALSE))</f>
        <v/>
      </c>
      <c r="I632" s="205" t="str">
        <f ca="1">IF(($B632=" ")," ",VLOOKUP($B632,'C10 Entry Sheet'!$A$16:$K$1015,8,FALSE))</f>
        <v xml:space="preserve"> </v>
      </c>
      <c r="J632" s="205" t="str">
        <f ca="1">IF(($B632=" ")," ",VLOOKUP($B632,'C10 Entry Sheet'!$A$16:$K$1015,9,FALSE))</f>
        <v xml:space="preserve"> </v>
      </c>
      <c r="K632" s="205" t="str">
        <f ca="1">IF(($B632=" ")," ",VLOOKUP($B632,'C10 Entry Sheet'!$A$16:$K$1015,10,FALSE))</f>
        <v xml:space="preserve"> </v>
      </c>
      <c r="L632" s="209" t="str">
        <f t="shared" ca="1" si="26"/>
        <v/>
      </c>
      <c r="M632" s="318" t="str">
        <f t="shared" ca="1" si="26"/>
        <v/>
      </c>
      <c r="N632" s="322" t="str">
        <f ca="1">IF(($B632=" ")," ",VLOOKUP($B632,'C10 Entry Sheet'!$A$16:$K$1015,11,FALSE))</f>
        <v xml:space="preserve"> </v>
      </c>
    </row>
    <row r="633" spans="1:14" ht="21.75" hidden="1" customHeight="1">
      <c r="A633" s="311">
        <f t="shared" si="27"/>
        <v>617</v>
      </c>
      <c r="B633" s="202" t="str">
        <f ca="1">IF(ISBLANK('C10 Entry Sheet'!A632)," ",CELL("contents",'C10 Entry Sheet'!A632))</f>
        <v xml:space="preserve"> </v>
      </c>
      <c r="C633" s="203" t="str">
        <f ca="1">IF(($B633=" ")," ",VLOOKUP($B633,'C10 Entry Sheet'!$A$16:$K$1015,2,FALSE))</f>
        <v xml:space="preserve"> </v>
      </c>
      <c r="D633" s="203" t="str">
        <f ca="1">IF(($B633=" ")," ",VLOOKUP($B633,'C10 Entry Sheet'!$A$16:$K$1015,3,FALSE))</f>
        <v xml:space="preserve"> </v>
      </c>
      <c r="E633" s="204" t="str">
        <f ca="1">IF(($B633=" ")," ",VLOOKUP($B633,'C10 Entry Sheet'!$A$16:$K$1015,6,FALSE))</f>
        <v xml:space="preserve"> </v>
      </c>
      <c r="F633" s="204" t="str">
        <f ca="1">IF(($B633=" ")," ",VLOOKUP($B633,'C10 Entry Sheet'!$A$16:$K$1015,4,FALSE))</f>
        <v xml:space="preserve"> </v>
      </c>
      <c r="G633" s="204" t="str">
        <f ca="1">IF(($B633=" ")," ",VLOOKUP($B633,'C10 Entry Sheet'!$A$16:$K$1015,5,FALSE))</f>
        <v xml:space="preserve"> </v>
      </c>
      <c r="H633" s="209" t="str">
        <f ca="1">IF(($B633=" "),"",VLOOKUP($B633,'C10 Entry Sheet'!$A$16:$K$1015,7,FALSE))</f>
        <v/>
      </c>
      <c r="I633" s="205" t="str">
        <f ca="1">IF(($B633=" ")," ",VLOOKUP($B633,'C10 Entry Sheet'!$A$16:$K$1015,8,FALSE))</f>
        <v xml:space="preserve"> </v>
      </c>
      <c r="J633" s="205" t="str">
        <f ca="1">IF(($B633=" ")," ",VLOOKUP($B633,'C10 Entry Sheet'!$A$16:$K$1015,9,FALSE))</f>
        <v xml:space="preserve"> </v>
      </c>
      <c r="K633" s="205" t="str">
        <f ca="1">IF(($B633=" ")," ",VLOOKUP($B633,'C10 Entry Sheet'!$A$16:$K$1015,10,FALSE))</f>
        <v xml:space="preserve"> </v>
      </c>
      <c r="L633" s="209" t="str">
        <f t="shared" ca="1" si="26"/>
        <v/>
      </c>
      <c r="M633" s="318" t="str">
        <f t="shared" ca="1" si="26"/>
        <v/>
      </c>
      <c r="N633" s="322" t="str">
        <f ca="1">IF(($B633=" ")," ",VLOOKUP($B633,'C10 Entry Sheet'!$A$16:$K$1015,11,FALSE))</f>
        <v xml:space="preserve"> </v>
      </c>
    </row>
    <row r="634" spans="1:14" ht="21.75" hidden="1" customHeight="1">
      <c r="A634" s="311">
        <f t="shared" si="27"/>
        <v>618</v>
      </c>
      <c r="B634" s="202" t="str">
        <f ca="1">IF(ISBLANK('C10 Entry Sheet'!A633)," ",CELL("contents",'C10 Entry Sheet'!A633))</f>
        <v xml:space="preserve"> </v>
      </c>
      <c r="C634" s="203" t="str">
        <f ca="1">IF(($B634=" ")," ",VLOOKUP($B634,'C10 Entry Sheet'!$A$16:$K$1015,2,FALSE))</f>
        <v xml:space="preserve"> </v>
      </c>
      <c r="D634" s="203" t="str">
        <f ca="1">IF(($B634=" ")," ",VLOOKUP($B634,'C10 Entry Sheet'!$A$16:$K$1015,3,FALSE))</f>
        <v xml:space="preserve"> </v>
      </c>
      <c r="E634" s="204" t="str">
        <f ca="1">IF(($B634=" ")," ",VLOOKUP($B634,'C10 Entry Sheet'!$A$16:$K$1015,6,FALSE))</f>
        <v xml:space="preserve"> </v>
      </c>
      <c r="F634" s="204" t="str">
        <f ca="1">IF(($B634=" ")," ",VLOOKUP($B634,'C10 Entry Sheet'!$A$16:$K$1015,4,FALSE))</f>
        <v xml:space="preserve"> </v>
      </c>
      <c r="G634" s="204" t="str">
        <f ca="1">IF(($B634=" ")," ",VLOOKUP($B634,'C10 Entry Sheet'!$A$16:$K$1015,5,FALSE))</f>
        <v xml:space="preserve"> </v>
      </c>
      <c r="H634" s="209" t="str">
        <f ca="1">IF(($B634=" "),"",VLOOKUP($B634,'C10 Entry Sheet'!$A$16:$K$1015,7,FALSE))</f>
        <v/>
      </c>
      <c r="I634" s="205" t="str">
        <f ca="1">IF(($B634=" ")," ",VLOOKUP($B634,'C10 Entry Sheet'!$A$16:$K$1015,8,FALSE))</f>
        <v xml:space="preserve"> </v>
      </c>
      <c r="J634" s="205" t="str">
        <f ca="1">IF(($B634=" ")," ",VLOOKUP($B634,'C10 Entry Sheet'!$A$16:$K$1015,9,FALSE))</f>
        <v xml:space="preserve"> </v>
      </c>
      <c r="K634" s="205" t="str">
        <f ca="1">IF(($B634=" ")," ",VLOOKUP($B634,'C10 Entry Sheet'!$A$16:$K$1015,10,FALSE))</f>
        <v xml:space="preserve"> </v>
      </c>
      <c r="L634" s="209" t="str">
        <f t="shared" ca="1" si="26"/>
        <v/>
      </c>
      <c r="M634" s="318" t="str">
        <f t="shared" ca="1" si="26"/>
        <v/>
      </c>
      <c r="N634" s="322" t="str">
        <f ca="1">IF(($B634=" ")," ",VLOOKUP($B634,'C10 Entry Sheet'!$A$16:$K$1015,11,FALSE))</f>
        <v xml:space="preserve"> </v>
      </c>
    </row>
    <row r="635" spans="1:14" ht="21.75" hidden="1" customHeight="1">
      <c r="A635" s="311">
        <f t="shared" si="27"/>
        <v>619</v>
      </c>
      <c r="B635" s="202" t="str">
        <f ca="1">IF(ISBLANK('C10 Entry Sheet'!A634)," ",CELL("contents",'C10 Entry Sheet'!A634))</f>
        <v xml:space="preserve"> </v>
      </c>
      <c r="C635" s="203" t="str">
        <f ca="1">IF(($B635=" ")," ",VLOOKUP($B635,'C10 Entry Sheet'!$A$16:$K$1015,2,FALSE))</f>
        <v xml:space="preserve"> </v>
      </c>
      <c r="D635" s="203" t="str">
        <f ca="1">IF(($B635=" ")," ",VLOOKUP($B635,'C10 Entry Sheet'!$A$16:$K$1015,3,FALSE))</f>
        <v xml:space="preserve"> </v>
      </c>
      <c r="E635" s="204" t="str">
        <f ca="1">IF(($B635=" ")," ",VLOOKUP($B635,'C10 Entry Sheet'!$A$16:$K$1015,6,FALSE))</f>
        <v xml:space="preserve"> </v>
      </c>
      <c r="F635" s="204" t="str">
        <f ca="1">IF(($B635=" ")," ",VLOOKUP($B635,'C10 Entry Sheet'!$A$16:$K$1015,4,FALSE))</f>
        <v xml:space="preserve"> </v>
      </c>
      <c r="G635" s="204" t="str">
        <f ca="1">IF(($B635=" ")," ",VLOOKUP($B635,'C10 Entry Sheet'!$A$16:$K$1015,5,FALSE))</f>
        <v xml:space="preserve"> </v>
      </c>
      <c r="H635" s="209" t="str">
        <f ca="1">IF(($B635=" "),"",VLOOKUP($B635,'C10 Entry Sheet'!$A$16:$K$1015,7,FALSE))</f>
        <v/>
      </c>
      <c r="I635" s="205" t="str">
        <f ca="1">IF(($B635=" ")," ",VLOOKUP($B635,'C10 Entry Sheet'!$A$16:$K$1015,8,FALSE))</f>
        <v xml:space="preserve"> </v>
      </c>
      <c r="J635" s="205" t="str">
        <f ca="1">IF(($B635=" ")," ",VLOOKUP($B635,'C10 Entry Sheet'!$A$16:$K$1015,9,FALSE))</f>
        <v xml:space="preserve"> </v>
      </c>
      <c r="K635" s="205" t="str">
        <f ca="1">IF(($B635=" ")," ",VLOOKUP($B635,'C10 Entry Sheet'!$A$16:$K$1015,10,FALSE))</f>
        <v xml:space="preserve"> </v>
      </c>
      <c r="L635" s="209" t="str">
        <f t="shared" ca="1" si="26"/>
        <v/>
      </c>
      <c r="M635" s="318" t="str">
        <f t="shared" ca="1" si="26"/>
        <v/>
      </c>
      <c r="N635" s="322" t="str">
        <f ca="1">IF(($B635=" ")," ",VLOOKUP($B635,'C10 Entry Sheet'!$A$16:$K$1015,11,FALSE))</f>
        <v xml:space="preserve"> </v>
      </c>
    </row>
    <row r="636" spans="1:14" ht="21.75" hidden="1" customHeight="1">
      <c r="A636" s="311">
        <f t="shared" si="27"/>
        <v>620</v>
      </c>
      <c r="B636" s="202" t="str">
        <f ca="1">IF(ISBLANK('C10 Entry Sheet'!A635)," ",CELL("contents",'C10 Entry Sheet'!A635))</f>
        <v xml:space="preserve"> </v>
      </c>
      <c r="C636" s="203" t="str">
        <f ca="1">IF(($B636=" ")," ",VLOOKUP($B636,'C10 Entry Sheet'!$A$16:$K$1015,2,FALSE))</f>
        <v xml:space="preserve"> </v>
      </c>
      <c r="D636" s="203" t="str">
        <f ca="1">IF(($B636=" ")," ",VLOOKUP($B636,'C10 Entry Sheet'!$A$16:$K$1015,3,FALSE))</f>
        <v xml:space="preserve"> </v>
      </c>
      <c r="E636" s="204" t="str">
        <f ca="1">IF(($B636=" ")," ",VLOOKUP($B636,'C10 Entry Sheet'!$A$16:$K$1015,6,FALSE))</f>
        <v xml:space="preserve"> </v>
      </c>
      <c r="F636" s="204" t="str">
        <f ca="1">IF(($B636=" ")," ",VLOOKUP($B636,'C10 Entry Sheet'!$A$16:$K$1015,4,FALSE))</f>
        <v xml:space="preserve"> </v>
      </c>
      <c r="G636" s="204" t="str">
        <f ca="1">IF(($B636=" ")," ",VLOOKUP($B636,'C10 Entry Sheet'!$A$16:$K$1015,5,FALSE))</f>
        <v xml:space="preserve"> </v>
      </c>
      <c r="H636" s="209" t="str">
        <f ca="1">IF(($B636=" "),"",VLOOKUP($B636,'C10 Entry Sheet'!$A$16:$K$1015,7,FALSE))</f>
        <v/>
      </c>
      <c r="I636" s="205" t="str">
        <f ca="1">IF(($B636=" ")," ",VLOOKUP($B636,'C10 Entry Sheet'!$A$16:$K$1015,8,FALSE))</f>
        <v xml:space="preserve"> </v>
      </c>
      <c r="J636" s="205" t="str">
        <f ca="1">IF(($B636=" ")," ",VLOOKUP($B636,'C10 Entry Sheet'!$A$16:$K$1015,9,FALSE))</f>
        <v xml:space="preserve"> </v>
      </c>
      <c r="K636" s="205" t="str">
        <f ca="1">IF(($B636=" ")," ",VLOOKUP($B636,'C10 Entry Sheet'!$A$16:$K$1015,10,FALSE))</f>
        <v xml:space="preserve"> </v>
      </c>
      <c r="L636" s="209" t="str">
        <f t="shared" ca="1" si="26"/>
        <v/>
      </c>
      <c r="M636" s="318" t="str">
        <f t="shared" ca="1" si="26"/>
        <v/>
      </c>
      <c r="N636" s="322" t="str">
        <f ca="1">IF(($B636=" ")," ",VLOOKUP($B636,'C10 Entry Sheet'!$A$16:$K$1015,11,FALSE))</f>
        <v xml:space="preserve"> </v>
      </c>
    </row>
    <row r="637" spans="1:14" ht="21.75" hidden="1" customHeight="1">
      <c r="A637" s="311">
        <f t="shared" si="27"/>
        <v>621</v>
      </c>
      <c r="B637" s="202" t="str">
        <f ca="1">IF(ISBLANK('C10 Entry Sheet'!A636)," ",CELL("contents",'C10 Entry Sheet'!A636))</f>
        <v xml:space="preserve"> </v>
      </c>
      <c r="C637" s="203" t="str">
        <f ca="1">IF(($B637=" ")," ",VLOOKUP($B637,'C10 Entry Sheet'!$A$16:$K$1015,2,FALSE))</f>
        <v xml:space="preserve"> </v>
      </c>
      <c r="D637" s="203" t="str">
        <f ca="1">IF(($B637=" ")," ",VLOOKUP($B637,'C10 Entry Sheet'!$A$16:$K$1015,3,FALSE))</f>
        <v xml:space="preserve"> </v>
      </c>
      <c r="E637" s="204" t="str">
        <f ca="1">IF(($B637=" ")," ",VLOOKUP($B637,'C10 Entry Sheet'!$A$16:$K$1015,6,FALSE))</f>
        <v xml:space="preserve"> </v>
      </c>
      <c r="F637" s="204" t="str">
        <f ca="1">IF(($B637=" ")," ",VLOOKUP($B637,'C10 Entry Sheet'!$A$16:$K$1015,4,FALSE))</f>
        <v xml:space="preserve"> </v>
      </c>
      <c r="G637" s="204" t="str">
        <f ca="1">IF(($B637=" ")," ",VLOOKUP($B637,'C10 Entry Sheet'!$A$16:$K$1015,5,FALSE))</f>
        <v xml:space="preserve"> </v>
      </c>
      <c r="H637" s="209" t="str">
        <f ca="1">IF(($B637=" "),"",VLOOKUP($B637,'C10 Entry Sheet'!$A$16:$K$1015,7,FALSE))</f>
        <v/>
      </c>
      <c r="I637" s="205" t="str">
        <f ca="1">IF(($B637=" ")," ",VLOOKUP($B637,'C10 Entry Sheet'!$A$16:$K$1015,8,FALSE))</f>
        <v xml:space="preserve"> </v>
      </c>
      <c r="J637" s="205" t="str">
        <f ca="1">IF(($B637=" ")," ",VLOOKUP($B637,'C10 Entry Sheet'!$A$16:$K$1015,9,FALSE))</f>
        <v xml:space="preserve"> </v>
      </c>
      <c r="K637" s="205" t="str">
        <f ca="1">IF(($B637=" ")," ",VLOOKUP($B637,'C10 Entry Sheet'!$A$16:$K$1015,10,FALSE))</f>
        <v xml:space="preserve"> </v>
      </c>
      <c r="L637" s="209" t="str">
        <f t="shared" ca="1" si="26"/>
        <v/>
      </c>
      <c r="M637" s="318" t="str">
        <f t="shared" ca="1" si="26"/>
        <v/>
      </c>
      <c r="N637" s="322" t="str">
        <f ca="1">IF(($B637=" ")," ",VLOOKUP($B637,'C10 Entry Sheet'!$A$16:$K$1015,11,FALSE))</f>
        <v xml:space="preserve"> </v>
      </c>
    </row>
    <row r="638" spans="1:14" ht="21.75" hidden="1" customHeight="1">
      <c r="A638" s="311">
        <f t="shared" si="27"/>
        <v>622</v>
      </c>
      <c r="B638" s="202" t="str">
        <f ca="1">IF(ISBLANK('C10 Entry Sheet'!A637)," ",CELL("contents",'C10 Entry Sheet'!A637))</f>
        <v xml:space="preserve"> </v>
      </c>
      <c r="C638" s="203" t="str">
        <f ca="1">IF(($B638=" ")," ",VLOOKUP($B638,'C10 Entry Sheet'!$A$16:$K$1015,2,FALSE))</f>
        <v xml:space="preserve"> </v>
      </c>
      <c r="D638" s="203" t="str">
        <f ca="1">IF(($B638=" ")," ",VLOOKUP($B638,'C10 Entry Sheet'!$A$16:$K$1015,3,FALSE))</f>
        <v xml:space="preserve"> </v>
      </c>
      <c r="E638" s="204" t="str">
        <f ca="1">IF(($B638=" ")," ",VLOOKUP($B638,'C10 Entry Sheet'!$A$16:$K$1015,6,FALSE))</f>
        <v xml:space="preserve"> </v>
      </c>
      <c r="F638" s="204" t="str">
        <f ca="1">IF(($B638=" ")," ",VLOOKUP($B638,'C10 Entry Sheet'!$A$16:$K$1015,4,FALSE))</f>
        <v xml:space="preserve"> </v>
      </c>
      <c r="G638" s="204" t="str">
        <f ca="1">IF(($B638=" ")," ",VLOOKUP($B638,'C10 Entry Sheet'!$A$16:$K$1015,5,FALSE))</f>
        <v xml:space="preserve"> </v>
      </c>
      <c r="H638" s="209" t="str">
        <f ca="1">IF(($B638=" "),"",VLOOKUP($B638,'C10 Entry Sheet'!$A$16:$K$1015,7,FALSE))</f>
        <v/>
      </c>
      <c r="I638" s="205" t="str">
        <f ca="1">IF(($B638=" ")," ",VLOOKUP($B638,'C10 Entry Sheet'!$A$16:$K$1015,8,FALSE))</f>
        <v xml:space="preserve"> </v>
      </c>
      <c r="J638" s="205" t="str">
        <f ca="1">IF(($B638=" ")," ",VLOOKUP($B638,'C10 Entry Sheet'!$A$16:$K$1015,9,FALSE))</f>
        <v xml:space="preserve"> </v>
      </c>
      <c r="K638" s="205" t="str">
        <f ca="1">IF(($B638=" ")," ",VLOOKUP($B638,'C10 Entry Sheet'!$A$16:$K$1015,10,FALSE))</f>
        <v xml:space="preserve"> </v>
      </c>
      <c r="L638" s="209" t="str">
        <f t="shared" ca="1" si="26"/>
        <v/>
      </c>
      <c r="M638" s="318" t="str">
        <f t="shared" ca="1" si="26"/>
        <v/>
      </c>
      <c r="N638" s="322" t="str">
        <f ca="1">IF(($B638=" ")," ",VLOOKUP($B638,'C10 Entry Sheet'!$A$16:$K$1015,11,FALSE))</f>
        <v xml:space="preserve"> </v>
      </c>
    </row>
    <row r="639" spans="1:14" ht="21.75" hidden="1" customHeight="1">
      <c r="A639" s="311">
        <f t="shared" si="27"/>
        <v>623</v>
      </c>
      <c r="B639" s="202" t="str">
        <f ca="1">IF(ISBLANK('C10 Entry Sheet'!A638)," ",CELL("contents",'C10 Entry Sheet'!A638))</f>
        <v xml:space="preserve"> </v>
      </c>
      <c r="C639" s="203" t="str">
        <f ca="1">IF(($B639=" ")," ",VLOOKUP($B639,'C10 Entry Sheet'!$A$16:$K$1015,2,FALSE))</f>
        <v xml:space="preserve"> </v>
      </c>
      <c r="D639" s="203" t="str">
        <f ca="1">IF(($B639=" ")," ",VLOOKUP($B639,'C10 Entry Sheet'!$A$16:$K$1015,3,FALSE))</f>
        <v xml:space="preserve"> </v>
      </c>
      <c r="E639" s="204" t="str">
        <f ca="1">IF(($B639=" ")," ",VLOOKUP($B639,'C10 Entry Sheet'!$A$16:$K$1015,6,FALSE))</f>
        <v xml:space="preserve"> </v>
      </c>
      <c r="F639" s="204" t="str">
        <f ca="1">IF(($B639=" ")," ",VLOOKUP($B639,'C10 Entry Sheet'!$A$16:$K$1015,4,FALSE))</f>
        <v xml:space="preserve"> </v>
      </c>
      <c r="G639" s="204" t="str">
        <f ca="1">IF(($B639=" ")," ",VLOOKUP($B639,'C10 Entry Sheet'!$A$16:$K$1015,5,FALSE))</f>
        <v xml:space="preserve"> </v>
      </c>
      <c r="H639" s="209" t="str">
        <f ca="1">IF(($B639=" "),"",VLOOKUP($B639,'C10 Entry Sheet'!$A$16:$K$1015,7,FALSE))</f>
        <v/>
      </c>
      <c r="I639" s="205" t="str">
        <f ca="1">IF(($B639=" ")," ",VLOOKUP($B639,'C10 Entry Sheet'!$A$16:$K$1015,8,FALSE))</f>
        <v xml:space="preserve"> </v>
      </c>
      <c r="J639" s="205" t="str">
        <f ca="1">IF(($B639=" ")," ",VLOOKUP($B639,'C10 Entry Sheet'!$A$16:$K$1015,9,FALSE))</f>
        <v xml:space="preserve"> </v>
      </c>
      <c r="K639" s="205" t="str">
        <f ca="1">IF(($B639=" ")," ",VLOOKUP($B639,'C10 Entry Sheet'!$A$16:$K$1015,10,FALSE))</f>
        <v xml:space="preserve"> </v>
      </c>
      <c r="L639" s="209" t="str">
        <f t="shared" ca="1" si="26"/>
        <v/>
      </c>
      <c r="M639" s="318" t="str">
        <f t="shared" ca="1" si="26"/>
        <v/>
      </c>
      <c r="N639" s="322" t="str">
        <f ca="1">IF(($B639=" ")," ",VLOOKUP($B639,'C10 Entry Sheet'!$A$16:$K$1015,11,FALSE))</f>
        <v xml:space="preserve"> </v>
      </c>
    </row>
    <row r="640" spans="1:14" ht="21.75" hidden="1" customHeight="1">
      <c r="A640" s="311">
        <f t="shared" si="27"/>
        <v>624</v>
      </c>
      <c r="B640" s="202" t="str">
        <f ca="1">IF(ISBLANK('C10 Entry Sheet'!A639)," ",CELL("contents",'C10 Entry Sheet'!A639))</f>
        <v xml:space="preserve"> </v>
      </c>
      <c r="C640" s="203" t="str">
        <f ca="1">IF(($B640=" ")," ",VLOOKUP($B640,'C10 Entry Sheet'!$A$16:$K$1015,2,FALSE))</f>
        <v xml:space="preserve"> </v>
      </c>
      <c r="D640" s="203" t="str">
        <f ca="1">IF(($B640=" ")," ",VLOOKUP($B640,'C10 Entry Sheet'!$A$16:$K$1015,3,FALSE))</f>
        <v xml:space="preserve"> </v>
      </c>
      <c r="E640" s="204" t="str">
        <f ca="1">IF(($B640=" ")," ",VLOOKUP($B640,'C10 Entry Sheet'!$A$16:$K$1015,6,FALSE))</f>
        <v xml:space="preserve"> </v>
      </c>
      <c r="F640" s="204" t="str">
        <f ca="1">IF(($B640=" ")," ",VLOOKUP($B640,'C10 Entry Sheet'!$A$16:$K$1015,4,FALSE))</f>
        <v xml:space="preserve"> </v>
      </c>
      <c r="G640" s="204" t="str">
        <f ca="1">IF(($B640=" ")," ",VLOOKUP($B640,'C10 Entry Sheet'!$A$16:$K$1015,5,FALSE))</f>
        <v xml:space="preserve"> </v>
      </c>
      <c r="H640" s="209" t="str">
        <f ca="1">IF(($B640=" "),"",VLOOKUP($B640,'C10 Entry Sheet'!$A$16:$K$1015,7,FALSE))</f>
        <v/>
      </c>
      <c r="I640" s="205" t="str">
        <f ca="1">IF(($B640=" ")," ",VLOOKUP($B640,'C10 Entry Sheet'!$A$16:$K$1015,8,FALSE))</f>
        <v xml:space="preserve"> </v>
      </c>
      <c r="J640" s="205" t="str">
        <f ca="1">IF(($B640=" ")," ",VLOOKUP($B640,'C10 Entry Sheet'!$A$16:$K$1015,9,FALSE))</f>
        <v xml:space="preserve"> </v>
      </c>
      <c r="K640" s="205" t="str">
        <f ca="1">IF(($B640=" ")," ",VLOOKUP($B640,'C10 Entry Sheet'!$A$16:$K$1015,10,FALSE))</f>
        <v xml:space="preserve"> </v>
      </c>
      <c r="L640" s="209" t="str">
        <f t="shared" ca="1" si="26"/>
        <v/>
      </c>
      <c r="M640" s="318" t="str">
        <f t="shared" ca="1" si="26"/>
        <v/>
      </c>
      <c r="N640" s="322" t="str">
        <f ca="1">IF(($B640=" ")," ",VLOOKUP($B640,'C10 Entry Sheet'!$A$16:$K$1015,11,FALSE))</f>
        <v xml:space="preserve"> </v>
      </c>
    </row>
    <row r="641" spans="1:14" ht="21.75" hidden="1" customHeight="1">
      <c r="A641" s="311">
        <f t="shared" si="27"/>
        <v>625</v>
      </c>
      <c r="B641" s="202" t="str">
        <f ca="1">IF(ISBLANK('C10 Entry Sheet'!A640)," ",CELL("contents",'C10 Entry Sheet'!A640))</f>
        <v xml:space="preserve"> </v>
      </c>
      <c r="C641" s="203" t="str">
        <f ca="1">IF(($B641=" ")," ",VLOOKUP($B641,'C10 Entry Sheet'!$A$16:$K$1015,2,FALSE))</f>
        <v xml:space="preserve"> </v>
      </c>
      <c r="D641" s="203" t="str">
        <f ca="1">IF(($B641=" ")," ",VLOOKUP($B641,'C10 Entry Sheet'!$A$16:$K$1015,3,FALSE))</f>
        <v xml:space="preserve"> </v>
      </c>
      <c r="E641" s="204" t="str">
        <f ca="1">IF(($B641=" ")," ",VLOOKUP($B641,'C10 Entry Sheet'!$A$16:$K$1015,6,FALSE))</f>
        <v xml:space="preserve"> </v>
      </c>
      <c r="F641" s="204" t="str">
        <f ca="1">IF(($B641=" ")," ",VLOOKUP($B641,'C10 Entry Sheet'!$A$16:$K$1015,4,FALSE))</f>
        <v xml:space="preserve"> </v>
      </c>
      <c r="G641" s="204" t="str">
        <f ca="1">IF(($B641=" ")," ",VLOOKUP($B641,'C10 Entry Sheet'!$A$16:$K$1015,5,FALSE))</f>
        <v xml:space="preserve"> </v>
      </c>
      <c r="H641" s="209" t="str">
        <f ca="1">IF(($B641=" "),"",VLOOKUP($B641,'C10 Entry Sheet'!$A$16:$K$1015,7,FALSE))</f>
        <v/>
      </c>
      <c r="I641" s="205" t="str">
        <f ca="1">IF(($B641=" ")," ",VLOOKUP($B641,'C10 Entry Sheet'!$A$16:$K$1015,8,FALSE))</f>
        <v xml:space="preserve"> </v>
      </c>
      <c r="J641" s="205" t="str">
        <f ca="1">IF(($B641=" ")," ",VLOOKUP($B641,'C10 Entry Sheet'!$A$16:$K$1015,9,FALSE))</f>
        <v xml:space="preserve"> </v>
      </c>
      <c r="K641" s="205" t="str">
        <f ca="1">IF(($B641=" ")," ",VLOOKUP($B641,'C10 Entry Sheet'!$A$16:$K$1015,10,FALSE))</f>
        <v xml:space="preserve"> </v>
      </c>
      <c r="L641" s="209" t="str">
        <f t="shared" ca="1" si="26"/>
        <v/>
      </c>
      <c r="M641" s="318" t="str">
        <f t="shared" ca="1" si="26"/>
        <v/>
      </c>
      <c r="N641" s="322" t="str">
        <f ca="1">IF(($B641=" ")," ",VLOOKUP($B641,'C10 Entry Sheet'!$A$16:$K$1015,11,FALSE))</f>
        <v xml:space="preserve"> </v>
      </c>
    </row>
    <row r="642" spans="1:14" ht="21.75" hidden="1" customHeight="1">
      <c r="A642" s="311">
        <f t="shared" si="27"/>
        <v>626</v>
      </c>
      <c r="B642" s="202" t="str">
        <f ca="1">IF(ISBLANK('C10 Entry Sheet'!A641)," ",CELL("contents",'C10 Entry Sheet'!A641))</f>
        <v xml:space="preserve"> </v>
      </c>
      <c r="C642" s="203" t="str">
        <f ca="1">IF(($B642=" ")," ",VLOOKUP($B642,'C10 Entry Sheet'!$A$16:$K$1015,2,FALSE))</f>
        <v xml:space="preserve"> </v>
      </c>
      <c r="D642" s="203" t="str">
        <f ca="1">IF(($B642=" ")," ",VLOOKUP($B642,'C10 Entry Sheet'!$A$16:$K$1015,3,FALSE))</f>
        <v xml:space="preserve"> </v>
      </c>
      <c r="E642" s="204" t="str">
        <f ca="1">IF(($B642=" ")," ",VLOOKUP($B642,'C10 Entry Sheet'!$A$16:$K$1015,6,FALSE))</f>
        <v xml:space="preserve"> </v>
      </c>
      <c r="F642" s="204" t="str">
        <f ca="1">IF(($B642=" ")," ",VLOOKUP($B642,'C10 Entry Sheet'!$A$16:$K$1015,4,FALSE))</f>
        <v xml:space="preserve"> </v>
      </c>
      <c r="G642" s="204" t="str">
        <f ca="1">IF(($B642=" ")," ",VLOOKUP($B642,'C10 Entry Sheet'!$A$16:$K$1015,5,FALSE))</f>
        <v xml:space="preserve"> </v>
      </c>
      <c r="H642" s="209" t="str">
        <f ca="1">IF(($B642=" "),"",VLOOKUP($B642,'C10 Entry Sheet'!$A$16:$K$1015,7,FALSE))</f>
        <v/>
      </c>
      <c r="I642" s="205" t="str">
        <f ca="1">IF(($B642=" ")," ",VLOOKUP($B642,'C10 Entry Sheet'!$A$16:$K$1015,8,FALSE))</f>
        <v xml:space="preserve"> </v>
      </c>
      <c r="J642" s="205" t="str">
        <f ca="1">IF(($B642=" ")," ",VLOOKUP($B642,'C10 Entry Sheet'!$A$16:$K$1015,9,FALSE))</f>
        <v xml:space="preserve"> </v>
      </c>
      <c r="K642" s="205" t="str">
        <f ca="1">IF(($B642=" ")," ",VLOOKUP($B642,'C10 Entry Sheet'!$A$16:$K$1015,10,FALSE))</f>
        <v xml:space="preserve"> </v>
      </c>
      <c r="L642" s="209" t="str">
        <f t="shared" ca="1" si="26"/>
        <v/>
      </c>
      <c r="M642" s="318" t="str">
        <f t="shared" ca="1" si="26"/>
        <v/>
      </c>
      <c r="N642" s="322" t="str">
        <f ca="1">IF(($B642=" ")," ",VLOOKUP($B642,'C10 Entry Sheet'!$A$16:$K$1015,11,FALSE))</f>
        <v xml:space="preserve"> </v>
      </c>
    </row>
    <row r="643" spans="1:14" ht="21.75" hidden="1" customHeight="1">
      <c r="A643" s="311">
        <f t="shared" si="27"/>
        <v>627</v>
      </c>
      <c r="B643" s="202" t="str">
        <f ca="1">IF(ISBLANK('C10 Entry Sheet'!A642)," ",CELL("contents",'C10 Entry Sheet'!A642))</f>
        <v xml:space="preserve"> </v>
      </c>
      <c r="C643" s="203" t="str">
        <f ca="1">IF(($B643=" ")," ",VLOOKUP($B643,'C10 Entry Sheet'!$A$16:$K$1015,2,FALSE))</f>
        <v xml:space="preserve"> </v>
      </c>
      <c r="D643" s="203" t="str">
        <f ca="1">IF(($B643=" ")," ",VLOOKUP($B643,'C10 Entry Sheet'!$A$16:$K$1015,3,FALSE))</f>
        <v xml:space="preserve"> </v>
      </c>
      <c r="E643" s="204" t="str">
        <f ca="1">IF(($B643=" ")," ",VLOOKUP($B643,'C10 Entry Sheet'!$A$16:$K$1015,6,FALSE))</f>
        <v xml:space="preserve"> </v>
      </c>
      <c r="F643" s="204" t="str">
        <f ca="1">IF(($B643=" ")," ",VLOOKUP($B643,'C10 Entry Sheet'!$A$16:$K$1015,4,FALSE))</f>
        <v xml:space="preserve"> </v>
      </c>
      <c r="G643" s="204" t="str">
        <f ca="1">IF(($B643=" ")," ",VLOOKUP($B643,'C10 Entry Sheet'!$A$16:$K$1015,5,FALSE))</f>
        <v xml:space="preserve"> </v>
      </c>
      <c r="H643" s="209" t="str">
        <f ca="1">IF(($B643=" "),"",VLOOKUP($B643,'C10 Entry Sheet'!$A$16:$K$1015,7,FALSE))</f>
        <v/>
      </c>
      <c r="I643" s="205" t="str">
        <f ca="1">IF(($B643=" ")," ",VLOOKUP($B643,'C10 Entry Sheet'!$A$16:$K$1015,8,FALSE))</f>
        <v xml:space="preserve"> </v>
      </c>
      <c r="J643" s="205" t="str">
        <f ca="1">IF(($B643=" ")," ",VLOOKUP($B643,'C10 Entry Sheet'!$A$16:$K$1015,9,FALSE))</f>
        <v xml:space="preserve"> </v>
      </c>
      <c r="K643" s="205" t="str">
        <f ca="1">IF(($B643=" ")," ",VLOOKUP($B643,'C10 Entry Sheet'!$A$16:$K$1015,10,FALSE))</f>
        <v xml:space="preserve"> </v>
      </c>
      <c r="L643" s="209" t="str">
        <f t="shared" ca="1" si="26"/>
        <v/>
      </c>
      <c r="M643" s="318" t="str">
        <f t="shared" ca="1" si="26"/>
        <v/>
      </c>
      <c r="N643" s="322" t="str">
        <f ca="1">IF(($B643=" ")," ",VLOOKUP($B643,'C10 Entry Sheet'!$A$16:$K$1015,11,FALSE))</f>
        <v xml:space="preserve"> </v>
      </c>
    </row>
    <row r="644" spans="1:14" ht="21.75" hidden="1" customHeight="1">
      <c r="A644" s="311">
        <f t="shared" si="27"/>
        <v>628</v>
      </c>
      <c r="B644" s="202" t="str">
        <f ca="1">IF(ISBLANK('C10 Entry Sheet'!A643)," ",CELL("contents",'C10 Entry Sheet'!A643))</f>
        <v xml:space="preserve"> </v>
      </c>
      <c r="C644" s="203" t="str">
        <f ca="1">IF(($B644=" ")," ",VLOOKUP($B644,'C10 Entry Sheet'!$A$16:$K$1015,2,FALSE))</f>
        <v xml:space="preserve"> </v>
      </c>
      <c r="D644" s="203" t="str">
        <f ca="1">IF(($B644=" ")," ",VLOOKUP($B644,'C10 Entry Sheet'!$A$16:$K$1015,3,FALSE))</f>
        <v xml:space="preserve"> </v>
      </c>
      <c r="E644" s="204" t="str">
        <f ca="1">IF(($B644=" ")," ",VLOOKUP($B644,'C10 Entry Sheet'!$A$16:$K$1015,6,FALSE))</f>
        <v xml:space="preserve"> </v>
      </c>
      <c r="F644" s="204" t="str">
        <f ca="1">IF(($B644=" ")," ",VLOOKUP($B644,'C10 Entry Sheet'!$A$16:$K$1015,4,FALSE))</f>
        <v xml:space="preserve"> </v>
      </c>
      <c r="G644" s="204" t="str">
        <f ca="1">IF(($B644=" ")," ",VLOOKUP($B644,'C10 Entry Sheet'!$A$16:$K$1015,5,FALSE))</f>
        <v xml:space="preserve"> </v>
      </c>
      <c r="H644" s="209" t="str">
        <f ca="1">IF(($B644=" "),"",VLOOKUP($B644,'C10 Entry Sheet'!$A$16:$K$1015,7,FALSE))</f>
        <v/>
      </c>
      <c r="I644" s="205" t="str">
        <f ca="1">IF(($B644=" ")," ",VLOOKUP($B644,'C10 Entry Sheet'!$A$16:$K$1015,8,FALSE))</f>
        <v xml:space="preserve"> </v>
      </c>
      <c r="J644" s="205" t="str">
        <f ca="1">IF(($B644=" ")," ",VLOOKUP($B644,'C10 Entry Sheet'!$A$16:$K$1015,9,FALSE))</f>
        <v xml:space="preserve"> </v>
      </c>
      <c r="K644" s="205" t="str">
        <f ca="1">IF(($B644=" ")," ",VLOOKUP($B644,'C10 Entry Sheet'!$A$16:$K$1015,10,FALSE))</f>
        <v xml:space="preserve"> </v>
      </c>
      <c r="L644" s="209" t="str">
        <f t="shared" ca="1" si="26"/>
        <v/>
      </c>
      <c r="M644" s="318" t="str">
        <f t="shared" ca="1" si="26"/>
        <v/>
      </c>
      <c r="N644" s="322" t="str">
        <f ca="1">IF(($B644=" ")," ",VLOOKUP($B644,'C10 Entry Sheet'!$A$16:$K$1015,11,FALSE))</f>
        <v xml:space="preserve"> </v>
      </c>
    </row>
    <row r="645" spans="1:14" ht="21.75" hidden="1" customHeight="1">
      <c r="A645" s="311">
        <f t="shared" si="27"/>
        <v>629</v>
      </c>
      <c r="B645" s="202" t="str">
        <f ca="1">IF(ISBLANK('C10 Entry Sheet'!A644)," ",CELL("contents",'C10 Entry Sheet'!A644))</f>
        <v xml:space="preserve"> </v>
      </c>
      <c r="C645" s="203" t="str">
        <f ca="1">IF(($B645=" ")," ",VLOOKUP($B645,'C10 Entry Sheet'!$A$16:$K$1015,2,FALSE))</f>
        <v xml:space="preserve"> </v>
      </c>
      <c r="D645" s="203" t="str">
        <f ca="1">IF(($B645=" ")," ",VLOOKUP($B645,'C10 Entry Sheet'!$A$16:$K$1015,3,FALSE))</f>
        <v xml:space="preserve"> </v>
      </c>
      <c r="E645" s="204" t="str">
        <f ca="1">IF(($B645=" ")," ",VLOOKUP($B645,'C10 Entry Sheet'!$A$16:$K$1015,6,FALSE))</f>
        <v xml:space="preserve"> </v>
      </c>
      <c r="F645" s="204" t="str">
        <f ca="1">IF(($B645=" ")," ",VLOOKUP($B645,'C10 Entry Sheet'!$A$16:$K$1015,4,FALSE))</f>
        <v xml:space="preserve"> </v>
      </c>
      <c r="G645" s="204" t="str">
        <f ca="1">IF(($B645=" ")," ",VLOOKUP($B645,'C10 Entry Sheet'!$A$16:$K$1015,5,FALSE))</f>
        <v xml:space="preserve"> </v>
      </c>
      <c r="H645" s="209" t="str">
        <f ca="1">IF(($B645=" "),"",VLOOKUP($B645,'C10 Entry Sheet'!$A$16:$K$1015,7,FALSE))</f>
        <v/>
      </c>
      <c r="I645" s="205" t="str">
        <f ca="1">IF(($B645=" ")," ",VLOOKUP($B645,'C10 Entry Sheet'!$A$16:$K$1015,8,FALSE))</f>
        <v xml:space="preserve"> </v>
      </c>
      <c r="J645" s="205" t="str">
        <f ca="1">IF(($B645=" ")," ",VLOOKUP($B645,'C10 Entry Sheet'!$A$16:$K$1015,9,FALSE))</f>
        <v xml:space="preserve"> </v>
      </c>
      <c r="K645" s="205" t="str">
        <f ca="1">IF(($B645=" ")," ",VLOOKUP($B645,'C10 Entry Sheet'!$A$16:$K$1015,10,FALSE))</f>
        <v xml:space="preserve"> </v>
      </c>
      <c r="L645" s="209" t="str">
        <f t="shared" ca="1" si="26"/>
        <v/>
      </c>
      <c r="M645" s="318" t="str">
        <f t="shared" ca="1" si="26"/>
        <v/>
      </c>
      <c r="N645" s="322" t="str">
        <f ca="1">IF(($B645=" ")," ",VLOOKUP($B645,'C10 Entry Sheet'!$A$16:$K$1015,11,FALSE))</f>
        <v xml:space="preserve"> </v>
      </c>
    </row>
    <row r="646" spans="1:14" ht="21.75" hidden="1" customHeight="1">
      <c r="A646" s="311">
        <f t="shared" si="27"/>
        <v>630</v>
      </c>
      <c r="B646" s="202" t="str">
        <f ca="1">IF(ISBLANK('C10 Entry Sheet'!A645)," ",CELL("contents",'C10 Entry Sheet'!A645))</f>
        <v xml:space="preserve"> </v>
      </c>
      <c r="C646" s="203" t="str">
        <f ca="1">IF(($B646=" ")," ",VLOOKUP($B646,'C10 Entry Sheet'!$A$16:$K$1015,2,FALSE))</f>
        <v xml:space="preserve"> </v>
      </c>
      <c r="D646" s="203" t="str">
        <f ca="1">IF(($B646=" ")," ",VLOOKUP($B646,'C10 Entry Sheet'!$A$16:$K$1015,3,FALSE))</f>
        <v xml:space="preserve"> </v>
      </c>
      <c r="E646" s="204" t="str">
        <f ca="1">IF(($B646=" ")," ",VLOOKUP($B646,'C10 Entry Sheet'!$A$16:$K$1015,6,FALSE))</f>
        <v xml:space="preserve"> </v>
      </c>
      <c r="F646" s="204" t="str">
        <f ca="1">IF(($B646=" ")," ",VLOOKUP($B646,'C10 Entry Sheet'!$A$16:$K$1015,4,FALSE))</f>
        <v xml:space="preserve"> </v>
      </c>
      <c r="G646" s="204" t="str">
        <f ca="1">IF(($B646=" ")," ",VLOOKUP($B646,'C10 Entry Sheet'!$A$16:$K$1015,5,FALSE))</f>
        <v xml:space="preserve"> </v>
      </c>
      <c r="H646" s="209" t="str">
        <f ca="1">IF(($B646=" "),"",VLOOKUP($B646,'C10 Entry Sheet'!$A$16:$K$1015,7,FALSE))</f>
        <v/>
      </c>
      <c r="I646" s="205" t="str">
        <f ca="1">IF(($B646=" ")," ",VLOOKUP($B646,'C10 Entry Sheet'!$A$16:$K$1015,8,FALSE))</f>
        <v xml:space="preserve"> </v>
      </c>
      <c r="J646" s="205" t="str">
        <f ca="1">IF(($B646=" ")," ",VLOOKUP($B646,'C10 Entry Sheet'!$A$16:$K$1015,9,FALSE))</f>
        <v xml:space="preserve"> </v>
      </c>
      <c r="K646" s="205" t="str">
        <f ca="1">IF(($B646=" ")," ",VLOOKUP($B646,'C10 Entry Sheet'!$A$16:$K$1015,10,FALSE))</f>
        <v xml:space="preserve"> </v>
      </c>
      <c r="L646" s="209" t="str">
        <f t="shared" ca="1" si="26"/>
        <v/>
      </c>
      <c r="M646" s="318" t="str">
        <f t="shared" ca="1" si="26"/>
        <v/>
      </c>
      <c r="N646" s="322" t="str">
        <f ca="1">IF(($B646=" ")," ",VLOOKUP($B646,'C10 Entry Sheet'!$A$16:$K$1015,11,FALSE))</f>
        <v xml:space="preserve"> </v>
      </c>
    </row>
    <row r="647" spans="1:14" ht="21.75" hidden="1" customHeight="1">
      <c r="A647" s="311">
        <f t="shared" si="27"/>
        <v>631</v>
      </c>
      <c r="B647" s="202" t="str">
        <f ca="1">IF(ISBLANK('C10 Entry Sheet'!A646)," ",CELL("contents",'C10 Entry Sheet'!A646))</f>
        <v xml:space="preserve"> </v>
      </c>
      <c r="C647" s="203" t="str">
        <f ca="1">IF(($B647=" ")," ",VLOOKUP($B647,'C10 Entry Sheet'!$A$16:$K$1015,2,FALSE))</f>
        <v xml:space="preserve"> </v>
      </c>
      <c r="D647" s="203" t="str">
        <f ca="1">IF(($B647=" ")," ",VLOOKUP($B647,'C10 Entry Sheet'!$A$16:$K$1015,3,FALSE))</f>
        <v xml:space="preserve"> </v>
      </c>
      <c r="E647" s="204" t="str">
        <f ca="1">IF(($B647=" ")," ",VLOOKUP($B647,'C10 Entry Sheet'!$A$16:$K$1015,6,FALSE))</f>
        <v xml:space="preserve"> </v>
      </c>
      <c r="F647" s="204" t="str">
        <f ca="1">IF(($B647=" ")," ",VLOOKUP($B647,'C10 Entry Sheet'!$A$16:$K$1015,4,FALSE))</f>
        <v xml:space="preserve"> </v>
      </c>
      <c r="G647" s="204" t="str">
        <f ca="1">IF(($B647=" ")," ",VLOOKUP($B647,'C10 Entry Sheet'!$A$16:$K$1015,5,FALSE))</f>
        <v xml:space="preserve"> </v>
      </c>
      <c r="H647" s="209" t="str">
        <f ca="1">IF(($B647=" "),"",VLOOKUP($B647,'C10 Entry Sheet'!$A$16:$K$1015,7,FALSE))</f>
        <v/>
      </c>
      <c r="I647" s="205" t="str">
        <f ca="1">IF(($B647=" ")," ",VLOOKUP($B647,'C10 Entry Sheet'!$A$16:$K$1015,8,FALSE))</f>
        <v xml:space="preserve"> </v>
      </c>
      <c r="J647" s="205" t="str">
        <f ca="1">IF(($B647=" ")," ",VLOOKUP($B647,'C10 Entry Sheet'!$A$16:$K$1015,9,FALSE))</f>
        <v xml:space="preserve"> </v>
      </c>
      <c r="K647" s="205" t="str">
        <f ca="1">IF(($B647=" ")," ",VLOOKUP($B647,'C10 Entry Sheet'!$A$16:$K$1015,10,FALSE))</f>
        <v xml:space="preserve"> </v>
      </c>
      <c r="L647" s="209" t="str">
        <f t="shared" ca="1" si="26"/>
        <v/>
      </c>
      <c r="M647" s="318" t="str">
        <f t="shared" ca="1" si="26"/>
        <v/>
      </c>
      <c r="N647" s="322" t="str">
        <f ca="1">IF(($B647=" ")," ",VLOOKUP($B647,'C10 Entry Sheet'!$A$16:$K$1015,11,FALSE))</f>
        <v xml:space="preserve"> </v>
      </c>
    </row>
    <row r="648" spans="1:14" ht="21.75" hidden="1" customHeight="1">
      <c r="A648" s="311">
        <f t="shared" si="27"/>
        <v>632</v>
      </c>
      <c r="B648" s="202" t="str">
        <f ca="1">IF(ISBLANK('C10 Entry Sheet'!A647)," ",CELL("contents",'C10 Entry Sheet'!A647))</f>
        <v xml:space="preserve"> </v>
      </c>
      <c r="C648" s="203" t="str">
        <f ca="1">IF(($B648=" ")," ",VLOOKUP($B648,'C10 Entry Sheet'!$A$16:$K$1015,2,FALSE))</f>
        <v xml:space="preserve"> </v>
      </c>
      <c r="D648" s="203" t="str">
        <f ca="1">IF(($B648=" ")," ",VLOOKUP($B648,'C10 Entry Sheet'!$A$16:$K$1015,3,FALSE))</f>
        <v xml:space="preserve"> </v>
      </c>
      <c r="E648" s="204" t="str">
        <f ca="1">IF(($B648=" ")," ",VLOOKUP($B648,'C10 Entry Sheet'!$A$16:$K$1015,6,FALSE))</f>
        <v xml:space="preserve"> </v>
      </c>
      <c r="F648" s="204" t="str">
        <f ca="1">IF(($B648=" ")," ",VLOOKUP($B648,'C10 Entry Sheet'!$A$16:$K$1015,4,FALSE))</f>
        <v xml:space="preserve"> </v>
      </c>
      <c r="G648" s="204" t="str">
        <f ca="1">IF(($B648=" ")," ",VLOOKUP($B648,'C10 Entry Sheet'!$A$16:$K$1015,5,FALSE))</f>
        <v xml:space="preserve"> </v>
      </c>
      <c r="H648" s="209" t="str">
        <f ca="1">IF(($B648=" "),"",VLOOKUP($B648,'C10 Entry Sheet'!$A$16:$K$1015,7,FALSE))</f>
        <v/>
      </c>
      <c r="I648" s="205" t="str">
        <f ca="1">IF(($B648=" ")," ",VLOOKUP($B648,'C10 Entry Sheet'!$A$16:$K$1015,8,FALSE))</f>
        <v xml:space="preserve"> </v>
      </c>
      <c r="J648" s="205" t="str">
        <f ca="1">IF(($B648=" ")," ",VLOOKUP($B648,'C10 Entry Sheet'!$A$16:$K$1015,9,FALSE))</f>
        <v xml:space="preserve"> </v>
      </c>
      <c r="K648" s="205" t="str">
        <f ca="1">IF(($B648=" ")," ",VLOOKUP($B648,'C10 Entry Sheet'!$A$16:$K$1015,10,FALSE))</f>
        <v xml:space="preserve"> </v>
      </c>
      <c r="L648" s="209" t="str">
        <f t="shared" ca="1" si="26"/>
        <v/>
      </c>
      <c r="M648" s="318" t="str">
        <f t="shared" ca="1" si="26"/>
        <v/>
      </c>
      <c r="N648" s="322" t="str">
        <f ca="1">IF(($B648=" ")," ",VLOOKUP($B648,'C10 Entry Sheet'!$A$16:$K$1015,11,FALSE))</f>
        <v xml:space="preserve"> </v>
      </c>
    </row>
    <row r="649" spans="1:14" ht="21.75" hidden="1" customHeight="1">
      <c r="A649" s="311">
        <f t="shared" si="27"/>
        <v>633</v>
      </c>
      <c r="B649" s="202" t="str">
        <f ca="1">IF(ISBLANK('C10 Entry Sheet'!A648)," ",CELL("contents",'C10 Entry Sheet'!A648))</f>
        <v xml:space="preserve"> </v>
      </c>
      <c r="C649" s="203" t="str">
        <f ca="1">IF(($B649=" ")," ",VLOOKUP($B649,'C10 Entry Sheet'!$A$16:$K$1015,2,FALSE))</f>
        <v xml:space="preserve"> </v>
      </c>
      <c r="D649" s="203" t="str">
        <f ca="1">IF(($B649=" ")," ",VLOOKUP($B649,'C10 Entry Sheet'!$A$16:$K$1015,3,FALSE))</f>
        <v xml:space="preserve"> </v>
      </c>
      <c r="E649" s="204" t="str">
        <f ca="1">IF(($B649=" ")," ",VLOOKUP($B649,'C10 Entry Sheet'!$A$16:$K$1015,6,FALSE))</f>
        <v xml:space="preserve"> </v>
      </c>
      <c r="F649" s="204" t="str">
        <f ca="1">IF(($B649=" ")," ",VLOOKUP($B649,'C10 Entry Sheet'!$A$16:$K$1015,4,FALSE))</f>
        <v xml:space="preserve"> </v>
      </c>
      <c r="G649" s="204" t="str">
        <f ca="1">IF(($B649=" ")," ",VLOOKUP($B649,'C10 Entry Sheet'!$A$16:$K$1015,5,FALSE))</f>
        <v xml:space="preserve"> </v>
      </c>
      <c r="H649" s="209" t="str">
        <f ca="1">IF(($B649=" "),"",VLOOKUP($B649,'C10 Entry Sheet'!$A$16:$K$1015,7,FALSE))</f>
        <v/>
      </c>
      <c r="I649" s="205" t="str">
        <f ca="1">IF(($B649=" ")," ",VLOOKUP($B649,'C10 Entry Sheet'!$A$16:$K$1015,8,FALSE))</f>
        <v xml:space="preserve"> </v>
      </c>
      <c r="J649" s="205" t="str">
        <f ca="1">IF(($B649=" ")," ",VLOOKUP($B649,'C10 Entry Sheet'!$A$16:$K$1015,9,FALSE))</f>
        <v xml:space="preserve"> </v>
      </c>
      <c r="K649" s="205" t="str">
        <f ca="1">IF(($B649=" ")," ",VLOOKUP($B649,'C10 Entry Sheet'!$A$16:$K$1015,10,FALSE))</f>
        <v xml:space="preserve"> </v>
      </c>
      <c r="L649" s="209" t="str">
        <f t="shared" ca="1" si="26"/>
        <v/>
      </c>
      <c r="M649" s="318" t="str">
        <f t="shared" ca="1" si="26"/>
        <v/>
      </c>
      <c r="N649" s="322" t="str">
        <f ca="1">IF(($B649=" ")," ",VLOOKUP($B649,'C10 Entry Sheet'!$A$16:$K$1015,11,FALSE))</f>
        <v xml:space="preserve"> </v>
      </c>
    </row>
    <row r="650" spans="1:14" ht="21.75" hidden="1" customHeight="1">
      <c r="A650" s="311">
        <f t="shared" si="27"/>
        <v>634</v>
      </c>
      <c r="B650" s="202" t="str">
        <f ca="1">IF(ISBLANK('C10 Entry Sheet'!A649)," ",CELL("contents",'C10 Entry Sheet'!A649))</f>
        <v xml:space="preserve"> </v>
      </c>
      <c r="C650" s="203" t="str">
        <f ca="1">IF(($B650=" ")," ",VLOOKUP($B650,'C10 Entry Sheet'!$A$16:$K$1015,2,FALSE))</f>
        <v xml:space="preserve"> </v>
      </c>
      <c r="D650" s="203" t="str">
        <f ca="1">IF(($B650=" ")," ",VLOOKUP($B650,'C10 Entry Sheet'!$A$16:$K$1015,3,FALSE))</f>
        <v xml:space="preserve"> </v>
      </c>
      <c r="E650" s="204" t="str">
        <f ca="1">IF(($B650=" ")," ",VLOOKUP($B650,'C10 Entry Sheet'!$A$16:$K$1015,6,FALSE))</f>
        <v xml:space="preserve"> </v>
      </c>
      <c r="F650" s="204" t="str">
        <f ca="1">IF(($B650=" ")," ",VLOOKUP($B650,'C10 Entry Sheet'!$A$16:$K$1015,4,FALSE))</f>
        <v xml:space="preserve"> </v>
      </c>
      <c r="G650" s="204" t="str">
        <f ca="1">IF(($B650=" ")," ",VLOOKUP($B650,'C10 Entry Sheet'!$A$16:$K$1015,5,FALSE))</f>
        <v xml:space="preserve"> </v>
      </c>
      <c r="H650" s="209" t="str">
        <f ca="1">IF(($B650=" "),"",VLOOKUP($B650,'C10 Entry Sheet'!$A$16:$K$1015,7,FALSE))</f>
        <v/>
      </c>
      <c r="I650" s="205" t="str">
        <f ca="1">IF(($B650=" ")," ",VLOOKUP($B650,'C10 Entry Sheet'!$A$16:$K$1015,8,FALSE))</f>
        <v xml:space="preserve"> </v>
      </c>
      <c r="J650" s="205" t="str">
        <f ca="1">IF(($B650=" ")," ",VLOOKUP($B650,'C10 Entry Sheet'!$A$16:$K$1015,9,FALSE))</f>
        <v xml:space="preserve"> </v>
      </c>
      <c r="K650" s="205" t="str">
        <f ca="1">IF(($B650=" ")," ",VLOOKUP($B650,'C10 Entry Sheet'!$A$16:$K$1015,10,FALSE))</f>
        <v xml:space="preserve"> </v>
      </c>
      <c r="L650" s="209" t="str">
        <f t="shared" ca="1" si="26"/>
        <v/>
      </c>
      <c r="M650" s="318" t="str">
        <f t="shared" ca="1" si="26"/>
        <v/>
      </c>
      <c r="N650" s="322" t="str">
        <f ca="1">IF(($B650=" ")," ",VLOOKUP($B650,'C10 Entry Sheet'!$A$16:$K$1015,11,FALSE))</f>
        <v xml:space="preserve"> </v>
      </c>
    </row>
    <row r="651" spans="1:14" ht="21.75" hidden="1" customHeight="1">
      <c r="A651" s="311">
        <f t="shared" si="27"/>
        <v>635</v>
      </c>
      <c r="B651" s="202" t="str">
        <f ca="1">IF(ISBLANK('C10 Entry Sheet'!A650)," ",CELL("contents",'C10 Entry Sheet'!A650))</f>
        <v xml:space="preserve"> </v>
      </c>
      <c r="C651" s="203" t="str">
        <f ca="1">IF(($B651=" ")," ",VLOOKUP($B651,'C10 Entry Sheet'!$A$16:$K$1015,2,FALSE))</f>
        <v xml:space="preserve"> </v>
      </c>
      <c r="D651" s="203" t="str">
        <f ca="1">IF(($B651=" ")," ",VLOOKUP($B651,'C10 Entry Sheet'!$A$16:$K$1015,3,FALSE))</f>
        <v xml:space="preserve"> </v>
      </c>
      <c r="E651" s="204" t="str">
        <f ca="1">IF(($B651=" ")," ",VLOOKUP($B651,'C10 Entry Sheet'!$A$16:$K$1015,6,FALSE))</f>
        <v xml:space="preserve"> </v>
      </c>
      <c r="F651" s="204" t="str">
        <f ca="1">IF(($B651=" ")," ",VLOOKUP($B651,'C10 Entry Sheet'!$A$16:$K$1015,4,FALSE))</f>
        <v xml:space="preserve"> </v>
      </c>
      <c r="G651" s="204" t="str">
        <f ca="1">IF(($B651=" ")," ",VLOOKUP($B651,'C10 Entry Sheet'!$A$16:$K$1015,5,FALSE))</f>
        <v xml:space="preserve"> </v>
      </c>
      <c r="H651" s="209" t="str">
        <f ca="1">IF(($B651=" "),"",VLOOKUP($B651,'C10 Entry Sheet'!$A$16:$K$1015,7,FALSE))</f>
        <v/>
      </c>
      <c r="I651" s="205" t="str">
        <f ca="1">IF(($B651=" ")," ",VLOOKUP($B651,'C10 Entry Sheet'!$A$16:$K$1015,8,FALSE))</f>
        <v xml:space="preserve"> </v>
      </c>
      <c r="J651" s="205" t="str">
        <f ca="1">IF(($B651=" ")," ",VLOOKUP($B651,'C10 Entry Sheet'!$A$16:$K$1015,9,FALSE))</f>
        <v xml:space="preserve"> </v>
      </c>
      <c r="K651" s="205" t="str">
        <f ca="1">IF(($B651=" ")," ",VLOOKUP($B651,'C10 Entry Sheet'!$A$16:$K$1015,10,FALSE))</f>
        <v xml:space="preserve"> </v>
      </c>
      <c r="L651" s="209" t="str">
        <f t="shared" ca="1" si="26"/>
        <v/>
      </c>
      <c r="M651" s="318" t="str">
        <f t="shared" ca="1" si="26"/>
        <v/>
      </c>
      <c r="N651" s="322" t="str">
        <f ca="1">IF(($B651=" ")," ",VLOOKUP($B651,'C10 Entry Sheet'!$A$16:$K$1015,11,FALSE))</f>
        <v xml:space="preserve"> </v>
      </c>
    </row>
    <row r="652" spans="1:14" ht="21.75" hidden="1" customHeight="1">
      <c r="A652" s="311">
        <f t="shared" si="27"/>
        <v>636</v>
      </c>
      <c r="B652" s="202" t="str">
        <f ca="1">IF(ISBLANK('C10 Entry Sheet'!A651)," ",CELL("contents",'C10 Entry Sheet'!A651))</f>
        <v xml:space="preserve"> </v>
      </c>
      <c r="C652" s="203" t="str">
        <f ca="1">IF(($B652=" ")," ",VLOOKUP($B652,'C10 Entry Sheet'!$A$16:$K$1015,2,FALSE))</f>
        <v xml:space="preserve"> </v>
      </c>
      <c r="D652" s="203" t="str">
        <f ca="1">IF(($B652=" ")," ",VLOOKUP($B652,'C10 Entry Sheet'!$A$16:$K$1015,3,FALSE))</f>
        <v xml:space="preserve"> </v>
      </c>
      <c r="E652" s="204" t="str">
        <f ca="1">IF(($B652=" ")," ",VLOOKUP($B652,'C10 Entry Sheet'!$A$16:$K$1015,6,FALSE))</f>
        <v xml:space="preserve"> </v>
      </c>
      <c r="F652" s="204" t="str">
        <f ca="1">IF(($B652=" ")," ",VLOOKUP($B652,'C10 Entry Sheet'!$A$16:$K$1015,4,FALSE))</f>
        <v xml:space="preserve"> </v>
      </c>
      <c r="G652" s="204" t="str">
        <f ca="1">IF(($B652=" ")," ",VLOOKUP($B652,'C10 Entry Sheet'!$A$16:$K$1015,5,FALSE))</f>
        <v xml:space="preserve"> </v>
      </c>
      <c r="H652" s="209" t="str">
        <f ca="1">IF(($B652=" "),"",VLOOKUP($B652,'C10 Entry Sheet'!$A$16:$K$1015,7,FALSE))</f>
        <v/>
      </c>
      <c r="I652" s="205" t="str">
        <f ca="1">IF(($B652=" ")," ",VLOOKUP($B652,'C10 Entry Sheet'!$A$16:$K$1015,8,FALSE))</f>
        <v xml:space="preserve"> </v>
      </c>
      <c r="J652" s="205" t="str">
        <f ca="1">IF(($B652=" ")," ",VLOOKUP($B652,'C10 Entry Sheet'!$A$16:$K$1015,9,FALSE))</f>
        <v xml:space="preserve"> </v>
      </c>
      <c r="K652" s="205" t="str">
        <f ca="1">IF(($B652=" ")," ",VLOOKUP($B652,'C10 Entry Sheet'!$A$16:$K$1015,10,FALSE))</f>
        <v xml:space="preserve"> </v>
      </c>
      <c r="L652" s="209" t="str">
        <f t="shared" ca="1" si="26"/>
        <v/>
      </c>
      <c r="M652" s="318" t="str">
        <f t="shared" ca="1" si="26"/>
        <v/>
      </c>
      <c r="N652" s="322" t="str">
        <f ca="1">IF(($B652=" ")," ",VLOOKUP($B652,'C10 Entry Sheet'!$A$16:$K$1015,11,FALSE))</f>
        <v xml:space="preserve"> </v>
      </c>
    </row>
    <row r="653" spans="1:14" ht="21.75" hidden="1" customHeight="1">
      <c r="A653" s="311">
        <f t="shared" si="27"/>
        <v>637</v>
      </c>
      <c r="B653" s="202" t="str">
        <f ca="1">IF(ISBLANK('C10 Entry Sheet'!A652)," ",CELL("contents",'C10 Entry Sheet'!A652))</f>
        <v xml:space="preserve"> </v>
      </c>
      <c r="C653" s="203" t="str">
        <f ca="1">IF(($B653=" ")," ",VLOOKUP($B653,'C10 Entry Sheet'!$A$16:$K$1015,2,FALSE))</f>
        <v xml:space="preserve"> </v>
      </c>
      <c r="D653" s="203" t="str">
        <f ca="1">IF(($B653=" ")," ",VLOOKUP($B653,'C10 Entry Sheet'!$A$16:$K$1015,3,FALSE))</f>
        <v xml:space="preserve"> </v>
      </c>
      <c r="E653" s="204" t="str">
        <f ca="1">IF(($B653=" ")," ",VLOOKUP($B653,'C10 Entry Sheet'!$A$16:$K$1015,6,FALSE))</f>
        <v xml:space="preserve"> </v>
      </c>
      <c r="F653" s="204" t="str">
        <f ca="1">IF(($B653=" ")," ",VLOOKUP($B653,'C10 Entry Sheet'!$A$16:$K$1015,4,FALSE))</f>
        <v xml:space="preserve"> </v>
      </c>
      <c r="G653" s="204" t="str">
        <f ca="1">IF(($B653=" ")," ",VLOOKUP($B653,'C10 Entry Sheet'!$A$16:$K$1015,5,FALSE))</f>
        <v xml:space="preserve"> </v>
      </c>
      <c r="H653" s="209" t="str">
        <f ca="1">IF(($B653=" "),"",VLOOKUP($B653,'C10 Entry Sheet'!$A$16:$K$1015,7,FALSE))</f>
        <v/>
      </c>
      <c r="I653" s="205" t="str">
        <f ca="1">IF(($B653=" ")," ",VLOOKUP($B653,'C10 Entry Sheet'!$A$16:$K$1015,8,FALSE))</f>
        <v xml:space="preserve"> </v>
      </c>
      <c r="J653" s="205" t="str">
        <f ca="1">IF(($B653=" ")," ",VLOOKUP($B653,'C10 Entry Sheet'!$A$16:$K$1015,9,FALSE))</f>
        <v xml:space="preserve"> </v>
      </c>
      <c r="K653" s="205" t="str">
        <f ca="1">IF(($B653=" ")," ",VLOOKUP($B653,'C10 Entry Sheet'!$A$16:$K$1015,10,FALSE))</f>
        <v xml:space="preserve"> </v>
      </c>
      <c r="L653" s="209" t="str">
        <f t="shared" ca="1" si="26"/>
        <v/>
      </c>
      <c r="M653" s="318" t="str">
        <f t="shared" ca="1" si="26"/>
        <v/>
      </c>
      <c r="N653" s="322" t="str">
        <f ca="1">IF(($B653=" ")," ",VLOOKUP($B653,'C10 Entry Sheet'!$A$16:$K$1015,11,FALSE))</f>
        <v xml:space="preserve"> </v>
      </c>
    </row>
    <row r="654" spans="1:14" ht="21.75" hidden="1" customHeight="1">
      <c r="A654" s="311">
        <f t="shared" si="27"/>
        <v>638</v>
      </c>
      <c r="B654" s="202" t="str">
        <f ca="1">IF(ISBLANK('C10 Entry Sheet'!A653)," ",CELL("contents",'C10 Entry Sheet'!A653))</f>
        <v xml:space="preserve"> </v>
      </c>
      <c r="C654" s="203" t="str">
        <f ca="1">IF(($B654=" ")," ",VLOOKUP($B654,'C10 Entry Sheet'!$A$16:$K$1015,2,FALSE))</f>
        <v xml:space="preserve"> </v>
      </c>
      <c r="D654" s="203" t="str">
        <f ca="1">IF(($B654=" ")," ",VLOOKUP($B654,'C10 Entry Sheet'!$A$16:$K$1015,3,FALSE))</f>
        <v xml:space="preserve"> </v>
      </c>
      <c r="E654" s="204" t="str">
        <f ca="1">IF(($B654=" ")," ",VLOOKUP($B654,'C10 Entry Sheet'!$A$16:$K$1015,6,FALSE))</f>
        <v xml:space="preserve"> </v>
      </c>
      <c r="F654" s="204" t="str">
        <f ca="1">IF(($B654=" ")," ",VLOOKUP($B654,'C10 Entry Sheet'!$A$16:$K$1015,4,FALSE))</f>
        <v xml:space="preserve"> </v>
      </c>
      <c r="G654" s="204" t="str">
        <f ca="1">IF(($B654=" ")," ",VLOOKUP($B654,'C10 Entry Sheet'!$A$16:$K$1015,5,FALSE))</f>
        <v xml:space="preserve"> </v>
      </c>
      <c r="H654" s="209" t="str">
        <f ca="1">IF(($B654=" "),"",VLOOKUP($B654,'C10 Entry Sheet'!$A$16:$K$1015,7,FALSE))</f>
        <v/>
      </c>
      <c r="I654" s="205" t="str">
        <f ca="1">IF(($B654=" ")," ",VLOOKUP($B654,'C10 Entry Sheet'!$A$16:$K$1015,8,FALSE))</f>
        <v xml:space="preserve"> </v>
      </c>
      <c r="J654" s="205" t="str">
        <f ca="1">IF(($B654=" ")," ",VLOOKUP($B654,'C10 Entry Sheet'!$A$16:$K$1015,9,FALSE))</f>
        <v xml:space="preserve"> </v>
      </c>
      <c r="K654" s="205" t="str">
        <f ca="1">IF(($B654=" ")," ",VLOOKUP($B654,'C10 Entry Sheet'!$A$16:$K$1015,10,FALSE))</f>
        <v xml:space="preserve"> </v>
      </c>
      <c r="L654" s="209" t="str">
        <f t="shared" ca="1" si="26"/>
        <v/>
      </c>
      <c r="M654" s="318" t="str">
        <f t="shared" ca="1" si="26"/>
        <v/>
      </c>
      <c r="N654" s="322" t="str">
        <f ca="1">IF(($B654=" ")," ",VLOOKUP($B654,'C10 Entry Sheet'!$A$16:$K$1015,11,FALSE))</f>
        <v xml:space="preserve"> </v>
      </c>
    </row>
    <row r="655" spans="1:14" ht="21.75" hidden="1" customHeight="1">
      <c r="A655" s="311">
        <f t="shared" si="27"/>
        <v>639</v>
      </c>
      <c r="B655" s="202" t="str">
        <f ca="1">IF(ISBLANK('C10 Entry Sheet'!A654)," ",CELL("contents",'C10 Entry Sheet'!A654))</f>
        <v xml:space="preserve"> </v>
      </c>
      <c r="C655" s="203" t="str">
        <f ca="1">IF(($B655=" ")," ",VLOOKUP($B655,'C10 Entry Sheet'!$A$16:$K$1015,2,FALSE))</f>
        <v xml:space="preserve"> </v>
      </c>
      <c r="D655" s="203" t="str">
        <f ca="1">IF(($B655=" ")," ",VLOOKUP($B655,'C10 Entry Sheet'!$A$16:$K$1015,3,FALSE))</f>
        <v xml:space="preserve"> </v>
      </c>
      <c r="E655" s="204" t="str">
        <f ca="1">IF(($B655=" ")," ",VLOOKUP($B655,'C10 Entry Sheet'!$A$16:$K$1015,6,FALSE))</f>
        <v xml:space="preserve"> </v>
      </c>
      <c r="F655" s="204" t="str">
        <f ca="1">IF(($B655=" ")," ",VLOOKUP($B655,'C10 Entry Sheet'!$A$16:$K$1015,4,FALSE))</f>
        <v xml:space="preserve"> </v>
      </c>
      <c r="G655" s="204" t="str">
        <f ca="1">IF(($B655=" ")," ",VLOOKUP($B655,'C10 Entry Sheet'!$A$16:$K$1015,5,FALSE))</f>
        <v xml:space="preserve"> </v>
      </c>
      <c r="H655" s="209" t="str">
        <f ca="1">IF(($B655=" "),"",VLOOKUP($B655,'C10 Entry Sheet'!$A$16:$K$1015,7,FALSE))</f>
        <v/>
      </c>
      <c r="I655" s="205" t="str">
        <f ca="1">IF(($B655=" ")," ",VLOOKUP($B655,'C10 Entry Sheet'!$A$16:$K$1015,8,FALSE))</f>
        <v xml:space="preserve"> </v>
      </c>
      <c r="J655" s="205" t="str">
        <f ca="1">IF(($B655=" ")," ",VLOOKUP($B655,'C10 Entry Sheet'!$A$16:$K$1015,9,FALSE))</f>
        <v xml:space="preserve"> </v>
      </c>
      <c r="K655" s="205" t="str">
        <f ca="1">IF(($B655=" ")," ",VLOOKUP($B655,'C10 Entry Sheet'!$A$16:$K$1015,10,FALSE))</f>
        <v xml:space="preserve"> </v>
      </c>
      <c r="L655" s="209" t="str">
        <f t="shared" ca="1" si="26"/>
        <v/>
      </c>
      <c r="M655" s="318" t="str">
        <f t="shared" ca="1" si="26"/>
        <v/>
      </c>
      <c r="N655" s="322" t="str">
        <f ca="1">IF(($B655=" ")," ",VLOOKUP($B655,'C10 Entry Sheet'!$A$16:$K$1015,11,FALSE))</f>
        <v xml:space="preserve"> </v>
      </c>
    </row>
    <row r="656" spans="1:14" ht="21.75" hidden="1" customHeight="1">
      <c r="A656" s="311">
        <f t="shared" si="27"/>
        <v>640</v>
      </c>
      <c r="B656" s="202" t="str">
        <f ca="1">IF(ISBLANK('C10 Entry Sheet'!A655)," ",CELL("contents",'C10 Entry Sheet'!A655))</f>
        <v xml:space="preserve"> </v>
      </c>
      <c r="C656" s="203" t="str">
        <f ca="1">IF(($B656=" ")," ",VLOOKUP($B656,'C10 Entry Sheet'!$A$16:$K$1015,2,FALSE))</f>
        <v xml:space="preserve"> </v>
      </c>
      <c r="D656" s="203" t="str">
        <f ca="1">IF(($B656=" ")," ",VLOOKUP($B656,'C10 Entry Sheet'!$A$16:$K$1015,3,FALSE))</f>
        <v xml:space="preserve"> </v>
      </c>
      <c r="E656" s="204" t="str">
        <f ca="1">IF(($B656=" ")," ",VLOOKUP($B656,'C10 Entry Sheet'!$A$16:$K$1015,6,FALSE))</f>
        <v xml:space="preserve"> </v>
      </c>
      <c r="F656" s="204" t="str">
        <f ca="1">IF(($B656=" ")," ",VLOOKUP($B656,'C10 Entry Sheet'!$A$16:$K$1015,4,FALSE))</f>
        <v xml:space="preserve"> </v>
      </c>
      <c r="G656" s="204" t="str">
        <f ca="1">IF(($B656=" ")," ",VLOOKUP($B656,'C10 Entry Sheet'!$A$16:$K$1015,5,FALSE))</f>
        <v xml:space="preserve"> </v>
      </c>
      <c r="H656" s="209" t="str">
        <f ca="1">IF(($B656=" "),"",VLOOKUP($B656,'C10 Entry Sheet'!$A$16:$K$1015,7,FALSE))</f>
        <v/>
      </c>
      <c r="I656" s="205" t="str">
        <f ca="1">IF(($B656=" ")," ",VLOOKUP($B656,'C10 Entry Sheet'!$A$16:$K$1015,8,FALSE))</f>
        <v xml:space="preserve"> </v>
      </c>
      <c r="J656" s="205" t="str">
        <f ca="1">IF(($B656=" ")," ",VLOOKUP($B656,'C10 Entry Sheet'!$A$16:$K$1015,9,FALSE))</f>
        <v xml:space="preserve"> </v>
      </c>
      <c r="K656" s="205" t="str">
        <f ca="1">IF(($B656=" ")," ",VLOOKUP($B656,'C10 Entry Sheet'!$A$16:$K$1015,10,FALSE))</f>
        <v xml:space="preserve"> </v>
      </c>
      <c r="L656" s="209" t="str">
        <f t="shared" ref="L656:M719" ca="1" si="28">IF(($B656=" "),"",0)</f>
        <v/>
      </c>
      <c r="M656" s="318" t="str">
        <f t="shared" ca="1" si="28"/>
        <v/>
      </c>
      <c r="N656" s="322" t="str">
        <f ca="1">IF(($B656=" ")," ",VLOOKUP($B656,'C10 Entry Sheet'!$A$16:$K$1015,11,FALSE))</f>
        <v xml:space="preserve"> </v>
      </c>
    </row>
    <row r="657" spans="1:14" ht="21.75" hidden="1" customHeight="1">
      <c r="A657" s="311">
        <f t="shared" si="27"/>
        <v>641</v>
      </c>
      <c r="B657" s="202" t="str">
        <f ca="1">IF(ISBLANK('C10 Entry Sheet'!A656)," ",CELL("contents",'C10 Entry Sheet'!A656))</f>
        <v xml:space="preserve"> </v>
      </c>
      <c r="C657" s="203" t="str">
        <f ca="1">IF(($B657=" ")," ",VLOOKUP($B657,'C10 Entry Sheet'!$A$16:$K$1015,2,FALSE))</f>
        <v xml:space="preserve"> </v>
      </c>
      <c r="D657" s="203" t="str">
        <f ca="1">IF(($B657=" ")," ",VLOOKUP($B657,'C10 Entry Sheet'!$A$16:$K$1015,3,FALSE))</f>
        <v xml:space="preserve"> </v>
      </c>
      <c r="E657" s="204" t="str">
        <f ca="1">IF(($B657=" ")," ",VLOOKUP($B657,'C10 Entry Sheet'!$A$16:$K$1015,6,FALSE))</f>
        <v xml:space="preserve"> </v>
      </c>
      <c r="F657" s="204" t="str">
        <f ca="1">IF(($B657=" ")," ",VLOOKUP($B657,'C10 Entry Sheet'!$A$16:$K$1015,4,FALSE))</f>
        <v xml:space="preserve"> </v>
      </c>
      <c r="G657" s="204" t="str">
        <f ca="1">IF(($B657=" ")," ",VLOOKUP($B657,'C10 Entry Sheet'!$A$16:$K$1015,5,FALSE))</f>
        <v xml:space="preserve"> </v>
      </c>
      <c r="H657" s="209" t="str">
        <f ca="1">IF(($B657=" "),"",VLOOKUP($B657,'C10 Entry Sheet'!$A$16:$K$1015,7,FALSE))</f>
        <v/>
      </c>
      <c r="I657" s="205" t="str">
        <f ca="1">IF(($B657=" ")," ",VLOOKUP($B657,'C10 Entry Sheet'!$A$16:$K$1015,8,FALSE))</f>
        <v xml:space="preserve"> </v>
      </c>
      <c r="J657" s="205" t="str">
        <f ca="1">IF(($B657=" ")," ",VLOOKUP($B657,'C10 Entry Sheet'!$A$16:$K$1015,9,FALSE))</f>
        <v xml:space="preserve"> </v>
      </c>
      <c r="K657" s="205" t="str">
        <f ca="1">IF(($B657=" ")," ",VLOOKUP($B657,'C10 Entry Sheet'!$A$16:$K$1015,10,FALSE))</f>
        <v xml:space="preserve"> </v>
      </c>
      <c r="L657" s="209" t="str">
        <f t="shared" ca="1" si="28"/>
        <v/>
      </c>
      <c r="M657" s="318" t="str">
        <f t="shared" ca="1" si="28"/>
        <v/>
      </c>
      <c r="N657" s="322" t="str">
        <f ca="1">IF(($B657=" ")," ",VLOOKUP($B657,'C10 Entry Sheet'!$A$16:$K$1015,11,FALSE))</f>
        <v xml:space="preserve"> </v>
      </c>
    </row>
    <row r="658" spans="1:14" ht="21.75" hidden="1" customHeight="1">
      <c r="A658" s="311">
        <f t="shared" si="27"/>
        <v>642</v>
      </c>
      <c r="B658" s="202" t="str">
        <f ca="1">IF(ISBLANK('C10 Entry Sheet'!A657)," ",CELL("contents",'C10 Entry Sheet'!A657))</f>
        <v xml:space="preserve"> </v>
      </c>
      <c r="C658" s="203" t="str">
        <f ca="1">IF(($B658=" ")," ",VLOOKUP($B658,'C10 Entry Sheet'!$A$16:$K$1015,2,FALSE))</f>
        <v xml:space="preserve"> </v>
      </c>
      <c r="D658" s="203" t="str">
        <f ca="1">IF(($B658=" ")," ",VLOOKUP($B658,'C10 Entry Sheet'!$A$16:$K$1015,3,FALSE))</f>
        <v xml:space="preserve"> </v>
      </c>
      <c r="E658" s="204" t="str">
        <f ca="1">IF(($B658=" ")," ",VLOOKUP($B658,'C10 Entry Sheet'!$A$16:$K$1015,6,FALSE))</f>
        <v xml:space="preserve"> </v>
      </c>
      <c r="F658" s="204" t="str">
        <f ca="1">IF(($B658=" ")," ",VLOOKUP($B658,'C10 Entry Sheet'!$A$16:$K$1015,4,FALSE))</f>
        <v xml:space="preserve"> </v>
      </c>
      <c r="G658" s="204" t="str">
        <f ca="1">IF(($B658=" ")," ",VLOOKUP($B658,'C10 Entry Sheet'!$A$16:$K$1015,5,FALSE))</f>
        <v xml:space="preserve"> </v>
      </c>
      <c r="H658" s="209" t="str">
        <f ca="1">IF(($B658=" "),"",VLOOKUP($B658,'C10 Entry Sheet'!$A$16:$K$1015,7,FALSE))</f>
        <v/>
      </c>
      <c r="I658" s="205" t="str">
        <f ca="1">IF(($B658=" ")," ",VLOOKUP($B658,'C10 Entry Sheet'!$A$16:$K$1015,8,FALSE))</f>
        <v xml:space="preserve"> </v>
      </c>
      <c r="J658" s="205" t="str">
        <f ca="1">IF(($B658=" ")," ",VLOOKUP($B658,'C10 Entry Sheet'!$A$16:$K$1015,9,FALSE))</f>
        <v xml:space="preserve"> </v>
      </c>
      <c r="K658" s="205" t="str">
        <f ca="1">IF(($B658=" ")," ",VLOOKUP($B658,'C10 Entry Sheet'!$A$16:$K$1015,10,FALSE))</f>
        <v xml:space="preserve"> </v>
      </c>
      <c r="L658" s="209" t="str">
        <f t="shared" ca="1" si="28"/>
        <v/>
      </c>
      <c r="M658" s="318" t="str">
        <f t="shared" ca="1" si="28"/>
        <v/>
      </c>
      <c r="N658" s="322" t="str">
        <f ca="1">IF(($B658=" ")," ",VLOOKUP($B658,'C10 Entry Sheet'!$A$16:$K$1015,11,FALSE))</f>
        <v xml:space="preserve"> </v>
      </c>
    </row>
    <row r="659" spans="1:14" ht="21.75" hidden="1" customHeight="1">
      <c r="A659" s="311">
        <f t="shared" si="27"/>
        <v>643</v>
      </c>
      <c r="B659" s="202" t="str">
        <f ca="1">IF(ISBLANK('C10 Entry Sheet'!A658)," ",CELL("contents",'C10 Entry Sheet'!A658))</f>
        <v xml:space="preserve"> </v>
      </c>
      <c r="C659" s="203" t="str">
        <f ca="1">IF(($B659=" ")," ",VLOOKUP($B659,'C10 Entry Sheet'!$A$16:$K$1015,2,FALSE))</f>
        <v xml:space="preserve"> </v>
      </c>
      <c r="D659" s="203" t="str">
        <f ca="1">IF(($B659=" ")," ",VLOOKUP($B659,'C10 Entry Sheet'!$A$16:$K$1015,3,FALSE))</f>
        <v xml:space="preserve"> </v>
      </c>
      <c r="E659" s="204" t="str">
        <f ca="1">IF(($B659=" ")," ",VLOOKUP($B659,'C10 Entry Sheet'!$A$16:$K$1015,6,FALSE))</f>
        <v xml:space="preserve"> </v>
      </c>
      <c r="F659" s="204" t="str">
        <f ca="1">IF(($B659=" ")," ",VLOOKUP($B659,'C10 Entry Sheet'!$A$16:$K$1015,4,FALSE))</f>
        <v xml:space="preserve"> </v>
      </c>
      <c r="G659" s="204" t="str">
        <f ca="1">IF(($B659=" ")," ",VLOOKUP($B659,'C10 Entry Sheet'!$A$16:$K$1015,5,FALSE))</f>
        <v xml:space="preserve"> </v>
      </c>
      <c r="H659" s="209" t="str">
        <f ca="1">IF(($B659=" "),"",VLOOKUP($B659,'C10 Entry Sheet'!$A$16:$K$1015,7,FALSE))</f>
        <v/>
      </c>
      <c r="I659" s="205" t="str">
        <f ca="1">IF(($B659=" ")," ",VLOOKUP($B659,'C10 Entry Sheet'!$A$16:$K$1015,8,FALSE))</f>
        <v xml:space="preserve"> </v>
      </c>
      <c r="J659" s="205" t="str">
        <f ca="1">IF(($B659=" ")," ",VLOOKUP($B659,'C10 Entry Sheet'!$A$16:$K$1015,9,FALSE))</f>
        <v xml:space="preserve"> </v>
      </c>
      <c r="K659" s="205" t="str">
        <f ca="1">IF(($B659=" ")," ",VLOOKUP($B659,'C10 Entry Sheet'!$A$16:$K$1015,10,FALSE))</f>
        <v xml:space="preserve"> </v>
      </c>
      <c r="L659" s="209" t="str">
        <f t="shared" ca="1" si="28"/>
        <v/>
      </c>
      <c r="M659" s="318" t="str">
        <f t="shared" ca="1" si="28"/>
        <v/>
      </c>
      <c r="N659" s="322" t="str">
        <f ca="1">IF(($B659=" ")," ",VLOOKUP($B659,'C10 Entry Sheet'!$A$16:$K$1015,11,FALSE))</f>
        <v xml:space="preserve"> </v>
      </c>
    </row>
    <row r="660" spans="1:14" ht="21.75" hidden="1" customHeight="1">
      <c r="A660" s="311">
        <f t="shared" si="27"/>
        <v>644</v>
      </c>
      <c r="B660" s="202" t="str">
        <f ca="1">IF(ISBLANK('C10 Entry Sheet'!A659)," ",CELL("contents",'C10 Entry Sheet'!A659))</f>
        <v xml:space="preserve"> </v>
      </c>
      <c r="C660" s="203" t="str">
        <f ca="1">IF(($B660=" ")," ",VLOOKUP($B660,'C10 Entry Sheet'!$A$16:$K$1015,2,FALSE))</f>
        <v xml:space="preserve"> </v>
      </c>
      <c r="D660" s="203" t="str">
        <f ca="1">IF(($B660=" ")," ",VLOOKUP($B660,'C10 Entry Sheet'!$A$16:$K$1015,3,FALSE))</f>
        <v xml:space="preserve"> </v>
      </c>
      <c r="E660" s="204" t="str">
        <f ca="1">IF(($B660=" ")," ",VLOOKUP($B660,'C10 Entry Sheet'!$A$16:$K$1015,6,FALSE))</f>
        <v xml:space="preserve"> </v>
      </c>
      <c r="F660" s="204" t="str">
        <f ca="1">IF(($B660=" ")," ",VLOOKUP($B660,'C10 Entry Sheet'!$A$16:$K$1015,4,FALSE))</f>
        <v xml:space="preserve"> </v>
      </c>
      <c r="G660" s="204" t="str">
        <f ca="1">IF(($B660=" ")," ",VLOOKUP($B660,'C10 Entry Sheet'!$A$16:$K$1015,5,FALSE))</f>
        <v xml:space="preserve"> </v>
      </c>
      <c r="H660" s="209" t="str">
        <f ca="1">IF(($B660=" "),"",VLOOKUP($B660,'C10 Entry Sheet'!$A$16:$K$1015,7,FALSE))</f>
        <v/>
      </c>
      <c r="I660" s="205" t="str">
        <f ca="1">IF(($B660=" ")," ",VLOOKUP($B660,'C10 Entry Sheet'!$A$16:$K$1015,8,FALSE))</f>
        <v xml:space="preserve"> </v>
      </c>
      <c r="J660" s="205" t="str">
        <f ca="1">IF(($B660=" ")," ",VLOOKUP($B660,'C10 Entry Sheet'!$A$16:$K$1015,9,FALSE))</f>
        <v xml:space="preserve"> </v>
      </c>
      <c r="K660" s="205" t="str">
        <f ca="1">IF(($B660=" ")," ",VLOOKUP($B660,'C10 Entry Sheet'!$A$16:$K$1015,10,FALSE))</f>
        <v xml:space="preserve"> </v>
      </c>
      <c r="L660" s="209" t="str">
        <f t="shared" ca="1" si="28"/>
        <v/>
      </c>
      <c r="M660" s="318" t="str">
        <f t="shared" ca="1" si="28"/>
        <v/>
      </c>
      <c r="N660" s="322" t="str">
        <f ca="1">IF(($B660=" ")," ",VLOOKUP($B660,'C10 Entry Sheet'!$A$16:$K$1015,11,FALSE))</f>
        <v xml:space="preserve"> </v>
      </c>
    </row>
    <row r="661" spans="1:14" ht="21.75" hidden="1" customHeight="1">
      <c r="A661" s="311">
        <f t="shared" si="27"/>
        <v>645</v>
      </c>
      <c r="B661" s="202" t="str">
        <f ca="1">IF(ISBLANK('C10 Entry Sheet'!A660)," ",CELL("contents",'C10 Entry Sheet'!A660))</f>
        <v xml:space="preserve"> </v>
      </c>
      <c r="C661" s="203" t="str">
        <f ca="1">IF(($B661=" ")," ",VLOOKUP($B661,'C10 Entry Sheet'!$A$16:$K$1015,2,FALSE))</f>
        <v xml:space="preserve"> </v>
      </c>
      <c r="D661" s="203" t="str">
        <f ca="1">IF(($B661=" ")," ",VLOOKUP($B661,'C10 Entry Sheet'!$A$16:$K$1015,3,FALSE))</f>
        <v xml:space="preserve"> </v>
      </c>
      <c r="E661" s="204" t="str">
        <f ca="1">IF(($B661=" ")," ",VLOOKUP($B661,'C10 Entry Sheet'!$A$16:$K$1015,6,FALSE))</f>
        <v xml:space="preserve"> </v>
      </c>
      <c r="F661" s="204" t="str">
        <f ca="1">IF(($B661=" ")," ",VLOOKUP($B661,'C10 Entry Sheet'!$A$16:$K$1015,4,FALSE))</f>
        <v xml:space="preserve"> </v>
      </c>
      <c r="G661" s="204" t="str">
        <f ca="1">IF(($B661=" ")," ",VLOOKUP($B661,'C10 Entry Sheet'!$A$16:$K$1015,5,FALSE))</f>
        <v xml:space="preserve"> </v>
      </c>
      <c r="H661" s="209" t="str">
        <f ca="1">IF(($B661=" "),"",VLOOKUP($B661,'C10 Entry Sheet'!$A$16:$K$1015,7,FALSE))</f>
        <v/>
      </c>
      <c r="I661" s="205" t="str">
        <f ca="1">IF(($B661=" ")," ",VLOOKUP($B661,'C10 Entry Sheet'!$A$16:$K$1015,8,FALSE))</f>
        <v xml:space="preserve"> </v>
      </c>
      <c r="J661" s="205" t="str">
        <f ca="1">IF(($B661=" ")," ",VLOOKUP($B661,'C10 Entry Sheet'!$A$16:$K$1015,9,FALSE))</f>
        <v xml:space="preserve"> </v>
      </c>
      <c r="K661" s="205" t="str">
        <f ca="1">IF(($B661=" ")," ",VLOOKUP($B661,'C10 Entry Sheet'!$A$16:$K$1015,10,FALSE))</f>
        <v xml:space="preserve"> </v>
      </c>
      <c r="L661" s="209" t="str">
        <f t="shared" ca="1" si="28"/>
        <v/>
      </c>
      <c r="M661" s="318" t="str">
        <f t="shared" ca="1" si="28"/>
        <v/>
      </c>
      <c r="N661" s="322" t="str">
        <f ca="1">IF(($B661=" ")," ",VLOOKUP($B661,'C10 Entry Sheet'!$A$16:$K$1015,11,FALSE))</f>
        <v xml:space="preserve"> </v>
      </c>
    </row>
    <row r="662" spans="1:14" ht="21.75" hidden="1" customHeight="1">
      <c r="A662" s="311">
        <f t="shared" si="27"/>
        <v>646</v>
      </c>
      <c r="B662" s="202" t="str">
        <f ca="1">IF(ISBLANK('C10 Entry Sheet'!A661)," ",CELL("contents",'C10 Entry Sheet'!A661))</f>
        <v xml:space="preserve"> </v>
      </c>
      <c r="C662" s="203" t="str">
        <f ca="1">IF(($B662=" ")," ",VLOOKUP($B662,'C10 Entry Sheet'!$A$16:$K$1015,2,FALSE))</f>
        <v xml:space="preserve"> </v>
      </c>
      <c r="D662" s="203" t="str">
        <f ca="1">IF(($B662=" ")," ",VLOOKUP($B662,'C10 Entry Sheet'!$A$16:$K$1015,3,FALSE))</f>
        <v xml:space="preserve"> </v>
      </c>
      <c r="E662" s="204" t="str">
        <f ca="1">IF(($B662=" ")," ",VLOOKUP($B662,'C10 Entry Sheet'!$A$16:$K$1015,6,FALSE))</f>
        <v xml:space="preserve"> </v>
      </c>
      <c r="F662" s="204" t="str">
        <f ca="1">IF(($B662=" ")," ",VLOOKUP($B662,'C10 Entry Sheet'!$A$16:$K$1015,4,FALSE))</f>
        <v xml:space="preserve"> </v>
      </c>
      <c r="G662" s="204" t="str">
        <f ca="1">IF(($B662=" ")," ",VLOOKUP($B662,'C10 Entry Sheet'!$A$16:$K$1015,5,FALSE))</f>
        <v xml:space="preserve"> </v>
      </c>
      <c r="H662" s="209" t="str">
        <f ca="1">IF(($B662=" "),"",VLOOKUP($B662,'C10 Entry Sheet'!$A$16:$K$1015,7,FALSE))</f>
        <v/>
      </c>
      <c r="I662" s="205" t="str">
        <f ca="1">IF(($B662=" ")," ",VLOOKUP($B662,'C10 Entry Sheet'!$A$16:$K$1015,8,FALSE))</f>
        <v xml:space="preserve"> </v>
      </c>
      <c r="J662" s="205" t="str">
        <f ca="1">IF(($B662=" ")," ",VLOOKUP($B662,'C10 Entry Sheet'!$A$16:$K$1015,9,FALSE))</f>
        <v xml:space="preserve"> </v>
      </c>
      <c r="K662" s="205" t="str">
        <f ca="1">IF(($B662=" ")," ",VLOOKUP($B662,'C10 Entry Sheet'!$A$16:$K$1015,10,FALSE))</f>
        <v xml:space="preserve"> </v>
      </c>
      <c r="L662" s="209" t="str">
        <f t="shared" ca="1" si="28"/>
        <v/>
      </c>
      <c r="M662" s="318" t="str">
        <f t="shared" ca="1" si="28"/>
        <v/>
      </c>
      <c r="N662" s="322" t="str">
        <f ca="1">IF(($B662=" ")," ",VLOOKUP($B662,'C10 Entry Sheet'!$A$16:$K$1015,11,FALSE))</f>
        <v xml:space="preserve"> </v>
      </c>
    </row>
    <row r="663" spans="1:14" ht="21.75" hidden="1" customHeight="1">
      <c r="A663" s="311">
        <f t="shared" si="27"/>
        <v>647</v>
      </c>
      <c r="B663" s="202" t="str">
        <f ca="1">IF(ISBLANK('C10 Entry Sheet'!A662)," ",CELL("contents",'C10 Entry Sheet'!A662))</f>
        <v xml:space="preserve"> </v>
      </c>
      <c r="C663" s="203" t="str">
        <f ca="1">IF(($B663=" ")," ",VLOOKUP($B663,'C10 Entry Sheet'!$A$16:$K$1015,2,FALSE))</f>
        <v xml:space="preserve"> </v>
      </c>
      <c r="D663" s="203" t="str">
        <f ca="1">IF(($B663=" ")," ",VLOOKUP($B663,'C10 Entry Sheet'!$A$16:$K$1015,3,FALSE))</f>
        <v xml:space="preserve"> </v>
      </c>
      <c r="E663" s="204" t="str">
        <f ca="1">IF(($B663=" ")," ",VLOOKUP($B663,'C10 Entry Sheet'!$A$16:$K$1015,6,FALSE))</f>
        <v xml:space="preserve"> </v>
      </c>
      <c r="F663" s="204" t="str">
        <f ca="1">IF(($B663=" ")," ",VLOOKUP($B663,'C10 Entry Sheet'!$A$16:$K$1015,4,FALSE))</f>
        <v xml:space="preserve"> </v>
      </c>
      <c r="G663" s="204" t="str">
        <f ca="1">IF(($B663=" ")," ",VLOOKUP($B663,'C10 Entry Sheet'!$A$16:$K$1015,5,FALSE))</f>
        <v xml:space="preserve"> </v>
      </c>
      <c r="H663" s="209" t="str">
        <f ca="1">IF(($B663=" "),"",VLOOKUP($B663,'C10 Entry Sheet'!$A$16:$K$1015,7,FALSE))</f>
        <v/>
      </c>
      <c r="I663" s="205" t="str">
        <f ca="1">IF(($B663=" ")," ",VLOOKUP($B663,'C10 Entry Sheet'!$A$16:$K$1015,8,FALSE))</f>
        <v xml:space="preserve"> </v>
      </c>
      <c r="J663" s="205" t="str">
        <f ca="1">IF(($B663=" ")," ",VLOOKUP($B663,'C10 Entry Sheet'!$A$16:$K$1015,9,FALSE))</f>
        <v xml:space="preserve"> </v>
      </c>
      <c r="K663" s="205" t="str">
        <f ca="1">IF(($B663=" ")," ",VLOOKUP($B663,'C10 Entry Sheet'!$A$16:$K$1015,10,FALSE))</f>
        <v xml:space="preserve"> </v>
      </c>
      <c r="L663" s="209" t="str">
        <f t="shared" ca="1" si="28"/>
        <v/>
      </c>
      <c r="M663" s="318" t="str">
        <f t="shared" ca="1" si="28"/>
        <v/>
      </c>
      <c r="N663" s="322" t="str">
        <f ca="1">IF(($B663=" ")," ",VLOOKUP($B663,'C10 Entry Sheet'!$A$16:$K$1015,11,FALSE))</f>
        <v xml:space="preserve"> </v>
      </c>
    </row>
    <row r="664" spans="1:14" ht="21.75" hidden="1" customHeight="1">
      <c r="A664" s="311">
        <f t="shared" si="27"/>
        <v>648</v>
      </c>
      <c r="B664" s="202" t="str">
        <f ca="1">IF(ISBLANK('C10 Entry Sheet'!A663)," ",CELL("contents",'C10 Entry Sheet'!A663))</f>
        <v xml:space="preserve"> </v>
      </c>
      <c r="C664" s="203" t="str">
        <f ca="1">IF(($B664=" ")," ",VLOOKUP($B664,'C10 Entry Sheet'!$A$16:$K$1015,2,FALSE))</f>
        <v xml:space="preserve"> </v>
      </c>
      <c r="D664" s="203" t="str">
        <f ca="1">IF(($B664=" ")," ",VLOOKUP($B664,'C10 Entry Sheet'!$A$16:$K$1015,3,FALSE))</f>
        <v xml:space="preserve"> </v>
      </c>
      <c r="E664" s="204" t="str">
        <f ca="1">IF(($B664=" ")," ",VLOOKUP($B664,'C10 Entry Sheet'!$A$16:$K$1015,6,FALSE))</f>
        <v xml:space="preserve"> </v>
      </c>
      <c r="F664" s="204" t="str">
        <f ca="1">IF(($B664=" ")," ",VLOOKUP($B664,'C10 Entry Sheet'!$A$16:$K$1015,4,FALSE))</f>
        <v xml:space="preserve"> </v>
      </c>
      <c r="G664" s="204" t="str">
        <f ca="1">IF(($B664=" ")," ",VLOOKUP($B664,'C10 Entry Sheet'!$A$16:$K$1015,5,FALSE))</f>
        <v xml:space="preserve"> </v>
      </c>
      <c r="H664" s="209" t="str">
        <f ca="1">IF(($B664=" "),"",VLOOKUP($B664,'C10 Entry Sheet'!$A$16:$K$1015,7,FALSE))</f>
        <v/>
      </c>
      <c r="I664" s="205" t="str">
        <f ca="1">IF(($B664=" ")," ",VLOOKUP($B664,'C10 Entry Sheet'!$A$16:$K$1015,8,FALSE))</f>
        <v xml:space="preserve"> </v>
      </c>
      <c r="J664" s="205" t="str">
        <f ca="1">IF(($B664=" ")," ",VLOOKUP($B664,'C10 Entry Sheet'!$A$16:$K$1015,9,FALSE))</f>
        <v xml:space="preserve"> </v>
      </c>
      <c r="K664" s="205" t="str">
        <f ca="1">IF(($B664=" ")," ",VLOOKUP($B664,'C10 Entry Sheet'!$A$16:$K$1015,10,FALSE))</f>
        <v xml:space="preserve"> </v>
      </c>
      <c r="L664" s="209" t="str">
        <f t="shared" ca="1" si="28"/>
        <v/>
      </c>
      <c r="M664" s="318" t="str">
        <f t="shared" ca="1" si="28"/>
        <v/>
      </c>
      <c r="N664" s="322" t="str">
        <f ca="1">IF(($B664=" ")," ",VLOOKUP($B664,'C10 Entry Sheet'!$A$16:$K$1015,11,FALSE))</f>
        <v xml:space="preserve"> </v>
      </c>
    </row>
    <row r="665" spans="1:14" ht="21.75" hidden="1" customHeight="1">
      <c r="A665" s="311">
        <f t="shared" si="27"/>
        <v>649</v>
      </c>
      <c r="B665" s="202" t="str">
        <f ca="1">IF(ISBLANK('C10 Entry Sheet'!A664)," ",CELL("contents",'C10 Entry Sheet'!A664))</f>
        <v xml:space="preserve"> </v>
      </c>
      <c r="C665" s="203" t="str">
        <f ca="1">IF(($B665=" ")," ",VLOOKUP($B665,'C10 Entry Sheet'!$A$16:$K$1015,2,FALSE))</f>
        <v xml:space="preserve"> </v>
      </c>
      <c r="D665" s="203" t="str">
        <f ca="1">IF(($B665=" ")," ",VLOOKUP($B665,'C10 Entry Sheet'!$A$16:$K$1015,3,FALSE))</f>
        <v xml:space="preserve"> </v>
      </c>
      <c r="E665" s="204" t="str">
        <f ca="1">IF(($B665=" ")," ",VLOOKUP($B665,'C10 Entry Sheet'!$A$16:$K$1015,6,FALSE))</f>
        <v xml:space="preserve"> </v>
      </c>
      <c r="F665" s="204" t="str">
        <f ca="1">IF(($B665=" ")," ",VLOOKUP($B665,'C10 Entry Sheet'!$A$16:$K$1015,4,FALSE))</f>
        <v xml:space="preserve"> </v>
      </c>
      <c r="G665" s="204" t="str">
        <f ca="1">IF(($B665=" ")," ",VLOOKUP($B665,'C10 Entry Sheet'!$A$16:$K$1015,5,FALSE))</f>
        <v xml:space="preserve"> </v>
      </c>
      <c r="H665" s="209" t="str">
        <f ca="1">IF(($B665=" "),"",VLOOKUP($B665,'C10 Entry Sheet'!$A$16:$K$1015,7,FALSE))</f>
        <v/>
      </c>
      <c r="I665" s="205" t="str">
        <f ca="1">IF(($B665=" ")," ",VLOOKUP($B665,'C10 Entry Sheet'!$A$16:$K$1015,8,FALSE))</f>
        <v xml:space="preserve"> </v>
      </c>
      <c r="J665" s="205" t="str">
        <f ca="1">IF(($B665=" ")," ",VLOOKUP($B665,'C10 Entry Sheet'!$A$16:$K$1015,9,FALSE))</f>
        <v xml:space="preserve"> </v>
      </c>
      <c r="K665" s="205" t="str">
        <f ca="1">IF(($B665=" ")," ",VLOOKUP($B665,'C10 Entry Sheet'!$A$16:$K$1015,10,FALSE))</f>
        <v xml:space="preserve"> </v>
      </c>
      <c r="L665" s="209" t="str">
        <f t="shared" ca="1" si="28"/>
        <v/>
      </c>
      <c r="M665" s="318" t="str">
        <f t="shared" ca="1" si="28"/>
        <v/>
      </c>
      <c r="N665" s="322" t="str">
        <f ca="1">IF(($B665=" ")," ",VLOOKUP($B665,'C10 Entry Sheet'!$A$16:$K$1015,11,FALSE))</f>
        <v xml:space="preserve"> </v>
      </c>
    </row>
    <row r="666" spans="1:14" ht="21.75" hidden="1" customHeight="1">
      <c r="A666" s="311">
        <f t="shared" si="27"/>
        <v>650</v>
      </c>
      <c r="B666" s="202" t="str">
        <f ca="1">IF(ISBLANK('C10 Entry Sheet'!A665)," ",CELL("contents",'C10 Entry Sheet'!A665))</f>
        <v xml:space="preserve"> </v>
      </c>
      <c r="C666" s="203" t="str">
        <f ca="1">IF(($B666=" ")," ",VLOOKUP($B666,'C10 Entry Sheet'!$A$16:$K$1015,2,FALSE))</f>
        <v xml:space="preserve"> </v>
      </c>
      <c r="D666" s="203" t="str">
        <f ca="1">IF(($B666=" ")," ",VLOOKUP($B666,'C10 Entry Sheet'!$A$16:$K$1015,3,FALSE))</f>
        <v xml:space="preserve"> </v>
      </c>
      <c r="E666" s="204" t="str">
        <f ca="1">IF(($B666=" ")," ",VLOOKUP($B666,'C10 Entry Sheet'!$A$16:$K$1015,6,FALSE))</f>
        <v xml:space="preserve"> </v>
      </c>
      <c r="F666" s="204" t="str">
        <f ca="1">IF(($B666=" ")," ",VLOOKUP($B666,'C10 Entry Sheet'!$A$16:$K$1015,4,FALSE))</f>
        <v xml:space="preserve"> </v>
      </c>
      <c r="G666" s="204" t="str">
        <f ca="1">IF(($B666=" ")," ",VLOOKUP($B666,'C10 Entry Sheet'!$A$16:$K$1015,5,FALSE))</f>
        <v xml:space="preserve"> </v>
      </c>
      <c r="H666" s="209" t="str">
        <f ca="1">IF(($B666=" "),"",VLOOKUP($B666,'C10 Entry Sheet'!$A$16:$K$1015,7,FALSE))</f>
        <v/>
      </c>
      <c r="I666" s="205" t="str">
        <f ca="1">IF(($B666=" ")," ",VLOOKUP($B666,'C10 Entry Sheet'!$A$16:$K$1015,8,FALSE))</f>
        <v xml:space="preserve"> </v>
      </c>
      <c r="J666" s="205" t="str">
        <f ca="1">IF(($B666=" ")," ",VLOOKUP($B666,'C10 Entry Sheet'!$A$16:$K$1015,9,FALSE))</f>
        <v xml:space="preserve"> </v>
      </c>
      <c r="K666" s="205" t="str">
        <f ca="1">IF(($B666=" ")," ",VLOOKUP($B666,'C10 Entry Sheet'!$A$16:$K$1015,10,FALSE))</f>
        <v xml:space="preserve"> </v>
      </c>
      <c r="L666" s="209" t="str">
        <f t="shared" ca="1" si="28"/>
        <v/>
      </c>
      <c r="M666" s="318" t="str">
        <f t="shared" ca="1" si="28"/>
        <v/>
      </c>
      <c r="N666" s="322" t="str">
        <f ca="1">IF(($B666=" ")," ",VLOOKUP($B666,'C10 Entry Sheet'!$A$16:$K$1015,11,FALSE))</f>
        <v xml:space="preserve"> </v>
      </c>
    </row>
    <row r="667" spans="1:14" ht="21.75" hidden="1" customHeight="1">
      <c r="A667" s="311">
        <f t="shared" si="27"/>
        <v>651</v>
      </c>
      <c r="B667" s="202" t="str">
        <f ca="1">IF(ISBLANK('C10 Entry Sheet'!A666)," ",CELL("contents",'C10 Entry Sheet'!A666))</f>
        <v xml:space="preserve"> </v>
      </c>
      <c r="C667" s="203" t="str">
        <f ca="1">IF(($B667=" ")," ",VLOOKUP($B667,'C10 Entry Sheet'!$A$16:$K$1015,2,FALSE))</f>
        <v xml:space="preserve"> </v>
      </c>
      <c r="D667" s="203" t="str">
        <f ca="1">IF(($B667=" ")," ",VLOOKUP($B667,'C10 Entry Sheet'!$A$16:$K$1015,3,FALSE))</f>
        <v xml:space="preserve"> </v>
      </c>
      <c r="E667" s="204" t="str">
        <f ca="1">IF(($B667=" ")," ",VLOOKUP($B667,'C10 Entry Sheet'!$A$16:$K$1015,6,FALSE))</f>
        <v xml:space="preserve"> </v>
      </c>
      <c r="F667" s="204" t="str">
        <f ca="1">IF(($B667=" ")," ",VLOOKUP($B667,'C10 Entry Sheet'!$A$16:$K$1015,4,FALSE))</f>
        <v xml:space="preserve"> </v>
      </c>
      <c r="G667" s="204" t="str">
        <f ca="1">IF(($B667=" ")," ",VLOOKUP($B667,'C10 Entry Sheet'!$A$16:$K$1015,5,FALSE))</f>
        <v xml:space="preserve"> </v>
      </c>
      <c r="H667" s="209" t="str">
        <f ca="1">IF(($B667=" "),"",VLOOKUP($B667,'C10 Entry Sheet'!$A$16:$K$1015,7,FALSE))</f>
        <v/>
      </c>
      <c r="I667" s="205" t="str">
        <f ca="1">IF(($B667=" ")," ",VLOOKUP($B667,'C10 Entry Sheet'!$A$16:$K$1015,8,FALSE))</f>
        <v xml:space="preserve"> </v>
      </c>
      <c r="J667" s="205" t="str">
        <f ca="1">IF(($B667=" ")," ",VLOOKUP($B667,'C10 Entry Sheet'!$A$16:$K$1015,9,FALSE))</f>
        <v xml:space="preserve"> </v>
      </c>
      <c r="K667" s="205" t="str">
        <f ca="1">IF(($B667=" ")," ",VLOOKUP($B667,'C10 Entry Sheet'!$A$16:$K$1015,10,FALSE))</f>
        <v xml:space="preserve"> </v>
      </c>
      <c r="L667" s="209" t="str">
        <f t="shared" ca="1" si="28"/>
        <v/>
      </c>
      <c r="M667" s="318" t="str">
        <f t="shared" ca="1" si="28"/>
        <v/>
      </c>
      <c r="N667" s="322" t="str">
        <f ca="1">IF(($B667=" ")," ",VLOOKUP($B667,'C10 Entry Sheet'!$A$16:$K$1015,11,FALSE))</f>
        <v xml:space="preserve"> </v>
      </c>
    </row>
    <row r="668" spans="1:14" ht="21.75" hidden="1" customHeight="1">
      <c r="A668" s="311">
        <f t="shared" si="27"/>
        <v>652</v>
      </c>
      <c r="B668" s="202" t="str">
        <f ca="1">IF(ISBLANK('C10 Entry Sheet'!A667)," ",CELL("contents",'C10 Entry Sheet'!A667))</f>
        <v xml:space="preserve"> </v>
      </c>
      <c r="C668" s="203" t="str">
        <f ca="1">IF(($B668=" ")," ",VLOOKUP($B668,'C10 Entry Sheet'!$A$16:$K$1015,2,FALSE))</f>
        <v xml:space="preserve"> </v>
      </c>
      <c r="D668" s="203" t="str">
        <f ca="1">IF(($B668=" ")," ",VLOOKUP($B668,'C10 Entry Sheet'!$A$16:$K$1015,3,FALSE))</f>
        <v xml:space="preserve"> </v>
      </c>
      <c r="E668" s="204" t="str">
        <f ca="1">IF(($B668=" ")," ",VLOOKUP($B668,'C10 Entry Sheet'!$A$16:$K$1015,6,FALSE))</f>
        <v xml:space="preserve"> </v>
      </c>
      <c r="F668" s="204" t="str">
        <f ca="1">IF(($B668=" ")," ",VLOOKUP($B668,'C10 Entry Sheet'!$A$16:$K$1015,4,FALSE))</f>
        <v xml:space="preserve"> </v>
      </c>
      <c r="G668" s="204" t="str">
        <f ca="1">IF(($B668=" ")," ",VLOOKUP($B668,'C10 Entry Sheet'!$A$16:$K$1015,5,FALSE))</f>
        <v xml:space="preserve"> </v>
      </c>
      <c r="H668" s="209" t="str">
        <f ca="1">IF(($B668=" "),"",VLOOKUP($B668,'C10 Entry Sheet'!$A$16:$K$1015,7,FALSE))</f>
        <v/>
      </c>
      <c r="I668" s="205" t="str">
        <f ca="1">IF(($B668=" ")," ",VLOOKUP($B668,'C10 Entry Sheet'!$A$16:$K$1015,8,FALSE))</f>
        <v xml:space="preserve"> </v>
      </c>
      <c r="J668" s="205" t="str">
        <f ca="1">IF(($B668=" ")," ",VLOOKUP($B668,'C10 Entry Sheet'!$A$16:$K$1015,9,FALSE))</f>
        <v xml:space="preserve"> </v>
      </c>
      <c r="K668" s="205" t="str">
        <f ca="1">IF(($B668=" ")," ",VLOOKUP($B668,'C10 Entry Sheet'!$A$16:$K$1015,10,FALSE))</f>
        <v xml:space="preserve"> </v>
      </c>
      <c r="L668" s="209" t="str">
        <f t="shared" ca="1" si="28"/>
        <v/>
      </c>
      <c r="M668" s="318" t="str">
        <f t="shared" ca="1" si="28"/>
        <v/>
      </c>
      <c r="N668" s="322" t="str">
        <f ca="1">IF(($B668=" ")," ",VLOOKUP($B668,'C10 Entry Sheet'!$A$16:$K$1015,11,FALSE))</f>
        <v xml:space="preserve"> </v>
      </c>
    </row>
    <row r="669" spans="1:14" ht="21.75" hidden="1" customHeight="1">
      <c r="A669" s="311">
        <f t="shared" si="27"/>
        <v>653</v>
      </c>
      <c r="B669" s="202" t="str">
        <f ca="1">IF(ISBLANK('C10 Entry Sheet'!A668)," ",CELL("contents",'C10 Entry Sheet'!A668))</f>
        <v xml:space="preserve"> </v>
      </c>
      <c r="C669" s="203" t="str">
        <f ca="1">IF(($B669=" ")," ",VLOOKUP($B669,'C10 Entry Sheet'!$A$16:$K$1015,2,FALSE))</f>
        <v xml:space="preserve"> </v>
      </c>
      <c r="D669" s="203" t="str">
        <f ca="1">IF(($B669=" ")," ",VLOOKUP($B669,'C10 Entry Sheet'!$A$16:$K$1015,3,FALSE))</f>
        <v xml:space="preserve"> </v>
      </c>
      <c r="E669" s="204" t="str">
        <f ca="1">IF(($B669=" ")," ",VLOOKUP($B669,'C10 Entry Sheet'!$A$16:$K$1015,6,FALSE))</f>
        <v xml:space="preserve"> </v>
      </c>
      <c r="F669" s="204" t="str">
        <f ca="1">IF(($B669=" ")," ",VLOOKUP($B669,'C10 Entry Sheet'!$A$16:$K$1015,4,FALSE))</f>
        <v xml:space="preserve"> </v>
      </c>
      <c r="G669" s="204" t="str">
        <f ca="1">IF(($B669=" ")," ",VLOOKUP($B669,'C10 Entry Sheet'!$A$16:$K$1015,5,FALSE))</f>
        <v xml:space="preserve"> </v>
      </c>
      <c r="H669" s="209" t="str">
        <f ca="1">IF(($B669=" "),"",VLOOKUP($B669,'C10 Entry Sheet'!$A$16:$K$1015,7,FALSE))</f>
        <v/>
      </c>
      <c r="I669" s="205" t="str">
        <f ca="1">IF(($B669=" ")," ",VLOOKUP($B669,'C10 Entry Sheet'!$A$16:$K$1015,8,FALSE))</f>
        <v xml:space="preserve"> </v>
      </c>
      <c r="J669" s="205" t="str">
        <f ca="1">IF(($B669=" ")," ",VLOOKUP($B669,'C10 Entry Sheet'!$A$16:$K$1015,9,FALSE))</f>
        <v xml:space="preserve"> </v>
      </c>
      <c r="K669" s="205" t="str">
        <f ca="1">IF(($B669=" ")," ",VLOOKUP($B669,'C10 Entry Sheet'!$A$16:$K$1015,10,FALSE))</f>
        <v xml:space="preserve"> </v>
      </c>
      <c r="L669" s="209" t="str">
        <f t="shared" ca="1" si="28"/>
        <v/>
      </c>
      <c r="M669" s="318" t="str">
        <f t="shared" ca="1" si="28"/>
        <v/>
      </c>
      <c r="N669" s="322" t="str">
        <f ca="1">IF(($B669=" ")," ",VLOOKUP($B669,'C10 Entry Sheet'!$A$16:$K$1015,11,FALSE))</f>
        <v xml:space="preserve"> </v>
      </c>
    </row>
    <row r="670" spans="1:14" ht="21.75" hidden="1" customHeight="1">
      <c r="A670" s="311">
        <f t="shared" si="27"/>
        <v>654</v>
      </c>
      <c r="B670" s="202" t="str">
        <f ca="1">IF(ISBLANK('C10 Entry Sheet'!A669)," ",CELL("contents",'C10 Entry Sheet'!A669))</f>
        <v xml:space="preserve"> </v>
      </c>
      <c r="C670" s="203" t="str">
        <f ca="1">IF(($B670=" ")," ",VLOOKUP($B670,'C10 Entry Sheet'!$A$16:$K$1015,2,FALSE))</f>
        <v xml:space="preserve"> </v>
      </c>
      <c r="D670" s="203" t="str">
        <f ca="1">IF(($B670=" ")," ",VLOOKUP($B670,'C10 Entry Sheet'!$A$16:$K$1015,3,FALSE))</f>
        <v xml:space="preserve"> </v>
      </c>
      <c r="E670" s="204" t="str">
        <f ca="1">IF(($B670=" ")," ",VLOOKUP($B670,'C10 Entry Sheet'!$A$16:$K$1015,6,FALSE))</f>
        <v xml:space="preserve"> </v>
      </c>
      <c r="F670" s="204" t="str">
        <f ca="1">IF(($B670=" ")," ",VLOOKUP($B670,'C10 Entry Sheet'!$A$16:$K$1015,4,FALSE))</f>
        <v xml:space="preserve"> </v>
      </c>
      <c r="G670" s="204" t="str">
        <f ca="1">IF(($B670=" ")," ",VLOOKUP($B670,'C10 Entry Sheet'!$A$16:$K$1015,5,FALSE))</f>
        <v xml:space="preserve"> </v>
      </c>
      <c r="H670" s="209" t="str">
        <f ca="1">IF(($B670=" "),"",VLOOKUP($B670,'C10 Entry Sheet'!$A$16:$K$1015,7,FALSE))</f>
        <v/>
      </c>
      <c r="I670" s="205" t="str">
        <f ca="1">IF(($B670=" ")," ",VLOOKUP($B670,'C10 Entry Sheet'!$A$16:$K$1015,8,FALSE))</f>
        <v xml:space="preserve"> </v>
      </c>
      <c r="J670" s="205" t="str">
        <f ca="1">IF(($B670=" ")," ",VLOOKUP($B670,'C10 Entry Sheet'!$A$16:$K$1015,9,FALSE))</f>
        <v xml:space="preserve"> </v>
      </c>
      <c r="K670" s="205" t="str">
        <f ca="1">IF(($B670=" ")," ",VLOOKUP($B670,'C10 Entry Sheet'!$A$16:$K$1015,10,FALSE))</f>
        <v xml:space="preserve"> </v>
      </c>
      <c r="L670" s="209" t="str">
        <f t="shared" ca="1" si="28"/>
        <v/>
      </c>
      <c r="M670" s="318" t="str">
        <f t="shared" ca="1" si="28"/>
        <v/>
      </c>
      <c r="N670" s="322" t="str">
        <f ca="1">IF(($B670=" ")," ",VLOOKUP($B670,'C10 Entry Sheet'!$A$16:$K$1015,11,FALSE))</f>
        <v xml:space="preserve"> </v>
      </c>
    </row>
    <row r="671" spans="1:14" ht="21.75" hidden="1" customHeight="1">
      <c r="A671" s="311">
        <f t="shared" si="27"/>
        <v>655</v>
      </c>
      <c r="B671" s="202" t="str">
        <f ca="1">IF(ISBLANK('C10 Entry Sheet'!A670)," ",CELL("contents",'C10 Entry Sheet'!A670))</f>
        <v xml:space="preserve"> </v>
      </c>
      <c r="C671" s="203" t="str">
        <f ca="1">IF(($B671=" ")," ",VLOOKUP($B671,'C10 Entry Sheet'!$A$16:$K$1015,2,FALSE))</f>
        <v xml:space="preserve"> </v>
      </c>
      <c r="D671" s="203" t="str">
        <f ca="1">IF(($B671=" ")," ",VLOOKUP($B671,'C10 Entry Sheet'!$A$16:$K$1015,3,FALSE))</f>
        <v xml:space="preserve"> </v>
      </c>
      <c r="E671" s="204" t="str">
        <f ca="1">IF(($B671=" ")," ",VLOOKUP($B671,'C10 Entry Sheet'!$A$16:$K$1015,6,FALSE))</f>
        <v xml:space="preserve"> </v>
      </c>
      <c r="F671" s="204" t="str">
        <f ca="1">IF(($B671=" ")," ",VLOOKUP($B671,'C10 Entry Sheet'!$A$16:$K$1015,4,FALSE))</f>
        <v xml:space="preserve"> </v>
      </c>
      <c r="G671" s="204" t="str">
        <f ca="1">IF(($B671=" ")," ",VLOOKUP($B671,'C10 Entry Sheet'!$A$16:$K$1015,5,FALSE))</f>
        <v xml:space="preserve"> </v>
      </c>
      <c r="H671" s="209" t="str">
        <f ca="1">IF(($B671=" "),"",VLOOKUP($B671,'C10 Entry Sheet'!$A$16:$K$1015,7,FALSE))</f>
        <v/>
      </c>
      <c r="I671" s="205" t="str">
        <f ca="1">IF(($B671=" ")," ",VLOOKUP($B671,'C10 Entry Sheet'!$A$16:$K$1015,8,FALSE))</f>
        <v xml:space="preserve"> </v>
      </c>
      <c r="J671" s="205" t="str">
        <f ca="1">IF(($B671=" ")," ",VLOOKUP($B671,'C10 Entry Sheet'!$A$16:$K$1015,9,FALSE))</f>
        <v xml:space="preserve"> </v>
      </c>
      <c r="K671" s="205" t="str">
        <f ca="1">IF(($B671=" ")," ",VLOOKUP($B671,'C10 Entry Sheet'!$A$16:$K$1015,10,FALSE))</f>
        <v xml:space="preserve"> </v>
      </c>
      <c r="L671" s="209" t="str">
        <f t="shared" ca="1" si="28"/>
        <v/>
      </c>
      <c r="M671" s="318" t="str">
        <f t="shared" ca="1" si="28"/>
        <v/>
      </c>
      <c r="N671" s="322" t="str">
        <f ca="1">IF(($B671=" ")," ",VLOOKUP($B671,'C10 Entry Sheet'!$A$16:$K$1015,11,FALSE))</f>
        <v xml:space="preserve"> </v>
      </c>
    </row>
    <row r="672" spans="1:14" ht="21.75" hidden="1" customHeight="1">
      <c r="A672" s="311">
        <f t="shared" si="27"/>
        <v>656</v>
      </c>
      <c r="B672" s="202" t="str">
        <f ca="1">IF(ISBLANK('C10 Entry Sheet'!A671)," ",CELL("contents",'C10 Entry Sheet'!A671))</f>
        <v xml:space="preserve"> </v>
      </c>
      <c r="C672" s="203" t="str">
        <f ca="1">IF(($B672=" ")," ",VLOOKUP($B672,'C10 Entry Sheet'!$A$16:$K$1015,2,FALSE))</f>
        <v xml:space="preserve"> </v>
      </c>
      <c r="D672" s="203" t="str">
        <f ca="1">IF(($B672=" ")," ",VLOOKUP($B672,'C10 Entry Sheet'!$A$16:$K$1015,3,FALSE))</f>
        <v xml:space="preserve"> </v>
      </c>
      <c r="E672" s="204" t="str">
        <f ca="1">IF(($B672=" ")," ",VLOOKUP($B672,'C10 Entry Sheet'!$A$16:$K$1015,6,FALSE))</f>
        <v xml:space="preserve"> </v>
      </c>
      <c r="F672" s="204" t="str">
        <f ca="1">IF(($B672=" ")," ",VLOOKUP($B672,'C10 Entry Sheet'!$A$16:$K$1015,4,FALSE))</f>
        <v xml:space="preserve"> </v>
      </c>
      <c r="G672" s="204" t="str">
        <f ca="1">IF(($B672=" ")," ",VLOOKUP($B672,'C10 Entry Sheet'!$A$16:$K$1015,5,FALSE))</f>
        <v xml:space="preserve"> </v>
      </c>
      <c r="H672" s="209" t="str">
        <f ca="1">IF(($B672=" "),"",VLOOKUP($B672,'C10 Entry Sheet'!$A$16:$K$1015,7,FALSE))</f>
        <v/>
      </c>
      <c r="I672" s="205" t="str">
        <f ca="1">IF(($B672=" ")," ",VLOOKUP($B672,'C10 Entry Sheet'!$A$16:$K$1015,8,FALSE))</f>
        <v xml:space="preserve"> </v>
      </c>
      <c r="J672" s="205" t="str">
        <f ca="1">IF(($B672=" ")," ",VLOOKUP($B672,'C10 Entry Sheet'!$A$16:$K$1015,9,FALSE))</f>
        <v xml:space="preserve"> </v>
      </c>
      <c r="K672" s="205" t="str">
        <f ca="1">IF(($B672=" ")," ",VLOOKUP($B672,'C10 Entry Sheet'!$A$16:$K$1015,10,FALSE))</f>
        <v xml:space="preserve"> </v>
      </c>
      <c r="L672" s="209" t="str">
        <f t="shared" ca="1" si="28"/>
        <v/>
      </c>
      <c r="M672" s="318" t="str">
        <f t="shared" ca="1" si="28"/>
        <v/>
      </c>
      <c r="N672" s="322" t="str">
        <f ca="1">IF(($B672=" ")," ",VLOOKUP($B672,'C10 Entry Sheet'!$A$16:$K$1015,11,FALSE))</f>
        <v xml:space="preserve"> </v>
      </c>
    </row>
    <row r="673" spans="1:14" ht="21.75" hidden="1" customHeight="1">
      <c r="A673" s="311">
        <f t="shared" si="27"/>
        <v>657</v>
      </c>
      <c r="B673" s="202" t="str">
        <f ca="1">IF(ISBLANK('C10 Entry Sheet'!A672)," ",CELL("contents",'C10 Entry Sheet'!A672))</f>
        <v xml:space="preserve"> </v>
      </c>
      <c r="C673" s="203" t="str">
        <f ca="1">IF(($B673=" ")," ",VLOOKUP($B673,'C10 Entry Sheet'!$A$16:$K$1015,2,FALSE))</f>
        <v xml:space="preserve"> </v>
      </c>
      <c r="D673" s="203" t="str">
        <f ca="1">IF(($B673=" ")," ",VLOOKUP($B673,'C10 Entry Sheet'!$A$16:$K$1015,3,FALSE))</f>
        <v xml:space="preserve"> </v>
      </c>
      <c r="E673" s="204" t="str">
        <f ca="1">IF(($B673=" ")," ",VLOOKUP($B673,'C10 Entry Sheet'!$A$16:$K$1015,6,FALSE))</f>
        <v xml:space="preserve"> </v>
      </c>
      <c r="F673" s="204" t="str">
        <f ca="1">IF(($B673=" ")," ",VLOOKUP($B673,'C10 Entry Sheet'!$A$16:$K$1015,4,FALSE))</f>
        <v xml:space="preserve"> </v>
      </c>
      <c r="G673" s="204" t="str">
        <f ca="1">IF(($B673=" ")," ",VLOOKUP($B673,'C10 Entry Sheet'!$A$16:$K$1015,5,FALSE))</f>
        <v xml:space="preserve"> </v>
      </c>
      <c r="H673" s="209" t="str">
        <f ca="1">IF(($B673=" "),"",VLOOKUP($B673,'C10 Entry Sheet'!$A$16:$K$1015,7,FALSE))</f>
        <v/>
      </c>
      <c r="I673" s="205" t="str">
        <f ca="1">IF(($B673=" ")," ",VLOOKUP($B673,'C10 Entry Sheet'!$A$16:$K$1015,8,FALSE))</f>
        <v xml:space="preserve"> </v>
      </c>
      <c r="J673" s="205" t="str">
        <f ca="1">IF(($B673=" ")," ",VLOOKUP($B673,'C10 Entry Sheet'!$A$16:$K$1015,9,FALSE))</f>
        <v xml:space="preserve"> </v>
      </c>
      <c r="K673" s="205" t="str">
        <f ca="1">IF(($B673=" ")," ",VLOOKUP($B673,'C10 Entry Sheet'!$A$16:$K$1015,10,FALSE))</f>
        <v xml:space="preserve"> </v>
      </c>
      <c r="L673" s="209" t="str">
        <f t="shared" ca="1" si="28"/>
        <v/>
      </c>
      <c r="M673" s="318" t="str">
        <f t="shared" ca="1" si="28"/>
        <v/>
      </c>
      <c r="N673" s="322" t="str">
        <f ca="1">IF(($B673=" ")," ",VLOOKUP($B673,'C10 Entry Sheet'!$A$16:$K$1015,11,FALSE))</f>
        <v xml:space="preserve"> </v>
      </c>
    </row>
    <row r="674" spans="1:14" ht="21.75" hidden="1" customHeight="1">
      <c r="A674" s="311">
        <f t="shared" si="27"/>
        <v>658</v>
      </c>
      <c r="B674" s="202" t="str">
        <f ca="1">IF(ISBLANK('C10 Entry Sheet'!A673)," ",CELL("contents",'C10 Entry Sheet'!A673))</f>
        <v xml:space="preserve"> </v>
      </c>
      <c r="C674" s="203" t="str">
        <f ca="1">IF(($B674=" ")," ",VLOOKUP($B674,'C10 Entry Sheet'!$A$16:$K$1015,2,FALSE))</f>
        <v xml:space="preserve"> </v>
      </c>
      <c r="D674" s="203" t="str">
        <f ca="1">IF(($B674=" ")," ",VLOOKUP($B674,'C10 Entry Sheet'!$A$16:$K$1015,3,FALSE))</f>
        <v xml:space="preserve"> </v>
      </c>
      <c r="E674" s="204" t="str">
        <f ca="1">IF(($B674=" ")," ",VLOOKUP($B674,'C10 Entry Sheet'!$A$16:$K$1015,6,FALSE))</f>
        <v xml:space="preserve"> </v>
      </c>
      <c r="F674" s="204" t="str">
        <f ca="1">IF(($B674=" ")," ",VLOOKUP($B674,'C10 Entry Sheet'!$A$16:$K$1015,4,FALSE))</f>
        <v xml:space="preserve"> </v>
      </c>
      <c r="G674" s="204" t="str">
        <f ca="1">IF(($B674=" ")," ",VLOOKUP($B674,'C10 Entry Sheet'!$A$16:$K$1015,5,FALSE))</f>
        <v xml:space="preserve"> </v>
      </c>
      <c r="H674" s="209" t="str">
        <f ca="1">IF(($B674=" "),"",VLOOKUP($B674,'C10 Entry Sheet'!$A$16:$K$1015,7,FALSE))</f>
        <v/>
      </c>
      <c r="I674" s="205" t="str">
        <f ca="1">IF(($B674=" ")," ",VLOOKUP($B674,'C10 Entry Sheet'!$A$16:$K$1015,8,FALSE))</f>
        <v xml:space="preserve"> </v>
      </c>
      <c r="J674" s="205" t="str">
        <f ca="1">IF(($B674=" ")," ",VLOOKUP($B674,'C10 Entry Sheet'!$A$16:$K$1015,9,FALSE))</f>
        <v xml:space="preserve"> </v>
      </c>
      <c r="K674" s="205" t="str">
        <f ca="1">IF(($B674=" ")," ",VLOOKUP($B674,'C10 Entry Sheet'!$A$16:$K$1015,10,FALSE))</f>
        <v xml:space="preserve"> </v>
      </c>
      <c r="L674" s="209" t="str">
        <f t="shared" ca="1" si="28"/>
        <v/>
      </c>
      <c r="M674" s="318" t="str">
        <f t="shared" ca="1" si="28"/>
        <v/>
      </c>
      <c r="N674" s="322" t="str">
        <f ca="1">IF(($B674=" ")," ",VLOOKUP($B674,'C10 Entry Sheet'!$A$16:$K$1015,11,FALSE))</f>
        <v xml:space="preserve"> </v>
      </c>
    </row>
    <row r="675" spans="1:14" ht="21.75" hidden="1" customHeight="1">
      <c r="A675" s="311">
        <f t="shared" si="27"/>
        <v>659</v>
      </c>
      <c r="B675" s="202" t="str">
        <f ca="1">IF(ISBLANK('C10 Entry Sheet'!A674)," ",CELL("contents",'C10 Entry Sheet'!A674))</f>
        <v xml:space="preserve"> </v>
      </c>
      <c r="C675" s="203" t="str">
        <f ca="1">IF(($B675=" ")," ",VLOOKUP($B675,'C10 Entry Sheet'!$A$16:$K$1015,2,FALSE))</f>
        <v xml:space="preserve"> </v>
      </c>
      <c r="D675" s="203" t="str">
        <f ca="1">IF(($B675=" ")," ",VLOOKUP($B675,'C10 Entry Sheet'!$A$16:$K$1015,3,FALSE))</f>
        <v xml:space="preserve"> </v>
      </c>
      <c r="E675" s="204" t="str">
        <f ca="1">IF(($B675=" ")," ",VLOOKUP($B675,'C10 Entry Sheet'!$A$16:$K$1015,6,FALSE))</f>
        <v xml:space="preserve"> </v>
      </c>
      <c r="F675" s="204" t="str">
        <f ca="1">IF(($B675=" ")," ",VLOOKUP($B675,'C10 Entry Sheet'!$A$16:$K$1015,4,FALSE))</f>
        <v xml:space="preserve"> </v>
      </c>
      <c r="G675" s="204" t="str">
        <f ca="1">IF(($B675=" ")," ",VLOOKUP($B675,'C10 Entry Sheet'!$A$16:$K$1015,5,FALSE))</f>
        <v xml:space="preserve"> </v>
      </c>
      <c r="H675" s="209" t="str">
        <f ca="1">IF(($B675=" "),"",VLOOKUP($B675,'C10 Entry Sheet'!$A$16:$K$1015,7,FALSE))</f>
        <v/>
      </c>
      <c r="I675" s="205" t="str">
        <f ca="1">IF(($B675=" ")," ",VLOOKUP($B675,'C10 Entry Sheet'!$A$16:$K$1015,8,FALSE))</f>
        <v xml:space="preserve"> </v>
      </c>
      <c r="J675" s="205" t="str">
        <f ca="1">IF(($B675=" ")," ",VLOOKUP($B675,'C10 Entry Sheet'!$A$16:$K$1015,9,FALSE))</f>
        <v xml:space="preserve"> </v>
      </c>
      <c r="K675" s="205" t="str">
        <f ca="1">IF(($B675=" ")," ",VLOOKUP($B675,'C10 Entry Sheet'!$A$16:$K$1015,10,FALSE))</f>
        <v xml:space="preserve"> </v>
      </c>
      <c r="L675" s="209" t="str">
        <f t="shared" ca="1" si="28"/>
        <v/>
      </c>
      <c r="M675" s="318" t="str">
        <f t="shared" ca="1" si="28"/>
        <v/>
      </c>
      <c r="N675" s="322" t="str">
        <f ca="1">IF(($B675=" ")," ",VLOOKUP($B675,'C10 Entry Sheet'!$A$16:$K$1015,11,FALSE))</f>
        <v xml:space="preserve"> </v>
      </c>
    </row>
    <row r="676" spans="1:14" ht="21.75" hidden="1" customHeight="1">
      <c r="A676" s="311">
        <f t="shared" si="27"/>
        <v>660</v>
      </c>
      <c r="B676" s="202" t="str">
        <f ca="1">IF(ISBLANK('C10 Entry Sheet'!A675)," ",CELL("contents",'C10 Entry Sheet'!A675))</f>
        <v xml:space="preserve"> </v>
      </c>
      <c r="C676" s="203" t="str">
        <f ca="1">IF(($B676=" ")," ",VLOOKUP($B676,'C10 Entry Sheet'!$A$16:$K$1015,2,FALSE))</f>
        <v xml:space="preserve"> </v>
      </c>
      <c r="D676" s="203" t="str">
        <f ca="1">IF(($B676=" ")," ",VLOOKUP($B676,'C10 Entry Sheet'!$A$16:$K$1015,3,FALSE))</f>
        <v xml:space="preserve"> </v>
      </c>
      <c r="E676" s="204" t="str">
        <f ca="1">IF(($B676=" ")," ",VLOOKUP($B676,'C10 Entry Sheet'!$A$16:$K$1015,6,FALSE))</f>
        <v xml:space="preserve"> </v>
      </c>
      <c r="F676" s="204" t="str">
        <f ca="1">IF(($B676=" ")," ",VLOOKUP($B676,'C10 Entry Sheet'!$A$16:$K$1015,4,FALSE))</f>
        <v xml:space="preserve"> </v>
      </c>
      <c r="G676" s="204" t="str">
        <f ca="1">IF(($B676=" ")," ",VLOOKUP($B676,'C10 Entry Sheet'!$A$16:$K$1015,5,FALSE))</f>
        <v xml:space="preserve"> </v>
      </c>
      <c r="H676" s="209" t="str">
        <f ca="1">IF(($B676=" "),"",VLOOKUP($B676,'C10 Entry Sheet'!$A$16:$K$1015,7,FALSE))</f>
        <v/>
      </c>
      <c r="I676" s="205" t="str">
        <f ca="1">IF(($B676=" ")," ",VLOOKUP($B676,'C10 Entry Sheet'!$A$16:$K$1015,8,FALSE))</f>
        <v xml:space="preserve"> </v>
      </c>
      <c r="J676" s="205" t="str">
        <f ca="1">IF(($B676=" ")," ",VLOOKUP($B676,'C10 Entry Sheet'!$A$16:$K$1015,9,FALSE))</f>
        <v xml:space="preserve"> </v>
      </c>
      <c r="K676" s="205" t="str">
        <f ca="1">IF(($B676=" ")," ",VLOOKUP($B676,'C10 Entry Sheet'!$A$16:$K$1015,10,FALSE))</f>
        <v xml:space="preserve"> </v>
      </c>
      <c r="L676" s="209" t="str">
        <f t="shared" ca="1" si="28"/>
        <v/>
      </c>
      <c r="M676" s="318" t="str">
        <f t="shared" ca="1" si="28"/>
        <v/>
      </c>
      <c r="N676" s="322" t="str">
        <f ca="1">IF(($B676=" ")," ",VLOOKUP($B676,'C10 Entry Sheet'!$A$16:$K$1015,11,FALSE))</f>
        <v xml:space="preserve"> </v>
      </c>
    </row>
    <row r="677" spans="1:14" ht="21.75" hidden="1" customHeight="1">
      <c r="A677" s="311">
        <f t="shared" si="27"/>
        <v>661</v>
      </c>
      <c r="B677" s="202" t="str">
        <f ca="1">IF(ISBLANK('C10 Entry Sheet'!A676)," ",CELL("contents",'C10 Entry Sheet'!A676))</f>
        <v xml:space="preserve"> </v>
      </c>
      <c r="C677" s="203" t="str">
        <f ca="1">IF(($B677=" ")," ",VLOOKUP($B677,'C10 Entry Sheet'!$A$16:$K$1015,2,FALSE))</f>
        <v xml:space="preserve"> </v>
      </c>
      <c r="D677" s="203" t="str">
        <f ca="1">IF(($B677=" ")," ",VLOOKUP($B677,'C10 Entry Sheet'!$A$16:$K$1015,3,FALSE))</f>
        <v xml:space="preserve"> </v>
      </c>
      <c r="E677" s="204" t="str">
        <f ca="1">IF(($B677=" ")," ",VLOOKUP($B677,'C10 Entry Sheet'!$A$16:$K$1015,6,FALSE))</f>
        <v xml:space="preserve"> </v>
      </c>
      <c r="F677" s="204" t="str">
        <f ca="1">IF(($B677=" ")," ",VLOOKUP($B677,'C10 Entry Sheet'!$A$16:$K$1015,4,FALSE))</f>
        <v xml:space="preserve"> </v>
      </c>
      <c r="G677" s="204" t="str">
        <f ca="1">IF(($B677=" ")," ",VLOOKUP($B677,'C10 Entry Sheet'!$A$16:$K$1015,5,FALSE))</f>
        <v xml:space="preserve"> </v>
      </c>
      <c r="H677" s="209" t="str">
        <f ca="1">IF(($B677=" "),"",VLOOKUP($B677,'C10 Entry Sheet'!$A$16:$K$1015,7,FALSE))</f>
        <v/>
      </c>
      <c r="I677" s="205" t="str">
        <f ca="1">IF(($B677=" ")," ",VLOOKUP($B677,'C10 Entry Sheet'!$A$16:$K$1015,8,FALSE))</f>
        <v xml:space="preserve"> </v>
      </c>
      <c r="J677" s="205" t="str">
        <f ca="1">IF(($B677=" ")," ",VLOOKUP($B677,'C10 Entry Sheet'!$A$16:$K$1015,9,FALSE))</f>
        <v xml:space="preserve"> </v>
      </c>
      <c r="K677" s="205" t="str">
        <f ca="1">IF(($B677=" ")," ",VLOOKUP($B677,'C10 Entry Sheet'!$A$16:$K$1015,10,FALSE))</f>
        <v xml:space="preserve"> </v>
      </c>
      <c r="L677" s="209" t="str">
        <f t="shared" ca="1" si="28"/>
        <v/>
      </c>
      <c r="M677" s="318" t="str">
        <f t="shared" ca="1" si="28"/>
        <v/>
      </c>
      <c r="N677" s="322" t="str">
        <f ca="1">IF(($B677=" ")," ",VLOOKUP($B677,'C10 Entry Sheet'!$A$16:$K$1015,11,FALSE))</f>
        <v xml:space="preserve"> </v>
      </c>
    </row>
    <row r="678" spans="1:14" ht="21.75" hidden="1" customHeight="1">
      <c r="A678" s="311">
        <f t="shared" si="27"/>
        <v>662</v>
      </c>
      <c r="B678" s="202" t="str">
        <f ca="1">IF(ISBLANK('C10 Entry Sheet'!A677)," ",CELL("contents",'C10 Entry Sheet'!A677))</f>
        <v xml:space="preserve"> </v>
      </c>
      <c r="C678" s="203" t="str">
        <f ca="1">IF(($B678=" ")," ",VLOOKUP($B678,'C10 Entry Sheet'!$A$16:$K$1015,2,FALSE))</f>
        <v xml:space="preserve"> </v>
      </c>
      <c r="D678" s="203" t="str">
        <f ca="1">IF(($B678=" ")," ",VLOOKUP($B678,'C10 Entry Sheet'!$A$16:$K$1015,3,FALSE))</f>
        <v xml:space="preserve"> </v>
      </c>
      <c r="E678" s="204" t="str">
        <f ca="1">IF(($B678=" ")," ",VLOOKUP($B678,'C10 Entry Sheet'!$A$16:$K$1015,6,FALSE))</f>
        <v xml:space="preserve"> </v>
      </c>
      <c r="F678" s="204" t="str">
        <f ca="1">IF(($B678=" ")," ",VLOOKUP($B678,'C10 Entry Sheet'!$A$16:$K$1015,4,FALSE))</f>
        <v xml:space="preserve"> </v>
      </c>
      <c r="G678" s="204" t="str">
        <f ca="1">IF(($B678=" ")," ",VLOOKUP($B678,'C10 Entry Sheet'!$A$16:$K$1015,5,FALSE))</f>
        <v xml:space="preserve"> </v>
      </c>
      <c r="H678" s="209" t="str">
        <f ca="1">IF(($B678=" "),"",VLOOKUP($B678,'C10 Entry Sheet'!$A$16:$K$1015,7,FALSE))</f>
        <v/>
      </c>
      <c r="I678" s="205" t="str">
        <f ca="1">IF(($B678=" ")," ",VLOOKUP($B678,'C10 Entry Sheet'!$A$16:$K$1015,8,FALSE))</f>
        <v xml:space="preserve"> </v>
      </c>
      <c r="J678" s="205" t="str">
        <f ca="1">IF(($B678=" ")," ",VLOOKUP($B678,'C10 Entry Sheet'!$A$16:$K$1015,9,FALSE))</f>
        <v xml:space="preserve"> </v>
      </c>
      <c r="K678" s="205" t="str">
        <f ca="1">IF(($B678=" ")," ",VLOOKUP($B678,'C10 Entry Sheet'!$A$16:$K$1015,10,FALSE))</f>
        <v xml:space="preserve"> </v>
      </c>
      <c r="L678" s="209" t="str">
        <f t="shared" ca="1" si="28"/>
        <v/>
      </c>
      <c r="M678" s="318" t="str">
        <f t="shared" ca="1" si="28"/>
        <v/>
      </c>
      <c r="N678" s="322" t="str">
        <f ca="1">IF(($B678=" ")," ",VLOOKUP($B678,'C10 Entry Sheet'!$A$16:$K$1015,11,FALSE))</f>
        <v xml:space="preserve"> </v>
      </c>
    </row>
    <row r="679" spans="1:14" ht="21.75" hidden="1" customHeight="1">
      <c r="A679" s="311">
        <f t="shared" si="27"/>
        <v>663</v>
      </c>
      <c r="B679" s="202" t="str">
        <f ca="1">IF(ISBLANK('C10 Entry Sheet'!A678)," ",CELL("contents",'C10 Entry Sheet'!A678))</f>
        <v xml:space="preserve"> </v>
      </c>
      <c r="C679" s="203" t="str">
        <f ca="1">IF(($B679=" ")," ",VLOOKUP($B679,'C10 Entry Sheet'!$A$16:$K$1015,2,FALSE))</f>
        <v xml:space="preserve"> </v>
      </c>
      <c r="D679" s="203" t="str">
        <f ca="1">IF(($B679=" ")," ",VLOOKUP($B679,'C10 Entry Sheet'!$A$16:$K$1015,3,FALSE))</f>
        <v xml:space="preserve"> </v>
      </c>
      <c r="E679" s="204" t="str">
        <f ca="1">IF(($B679=" ")," ",VLOOKUP($B679,'C10 Entry Sheet'!$A$16:$K$1015,6,FALSE))</f>
        <v xml:space="preserve"> </v>
      </c>
      <c r="F679" s="204" t="str">
        <f ca="1">IF(($B679=" ")," ",VLOOKUP($B679,'C10 Entry Sheet'!$A$16:$K$1015,4,FALSE))</f>
        <v xml:space="preserve"> </v>
      </c>
      <c r="G679" s="204" t="str">
        <f ca="1">IF(($B679=" ")," ",VLOOKUP($B679,'C10 Entry Sheet'!$A$16:$K$1015,5,FALSE))</f>
        <v xml:space="preserve"> </v>
      </c>
      <c r="H679" s="209" t="str">
        <f ca="1">IF(($B679=" "),"",VLOOKUP($B679,'C10 Entry Sheet'!$A$16:$K$1015,7,FALSE))</f>
        <v/>
      </c>
      <c r="I679" s="205" t="str">
        <f ca="1">IF(($B679=" ")," ",VLOOKUP($B679,'C10 Entry Sheet'!$A$16:$K$1015,8,FALSE))</f>
        <v xml:space="preserve"> </v>
      </c>
      <c r="J679" s="205" t="str">
        <f ca="1">IF(($B679=" ")," ",VLOOKUP($B679,'C10 Entry Sheet'!$A$16:$K$1015,9,FALSE))</f>
        <v xml:space="preserve"> </v>
      </c>
      <c r="K679" s="205" t="str">
        <f ca="1">IF(($B679=" ")," ",VLOOKUP($B679,'C10 Entry Sheet'!$A$16:$K$1015,10,FALSE))</f>
        <v xml:space="preserve"> </v>
      </c>
      <c r="L679" s="209" t="str">
        <f t="shared" ca="1" si="28"/>
        <v/>
      </c>
      <c r="M679" s="318" t="str">
        <f t="shared" ca="1" si="28"/>
        <v/>
      </c>
      <c r="N679" s="322" t="str">
        <f ca="1">IF(($B679=" ")," ",VLOOKUP($B679,'C10 Entry Sheet'!$A$16:$K$1015,11,FALSE))</f>
        <v xml:space="preserve"> </v>
      </c>
    </row>
    <row r="680" spans="1:14" ht="21.75" hidden="1" customHeight="1">
      <c r="A680" s="311">
        <f t="shared" si="27"/>
        <v>664</v>
      </c>
      <c r="B680" s="202" t="str">
        <f ca="1">IF(ISBLANK('C10 Entry Sheet'!A679)," ",CELL("contents",'C10 Entry Sheet'!A679))</f>
        <v xml:space="preserve"> </v>
      </c>
      <c r="C680" s="203" t="str">
        <f ca="1">IF(($B680=" ")," ",VLOOKUP($B680,'C10 Entry Sheet'!$A$16:$K$1015,2,FALSE))</f>
        <v xml:space="preserve"> </v>
      </c>
      <c r="D680" s="203" t="str">
        <f ca="1">IF(($B680=" ")," ",VLOOKUP($B680,'C10 Entry Sheet'!$A$16:$K$1015,3,FALSE))</f>
        <v xml:space="preserve"> </v>
      </c>
      <c r="E680" s="204" t="str">
        <f ca="1">IF(($B680=" ")," ",VLOOKUP($B680,'C10 Entry Sheet'!$A$16:$K$1015,6,FALSE))</f>
        <v xml:space="preserve"> </v>
      </c>
      <c r="F680" s="204" t="str">
        <f ca="1">IF(($B680=" ")," ",VLOOKUP($B680,'C10 Entry Sheet'!$A$16:$K$1015,4,FALSE))</f>
        <v xml:space="preserve"> </v>
      </c>
      <c r="G680" s="204" t="str">
        <f ca="1">IF(($B680=" ")," ",VLOOKUP($B680,'C10 Entry Sheet'!$A$16:$K$1015,5,FALSE))</f>
        <v xml:space="preserve"> </v>
      </c>
      <c r="H680" s="209" t="str">
        <f ca="1">IF(($B680=" "),"",VLOOKUP($B680,'C10 Entry Sheet'!$A$16:$K$1015,7,FALSE))</f>
        <v/>
      </c>
      <c r="I680" s="205" t="str">
        <f ca="1">IF(($B680=" ")," ",VLOOKUP($B680,'C10 Entry Sheet'!$A$16:$K$1015,8,FALSE))</f>
        <v xml:space="preserve"> </v>
      </c>
      <c r="J680" s="205" t="str">
        <f ca="1">IF(($B680=" ")," ",VLOOKUP($B680,'C10 Entry Sheet'!$A$16:$K$1015,9,FALSE))</f>
        <v xml:space="preserve"> </v>
      </c>
      <c r="K680" s="205" t="str">
        <f ca="1">IF(($B680=" ")," ",VLOOKUP($B680,'C10 Entry Sheet'!$A$16:$K$1015,10,FALSE))</f>
        <v xml:space="preserve"> </v>
      </c>
      <c r="L680" s="209" t="str">
        <f t="shared" ca="1" si="28"/>
        <v/>
      </c>
      <c r="M680" s="318" t="str">
        <f t="shared" ca="1" si="28"/>
        <v/>
      </c>
      <c r="N680" s="322" t="str">
        <f ca="1">IF(($B680=" ")," ",VLOOKUP($B680,'C10 Entry Sheet'!$A$16:$K$1015,11,FALSE))</f>
        <v xml:space="preserve"> </v>
      </c>
    </row>
    <row r="681" spans="1:14" ht="21.75" hidden="1" customHeight="1">
      <c r="A681" s="311">
        <f t="shared" si="27"/>
        <v>665</v>
      </c>
      <c r="B681" s="202" t="str">
        <f ca="1">IF(ISBLANK('C10 Entry Sheet'!A680)," ",CELL("contents",'C10 Entry Sheet'!A680))</f>
        <v xml:space="preserve"> </v>
      </c>
      <c r="C681" s="203" t="str">
        <f ca="1">IF(($B681=" ")," ",VLOOKUP($B681,'C10 Entry Sheet'!$A$16:$K$1015,2,FALSE))</f>
        <v xml:space="preserve"> </v>
      </c>
      <c r="D681" s="203" t="str">
        <f ca="1">IF(($B681=" ")," ",VLOOKUP($B681,'C10 Entry Sheet'!$A$16:$K$1015,3,FALSE))</f>
        <v xml:space="preserve"> </v>
      </c>
      <c r="E681" s="204" t="str">
        <f ca="1">IF(($B681=" ")," ",VLOOKUP($B681,'C10 Entry Sheet'!$A$16:$K$1015,6,FALSE))</f>
        <v xml:space="preserve"> </v>
      </c>
      <c r="F681" s="204" t="str">
        <f ca="1">IF(($B681=" ")," ",VLOOKUP($B681,'C10 Entry Sheet'!$A$16:$K$1015,4,FALSE))</f>
        <v xml:space="preserve"> </v>
      </c>
      <c r="G681" s="204" t="str">
        <f ca="1">IF(($B681=" ")," ",VLOOKUP($B681,'C10 Entry Sheet'!$A$16:$K$1015,5,FALSE))</f>
        <v xml:space="preserve"> </v>
      </c>
      <c r="H681" s="209" t="str">
        <f ca="1">IF(($B681=" "),"",VLOOKUP($B681,'C10 Entry Sheet'!$A$16:$K$1015,7,FALSE))</f>
        <v/>
      </c>
      <c r="I681" s="205" t="str">
        <f ca="1">IF(($B681=" ")," ",VLOOKUP($B681,'C10 Entry Sheet'!$A$16:$K$1015,8,FALSE))</f>
        <v xml:space="preserve"> </v>
      </c>
      <c r="J681" s="205" t="str">
        <f ca="1">IF(($B681=" ")," ",VLOOKUP($B681,'C10 Entry Sheet'!$A$16:$K$1015,9,FALSE))</f>
        <v xml:space="preserve"> </v>
      </c>
      <c r="K681" s="205" t="str">
        <f ca="1">IF(($B681=" ")," ",VLOOKUP($B681,'C10 Entry Sheet'!$A$16:$K$1015,10,FALSE))</f>
        <v xml:space="preserve"> </v>
      </c>
      <c r="L681" s="209" t="str">
        <f t="shared" ca="1" si="28"/>
        <v/>
      </c>
      <c r="M681" s="318" t="str">
        <f t="shared" ca="1" si="28"/>
        <v/>
      </c>
      <c r="N681" s="322" t="str">
        <f ca="1">IF(($B681=" ")," ",VLOOKUP($B681,'C10 Entry Sheet'!$A$16:$K$1015,11,FALSE))</f>
        <v xml:space="preserve"> </v>
      </c>
    </row>
    <row r="682" spans="1:14" ht="21.75" hidden="1" customHeight="1">
      <c r="A682" s="311">
        <f t="shared" si="27"/>
        <v>666</v>
      </c>
      <c r="B682" s="202" t="str">
        <f ca="1">IF(ISBLANK('C10 Entry Sheet'!A681)," ",CELL("contents",'C10 Entry Sheet'!A681))</f>
        <v xml:space="preserve"> </v>
      </c>
      <c r="C682" s="203" t="str">
        <f ca="1">IF(($B682=" ")," ",VLOOKUP($B682,'C10 Entry Sheet'!$A$16:$K$1015,2,FALSE))</f>
        <v xml:space="preserve"> </v>
      </c>
      <c r="D682" s="203" t="str">
        <f ca="1">IF(($B682=" ")," ",VLOOKUP($B682,'C10 Entry Sheet'!$A$16:$K$1015,3,FALSE))</f>
        <v xml:space="preserve"> </v>
      </c>
      <c r="E682" s="204" t="str">
        <f ca="1">IF(($B682=" ")," ",VLOOKUP($B682,'C10 Entry Sheet'!$A$16:$K$1015,6,FALSE))</f>
        <v xml:space="preserve"> </v>
      </c>
      <c r="F682" s="204" t="str">
        <f ca="1">IF(($B682=" ")," ",VLOOKUP($B682,'C10 Entry Sheet'!$A$16:$K$1015,4,FALSE))</f>
        <v xml:space="preserve"> </v>
      </c>
      <c r="G682" s="204" t="str">
        <f ca="1">IF(($B682=" ")," ",VLOOKUP($B682,'C10 Entry Sheet'!$A$16:$K$1015,5,FALSE))</f>
        <v xml:space="preserve"> </v>
      </c>
      <c r="H682" s="209" t="str">
        <f ca="1">IF(($B682=" "),"",VLOOKUP($B682,'C10 Entry Sheet'!$A$16:$K$1015,7,FALSE))</f>
        <v/>
      </c>
      <c r="I682" s="205" t="str">
        <f ca="1">IF(($B682=" ")," ",VLOOKUP($B682,'C10 Entry Sheet'!$A$16:$K$1015,8,FALSE))</f>
        <v xml:space="preserve"> </v>
      </c>
      <c r="J682" s="205" t="str">
        <f ca="1">IF(($B682=" ")," ",VLOOKUP($B682,'C10 Entry Sheet'!$A$16:$K$1015,9,FALSE))</f>
        <v xml:space="preserve"> </v>
      </c>
      <c r="K682" s="205" t="str">
        <f ca="1">IF(($B682=" ")," ",VLOOKUP($B682,'C10 Entry Sheet'!$A$16:$K$1015,10,FALSE))</f>
        <v xml:space="preserve"> </v>
      </c>
      <c r="L682" s="209" t="str">
        <f t="shared" ca="1" si="28"/>
        <v/>
      </c>
      <c r="M682" s="318" t="str">
        <f t="shared" ca="1" si="28"/>
        <v/>
      </c>
      <c r="N682" s="322" t="str">
        <f ca="1">IF(($B682=" ")," ",VLOOKUP($B682,'C10 Entry Sheet'!$A$16:$K$1015,11,FALSE))</f>
        <v xml:space="preserve"> </v>
      </c>
    </row>
    <row r="683" spans="1:14" ht="21.75" hidden="1" customHeight="1">
      <c r="A683" s="311">
        <f t="shared" si="27"/>
        <v>667</v>
      </c>
      <c r="B683" s="202" t="str">
        <f ca="1">IF(ISBLANK('C10 Entry Sheet'!A682)," ",CELL("contents",'C10 Entry Sheet'!A682))</f>
        <v xml:space="preserve"> </v>
      </c>
      <c r="C683" s="203" t="str">
        <f ca="1">IF(($B683=" ")," ",VLOOKUP($B683,'C10 Entry Sheet'!$A$16:$K$1015,2,FALSE))</f>
        <v xml:space="preserve"> </v>
      </c>
      <c r="D683" s="203" t="str">
        <f ca="1">IF(($B683=" ")," ",VLOOKUP($B683,'C10 Entry Sheet'!$A$16:$K$1015,3,FALSE))</f>
        <v xml:space="preserve"> </v>
      </c>
      <c r="E683" s="204" t="str">
        <f ca="1">IF(($B683=" ")," ",VLOOKUP($B683,'C10 Entry Sheet'!$A$16:$K$1015,6,FALSE))</f>
        <v xml:space="preserve"> </v>
      </c>
      <c r="F683" s="204" t="str">
        <f ca="1">IF(($B683=" ")," ",VLOOKUP($B683,'C10 Entry Sheet'!$A$16:$K$1015,4,FALSE))</f>
        <v xml:space="preserve"> </v>
      </c>
      <c r="G683" s="204" t="str">
        <f ca="1">IF(($B683=" ")," ",VLOOKUP($B683,'C10 Entry Sheet'!$A$16:$K$1015,5,FALSE))</f>
        <v xml:space="preserve"> </v>
      </c>
      <c r="H683" s="209" t="str">
        <f ca="1">IF(($B683=" "),"",VLOOKUP($B683,'C10 Entry Sheet'!$A$16:$K$1015,7,FALSE))</f>
        <v/>
      </c>
      <c r="I683" s="205" t="str">
        <f ca="1">IF(($B683=" ")," ",VLOOKUP($B683,'C10 Entry Sheet'!$A$16:$K$1015,8,FALSE))</f>
        <v xml:space="preserve"> </v>
      </c>
      <c r="J683" s="205" t="str">
        <f ca="1">IF(($B683=" ")," ",VLOOKUP($B683,'C10 Entry Sheet'!$A$16:$K$1015,9,FALSE))</f>
        <v xml:space="preserve"> </v>
      </c>
      <c r="K683" s="205" t="str">
        <f ca="1">IF(($B683=" ")," ",VLOOKUP($B683,'C10 Entry Sheet'!$A$16:$K$1015,10,FALSE))</f>
        <v xml:space="preserve"> </v>
      </c>
      <c r="L683" s="209" t="str">
        <f t="shared" ca="1" si="28"/>
        <v/>
      </c>
      <c r="M683" s="318" t="str">
        <f t="shared" ca="1" si="28"/>
        <v/>
      </c>
      <c r="N683" s="322" t="str">
        <f ca="1">IF(($B683=" ")," ",VLOOKUP($B683,'C10 Entry Sheet'!$A$16:$K$1015,11,FALSE))</f>
        <v xml:space="preserve"> </v>
      </c>
    </row>
    <row r="684" spans="1:14" ht="21.75" hidden="1" customHeight="1">
      <c r="A684" s="311">
        <f t="shared" si="27"/>
        <v>668</v>
      </c>
      <c r="B684" s="202" t="str">
        <f ca="1">IF(ISBLANK('C10 Entry Sheet'!A683)," ",CELL("contents",'C10 Entry Sheet'!A683))</f>
        <v xml:space="preserve"> </v>
      </c>
      <c r="C684" s="203" t="str">
        <f ca="1">IF(($B684=" ")," ",VLOOKUP($B684,'C10 Entry Sheet'!$A$16:$K$1015,2,FALSE))</f>
        <v xml:space="preserve"> </v>
      </c>
      <c r="D684" s="203" t="str">
        <f ca="1">IF(($B684=" ")," ",VLOOKUP($B684,'C10 Entry Sheet'!$A$16:$K$1015,3,FALSE))</f>
        <v xml:space="preserve"> </v>
      </c>
      <c r="E684" s="204" t="str">
        <f ca="1">IF(($B684=" ")," ",VLOOKUP($B684,'C10 Entry Sheet'!$A$16:$K$1015,6,FALSE))</f>
        <v xml:space="preserve"> </v>
      </c>
      <c r="F684" s="204" t="str">
        <f ca="1">IF(($B684=" ")," ",VLOOKUP($B684,'C10 Entry Sheet'!$A$16:$K$1015,4,FALSE))</f>
        <v xml:space="preserve"> </v>
      </c>
      <c r="G684" s="204" t="str">
        <f ca="1">IF(($B684=" ")," ",VLOOKUP($B684,'C10 Entry Sheet'!$A$16:$K$1015,5,FALSE))</f>
        <v xml:space="preserve"> </v>
      </c>
      <c r="H684" s="209" t="str">
        <f ca="1">IF(($B684=" "),"",VLOOKUP($B684,'C10 Entry Sheet'!$A$16:$K$1015,7,FALSE))</f>
        <v/>
      </c>
      <c r="I684" s="205" t="str">
        <f ca="1">IF(($B684=" ")," ",VLOOKUP($B684,'C10 Entry Sheet'!$A$16:$K$1015,8,FALSE))</f>
        <v xml:space="preserve"> </v>
      </c>
      <c r="J684" s="205" t="str">
        <f ca="1">IF(($B684=" ")," ",VLOOKUP($B684,'C10 Entry Sheet'!$A$16:$K$1015,9,FALSE))</f>
        <v xml:space="preserve"> </v>
      </c>
      <c r="K684" s="205" t="str">
        <f ca="1">IF(($B684=" ")," ",VLOOKUP($B684,'C10 Entry Sheet'!$A$16:$K$1015,10,FALSE))</f>
        <v xml:space="preserve"> </v>
      </c>
      <c r="L684" s="209" t="str">
        <f t="shared" ca="1" si="28"/>
        <v/>
      </c>
      <c r="M684" s="318" t="str">
        <f t="shared" ca="1" si="28"/>
        <v/>
      </c>
      <c r="N684" s="322" t="str">
        <f ca="1">IF(($B684=" ")," ",VLOOKUP($B684,'C10 Entry Sheet'!$A$16:$K$1015,11,FALSE))</f>
        <v xml:space="preserve"> </v>
      </c>
    </row>
    <row r="685" spans="1:14" ht="21.75" hidden="1" customHeight="1">
      <c r="A685" s="311">
        <f t="shared" si="27"/>
        <v>669</v>
      </c>
      <c r="B685" s="202" t="str">
        <f ca="1">IF(ISBLANK('C10 Entry Sheet'!A684)," ",CELL("contents",'C10 Entry Sheet'!A684))</f>
        <v xml:space="preserve"> </v>
      </c>
      <c r="C685" s="203" t="str">
        <f ca="1">IF(($B685=" ")," ",VLOOKUP($B685,'C10 Entry Sheet'!$A$16:$K$1015,2,FALSE))</f>
        <v xml:space="preserve"> </v>
      </c>
      <c r="D685" s="203" t="str">
        <f ca="1">IF(($B685=" ")," ",VLOOKUP($B685,'C10 Entry Sheet'!$A$16:$K$1015,3,FALSE))</f>
        <v xml:space="preserve"> </v>
      </c>
      <c r="E685" s="204" t="str">
        <f ca="1">IF(($B685=" ")," ",VLOOKUP($B685,'C10 Entry Sheet'!$A$16:$K$1015,6,FALSE))</f>
        <v xml:space="preserve"> </v>
      </c>
      <c r="F685" s="204" t="str">
        <f ca="1">IF(($B685=" ")," ",VLOOKUP($B685,'C10 Entry Sheet'!$A$16:$K$1015,4,FALSE))</f>
        <v xml:space="preserve"> </v>
      </c>
      <c r="G685" s="204" t="str">
        <f ca="1">IF(($B685=" ")," ",VLOOKUP($B685,'C10 Entry Sheet'!$A$16:$K$1015,5,FALSE))</f>
        <v xml:space="preserve"> </v>
      </c>
      <c r="H685" s="209" t="str">
        <f ca="1">IF(($B685=" "),"",VLOOKUP($B685,'C10 Entry Sheet'!$A$16:$K$1015,7,FALSE))</f>
        <v/>
      </c>
      <c r="I685" s="205" t="str">
        <f ca="1">IF(($B685=" ")," ",VLOOKUP($B685,'C10 Entry Sheet'!$A$16:$K$1015,8,FALSE))</f>
        <v xml:space="preserve"> </v>
      </c>
      <c r="J685" s="205" t="str">
        <f ca="1">IF(($B685=" ")," ",VLOOKUP($B685,'C10 Entry Sheet'!$A$16:$K$1015,9,FALSE))</f>
        <v xml:space="preserve"> </v>
      </c>
      <c r="K685" s="205" t="str">
        <f ca="1">IF(($B685=" ")," ",VLOOKUP($B685,'C10 Entry Sheet'!$A$16:$K$1015,10,FALSE))</f>
        <v xml:space="preserve"> </v>
      </c>
      <c r="L685" s="209" t="str">
        <f t="shared" ca="1" si="28"/>
        <v/>
      </c>
      <c r="M685" s="318" t="str">
        <f t="shared" ca="1" si="28"/>
        <v/>
      </c>
      <c r="N685" s="322" t="str">
        <f ca="1">IF(($B685=" ")," ",VLOOKUP($B685,'C10 Entry Sheet'!$A$16:$K$1015,11,FALSE))</f>
        <v xml:space="preserve"> </v>
      </c>
    </row>
    <row r="686" spans="1:14" ht="21.75" hidden="1" customHeight="1">
      <c r="A686" s="311">
        <f t="shared" si="27"/>
        <v>670</v>
      </c>
      <c r="B686" s="202" t="str">
        <f ca="1">IF(ISBLANK('C10 Entry Sheet'!A685)," ",CELL("contents",'C10 Entry Sheet'!A685))</f>
        <v xml:space="preserve"> </v>
      </c>
      <c r="C686" s="203" t="str">
        <f ca="1">IF(($B686=" ")," ",VLOOKUP($B686,'C10 Entry Sheet'!$A$16:$K$1015,2,FALSE))</f>
        <v xml:space="preserve"> </v>
      </c>
      <c r="D686" s="203" t="str">
        <f ca="1">IF(($B686=" ")," ",VLOOKUP($B686,'C10 Entry Sheet'!$A$16:$K$1015,3,FALSE))</f>
        <v xml:space="preserve"> </v>
      </c>
      <c r="E686" s="204" t="str">
        <f ca="1">IF(($B686=" ")," ",VLOOKUP($B686,'C10 Entry Sheet'!$A$16:$K$1015,6,FALSE))</f>
        <v xml:space="preserve"> </v>
      </c>
      <c r="F686" s="204" t="str">
        <f ca="1">IF(($B686=" ")," ",VLOOKUP($B686,'C10 Entry Sheet'!$A$16:$K$1015,4,FALSE))</f>
        <v xml:space="preserve"> </v>
      </c>
      <c r="G686" s="204" t="str">
        <f ca="1">IF(($B686=" ")," ",VLOOKUP($B686,'C10 Entry Sheet'!$A$16:$K$1015,5,FALSE))</f>
        <v xml:space="preserve"> </v>
      </c>
      <c r="H686" s="209" t="str">
        <f ca="1">IF(($B686=" "),"",VLOOKUP($B686,'C10 Entry Sheet'!$A$16:$K$1015,7,FALSE))</f>
        <v/>
      </c>
      <c r="I686" s="205" t="str">
        <f ca="1">IF(($B686=" ")," ",VLOOKUP($B686,'C10 Entry Sheet'!$A$16:$K$1015,8,FALSE))</f>
        <v xml:space="preserve"> </v>
      </c>
      <c r="J686" s="205" t="str">
        <f ca="1">IF(($B686=" ")," ",VLOOKUP($B686,'C10 Entry Sheet'!$A$16:$K$1015,9,FALSE))</f>
        <v xml:space="preserve"> </v>
      </c>
      <c r="K686" s="205" t="str">
        <f ca="1">IF(($B686=" ")," ",VLOOKUP($B686,'C10 Entry Sheet'!$A$16:$K$1015,10,FALSE))</f>
        <v xml:space="preserve"> </v>
      </c>
      <c r="L686" s="209" t="str">
        <f t="shared" ca="1" si="28"/>
        <v/>
      </c>
      <c r="M686" s="318" t="str">
        <f t="shared" ca="1" si="28"/>
        <v/>
      </c>
      <c r="N686" s="322" t="str">
        <f ca="1">IF(($B686=" ")," ",VLOOKUP($B686,'C10 Entry Sheet'!$A$16:$K$1015,11,FALSE))</f>
        <v xml:space="preserve"> </v>
      </c>
    </row>
    <row r="687" spans="1:14" ht="21.75" hidden="1" customHeight="1">
      <c r="A687" s="311">
        <f t="shared" si="27"/>
        <v>671</v>
      </c>
      <c r="B687" s="202" t="str">
        <f ca="1">IF(ISBLANK('C10 Entry Sheet'!A686)," ",CELL("contents",'C10 Entry Sheet'!A686))</f>
        <v xml:space="preserve"> </v>
      </c>
      <c r="C687" s="203" t="str">
        <f ca="1">IF(($B687=" ")," ",VLOOKUP($B687,'C10 Entry Sheet'!$A$16:$K$1015,2,FALSE))</f>
        <v xml:space="preserve"> </v>
      </c>
      <c r="D687" s="203" t="str">
        <f ca="1">IF(($B687=" ")," ",VLOOKUP($B687,'C10 Entry Sheet'!$A$16:$K$1015,3,FALSE))</f>
        <v xml:space="preserve"> </v>
      </c>
      <c r="E687" s="204" t="str">
        <f ca="1">IF(($B687=" ")," ",VLOOKUP($B687,'C10 Entry Sheet'!$A$16:$K$1015,6,FALSE))</f>
        <v xml:space="preserve"> </v>
      </c>
      <c r="F687" s="204" t="str">
        <f ca="1">IF(($B687=" ")," ",VLOOKUP($B687,'C10 Entry Sheet'!$A$16:$K$1015,4,FALSE))</f>
        <v xml:space="preserve"> </v>
      </c>
      <c r="G687" s="204" t="str">
        <f ca="1">IF(($B687=" ")," ",VLOOKUP($B687,'C10 Entry Sheet'!$A$16:$K$1015,5,FALSE))</f>
        <v xml:space="preserve"> </v>
      </c>
      <c r="H687" s="209" t="str">
        <f ca="1">IF(($B687=" "),"",VLOOKUP($B687,'C10 Entry Sheet'!$A$16:$K$1015,7,FALSE))</f>
        <v/>
      </c>
      <c r="I687" s="205" t="str">
        <f ca="1">IF(($B687=" ")," ",VLOOKUP($B687,'C10 Entry Sheet'!$A$16:$K$1015,8,FALSE))</f>
        <v xml:space="preserve"> </v>
      </c>
      <c r="J687" s="205" t="str">
        <f ca="1">IF(($B687=" ")," ",VLOOKUP($B687,'C10 Entry Sheet'!$A$16:$K$1015,9,FALSE))</f>
        <v xml:space="preserve"> </v>
      </c>
      <c r="K687" s="205" t="str">
        <f ca="1">IF(($B687=" ")," ",VLOOKUP($B687,'C10 Entry Sheet'!$A$16:$K$1015,10,FALSE))</f>
        <v xml:space="preserve"> </v>
      </c>
      <c r="L687" s="209" t="str">
        <f t="shared" ca="1" si="28"/>
        <v/>
      </c>
      <c r="M687" s="318" t="str">
        <f t="shared" ca="1" si="28"/>
        <v/>
      </c>
      <c r="N687" s="322" t="str">
        <f ca="1">IF(($B687=" ")," ",VLOOKUP($B687,'C10 Entry Sheet'!$A$16:$K$1015,11,FALSE))</f>
        <v xml:space="preserve"> </v>
      </c>
    </row>
    <row r="688" spans="1:14" ht="21.75" hidden="1" customHeight="1">
      <c r="A688" s="311">
        <f t="shared" si="27"/>
        <v>672</v>
      </c>
      <c r="B688" s="202" t="str">
        <f ca="1">IF(ISBLANK('C10 Entry Sheet'!A687)," ",CELL("contents",'C10 Entry Sheet'!A687))</f>
        <v xml:space="preserve"> </v>
      </c>
      <c r="C688" s="203" t="str">
        <f ca="1">IF(($B688=" ")," ",VLOOKUP($B688,'C10 Entry Sheet'!$A$16:$K$1015,2,FALSE))</f>
        <v xml:space="preserve"> </v>
      </c>
      <c r="D688" s="203" t="str">
        <f ca="1">IF(($B688=" ")," ",VLOOKUP($B688,'C10 Entry Sheet'!$A$16:$K$1015,3,FALSE))</f>
        <v xml:space="preserve"> </v>
      </c>
      <c r="E688" s="204" t="str">
        <f ca="1">IF(($B688=" ")," ",VLOOKUP($B688,'C10 Entry Sheet'!$A$16:$K$1015,6,FALSE))</f>
        <v xml:space="preserve"> </v>
      </c>
      <c r="F688" s="204" t="str">
        <f ca="1">IF(($B688=" ")," ",VLOOKUP($B688,'C10 Entry Sheet'!$A$16:$K$1015,4,FALSE))</f>
        <v xml:space="preserve"> </v>
      </c>
      <c r="G688" s="204" t="str">
        <f ca="1">IF(($B688=" ")," ",VLOOKUP($B688,'C10 Entry Sheet'!$A$16:$K$1015,5,FALSE))</f>
        <v xml:space="preserve"> </v>
      </c>
      <c r="H688" s="209" t="str">
        <f ca="1">IF(($B688=" "),"",VLOOKUP($B688,'C10 Entry Sheet'!$A$16:$K$1015,7,FALSE))</f>
        <v/>
      </c>
      <c r="I688" s="205" t="str">
        <f ca="1">IF(($B688=" ")," ",VLOOKUP($B688,'C10 Entry Sheet'!$A$16:$K$1015,8,FALSE))</f>
        <v xml:space="preserve"> </v>
      </c>
      <c r="J688" s="205" t="str">
        <f ca="1">IF(($B688=" ")," ",VLOOKUP($B688,'C10 Entry Sheet'!$A$16:$K$1015,9,FALSE))</f>
        <v xml:space="preserve"> </v>
      </c>
      <c r="K688" s="205" t="str">
        <f ca="1">IF(($B688=" ")," ",VLOOKUP($B688,'C10 Entry Sheet'!$A$16:$K$1015,10,FALSE))</f>
        <v xml:space="preserve"> </v>
      </c>
      <c r="L688" s="209" t="str">
        <f t="shared" ca="1" si="28"/>
        <v/>
      </c>
      <c r="M688" s="318" t="str">
        <f t="shared" ca="1" si="28"/>
        <v/>
      </c>
      <c r="N688" s="322" t="str">
        <f ca="1">IF(($B688=" ")," ",VLOOKUP($B688,'C10 Entry Sheet'!$A$16:$K$1015,11,FALSE))</f>
        <v xml:space="preserve"> </v>
      </c>
    </row>
    <row r="689" spans="1:14" ht="21.75" hidden="1" customHeight="1">
      <c r="A689" s="311">
        <f t="shared" si="27"/>
        <v>673</v>
      </c>
      <c r="B689" s="202" t="str">
        <f ca="1">IF(ISBLANK('C10 Entry Sheet'!A688)," ",CELL("contents",'C10 Entry Sheet'!A688))</f>
        <v xml:space="preserve"> </v>
      </c>
      <c r="C689" s="203" t="str">
        <f ca="1">IF(($B689=" ")," ",VLOOKUP($B689,'C10 Entry Sheet'!$A$16:$K$1015,2,FALSE))</f>
        <v xml:space="preserve"> </v>
      </c>
      <c r="D689" s="203" t="str">
        <f ca="1">IF(($B689=" ")," ",VLOOKUP($B689,'C10 Entry Sheet'!$A$16:$K$1015,3,FALSE))</f>
        <v xml:space="preserve"> </v>
      </c>
      <c r="E689" s="204" t="str">
        <f ca="1">IF(($B689=" ")," ",VLOOKUP($B689,'C10 Entry Sheet'!$A$16:$K$1015,6,FALSE))</f>
        <v xml:space="preserve"> </v>
      </c>
      <c r="F689" s="204" t="str">
        <f ca="1">IF(($B689=" ")," ",VLOOKUP($B689,'C10 Entry Sheet'!$A$16:$K$1015,4,FALSE))</f>
        <v xml:space="preserve"> </v>
      </c>
      <c r="G689" s="204" t="str">
        <f ca="1">IF(($B689=" ")," ",VLOOKUP($B689,'C10 Entry Sheet'!$A$16:$K$1015,5,FALSE))</f>
        <v xml:space="preserve"> </v>
      </c>
      <c r="H689" s="209" t="str">
        <f ca="1">IF(($B689=" "),"",VLOOKUP($B689,'C10 Entry Sheet'!$A$16:$K$1015,7,FALSE))</f>
        <v/>
      </c>
      <c r="I689" s="205" t="str">
        <f ca="1">IF(($B689=" ")," ",VLOOKUP($B689,'C10 Entry Sheet'!$A$16:$K$1015,8,FALSE))</f>
        <v xml:space="preserve"> </v>
      </c>
      <c r="J689" s="205" t="str">
        <f ca="1">IF(($B689=" ")," ",VLOOKUP($B689,'C10 Entry Sheet'!$A$16:$K$1015,9,FALSE))</f>
        <v xml:space="preserve"> </v>
      </c>
      <c r="K689" s="205" t="str">
        <f ca="1">IF(($B689=" ")," ",VLOOKUP($B689,'C10 Entry Sheet'!$A$16:$K$1015,10,FALSE))</f>
        <v xml:space="preserve"> </v>
      </c>
      <c r="L689" s="209" t="str">
        <f t="shared" ca="1" si="28"/>
        <v/>
      </c>
      <c r="M689" s="318" t="str">
        <f t="shared" ca="1" si="28"/>
        <v/>
      </c>
      <c r="N689" s="322" t="str">
        <f ca="1">IF(($B689=" ")," ",VLOOKUP($B689,'C10 Entry Sheet'!$A$16:$K$1015,11,FALSE))</f>
        <v xml:space="preserve"> </v>
      </c>
    </row>
    <row r="690" spans="1:14" ht="21.75" hidden="1" customHeight="1">
      <c r="A690" s="311">
        <f t="shared" si="27"/>
        <v>674</v>
      </c>
      <c r="B690" s="202" t="str">
        <f ca="1">IF(ISBLANK('C10 Entry Sheet'!A689)," ",CELL("contents",'C10 Entry Sheet'!A689))</f>
        <v xml:space="preserve"> </v>
      </c>
      <c r="C690" s="203" t="str">
        <f ca="1">IF(($B690=" ")," ",VLOOKUP($B690,'C10 Entry Sheet'!$A$16:$K$1015,2,FALSE))</f>
        <v xml:space="preserve"> </v>
      </c>
      <c r="D690" s="203" t="str">
        <f ca="1">IF(($B690=" ")," ",VLOOKUP($B690,'C10 Entry Sheet'!$A$16:$K$1015,3,FALSE))</f>
        <v xml:space="preserve"> </v>
      </c>
      <c r="E690" s="204" t="str">
        <f ca="1">IF(($B690=" ")," ",VLOOKUP($B690,'C10 Entry Sheet'!$A$16:$K$1015,6,FALSE))</f>
        <v xml:space="preserve"> </v>
      </c>
      <c r="F690" s="204" t="str">
        <f ca="1">IF(($B690=" ")," ",VLOOKUP($B690,'C10 Entry Sheet'!$A$16:$K$1015,4,FALSE))</f>
        <v xml:space="preserve"> </v>
      </c>
      <c r="G690" s="204" t="str">
        <f ca="1">IF(($B690=" ")," ",VLOOKUP($B690,'C10 Entry Sheet'!$A$16:$K$1015,5,FALSE))</f>
        <v xml:space="preserve"> </v>
      </c>
      <c r="H690" s="209" t="str">
        <f ca="1">IF(($B690=" "),"",VLOOKUP($B690,'C10 Entry Sheet'!$A$16:$K$1015,7,FALSE))</f>
        <v/>
      </c>
      <c r="I690" s="205" t="str">
        <f ca="1">IF(($B690=" ")," ",VLOOKUP($B690,'C10 Entry Sheet'!$A$16:$K$1015,8,FALSE))</f>
        <v xml:space="preserve"> </v>
      </c>
      <c r="J690" s="205" t="str">
        <f ca="1">IF(($B690=" ")," ",VLOOKUP($B690,'C10 Entry Sheet'!$A$16:$K$1015,9,FALSE))</f>
        <v xml:space="preserve"> </v>
      </c>
      <c r="K690" s="205" t="str">
        <f ca="1">IF(($B690=" ")," ",VLOOKUP($B690,'C10 Entry Sheet'!$A$16:$K$1015,10,FALSE))</f>
        <v xml:space="preserve"> </v>
      </c>
      <c r="L690" s="209" t="str">
        <f t="shared" ca="1" si="28"/>
        <v/>
      </c>
      <c r="M690" s="318" t="str">
        <f t="shared" ca="1" si="28"/>
        <v/>
      </c>
      <c r="N690" s="322" t="str">
        <f ca="1">IF(($B690=" ")," ",VLOOKUP($B690,'C10 Entry Sheet'!$A$16:$K$1015,11,FALSE))</f>
        <v xml:space="preserve"> </v>
      </c>
    </row>
    <row r="691" spans="1:14" ht="21.75" hidden="1" customHeight="1">
      <c r="A691" s="311">
        <f t="shared" si="27"/>
        <v>675</v>
      </c>
      <c r="B691" s="202" t="str">
        <f ca="1">IF(ISBLANK('C10 Entry Sheet'!A690)," ",CELL("contents",'C10 Entry Sheet'!A690))</f>
        <v xml:space="preserve"> </v>
      </c>
      <c r="C691" s="203" t="str">
        <f ca="1">IF(($B691=" ")," ",VLOOKUP($B691,'C10 Entry Sheet'!$A$16:$K$1015,2,FALSE))</f>
        <v xml:space="preserve"> </v>
      </c>
      <c r="D691" s="203" t="str">
        <f ca="1">IF(($B691=" ")," ",VLOOKUP($B691,'C10 Entry Sheet'!$A$16:$K$1015,3,FALSE))</f>
        <v xml:space="preserve"> </v>
      </c>
      <c r="E691" s="204" t="str">
        <f ca="1">IF(($B691=" ")," ",VLOOKUP($B691,'C10 Entry Sheet'!$A$16:$K$1015,6,FALSE))</f>
        <v xml:space="preserve"> </v>
      </c>
      <c r="F691" s="204" t="str">
        <f ca="1">IF(($B691=" ")," ",VLOOKUP($B691,'C10 Entry Sheet'!$A$16:$K$1015,4,FALSE))</f>
        <v xml:space="preserve"> </v>
      </c>
      <c r="G691" s="204" t="str">
        <f ca="1">IF(($B691=" ")," ",VLOOKUP($B691,'C10 Entry Sheet'!$A$16:$K$1015,5,FALSE))</f>
        <v xml:space="preserve"> </v>
      </c>
      <c r="H691" s="209" t="str">
        <f ca="1">IF(($B691=" "),"",VLOOKUP($B691,'C10 Entry Sheet'!$A$16:$K$1015,7,FALSE))</f>
        <v/>
      </c>
      <c r="I691" s="205" t="str">
        <f ca="1">IF(($B691=" ")," ",VLOOKUP($B691,'C10 Entry Sheet'!$A$16:$K$1015,8,FALSE))</f>
        <v xml:space="preserve"> </v>
      </c>
      <c r="J691" s="205" t="str">
        <f ca="1">IF(($B691=" ")," ",VLOOKUP($B691,'C10 Entry Sheet'!$A$16:$K$1015,9,FALSE))</f>
        <v xml:space="preserve"> </v>
      </c>
      <c r="K691" s="205" t="str">
        <f ca="1">IF(($B691=" ")," ",VLOOKUP($B691,'C10 Entry Sheet'!$A$16:$K$1015,10,FALSE))</f>
        <v xml:space="preserve"> </v>
      </c>
      <c r="L691" s="209" t="str">
        <f t="shared" ca="1" si="28"/>
        <v/>
      </c>
      <c r="M691" s="318" t="str">
        <f t="shared" ca="1" si="28"/>
        <v/>
      </c>
      <c r="N691" s="322" t="str">
        <f ca="1">IF(($B691=" ")," ",VLOOKUP($B691,'C10 Entry Sheet'!$A$16:$K$1015,11,FALSE))</f>
        <v xml:space="preserve"> </v>
      </c>
    </row>
    <row r="692" spans="1:14" ht="21.75" hidden="1" customHeight="1">
      <c r="A692" s="311">
        <f t="shared" si="27"/>
        <v>676</v>
      </c>
      <c r="B692" s="202" t="str">
        <f ca="1">IF(ISBLANK('C10 Entry Sheet'!A691)," ",CELL("contents",'C10 Entry Sheet'!A691))</f>
        <v xml:space="preserve"> </v>
      </c>
      <c r="C692" s="203" t="str">
        <f ca="1">IF(($B692=" ")," ",VLOOKUP($B692,'C10 Entry Sheet'!$A$16:$K$1015,2,FALSE))</f>
        <v xml:space="preserve"> </v>
      </c>
      <c r="D692" s="203" t="str">
        <f ca="1">IF(($B692=" ")," ",VLOOKUP($B692,'C10 Entry Sheet'!$A$16:$K$1015,3,FALSE))</f>
        <v xml:space="preserve"> </v>
      </c>
      <c r="E692" s="204" t="str">
        <f ca="1">IF(($B692=" ")," ",VLOOKUP($B692,'C10 Entry Sheet'!$A$16:$K$1015,6,FALSE))</f>
        <v xml:space="preserve"> </v>
      </c>
      <c r="F692" s="204" t="str">
        <f ca="1">IF(($B692=" ")," ",VLOOKUP($B692,'C10 Entry Sheet'!$A$16:$K$1015,4,FALSE))</f>
        <v xml:space="preserve"> </v>
      </c>
      <c r="G692" s="204" t="str">
        <f ca="1">IF(($B692=" ")," ",VLOOKUP($B692,'C10 Entry Sheet'!$A$16:$K$1015,5,FALSE))</f>
        <v xml:space="preserve"> </v>
      </c>
      <c r="H692" s="209" t="str">
        <f ca="1">IF(($B692=" "),"",VLOOKUP($B692,'C10 Entry Sheet'!$A$16:$K$1015,7,FALSE))</f>
        <v/>
      </c>
      <c r="I692" s="205" t="str">
        <f ca="1">IF(($B692=" ")," ",VLOOKUP($B692,'C10 Entry Sheet'!$A$16:$K$1015,8,FALSE))</f>
        <v xml:space="preserve"> </v>
      </c>
      <c r="J692" s="205" t="str">
        <f ca="1">IF(($B692=" ")," ",VLOOKUP($B692,'C10 Entry Sheet'!$A$16:$K$1015,9,FALSE))</f>
        <v xml:space="preserve"> </v>
      </c>
      <c r="K692" s="205" t="str">
        <f ca="1">IF(($B692=" ")," ",VLOOKUP($B692,'C10 Entry Sheet'!$A$16:$K$1015,10,FALSE))</f>
        <v xml:space="preserve"> </v>
      </c>
      <c r="L692" s="209" t="str">
        <f t="shared" ca="1" si="28"/>
        <v/>
      </c>
      <c r="M692" s="318" t="str">
        <f t="shared" ca="1" si="28"/>
        <v/>
      </c>
      <c r="N692" s="322" t="str">
        <f ca="1">IF(($B692=" ")," ",VLOOKUP($B692,'C10 Entry Sheet'!$A$16:$K$1015,11,FALSE))</f>
        <v xml:space="preserve"> </v>
      </c>
    </row>
    <row r="693" spans="1:14" ht="21.75" hidden="1" customHeight="1">
      <c r="A693" s="311">
        <f t="shared" ref="A693:A756" si="29">SUM(A692+1)</f>
        <v>677</v>
      </c>
      <c r="B693" s="202" t="str">
        <f ca="1">IF(ISBLANK('C10 Entry Sheet'!A692)," ",CELL("contents",'C10 Entry Sheet'!A692))</f>
        <v xml:space="preserve"> </v>
      </c>
      <c r="C693" s="203" t="str">
        <f ca="1">IF(($B693=" ")," ",VLOOKUP($B693,'C10 Entry Sheet'!$A$16:$K$1015,2,FALSE))</f>
        <v xml:space="preserve"> </v>
      </c>
      <c r="D693" s="203" t="str">
        <f ca="1">IF(($B693=" ")," ",VLOOKUP($B693,'C10 Entry Sheet'!$A$16:$K$1015,3,FALSE))</f>
        <v xml:space="preserve"> </v>
      </c>
      <c r="E693" s="204" t="str">
        <f ca="1">IF(($B693=" ")," ",VLOOKUP($B693,'C10 Entry Sheet'!$A$16:$K$1015,6,FALSE))</f>
        <v xml:space="preserve"> </v>
      </c>
      <c r="F693" s="204" t="str">
        <f ca="1">IF(($B693=" ")," ",VLOOKUP($B693,'C10 Entry Sheet'!$A$16:$K$1015,4,FALSE))</f>
        <v xml:space="preserve"> </v>
      </c>
      <c r="G693" s="204" t="str">
        <f ca="1">IF(($B693=" ")," ",VLOOKUP($B693,'C10 Entry Sheet'!$A$16:$K$1015,5,FALSE))</f>
        <v xml:space="preserve"> </v>
      </c>
      <c r="H693" s="209" t="str">
        <f ca="1">IF(($B693=" "),"",VLOOKUP($B693,'C10 Entry Sheet'!$A$16:$K$1015,7,FALSE))</f>
        <v/>
      </c>
      <c r="I693" s="205" t="str">
        <f ca="1">IF(($B693=" ")," ",VLOOKUP($B693,'C10 Entry Sheet'!$A$16:$K$1015,8,FALSE))</f>
        <v xml:space="preserve"> </v>
      </c>
      <c r="J693" s="205" t="str">
        <f ca="1">IF(($B693=" ")," ",VLOOKUP($B693,'C10 Entry Sheet'!$A$16:$K$1015,9,FALSE))</f>
        <v xml:space="preserve"> </v>
      </c>
      <c r="K693" s="205" t="str">
        <f ca="1">IF(($B693=" ")," ",VLOOKUP($B693,'C10 Entry Sheet'!$A$16:$K$1015,10,FALSE))</f>
        <v xml:space="preserve"> </v>
      </c>
      <c r="L693" s="209" t="str">
        <f t="shared" ca="1" si="28"/>
        <v/>
      </c>
      <c r="M693" s="318" t="str">
        <f t="shared" ca="1" si="28"/>
        <v/>
      </c>
      <c r="N693" s="322" t="str">
        <f ca="1">IF(($B693=" ")," ",VLOOKUP($B693,'C10 Entry Sheet'!$A$16:$K$1015,11,FALSE))</f>
        <v xml:space="preserve"> </v>
      </c>
    </row>
    <row r="694" spans="1:14" ht="21.75" hidden="1" customHeight="1">
      <c r="A694" s="311">
        <f t="shared" si="29"/>
        <v>678</v>
      </c>
      <c r="B694" s="202" t="str">
        <f ca="1">IF(ISBLANK('C10 Entry Sheet'!A693)," ",CELL("contents",'C10 Entry Sheet'!A693))</f>
        <v xml:space="preserve"> </v>
      </c>
      <c r="C694" s="203" t="str">
        <f ca="1">IF(($B694=" ")," ",VLOOKUP($B694,'C10 Entry Sheet'!$A$16:$K$1015,2,FALSE))</f>
        <v xml:space="preserve"> </v>
      </c>
      <c r="D694" s="203" t="str">
        <f ca="1">IF(($B694=" ")," ",VLOOKUP($B694,'C10 Entry Sheet'!$A$16:$K$1015,3,FALSE))</f>
        <v xml:space="preserve"> </v>
      </c>
      <c r="E694" s="204" t="str">
        <f ca="1">IF(($B694=" ")," ",VLOOKUP($B694,'C10 Entry Sheet'!$A$16:$K$1015,6,FALSE))</f>
        <v xml:space="preserve"> </v>
      </c>
      <c r="F694" s="204" t="str">
        <f ca="1">IF(($B694=" ")," ",VLOOKUP($B694,'C10 Entry Sheet'!$A$16:$K$1015,4,FALSE))</f>
        <v xml:space="preserve"> </v>
      </c>
      <c r="G694" s="204" t="str">
        <f ca="1">IF(($B694=" ")," ",VLOOKUP($B694,'C10 Entry Sheet'!$A$16:$K$1015,5,FALSE))</f>
        <v xml:space="preserve"> </v>
      </c>
      <c r="H694" s="209" t="str">
        <f ca="1">IF(($B694=" "),"",VLOOKUP($B694,'C10 Entry Sheet'!$A$16:$K$1015,7,FALSE))</f>
        <v/>
      </c>
      <c r="I694" s="205" t="str">
        <f ca="1">IF(($B694=" ")," ",VLOOKUP($B694,'C10 Entry Sheet'!$A$16:$K$1015,8,FALSE))</f>
        <v xml:space="preserve"> </v>
      </c>
      <c r="J694" s="205" t="str">
        <f ca="1">IF(($B694=" ")," ",VLOOKUP($B694,'C10 Entry Sheet'!$A$16:$K$1015,9,FALSE))</f>
        <v xml:space="preserve"> </v>
      </c>
      <c r="K694" s="205" t="str">
        <f ca="1">IF(($B694=" ")," ",VLOOKUP($B694,'C10 Entry Sheet'!$A$16:$K$1015,10,FALSE))</f>
        <v xml:space="preserve"> </v>
      </c>
      <c r="L694" s="209" t="str">
        <f t="shared" ca="1" si="28"/>
        <v/>
      </c>
      <c r="M694" s="318" t="str">
        <f t="shared" ca="1" si="28"/>
        <v/>
      </c>
      <c r="N694" s="322" t="str">
        <f ca="1">IF(($B694=" ")," ",VLOOKUP($B694,'C10 Entry Sheet'!$A$16:$K$1015,11,FALSE))</f>
        <v xml:space="preserve"> </v>
      </c>
    </row>
    <row r="695" spans="1:14" ht="21.75" hidden="1" customHeight="1">
      <c r="A695" s="311">
        <f t="shared" si="29"/>
        <v>679</v>
      </c>
      <c r="B695" s="202" t="str">
        <f ca="1">IF(ISBLANK('C10 Entry Sheet'!A694)," ",CELL("contents",'C10 Entry Sheet'!A694))</f>
        <v xml:space="preserve"> </v>
      </c>
      <c r="C695" s="203" t="str">
        <f ca="1">IF(($B695=" ")," ",VLOOKUP($B695,'C10 Entry Sheet'!$A$16:$K$1015,2,FALSE))</f>
        <v xml:space="preserve"> </v>
      </c>
      <c r="D695" s="203" t="str">
        <f ca="1">IF(($B695=" ")," ",VLOOKUP($B695,'C10 Entry Sheet'!$A$16:$K$1015,3,FALSE))</f>
        <v xml:space="preserve"> </v>
      </c>
      <c r="E695" s="204" t="str">
        <f ca="1">IF(($B695=" ")," ",VLOOKUP($B695,'C10 Entry Sheet'!$A$16:$K$1015,6,FALSE))</f>
        <v xml:space="preserve"> </v>
      </c>
      <c r="F695" s="204" t="str">
        <f ca="1">IF(($B695=" ")," ",VLOOKUP($B695,'C10 Entry Sheet'!$A$16:$K$1015,4,FALSE))</f>
        <v xml:space="preserve"> </v>
      </c>
      <c r="G695" s="204" t="str">
        <f ca="1">IF(($B695=" ")," ",VLOOKUP($B695,'C10 Entry Sheet'!$A$16:$K$1015,5,FALSE))</f>
        <v xml:space="preserve"> </v>
      </c>
      <c r="H695" s="209" t="str">
        <f ca="1">IF(($B695=" "),"",VLOOKUP($B695,'C10 Entry Sheet'!$A$16:$K$1015,7,FALSE))</f>
        <v/>
      </c>
      <c r="I695" s="205" t="str">
        <f ca="1">IF(($B695=" ")," ",VLOOKUP($B695,'C10 Entry Sheet'!$A$16:$K$1015,8,FALSE))</f>
        <v xml:space="preserve"> </v>
      </c>
      <c r="J695" s="205" t="str">
        <f ca="1">IF(($B695=" ")," ",VLOOKUP($B695,'C10 Entry Sheet'!$A$16:$K$1015,9,FALSE))</f>
        <v xml:space="preserve"> </v>
      </c>
      <c r="K695" s="205" t="str">
        <f ca="1">IF(($B695=" ")," ",VLOOKUP($B695,'C10 Entry Sheet'!$A$16:$K$1015,10,FALSE))</f>
        <v xml:space="preserve"> </v>
      </c>
      <c r="L695" s="209" t="str">
        <f t="shared" ca="1" si="28"/>
        <v/>
      </c>
      <c r="M695" s="318" t="str">
        <f t="shared" ca="1" si="28"/>
        <v/>
      </c>
      <c r="N695" s="322" t="str">
        <f ca="1">IF(($B695=" ")," ",VLOOKUP($B695,'C10 Entry Sheet'!$A$16:$K$1015,11,FALSE))</f>
        <v xml:space="preserve"> </v>
      </c>
    </row>
    <row r="696" spans="1:14" ht="21.75" hidden="1" customHeight="1">
      <c r="A696" s="311">
        <f t="shared" si="29"/>
        <v>680</v>
      </c>
      <c r="B696" s="202" t="str">
        <f ca="1">IF(ISBLANK('C10 Entry Sheet'!A695)," ",CELL("contents",'C10 Entry Sheet'!A695))</f>
        <v xml:space="preserve"> </v>
      </c>
      <c r="C696" s="203" t="str">
        <f ca="1">IF(($B696=" ")," ",VLOOKUP($B696,'C10 Entry Sheet'!$A$16:$K$1015,2,FALSE))</f>
        <v xml:space="preserve"> </v>
      </c>
      <c r="D696" s="203" t="str">
        <f ca="1">IF(($B696=" ")," ",VLOOKUP($B696,'C10 Entry Sheet'!$A$16:$K$1015,3,FALSE))</f>
        <v xml:space="preserve"> </v>
      </c>
      <c r="E696" s="204" t="str">
        <f ca="1">IF(($B696=" ")," ",VLOOKUP($B696,'C10 Entry Sheet'!$A$16:$K$1015,6,FALSE))</f>
        <v xml:space="preserve"> </v>
      </c>
      <c r="F696" s="204" t="str">
        <f ca="1">IF(($B696=" ")," ",VLOOKUP($B696,'C10 Entry Sheet'!$A$16:$K$1015,4,FALSE))</f>
        <v xml:space="preserve"> </v>
      </c>
      <c r="G696" s="204" t="str">
        <f ca="1">IF(($B696=" ")," ",VLOOKUP($B696,'C10 Entry Sheet'!$A$16:$K$1015,5,FALSE))</f>
        <v xml:space="preserve"> </v>
      </c>
      <c r="H696" s="209" t="str">
        <f ca="1">IF(($B696=" "),"",VLOOKUP($B696,'C10 Entry Sheet'!$A$16:$K$1015,7,FALSE))</f>
        <v/>
      </c>
      <c r="I696" s="205" t="str">
        <f ca="1">IF(($B696=" ")," ",VLOOKUP($B696,'C10 Entry Sheet'!$A$16:$K$1015,8,FALSE))</f>
        <v xml:space="preserve"> </v>
      </c>
      <c r="J696" s="205" t="str">
        <f ca="1">IF(($B696=" ")," ",VLOOKUP($B696,'C10 Entry Sheet'!$A$16:$K$1015,9,FALSE))</f>
        <v xml:space="preserve"> </v>
      </c>
      <c r="K696" s="205" t="str">
        <f ca="1">IF(($B696=" ")," ",VLOOKUP($B696,'C10 Entry Sheet'!$A$16:$K$1015,10,FALSE))</f>
        <v xml:space="preserve"> </v>
      </c>
      <c r="L696" s="209" t="str">
        <f t="shared" ca="1" si="28"/>
        <v/>
      </c>
      <c r="M696" s="318" t="str">
        <f t="shared" ca="1" si="28"/>
        <v/>
      </c>
      <c r="N696" s="322" t="str">
        <f ca="1">IF(($B696=" ")," ",VLOOKUP($B696,'C10 Entry Sheet'!$A$16:$K$1015,11,FALSE))</f>
        <v xml:space="preserve"> </v>
      </c>
    </row>
    <row r="697" spans="1:14" ht="21.75" hidden="1" customHeight="1">
      <c r="A697" s="311">
        <f t="shared" si="29"/>
        <v>681</v>
      </c>
      <c r="B697" s="202" t="str">
        <f ca="1">IF(ISBLANK('C10 Entry Sheet'!A696)," ",CELL("contents",'C10 Entry Sheet'!A696))</f>
        <v xml:space="preserve"> </v>
      </c>
      <c r="C697" s="203" t="str">
        <f ca="1">IF(($B697=" ")," ",VLOOKUP($B697,'C10 Entry Sheet'!$A$16:$K$1015,2,FALSE))</f>
        <v xml:space="preserve"> </v>
      </c>
      <c r="D697" s="203" t="str">
        <f ca="1">IF(($B697=" ")," ",VLOOKUP($B697,'C10 Entry Sheet'!$A$16:$K$1015,3,FALSE))</f>
        <v xml:space="preserve"> </v>
      </c>
      <c r="E697" s="204" t="str">
        <f ca="1">IF(($B697=" ")," ",VLOOKUP($B697,'C10 Entry Sheet'!$A$16:$K$1015,6,FALSE))</f>
        <v xml:space="preserve"> </v>
      </c>
      <c r="F697" s="204" t="str">
        <f ca="1">IF(($B697=" ")," ",VLOOKUP($B697,'C10 Entry Sheet'!$A$16:$K$1015,4,FALSE))</f>
        <v xml:space="preserve"> </v>
      </c>
      <c r="G697" s="204" t="str">
        <f ca="1">IF(($B697=" ")," ",VLOOKUP($B697,'C10 Entry Sheet'!$A$16:$K$1015,5,FALSE))</f>
        <v xml:space="preserve"> </v>
      </c>
      <c r="H697" s="209" t="str">
        <f ca="1">IF(($B697=" "),"",VLOOKUP($B697,'C10 Entry Sheet'!$A$16:$K$1015,7,FALSE))</f>
        <v/>
      </c>
      <c r="I697" s="205" t="str">
        <f ca="1">IF(($B697=" ")," ",VLOOKUP($B697,'C10 Entry Sheet'!$A$16:$K$1015,8,FALSE))</f>
        <v xml:space="preserve"> </v>
      </c>
      <c r="J697" s="205" t="str">
        <f ca="1">IF(($B697=" ")," ",VLOOKUP($B697,'C10 Entry Sheet'!$A$16:$K$1015,9,FALSE))</f>
        <v xml:space="preserve"> </v>
      </c>
      <c r="K697" s="205" t="str">
        <f ca="1">IF(($B697=" ")," ",VLOOKUP($B697,'C10 Entry Sheet'!$A$16:$K$1015,10,FALSE))</f>
        <v xml:space="preserve"> </v>
      </c>
      <c r="L697" s="209" t="str">
        <f t="shared" ca="1" si="28"/>
        <v/>
      </c>
      <c r="M697" s="318" t="str">
        <f t="shared" ca="1" si="28"/>
        <v/>
      </c>
      <c r="N697" s="322" t="str">
        <f ca="1">IF(($B697=" ")," ",VLOOKUP($B697,'C10 Entry Sheet'!$A$16:$K$1015,11,FALSE))</f>
        <v xml:space="preserve"> </v>
      </c>
    </row>
    <row r="698" spans="1:14" ht="21.75" hidden="1" customHeight="1">
      <c r="A698" s="311">
        <f t="shared" si="29"/>
        <v>682</v>
      </c>
      <c r="B698" s="202" t="str">
        <f ca="1">IF(ISBLANK('C10 Entry Sheet'!A697)," ",CELL("contents",'C10 Entry Sheet'!A697))</f>
        <v xml:space="preserve"> </v>
      </c>
      <c r="C698" s="203" t="str">
        <f ca="1">IF(($B698=" ")," ",VLOOKUP($B698,'C10 Entry Sheet'!$A$16:$K$1015,2,FALSE))</f>
        <v xml:space="preserve"> </v>
      </c>
      <c r="D698" s="203" t="str">
        <f ca="1">IF(($B698=" ")," ",VLOOKUP($B698,'C10 Entry Sheet'!$A$16:$K$1015,3,FALSE))</f>
        <v xml:space="preserve"> </v>
      </c>
      <c r="E698" s="204" t="str">
        <f ca="1">IF(($B698=" ")," ",VLOOKUP($B698,'C10 Entry Sheet'!$A$16:$K$1015,6,FALSE))</f>
        <v xml:space="preserve"> </v>
      </c>
      <c r="F698" s="204" t="str">
        <f ca="1">IF(($B698=" ")," ",VLOOKUP($B698,'C10 Entry Sheet'!$A$16:$K$1015,4,FALSE))</f>
        <v xml:space="preserve"> </v>
      </c>
      <c r="G698" s="204" t="str">
        <f ca="1">IF(($B698=" ")," ",VLOOKUP($B698,'C10 Entry Sheet'!$A$16:$K$1015,5,FALSE))</f>
        <v xml:space="preserve"> </v>
      </c>
      <c r="H698" s="209" t="str">
        <f ca="1">IF(($B698=" "),"",VLOOKUP($B698,'C10 Entry Sheet'!$A$16:$K$1015,7,FALSE))</f>
        <v/>
      </c>
      <c r="I698" s="205" t="str">
        <f ca="1">IF(($B698=" ")," ",VLOOKUP($B698,'C10 Entry Sheet'!$A$16:$K$1015,8,FALSE))</f>
        <v xml:space="preserve"> </v>
      </c>
      <c r="J698" s="205" t="str">
        <f ca="1">IF(($B698=" ")," ",VLOOKUP($B698,'C10 Entry Sheet'!$A$16:$K$1015,9,FALSE))</f>
        <v xml:space="preserve"> </v>
      </c>
      <c r="K698" s="205" t="str">
        <f ca="1">IF(($B698=" ")," ",VLOOKUP($B698,'C10 Entry Sheet'!$A$16:$K$1015,10,FALSE))</f>
        <v xml:space="preserve"> </v>
      </c>
      <c r="L698" s="209" t="str">
        <f t="shared" ca="1" si="28"/>
        <v/>
      </c>
      <c r="M698" s="318" t="str">
        <f t="shared" ca="1" si="28"/>
        <v/>
      </c>
      <c r="N698" s="322" t="str">
        <f ca="1">IF(($B698=" ")," ",VLOOKUP($B698,'C10 Entry Sheet'!$A$16:$K$1015,11,FALSE))</f>
        <v xml:space="preserve"> </v>
      </c>
    </row>
    <row r="699" spans="1:14" ht="21.75" hidden="1" customHeight="1">
      <c r="A699" s="311">
        <f t="shared" si="29"/>
        <v>683</v>
      </c>
      <c r="B699" s="202" t="str">
        <f ca="1">IF(ISBLANK('C10 Entry Sheet'!A698)," ",CELL("contents",'C10 Entry Sheet'!A698))</f>
        <v xml:space="preserve"> </v>
      </c>
      <c r="C699" s="203" t="str">
        <f ca="1">IF(($B699=" ")," ",VLOOKUP($B699,'C10 Entry Sheet'!$A$16:$K$1015,2,FALSE))</f>
        <v xml:space="preserve"> </v>
      </c>
      <c r="D699" s="203" t="str">
        <f ca="1">IF(($B699=" ")," ",VLOOKUP($B699,'C10 Entry Sheet'!$A$16:$K$1015,3,FALSE))</f>
        <v xml:space="preserve"> </v>
      </c>
      <c r="E699" s="204" t="str">
        <f ca="1">IF(($B699=" ")," ",VLOOKUP($B699,'C10 Entry Sheet'!$A$16:$K$1015,6,FALSE))</f>
        <v xml:space="preserve"> </v>
      </c>
      <c r="F699" s="204" t="str">
        <f ca="1">IF(($B699=" ")," ",VLOOKUP($B699,'C10 Entry Sheet'!$A$16:$K$1015,4,FALSE))</f>
        <v xml:space="preserve"> </v>
      </c>
      <c r="G699" s="204" t="str">
        <f ca="1">IF(($B699=" ")," ",VLOOKUP($B699,'C10 Entry Sheet'!$A$16:$K$1015,5,FALSE))</f>
        <v xml:space="preserve"> </v>
      </c>
      <c r="H699" s="209" t="str">
        <f ca="1">IF(($B699=" "),"",VLOOKUP($B699,'C10 Entry Sheet'!$A$16:$K$1015,7,FALSE))</f>
        <v/>
      </c>
      <c r="I699" s="205" t="str">
        <f ca="1">IF(($B699=" ")," ",VLOOKUP($B699,'C10 Entry Sheet'!$A$16:$K$1015,8,FALSE))</f>
        <v xml:space="preserve"> </v>
      </c>
      <c r="J699" s="205" t="str">
        <f ca="1">IF(($B699=" ")," ",VLOOKUP($B699,'C10 Entry Sheet'!$A$16:$K$1015,9,FALSE))</f>
        <v xml:space="preserve"> </v>
      </c>
      <c r="K699" s="205" t="str">
        <f ca="1">IF(($B699=" ")," ",VLOOKUP($B699,'C10 Entry Sheet'!$A$16:$K$1015,10,FALSE))</f>
        <v xml:space="preserve"> </v>
      </c>
      <c r="L699" s="209" t="str">
        <f t="shared" ca="1" si="28"/>
        <v/>
      </c>
      <c r="M699" s="318" t="str">
        <f t="shared" ca="1" si="28"/>
        <v/>
      </c>
      <c r="N699" s="322" t="str">
        <f ca="1">IF(($B699=" ")," ",VLOOKUP($B699,'C10 Entry Sheet'!$A$16:$K$1015,11,FALSE))</f>
        <v xml:space="preserve"> </v>
      </c>
    </row>
    <row r="700" spans="1:14" ht="21.75" hidden="1" customHeight="1">
      <c r="A700" s="311">
        <f t="shared" si="29"/>
        <v>684</v>
      </c>
      <c r="B700" s="202" t="str">
        <f ca="1">IF(ISBLANK('C10 Entry Sheet'!A699)," ",CELL("contents",'C10 Entry Sheet'!A699))</f>
        <v xml:space="preserve"> </v>
      </c>
      <c r="C700" s="203" t="str">
        <f ca="1">IF(($B700=" ")," ",VLOOKUP($B700,'C10 Entry Sheet'!$A$16:$K$1015,2,FALSE))</f>
        <v xml:space="preserve"> </v>
      </c>
      <c r="D700" s="203" t="str">
        <f ca="1">IF(($B700=" ")," ",VLOOKUP($B700,'C10 Entry Sheet'!$A$16:$K$1015,3,FALSE))</f>
        <v xml:space="preserve"> </v>
      </c>
      <c r="E700" s="204" t="str">
        <f ca="1">IF(($B700=" ")," ",VLOOKUP($B700,'C10 Entry Sheet'!$A$16:$K$1015,6,FALSE))</f>
        <v xml:space="preserve"> </v>
      </c>
      <c r="F700" s="204" t="str">
        <f ca="1">IF(($B700=" ")," ",VLOOKUP($B700,'C10 Entry Sheet'!$A$16:$K$1015,4,FALSE))</f>
        <v xml:space="preserve"> </v>
      </c>
      <c r="G700" s="204" t="str">
        <f ca="1">IF(($B700=" ")," ",VLOOKUP($B700,'C10 Entry Sheet'!$A$16:$K$1015,5,FALSE))</f>
        <v xml:space="preserve"> </v>
      </c>
      <c r="H700" s="209" t="str">
        <f ca="1">IF(($B700=" "),"",VLOOKUP($B700,'C10 Entry Sheet'!$A$16:$K$1015,7,FALSE))</f>
        <v/>
      </c>
      <c r="I700" s="205" t="str">
        <f ca="1">IF(($B700=" ")," ",VLOOKUP($B700,'C10 Entry Sheet'!$A$16:$K$1015,8,FALSE))</f>
        <v xml:space="preserve"> </v>
      </c>
      <c r="J700" s="205" t="str">
        <f ca="1">IF(($B700=" ")," ",VLOOKUP($B700,'C10 Entry Sheet'!$A$16:$K$1015,9,FALSE))</f>
        <v xml:space="preserve"> </v>
      </c>
      <c r="K700" s="205" t="str">
        <f ca="1">IF(($B700=" ")," ",VLOOKUP($B700,'C10 Entry Sheet'!$A$16:$K$1015,10,FALSE))</f>
        <v xml:space="preserve"> </v>
      </c>
      <c r="L700" s="209" t="str">
        <f t="shared" ca="1" si="28"/>
        <v/>
      </c>
      <c r="M700" s="318" t="str">
        <f t="shared" ca="1" si="28"/>
        <v/>
      </c>
      <c r="N700" s="322" t="str">
        <f ca="1">IF(($B700=" ")," ",VLOOKUP($B700,'C10 Entry Sheet'!$A$16:$K$1015,11,FALSE))</f>
        <v xml:space="preserve"> </v>
      </c>
    </row>
    <row r="701" spans="1:14" ht="21.75" hidden="1" customHeight="1">
      <c r="A701" s="311">
        <f t="shared" si="29"/>
        <v>685</v>
      </c>
      <c r="B701" s="202" t="str">
        <f ca="1">IF(ISBLANK('C10 Entry Sheet'!A700)," ",CELL("contents",'C10 Entry Sheet'!A700))</f>
        <v xml:space="preserve"> </v>
      </c>
      <c r="C701" s="203" t="str">
        <f ca="1">IF(($B701=" ")," ",VLOOKUP($B701,'C10 Entry Sheet'!$A$16:$K$1015,2,FALSE))</f>
        <v xml:space="preserve"> </v>
      </c>
      <c r="D701" s="203" t="str">
        <f ca="1">IF(($B701=" ")," ",VLOOKUP($B701,'C10 Entry Sheet'!$A$16:$K$1015,3,FALSE))</f>
        <v xml:space="preserve"> </v>
      </c>
      <c r="E701" s="204" t="str">
        <f ca="1">IF(($B701=" ")," ",VLOOKUP($B701,'C10 Entry Sheet'!$A$16:$K$1015,6,FALSE))</f>
        <v xml:space="preserve"> </v>
      </c>
      <c r="F701" s="204" t="str">
        <f ca="1">IF(($B701=" ")," ",VLOOKUP($B701,'C10 Entry Sheet'!$A$16:$K$1015,4,FALSE))</f>
        <v xml:space="preserve"> </v>
      </c>
      <c r="G701" s="204" t="str">
        <f ca="1">IF(($B701=" ")," ",VLOOKUP($B701,'C10 Entry Sheet'!$A$16:$K$1015,5,FALSE))</f>
        <v xml:space="preserve"> </v>
      </c>
      <c r="H701" s="209" t="str">
        <f ca="1">IF(($B701=" "),"",VLOOKUP($B701,'C10 Entry Sheet'!$A$16:$K$1015,7,FALSE))</f>
        <v/>
      </c>
      <c r="I701" s="205" t="str">
        <f ca="1">IF(($B701=" ")," ",VLOOKUP($B701,'C10 Entry Sheet'!$A$16:$K$1015,8,FALSE))</f>
        <v xml:space="preserve"> </v>
      </c>
      <c r="J701" s="205" t="str">
        <f ca="1">IF(($B701=" ")," ",VLOOKUP($B701,'C10 Entry Sheet'!$A$16:$K$1015,9,FALSE))</f>
        <v xml:space="preserve"> </v>
      </c>
      <c r="K701" s="205" t="str">
        <f ca="1">IF(($B701=" ")," ",VLOOKUP($B701,'C10 Entry Sheet'!$A$16:$K$1015,10,FALSE))</f>
        <v xml:space="preserve"> </v>
      </c>
      <c r="L701" s="209" t="str">
        <f t="shared" ca="1" si="28"/>
        <v/>
      </c>
      <c r="M701" s="318" t="str">
        <f t="shared" ca="1" si="28"/>
        <v/>
      </c>
      <c r="N701" s="322" t="str">
        <f ca="1">IF(($B701=" ")," ",VLOOKUP($B701,'C10 Entry Sheet'!$A$16:$K$1015,11,FALSE))</f>
        <v xml:space="preserve"> </v>
      </c>
    </row>
    <row r="702" spans="1:14" ht="21.75" hidden="1" customHeight="1">
      <c r="A702" s="311">
        <f t="shared" si="29"/>
        <v>686</v>
      </c>
      <c r="B702" s="202" t="str">
        <f ca="1">IF(ISBLANK('C10 Entry Sheet'!A701)," ",CELL("contents",'C10 Entry Sheet'!A701))</f>
        <v xml:space="preserve"> </v>
      </c>
      <c r="C702" s="203" t="str">
        <f ca="1">IF(($B702=" ")," ",VLOOKUP($B702,'C10 Entry Sheet'!$A$16:$K$1015,2,FALSE))</f>
        <v xml:space="preserve"> </v>
      </c>
      <c r="D702" s="203" t="str">
        <f ca="1">IF(($B702=" ")," ",VLOOKUP($B702,'C10 Entry Sheet'!$A$16:$K$1015,3,FALSE))</f>
        <v xml:space="preserve"> </v>
      </c>
      <c r="E702" s="204" t="str">
        <f ca="1">IF(($B702=" ")," ",VLOOKUP($B702,'C10 Entry Sheet'!$A$16:$K$1015,6,FALSE))</f>
        <v xml:space="preserve"> </v>
      </c>
      <c r="F702" s="204" t="str">
        <f ca="1">IF(($B702=" ")," ",VLOOKUP($B702,'C10 Entry Sheet'!$A$16:$K$1015,4,FALSE))</f>
        <v xml:space="preserve"> </v>
      </c>
      <c r="G702" s="204" t="str">
        <f ca="1">IF(($B702=" ")," ",VLOOKUP($B702,'C10 Entry Sheet'!$A$16:$K$1015,5,FALSE))</f>
        <v xml:space="preserve"> </v>
      </c>
      <c r="H702" s="209" t="str">
        <f ca="1">IF(($B702=" "),"",VLOOKUP($B702,'C10 Entry Sheet'!$A$16:$K$1015,7,FALSE))</f>
        <v/>
      </c>
      <c r="I702" s="205" t="str">
        <f ca="1">IF(($B702=" ")," ",VLOOKUP($B702,'C10 Entry Sheet'!$A$16:$K$1015,8,FALSE))</f>
        <v xml:space="preserve"> </v>
      </c>
      <c r="J702" s="205" t="str">
        <f ca="1">IF(($B702=" ")," ",VLOOKUP($B702,'C10 Entry Sheet'!$A$16:$K$1015,9,FALSE))</f>
        <v xml:space="preserve"> </v>
      </c>
      <c r="K702" s="205" t="str">
        <f ca="1">IF(($B702=" ")," ",VLOOKUP($B702,'C10 Entry Sheet'!$A$16:$K$1015,10,FALSE))</f>
        <v xml:space="preserve"> </v>
      </c>
      <c r="L702" s="209" t="str">
        <f t="shared" ca="1" si="28"/>
        <v/>
      </c>
      <c r="M702" s="318" t="str">
        <f t="shared" ca="1" si="28"/>
        <v/>
      </c>
      <c r="N702" s="322" t="str">
        <f ca="1">IF(($B702=" ")," ",VLOOKUP($B702,'C10 Entry Sheet'!$A$16:$K$1015,11,FALSE))</f>
        <v xml:space="preserve"> </v>
      </c>
    </row>
    <row r="703" spans="1:14" ht="21.75" hidden="1" customHeight="1">
      <c r="A703" s="311">
        <f t="shared" si="29"/>
        <v>687</v>
      </c>
      <c r="B703" s="202" t="str">
        <f ca="1">IF(ISBLANK('C10 Entry Sheet'!A702)," ",CELL("contents",'C10 Entry Sheet'!A702))</f>
        <v xml:space="preserve"> </v>
      </c>
      <c r="C703" s="203" t="str">
        <f ca="1">IF(($B703=" ")," ",VLOOKUP($B703,'C10 Entry Sheet'!$A$16:$K$1015,2,FALSE))</f>
        <v xml:space="preserve"> </v>
      </c>
      <c r="D703" s="203" t="str">
        <f ca="1">IF(($B703=" ")," ",VLOOKUP($B703,'C10 Entry Sheet'!$A$16:$K$1015,3,FALSE))</f>
        <v xml:space="preserve"> </v>
      </c>
      <c r="E703" s="204" t="str">
        <f ca="1">IF(($B703=" ")," ",VLOOKUP($B703,'C10 Entry Sheet'!$A$16:$K$1015,6,FALSE))</f>
        <v xml:space="preserve"> </v>
      </c>
      <c r="F703" s="204" t="str">
        <f ca="1">IF(($B703=" ")," ",VLOOKUP($B703,'C10 Entry Sheet'!$A$16:$K$1015,4,FALSE))</f>
        <v xml:space="preserve"> </v>
      </c>
      <c r="G703" s="204" t="str">
        <f ca="1">IF(($B703=" ")," ",VLOOKUP($B703,'C10 Entry Sheet'!$A$16:$K$1015,5,FALSE))</f>
        <v xml:space="preserve"> </v>
      </c>
      <c r="H703" s="209" t="str">
        <f ca="1">IF(($B703=" "),"",VLOOKUP($B703,'C10 Entry Sheet'!$A$16:$K$1015,7,FALSE))</f>
        <v/>
      </c>
      <c r="I703" s="205" t="str">
        <f ca="1">IF(($B703=" ")," ",VLOOKUP($B703,'C10 Entry Sheet'!$A$16:$K$1015,8,FALSE))</f>
        <v xml:space="preserve"> </v>
      </c>
      <c r="J703" s="205" t="str">
        <f ca="1">IF(($B703=" ")," ",VLOOKUP($B703,'C10 Entry Sheet'!$A$16:$K$1015,9,FALSE))</f>
        <v xml:space="preserve"> </v>
      </c>
      <c r="K703" s="205" t="str">
        <f ca="1">IF(($B703=" ")," ",VLOOKUP($B703,'C10 Entry Sheet'!$A$16:$K$1015,10,FALSE))</f>
        <v xml:space="preserve"> </v>
      </c>
      <c r="L703" s="209" t="str">
        <f t="shared" ca="1" si="28"/>
        <v/>
      </c>
      <c r="M703" s="318" t="str">
        <f t="shared" ca="1" si="28"/>
        <v/>
      </c>
      <c r="N703" s="322" t="str">
        <f ca="1">IF(($B703=" ")," ",VLOOKUP($B703,'C10 Entry Sheet'!$A$16:$K$1015,11,FALSE))</f>
        <v xml:space="preserve"> </v>
      </c>
    </row>
    <row r="704" spans="1:14" ht="21.75" hidden="1" customHeight="1">
      <c r="A704" s="311">
        <f t="shared" si="29"/>
        <v>688</v>
      </c>
      <c r="B704" s="202" t="str">
        <f ca="1">IF(ISBLANK('C10 Entry Sheet'!A703)," ",CELL("contents",'C10 Entry Sheet'!A703))</f>
        <v xml:space="preserve"> </v>
      </c>
      <c r="C704" s="203" t="str">
        <f ca="1">IF(($B704=" ")," ",VLOOKUP($B704,'C10 Entry Sheet'!$A$16:$K$1015,2,FALSE))</f>
        <v xml:space="preserve"> </v>
      </c>
      <c r="D704" s="203" t="str">
        <f ca="1">IF(($B704=" ")," ",VLOOKUP($B704,'C10 Entry Sheet'!$A$16:$K$1015,3,FALSE))</f>
        <v xml:space="preserve"> </v>
      </c>
      <c r="E704" s="204" t="str">
        <f ca="1">IF(($B704=" ")," ",VLOOKUP($B704,'C10 Entry Sheet'!$A$16:$K$1015,6,FALSE))</f>
        <v xml:space="preserve"> </v>
      </c>
      <c r="F704" s="204" t="str">
        <f ca="1">IF(($B704=" ")," ",VLOOKUP($B704,'C10 Entry Sheet'!$A$16:$K$1015,4,FALSE))</f>
        <v xml:space="preserve"> </v>
      </c>
      <c r="G704" s="204" t="str">
        <f ca="1">IF(($B704=" ")," ",VLOOKUP($B704,'C10 Entry Sheet'!$A$16:$K$1015,5,FALSE))</f>
        <v xml:space="preserve"> </v>
      </c>
      <c r="H704" s="209" t="str">
        <f ca="1">IF(($B704=" "),"",VLOOKUP($B704,'C10 Entry Sheet'!$A$16:$K$1015,7,FALSE))</f>
        <v/>
      </c>
      <c r="I704" s="205" t="str">
        <f ca="1">IF(($B704=" ")," ",VLOOKUP($B704,'C10 Entry Sheet'!$A$16:$K$1015,8,FALSE))</f>
        <v xml:space="preserve"> </v>
      </c>
      <c r="J704" s="205" t="str">
        <f ca="1">IF(($B704=" ")," ",VLOOKUP($B704,'C10 Entry Sheet'!$A$16:$K$1015,9,FALSE))</f>
        <v xml:space="preserve"> </v>
      </c>
      <c r="K704" s="205" t="str">
        <f ca="1">IF(($B704=" ")," ",VLOOKUP($B704,'C10 Entry Sheet'!$A$16:$K$1015,10,FALSE))</f>
        <v xml:space="preserve"> </v>
      </c>
      <c r="L704" s="209" t="str">
        <f t="shared" ca="1" si="28"/>
        <v/>
      </c>
      <c r="M704" s="318" t="str">
        <f t="shared" ca="1" si="28"/>
        <v/>
      </c>
      <c r="N704" s="322" t="str">
        <f ca="1">IF(($B704=" ")," ",VLOOKUP($B704,'C10 Entry Sheet'!$A$16:$K$1015,11,FALSE))</f>
        <v xml:space="preserve"> </v>
      </c>
    </row>
    <row r="705" spans="1:14" ht="21.75" hidden="1" customHeight="1">
      <c r="A705" s="311">
        <f t="shared" si="29"/>
        <v>689</v>
      </c>
      <c r="B705" s="202" t="str">
        <f ca="1">IF(ISBLANK('C10 Entry Sheet'!A704)," ",CELL("contents",'C10 Entry Sheet'!A704))</f>
        <v xml:space="preserve"> </v>
      </c>
      <c r="C705" s="203" t="str">
        <f ca="1">IF(($B705=" ")," ",VLOOKUP($B705,'C10 Entry Sheet'!$A$16:$K$1015,2,FALSE))</f>
        <v xml:space="preserve"> </v>
      </c>
      <c r="D705" s="203" t="str">
        <f ca="1">IF(($B705=" ")," ",VLOOKUP($B705,'C10 Entry Sheet'!$A$16:$K$1015,3,FALSE))</f>
        <v xml:space="preserve"> </v>
      </c>
      <c r="E705" s="204" t="str">
        <f ca="1">IF(($B705=" ")," ",VLOOKUP($B705,'C10 Entry Sheet'!$A$16:$K$1015,6,FALSE))</f>
        <v xml:space="preserve"> </v>
      </c>
      <c r="F705" s="204" t="str">
        <f ca="1">IF(($B705=" ")," ",VLOOKUP($B705,'C10 Entry Sheet'!$A$16:$K$1015,4,FALSE))</f>
        <v xml:space="preserve"> </v>
      </c>
      <c r="G705" s="204" t="str">
        <f ca="1">IF(($B705=" ")," ",VLOOKUP($B705,'C10 Entry Sheet'!$A$16:$K$1015,5,FALSE))</f>
        <v xml:space="preserve"> </v>
      </c>
      <c r="H705" s="209" t="str">
        <f ca="1">IF(($B705=" "),"",VLOOKUP($B705,'C10 Entry Sheet'!$A$16:$K$1015,7,FALSE))</f>
        <v/>
      </c>
      <c r="I705" s="205" t="str">
        <f ca="1">IF(($B705=" ")," ",VLOOKUP($B705,'C10 Entry Sheet'!$A$16:$K$1015,8,FALSE))</f>
        <v xml:space="preserve"> </v>
      </c>
      <c r="J705" s="205" t="str">
        <f ca="1">IF(($B705=" ")," ",VLOOKUP($B705,'C10 Entry Sheet'!$A$16:$K$1015,9,FALSE))</f>
        <v xml:space="preserve"> </v>
      </c>
      <c r="K705" s="205" t="str">
        <f ca="1">IF(($B705=" ")," ",VLOOKUP($B705,'C10 Entry Sheet'!$A$16:$K$1015,10,FALSE))</f>
        <v xml:space="preserve"> </v>
      </c>
      <c r="L705" s="209" t="str">
        <f t="shared" ca="1" si="28"/>
        <v/>
      </c>
      <c r="M705" s="318" t="str">
        <f t="shared" ca="1" si="28"/>
        <v/>
      </c>
      <c r="N705" s="322" t="str">
        <f ca="1">IF(($B705=" ")," ",VLOOKUP($B705,'C10 Entry Sheet'!$A$16:$K$1015,11,FALSE))</f>
        <v xml:space="preserve"> </v>
      </c>
    </row>
    <row r="706" spans="1:14" ht="21.75" hidden="1" customHeight="1">
      <c r="A706" s="311">
        <f t="shared" si="29"/>
        <v>690</v>
      </c>
      <c r="B706" s="202" t="str">
        <f ca="1">IF(ISBLANK('C10 Entry Sheet'!A705)," ",CELL("contents",'C10 Entry Sheet'!A705))</f>
        <v xml:space="preserve"> </v>
      </c>
      <c r="C706" s="203" t="str">
        <f ca="1">IF(($B706=" ")," ",VLOOKUP($B706,'C10 Entry Sheet'!$A$16:$K$1015,2,FALSE))</f>
        <v xml:space="preserve"> </v>
      </c>
      <c r="D706" s="203" t="str">
        <f ca="1">IF(($B706=" ")," ",VLOOKUP($B706,'C10 Entry Sheet'!$A$16:$K$1015,3,FALSE))</f>
        <v xml:space="preserve"> </v>
      </c>
      <c r="E706" s="204" t="str">
        <f ca="1">IF(($B706=" ")," ",VLOOKUP($B706,'C10 Entry Sheet'!$A$16:$K$1015,6,FALSE))</f>
        <v xml:space="preserve"> </v>
      </c>
      <c r="F706" s="204" t="str">
        <f ca="1">IF(($B706=" ")," ",VLOOKUP($B706,'C10 Entry Sheet'!$A$16:$K$1015,4,FALSE))</f>
        <v xml:space="preserve"> </v>
      </c>
      <c r="G706" s="204" t="str">
        <f ca="1">IF(($B706=" ")," ",VLOOKUP($B706,'C10 Entry Sheet'!$A$16:$K$1015,5,FALSE))</f>
        <v xml:space="preserve"> </v>
      </c>
      <c r="H706" s="209" t="str">
        <f ca="1">IF(($B706=" "),"",VLOOKUP($B706,'C10 Entry Sheet'!$A$16:$K$1015,7,FALSE))</f>
        <v/>
      </c>
      <c r="I706" s="205" t="str">
        <f ca="1">IF(($B706=" ")," ",VLOOKUP($B706,'C10 Entry Sheet'!$A$16:$K$1015,8,FALSE))</f>
        <v xml:space="preserve"> </v>
      </c>
      <c r="J706" s="205" t="str">
        <f ca="1">IF(($B706=" ")," ",VLOOKUP($B706,'C10 Entry Sheet'!$A$16:$K$1015,9,FALSE))</f>
        <v xml:space="preserve"> </v>
      </c>
      <c r="K706" s="205" t="str">
        <f ca="1">IF(($B706=" ")," ",VLOOKUP($B706,'C10 Entry Sheet'!$A$16:$K$1015,10,FALSE))</f>
        <v xml:space="preserve"> </v>
      </c>
      <c r="L706" s="209" t="str">
        <f t="shared" ca="1" si="28"/>
        <v/>
      </c>
      <c r="M706" s="318" t="str">
        <f t="shared" ca="1" si="28"/>
        <v/>
      </c>
      <c r="N706" s="322" t="str">
        <f ca="1">IF(($B706=" ")," ",VLOOKUP($B706,'C10 Entry Sheet'!$A$16:$K$1015,11,FALSE))</f>
        <v xml:space="preserve"> </v>
      </c>
    </row>
    <row r="707" spans="1:14" ht="21.75" hidden="1" customHeight="1">
      <c r="A707" s="311">
        <f t="shared" si="29"/>
        <v>691</v>
      </c>
      <c r="B707" s="202" t="str">
        <f ca="1">IF(ISBLANK('C10 Entry Sheet'!A706)," ",CELL("contents",'C10 Entry Sheet'!A706))</f>
        <v xml:space="preserve"> </v>
      </c>
      <c r="C707" s="203" t="str">
        <f ca="1">IF(($B707=" ")," ",VLOOKUP($B707,'C10 Entry Sheet'!$A$16:$K$1015,2,FALSE))</f>
        <v xml:space="preserve"> </v>
      </c>
      <c r="D707" s="203" t="str">
        <f ca="1">IF(($B707=" ")," ",VLOOKUP($B707,'C10 Entry Sheet'!$A$16:$K$1015,3,FALSE))</f>
        <v xml:space="preserve"> </v>
      </c>
      <c r="E707" s="204" t="str">
        <f ca="1">IF(($B707=" ")," ",VLOOKUP($B707,'C10 Entry Sheet'!$A$16:$K$1015,6,FALSE))</f>
        <v xml:space="preserve"> </v>
      </c>
      <c r="F707" s="204" t="str">
        <f ca="1">IF(($B707=" ")," ",VLOOKUP($B707,'C10 Entry Sheet'!$A$16:$K$1015,4,FALSE))</f>
        <v xml:space="preserve"> </v>
      </c>
      <c r="G707" s="204" t="str">
        <f ca="1">IF(($B707=" ")," ",VLOOKUP($B707,'C10 Entry Sheet'!$A$16:$K$1015,5,FALSE))</f>
        <v xml:space="preserve"> </v>
      </c>
      <c r="H707" s="209" t="str">
        <f ca="1">IF(($B707=" "),"",VLOOKUP($B707,'C10 Entry Sheet'!$A$16:$K$1015,7,FALSE))</f>
        <v/>
      </c>
      <c r="I707" s="205" t="str">
        <f ca="1">IF(($B707=" ")," ",VLOOKUP($B707,'C10 Entry Sheet'!$A$16:$K$1015,8,FALSE))</f>
        <v xml:space="preserve"> </v>
      </c>
      <c r="J707" s="205" t="str">
        <f ca="1">IF(($B707=" ")," ",VLOOKUP($B707,'C10 Entry Sheet'!$A$16:$K$1015,9,FALSE))</f>
        <v xml:space="preserve"> </v>
      </c>
      <c r="K707" s="205" t="str">
        <f ca="1">IF(($B707=" ")," ",VLOOKUP($B707,'C10 Entry Sheet'!$A$16:$K$1015,10,FALSE))</f>
        <v xml:space="preserve"> </v>
      </c>
      <c r="L707" s="209" t="str">
        <f t="shared" ca="1" si="28"/>
        <v/>
      </c>
      <c r="M707" s="318" t="str">
        <f t="shared" ca="1" si="28"/>
        <v/>
      </c>
      <c r="N707" s="322" t="str">
        <f ca="1">IF(($B707=" ")," ",VLOOKUP($B707,'C10 Entry Sheet'!$A$16:$K$1015,11,FALSE))</f>
        <v xml:space="preserve"> </v>
      </c>
    </row>
    <row r="708" spans="1:14" ht="21.75" hidden="1" customHeight="1">
      <c r="A708" s="311">
        <f t="shared" si="29"/>
        <v>692</v>
      </c>
      <c r="B708" s="202" t="str">
        <f ca="1">IF(ISBLANK('C10 Entry Sheet'!A707)," ",CELL("contents",'C10 Entry Sheet'!A707))</f>
        <v xml:space="preserve"> </v>
      </c>
      <c r="C708" s="203" t="str">
        <f ca="1">IF(($B708=" ")," ",VLOOKUP($B708,'C10 Entry Sheet'!$A$16:$K$1015,2,FALSE))</f>
        <v xml:space="preserve"> </v>
      </c>
      <c r="D708" s="203" t="str">
        <f ca="1">IF(($B708=" ")," ",VLOOKUP($B708,'C10 Entry Sheet'!$A$16:$K$1015,3,FALSE))</f>
        <v xml:space="preserve"> </v>
      </c>
      <c r="E708" s="204" t="str">
        <f ca="1">IF(($B708=" ")," ",VLOOKUP($B708,'C10 Entry Sheet'!$A$16:$K$1015,6,FALSE))</f>
        <v xml:space="preserve"> </v>
      </c>
      <c r="F708" s="204" t="str">
        <f ca="1">IF(($B708=" ")," ",VLOOKUP($B708,'C10 Entry Sheet'!$A$16:$K$1015,4,FALSE))</f>
        <v xml:space="preserve"> </v>
      </c>
      <c r="G708" s="204" t="str">
        <f ca="1">IF(($B708=" ")," ",VLOOKUP($B708,'C10 Entry Sheet'!$A$16:$K$1015,5,FALSE))</f>
        <v xml:space="preserve"> </v>
      </c>
      <c r="H708" s="209" t="str">
        <f ca="1">IF(($B708=" "),"",VLOOKUP($B708,'C10 Entry Sheet'!$A$16:$K$1015,7,FALSE))</f>
        <v/>
      </c>
      <c r="I708" s="205" t="str">
        <f ca="1">IF(($B708=" ")," ",VLOOKUP($B708,'C10 Entry Sheet'!$A$16:$K$1015,8,FALSE))</f>
        <v xml:space="preserve"> </v>
      </c>
      <c r="J708" s="205" t="str">
        <f ca="1">IF(($B708=" ")," ",VLOOKUP($B708,'C10 Entry Sheet'!$A$16:$K$1015,9,FALSE))</f>
        <v xml:space="preserve"> </v>
      </c>
      <c r="K708" s="205" t="str">
        <f ca="1">IF(($B708=" ")," ",VLOOKUP($B708,'C10 Entry Sheet'!$A$16:$K$1015,10,FALSE))</f>
        <v xml:space="preserve"> </v>
      </c>
      <c r="L708" s="209" t="str">
        <f t="shared" ca="1" si="28"/>
        <v/>
      </c>
      <c r="M708" s="318" t="str">
        <f t="shared" ca="1" si="28"/>
        <v/>
      </c>
      <c r="N708" s="322" t="str">
        <f ca="1">IF(($B708=" ")," ",VLOOKUP($B708,'C10 Entry Sheet'!$A$16:$K$1015,11,FALSE))</f>
        <v xml:space="preserve"> </v>
      </c>
    </row>
    <row r="709" spans="1:14" ht="21.75" hidden="1" customHeight="1">
      <c r="A709" s="311">
        <f t="shared" si="29"/>
        <v>693</v>
      </c>
      <c r="B709" s="202" t="str">
        <f ca="1">IF(ISBLANK('C10 Entry Sheet'!A708)," ",CELL("contents",'C10 Entry Sheet'!A708))</f>
        <v xml:space="preserve"> </v>
      </c>
      <c r="C709" s="203" t="str">
        <f ca="1">IF(($B709=" ")," ",VLOOKUP($B709,'C10 Entry Sheet'!$A$16:$K$1015,2,FALSE))</f>
        <v xml:space="preserve"> </v>
      </c>
      <c r="D709" s="203" t="str">
        <f ca="1">IF(($B709=" ")," ",VLOOKUP($B709,'C10 Entry Sheet'!$A$16:$K$1015,3,FALSE))</f>
        <v xml:space="preserve"> </v>
      </c>
      <c r="E709" s="204" t="str">
        <f ca="1">IF(($B709=" ")," ",VLOOKUP($B709,'C10 Entry Sheet'!$A$16:$K$1015,6,FALSE))</f>
        <v xml:space="preserve"> </v>
      </c>
      <c r="F709" s="204" t="str">
        <f ca="1">IF(($B709=" ")," ",VLOOKUP($B709,'C10 Entry Sheet'!$A$16:$K$1015,4,FALSE))</f>
        <v xml:space="preserve"> </v>
      </c>
      <c r="G709" s="204" t="str">
        <f ca="1">IF(($B709=" ")," ",VLOOKUP($B709,'C10 Entry Sheet'!$A$16:$K$1015,5,FALSE))</f>
        <v xml:space="preserve"> </v>
      </c>
      <c r="H709" s="209" t="str">
        <f ca="1">IF(($B709=" "),"",VLOOKUP($B709,'C10 Entry Sheet'!$A$16:$K$1015,7,FALSE))</f>
        <v/>
      </c>
      <c r="I709" s="205" t="str">
        <f ca="1">IF(($B709=" ")," ",VLOOKUP($B709,'C10 Entry Sheet'!$A$16:$K$1015,8,FALSE))</f>
        <v xml:space="preserve"> </v>
      </c>
      <c r="J709" s="205" t="str">
        <f ca="1">IF(($B709=" ")," ",VLOOKUP($B709,'C10 Entry Sheet'!$A$16:$K$1015,9,FALSE))</f>
        <v xml:space="preserve"> </v>
      </c>
      <c r="K709" s="205" t="str">
        <f ca="1">IF(($B709=" ")," ",VLOOKUP($B709,'C10 Entry Sheet'!$A$16:$K$1015,10,FALSE))</f>
        <v xml:space="preserve"> </v>
      </c>
      <c r="L709" s="209" t="str">
        <f t="shared" ca="1" si="28"/>
        <v/>
      </c>
      <c r="M709" s="318" t="str">
        <f t="shared" ca="1" si="28"/>
        <v/>
      </c>
      <c r="N709" s="322" t="str">
        <f ca="1">IF(($B709=" ")," ",VLOOKUP($B709,'C10 Entry Sheet'!$A$16:$K$1015,11,FALSE))</f>
        <v xml:space="preserve"> </v>
      </c>
    </row>
    <row r="710" spans="1:14" ht="21.75" hidden="1" customHeight="1">
      <c r="A710" s="311">
        <f t="shared" si="29"/>
        <v>694</v>
      </c>
      <c r="B710" s="202" t="str">
        <f ca="1">IF(ISBLANK('C10 Entry Sheet'!A709)," ",CELL("contents",'C10 Entry Sheet'!A709))</f>
        <v xml:space="preserve"> </v>
      </c>
      <c r="C710" s="203" t="str">
        <f ca="1">IF(($B710=" ")," ",VLOOKUP($B710,'C10 Entry Sheet'!$A$16:$K$1015,2,FALSE))</f>
        <v xml:space="preserve"> </v>
      </c>
      <c r="D710" s="203" t="str">
        <f ca="1">IF(($B710=" ")," ",VLOOKUP($B710,'C10 Entry Sheet'!$A$16:$K$1015,3,FALSE))</f>
        <v xml:space="preserve"> </v>
      </c>
      <c r="E710" s="204" t="str">
        <f ca="1">IF(($B710=" ")," ",VLOOKUP($B710,'C10 Entry Sheet'!$A$16:$K$1015,6,FALSE))</f>
        <v xml:space="preserve"> </v>
      </c>
      <c r="F710" s="204" t="str">
        <f ca="1">IF(($B710=" ")," ",VLOOKUP($B710,'C10 Entry Sheet'!$A$16:$K$1015,4,FALSE))</f>
        <v xml:space="preserve"> </v>
      </c>
      <c r="G710" s="204" t="str">
        <f ca="1">IF(($B710=" ")," ",VLOOKUP($B710,'C10 Entry Sheet'!$A$16:$K$1015,5,FALSE))</f>
        <v xml:space="preserve"> </v>
      </c>
      <c r="H710" s="209" t="str">
        <f ca="1">IF(($B710=" "),"",VLOOKUP($B710,'C10 Entry Sheet'!$A$16:$K$1015,7,FALSE))</f>
        <v/>
      </c>
      <c r="I710" s="205" t="str">
        <f ca="1">IF(($B710=" ")," ",VLOOKUP($B710,'C10 Entry Sheet'!$A$16:$K$1015,8,FALSE))</f>
        <v xml:space="preserve"> </v>
      </c>
      <c r="J710" s="205" t="str">
        <f ca="1">IF(($B710=" ")," ",VLOOKUP($B710,'C10 Entry Sheet'!$A$16:$K$1015,9,FALSE))</f>
        <v xml:space="preserve"> </v>
      </c>
      <c r="K710" s="205" t="str">
        <f ca="1">IF(($B710=" ")," ",VLOOKUP($B710,'C10 Entry Sheet'!$A$16:$K$1015,10,FALSE))</f>
        <v xml:space="preserve"> </v>
      </c>
      <c r="L710" s="209" t="str">
        <f t="shared" ca="1" si="28"/>
        <v/>
      </c>
      <c r="M710" s="318" t="str">
        <f t="shared" ca="1" si="28"/>
        <v/>
      </c>
      <c r="N710" s="322" t="str">
        <f ca="1">IF(($B710=" ")," ",VLOOKUP($B710,'C10 Entry Sheet'!$A$16:$K$1015,11,FALSE))</f>
        <v xml:space="preserve"> </v>
      </c>
    </row>
    <row r="711" spans="1:14" ht="21.75" hidden="1" customHeight="1">
      <c r="A711" s="311">
        <f t="shared" si="29"/>
        <v>695</v>
      </c>
      <c r="B711" s="202" t="str">
        <f ca="1">IF(ISBLANK('C10 Entry Sheet'!A710)," ",CELL("contents",'C10 Entry Sheet'!A710))</f>
        <v xml:space="preserve"> </v>
      </c>
      <c r="C711" s="203" t="str">
        <f ca="1">IF(($B711=" ")," ",VLOOKUP($B711,'C10 Entry Sheet'!$A$16:$K$1015,2,FALSE))</f>
        <v xml:space="preserve"> </v>
      </c>
      <c r="D711" s="203" t="str">
        <f ca="1">IF(($B711=" ")," ",VLOOKUP($B711,'C10 Entry Sheet'!$A$16:$K$1015,3,FALSE))</f>
        <v xml:space="preserve"> </v>
      </c>
      <c r="E711" s="204" t="str">
        <f ca="1">IF(($B711=" ")," ",VLOOKUP($B711,'C10 Entry Sheet'!$A$16:$K$1015,6,FALSE))</f>
        <v xml:space="preserve"> </v>
      </c>
      <c r="F711" s="204" t="str">
        <f ca="1">IF(($B711=" ")," ",VLOOKUP($B711,'C10 Entry Sheet'!$A$16:$K$1015,4,FALSE))</f>
        <v xml:space="preserve"> </v>
      </c>
      <c r="G711" s="204" t="str">
        <f ca="1">IF(($B711=" ")," ",VLOOKUP($B711,'C10 Entry Sheet'!$A$16:$K$1015,5,FALSE))</f>
        <v xml:space="preserve"> </v>
      </c>
      <c r="H711" s="209" t="str">
        <f ca="1">IF(($B711=" "),"",VLOOKUP($B711,'C10 Entry Sheet'!$A$16:$K$1015,7,FALSE))</f>
        <v/>
      </c>
      <c r="I711" s="205" t="str">
        <f ca="1">IF(($B711=" ")," ",VLOOKUP($B711,'C10 Entry Sheet'!$A$16:$K$1015,8,FALSE))</f>
        <v xml:space="preserve"> </v>
      </c>
      <c r="J711" s="205" t="str">
        <f ca="1">IF(($B711=" ")," ",VLOOKUP($B711,'C10 Entry Sheet'!$A$16:$K$1015,9,FALSE))</f>
        <v xml:space="preserve"> </v>
      </c>
      <c r="K711" s="205" t="str">
        <f ca="1">IF(($B711=" ")," ",VLOOKUP($B711,'C10 Entry Sheet'!$A$16:$K$1015,10,FALSE))</f>
        <v xml:space="preserve"> </v>
      </c>
      <c r="L711" s="209" t="str">
        <f t="shared" ca="1" si="28"/>
        <v/>
      </c>
      <c r="M711" s="318" t="str">
        <f t="shared" ca="1" si="28"/>
        <v/>
      </c>
      <c r="N711" s="322" t="str">
        <f ca="1">IF(($B711=" ")," ",VLOOKUP($B711,'C10 Entry Sheet'!$A$16:$K$1015,11,FALSE))</f>
        <v xml:space="preserve"> </v>
      </c>
    </row>
    <row r="712" spans="1:14" ht="21.75" hidden="1" customHeight="1">
      <c r="A712" s="311">
        <f t="shared" si="29"/>
        <v>696</v>
      </c>
      <c r="B712" s="202" t="str">
        <f ca="1">IF(ISBLANK('C10 Entry Sheet'!A711)," ",CELL("contents",'C10 Entry Sheet'!A711))</f>
        <v xml:space="preserve"> </v>
      </c>
      <c r="C712" s="203" t="str">
        <f ca="1">IF(($B712=" ")," ",VLOOKUP($B712,'C10 Entry Sheet'!$A$16:$K$1015,2,FALSE))</f>
        <v xml:space="preserve"> </v>
      </c>
      <c r="D712" s="203" t="str">
        <f ca="1">IF(($B712=" ")," ",VLOOKUP($B712,'C10 Entry Sheet'!$A$16:$K$1015,3,FALSE))</f>
        <v xml:space="preserve"> </v>
      </c>
      <c r="E712" s="204" t="str">
        <f ca="1">IF(($B712=" ")," ",VLOOKUP($B712,'C10 Entry Sheet'!$A$16:$K$1015,6,FALSE))</f>
        <v xml:space="preserve"> </v>
      </c>
      <c r="F712" s="204" t="str">
        <f ca="1">IF(($B712=" ")," ",VLOOKUP($B712,'C10 Entry Sheet'!$A$16:$K$1015,4,FALSE))</f>
        <v xml:space="preserve"> </v>
      </c>
      <c r="G712" s="204" t="str">
        <f ca="1">IF(($B712=" ")," ",VLOOKUP($B712,'C10 Entry Sheet'!$A$16:$K$1015,5,FALSE))</f>
        <v xml:space="preserve"> </v>
      </c>
      <c r="H712" s="209" t="str">
        <f ca="1">IF(($B712=" "),"",VLOOKUP($B712,'C10 Entry Sheet'!$A$16:$K$1015,7,FALSE))</f>
        <v/>
      </c>
      <c r="I712" s="205" t="str">
        <f ca="1">IF(($B712=" ")," ",VLOOKUP($B712,'C10 Entry Sheet'!$A$16:$K$1015,8,FALSE))</f>
        <v xml:space="preserve"> </v>
      </c>
      <c r="J712" s="205" t="str">
        <f ca="1">IF(($B712=" ")," ",VLOOKUP($B712,'C10 Entry Sheet'!$A$16:$K$1015,9,FALSE))</f>
        <v xml:space="preserve"> </v>
      </c>
      <c r="K712" s="205" t="str">
        <f ca="1">IF(($B712=" ")," ",VLOOKUP($B712,'C10 Entry Sheet'!$A$16:$K$1015,10,FALSE))</f>
        <v xml:space="preserve"> </v>
      </c>
      <c r="L712" s="209" t="str">
        <f t="shared" ca="1" si="28"/>
        <v/>
      </c>
      <c r="M712" s="318" t="str">
        <f t="shared" ca="1" si="28"/>
        <v/>
      </c>
      <c r="N712" s="322" t="str">
        <f ca="1">IF(($B712=" ")," ",VLOOKUP($B712,'C10 Entry Sheet'!$A$16:$K$1015,11,FALSE))</f>
        <v xml:space="preserve"> </v>
      </c>
    </row>
    <row r="713" spans="1:14" ht="21.75" hidden="1" customHeight="1">
      <c r="A713" s="311">
        <f t="shared" si="29"/>
        <v>697</v>
      </c>
      <c r="B713" s="202" t="str">
        <f ca="1">IF(ISBLANK('C10 Entry Sheet'!A712)," ",CELL("contents",'C10 Entry Sheet'!A712))</f>
        <v xml:space="preserve"> </v>
      </c>
      <c r="C713" s="203" t="str">
        <f ca="1">IF(($B713=" ")," ",VLOOKUP($B713,'C10 Entry Sheet'!$A$16:$K$1015,2,FALSE))</f>
        <v xml:space="preserve"> </v>
      </c>
      <c r="D713" s="203" t="str">
        <f ca="1">IF(($B713=" ")," ",VLOOKUP($B713,'C10 Entry Sheet'!$A$16:$K$1015,3,FALSE))</f>
        <v xml:space="preserve"> </v>
      </c>
      <c r="E713" s="204" t="str">
        <f ca="1">IF(($B713=" ")," ",VLOOKUP($B713,'C10 Entry Sheet'!$A$16:$K$1015,6,FALSE))</f>
        <v xml:space="preserve"> </v>
      </c>
      <c r="F713" s="204" t="str">
        <f ca="1">IF(($B713=" ")," ",VLOOKUP($B713,'C10 Entry Sheet'!$A$16:$K$1015,4,FALSE))</f>
        <v xml:space="preserve"> </v>
      </c>
      <c r="G713" s="204" t="str">
        <f ca="1">IF(($B713=" ")," ",VLOOKUP($B713,'C10 Entry Sheet'!$A$16:$K$1015,5,FALSE))</f>
        <v xml:space="preserve"> </v>
      </c>
      <c r="H713" s="209" t="str">
        <f ca="1">IF(($B713=" "),"",VLOOKUP($B713,'C10 Entry Sheet'!$A$16:$K$1015,7,FALSE))</f>
        <v/>
      </c>
      <c r="I713" s="205" t="str">
        <f ca="1">IF(($B713=" ")," ",VLOOKUP($B713,'C10 Entry Sheet'!$A$16:$K$1015,8,FALSE))</f>
        <v xml:space="preserve"> </v>
      </c>
      <c r="J713" s="205" t="str">
        <f ca="1">IF(($B713=" ")," ",VLOOKUP($B713,'C10 Entry Sheet'!$A$16:$K$1015,9,FALSE))</f>
        <v xml:space="preserve"> </v>
      </c>
      <c r="K713" s="205" t="str">
        <f ca="1">IF(($B713=" ")," ",VLOOKUP($B713,'C10 Entry Sheet'!$A$16:$K$1015,10,FALSE))</f>
        <v xml:space="preserve"> </v>
      </c>
      <c r="L713" s="209" t="str">
        <f t="shared" ca="1" si="28"/>
        <v/>
      </c>
      <c r="M713" s="318" t="str">
        <f t="shared" ca="1" si="28"/>
        <v/>
      </c>
      <c r="N713" s="322" t="str">
        <f ca="1">IF(($B713=" ")," ",VLOOKUP($B713,'C10 Entry Sheet'!$A$16:$K$1015,11,FALSE))</f>
        <v xml:space="preserve"> </v>
      </c>
    </row>
    <row r="714" spans="1:14" ht="21.75" hidden="1" customHeight="1">
      <c r="A714" s="311">
        <f t="shared" si="29"/>
        <v>698</v>
      </c>
      <c r="B714" s="202" t="str">
        <f ca="1">IF(ISBLANK('C10 Entry Sheet'!A713)," ",CELL("contents",'C10 Entry Sheet'!A713))</f>
        <v xml:space="preserve"> </v>
      </c>
      <c r="C714" s="203" t="str">
        <f ca="1">IF(($B714=" ")," ",VLOOKUP($B714,'C10 Entry Sheet'!$A$16:$K$1015,2,FALSE))</f>
        <v xml:space="preserve"> </v>
      </c>
      <c r="D714" s="203" t="str">
        <f ca="1">IF(($B714=" ")," ",VLOOKUP($B714,'C10 Entry Sheet'!$A$16:$K$1015,3,FALSE))</f>
        <v xml:space="preserve"> </v>
      </c>
      <c r="E714" s="204" t="str">
        <f ca="1">IF(($B714=" ")," ",VLOOKUP($B714,'C10 Entry Sheet'!$A$16:$K$1015,6,FALSE))</f>
        <v xml:space="preserve"> </v>
      </c>
      <c r="F714" s="204" t="str">
        <f ca="1">IF(($B714=" ")," ",VLOOKUP($B714,'C10 Entry Sheet'!$A$16:$K$1015,4,FALSE))</f>
        <v xml:space="preserve"> </v>
      </c>
      <c r="G714" s="204" t="str">
        <f ca="1">IF(($B714=" ")," ",VLOOKUP($B714,'C10 Entry Sheet'!$A$16:$K$1015,5,FALSE))</f>
        <v xml:space="preserve"> </v>
      </c>
      <c r="H714" s="209" t="str">
        <f ca="1">IF(($B714=" "),"",VLOOKUP($B714,'C10 Entry Sheet'!$A$16:$K$1015,7,FALSE))</f>
        <v/>
      </c>
      <c r="I714" s="205" t="str">
        <f ca="1">IF(($B714=" ")," ",VLOOKUP($B714,'C10 Entry Sheet'!$A$16:$K$1015,8,FALSE))</f>
        <v xml:space="preserve"> </v>
      </c>
      <c r="J714" s="205" t="str">
        <f ca="1">IF(($B714=" ")," ",VLOOKUP($B714,'C10 Entry Sheet'!$A$16:$K$1015,9,FALSE))</f>
        <v xml:space="preserve"> </v>
      </c>
      <c r="K714" s="205" t="str">
        <f ca="1">IF(($B714=" ")," ",VLOOKUP($B714,'C10 Entry Sheet'!$A$16:$K$1015,10,FALSE))</f>
        <v xml:space="preserve"> </v>
      </c>
      <c r="L714" s="209" t="str">
        <f t="shared" ca="1" si="28"/>
        <v/>
      </c>
      <c r="M714" s="318" t="str">
        <f t="shared" ca="1" si="28"/>
        <v/>
      </c>
      <c r="N714" s="322" t="str">
        <f ca="1">IF(($B714=" ")," ",VLOOKUP($B714,'C10 Entry Sheet'!$A$16:$K$1015,11,FALSE))</f>
        <v xml:space="preserve"> </v>
      </c>
    </row>
    <row r="715" spans="1:14" ht="21.75" hidden="1" customHeight="1">
      <c r="A715" s="311">
        <f t="shared" si="29"/>
        <v>699</v>
      </c>
      <c r="B715" s="202" t="str">
        <f ca="1">IF(ISBLANK('C10 Entry Sheet'!A714)," ",CELL("contents",'C10 Entry Sheet'!A714))</f>
        <v xml:space="preserve"> </v>
      </c>
      <c r="C715" s="203" t="str">
        <f ca="1">IF(($B715=" ")," ",VLOOKUP($B715,'C10 Entry Sheet'!$A$16:$K$1015,2,FALSE))</f>
        <v xml:space="preserve"> </v>
      </c>
      <c r="D715" s="203" t="str">
        <f ca="1">IF(($B715=" ")," ",VLOOKUP($B715,'C10 Entry Sheet'!$A$16:$K$1015,3,FALSE))</f>
        <v xml:space="preserve"> </v>
      </c>
      <c r="E715" s="204" t="str">
        <f ca="1">IF(($B715=" ")," ",VLOOKUP($B715,'C10 Entry Sheet'!$A$16:$K$1015,6,FALSE))</f>
        <v xml:space="preserve"> </v>
      </c>
      <c r="F715" s="204" t="str">
        <f ca="1">IF(($B715=" ")," ",VLOOKUP($B715,'C10 Entry Sheet'!$A$16:$K$1015,4,FALSE))</f>
        <v xml:space="preserve"> </v>
      </c>
      <c r="G715" s="204" t="str">
        <f ca="1">IF(($B715=" ")," ",VLOOKUP($B715,'C10 Entry Sheet'!$A$16:$K$1015,5,FALSE))</f>
        <v xml:space="preserve"> </v>
      </c>
      <c r="H715" s="209" t="str">
        <f ca="1">IF(($B715=" "),"",VLOOKUP($B715,'C10 Entry Sheet'!$A$16:$K$1015,7,FALSE))</f>
        <v/>
      </c>
      <c r="I715" s="205" t="str">
        <f ca="1">IF(($B715=" ")," ",VLOOKUP($B715,'C10 Entry Sheet'!$A$16:$K$1015,8,FALSE))</f>
        <v xml:space="preserve"> </v>
      </c>
      <c r="J715" s="205" t="str">
        <f ca="1">IF(($B715=" ")," ",VLOOKUP($B715,'C10 Entry Sheet'!$A$16:$K$1015,9,FALSE))</f>
        <v xml:space="preserve"> </v>
      </c>
      <c r="K715" s="205" t="str">
        <f ca="1">IF(($B715=" ")," ",VLOOKUP($B715,'C10 Entry Sheet'!$A$16:$K$1015,10,FALSE))</f>
        <v xml:space="preserve"> </v>
      </c>
      <c r="L715" s="209" t="str">
        <f t="shared" ca="1" si="28"/>
        <v/>
      </c>
      <c r="M715" s="318" t="str">
        <f t="shared" ca="1" si="28"/>
        <v/>
      </c>
      <c r="N715" s="322" t="str">
        <f ca="1">IF(($B715=" ")," ",VLOOKUP($B715,'C10 Entry Sheet'!$A$16:$K$1015,11,FALSE))</f>
        <v xml:space="preserve"> </v>
      </c>
    </row>
    <row r="716" spans="1:14" ht="21.75" hidden="1" customHeight="1">
      <c r="A716" s="311">
        <f t="shared" si="29"/>
        <v>700</v>
      </c>
      <c r="B716" s="202" t="str">
        <f ca="1">IF(ISBLANK('C10 Entry Sheet'!A715)," ",CELL("contents",'C10 Entry Sheet'!A715))</f>
        <v xml:space="preserve"> </v>
      </c>
      <c r="C716" s="203" t="str">
        <f ca="1">IF(($B716=" ")," ",VLOOKUP($B716,'C10 Entry Sheet'!$A$16:$K$1015,2,FALSE))</f>
        <v xml:space="preserve"> </v>
      </c>
      <c r="D716" s="203" t="str">
        <f ca="1">IF(($B716=" ")," ",VLOOKUP($B716,'C10 Entry Sheet'!$A$16:$K$1015,3,FALSE))</f>
        <v xml:space="preserve"> </v>
      </c>
      <c r="E716" s="204" t="str">
        <f ca="1">IF(($B716=" ")," ",VLOOKUP($B716,'C10 Entry Sheet'!$A$16:$K$1015,6,FALSE))</f>
        <v xml:space="preserve"> </v>
      </c>
      <c r="F716" s="204" t="str">
        <f ca="1">IF(($B716=" ")," ",VLOOKUP($B716,'C10 Entry Sheet'!$A$16:$K$1015,4,FALSE))</f>
        <v xml:space="preserve"> </v>
      </c>
      <c r="G716" s="204" t="str">
        <f ca="1">IF(($B716=" ")," ",VLOOKUP($B716,'C10 Entry Sheet'!$A$16:$K$1015,5,FALSE))</f>
        <v xml:space="preserve"> </v>
      </c>
      <c r="H716" s="209" t="str">
        <f ca="1">IF(($B716=" "),"",VLOOKUP($B716,'C10 Entry Sheet'!$A$16:$K$1015,7,FALSE))</f>
        <v/>
      </c>
      <c r="I716" s="205" t="str">
        <f ca="1">IF(($B716=" ")," ",VLOOKUP($B716,'C10 Entry Sheet'!$A$16:$K$1015,8,FALSE))</f>
        <v xml:space="preserve"> </v>
      </c>
      <c r="J716" s="205" t="str">
        <f ca="1">IF(($B716=" ")," ",VLOOKUP($B716,'C10 Entry Sheet'!$A$16:$K$1015,9,FALSE))</f>
        <v xml:space="preserve"> </v>
      </c>
      <c r="K716" s="205" t="str">
        <f ca="1">IF(($B716=" ")," ",VLOOKUP($B716,'C10 Entry Sheet'!$A$16:$K$1015,10,FALSE))</f>
        <v xml:space="preserve"> </v>
      </c>
      <c r="L716" s="209" t="str">
        <f t="shared" ca="1" si="28"/>
        <v/>
      </c>
      <c r="M716" s="318" t="str">
        <f t="shared" ca="1" si="28"/>
        <v/>
      </c>
      <c r="N716" s="322" t="str">
        <f ca="1">IF(($B716=" ")," ",VLOOKUP($B716,'C10 Entry Sheet'!$A$16:$K$1015,11,FALSE))</f>
        <v xml:space="preserve"> </v>
      </c>
    </row>
    <row r="717" spans="1:14" ht="21.75" hidden="1" customHeight="1">
      <c r="A717" s="311">
        <f t="shared" si="29"/>
        <v>701</v>
      </c>
      <c r="B717" s="202" t="str">
        <f ca="1">IF(ISBLANK('C10 Entry Sheet'!A716)," ",CELL("contents",'C10 Entry Sheet'!A716))</f>
        <v xml:space="preserve"> </v>
      </c>
      <c r="C717" s="203" t="str">
        <f ca="1">IF(($B717=" ")," ",VLOOKUP($B717,'C10 Entry Sheet'!$A$16:$K$1015,2,FALSE))</f>
        <v xml:space="preserve"> </v>
      </c>
      <c r="D717" s="203" t="str">
        <f ca="1">IF(($B717=" ")," ",VLOOKUP($B717,'C10 Entry Sheet'!$A$16:$K$1015,3,FALSE))</f>
        <v xml:space="preserve"> </v>
      </c>
      <c r="E717" s="204" t="str">
        <f ca="1">IF(($B717=" ")," ",VLOOKUP($B717,'C10 Entry Sheet'!$A$16:$K$1015,6,FALSE))</f>
        <v xml:space="preserve"> </v>
      </c>
      <c r="F717" s="204" t="str">
        <f ca="1">IF(($B717=" ")," ",VLOOKUP($B717,'C10 Entry Sheet'!$A$16:$K$1015,4,FALSE))</f>
        <v xml:space="preserve"> </v>
      </c>
      <c r="G717" s="204" t="str">
        <f ca="1">IF(($B717=" ")," ",VLOOKUP($B717,'C10 Entry Sheet'!$A$16:$K$1015,5,FALSE))</f>
        <v xml:space="preserve"> </v>
      </c>
      <c r="H717" s="209" t="str">
        <f ca="1">IF(($B717=" "),"",VLOOKUP($B717,'C10 Entry Sheet'!$A$16:$K$1015,7,FALSE))</f>
        <v/>
      </c>
      <c r="I717" s="205" t="str">
        <f ca="1">IF(($B717=" ")," ",VLOOKUP($B717,'C10 Entry Sheet'!$A$16:$K$1015,8,FALSE))</f>
        <v xml:space="preserve"> </v>
      </c>
      <c r="J717" s="205" t="str">
        <f ca="1">IF(($B717=" ")," ",VLOOKUP($B717,'C10 Entry Sheet'!$A$16:$K$1015,9,FALSE))</f>
        <v xml:space="preserve"> </v>
      </c>
      <c r="K717" s="205" t="str">
        <f ca="1">IF(($B717=" ")," ",VLOOKUP($B717,'C10 Entry Sheet'!$A$16:$K$1015,10,FALSE))</f>
        <v xml:space="preserve"> </v>
      </c>
      <c r="L717" s="209" t="str">
        <f t="shared" ca="1" si="28"/>
        <v/>
      </c>
      <c r="M717" s="318" t="str">
        <f t="shared" ca="1" si="28"/>
        <v/>
      </c>
      <c r="N717" s="322" t="str">
        <f ca="1">IF(($B717=" ")," ",VLOOKUP($B717,'C10 Entry Sheet'!$A$16:$K$1015,11,FALSE))</f>
        <v xml:space="preserve"> </v>
      </c>
    </row>
    <row r="718" spans="1:14" ht="21.75" hidden="1" customHeight="1">
      <c r="A718" s="311">
        <f t="shared" si="29"/>
        <v>702</v>
      </c>
      <c r="B718" s="202" t="str">
        <f ca="1">IF(ISBLANK('C10 Entry Sheet'!A717)," ",CELL("contents",'C10 Entry Sheet'!A717))</f>
        <v xml:space="preserve"> </v>
      </c>
      <c r="C718" s="203" t="str">
        <f ca="1">IF(($B718=" ")," ",VLOOKUP($B718,'C10 Entry Sheet'!$A$16:$K$1015,2,FALSE))</f>
        <v xml:space="preserve"> </v>
      </c>
      <c r="D718" s="203" t="str">
        <f ca="1">IF(($B718=" ")," ",VLOOKUP($B718,'C10 Entry Sheet'!$A$16:$K$1015,3,FALSE))</f>
        <v xml:space="preserve"> </v>
      </c>
      <c r="E718" s="204" t="str">
        <f ca="1">IF(($B718=" ")," ",VLOOKUP($B718,'C10 Entry Sheet'!$A$16:$K$1015,6,FALSE))</f>
        <v xml:space="preserve"> </v>
      </c>
      <c r="F718" s="204" t="str">
        <f ca="1">IF(($B718=" ")," ",VLOOKUP($B718,'C10 Entry Sheet'!$A$16:$K$1015,4,FALSE))</f>
        <v xml:space="preserve"> </v>
      </c>
      <c r="G718" s="204" t="str">
        <f ca="1">IF(($B718=" ")," ",VLOOKUP($B718,'C10 Entry Sheet'!$A$16:$K$1015,5,FALSE))</f>
        <v xml:space="preserve"> </v>
      </c>
      <c r="H718" s="209" t="str">
        <f ca="1">IF(($B718=" "),"",VLOOKUP($B718,'C10 Entry Sheet'!$A$16:$K$1015,7,FALSE))</f>
        <v/>
      </c>
      <c r="I718" s="205" t="str">
        <f ca="1">IF(($B718=" ")," ",VLOOKUP($B718,'C10 Entry Sheet'!$A$16:$K$1015,8,FALSE))</f>
        <v xml:space="preserve"> </v>
      </c>
      <c r="J718" s="205" t="str">
        <f ca="1">IF(($B718=" ")," ",VLOOKUP($B718,'C10 Entry Sheet'!$A$16:$K$1015,9,FALSE))</f>
        <v xml:space="preserve"> </v>
      </c>
      <c r="K718" s="205" t="str">
        <f ca="1">IF(($B718=" ")," ",VLOOKUP($B718,'C10 Entry Sheet'!$A$16:$K$1015,10,FALSE))</f>
        <v xml:space="preserve"> </v>
      </c>
      <c r="L718" s="209" t="str">
        <f t="shared" ca="1" si="28"/>
        <v/>
      </c>
      <c r="M718" s="318" t="str">
        <f t="shared" ca="1" si="28"/>
        <v/>
      </c>
      <c r="N718" s="322" t="str">
        <f ca="1">IF(($B718=" ")," ",VLOOKUP($B718,'C10 Entry Sheet'!$A$16:$K$1015,11,FALSE))</f>
        <v xml:space="preserve"> </v>
      </c>
    </row>
    <row r="719" spans="1:14" ht="21.75" hidden="1" customHeight="1">
      <c r="A719" s="311">
        <f t="shared" si="29"/>
        <v>703</v>
      </c>
      <c r="B719" s="202" t="str">
        <f ca="1">IF(ISBLANK('C10 Entry Sheet'!A718)," ",CELL("contents",'C10 Entry Sheet'!A718))</f>
        <v xml:space="preserve"> </v>
      </c>
      <c r="C719" s="203" t="str">
        <f ca="1">IF(($B719=" ")," ",VLOOKUP($B719,'C10 Entry Sheet'!$A$16:$K$1015,2,FALSE))</f>
        <v xml:space="preserve"> </v>
      </c>
      <c r="D719" s="203" t="str">
        <f ca="1">IF(($B719=" ")," ",VLOOKUP($B719,'C10 Entry Sheet'!$A$16:$K$1015,3,FALSE))</f>
        <v xml:space="preserve"> </v>
      </c>
      <c r="E719" s="204" t="str">
        <f ca="1">IF(($B719=" ")," ",VLOOKUP($B719,'C10 Entry Sheet'!$A$16:$K$1015,6,FALSE))</f>
        <v xml:space="preserve"> </v>
      </c>
      <c r="F719" s="204" t="str">
        <f ca="1">IF(($B719=" ")," ",VLOOKUP($B719,'C10 Entry Sheet'!$A$16:$K$1015,4,FALSE))</f>
        <v xml:space="preserve"> </v>
      </c>
      <c r="G719" s="204" t="str">
        <f ca="1">IF(($B719=" ")," ",VLOOKUP($B719,'C10 Entry Sheet'!$A$16:$K$1015,5,FALSE))</f>
        <v xml:space="preserve"> </v>
      </c>
      <c r="H719" s="209" t="str">
        <f ca="1">IF(($B719=" "),"",VLOOKUP($B719,'C10 Entry Sheet'!$A$16:$K$1015,7,FALSE))</f>
        <v/>
      </c>
      <c r="I719" s="205" t="str">
        <f ca="1">IF(($B719=" ")," ",VLOOKUP($B719,'C10 Entry Sheet'!$A$16:$K$1015,8,FALSE))</f>
        <v xml:space="preserve"> </v>
      </c>
      <c r="J719" s="205" t="str">
        <f ca="1">IF(($B719=" ")," ",VLOOKUP($B719,'C10 Entry Sheet'!$A$16:$K$1015,9,FALSE))</f>
        <v xml:space="preserve"> </v>
      </c>
      <c r="K719" s="205" t="str">
        <f ca="1">IF(($B719=" ")," ",VLOOKUP($B719,'C10 Entry Sheet'!$A$16:$K$1015,10,FALSE))</f>
        <v xml:space="preserve"> </v>
      </c>
      <c r="L719" s="209" t="str">
        <f t="shared" ca="1" si="28"/>
        <v/>
      </c>
      <c r="M719" s="318" t="str">
        <f t="shared" ca="1" si="28"/>
        <v/>
      </c>
      <c r="N719" s="322" t="str">
        <f ca="1">IF(($B719=" ")," ",VLOOKUP($B719,'C10 Entry Sheet'!$A$16:$K$1015,11,FALSE))</f>
        <v xml:space="preserve"> </v>
      </c>
    </row>
    <row r="720" spans="1:14" ht="21.75" hidden="1" customHeight="1">
      <c r="A720" s="311">
        <f t="shared" si="29"/>
        <v>704</v>
      </c>
      <c r="B720" s="202" t="str">
        <f ca="1">IF(ISBLANK('C10 Entry Sheet'!A719)," ",CELL("contents",'C10 Entry Sheet'!A719))</f>
        <v xml:space="preserve"> </v>
      </c>
      <c r="C720" s="203" t="str">
        <f ca="1">IF(($B720=" ")," ",VLOOKUP($B720,'C10 Entry Sheet'!$A$16:$K$1015,2,FALSE))</f>
        <v xml:space="preserve"> </v>
      </c>
      <c r="D720" s="203" t="str">
        <f ca="1">IF(($B720=" ")," ",VLOOKUP($B720,'C10 Entry Sheet'!$A$16:$K$1015,3,FALSE))</f>
        <v xml:space="preserve"> </v>
      </c>
      <c r="E720" s="204" t="str">
        <f ca="1">IF(($B720=" ")," ",VLOOKUP($B720,'C10 Entry Sheet'!$A$16:$K$1015,6,FALSE))</f>
        <v xml:space="preserve"> </v>
      </c>
      <c r="F720" s="204" t="str">
        <f ca="1">IF(($B720=" ")," ",VLOOKUP($B720,'C10 Entry Sheet'!$A$16:$K$1015,4,FALSE))</f>
        <v xml:space="preserve"> </v>
      </c>
      <c r="G720" s="204" t="str">
        <f ca="1">IF(($B720=" ")," ",VLOOKUP($B720,'C10 Entry Sheet'!$A$16:$K$1015,5,FALSE))</f>
        <v xml:space="preserve"> </v>
      </c>
      <c r="H720" s="209" t="str">
        <f ca="1">IF(($B720=" "),"",VLOOKUP($B720,'C10 Entry Sheet'!$A$16:$K$1015,7,FALSE))</f>
        <v/>
      </c>
      <c r="I720" s="205" t="str">
        <f ca="1">IF(($B720=" ")," ",VLOOKUP($B720,'C10 Entry Sheet'!$A$16:$K$1015,8,FALSE))</f>
        <v xml:space="preserve"> </v>
      </c>
      <c r="J720" s="205" t="str">
        <f ca="1">IF(($B720=" ")," ",VLOOKUP($B720,'C10 Entry Sheet'!$A$16:$K$1015,9,FALSE))</f>
        <v xml:space="preserve"> </v>
      </c>
      <c r="K720" s="205" t="str">
        <f ca="1">IF(($B720=" ")," ",VLOOKUP($B720,'C10 Entry Sheet'!$A$16:$K$1015,10,FALSE))</f>
        <v xml:space="preserve"> </v>
      </c>
      <c r="L720" s="209" t="str">
        <f t="shared" ref="L720:M783" ca="1" si="30">IF(($B720=" "),"",0)</f>
        <v/>
      </c>
      <c r="M720" s="318" t="str">
        <f t="shared" ca="1" si="30"/>
        <v/>
      </c>
      <c r="N720" s="322" t="str">
        <f ca="1">IF(($B720=" ")," ",VLOOKUP($B720,'C10 Entry Sheet'!$A$16:$K$1015,11,FALSE))</f>
        <v xml:space="preserve"> </v>
      </c>
    </row>
    <row r="721" spans="1:14" ht="21.75" hidden="1" customHeight="1">
      <c r="A721" s="311">
        <f t="shared" si="29"/>
        <v>705</v>
      </c>
      <c r="B721" s="202" t="str">
        <f ca="1">IF(ISBLANK('C10 Entry Sheet'!A720)," ",CELL("contents",'C10 Entry Sheet'!A720))</f>
        <v xml:space="preserve"> </v>
      </c>
      <c r="C721" s="203" t="str">
        <f ca="1">IF(($B721=" ")," ",VLOOKUP($B721,'C10 Entry Sheet'!$A$16:$K$1015,2,FALSE))</f>
        <v xml:space="preserve"> </v>
      </c>
      <c r="D721" s="203" t="str">
        <f ca="1">IF(($B721=" ")," ",VLOOKUP($B721,'C10 Entry Sheet'!$A$16:$K$1015,3,FALSE))</f>
        <v xml:space="preserve"> </v>
      </c>
      <c r="E721" s="204" t="str">
        <f ca="1">IF(($B721=" ")," ",VLOOKUP($B721,'C10 Entry Sheet'!$A$16:$K$1015,6,FALSE))</f>
        <v xml:space="preserve"> </v>
      </c>
      <c r="F721" s="204" t="str">
        <f ca="1">IF(($B721=" ")," ",VLOOKUP($B721,'C10 Entry Sheet'!$A$16:$K$1015,4,FALSE))</f>
        <v xml:space="preserve"> </v>
      </c>
      <c r="G721" s="204" t="str">
        <f ca="1">IF(($B721=" ")," ",VLOOKUP($B721,'C10 Entry Sheet'!$A$16:$K$1015,5,FALSE))</f>
        <v xml:space="preserve"> </v>
      </c>
      <c r="H721" s="209" t="str">
        <f ca="1">IF(($B721=" "),"",VLOOKUP($B721,'C10 Entry Sheet'!$A$16:$K$1015,7,FALSE))</f>
        <v/>
      </c>
      <c r="I721" s="205" t="str">
        <f ca="1">IF(($B721=" ")," ",VLOOKUP($B721,'C10 Entry Sheet'!$A$16:$K$1015,8,FALSE))</f>
        <v xml:space="preserve"> </v>
      </c>
      <c r="J721" s="205" t="str">
        <f ca="1">IF(($B721=" ")," ",VLOOKUP($B721,'C10 Entry Sheet'!$A$16:$K$1015,9,FALSE))</f>
        <v xml:space="preserve"> </v>
      </c>
      <c r="K721" s="205" t="str">
        <f ca="1">IF(($B721=" ")," ",VLOOKUP($B721,'C10 Entry Sheet'!$A$16:$K$1015,10,FALSE))</f>
        <v xml:space="preserve"> </v>
      </c>
      <c r="L721" s="209" t="str">
        <f t="shared" ca="1" si="30"/>
        <v/>
      </c>
      <c r="M721" s="318" t="str">
        <f t="shared" ca="1" si="30"/>
        <v/>
      </c>
      <c r="N721" s="322" t="str">
        <f ca="1">IF(($B721=" ")," ",VLOOKUP($B721,'C10 Entry Sheet'!$A$16:$K$1015,11,FALSE))</f>
        <v xml:space="preserve"> </v>
      </c>
    </row>
    <row r="722" spans="1:14" ht="21.75" hidden="1" customHeight="1">
      <c r="A722" s="311">
        <f t="shared" si="29"/>
        <v>706</v>
      </c>
      <c r="B722" s="202" t="str">
        <f ca="1">IF(ISBLANK('C10 Entry Sheet'!A721)," ",CELL("contents",'C10 Entry Sheet'!A721))</f>
        <v xml:space="preserve"> </v>
      </c>
      <c r="C722" s="203" t="str">
        <f ca="1">IF(($B722=" ")," ",VLOOKUP($B722,'C10 Entry Sheet'!$A$16:$K$1015,2,FALSE))</f>
        <v xml:space="preserve"> </v>
      </c>
      <c r="D722" s="203" t="str">
        <f ca="1">IF(($B722=" ")," ",VLOOKUP($B722,'C10 Entry Sheet'!$A$16:$K$1015,3,FALSE))</f>
        <v xml:space="preserve"> </v>
      </c>
      <c r="E722" s="204" t="str">
        <f ca="1">IF(($B722=" ")," ",VLOOKUP($B722,'C10 Entry Sheet'!$A$16:$K$1015,6,FALSE))</f>
        <v xml:space="preserve"> </v>
      </c>
      <c r="F722" s="204" t="str">
        <f ca="1">IF(($B722=" ")," ",VLOOKUP($B722,'C10 Entry Sheet'!$A$16:$K$1015,4,FALSE))</f>
        <v xml:space="preserve"> </v>
      </c>
      <c r="G722" s="204" t="str">
        <f ca="1">IF(($B722=" ")," ",VLOOKUP($B722,'C10 Entry Sheet'!$A$16:$K$1015,5,FALSE))</f>
        <v xml:space="preserve"> </v>
      </c>
      <c r="H722" s="209" t="str">
        <f ca="1">IF(($B722=" "),"",VLOOKUP($B722,'C10 Entry Sheet'!$A$16:$K$1015,7,FALSE))</f>
        <v/>
      </c>
      <c r="I722" s="205" t="str">
        <f ca="1">IF(($B722=" ")," ",VLOOKUP($B722,'C10 Entry Sheet'!$A$16:$K$1015,8,FALSE))</f>
        <v xml:space="preserve"> </v>
      </c>
      <c r="J722" s="205" t="str">
        <f ca="1">IF(($B722=" ")," ",VLOOKUP($B722,'C10 Entry Sheet'!$A$16:$K$1015,9,FALSE))</f>
        <v xml:space="preserve"> </v>
      </c>
      <c r="K722" s="205" t="str">
        <f ca="1">IF(($B722=" ")," ",VLOOKUP($B722,'C10 Entry Sheet'!$A$16:$K$1015,10,FALSE))</f>
        <v xml:space="preserve"> </v>
      </c>
      <c r="L722" s="209" t="str">
        <f t="shared" ca="1" si="30"/>
        <v/>
      </c>
      <c r="M722" s="318" t="str">
        <f t="shared" ca="1" si="30"/>
        <v/>
      </c>
      <c r="N722" s="322" t="str">
        <f ca="1">IF(($B722=" ")," ",VLOOKUP($B722,'C10 Entry Sheet'!$A$16:$K$1015,11,FALSE))</f>
        <v xml:space="preserve"> </v>
      </c>
    </row>
    <row r="723" spans="1:14" ht="21.75" hidden="1" customHeight="1">
      <c r="A723" s="311">
        <f t="shared" si="29"/>
        <v>707</v>
      </c>
      <c r="B723" s="202" t="str">
        <f ca="1">IF(ISBLANK('C10 Entry Sheet'!A722)," ",CELL("contents",'C10 Entry Sheet'!A722))</f>
        <v xml:space="preserve"> </v>
      </c>
      <c r="C723" s="203" t="str">
        <f ca="1">IF(($B723=" ")," ",VLOOKUP($B723,'C10 Entry Sheet'!$A$16:$K$1015,2,FALSE))</f>
        <v xml:space="preserve"> </v>
      </c>
      <c r="D723" s="203" t="str">
        <f ca="1">IF(($B723=" ")," ",VLOOKUP($B723,'C10 Entry Sheet'!$A$16:$K$1015,3,FALSE))</f>
        <v xml:space="preserve"> </v>
      </c>
      <c r="E723" s="204" t="str">
        <f ca="1">IF(($B723=" ")," ",VLOOKUP($B723,'C10 Entry Sheet'!$A$16:$K$1015,6,FALSE))</f>
        <v xml:space="preserve"> </v>
      </c>
      <c r="F723" s="204" t="str">
        <f ca="1">IF(($B723=" ")," ",VLOOKUP($B723,'C10 Entry Sheet'!$A$16:$K$1015,4,FALSE))</f>
        <v xml:space="preserve"> </v>
      </c>
      <c r="G723" s="204" t="str">
        <f ca="1">IF(($B723=" ")," ",VLOOKUP($B723,'C10 Entry Sheet'!$A$16:$K$1015,5,FALSE))</f>
        <v xml:space="preserve"> </v>
      </c>
      <c r="H723" s="209" t="str">
        <f ca="1">IF(($B723=" "),"",VLOOKUP($B723,'C10 Entry Sheet'!$A$16:$K$1015,7,FALSE))</f>
        <v/>
      </c>
      <c r="I723" s="205" t="str">
        <f ca="1">IF(($B723=" ")," ",VLOOKUP($B723,'C10 Entry Sheet'!$A$16:$K$1015,8,FALSE))</f>
        <v xml:space="preserve"> </v>
      </c>
      <c r="J723" s="205" t="str">
        <f ca="1">IF(($B723=" ")," ",VLOOKUP($B723,'C10 Entry Sheet'!$A$16:$K$1015,9,FALSE))</f>
        <v xml:space="preserve"> </v>
      </c>
      <c r="K723" s="205" t="str">
        <f ca="1">IF(($B723=" ")," ",VLOOKUP($B723,'C10 Entry Sheet'!$A$16:$K$1015,10,FALSE))</f>
        <v xml:space="preserve"> </v>
      </c>
      <c r="L723" s="209" t="str">
        <f t="shared" ca="1" si="30"/>
        <v/>
      </c>
      <c r="M723" s="318" t="str">
        <f t="shared" ca="1" si="30"/>
        <v/>
      </c>
      <c r="N723" s="322" t="str">
        <f ca="1">IF(($B723=" ")," ",VLOOKUP($B723,'C10 Entry Sheet'!$A$16:$K$1015,11,FALSE))</f>
        <v xml:space="preserve"> </v>
      </c>
    </row>
    <row r="724" spans="1:14" ht="21.75" hidden="1" customHeight="1">
      <c r="A724" s="311">
        <f t="shared" si="29"/>
        <v>708</v>
      </c>
      <c r="B724" s="202" t="str">
        <f ca="1">IF(ISBLANK('C10 Entry Sheet'!A723)," ",CELL("contents",'C10 Entry Sheet'!A723))</f>
        <v xml:space="preserve"> </v>
      </c>
      <c r="C724" s="203" t="str">
        <f ca="1">IF(($B724=" ")," ",VLOOKUP($B724,'C10 Entry Sheet'!$A$16:$K$1015,2,FALSE))</f>
        <v xml:space="preserve"> </v>
      </c>
      <c r="D724" s="203" t="str">
        <f ca="1">IF(($B724=" ")," ",VLOOKUP($B724,'C10 Entry Sheet'!$A$16:$K$1015,3,FALSE))</f>
        <v xml:space="preserve"> </v>
      </c>
      <c r="E724" s="204" t="str">
        <f ca="1">IF(($B724=" ")," ",VLOOKUP($B724,'C10 Entry Sheet'!$A$16:$K$1015,6,FALSE))</f>
        <v xml:space="preserve"> </v>
      </c>
      <c r="F724" s="204" t="str">
        <f ca="1">IF(($B724=" ")," ",VLOOKUP($B724,'C10 Entry Sheet'!$A$16:$K$1015,4,FALSE))</f>
        <v xml:space="preserve"> </v>
      </c>
      <c r="G724" s="204" t="str">
        <f ca="1">IF(($B724=" ")," ",VLOOKUP($B724,'C10 Entry Sheet'!$A$16:$K$1015,5,FALSE))</f>
        <v xml:space="preserve"> </v>
      </c>
      <c r="H724" s="209" t="str">
        <f ca="1">IF(($B724=" "),"",VLOOKUP($B724,'C10 Entry Sheet'!$A$16:$K$1015,7,FALSE))</f>
        <v/>
      </c>
      <c r="I724" s="205" t="str">
        <f ca="1">IF(($B724=" ")," ",VLOOKUP($B724,'C10 Entry Sheet'!$A$16:$K$1015,8,FALSE))</f>
        <v xml:space="preserve"> </v>
      </c>
      <c r="J724" s="205" t="str">
        <f ca="1">IF(($B724=" ")," ",VLOOKUP($B724,'C10 Entry Sheet'!$A$16:$K$1015,9,FALSE))</f>
        <v xml:space="preserve"> </v>
      </c>
      <c r="K724" s="205" t="str">
        <f ca="1">IF(($B724=" ")," ",VLOOKUP($B724,'C10 Entry Sheet'!$A$16:$K$1015,10,FALSE))</f>
        <v xml:space="preserve"> </v>
      </c>
      <c r="L724" s="209" t="str">
        <f t="shared" ca="1" si="30"/>
        <v/>
      </c>
      <c r="M724" s="318" t="str">
        <f t="shared" ca="1" si="30"/>
        <v/>
      </c>
      <c r="N724" s="322" t="str">
        <f ca="1">IF(($B724=" ")," ",VLOOKUP($B724,'C10 Entry Sheet'!$A$16:$K$1015,11,FALSE))</f>
        <v xml:space="preserve"> </v>
      </c>
    </row>
    <row r="725" spans="1:14" ht="21.75" hidden="1" customHeight="1">
      <c r="A725" s="311">
        <f t="shared" si="29"/>
        <v>709</v>
      </c>
      <c r="B725" s="202" t="str">
        <f ca="1">IF(ISBLANK('C10 Entry Sheet'!A724)," ",CELL("contents",'C10 Entry Sheet'!A724))</f>
        <v xml:space="preserve"> </v>
      </c>
      <c r="C725" s="203" t="str">
        <f ca="1">IF(($B725=" ")," ",VLOOKUP($B725,'C10 Entry Sheet'!$A$16:$K$1015,2,FALSE))</f>
        <v xml:space="preserve"> </v>
      </c>
      <c r="D725" s="203" t="str">
        <f ca="1">IF(($B725=" ")," ",VLOOKUP($B725,'C10 Entry Sheet'!$A$16:$K$1015,3,FALSE))</f>
        <v xml:space="preserve"> </v>
      </c>
      <c r="E725" s="204" t="str">
        <f ca="1">IF(($B725=" ")," ",VLOOKUP($B725,'C10 Entry Sheet'!$A$16:$K$1015,6,FALSE))</f>
        <v xml:space="preserve"> </v>
      </c>
      <c r="F725" s="204" t="str">
        <f ca="1">IF(($B725=" ")," ",VLOOKUP($B725,'C10 Entry Sheet'!$A$16:$K$1015,4,FALSE))</f>
        <v xml:space="preserve"> </v>
      </c>
      <c r="G725" s="204" t="str">
        <f ca="1">IF(($B725=" ")," ",VLOOKUP($B725,'C10 Entry Sheet'!$A$16:$K$1015,5,FALSE))</f>
        <v xml:space="preserve"> </v>
      </c>
      <c r="H725" s="209" t="str">
        <f ca="1">IF(($B725=" "),"",VLOOKUP($B725,'C10 Entry Sheet'!$A$16:$K$1015,7,FALSE))</f>
        <v/>
      </c>
      <c r="I725" s="205" t="str">
        <f ca="1">IF(($B725=" ")," ",VLOOKUP($B725,'C10 Entry Sheet'!$A$16:$K$1015,8,FALSE))</f>
        <v xml:space="preserve"> </v>
      </c>
      <c r="J725" s="205" t="str">
        <f ca="1">IF(($B725=" ")," ",VLOOKUP($B725,'C10 Entry Sheet'!$A$16:$K$1015,9,FALSE))</f>
        <v xml:space="preserve"> </v>
      </c>
      <c r="K725" s="205" t="str">
        <f ca="1">IF(($B725=" ")," ",VLOOKUP($B725,'C10 Entry Sheet'!$A$16:$K$1015,10,FALSE))</f>
        <v xml:space="preserve"> </v>
      </c>
      <c r="L725" s="209" t="str">
        <f t="shared" ca="1" si="30"/>
        <v/>
      </c>
      <c r="M725" s="318" t="str">
        <f t="shared" ca="1" si="30"/>
        <v/>
      </c>
      <c r="N725" s="322" t="str">
        <f ca="1">IF(($B725=" ")," ",VLOOKUP($B725,'C10 Entry Sheet'!$A$16:$K$1015,11,FALSE))</f>
        <v xml:space="preserve"> </v>
      </c>
    </row>
    <row r="726" spans="1:14" ht="21.75" hidden="1" customHeight="1">
      <c r="A726" s="311">
        <f t="shared" si="29"/>
        <v>710</v>
      </c>
      <c r="B726" s="202" t="str">
        <f ca="1">IF(ISBLANK('C10 Entry Sheet'!A725)," ",CELL("contents",'C10 Entry Sheet'!A725))</f>
        <v xml:space="preserve"> </v>
      </c>
      <c r="C726" s="203" t="str">
        <f ca="1">IF(($B726=" ")," ",VLOOKUP($B726,'C10 Entry Sheet'!$A$16:$K$1015,2,FALSE))</f>
        <v xml:space="preserve"> </v>
      </c>
      <c r="D726" s="203" t="str">
        <f ca="1">IF(($B726=" ")," ",VLOOKUP($B726,'C10 Entry Sheet'!$A$16:$K$1015,3,FALSE))</f>
        <v xml:space="preserve"> </v>
      </c>
      <c r="E726" s="204" t="str">
        <f ca="1">IF(($B726=" ")," ",VLOOKUP($B726,'C10 Entry Sheet'!$A$16:$K$1015,6,FALSE))</f>
        <v xml:space="preserve"> </v>
      </c>
      <c r="F726" s="204" t="str">
        <f ca="1">IF(($B726=" ")," ",VLOOKUP($B726,'C10 Entry Sheet'!$A$16:$K$1015,4,FALSE))</f>
        <v xml:space="preserve"> </v>
      </c>
      <c r="G726" s="204" t="str">
        <f ca="1">IF(($B726=" ")," ",VLOOKUP($B726,'C10 Entry Sheet'!$A$16:$K$1015,5,FALSE))</f>
        <v xml:space="preserve"> </v>
      </c>
      <c r="H726" s="209" t="str">
        <f ca="1">IF(($B726=" "),"",VLOOKUP($B726,'C10 Entry Sheet'!$A$16:$K$1015,7,FALSE))</f>
        <v/>
      </c>
      <c r="I726" s="205" t="str">
        <f ca="1">IF(($B726=" ")," ",VLOOKUP($B726,'C10 Entry Sheet'!$A$16:$K$1015,8,FALSE))</f>
        <v xml:space="preserve"> </v>
      </c>
      <c r="J726" s="205" t="str">
        <f ca="1">IF(($B726=" ")," ",VLOOKUP($B726,'C10 Entry Sheet'!$A$16:$K$1015,9,FALSE))</f>
        <v xml:space="preserve"> </v>
      </c>
      <c r="K726" s="205" t="str">
        <f ca="1">IF(($B726=" ")," ",VLOOKUP($B726,'C10 Entry Sheet'!$A$16:$K$1015,10,FALSE))</f>
        <v xml:space="preserve"> </v>
      </c>
      <c r="L726" s="209" t="str">
        <f t="shared" ca="1" si="30"/>
        <v/>
      </c>
      <c r="M726" s="318" t="str">
        <f t="shared" ca="1" si="30"/>
        <v/>
      </c>
      <c r="N726" s="322" t="str">
        <f ca="1">IF(($B726=" ")," ",VLOOKUP($B726,'C10 Entry Sheet'!$A$16:$K$1015,11,FALSE))</f>
        <v xml:space="preserve"> </v>
      </c>
    </row>
    <row r="727" spans="1:14" ht="21.75" hidden="1" customHeight="1">
      <c r="A727" s="311">
        <f t="shared" si="29"/>
        <v>711</v>
      </c>
      <c r="B727" s="202" t="str">
        <f ca="1">IF(ISBLANK('C10 Entry Sheet'!A726)," ",CELL("contents",'C10 Entry Sheet'!A726))</f>
        <v xml:space="preserve"> </v>
      </c>
      <c r="C727" s="203" t="str">
        <f ca="1">IF(($B727=" ")," ",VLOOKUP($B727,'C10 Entry Sheet'!$A$16:$K$1015,2,FALSE))</f>
        <v xml:space="preserve"> </v>
      </c>
      <c r="D727" s="203" t="str">
        <f ca="1">IF(($B727=" ")," ",VLOOKUP($B727,'C10 Entry Sheet'!$A$16:$K$1015,3,FALSE))</f>
        <v xml:space="preserve"> </v>
      </c>
      <c r="E727" s="204" t="str">
        <f ca="1">IF(($B727=" ")," ",VLOOKUP($B727,'C10 Entry Sheet'!$A$16:$K$1015,6,FALSE))</f>
        <v xml:space="preserve"> </v>
      </c>
      <c r="F727" s="204" t="str">
        <f ca="1">IF(($B727=" ")," ",VLOOKUP($B727,'C10 Entry Sheet'!$A$16:$K$1015,4,FALSE))</f>
        <v xml:space="preserve"> </v>
      </c>
      <c r="G727" s="204" t="str">
        <f ca="1">IF(($B727=" ")," ",VLOOKUP($B727,'C10 Entry Sheet'!$A$16:$K$1015,5,FALSE))</f>
        <v xml:space="preserve"> </v>
      </c>
      <c r="H727" s="209" t="str">
        <f ca="1">IF(($B727=" "),"",VLOOKUP($B727,'C10 Entry Sheet'!$A$16:$K$1015,7,FALSE))</f>
        <v/>
      </c>
      <c r="I727" s="205" t="str">
        <f ca="1">IF(($B727=" ")," ",VLOOKUP($B727,'C10 Entry Sheet'!$A$16:$K$1015,8,FALSE))</f>
        <v xml:space="preserve"> </v>
      </c>
      <c r="J727" s="205" t="str">
        <f ca="1">IF(($B727=" ")," ",VLOOKUP($B727,'C10 Entry Sheet'!$A$16:$K$1015,9,FALSE))</f>
        <v xml:space="preserve"> </v>
      </c>
      <c r="K727" s="205" t="str">
        <f ca="1">IF(($B727=" ")," ",VLOOKUP($B727,'C10 Entry Sheet'!$A$16:$K$1015,10,FALSE))</f>
        <v xml:space="preserve"> </v>
      </c>
      <c r="L727" s="209" t="str">
        <f t="shared" ca="1" si="30"/>
        <v/>
      </c>
      <c r="M727" s="318" t="str">
        <f t="shared" ca="1" si="30"/>
        <v/>
      </c>
      <c r="N727" s="322" t="str">
        <f ca="1">IF(($B727=" ")," ",VLOOKUP($B727,'C10 Entry Sheet'!$A$16:$K$1015,11,FALSE))</f>
        <v xml:space="preserve"> </v>
      </c>
    </row>
    <row r="728" spans="1:14" ht="21.75" hidden="1" customHeight="1">
      <c r="A728" s="311">
        <f t="shared" si="29"/>
        <v>712</v>
      </c>
      <c r="B728" s="202" t="str">
        <f ca="1">IF(ISBLANK('C10 Entry Sheet'!A727)," ",CELL("contents",'C10 Entry Sheet'!A727))</f>
        <v xml:space="preserve"> </v>
      </c>
      <c r="C728" s="203" t="str">
        <f ca="1">IF(($B728=" ")," ",VLOOKUP($B728,'C10 Entry Sheet'!$A$16:$K$1015,2,FALSE))</f>
        <v xml:space="preserve"> </v>
      </c>
      <c r="D728" s="203" t="str">
        <f ca="1">IF(($B728=" ")," ",VLOOKUP($B728,'C10 Entry Sheet'!$A$16:$K$1015,3,FALSE))</f>
        <v xml:space="preserve"> </v>
      </c>
      <c r="E728" s="204" t="str">
        <f ca="1">IF(($B728=" ")," ",VLOOKUP($B728,'C10 Entry Sheet'!$A$16:$K$1015,6,FALSE))</f>
        <v xml:space="preserve"> </v>
      </c>
      <c r="F728" s="204" t="str">
        <f ca="1">IF(($B728=" ")," ",VLOOKUP($B728,'C10 Entry Sheet'!$A$16:$K$1015,4,FALSE))</f>
        <v xml:space="preserve"> </v>
      </c>
      <c r="G728" s="204" t="str">
        <f ca="1">IF(($B728=" ")," ",VLOOKUP($B728,'C10 Entry Sheet'!$A$16:$K$1015,5,FALSE))</f>
        <v xml:space="preserve"> </v>
      </c>
      <c r="H728" s="209" t="str">
        <f ca="1">IF(($B728=" "),"",VLOOKUP($B728,'C10 Entry Sheet'!$A$16:$K$1015,7,FALSE))</f>
        <v/>
      </c>
      <c r="I728" s="205" t="str">
        <f ca="1">IF(($B728=" ")," ",VLOOKUP($B728,'C10 Entry Sheet'!$A$16:$K$1015,8,FALSE))</f>
        <v xml:space="preserve"> </v>
      </c>
      <c r="J728" s="205" t="str">
        <f ca="1">IF(($B728=" ")," ",VLOOKUP($B728,'C10 Entry Sheet'!$A$16:$K$1015,9,FALSE))</f>
        <v xml:space="preserve"> </v>
      </c>
      <c r="K728" s="205" t="str">
        <f ca="1">IF(($B728=" ")," ",VLOOKUP($B728,'C10 Entry Sheet'!$A$16:$K$1015,10,FALSE))</f>
        <v xml:space="preserve"> </v>
      </c>
      <c r="L728" s="209" t="str">
        <f t="shared" ca="1" si="30"/>
        <v/>
      </c>
      <c r="M728" s="318" t="str">
        <f t="shared" ca="1" si="30"/>
        <v/>
      </c>
      <c r="N728" s="322" t="str">
        <f ca="1">IF(($B728=" ")," ",VLOOKUP($B728,'C10 Entry Sheet'!$A$16:$K$1015,11,FALSE))</f>
        <v xml:space="preserve"> </v>
      </c>
    </row>
    <row r="729" spans="1:14" ht="21.75" hidden="1" customHeight="1">
      <c r="A729" s="311">
        <f t="shared" si="29"/>
        <v>713</v>
      </c>
      <c r="B729" s="202" t="str">
        <f ca="1">IF(ISBLANK('C10 Entry Sheet'!A728)," ",CELL("contents",'C10 Entry Sheet'!A728))</f>
        <v xml:space="preserve"> </v>
      </c>
      <c r="C729" s="203" t="str">
        <f ca="1">IF(($B729=" ")," ",VLOOKUP($B729,'C10 Entry Sheet'!$A$16:$K$1015,2,FALSE))</f>
        <v xml:space="preserve"> </v>
      </c>
      <c r="D729" s="203" t="str">
        <f ca="1">IF(($B729=" ")," ",VLOOKUP($B729,'C10 Entry Sheet'!$A$16:$K$1015,3,FALSE))</f>
        <v xml:space="preserve"> </v>
      </c>
      <c r="E729" s="204" t="str">
        <f ca="1">IF(($B729=" ")," ",VLOOKUP($B729,'C10 Entry Sheet'!$A$16:$K$1015,6,FALSE))</f>
        <v xml:space="preserve"> </v>
      </c>
      <c r="F729" s="204" t="str">
        <f ca="1">IF(($B729=" ")," ",VLOOKUP($B729,'C10 Entry Sheet'!$A$16:$K$1015,4,FALSE))</f>
        <v xml:space="preserve"> </v>
      </c>
      <c r="G729" s="204" t="str">
        <f ca="1">IF(($B729=" ")," ",VLOOKUP($B729,'C10 Entry Sheet'!$A$16:$K$1015,5,FALSE))</f>
        <v xml:space="preserve"> </v>
      </c>
      <c r="H729" s="209" t="str">
        <f ca="1">IF(($B729=" "),"",VLOOKUP($B729,'C10 Entry Sheet'!$A$16:$K$1015,7,FALSE))</f>
        <v/>
      </c>
      <c r="I729" s="205" t="str">
        <f ca="1">IF(($B729=" ")," ",VLOOKUP($B729,'C10 Entry Sheet'!$A$16:$K$1015,8,FALSE))</f>
        <v xml:space="preserve"> </v>
      </c>
      <c r="J729" s="205" t="str">
        <f ca="1">IF(($B729=" ")," ",VLOOKUP($B729,'C10 Entry Sheet'!$A$16:$K$1015,9,FALSE))</f>
        <v xml:space="preserve"> </v>
      </c>
      <c r="K729" s="205" t="str">
        <f ca="1">IF(($B729=" ")," ",VLOOKUP($B729,'C10 Entry Sheet'!$A$16:$K$1015,10,FALSE))</f>
        <v xml:space="preserve"> </v>
      </c>
      <c r="L729" s="209" t="str">
        <f t="shared" ca="1" si="30"/>
        <v/>
      </c>
      <c r="M729" s="318" t="str">
        <f t="shared" ca="1" si="30"/>
        <v/>
      </c>
      <c r="N729" s="322" t="str">
        <f ca="1">IF(($B729=" ")," ",VLOOKUP($B729,'C10 Entry Sheet'!$A$16:$K$1015,11,FALSE))</f>
        <v xml:space="preserve"> </v>
      </c>
    </row>
    <row r="730" spans="1:14" ht="21.75" hidden="1" customHeight="1">
      <c r="A730" s="311">
        <f t="shared" si="29"/>
        <v>714</v>
      </c>
      <c r="B730" s="202" t="str">
        <f ca="1">IF(ISBLANK('C10 Entry Sheet'!A729)," ",CELL("contents",'C10 Entry Sheet'!A729))</f>
        <v xml:space="preserve"> </v>
      </c>
      <c r="C730" s="203" t="str">
        <f ca="1">IF(($B730=" ")," ",VLOOKUP($B730,'C10 Entry Sheet'!$A$16:$K$1015,2,FALSE))</f>
        <v xml:space="preserve"> </v>
      </c>
      <c r="D730" s="203" t="str">
        <f ca="1">IF(($B730=" ")," ",VLOOKUP($B730,'C10 Entry Sheet'!$A$16:$K$1015,3,FALSE))</f>
        <v xml:space="preserve"> </v>
      </c>
      <c r="E730" s="204" t="str">
        <f ca="1">IF(($B730=" ")," ",VLOOKUP($B730,'C10 Entry Sheet'!$A$16:$K$1015,6,FALSE))</f>
        <v xml:space="preserve"> </v>
      </c>
      <c r="F730" s="204" t="str">
        <f ca="1">IF(($B730=" ")," ",VLOOKUP($B730,'C10 Entry Sheet'!$A$16:$K$1015,4,FALSE))</f>
        <v xml:space="preserve"> </v>
      </c>
      <c r="G730" s="204" t="str">
        <f ca="1">IF(($B730=" ")," ",VLOOKUP($B730,'C10 Entry Sheet'!$A$16:$K$1015,5,FALSE))</f>
        <v xml:space="preserve"> </v>
      </c>
      <c r="H730" s="209" t="str">
        <f ca="1">IF(($B730=" "),"",VLOOKUP($B730,'C10 Entry Sheet'!$A$16:$K$1015,7,FALSE))</f>
        <v/>
      </c>
      <c r="I730" s="205" t="str">
        <f ca="1">IF(($B730=" ")," ",VLOOKUP($B730,'C10 Entry Sheet'!$A$16:$K$1015,8,FALSE))</f>
        <v xml:space="preserve"> </v>
      </c>
      <c r="J730" s="205" t="str">
        <f ca="1">IF(($B730=" ")," ",VLOOKUP($B730,'C10 Entry Sheet'!$A$16:$K$1015,9,FALSE))</f>
        <v xml:space="preserve"> </v>
      </c>
      <c r="K730" s="205" t="str">
        <f ca="1">IF(($B730=" ")," ",VLOOKUP($B730,'C10 Entry Sheet'!$A$16:$K$1015,10,FALSE))</f>
        <v xml:space="preserve"> </v>
      </c>
      <c r="L730" s="209" t="str">
        <f t="shared" ca="1" si="30"/>
        <v/>
      </c>
      <c r="M730" s="318" t="str">
        <f t="shared" ca="1" si="30"/>
        <v/>
      </c>
      <c r="N730" s="322" t="str">
        <f ca="1">IF(($B730=" ")," ",VLOOKUP($B730,'C10 Entry Sheet'!$A$16:$K$1015,11,FALSE))</f>
        <v xml:space="preserve"> </v>
      </c>
    </row>
    <row r="731" spans="1:14" ht="21.75" hidden="1" customHeight="1">
      <c r="A731" s="311">
        <f t="shared" si="29"/>
        <v>715</v>
      </c>
      <c r="B731" s="202" t="str">
        <f ca="1">IF(ISBLANK('C10 Entry Sheet'!A730)," ",CELL("contents",'C10 Entry Sheet'!A730))</f>
        <v xml:space="preserve"> </v>
      </c>
      <c r="C731" s="203" t="str">
        <f ca="1">IF(($B731=" ")," ",VLOOKUP($B731,'C10 Entry Sheet'!$A$16:$K$1015,2,FALSE))</f>
        <v xml:space="preserve"> </v>
      </c>
      <c r="D731" s="203" t="str">
        <f ca="1">IF(($B731=" ")," ",VLOOKUP($B731,'C10 Entry Sheet'!$A$16:$K$1015,3,FALSE))</f>
        <v xml:space="preserve"> </v>
      </c>
      <c r="E731" s="204" t="str">
        <f ca="1">IF(($B731=" ")," ",VLOOKUP($B731,'C10 Entry Sheet'!$A$16:$K$1015,6,FALSE))</f>
        <v xml:space="preserve"> </v>
      </c>
      <c r="F731" s="204" t="str">
        <f ca="1">IF(($B731=" ")," ",VLOOKUP($B731,'C10 Entry Sheet'!$A$16:$K$1015,4,FALSE))</f>
        <v xml:space="preserve"> </v>
      </c>
      <c r="G731" s="204" t="str">
        <f ca="1">IF(($B731=" ")," ",VLOOKUP($B731,'C10 Entry Sheet'!$A$16:$K$1015,5,FALSE))</f>
        <v xml:space="preserve"> </v>
      </c>
      <c r="H731" s="209" t="str">
        <f ca="1">IF(($B731=" "),"",VLOOKUP($B731,'C10 Entry Sheet'!$A$16:$K$1015,7,FALSE))</f>
        <v/>
      </c>
      <c r="I731" s="205" t="str">
        <f ca="1">IF(($B731=" ")," ",VLOOKUP($B731,'C10 Entry Sheet'!$A$16:$K$1015,8,FALSE))</f>
        <v xml:space="preserve"> </v>
      </c>
      <c r="J731" s="205" t="str">
        <f ca="1">IF(($B731=" ")," ",VLOOKUP($B731,'C10 Entry Sheet'!$A$16:$K$1015,9,FALSE))</f>
        <v xml:space="preserve"> </v>
      </c>
      <c r="K731" s="205" t="str">
        <f ca="1">IF(($B731=" ")," ",VLOOKUP($B731,'C10 Entry Sheet'!$A$16:$K$1015,10,FALSE))</f>
        <v xml:space="preserve"> </v>
      </c>
      <c r="L731" s="209" t="str">
        <f t="shared" ca="1" si="30"/>
        <v/>
      </c>
      <c r="M731" s="318" t="str">
        <f t="shared" ca="1" si="30"/>
        <v/>
      </c>
      <c r="N731" s="322" t="str">
        <f ca="1">IF(($B731=" ")," ",VLOOKUP($B731,'C10 Entry Sheet'!$A$16:$K$1015,11,FALSE))</f>
        <v xml:space="preserve"> </v>
      </c>
    </row>
    <row r="732" spans="1:14" ht="21.75" hidden="1" customHeight="1">
      <c r="A732" s="311">
        <f t="shared" si="29"/>
        <v>716</v>
      </c>
      <c r="B732" s="202" t="str">
        <f ca="1">IF(ISBLANK('C10 Entry Sheet'!A731)," ",CELL("contents",'C10 Entry Sheet'!A731))</f>
        <v xml:space="preserve"> </v>
      </c>
      <c r="C732" s="203" t="str">
        <f ca="1">IF(($B732=" ")," ",VLOOKUP($B732,'C10 Entry Sheet'!$A$16:$K$1015,2,FALSE))</f>
        <v xml:space="preserve"> </v>
      </c>
      <c r="D732" s="203" t="str">
        <f ca="1">IF(($B732=" ")," ",VLOOKUP($B732,'C10 Entry Sheet'!$A$16:$K$1015,3,FALSE))</f>
        <v xml:space="preserve"> </v>
      </c>
      <c r="E732" s="204" t="str">
        <f ca="1">IF(($B732=" ")," ",VLOOKUP($B732,'C10 Entry Sheet'!$A$16:$K$1015,6,FALSE))</f>
        <v xml:space="preserve"> </v>
      </c>
      <c r="F732" s="204" t="str">
        <f ca="1">IF(($B732=" ")," ",VLOOKUP($B732,'C10 Entry Sheet'!$A$16:$K$1015,4,FALSE))</f>
        <v xml:space="preserve"> </v>
      </c>
      <c r="G732" s="204" t="str">
        <f ca="1">IF(($B732=" ")," ",VLOOKUP($B732,'C10 Entry Sheet'!$A$16:$K$1015,5,FALSE))</f>
        <v xml:space="preserve"> </v>
      </c>
      <c r="H732" s="209" t="str">
        <f ca="1">IF(($B732=" "),"",VLOOKUP($B732,'C10 Entry Sheet'!$A$16:$K$1015,7,FALSE))</f>
        <v/>
      </c>
      <c r="I732" s="205" t="str">
        <f ca="1">IF(($B732=" ")," ",VLOOKUP($B732,'C10 Entry Sheet'!$A$16:$K$1015,8,FALSE))</f>
        <v xml:space="preserve"> </v>
      </c>
      <c r="J732" s="205" t="str">
        <f ca="1">IF(($B732=" ")," ",VLOOKUP($B732,'C10 Entry Sheet'!$A$16:$K$1015,9,FALSE))</f>
        <v xml:space="preserve"> </v>
      </c>
      <c r="K732" s="205" t="str">
        <f ca="1">IF(($B732=" ")," ",VLOOKUP($B732,'C10 Entry Sheet'!$A$16:$K$1015,10,FALSE))</f>
        <v xml:space="preserve"> </v>
      </c>
      <c r="L732" s="209" t="str">
        <f t="shared" ca="1" si="30"/>
        <v/>
      </c>
      <c r="M732" s="318" t="str">
        <f t="shared" ca="1" si="30"/>
        <v/>
      </c>
      <c r="N732" s="322" t="str">
        <f ca="1">IF(($B732=" ")," ",VLOOKUP($B732,'C10 Entry Sheet'!$A$16:$K$1015,11,FALSE))</f>
        <v xml:space="preserve"> </v>
      </c>
    </row>
    <row r="733" spans="1:14" ht="21.75" hidden="1" customHeight="1">
      <c r="A733" s="311">
        <f t="shared" si="29"/>
        <v>717</v>
      </c>
      <c r="B733" s="202" t="str">
        <f ca="1">IF(ISBLANK('C10 Entry Sheet'!A732)," ",CELL("contents",'C10 Entry Sheet'!A732))</f>
        <v xml:space="preserve"> </v>
      </c>
      <c r="C733" s="203" t="str">
        <f ca="1">IF(($B733=" ")," ",VLOOKUP($B733,'C10 Entry Sheet'!$A$16:$K$1015,2,FALSE))</f>
        <v xml:space="preserve"> </v>
      </c>
      <c r="D733" s="203" t="str">
        <f ca="1">IF(($B733=" ")," ",VLOOKUP($B733,'C10 Entry Sheet'!$A$16:$K$1015,3,FALSE))</f>
        <v xml:space="preserve"> </v>
      </c>
      <c r="E733" s="204" t="str">
        <f ca="1">IF(($B733=" ")," ",VLOOKUP($B733,'C10 Entry Sheet'!$A$16:$K$1015,6,FALSE))</f>
        <v xml:space="preserve"> </v>
      </c>
      <c r="F733" s="204" t="str">
        <f ca="1">IF(($B733=" ")," ",VLOOKUP($B733,'C10 Entry Sheet'!$A$16:$K$1015,4,FALSE))</f>
        <v xml:space="preserve"> </v>
      </c>
      <c r="G733" s="204" t="str">
        <f ca="1">IF(($B733=" ")," ",VLOOKUP($B733,'C10 Entry Sheet'!$A$16:$K$1015,5,FALSE))</f>
        <v xml:space="preserve"> </v>
      </c>
      <c r="H733" s="209" t="str">
        <f ca="1">IF(($B733=" "),"",VLOOKUP($B733,'C10 Entry Sheet'!$A$16:$K$1015,7,FALSE))</f>
        <v/>
      </c>
      <c r="I733" s="205" t="str">
        <f ca="1">IF(($B733=" ")," ",VLOOKUP($B733,'C10 Entry Sheet'!$A$16:$K$1015,8,FALSE))</f>
        <v xml:space="preserve"> </v>
      </c>
      <c r="J733" s="205" t="str">
        <f ca="1">IF(($B733=" ")," ",VLOOKUP($B733,'C10 Entry Sheet'!$A$16:$K$1015,9,FALSE))</f>
        <v xml:space="preserve"> </v>
      </c>
      <c r="K733" s="205" t="str">
        <f ca="1">IF(($B733=" ")," ",VLOOKUP($B733,'C10 Entry Sheet'!$A$16:$K$1015,10,FALSE))</f>
        <v xml:space="preserve"> </v>
      </c>
      <c r="L733" s="209" t="str">
        <f t="shared" ca="1" si="30"/>
        <v/>
      </c>
      <c r="M733" s="318" t="str">
        <f t="shared" ca="1" si="30"/>
        <v/>
      </c>
      <c r="N733" s="322" t="str">
        <f ca="1">IF(($B733=" ")," ",VLOOKUP($B733,'C10 Entry Sheet'!$A$16:$K$1015,11,FALSE))</f>
        <v xml:space="preserve"> </v>
      </c>
    </row>
    <row r="734" spans="1:14" ht="21.75" hidden="1" customHeight="1">
      <c r="A734" s="311">
        <f t="shared" si="29"/>
        <v>718</v>
      </c>
      <c r="B734" s="202" t="str">
        <f ca="1">IF(ISBLANK('C10 Entry Sheet'!A733)," ",CELL("contents",'C10 Entry Sheet'!A733))</f>
        <v xml:space="preserve"> </v>
      </c>
      <c r="C734" s="203" t="str">
        <f ca="1">IF(($B734=" ")," ",VLOOKUP($B734,'C10 Entry Sheet'!$A$16:$K$1015,2,FALSE))</f>
        <v xml:space="preserve"> </v>
      </c>
      <c r="D734" s="203" t="str">
        <f ca="1">IF(($B734=" ")," ",VLOOKUP($B734,'C10 Entry Sheet'!$A$16:$K$1015,3,FALSE))</f>
        <v xml:space="preserve"> </v>
      </c>
      <c r="E734" s="204" t="str">
        <f ca="1">IF(($B734=" ")," ",VLOOKUP($B734,'C10 Entry Sheet'!$A$16:$K$1015,6,FALSE))</f>
        <v xml:space="preserve"> </v>
      </c>
      <c r="F734" s="204" t="str">
        <f ca="1">IF(($B734=" ")," ",VLOOKUP($B734,'C10 Entry Sheet'!$A$16:$K$1015,4,FALSE))</f>
        <v xml:space="preserve"> </v>
      </c>
      <c r="G734" s="204" t="str">
        <f ca="1">IF(($B734=" ")," ",VLOOKUP($B734,'C10 Entry Sheet'!$A$16:$K$1015,5,FALSE))</f>
        <v xml:space="preserve"> </v>
      </c>
      <c r="H734" s="209" t="str">
        <f ca="1">IF(($B734=" "),"",VLOOKUP($B734,'C10 Entry Sheet'!$A$16:$K$1015,7,FALSE))</f>
        <v/>
      </c>
      <c r="I734" s="205" t="str">
        <f ca="1">IF(($B734=" ")," ",VLOOKUP($B734,'C10 Entry Sheet'!$A$16:$K$1015,8,FALSE))</f>
        <v xml:space="preserve"> </v>
      </c>
      <c r="J734" s="205" t="str">
        <f ca="1">IF(($B734=" ")," ",VLOOKUP($B734,'C10 Entry Sheet'!$A$16:$K$1015,9,FALSE))</f>
        <v xml:space="preserve"> </v>
      </c>
      <c r="K734" s="205" t="str">
        <f ca="1">IF(($B734=" ")," ",VLOOKUP($B734,'C10 Entry Sheet'!$A$16:$K$1015,10,FALSE))</f>
        <v xml:space="preserve"> </v>
      </c>
      <c r="L734" s="209" t="str">
        <f t="shared" ca="1" si="30"/>
        <v/>
      </c>
      <c r="M734" s="318" t="str">
        <f t="shared" ca="1" si="30"/>
        <v/>
      </c>
      <c r="N734" s="322" t="str">
        <f ca="1">IF(($B734=" ")," ",VLOOKUP($B734,'C10 Entry Sheet'!$A$16:$K$1015,11,FALSE))</f>
        <v xml:space="preserve"> </v>
      </c>
    </row>
    <row r="735" spans="1:14" ht="21.75" hidden="1" customHeight="1">
      <c r="A735" s="311">
        <f t="shared" si="29"/>
        <v>719</v>
      </c>
      <c r="B735" s="202" t="str">
        <f ca="1">IF(ISBLANK('C10 Entry Sheet'!A734)," ",CELL("contents",'C10 Entry Sheet'!A734))</f>
        <v xml:space="preserve"> </v>
      </c>
      <c r="C735" s="203" t="str">
        <f ca="1">IF(($B735=" ")," ",VLOOKUP($B735,'C10 Entry Sheet'!$A$16:$K$1015,2,FALSE))</f>
        <v xml:space="preserve"> </v>
      </c>
      <c r="D735" s="203" t="str">
        <f ca="1">IF(($B735=" ")," ",VLOOKUP($B735,'C10 Entry Sheet'!$A$16:$K$1015,3,FALSE))</f>
        <v xml:space="preserve"> </v>
      </c>
      <c r="E735" s="204" t="str">
        <f ca="1">IF(($B735=" ")," ",VLOOKUP($B735,'C10 Entry Sheet'!$A$16:$K$1015,6,FALSE))</f>
        <v xml:space="preserve"> </v>
      </c>
      <c r="F735" s="204" t="str">
        <f ca="1">IF(($B735=" ")," ",VLOOKUP($B735,'C10 Entry Sheet'!$A$16:$K$1015,4,FALSE))</f>
        <v xml:space="preserve"> </v>
      </c>
      <c r="G735" s="204" t="str">
        <f ca="1">IF(($B735=" ")," ",VLOOKUP($B735,'C10 Entry Sheet'!$A$16:$K$1015,5,FALSE))</f>
        <v xml:space="preserve"> </v>
      </c>
      <c r="H735" s="209" t="str">
        <f ca="1">IF(($B735=" "),"",VLOOKUP($B735,'C10 Entry Sheet'!$A$16:$K$1015,7,FALSE))</f>
        <v/>
      </c>
      <c r="I735" s="205" t="str">
        <f ca="1">IF(($B735=" ")," ",VLOOKUP($B735,'C10 Entry Sheet'!$A$16:$K$1015,8,FALSE))</f>
        <v xml:space="preserve"> </v>
      </c>
      <c r="J735" s="205" t="str">
        <f ca="1">IF(($B735=" ")," ",VLOOKUP($B735,'C10 Entry Sheet'!$A$16:$K$1015,9,FALSE))</f>
        <v xml:space="preserve"> </v>
      </c>
      <c r="K735" s="205" t="str">
        <f ca="1">IF(($B735=" ")," ",VLOOKUP($B735,'C10 Entry Sheet'!$A$16:$K$1015,10,FALSE))</f>
        <v xml:space="preserve"> </v>
      </c>
      <c r="L735" s="209" t="str">
        <f t="shared" ca="1" si="30"/>
        <v/>
      </c>
      <c r="M735" s="318" t="str">
        <f t="shared" ca="1" si="30"/>
        <v/>
      </c>
      <c r="N735" s="322" t="str">
        <f ca="1">IF(($B735=" ")," ",VLOOKUP($B735,'C10 Entry Sheet'!$A$16:$K$1015,11,FALSE))</f>
        <v xml:space="preserve"> </v>
      </c>
    </row>
    <row r="736" spans="1:14" ht="21.75" hidden="1" customHeight="1">
      <c r="A736" s="311">
        <f t="shared" si="29"/>
        <v>720</v>
      </c>
      <c r="B736" s="202" t="str">
        <f ca="1">IF(ISBLANK('C10 Entry Sheet'!A735)," ",CELL("contents",'C10 Entry Sheet'!A735))</f>
        <v xml:space="preserve"> </v>
      </c>
      <c r="C736" s="203" t="str">
        <f ca="1">IF(($B736=" ")," ",VLOOKUP($B736,'C10 Entry Sheet'!$A$16:$K$1015,2,FALSE))</f>
        <v xml:space="preserve"> </v>
      </c>
      <c r="D736" s="203" t="str">
        <f ca="1">IF(($B736=" ")," ",VLOOKUP($B736,'C10 Entry Sheet'!$A$16:$K$1015,3,FALSE))</f>
        <v xml:space="preserve"> </v>
      </c>
      <c r="E736" s="204" t="str">
        <f ca="1">IF(($B736=" ")," ",VLOOKUP($B736,'C10 Entry Sheet'!$A$16:$K$1015,6,FALSE))</f>
        <v xml:space="preserve"> </v>
      </c>
      <c r="F736" s="204" t="str">
        <f ca="1">IF(($B736=" ")," ",VLOOKUP($B736,'C10 Entry Sheet'!$A$16:$K$1015,4,FALSE))</f>
        <v xml:space="preserve"> </v>
      </c>
      <c r="G736" s="204" t="str">
        <f ca="1">IF(($B736=" ")," ",VLOOKUP($B736,'C10 Entry Sheet'!$A$16:$K$1015,5,FALSE))</f>
        <v xml:space="preserve"> </v>
      </c>
      <c r="H736" s="209" t="str">
        <f ca="1">IF(($B736=" "),"",VLOOKUP($B736,'C10 Entry Sheet'!$A$16:$K$1015,7,FALSE))</f>
        <v/>
      </c>
      <c r="I736" s="205" t="str">
        <f ca="1">IF(($B736=" ")," ",VLOOKUP($B736,'C10 Entry Sheet'!$A$16:$K$1015,8,FALSE))</f>
        <v xml:space="preserve"> </v>
      </c>
      <c r="J736" s="205" t="str">
        <f ca="1">IF(($B736=" ")," ",VLOOKUP($B736,'C10 Entry Sheet'!$A$16:$K$1015,9,FALSE))</f>
        <v xml:space="preserve"> </v>
      </c>
      <c r="K736" s="205" t="str">
        <f ca="1">IF(($B736=" ")," ",VLOOKUP($B736,'C10 Entry Sheet'!$A$16:$K$1015,10,FALSE))</f>
        <v xml:space="preserve"> </v>
      </c>
      <c r="L736" s="209" t="str">
        <f t="shared" ca="1" si="30"/>
        <v/>
      </c>
      <c r="M736" s="318" t="str">
        <f t="shared" ca="1" si="30"/>
        <v/>
      </c>
      <c r="N736" s="322" t="str">
        <f ca="1">IF(($B736=" ")," ",VLOOKUP($B736,'C10 Entry Sheet'!$A$16:$K$1015,11,FALSE))</f>
        <v xml:space="preserve"> </v>
      </c>
    </row>
    <row r="737" spans="1:14" ht="21.75" hidden="1" customHeight="1">
      <c r="A737" s="311">
        <f t="shared" si="29"/>
        <v>721</v>
      </c>
      <c r="B737" s="202" t="str">
        <f ca="1">IF(ISBLANK('C10 Entry Sheet'!A736)," ",CELL("contents",'C10 Entry Sheet'!A736))</f>
        <v xml:space="preserve"> </v>
      </c>
      <c r="C737" s="203" t="str">
        <f ca="1">IF(($B737=" ")," ",VLOOKUP($B737,'C10 Entry Sheet'!$A$16:$K$1015,2,FALSE))</f>
        <v xml:space="preserve"> </v>
      </c>
      <c r="D737" s="203" t="str">
        <f ca="1">IF(($B737=" ")," ",VLOOKUP($B737,'C10 Entry Sheet'!$A$16:$K$1015,3,FALSE))</f>
        <v xml:space="preserve"> </v>
      </c>
      <c r="E737" s="204" t="str">
        <f ca="1">IF(($B737=" ")," ",VLOOKUP($B737,'C10 Entry Sheet'!$A$16:$K$1015,6,FALSE))</f>
        <v xml:space="preserve"> </v>
      </c>
      <c r="F737" s="204" t="str">
        <f ca="1">IF(($B737=" ")," ",VLOOKUP($B737,'C10 Entry Sheet'!$A$16:$K$1015,4,FALSE))</f>
        <v xml:space="preserve"> </v>
      </c>
      <c r="G737" s="204" t="str">
        <f ca="1">IF(($B737=" ")," ",VLOOKUP($B737,'C10 Entry Sheet'!$A$16:$K$1015,5,FALSE))</f>
        <v xml:space="preserve"> </v>
      </c>
      <c r="H737" s="209" t="str">
        <f ca="1">IF(($B737=" "),"",VLOOKUP($B737,'C10 Entry Sheet'!$A$16:$K$1015,7,FALSE))</f>
        <v/>
      </c>
      <c r="I737" s="205" t="str">
        <f ca="1">IF(($B737=" ")," ",VLOOKUP($B737,'C10 Entry Sheet'!$A$16:$K$1015,8,FALSE))</f>
        <v xml:space="preserve"> </v>
      </c>
      <c r="J737" s="205" t="str">
        <f ca="1">IF(($B737=" ")," ",VLOOKUP($B737,'C10 Entry Sheet'!$A$16:$K$1015,9,FALSE))</f>
        <v xml:space="preserve"> </v>
      </c>
      <c r="K737" s="205" t="str">
        <f ca="1">IF(($B737=" ")," ",VLOOKUP($B737,'C10 Entry Sheet'!$A$16:$K$1015,10,FALSE))</f>
        <v xml:space="preserve"> </v>
      </c>
      <c r="L737" s="209" t="str">
        <f t="shared" ca="1" si="30"/>
        <v/>
      </c>
      <c r="M737" s="318" t="str">
        <f t="shared" ca="1" si="30"/>
        <v/>
      </c>
      <c r="N737" s="322" t="str">
        <f ca="1">IF(($B737=" ")," ",VLOOKUP($B737,'C10 Entry Sheet'!$A$16:$K$1015,11,FALSE))</f>
        <v xml:space="preserve"> </v>
      </c>
    </row>
    <row r="738" spans="1:14" ht="21.75" hidden="1" customHeight="1">
      <c r="A738" s="311">
        <f t="shared" si="29"/>
        <v>722</v>
      </c>
      <c r="B738" s="202" t="str">
        <f ca="1">IF(ISBLANK('C10 Entry Sheet'!A737)," ",CELL("contents",'C10 Entry Sheet'!A737))</f>
        <v xml:space="preserve"> </v>
      </c>
      <c r="C738" s="203" t="str">
        <f ca="1">IF(($B738=" ")," ",VLOOKUP($B738,'C10 Entry Sheet'!$A$16:$K$1015,2,FALSE))</f>
        <v xml:space="preserve"> </v>
      </c>
      <c r="D738" s="203" t="str">
        <f ca="1">IF(($B738=" ")," ",VLOOKUP($B738,'C10 Entry Sheet'!$A$16:$K$1015,3,FALSE))</f>
        <v xml:space="preserve"> </v>
      </c>
      <c r="E738" s="204" t="str">
        <f ca="1">IF(($B738=" ")," ",VLOOKUP($B738,'C10 Entry Sheet'!$A$16:$K$1015,6,FALSE))</f>
        <v xml:space="preserve"> </v>
      </c>
      <c r="F738" s="204" t="str">
        <f ca="1">IF(($B738=" ")," ",VLOOKUP($B738,'C10 Entry Sheet'!$A$16:$K$1015,4,FALSE))</f>
        <v xml:space="preserve"> </v>
      </c>
      <c r="G738" s="204" t="str">
        <f ca="1">IF(($B738=" ")," ",VLOOKUP($B738,'C10 Entry Sheet'!$A$16:$K$1015,5,FALSE))</f>
        <v xml:space="preserve"> </v>
      </c>
      <c r="H738" s="209" t="str">
        <f ca="1">IF(($B738=" "),"",VLOOKUP($B738,'C10 Entry Sheet'!$A$16:$K$1015,7,FALSE))</f>
        <v/>
      </c>
      <c r="I738" s="205" t="str">
        <f ca="1">IF(($B738=" ")," ",VLOOKUP($B738,'C10 Entry Sheet'!$A$16:$K$1015,8,FALSE))</f>
        <v xml:space="preserve"> </v>
      </c>
      <c r="J738" s="205" t="str">
        <f ca="1">IF(($B738=" ")," ",VLOOKUP($B738,'C10 Entry Sheet'!$A$16:$K$1015,9,FALSE))</f>
        <v xml:space="preserve"> </v>
      </c>
      <c r="K738" s="205" t="str">
        <f ca="1">IF(($B738=" ")," ",VLOOKUP($B738,'C10 Entry Sheet'!$A$16:$K$1015,10,FALSE))</f>
        <v xml:space="preserve"> </v>
      </c>
      <c r="L738" s="209" t="str">
        <f t="shared" ca="1" si="30"/>
        <v/>
      </c>
      <c r="M738" s="318" t="str">
        <f t="shared" ca="1" si="30"/>
        <v/>
      </c>
      <c r="N738" s="322" t="str">
        <f ca="1">IF(($B738=" ")," ",VLOOKUP($B738,'C10 Entry Sheet'!$A$16:$K$1015,11,FALSE))</f>
        <v xml:space="preserve"> </v>
      </c>
    </row>
    <row r="739" spans="1:14" ht="21.75" hidden="1" customHeight="1">
      <c r="A739" s="311">
        <f t="shared" si="29"/>
        <v>723</v>
      </c>
      <c r="B739" s="202" t="str">
        <f ca="1">IF(ISBLANK('C10 Entry Sheet'!A738)," ",CELL("contents",'C10 Entry Sheet'!A738))</f>
        <v xml:space="preserve"> </v>
      </c>
      <c r="C739" s="203" t="str">
        <f ca="1">IF(($B739=" ")," ",VLOOKUP($B739,'C10 Entry Sheet'!$A$16:$K$1015,2,FALSE))</f>
        <v xml:space="preserve"> </v>
      </c>
      <c r="D739" s="203" t="str">
        <f ca="1">IF(($B739=" ")," ",VLOOKUP($B739,'C10 Entry Sheet'!$A$16:$K$1015,3,FALSE))</f>
        <v xml:space="preserve"> </v>
      </c>
      <c r="E739" s="204" t="str">
        <f ca="1">IF(($B739=" ")," ",VLOOKUP($B739,'C10 Entry Sheet'!$A$16:$K$1015,6,FALSE))</f>
        <v xml:space="preserve"> </v>
      </c>
      <c r="F739" s="204" t="str">
        <f ca="1">IF(($B739=" ")," ",VLOOKUP($B739,'C10 Entry Sheet'!$A$16:$K$1015,4,FALSE))</f>
        <v xml:space="preserve"> </v>
      </c>
      <c r="G739" s="204" t="str">
        <f ca="1">IF(($B739=" ")," ",VLOOKUP($B739,'C10 Entry Sheet'!$A$16:$K$1015,5,FALSE))</f>
        <v xml:space="preserve"> </v>
      </c>
      <c r="H739" s="209" t="str">
        <f ca="1">IF(($B739=" "),"",VLOOKUP($B739,'C10 Entry Sheet'!$A$16:$K$1015,7,FALSE))</f>
        <v/>
      </c>
      <c r="I739" s="205" t="str">
        <f ca="1">IF(($B739=" ")," ",VLOOKUP($B739,'C10 Entry Sheet'!$A$16:$K$1015,8,FALSE))</f>
        <v xml:space="preserve"> </v>
      </c>
      <c r="J739" s="205" t="str">
        <f ca="1">IF(($B739=" ")," ",VLOOKUP($B739,'C10 Entry Sheet'!$A$16:$K$1015,9,FALSE))</f>
        <v xml:space="preserve"> </v>
      </c>
      <c r="K739" s="205" t="str">
        <f ca="1">IF(($B739=" ")," ",VLOOKUP($B739,'C10 Entry Sheet'!$A$16:$K$1015,10,FALSE))</f>
        <v xml:space="preserve"> </v>
      </c>
      <c r="L739" s="209" t="str">
        <f t="shared" ca="1" si="30"/>
        <v/>
      </c>
      <c r="M739" s="318" t="str">
        <f t="shared" ca="1" si="30"/>
        <v/>
      </c>
      <c r="N739" s="322" t="str">
        <f ca="1">IF(($B739=" ")," ",VLOOKUP($B739,'C10 Entry Sheet'!$A$16:$K$1015,11,FALSE))</f>
        <v xml:space="preserve"> </v>
      </c>
    </row>
    <row r="740" spans="1:14" ht="21.75" hidden="1" customHeight="1">
      <c r="A740" s="311">
        <f t="shared" si="29"/>
        <v>724</v>
      </c>
      <c r="B740" s="202" t="str">
        <f ca="1">IF(ISBLANK('C10 Entry Sheet'!A739)," ",CELL("contents",'C10 Entry Sheet'!A739))</f>
        <v xml:space="preserve"> </v>
      </c>
      <c r="C740" s="203" t="str">
        <f ca="1">IF(($B740=" ")," ",VLOOKUP($B740,'C10 Entry Sheet'!$A$16:$K$1015,2,FALSE))</f>
        <v xml:space="preserve"> </v>
      </c>
      <c r="D740" s="203" t="str">
        <f ca="1">IF(($B740=" ")," ",VLOOKUP($B740,'C10 Entry Sheet'!$A$16:$K$1015,3,FALSE))</f>
        <v xml:space="preserve"> </v>
      </c>
      <c r="E740" s="204" t="str">
        <f ca="1">IF(($B740=" ")," ",VLOOKUP($B740,'C10 Entry Sheet'!$A$16:$K$1015,6,FALSE))</f>
        <v xml:space="preserve"> </v>
      </c>
      <c r="F740" s="204" t="str">
        <f ca="1">IF(($B740=" ")," ",VLOOKUP($B740,'C10 Entry Sheet'!$A$16:$K$1015,4,FALSE))</f>
        <v xml:space="preserve"> </v>
      </c>
      <c r="G740" s="204" t="str">
        <f ca="1">IF(($B740=" ")," ",VLOOKUP($B740,'C10 Entry Sheet'!$A$16:$K$1015,5,FALSE))</f>
        <v xml:space="preserve"> </v>
      </c>
      <c r="H740" s="209" t="str">
        <f ca="1">IF(($B740=" "),"",VLOOKUP($B740,'C10 Entry Sheet'!$A$16:$K$1015,7,FALSE))</f>
        <v/>
      </c>
      <c r="I740" s="205" t="str">
        <f ca="1">IF(($B740=" ")," ",VLOOKUP($B740,'C10 Entry Sheet'!$A$16:$K$1015,8,FALSE))</f>
        <v xml:space="preserve"> </v>
      </c>
      <c r="J740" s="205" t="str">
        <f ca="1">IF(($B740=" ")," ",VLOOKUP($B740,'C10 Entry Sheet'!$A$16:$K$1015,9,FALSE))</f>
        <v xml:space="preserve"> </v>
      </c>
      <c r="K740" s="205" t="str">
        <f ca="1">IF(($B740=" ")," ",VLOOKUP($B740,'C10 Entry Sheet'!$A$16:$K$1015,10,FALSE))</f>
        <v xml:space="preserve"> </v>
      </c>
      <c r="L740" s="209" t="str">
        <f t="shared" ca="1" si="30"/>
        <v/>
      </c>
      <c r="M740" s="318" t="str">
        <f t="shared" ca="1" si="30"/>
        <v/>
      </c>
      <c r="N740" s="322" t="str">
        <f ca="1">IF(($B740=" ")," ",VLOOKUP($B740,'C10 Entry Sheet'!$A$16:$K$1015,11,FALSE))</f>
        <v xml:space="preserve"> </v>
      </c>
    </row>
    <row r="741" spans="1:14" ht="21.75" hidden="1" customHeight="1">
      <c r="A741" s="311">
        <f t="shared" si="29"/>
        <v>725</v>
      </c>
      <c r="B741" s="202" t="str">
        <f ca="1">IF(ISBLANK('C10 Entry Sheet'!A740)," ",CELL("contents",'C10 Entry Sheet'!A740))</f>
        <v xml:space="preserve"> </v>
      </c>
      <c r="C741" s="203" t="str">
        <f ca="1">IF(($B741=" ")," ",VLOOKUP($B741,'C10 Entry Sheet'!$A$16:$K$1015,2,FALSE))</f>
        <v xml:space="preserve"> </v>
      </c>
      <c r="D741" s="203" t="str">
        <f ca="1">IF(($B741=" ")," ",VLOOKUP($B741,'C10 Entry Sheet'!$A$16:$K$1015,3,FALSE))</f>
        <v xml:space="preserve"> </v>
      </c>
      <c r="E741" s="204" t="str">
        <f ca="1">IF(($B741=" ")," ",VLOOKUP($B741,'C10 Entry Sheet'!$A$16:$K$1015,6,FALSE))</f>
        <v xml:space="preserve"> </v>
      </c>
      <c r="F741" s="204" t="str">
        <f ca="1">IF(($B741=" ")," ",VLOOKUP($B741,'C10 Entry Sheet'!$A$16:$K$1015,4,FALSE))</f>
        <v xml:space="preserve"> </v>
      </c>
      <c r="G741" s="204" t="str">
        <f ca="1">IF(($B741=" ")," ",VLOOKUP($B741,'C10 Entry Sheet'!$A$16:$K$1015,5,FALSE))</f>
        <v xml:space="preserve"> </v>
      </c>
      <c r="H741" s="209" t="str">
        <f ca="1">IF(($B741=" "),"",VLOOKUP($B741,'C10 Entry Sheet'!$A$16:$K$1015,7,FALSE))</f>
        <v/>
      </c>
      <c r="I741" s="205" t="str">
        <f ca="1">IF(($B741=" ")," ",VLOOKUP($B741,'C10 Entry Sheet'!$A$16:$K$1015,8,FALSE))</f>
        <v xml:space="preserve"> </v>
      </c>
      <c r="J741" s="205" t="str">
        <f ca="1">IF(($B741=" ")," ",VLOOKUP($B741,'C10 Entry Sheet'!$A$16:$K$1015,9,FALSE))</f>
        <v xml:space="preserve"> </v>
      </c>
      <c r="K741" s="205" t="str">
        <f ca="1">IF(($B741=" ")," ",VLOOKUP($B741,'C10 Entry Sheet'!$A$16:$K$1015,10,FALSE))</f>
        <v xml:space="preserve"> </v>
      </c>
      <c r="L741" s="209" t="str">
        <f t="shared" ca="1" si="30"/>
        <v/>
      </c>
      <c r="M741" s="318" t="str">
        <f t="shared" ca="1" si="30"/>
        <v/>
      </c>
      <c r="N741" s="322" t="str">
        <f ca="1">IF(($B741=" ")," ",VLOOKUP($B741,'C10 Entry Sheet'!$A$16:$K$1015,11,FALSE))</f>
        <v xml:space="preserve"> </v>
      </c>
    </row>
    <row r="742" spans="1:14" ht="21.75" hidden="1" customHeight="1">
      <c r="A742" s="311">
        <f t="shared" si="29"/>
        <v>726</v>
      </c>
      <c r="B742" s="202" t="str">
        <f ca="1">IF(ISBLANK('C10 Entry Sheet'!A741)," ",CELL("contents",'C10 Entry Sheet'!A741))</f>
        <v xml:space="preserve"> </v>
      </c>
      <c r="C742" s="203" t="str">
        <f ca="1">IF(($B742=" ")," ",VLOOKUP($B742,'C10 Entry Sheet'!$A$16:$K$1015,2,FALSE))</f>
        <v xml:space="preserve"> </v>
      </c>
      <c r="D742" s="203" t="str">
        <f ca="1">IF(($B742=" ")," ",VLOOKUP($B742,'C10 Entry Sheet'!$A$16:$K$1015,3,FALSE))</f>
        <v xml:space="preserve"> </v>
      </c>
      <c r="E742" s="204" t="str">
        <f ca="1">IF(($B742=" ")," ",VLOOKUP($B742,'C10 Entry Sheet'!$A$16:$K$1015,6,FALSE))</f>
        <v xml:space="preserve"> </v>
      </c>
      <c r="F742" s="204" t="str">
        <f ca="1">IF(($B742=" ")," ",VLOOKUP($B742,'C10 Entry Sheet'!$A$16:$K$1015,4,FALSE))</f>
        <v xml:space="preserve"> </v>
      </c>
      <c r="G742" s="204" t="str">
        <f ca="1">IF(($B742=" ")," ",VLOOKUP($B742,'C10 Entry Sheet'!$A$16:$K$1015,5,FALSE))</f>
        <v xml:space="preserve"> </v>
      </c>
      <c r="H742" s="209" t="str">
        <f ca="1">IF(($B742=" "),"",VLOOKUP($B742,'C10 Entry Sheet'!$A$16:$K$1015,7,FALSE))</f>
        <v/>
      </c>
      <c r="I742" s="205" t="str">
        <f ca="1">IF(($B742=" ")," ",VLOOKUP($B742,'C10 Entry Sheet'!$A$16:$K$1015,8,FALSE))</f>
        <v xml:space="preserve"> </v>
      </c>
      <c r="J742" s="205" t="str">
        <f ca="1">IF(($B742=" ")," ",VLOOKUP($B742,'C10 Entry Sheet'!$A$16:$K$1015,9,FALSE))</f>
        <v xml:space="preserve"> </v>
      </c>
      <c r="K742" s="205" t="str">
        <f ca="1">IF(($B742=" ")," ",VLOOKUP($B742,'C10 Entry Sheet'!$A$16:$K$1015,10,FALSE))</f>
        <v xml:space="preserve"> </v>
      </c>
      <c r="L742" s="209" t="str">
        <f t="shared" ca="1" si="30"/>
        <v/>
      </c>
      <c r="M742" s="318" t="str">
        <f t="shared" ca="1" si="30"/>
        <v/>
      </c>
      <c r="N742" s="322" t="str">
        <f ca="1">IF(($B742=" ")," ",VLOOKUP($B742,'C10 Entry Sheet'!$A$16:$K$1015,11,FALSE))</f>
        <v xml:space="preserve"> </v>
      </c>
    </row>
    <row r="743" spans="1:14" ht="21.75" hidden="1" customHeight="1">
      <c r="A743" s="311">
        <f t="shared" si="29"/>
        <v>727</v>
      </c>
      <c r="B743" s="202" t="str">
        <f ca="1">IF(ISBLANK('C10 Entry Sheet'!A742)," ",CELL("contents",'C10 Entry Sheet'!A742))</f>
        <v xml:space="preserve"> </v>
      </c>
      <c r="C743" s="203" t="str">
        <f ca="1">IF(($B743=" ")," ",VLOOKUP($B743,'C10 Entry Sheet'!$A$16:$K$1015,2,FALSE))</f>
        <v xml:space="preserve"> </v>
      </c>
      <c r="D743" s="203" t="str">
        <f ca="1">IF(($B743=" ")," ",VLOOKUP($B743,'C10 Entry Sheet'!$A$16:$K$1015,3,FALSE))</f>
        <v xml:space="preserve"> </v>
      </c>
      <c r="E743" s="204" t="str">
        <f ca="1">IF(($B743=" ")," ",VLOOKUP($B743,'C10 Entry Sheet'!$A$16:$K$1015,6,FALSE))</f>
        <v xml:space="preserve"> </v>
      </c>
      <c r="F743" s="204" t="str">
        <f ca="1">IF(($B743=" ")," ",VLOOKUP($B743,'C10 Entry Sheet'!$A$16:$K$1015,4,FALSE))</f>
        <v xml:space="preserve"> </v>
      </c>
      <c r="G743" s="204" t="str">
        <f ca="1">IF(($B743=" ")," ",VLOOKUP($B743,'C10 Entry Sheet'!$A$16:$K$1015,5,FALSE))</f>
        <v xml:space="preserve"> </v>
      </c>
      <c r="H743" s="209" t="str">
        <f ca="1">IF(($B743=" "),"",VLOOKUP($B743,'C10 Entry Sheet'!$A$16:$K$1015,7,FALSE))</f>
        <v/>
      </c>
      <c r="I743" s="205" t="str">
        <f ca="1">IF(($B743=" ")," ",VLOOKUP($B743,'C10 Entry Sheet'!$A$16:$K$1015,8,FALSE))</f>
        <v xml:space="preserve"> </v>
      </c>
      <c r="J743" s="205" t="str">
        <f ca="1">IF(($B743=" ")," ",VLOOKUP($B743,'C10 Entry Sheet'!$A$16:$K$1015,9,FALSE))</f>
        <v xml:space="preserve"> </v>
      </c>
      <c r="K743" s="205" t="str">
        <f ca="1">IF(($B743=" ")," ",VLOOKUP($B743,'C10 Entry Sheet'!$A$16:$K$1015,10,FALSE))</f>
        <v xml:space="preserve"> </v>
      </c>
      <c r="L743" s="209" t="str">
        <f t="shared" ca="1" si="30"/>
        <v/>
      </c>
      <c r="M743" s="318" t="str">
        <f t="shared" ca="1" si="30"/>
        <v/>
      </c>
      <c r="N743" s="322" t="str">
        <f ca="1">IF(($B743=" ")," ",VLOOKUP($B743,'C10 Entry Sheet'!$A$16:$K$1015,11,FALSE))</f>
        <v xml:space="preserve"> </v>
      </c>
    </row>
    <row r="744" spans="1:14" ht="21.75" hidden="1" customHeight="1">
      <c r="A744" s="311">
        <f t="shared" si="29"/>
        <v>728</v>
      </c>
      <c r="B744" s="202" t="str">
        <f ca="1">IF(ISBLANK('C10 Entry Sheet'!A743)," ",CELL("contents",'C10 Entry Sheet'!A743))</f>
        <v xml:space="preserve"> </v>
      </c>
      <c r="C744" s="203" t="str">
        <f ca="1">IF(($B744=" ")," ",VLOOKUP($B744,'C10 Entry Sheet'!$A$16:$K$1015,2,FALSE))</f>
        <v xml:space="preserve"> </v>
      </c>
      <c r="D744" s="203" t="str">
        <f ca="1">IF(($B744=" ")," ",VLOOKUP($B744,'C10 Entry Sheet'!$A$16:$K$1015,3,FALSE))</f>
        <v xml:space="preserve"> </v>
      </c>
      <c r="E744" s="204" t="str">
        <f ca="1">IF(($B744=" ")," ",VLOOKUP($B744,'C10 Entry Sheet'!$A$16:$K$1015,6,FALSE))</f>
        <v xml:space="preserve"> </v>
      </c>
      <c r="F744" s="204" t="str">
        <f ca="1">IF(($B744=" ")," ",VLOOKUP($B744,'C10 Entry Sheet'!$A$16:$K$1015,4,FALSE))</f>
        <v xml:space="preserve"> </v>
      </c>
      <c r="G744" s="204" t="str">
        <f ca="1">IF(($B744=" ")," ",VLOOKUP($B744,'C10 Entry Sheet'!$A$16:$K$1015,5,FALSE))</f>
        <v xml:space="preserve"> </v>
      </c>
      <c r="H744" s="209" t="str">
        <f ca="1">IF(($B744=" "),"",VLOOKUP($B744,'C10 Entry Sheet'!$A$16:$K$1015,7,FALSE))</f>
        <v/>
      </c>
      <c r="I744" s="205" t="str">
        <f ca="1">IF(($B744=" ")," ",VLOOKUP($B744,'C10 Entry Sheet'!$A$16:$K$1015,8,FALSE))</f>
        <v xml:space="preserve"> </v>
      </c>
      <c r="J744" s="205" t="str">
        <f ca="1">IF(($B744=" ")," ",VLOOKUP($B744,'C10 Entry Sheet'!$A$16:$K$1015,9,FALSE))</f>
        <v xml:space="preserve"> </v>
      </c>
      <c r="K744" s="205" t="str">
        <f ca="1">IF(($B744=" ")," ",VLOOKUP($B744,'C10 Entry Sheet'!$A$16:$K$1015,10,FALSE))</f>
        <v xml:space="preserve"> </v>
      </c>
      <c r="L744" s="209" t="str">
        <f t="shared" ca="1" si="30"/>
        <v/>
      </c>
      <c r="M744" s="318" t="str">
        <f t="shared" ca="1" si="30"/>
        <v/>
      </c>
      <c r="N744" s="322" t="str">
        <f ca="1">IF(($B744=" ")," ",VLOOKUP($B744,'C10 Entry Sheet'!$A$16:$K$1015,11,FALSE))</f>
        <v xml:space="preserve"> </v>
      </c>
    </row>
    <row r="745" spans="1:14" ht="21.75" hidden="1" customHeight="1">
      <c r="A745" s="311">
        <f t="shared" si="29"/>
        <v>729</v>
      </c>
      <c r="B745" s="202" t="str">
        <f ca="1">IF(ISBLANK('C10 Entry Sheet'!A744)," ",CELL("contents",'C10 Entry Sheet'!A744))</f>
        <v xml:space="preserve"> </v>
      </c>
      <c r="C745" s="203" t="str">
        <f ca="1">IF(($B745=" ")," ",VLOOKUP($B745,'C10 Entry Sheet'!$A$16:$K$1015,2,FALSE))</f>
        <v xml:space="preserve"> </v>
      </c>
      <c r="D745" s="203" t="str">
        <f ca="1">IF(($B745=" ")," ",VLOOKUP($B745,'C10 Entry Sheet'!$A$16:$K$1015,3,FALSE))</f>
        <v xml:space="preserve"> </v>
      </c>
      <c r="E745" s="204" t="str">
        <f ca="1">IF(($B745=" ")," ",VLOOKUP($B745,'C10 Entry Sheet'!$A$16:$K$1015,6,FALSE))</f>
        <v xml:space="preserve"> </v>
      </c>
      <c r="F745" s="204" t="str">
        <f ca="1">IF(($B745=" ")," ",VLOOKUP($B745,'C10 Entry Sheet'!$A$16:$K$1015,4,FALSE))</f>
        <v xml:space="preserve"> </v>
      </c>
      <c r="G745" s="204" t="str">
        <f ca="1">IF(($B745=" ")," ",VLOOKUP($B745,'C10 Entry Sheet'!$A$16:$K$1015,5,FALSE))</f>
        <v xml:space="preserve"> </v>
      </c>
      <c r="H745" s="209" t="str">
        <f ca="1">IF(($B745=" "),"",VLOOKUP($B745,'C10 Entry Sheet'!$A$16:$K$1015,7,FALSE))</f>
        <v/>
      </c>
      <c r="I745" s="205" t="str">
        <f ca="1">IF(($B745=" ")," ",VLOOKUP($B745,'C10 Entry Sheet'!$A$16:$K$1015,8,FALSE))</f>
        <v xml:space="preserve"> </v>
      </c>
      <c r="J745" s="205" t="str">
        <f ca="1">IF(($B745=" ")," ",VLOOKUP($B745,'C10 Entry Sheet'!$A$16:$K$1015,9,FALSE))</f>
        <v xml:space="preserve"> </v>
      </c>
      <c r="K745" s="205" t="str">
        <f ca="1">IF(($B745=" ")," ",VLOOKUP($B745,'C10 Entry Sheet'!$A$16:$K$1015,10,FALSE))</f>
        <v xml:space="preserve"> </v>
      </c>
      <c r="L745" s="209" t="str">
        <f t="shared" ca="1" si="30"/>
        <v/>
      </c>
      <c r="M745" s="318" t="str">
        <f t="shared" ca="1" si="30"/>
        <v/>
      </c>
      <c r="N745" s="322" t="str">
        <f ca="1">IF(($B745=" ")," ",VLOOKUP($B745,'C10 Entry Sheet'!$A$16:$K$1015,11,FALSE))</f>
        <v xml:space="preserve"> </v>
      </c>
    </row>
    <row r="746" spans="1:14" ht="21.75" hidden="1" customHeight="1">
      <c r="A746" s="311">
        <f t="shared" si="29"/>
        <v>730</v>
      </c>
      <c r="B746" s="202" t="str">
        <f ca="1">IF(ISBLANK('C10 Entry Sheet'!A745)," ",CELL("contents",'C10 Entry Sheet'!A745))</f>
        <v xml:space="preserve"> </v>
      </c>
      <c r="C746" s="203" t="str">
        <f ca="1">IF(($B746=" ")," ",VLOOKUP($B746,'C10 Entry Sheet'!$A$16:$K$1015,2,FALSE))</f>
        <v xml:space="preserve"> </v>
      </c>
      <c r="D746" s="203" t="str">
        <f ca="1">IF(($B746=" ")," ",VLOOKUP($B746,'C10 Entry Sheet'!$A$16:$K$1015,3,FALSE))</f>
        <v xml:space="preserve"> </v>
      </c>
      <c r="E746" s="204" t="str">
        <f ca="1">IF(($B746=" ")," ",VLOOKUP($B746,'C10 Entry Sheet'!$A$16:$K$1015,6,FALSE))</f>
        <v xml:space="preserve"> </v>
      </c>
      <c r="F746" s="204" t="str">
        <f ca="1">IF(($B746=" ")," ",VLOOKUP($B746,'C10 Entry Sheet'!$A$16:$K$1015,4,FALSE))</f>
        <v xml:space="preserve"> </v>
      </c>
      <c r="G746" s="204" t="str">
        <f ca="1">IF(($B746=" ")," ",VLOOKUP($B746,'C10 Entry Sheet'!$A$16:$K$1015,5,FALSE))</f>
        <v xml:space="preserve"> </v>
      </c>
      <c r="H746" s="209" t="str">
        <f ca="1">IF(($B746=" "),"",VLOOKUP($B746,'C10 Entry Sheet'!$A$16:$K$1015,7,FALSE))</f>
        <v/>
      </c>
      <c r="I746" s="205" t="str">
        <f ca="1">IF(($B746=" ")," ",VLOOKUP($B746,'C10 Entry Sheet'!$A$16:$K$1015,8,FALSE))</f>
        <v xml:space="preserve"> </v>
      </c>
      <c r="J746" s="205" t="str">
        <f ca="1">IF(($B746=" ")," ",VLOOKUP($B746,'C10 Entry Sheet'!$A$16:$K$1015,9,FALSE))</f>
        <v xml:space="preserve"> </v>
      </c>
      <c r="K746" s="205" t="str">
        <f ca="1">IF(($B746=" ")," ",VLOOKUP($B746,'C10 Entry Sheet'!$A$16:$K$1015,10,FALSE))</f>
        <v xml:space="preserve"> </v>
      </c>
      <c r="L746" s="209" t="str">
        <f t="shared" ca="1" si="30"/>
        <v/>
      </c>
      <c r="M746" s="318" t="str">
        <f t="shared" ca="1" si="30"/>
        <v/>
      </c>
      <c r="N746" s="322" t="str">
        <f ca="1">IF(($B746=" ")," ",VLOOKUP($B746,'C10 Entry Sheet'!$A$16:$K$1015,11,FALSE))</f>
        <v xml:space="preserve"> </v>
      </c>
    </row>
    <row r="747" spans="1:14" ht="21.75" hidden="1" customHeight="1">
      <c r="A747" s="311">
        <f t="shared" si="29"/>
        <v>731</v>
      </c>
      <c r="B747" s="202" t="str">
        <f ca="1">IF(ISBLANK('C10 Entry Sheet'!A746)," ",CELL("contents",'C10 Entry Sheet'!A746))</f>
        <v xml:space="preserve"> </v>
      </c>
      <c r="C747" s="203" t="str">
        <f ca="1">IF(($B747=" ")," ",VLOOKUP($B747,'C10 Entry Sheet'!$A$16:$K$1015,2,FALSE))</f>
        <v xml:space="preserve"> </v>
      </c>
      <c r="D747" s="203" t="str">
        <f ca="1">IF(($B747=" ")," ",VLOOKUP($B747,'C10 Entry Sheet'!$A$16:$K$1015,3,FALSE))</f>
        <v xml:space="preserve"> </v>
      </c>
      <c r="E747" s="204" t="str">
        <f ca="1">IF(($B747=" ")," ",VLOOKUP($B747,'C10 Entry Sheet'!$A$16:$K$1015,6,FALSE))</f>
        <v xml:space="preserve"> </v>
      </c>
      <c r="F747" s="204" t="str">
        <f ca="1">IF(($B747=" ")," ",VLOOKUP($B747,'C10 Entry Sheet'!$A$16:$K$1015,4,FALSE))</f>
        <v xml:space="preserve"> </v>
      </c>
      <c r="G747" s="204" t="str">
        <f ca="1">IF(($B747=" ")," ",VLOOKUP($B747,'C10 Entry Sheet'!$A$16:$K$1015,5,FALSE))</f>
        <v xml:space="preserve"> </v>
      </c>
      <c r="H747" s="209" t="str">
        <f ca="1">IF(($B747=" "),"",VLOOKUP($B747,'C10 Entry Sheet'!$A$16:$K$1015,7,FALSE))</f>
        <v/>
      </c>
      <c r="I747" s="205" t="str">
        <f ca="1">IF(($B747=" ")," ",VLOOKUP($B747,'C10 Entry Sheet'!$A$16:$K$1015,8,FALSE))</f>
        <v xml:space="preserve"> </v>
      </c>
      <c r="J747" s="205" t="str">
        <f ca="1">IF(($B747=" ")," ",VLOOKUP($B747,'C10 Entry Sheet'!$A$16:$K$1015,9,FALSE))</f>
        <v xml:space="preserve"> </v>
      </c>
      <c r="K747" s="205" t="str">
        <f ca="1">IF(($B747=" ")," ",VLOOKUP($B747,'C10 Entry Sheet'!$A$16:$K$1015,10,FALSE))</f>
        <v xml:space="preserve"> </v>
      </c>
      <c r="L747" s="209" t="str">
        <f t="shared" ca="1" si="30"/>
        <v/>
      </c>
      <c r="M747" s="318" t="str">
        <f t="shared" ca="1" si="30"/>
        <v/>
      </c>
      <c r="N747" s="322" t="str">
        <f ca="1">IF(($B747=" ")," ",VLOOKUP($B747,'C10 Entry Sheet'!$A$16:$K$1015,11,FALSE))</f>
        <v xml:space="preserve"> </v>
      </c>
    </row>
    <row r="748" spans="1:14" ht="21.75" hidden="1" customHeight="1">
      <c r="A748" s="311">
        <f t="shared" si="29"/>
        <v>732</v>
      </c>
      <c r="B748" s="202" t="str">
        <f ca="1">IF(ISBLANK('C10 Entry Sheet'!A747)," ",CELL("contents",'C10 Entry Sheet'!A747))</f>
        <v xml:space="preserve"> </v>
      </c>
      <c r="C748" s="203" t="str">
        <f ca="1">IF(($B748=" ")," ",VLOOKUP($B748,'C10 Entry Sheet'!$A$16:$K$1015,2,FALSE))</f>
        <v xml:space="preserve"> </v>
      </c>
      <c r="D748" s="203" t="str">
        <f ca="1">IF(($B748=" ")," ",VLOOKUP($B748,'C10 Entry Sheet'!$A$16:$K$1015,3,FALSE))</f>
        <v xml:space="preserve"> </v>
      </c>
      <c r="E748" s="204" t="str">
        <f ca="1">IF(($B748=" ")," ",VLOOKUP($B748,'C10 Entry Sheet'!$A$16:$K$1015,6,FALSE))</f>
        <v xml:space="preserve"> </v>
      </c>
      <c r="F748" s="204" t="str">
        <f ca="1">IF(($B748=" ")," ",VLOOKUP($B748,'C10 Entry Sheet'!$A$16:$K$1015,4,FALSE))</f>
        <v xml:space="preserve"> </v>
      </c>
      <c r="G748" s="204" t="str">
        <f ca="1">IF(($B748=" ")," ",VLOOKUP($B748,'C10 Entry Sheet'!$A$16:$K$1015,5,FALSE))</f>
        <v xml:space="preserve"> </v>
      </c>
      <c r="H748" s="209" t="str">
        <f ca="1">IF(($B748=" "),"",VLOOKUP($B748,'C10 Entry Sheet'!$A$16:$K$1015,7,FALSE))</f>
        <v/>
      </c>
      <c r="I748" s="205" t="str">
        <f ca="1">IF(($B748=" ")," ",VLOOKUP($B748,'C10 Entry Sheet'!$A$16:$K$1015,8,FALSE))</f>
        <v xml:space="preserve"> </v>
      </c>
      <c r="J748" s="205" t="str">
        <f ca="1">IF(($B748=" ")," ",VLOOKUP($B748,'C10 Entry Sheet'!$A$16:$K$1015,9,FALSE))</f>
        <v xml:space="preserve"> </v>
      </c>
      <c r="K748" s="205" t="str">
        <f ca="1">IF(($B748=" ")," ",VLOOKUP($B748,'C10 Entry Sheet'!$A$16:$K$1015,10,FALSE))</f>
        <v xml:space="preserve"> </v>
      </c>
      <c r="L748" s="209" t="str">
        <f t="shared" ca="1" si="30"/>
        <v/>
      </c>
      <c r="M748" s="318" t="str">
        <f t="shared" ca="1" si="30"/>
        <v/>
      </c>
      <c r="N748" s="322" t="str">
        <f ca="1">IF(($B748=" ")," ",VLOOKUP($B748,'C10 Entry Sheet'!$A$16:$K$1015,11,FALSE))</f>
        <v xml:space="preserve"> </v>
      </c>
    </row>
    <row r="749" spans="1:14" ht="21.75" hidden="1" customHeight="1">
      <c r="A749" s="311">
        <f t="shared" si="29"/>
        <v>733</v>
      </c>
      <c r="B749" s="202" t="str">
        <f ca="1">IF(ISBLANK('C10 Entry Sheet'!A748)," ",CELL("contents",'C10 Entry Sheet'!A748))</f>
        <v xml:space="preserve"> </v>
      </c>
      <c r="C749" s="203" t="str">
        <f ca="1">IF(($B749=" ")," ",VLOOKUP($B749,'C10 Entry Sheet'!$A$16:$K$1015,2,FALSE))</f>
        <v xml:space="preserve"> </v>
      </c>
      <c r="D749" s="203" t="str">
        <f ca="1">IF(($B749=" ")," ",VLOOKUP($B749,'C10 Entry Sheet'!$A$16:$K$1015,3,FALSE))</f>
        <v xml:space="preserve"> </v>
      </c>
      <c r="E749" s="204" t="str">
        <f ca="1">IF(($B749=" ")," ",VLOOKUP($B749,'C10 Entry Sheet'!$A$16:$K$1015,6,FALSE))</f>
        <v xml:space="preserve"> </v>
      </c>
      <c r="F749" s="204" t="str">
        <f ca="1">IF(($B749=" ")," ",VLOOKUP($B749,'C10 Entry Sheet'!$A$16:$K$1015,4,FALSE))</f>
        <v xml:space="preserve"> </v>
      </c>
      <c r="G749" s="204" t="str">
        <f ca="1">IF(($B749=" ")," ",VLOOKUP($B749,'C10 Entry Sheet'!$A$16:$K$1015,5,FALSE))</f>
        <v xml:space="preserve"> </v>
      </c>
      <c r="H749" s="209" t="str">
        <f ca="1">IF(($B749=" "),"",VLOOKUP($B749,'C10 Entry Sheet'!$A$16:$K$1015,7,FALSE))</f>
        <v/>
      </c>
      <c r="I749" s="205" t="str">
        <f ca="1">IF(($B749=" ")," ",VLOOKUP($B749,'C10 Entry Sheet'!$A$16:$K$1015,8,FALSE))</f>
        <v xml:space="preserve"> </v>
      </c>
      <c r="J749" s="205" t="str">
        <f ca="1">IF(($B749=" ")," ",VLOOKUP($B749,'C10 Entry Sheet'!$A$16:$K$1015,9,FALSE))</f>
        <v xml:space="preserve"> </v>
      </c>
      <c r="K749" s="205" t="str">
        <f ca="1">IF(($B749=" ")," ",VLOOKUP($B749,'C10 Entry Sheet'!$A$16:$K$1015,10,FALSE))</f>
        <v xml:space="preserve"> </v>
      </c>
      <c r="L749" s="209" t="str">
        <f t="shared" ca="1" si="30"/>
        <v/>
      </c>
      <c r="M749" s="318" t="str">
        <f t="shared" ca="1" si="30"/>
        <v/>
      </c>
      <c r="N749" s="322" t="str">
        <f ca="1">IF(($B749=" ")," ",VLOOKUP($B749,'C10 Entry Sheet'!$A$16:$K$1015,11,FALSE))</f>
        <v xml:space="preserve"> </v>
      </c>
    </row>
    <row r="750" spans="1:14" ht="21.75" hidden="1" customHeight="1">
      <c r="A750" s="311">
        <f t="shared" si="29"/>
        <v>734</v>
      </c>
      <c r="B750" s="202" t="str">
        <f ca="1">IF(ISBLANK('C10 Entry Sheet'!A749)," ",CELL("contents",'C10 Entry Sheet'!A749))</f>
        <v xml:space="preserve"> </v>
      </c>
      <c r="C750" s="203" t="str">
        <f ca="1">IF(($B750=" ")," ",VLOOKUP($B750,'C10 Entry Sheet'!$A$16:$K$1015,2,FALSE))</f>
        <v xml:space="preserve"> </v>
      </c>
      <c r="D750" s="203" t="str">
        <f ca="1">IF(($B750=" ")," ",VLOOKUP($B750,'C10 Entry Sheet'!$A$16:$K$1015,3,FALSE))</f>
        <v xml:space="preserve"> </v>
      </c>
      <c r="E750" s="204" t="str">
        <f ca="1">IF(($B750=" ")," ",VLOOKUP($B750,'C10 Entry Sheet'!$A$16:$K$1015,6,FALSE))</f>
        <v xml:space="preserve"> </v>
      </c>
      <c r="F750" s="204" t="str">
        <f ca="1">IF(($B750=" ")," ",VLOOKUP($B750,'C10 Entry Sheet'!$A$16:$K$1015,4,FALSE))</f>
        <v xml:space="preserve"> </v>
      </c>
      <c r="G750" s="204" t="str">
        <f ca="1">IF(($B750=" ")," ",VLOOKUP($B750,'C10 Entry Sheet'!$A$16:$K$1015,5,FALSE))</f>
        <v xml:space="preserve"> </v>
      </c>
      <c r="H750" s="209" t="str">
        <f ca="1">IF(($B750=" "),"",VLOOKUP($B750,'C10 Entry Sheet'!$A$16:$K$1015,7,FALSE))</f>
        <v/>
      </c>
      <c r="I750" s="205" t="str">
        <f ca="1">IF(($B750=" ")," ",VLOOKUP($B750,'C10 Entry Sheet'!$A$16:$K$1015,8,FALSE))</f>
        <v xml:space="preserve"> </v>
      </c>
      <c r="J750" s="205" t="str">
        <f ca="1">IF(($B750=" ")," ",VLOOKUP($B750,'C10 Entry Sheet'!$A$16:$K$1015,9,FALSE))</f>
        <v xml:space="preserve"> </v>
      </c>
      <c r="K750" s="205" t="str">
        <f ca="1">IF(($B750=" ")," ",VLOOKUP($B750,'C10 Entry Sheet'!$A$16:$K$1015,10,FALSE))</f>
        <v xml:space="preserve"> </v>
      </c>
      <c r="L750" s="209" t="str">
        <f t="shared" ca="1" si="30"/>
        <v/>
      </c>
      <c r="M750" s="318" t="str">
        <f t="shared" ca="1" si="30"/>
        <v/>
      </c>
      <c r="N750" s="322" t="str">
        <f ca="1">IF(($B750=" ")," ",VLOOKUP($B750,'C10 Entry Sheet'!$A$16:$K$1015,11,FALSE))</f>
        <v xml:space="preserve"> </v>
      </c>
    </row>
    <row r="751" spans="1:14" ht="21.75" hidden="1" customHeight="1">
      <c r="A751" s="311">
        <f t="shared" si="29"/>
        <v>735</v>
      </c>
      <c r="B751" s="202" t="str">
        <f ca="1">IF(ISBLANK('C10 Entry Sheet'!A750)," ",CELL("contents",'C10 Entry Sheet'!A750))</f>
        <v xml:space="preserve"> </v>
      </c>
      <c r="C751" s="203" t="str">
        <f ca="1">IF(($B751=" ")," ",VLOOKUP($B751,'C10 Entry Sheet'!$A$16:$K$1015,2,FALSE))</f>
        <v xml:space="preserve"> </v>
      </c>
      <c r="D751" s="203" t="str">
        <f ca="1">IF(($B751=" ")," ",VLOOKUP($B751,'C10 Entry Sheet'!$A$16:$K$1015,3,FALSE))</f>
        <v xml:space="preserve"> </v>
      </c>
      <c r="E751" s="204" t="str">
        <f ca="1">IF(($B751=" ")," ",VLOOKUP($B751,'C10 Entry Sheet'!$A$16:$K$1015,6,FALSE))</f>
        <v xml:space="preserve"> </v>
      </c>
      <c r="F751" s="204" t="str">
        <f ca="1">IF(($B751=" ")," ",VLOOKUP($B751,'C10 Entry Sheet'!$A$16:$K$1015,4,FALSE))</f>
        <v xml:space="preserve"> </v>
      </c>
      <c r="G751" s="204" t="str">
        <f ca="1">IF(($B751=" ")," ",VLOOKUP($B751,'C10 Entry Sheet'!$A$16:$K$1015,5,FALSE))</f>
        <v xml:space="preserve"> </v>
      </c>
      <c r="H751" s="209" t="str">
        <f ca="1">IF(($B751=" "),"",VLOOKUP($B751,'C10 Entry Sheet'!$A$16:$K$1015,7,FALSE))</f>
        <v/>
      </c>
      <c r="I751" s="205" t="str">
        <f ca="1">IF(($B751=" ")," ",VLOOKUP($B751,'C10 Entry Sheet'!$A$16:$K$1015,8,FALSE))</f>
        <v xml:space="preserve"> </v>
      </c>
      <c r="J751" s="205" t="str">
        <f ca="1">IF(($B751=" ")," ",VLOOKUP($B751,'C10 Entry Sheet'!$A$16:$K$1015,9,FALSE))</f>
        <v xml:space="preserve"> </v>
      </c>
      <c r="K751" s="205" t="str">
        <f ca="1">IF(($B751=" ")," ",VLOOKUP($B751,'C10 Entry Sheet'!$A$16:$K$1015,10,FALSE))</f>
        <v xml:space="preserve"> </v>
      </c>
      <c r="L751" s="209" t="str">
        <f t="shared" ca="1" si="30"/>
        <v/>
      </c>
      <c r="M751" s="318" t="str">
        <f t="shared" ca="1" si="30"/>
        <v/>
      </c>
      <c r="N751" s="322" t="str">
        <f ca="1">IF(($B751=" ")," ",VLOOKUP($B751,'C10 Entry Sheet'!$A$16:$K$1015,11,FALSE))</f>
        <v xml:space="preserve"> </v>
      </c>
    </row>
    <row r="752" spans="1:14" ht="21.75" hidden="1" customHeight="1">
      <c r="A752" s="311">
        <f t="shared" si="29"/>
        <v>736</v>
      </c>
      <c r="B752" s="202" t="str">
        <f ca="1">IF(ISBLANK('C10 Entry Sheet'!A751)," ",CELL("contents",'C10 Entry Sheet'!A751))</f>
        <v xml:space="preserve"> </v>
      </c>
      <c r="C752" s="203" t="str">
        <f ca="1">IF(($B752=" ")," ",VLOOKUP($B752,'C10 Entry Sheet'!$A$16:$K$1015,2,FALSE))</f>
        <v xml:space="preserve"> </v>
      </c>
      <c r="D752" s="203" t="str">
        <f ca="1">IF(($B752=" ")," ",VLOOKUP($B752,'C10 Entry Sheet'!$A$16:$K$1015,3,FALSE))</f>
        <v xml:space="preserve"> </v>
      </c>
      <c r="E752" s="204" t="str">
        <f ca="1">IF(($B752=" ")," ",VLOOKUP($B752,'C10 Entry Sheet'!$A$16:$K$1015,6,FALSE))</f>
        <v xml:space="preserve"> </v>
      </c>
      <c r="F752" s="204" t="str">
        <f ca="1">IF(($B752=" ")," ",VLOOKUP($B752,'C10 Entry Sheet'!$A$16:$K$1015,4,FALSE))</f>
        <v xml:space="preserve"> </v>
      </c>
      <c r="G752" s="204" t="str">
        <f ca="1">IF(($B752=" ")," ",VLOOKUP($B752,'C10 Entry Sheet'!$A$16:$K$1015,5,FALSE))</f>
        <v xml:space="preserve"> </v>
      </c>
      <c r="H752" s="209" t="str">
        <f ca="1">IF(($B752=" "),"",VLOOKUP($B752,'C10 Entry Sheet'!$A$16:$K$1015,7,FALSE))</f>
        <v/>
      </c>
      <c r="I752" s="205" t="str">
        <f ca="1">IF(($B752=" ")," ",VLOOKUP($B752,'C10 Entry Sheet'!$A$16:$K$1015,8,FALSE))</f>
        <v xml:space="preserve"> </v>
      </c>
      <c r="J752" s="205" t="str">
        <f ca="1">IF(($B752=" ")," ",VLOOKUP($B752,'C10 Entry Sheet'!$A$16:$K$1015,9,FALSE))</f>
        <v xml:space="preserve"> </v>
      </c>
      <c r="K752" s="205" t="str">
        <f ca="1">IF(($B752=" ")," ",VLOOKUP($B752,'C10 Entry Sheet'!$A$16:$K$1015,10,FALSE))</f>
        <v xml:space="preserve"> </v>
      </c>
      <c r="L752" s="209" t="str">
        <f t="shared" ca="1" si="30"/>
        <v/>
      </c>
      <c r="M752" s="318" t="str">
        <f t="shared" ca="1" si="30"/>
        <v/>
      </c>
      <c r="N752" s="322" t="str">
        <f ca="1">IF(($B752=" ")," ",VLOOKUP($B752,'C10 Entry Sheet'!$A$16:$K$1015,11,FALSE))</f>
        <v xml:space="preserve"> </v>
      </c>
    </row>
    <row r="753" spans="1:14" ht="21.75" hidden="1" customHeight="1">
      <c r="A753" s="311">
        <f t="shared" si="29"/>
        <v>737</v>
      </c>
      <c r="B753" s="202" t="str">
        <f ca="1">IF(ISBLANK('C10 Entry Sheet'!A752)," ",CELL("contents",'C10 Entry Sheet'!A752))</f>
        <v xml:space="preserve"> </v>
      </c>
      <c r="C753" s="203" t="str">
        <f ca="1">IF(($B753=" ")," ",VLOOKUP($B753,'C10 Entry Sheet'!$A$16:$K$1015,2,FALSE))</f>
        <v xml:space="preserve"> </v>
      </c>
      <c r="D753" s="203" t="str">
        <f ca="1">IF(($B753=" ")," ",VLOOKUP($B753,'C10 Entry Sheet'!$A$16:$K$1015,3,FALSE))</f>
        <v xml:space="preserve"> </v>
      </c>
      <c r="E753" s="204" t="str">
        <f ca="1">IF(($B753=" ")," ",VLOOKUP($B753,'C10 Entry Sheet'!$A$16:$K$1015,6,FALSE))</f>
        <v xml:space="preserve"> </v>
      </c>
      <c r="F753" s="204" t="str">
        <f ca="1">IF(($B753=" ")," ",VLOOKUP($B753,'C10 Entry Sheet'!$A$16:$K$1015,4,FALSE))</f>
        <v xml:space="preserve"> </v>
      </c>
      <c r="G753" s="204" t="str">
        <f ca="1">IF(($B753=" ")," ",VLOOKUP($B753,'C10 Entry Sheet'!$A$16:$K$1015,5,FALSE))</f>
        <v xml:space="preserve"> </v>
      </c>
      <c r="H753" s="209" t="str">
        <f ca="1">IF(($B753=" "),"",VLOOKUP($B753,'C10 Entry Sheet'!$A$16:$K$1015,7,FALSE))</f>
        <v/>
      </c>
      <c r="I753" s="205" t="str">
        <f ca="1">IF(($B753=" ")," ",VLOOKUP($B753,'C10 Entry Sheet'!$A$16:$K$1015,8,FALSE))</f>
        <v xml:space="preserve"> </v>
      </c>
      <c r="J753" s="205" t="str">
        <f ca="1">IF(($B753=" ")," ",VLOOKUP($B753,'C10 Entry Sheet'!$A$16:$K$1015,9,FALSE))</f>
        <v xml:space="preserve"> </v>
      </c>
      <c r="K753" s="205" t="str">
        <f ca="1">IF(($B753=" ")," ",VLOOKUP($B753,'C10 Entry Sheet'!$A$16:$K$1015,10,FALSE))</f>
        <v xml:space="preserve"> </v>
      </c>
      <c r="L753" s="209" t="str">
        <f t="shared" ca="1" si="30"/>
        <v/>
      </c>
      <c r="M753" s="318" t="str">
        <f t="shared" ca="1" si="30"/>
        <v/>
      </c>
      <c r="N753" s="322" t="str">
        <f ca="1">IF(($B753=" ")," ",VLOOKUP($B753,'C10 Entry Sheet'!$A$16:$K$1015,11,FALSE))</f>
        <v xml:space="preserve"> </v>
      </c>
    </row>
    <row r="754" spans="1:14" ht="21.75" hidden="1" customHeight="1">
      <c r="A754" s="311">
        <f t="shared" si="29"/>
        <v>738</v>
      </c>
      <c r="B754" s="202" t="str">
        <f ca="1">IF(ISBLANK('C10 Entry Sheet'!A753)," ",CELL("contents",'C10 Entry Sheet'!A753))</f>
        <v xml:space="preserve"> </v>
      </c>
      <c r="C754" s="203" t="str">
        <f ca="1">IF(($B754=" ")," ",VLOOKUP($B754,'C10 Entry Sheet'!$A$16:$K$1015,2,FALSE))</f>
        <v xml:space="preserve"> </v>
      </c>
      <c r="D754" s="203" t="str">
        <f ca="1">IF(($B754=" ")," ",VLOOKUP($B754,'C10 Entry Sheet'!$A$16:$K$1015,3,FALSE))</f>
        <v xml:space="preserve"> </v>
      </c>
      <c r="E754" s="204" t="str">
        <f ca="1">IF(($B754=" ")," ",VLOOKUP($B754,'C10 Entry Sheet'!$A$16:$K$1015,6,FALSE))</f>
        <v xml:space="preserve"> </v>
      </c>
      <c r="F754" s="204" t="str">
        <f ca="1">IF(($B754=" ")," ",VLOOKUP($B754,'C10 Entry Sheet'!$A$16:$K$1015,4,FALSE))</f>
        <v xml:space="preserve"> </v>
      </c>
      <c r="G754" s="204" t="str">
        <f ca="1">IF(($B754=" ")," ",VLOOKUP($B754,'C10 Entry Sheet'!$A$16:$K$1015,5,FALSE))</f>
        <v xml:space="preserve"> </v>
      </c>
      <c r="H754" s="209" t="str">
        <f ca="1">IF(($B754=" "),"",VLOOKUP($B754,'C10 Entry Sheet'!$A$16:$K$1015,7,FALSE))</f>
        <v/>
      </c>
      <c r="I754" s="205" t="str">
        <f ca="1">IF(($B754=" ")," ",VLOOKUP($B754,'C10 Entry Sheet'!$A$16:$K$1015,8,FALSE))</f>
        <v xml:space="preserve"> </v>
      </c>
      <c r="J754" s="205" t="str">
        <f ca="1">IF(($B754=" ")," ",VLOOKUP($B754,'C10 Entry Sheet'!$A$16:$K$1015,9,FALSE))</f>
        <v xml:space="preserve"> </v>
      </c>
      <c r="K754" s="205" t="str">
        <f ca="1">IF(($B754=" ")," ",VLOOKUP($B754,'C10 Entry Sheet'!$A$16:$K$1015,10,FALSE))</f>
        <v xml:space="preserve"> </v>
      </c>
      <c r="L754" s="209" t="str">
        <f t="shared" ca="1" si="30"/>
        <v/>
      </c>
      <c r="M754" s="318" t="str">
        <f t="shared" ca="1" si="30"/>
        <v/>
      </c>
      <c r="N754" s="322" t="str">
        <f ca="1">IF(($B754=" ")," ",VLOOKUP($B754,'C10 Entry Sheet'!$A$16:$K$1015,11,FALSE))</f>
        <v xml:space="preserve"> </v>
      </c>
    </row>
    <row r="755" spans="1:14" ht="21.75" hidden="1" customHeight="1">
      <c r="A755" s="311">
        <f t="shared" si="29"/>
        <v>739</v>
      </c>
      <c r="B755" s="202" t="str">
        <f ca="1">IF(ISBLANK('C10 Entry Sheet'!A754)," ",CELL("contents",'C10 Entry Sheet'!A754))</f>
        <v xml:space="preserve"> </v>
      </c>
      <c r="C755" s="203" t="str">
        <f ca="1">IF(($B755=" ")," ",VLOOKUP($B755,'C10 Entry Sheet'!$A$16:$K$1015,2,FALSE))</f>
        <v xml:space="preserve"> </v>
      </c>
      <c r="D755" s="203" t="str">
        <f ca="1">IF(($B755=" ")," ",VLOOKUP($B755,'C10 Entry Sheet'!$A$16:$K$1015,3,FALSE))</f>
        <v xml:space="preserve"> </v>
      </c>
      <c r="E755" s="204" t="str">
        <f ca="1">IF(($B755=" ")," ",VLOOKUP($B755,'C10 Entry Sheet'!$A$16:$K$1015,6,FALSE))</f>
        <v xml:space="preserve"> </v>
      </c>
      <c r="F755" s="204" t="str">
        <f ca="1">IF(($B755=" ")," ",VLOOKUP($B755,'C10 Entry Sheet'!$A$16:$K$1015,4,FALSE))</f>
        <v xml:space="preserve"> </v>
      </c>
      <c r="G755" s="204" t="str">
        <f ca="1">IF(($B755=" ")," ",VLOOKUP($B755,'C10 Entry Sheet'!$A$16:$K$1015,5,FALSE))</f>
        <v xml:space="preserve"> </v>
      </c>
      <c r="H755" s="209" t="str">
        <f ca="1">IF(($B755=" "),"",VLOOKUP($B755,'C10 Entry Sheet'!$A$16:$K$1015,7,FALSE))</f>
        <v/>
      </c>
      <c r="I755" s="205" t="str">
        <f ca="1">IF(($B755=" ")," ",VLOOKUP($B755,'C10 Entry Sheet'!$A$16:$K$1015,8,FALSE))</f>
        <v xml:space="preserve"> </v>
      </c>
      <c r="J755" s="205" t="str">
        <f ca="1">IF(($B755=" ")," ",VLOOKUP($B755,'C10 Entry Sheet'!$A$16:$K$1015,9,FALSE))</f>
        <v xml:space="preserve"> </v>
      </c>
      <c r="K755" s="205" t="str">
        <f ca="1">IF(($B755=" ")," ",VLOOKUP($B755,'C10 Entry Sheet'!$A$16:$K$1015,10,FALSE))</f>
        <v xml:space="preserve"> </v>
      </c>
      <c r="L755" s="209" t="str">
        <f t="shared" ca="1" si="30"/>
        <v/>
      </c>
      <c r="M755" s="318" t="str">
        <f t="shared" ca="1" si="30"/>
        <v/>
      </c>
      <c r="N755" s="322" t="str">
        <f ca="1">IF(($B755=" ")," ",VLOOKUP($B755,'C10 Entry Sheet'!$A$16:$K$1015,11,FALSE))</f>
        <v xml:space="preserve"> </v>
      </c>
    </row>
    <row r="756" spans="1:14" ht="21.75" hidden="1" customHeight="1">
      <c r="A756" s="311">
        <f t="shared" si="29"/>
        <v>740</v>
      </c>
      <c r="B756" s="202" t="str">
        <f ca="1">IF(ISBLANK('C10 Entry Sheet'!A755)," ",CELL("contents",'C10 Entry Sheet'!A755))</f>
        <v xml:space="preserve"> </v>
      </c>
      <c r="C756" s="203" t="str">
        <f ca="1">IF(($B756=" ")," ",VLOOKUP($B756,'C10 Entry Sheet'!$A$16:$K$1015,2,FALSE))</f>
        <v xml:space="preserve"> </v>
      </c>
      <c r="D756" s="203" t="str">
        <f ca="1">IF(($B756=" ")," ",VLOOKUP($B756,'C10 Entry Sheet'!$A$16:$K$1015,3,FALSE))</f>
        <v xml:space="preserve"> </v>
      </c>
      <c r="E756" s="204" t="str">
        <f ca="1">IF(($B756=" ")," ",VLOOKUP($B756,'C10 Entry Sheet'!$A$16:$K$1015,6,FALSE))</f>
        <v xml:space="preserve"> </v>
      </c>
      <c r="F756" s="204" t="str">
        <f ca="1">IF(($B756=" ")," ",VLOOKUP($B756,'C10 Entry Sheet'!$A$16:$K$1015,4,FALSE))</f>
        <v xml:space="preserve"> </v>
      </c>
      <c r="G756" s="204" t="str">
        <f ca="1">IF(($B756=" ")," ",VLOOKUP($B756,'C10 Entry Sheet'!$A$16:$K$1015,5,FALSE))</f>
        <v xml:space="preserve"> </v>
      </c>
      <c r="H756" s="209" t="str">
        <f ca="1">IF(($B756=" "),"",VLOOKUP($B756,'C10 Entry Sheet'!$A$16:$K$1015,7,FALSE))</f>
        <v/>
      </c>
      <c r="I756" s="205" t="str">
        <f ca="1">IF(($B756=" ")," ",VLOOKUP($B756,'C10 Entry Sheet'!$A$16:$K$1015,8,FALSE))</f>
        <v xml:space="preserve"> </v>
      </c>
      <c r="J756" s="205" t="str">
        <f ca="1">IF(($B756=" ")," ",VLOOKUP($B756,'C10 Entry Sheet'!$A$16:$K$1015,9,FALSE))</f>
        <v xml:space="preserve"> </v>
      </c>
      <c r="K756" s="205" t="str">
        <f ca="1">IF(($B756=" ")," ",VLOOKUP($B756,'C10 Entry Sheet'!$A$16:$K$1015,10,FALSE))</f>
        <v xml:space="preserve"> </v>
      </c>
      <c r="L756" s="209" t="str">
        <f t="shared" ca="1" si="30"/>
        <v/>
      </c>
      <c r="M756" s="318" t="str">
        <f t="shared" ca="1" si="30"/>
        <v/>
      </c>
      <c r="N756" s="322" t="str">
        <f ca="1">IF(($B756=" ")," ",VLOOKUP($B756,'C10 Entry Sheet'!$A$16:$K$1015,11,FALSE))</f>
        <v xml:space="preserve"> </v>
      </c>
    </row>
    <row r="757" spans="1:14" ht="21.75" hidden="1" customHeight="1">
      <c r="A757" s="311">
        <f t="shared" ref="A757:A820" si="31">SUM(A756+1)</f>
        <v>741</v>
      </c>
      <c r="B757" s="202" t="str">
        <f ca="1">IF(ISBLANK('C10 Entry Sheet'!A756)," ",CELL("contents",'C10 Entry Sheet'!A756))</f>
        <v xml:space="preserve"> </v>
      </c>
      <c r="C757" s="203" t="str">
        <f ca="1">IF(($B757=" ")," ",VLOOKUP($B757,'C10 Entry Sheet'!$A$16:$K$1015,2,FALSE))</f>
        <v xml:space="preserve"> </v>
      </c>
      <c r="D757" s="203" t="str">
        <f ca="1">IF(($B757=" ")," ",VLOOKUP($B757,'C10 Entry Sheet'!$A$16:$K$1015,3,FALSE))</f>
        <v xml:space="preserve"> </v>
      </c>
      <c r="E757" s="204" t="str">
        <f ca="1">IF(($B757=" ")," ",VLOOKUP($B757,'C10 Entry Sheet'!$A$16:$K$1015,6,FALSE))</f>
        <v xml:space="preserve"> </v>
      </c>
      <c r="F757" s="204" t="str">
        <f ca="1">IF(($B757=" ")," ",VLOOKUP($B757,'C10 Entry Sheet'!$A$16:$K$1015,4,FALSE))</f>
        <v xml:space="preserve"> </v>
      </c>
      <c r="G757" s="204" t="str">
        <f ca="1">IF(($B757=" ")," ",VLOOKUP($B757,'C10 Entry Sheet'!$A$16:$K$1015,5,FALSE))</f>
        <v xml:space="preserve"> </v>
      </c>
      <c r="H757" s="209" t="str">
        <f ca="1">IF(($B757=" "),"",VLOOKUP($B757,'C10 Entry Sheet'!$A$16:$K$1015,7,FALSE))</f>
        <v/>
      </c>
      <c r="I757" s="205" t="str">
        <f ca="1">IF(($B757=" ")," ",VLOOKUP($B757,'C10 Entry Sheet'!$A$16:$K$1015,8,FALSE))</f>
        <v xml:space="preserve"> </v>
      </c>
      <c r="J757" s="205" t="str">
        <f ca="1">IF(($B757=" ")," ",VLOOKUP($B757,'C10 Entry Sheet'!$A$16:$K$1015,9,FALSE))</f>
        <v xml:space="preserve"> </v>
      </c>
      <c r="K757" s="205" t="str">
        <f ca="1">IF(($B757=" ")," ",VLOOKUP($B757,'C10 Entry Sheet'!$A$16:$K$1015,10,FALSE))</f>
        <v xml:space="preserve"> </v>
      </c>
      <c r="L757" s="209" t="str">
        <f t="shared" ca="1" si="30"/>
        <v/>
      </c>
      <c r="M757" s="318" t="str">
        <f t="shared" ca="1" si="30"/>
        <v/>
      </c>
      <c r="N757" s="322" t="str">
        <f ca="1">IF(($B757=" ")," ",VLOOKUP($B757,'C10 Entry Sheet'!$A$16:$K$1015,11,FALSE))</f>
        <v xml:space="preserve"> </v>
      </c>
    </row>
    <row r="758" spans="1:14" ht="21.75" hidden="1" customHeight="1">
      <c r="A758" s="311">
        <f t="shared" si="31"/>
        <v>742</v>
      </c>
      <c r="B758" s="202" t="str">
        <f ca="1">IF(ISBLANK('C10 Entry Sheet'!A757)," ",CELL("contents",'C10 Entry Sheet'!A757))</f>
        <v xml:space="preserve"> </v>
      </c>
      <c r="C758" s="203" t="str">
        <f ca="1">IF(($B758=" ")," ",VLOOKUP($B758,'C10 Entry Sheet'!$A$16:$K$1015,2,FALSE))</f>
        <v xml:space="preserve"> </v>
      </c>
      <c r="D758" s="203" t="str">
        <f ca="1">IF(($B758=" ")," ",VLOOKUP($B758,'C10 Entry Sheet'!$A$16:$K$1015,3,FALSE))</f>
        <v xml:space="preserve"> </v>
      </c>
      <c r="E758" s="204" t="str">
        <f ca="1">IF(($B758=" ")," ",VLOOKUP($B758,'C10 Entry Sheet'!$A$16:$K$1015,6,FALSE))</f>
        <v xml:space="preserve"> </v>
      </c>
      <c r="F758" s="204" t="str">
        <f ca="1">IF(($B758=" ")," ",VLOOKUP($B758,'C10 Entry Sheet'!$A$16:$K$1015,4,FALSE))</f>
        <v xml:space="preserve"> </v>
      </c>
      <c r="G758" s="204" t="str">
        <f ca="1">IF(($B758=" ")," ",VLOOKUP($B758,'C10 Entry Sheet'!$A$16:$K$1015,5,FALSE))</f>
        <v xml:space="preserve"> </v>
      </c>
      <c r="H758" s="209" t="str">
        <f ca="1">IF(($B758=" "),"",VLOOKUP($B758,'C10 Entry Sheet'!$A$16:$K$1015,7,FALSE))</f>
        <v/>
      </c>
      <c r="I758" s="205" t="str">
        <f ca="1">IF(($B758=" ")," ",VLOOKUP($B758,'C10 Entry Sheet'!$A$16:$K$1015,8,FALSE))</f>
        <v xml:space="preserve"> </v>
      </c>
      <c r="J758" s="205" t="str">
        <f ca="1">IF(($B758=" ")," ",VLOOKUP($B758,'C10 Entry Sheet'!$A$16:$K$1015,9,FALSE))</f>
        <v xml:space="preserve"> </v>
      </c>
      <c r="K758" s="205" t="str">
        <f ca="1">IF(($B758=" ")," ",VLOOKUP($B758,'C10 Entry Sheet'!$A$16:$K$1015,10,FALSE))</f>
        <v xml:space="preserve"> </v>
      </c>
      <c r="L758" s="209" t="str">
        <f t="shared" ca="1" si="30"/>
        <v/>
      </c>
      <c r="M758" s="318" t="str">
        <f t="shared" ca="1" si="30"/>
        <v/>
      </c>
      <c r="N758" s="322" t="str">
        <f ca="1">IF(($B758=" ")," ",VLOOKUP($B758,'C10 Entry Sheet'!$A$16:$K$1015,11,FALSE))</f>
        <v xml:space="preserve"> </v>
      </c>
    </row>
    <row r="759" spans="1:14" ht="21.75" hidden="1" customHeight="1">
      <c r="A759" s="311">
        <f t="shared" si="31"/>
        <v>743</v>
      </c>
      <c r="B759" s="202" t="str">
        <f ca="1">IF(ISBLANK('C10 Entry Sheet'!A758)," ",CELL("contents",'C10 Entry Sheet'!A758))</f>
        <v xml:space="preserve"> </v>
      </c>
      <c r="C759" s="203" t="str">
        <f ca="1">IF(($B759=" ")," ",VLOOKUP($B759,'C10 Entry Sheet'!$A$16:$K$1015,2,FALSE))</f>
        <v xml:space="preserve"> </v>
      </c>
      <c r="D759" s="203" t="str">
        <f ca="1">IF(($B759=" ")," ",VLOOKUP($B759,'C10 Entry Sheet'!$A$16:$K$1015,3,FALSE))</f>
        <v xml:space="preserve"> </v>
      </c>
      <c r="E759" s="204" t="str">
        <f ca="1">IF(($B759=" ")," ",VLOOKUP($B759,'C10 Entry Sheet'!$A$16:$K$1015,6,FALSE))</f>
        <v xml:space="preserve"> </v>
      </c>
      <c r="F759" s="204" t="str">
        <f ca="1">IF(($B759=" ")," ",VLOOKUP($B759,'C10 Entry Sheet'!$A$16:$K$1015,4,FALSE))</f>
        <v xml:space="preserve"> </v>
      </c>
      <c r="G759" s="204" t="str">
        <f ca="1">IF(($B759=" ")," ",VLOOKUP($B759,'C10 Entry Sheet'!$A$16:$K$1015,5,FALSE))</f>
        <v xml:space="preserve"> </v>
      </c>
      <c r="H759" s="209" t="str">
        <f ca="1">IF(($B759=" "),"",VLOOKUP($B759,'C10 Entry Sheet'!$A$16:$K$1015,7,FALSE))</f>
        <v/>
      </c>
      <c r="I759" s="205" t="str">
        <f ca="1">IF(($B759=" ")," ",VLOOKUP($B759,'C10 Entry Sheet'!$A$16:$K$1015,8,FALSE))</f>
        <v xml:space="preserve"> </v>
      </c>
      <c r="J759" s="205" t="str">
        <f ca="1">IF(($B759=" ")," ",VLOOKUP($B759,'C10 Entry Sheet'!$A$16:$K$1015,9,FALSE))</f>
        <v xml:space="preserve"> </v>
      </c>
      <c r="K759" s="205" t="str">
        <f ca="1">IF(($B759=" ")," ",VLOOKUP($B759,'C10 Entry Sheet'!$A$16:$K$1015,10,FALSE))</f>
        <v xml:space="preserve"> </v>
      </c>
      <c r="L759" s="209" t="str">
        <f t="shared" ca="1" si="30"/>
        <v/>
      </c>
      <c r="M759" s="318" t="str">
        <f t="shared" ca="1" si="30"/>
        <v/>
      </c>
      <c r="N759" s="322" t="str">
        <f ca="1">IF(($B759=" ")," ",VLOOKUP($B759,'C10 Entry Sheet'!$A$16:$K$1015,11,FALSE))</f>
        <v xml:space="preserve"> </v>
      </c>
    </row>
    <row r="760" spans="1:14" ht="21.75" hidden="1" customHeight="1">
      <c r="A760" s="311">
        <f t="shared" si="31"/>
        <v>744</v>
      </c>
      <c r="B760" s="202" t="str">
        <f ca="1">IF(ISBLANK('C10 Entry Sheet'!A759)," ",CELL("contents",'C10 Entry Sheet'!A759))</f>
        <v xml:space="preserve"> </v>
      </c>
      <c r="C760" s="203" t="str">
        <f ca="1">IF(($B760=" ")," ",VLOOKUP($B760,'C10 Entry Sheet'!$A$16:$K$1015,2,FALSE))</f>
        <v xml:space="preserve"> </v>
      </c>
      <c r="D760" s="203" t="str">
        <f ca="1">IF(($B760=" ")," ",VLOOKUP($B760,'C10 Entry Sheet'!$A$16:$K$1015,3,FALSE))</f>
        <v xml:space="preserve"> </v>
      </c>
      <c r="E760" s="204" t="str">
        <f ca="1">IF(($B760=" ")," ",VLOOKUP($B760,'C10 Entry Sheet'!$A$16:$K$1015,6,FALSE))</f>
        <v xml:space="preserve"> </v>
      </c>
      <c r="F760" s="204" t="str">
        <f ca="1">IF(($B760=" ")," ",VLOOKUP($B760,'C10 Entry Sheet'!$A$16:$K$1015,4,FALSE))</f>
        <v xml:space="preserve"> </v>
      </c>
      <c r="G760" s="204" t="str">
        <f ca="1">IF(($B760=" ")," ",VLOOKUP($B760,'C10 Entry Sheet'!$A$16:$K$1015,5,FALSE))</f>
        <v xml:space="preserve"> </v>
      </c>
      <c r="H760" s="209" t="str">
        <f ca="1">IF(($B760=" "),"",VLOOKUP($B760,'C10 Entry Sheet'!$A$16:$K$1015,7,FALSE))</f>
        <v/>
      </c>
      <c r="I760" s="205" t="str">
        <f ca="1">IF(($B760=" ")," ",VLOOKUP($B760,'C10 Entry Sheet'!$A$16:$K$1015,8,FALSE))</f>
        <v xml:space="preserve"> </v>
      </c>
      <c r="J760" s="205" t="str">
        <f ca="1">IF(($B760=" ")," ",VLOOKUP($B760,'C10 Entry Sheet'!$A$16:$K$1015,9,FALSE))</f>
        <v xml:space="preserve"> </v>
      </c>
      <c r="K760" s="205" t="str">
        <f ca="1">IF(($B760=" ")," ",VLOOKUP($B760,'C10 Entry Sheet'!$A$16:$K$1015,10,FALSE))</f>
        <v xml:space="preserve"> </v>
      </c>
      <c r="L760" s="209" t="str">
        <f t="shared" ca="1" si="30"/>
        <v/>
      </c>
      <c r="M760" s="318" t="str">
        <f t="shared" ca="1" si="30"/>
        <v/>
      </c>
      <c r="N760" s="322" t="str">
        <f ca="1">IF(($B760=" ")," ",VLOOKUP($B760,'C10 Entry Sheet'!$A$16:$K$1015,11,FALSE))</f>
        <v xml:space="preserve"> </v>
      </c>
    </row>
    <row r="761" spans="1:14" ht="21.75" hidden="1" customHeight="1">
      <c r="A761" s="311">
        <f t="shared" si="31"/>
        <v>745</v>
      </c>
      <c r="B761" s="202" t="str">
        <f ca="1">IF(ISBLANK('C10 Entry Sheet'!A760)," ",CELL("contents",'C10 Entry Sheet'!A760))</f>
        <v xml:space="preserve"> </v>
      </c>
      <c r="C761" s="203" t="str">
        <f ca="1">IF(($B761=" ")," ",VLOOKUP($B761,'C10 Entry Sheet'!$A$16:$K$1015,2,FALSE))</f>
        <v xml:space="preserve"> </v>
      </c>
      <c r="D761" s="203" t="str">
        <f ca="1">IF(($B761=" ")," ",VLOOKUP($B761,'C10 Entry Sheet'!$A$16:$K$1015,3,FALSE))</f>
        <v xml:space="preserve"> </v>
      </c>
      <c r="E761" s="204" t="str">
        <f ca="1">IF(($B761=" ")," ",VLOOKUP($B761,'C10 Entry Sheet'!$A$16:$K$1015,6,FALSE))</f>
        <v xml:space="preserve"> </v>
      </c>
      <c r="F761" s="204" t="str">
        <f ca="1">IF(($B761=" ")," ",VLOOKUP($B761,'C10 Entry Sheet'!$A$16:$K$1015,4,FALSE))</f>
        <v xml:space="preserve"> </v>
      </c>
      <c r="G761" s="204" t="str">
        <f ca="1">IF(($B761=" ")," ",VLOOKUP($B761,'C10 Entry Sheet'!$A$16:$K$1015,5,FALSE))</f>
        <v xml:space="preserve"> </v>
      </c>
      <c r="H761" s="209" t="str">
        <f ca="1">IF(($B761=" "),"",VLOOKUP($B761,'C10 Entry Sheet'!$A$16:$K$1015,7,FALSE))</f>
        <v/>
      </c>
      <c r="I761" s="205" t="str">
        <f ca="1">IF(($B761=" ")," ",VLOOKUP($B761,'C10 Entry Sheet'!$A$16:$K$1015,8,FALSE))</f>
        <v xml:space="preserve"> </v>
      </c>
      <c r="J761" s="205" t="str">
        <f ca="1">IF(($B761=" ")," ",VLOOKUP($B761,'C10 Entry Sheet'!$A$16:$K$1015,9,FALSE))</f>
        <v xml:space="preserve"> </v>
      </c>
      <c r="K761" s="205" t="str">
        <f ca="1">IF(($B761=" ")," ",VLOOKUP($B761,'C10 Entry Sheet'!$A$16:$K$1015,10,FALSE))</f>
        <v xml:space="preserve"> </v>
      </c>
      <c r="L761" s="209" t="str">
        <f t="shared" ca="1" si="30"/>
        <v/>
      </c>
      <c r="M761" s="318" t="str">
        <f t="shared" ca="1" si="30"/>
        <v/>
      </c>
      <c r="N761" s="322" t="str">
        <f ca="1">IF(($B761=" ")," ",VLOOKUP($B761,'C10 Entry Sheet'!$A$16:$K$1015,11,FALSE))</f>
        <v xml:space="preserve"> </v>
      </c>
    </row>
    <row r="762" spans="1:14" ht="21.75" hidden="1" customHeight="1">
      <c r="A762" s="311">
        <f t="shared" si="31"/>
        <v>746</v>
      </c>
      <c r="B762" s="202" t="str">
        <f ca="1">IF(ISBLANK('C10 Entry Sheet'!A761)," ",CELL("contents",'C10 Entry Sheet'!A761))</f>
        <v xml:space="preserve"> </v>
      </c>
      <c r="C762" s="203" t="str">
        <f ca="1">IF(($B762=" ")," ",VLOOKUP($B762,'C10 Entry Sheet'!$A$16:$K$1015,2,FALSE))</f>
        <v xml:space="preserve"> </v>
      </c>
      <c r="D762" s="203" t="str">
        <f ca="1">IF(($B762=" ")," ",VLOOKUP($B762,'C10 Entry Sheet'!$A$16:$K$1015,3,FALSE))</f>
        <v xml:space="preserve"> </v>
      </c>
      <c r="E762" s="204" t="str">
        <f ca="1">IF(($B762=" ")," ",VLOOKUP($B762,'C10 Entry Sheet'!$A$16:$K$1015,6,FALSE))</f>
        <v xml:space="preserve"> </v>
      </c>
      <c r="F762" s="204" t="str">
        <f ca="1">IF(($B762=" ")," ",VLOOKUP($B762,'C10 Entry Sheet'!$A$16:$K$1015,4,FALSE))</f>
        <v xml:space="preserve"> </v>
      </c>
      <c r="G762" s="204" t="str">
        <f ca="1">IF(($B762=" ")," ",VLOOKUP($B762,'C10 Entry Sheet'!$A$16:$K$1015,5,FALSE))</f>
        <v xml:space="preserve"> </v>
      </c>
      <c r="H762" s="209" t="str">
        <f ca="1">IF(($B762=" "),"",VLOOKUP($B762,'C10 Entry Sheet'!$A$16:$K$1015,7,FALSE))</f>
        <v/>
      </c>
      <c r="I762" s="205" t="str">
        <f ca="1">IF(($B762=" ")," ",VLOOKUP($B762,'C10 Entry Sheet'!$A$16:$K$1015,8,FALSE))</f>
        <v xml:space="preserve"> </v>
      </c>
      <c r="J762" s="205" t="str">
        <f ca="1">IF(($B762=" ")," ",VLOOKUP($B762,'C10 Entry Sheet'!$A$16:$K$1015,9,FALSE))</f>
        <v xml:space="preserve"> </v>
      </c>
      <c r="K762" s="205" t="str">
        <f ca="1">IF(($B762=" ")," ",VLOOKUP($B762,'C10 Entry Sheet'!$A$16:$K$1015,10,FALSE))</f>
        <v xml:space="preserve"> </v>
      </c>
      <c r="L762" s="209" t="str">
        <f t="shared" ca="1" si="30"/>
        <v/>
      </c>
      <c r="M762" s="318" t="str">
        <f t="shared" ca="1" si="30"/>
        <v/>
      </c>
      <c r="N762" s="322" t="str">
        <f ca="1">IF(($B762=" ")," ",VLOOKUP($B762,'C10 Entry Sheet'!$A$16:$K$1015,11,FALSE))</f>
        <v xml:space="preserve"> </v>
      </c>
    </row>
    <row r="763" spans="1:14" ht="21.75" hidden="1" customHeight="1">
      <c r="A763" s="311">
        <f t="shared" si="31"/>
        <v>747</v>
      </c>
      <c r="B763" s="202" t="str">
        <f ca="1">IF(ISBLANK('C10 Entry Sheet'!A762)," ",CELL("contents",'C10 Entry Sheet'!A762))</f>
        <v xml:space="preserve"> </v>
      </c>
      <c r="C763" s="203" t="str">
        <f ca="1">IF(($B763=" ")," ",VLOOKUP($B763,'C10 Entry Sheet'!$A$16:$K$1015,2,FALSE))</f>
        <v xml:space="preserve"> </v>
      </c>
      <c r="D763" s="203" t="str">
        <f ca="1">IF(($B763=" ")," ",VLOOKUP($B763,'C10 Entry Sheet'!$A$16:$K$1015,3,FALSE))</f>
        <v xml:space="preserve"> </v>
      </c>
      <c r="E763" s="204" t="str">
        <f ca="1">IF(($B763=" ")," ",VLOOKUP($B763,'C10 Entry Sheet'!$A$16:$K$1015,6,FALSE))</f>
        <v xml:space="preserve"> </v>
      </c>
      <c r="F763" s="204" t="str">
        <f ca="1">IF(($B763=" ")," ",VLOOKUP($B763,'C10 Entry Sheet'!$A$16:$K$1015,4,FALSE))</f>
        <v xml:space="preserve"> </v>
      </c>
      <c r="G763" s="204" t="str">
        <f ca="1">IF(($B763=" ")," ",VLOOKUP($B763,'C10 Entry Sheet'!$A$16:$K$1015,5,FALSE))</f>
        <v xml:space="preserve"> </v>
      </c>
      <c r="H763" s="209" t="str">
        <f ca="1">IF(($B763=" "),"",VLOOKUP($B763,'C10 Entry Sheet'!$A$16:$K$1015,7,FALSE))</f>
        <v/>
      </c>
      <c r="I763" s="205" t="str">
        <f ca="1">IF(($B763=" ")," ",VLOOKUP($B763,'C10 Entry Sheet'!$A$16:$K$1015,8,FALSE))</f>
        <v xml:space="preserve"> </v>
      </c>
      <c r="J763" s="205" t="str">
        <f ca="1">IF(($B763=" ")," ",VLOOKUP($B763,'C10 Entry Sheet'!$A$16:$K$1015,9,FALSE))</f>
        <v xml:space="preserve"> </v>
      </c>
      <c r="K763" s="205" t="str">
        <f ca="1">IF(($B763=" ")," ",VLOOKUP($B763,'C10 Entry Sheet'!$A$16:$K$1015,10,FALSE))</f>
        <v xml:space="preserve"> </v>
      </c>
      <c r="L763" s="209" t="str">
        <f t="shared" ca="1" si="30"/>
        <v/>
      </c>
      <c r="M763" s="318" t="str">
        <f t="shared" ca="1" si="30"/>
        <v/>
      </c>
      <c r="N763" s="322" t="str">
        <f ca="1">IF(($B763=" ")," ",VLOOKUP($B763,'C10 Entry Sheet'!$A$16:$K$1015,11,FALSE))</f>
        <v xml:space="preserve"> </v>
      </c>
    </row>
    <row r="764" spans="1:14" ht="21.75" hidden="1" customHeight="1">
      <c r="A764" s="311">
        <f t="shared" si="31"/>
        <v>748</v>
      </c>
      <c r="B764" s="202" t="str">
        <f ca="1">IF(ISBLANK('C10 Entry Sheet'!A763)," ",CELL("contents",'C10 Entry Sheet'!A763))</f>
        <v xml:space="preserve"> </v>
      </c>
      <c r="C764" s="203" t="str">
        <f ca="1">IF(($B764=" ")," ",VLOOKUP($B764,'C10 Entry Sheet'!$A$16:$K$1015,2,FALSE))</f>
        <v xml:space="preserve"> </v>
      </c>
      <c r="D764" s="203" t="str">
        <f ca="1">IF(($B764=" ")," ",VLOOKUP($B764,'C10 Entry Sheet'!$A$16:$K$1015,3,FALSE))</f>
        <v xml:space="preserve"> </v>
      </c>
      <c r="E764" s="204" t="str">
        <f ca="1">IF(($B764=" ")," ",VLOOKUP($B764,'C10 Entry Sheet'!$A$16:$K$1015,6,FALSE))</f>
        <v xml:space="preserve"> </v>
      </c>
      <c r="F764" s="204" t="str">
        <f ca="1">IF(($B764=" ")," ",VLOOKUP($B764,'C10 Entry Sheet'!$A$16:$K$1015,4,FALSE))</f>
        <v xml:space="preserve"> </v>
      </c>
      <c r="G764" s="204" t="str">
        <f ca="1">IF(($B764=" ")," ",VLOOKUP($B764,'C10 Entry Sheet'!$A$16:$K$1015,5,FALSE))</f>
        <v xml:space="preserve"> </v>
      </c>
      <c r="H764" s="209" t="str">
        <f ca="1">IF(($B764=" "),"",VLOOKUP($B764,'C10 Entry Sheet'!$A$16:$K$1015,7,FALSE))</f>
        <v/>
      </c>
      <c r="I764" s="205" t="str">
        <f ca="1">IF(($B764=" ")," ",VLOOKUP($B764,'C10 Entry Sheet'!$A$16:$K$1015,8,FALSE))</f>
        <v xml:space="preserve"> </v>
      </c>
      <c r="J764" s="205" t="str">
        <f ca="1">IF(($B764=" ")," ",VLOOKUP($B764,'C10 Entry Sheet'!$A$16:$K$1015,9,FALSE))</f>
        <v xml:space="preserve"> </v>
      </c>
      <c r="K764" s="205" t="str">
        <f ca="1">IF(($B764=" ")," ",VLOOKUP($B764,'C10 Entry Sheet'!$A$16:$K$1015,10,FALSE))</f>
        <v xml:space="preserve"> </v>
      </c>
      <c r="L764" s="209" t="str">
        <f t="shared" ca="1" si="30"/>
        <v/>
      </c>
      <c r="M764" s="318" t="str">
        <f t="shared" ca="1" si="30"/>
        <v/>
      </c>
      <c r="N764" s="322" t="str">
        <f ca="1">IF(($B764=" ")," ",VLOOKUP($B764,'C10 Entry Sheet'!$A$16:$K$1015,11,FALSE))</f>
        <v xml:space="preserve"> </v>
      </c>
    </row>
    <row r="765" spans="1:14" ht="21.75" hidden="1" customHeight="1">
      <c r="A765" s="311">
        <f t="shared" si="31"/>
        <v>749</v>
      </c>
      <c r="B765" s="202" t="str">
        <f ca="1">IF(ISBLANK('C10 Entry Sheet'!A764)," ",CELL("contents",'C10 Entry Sheet'!A764))</f>
        <v xml:space="preserve"> </v>
      </c>
      <c r="C765" s="203" t="str">
        <f ca="1">IF(($B765=" ")," ",VLOOKUP($B765,'C10 Entry Sheet'!$A$16:$K$1015,2,FALSE))</f>
        <v xml:space="preserve"> </v>
      </c>
      <c r="D765" s="203" t="str">
        <f ca="1">IF(($B765=" ")," ",VLOOKUP($B765,'C10 Entry Sheet'!$A$16:$K$1015,3,FALSE))</f>
        <v xml:space="preserve"> </v>
      </c>
      <c r="E765" s="204" t="str">
        <f ca="1">IF(($B765=" ")," ",VLOOKUP($B765,'C10 Entry Sheet'!$A$16:$K$1015,6,FALSE))</f>
        <v xml:space="preserve"> </v>
      </c>
      <c r="F765" s="204" t="str">
        <f ca="1">IF(($B765=" ")," ",VLOOKUP($B765,'C10 Entry Sheet'!$A$16:$K$1015,4,FALSE))</f>
        <v xml:space="preserve"> </v>
      </c>
      <c r="G765" s="204" t="str">
        <f ca="1">IF(($B765=" ")," ",VLOOKUP($B765,'C10 Entry Sheet'!$A$16:$K$1015,5,FALSE))</f>
        <v xml:space="preserve"> </v>
      </c>
      <c r="H765" s="209" t="str">
        <f ca="1">IF(($B765=" "),"",VLOOKUP($B765,'C10 Entry Sheet'!$A$16:$K$1015,7,FALSE))</f>
        <v/>
      </c>
      <c r="I765" s="205" t="str">
        <f ca="1">IF(($B765=" ")," ",VLOOKUP($B765,'C10 Entry Sheet'!$A$16:$K$1015,8,FALSE))</f>
        <v xml:space="preserve"> </v>
      </c>
      <c r="J765" s="205" t="str">
        <f ca="1">IF(($B765=" ")," ",VLOOKUP($B765,'C10 Entry Sheet'!$A$16:$K$1015,9,FALSE))</f>
        <v xml:space="preserve"> </v>
      </c>
      <c r="K765" s="205" t="str">
        <f ca="1">IF(($B765=" ")," ",VLOOKUP($B765,'C10 Entry Sheet'!$A$16:$K$1015,10,FALSE))</f>
        <v xml:space="preserve"> </v>
      </c>
      <c r="L765" s="209" t="str">
        <f t="shared" ca="1" si="30"/>
        <v/>
      </c>
      <c r="M765" s="318" t="str">
        <f t="shared" ca="1" si="30"/>
        <v/>
      </c>
      <c r="N765" s="322" t="str">
        <f ca="1">IF(($B765=" ")," ",VLOOKUP($B765,'C10 Entry Sheet'!$A$16:$K$1015,11,FALSE))</f>
        <v xml:space="preserve"> </v>
      </c>
    </row>
    <row r="766" spans="1:14" ht="21.75" hidden="1" customHeight="1">
      <c r="A766" s="311">
        <f t="shared" si="31"/>
        <v>750</v>
      </c>
      <c r="B766" s="202" t="str">
        <f ca="1">IF(ISBLANK('C10 Entry Sheet'!A765)," ",CELL("contents",'C10 Entry Sheet'!A765))</f>
        <v xml:space="preserve"> </v>
      </c>
      <c r="C766" s="203" t="str">
        <f ca="1">IF(($B766=" ")," ",VLOOKUP($B766,'C10 Entry Sheet'!$A$16:$K$1015,2,FALSE))</f>
        <v xml:space="preserve"> </v>
      </c>
      <c r="D766" s="203" t="str">
        <f ca="1">IF(($B766=" ")," ",VLOOKUP($B766,'C10 Entry Sheet'!$A$16:$K$1015,3,FALSE))</f>
        <v xml:space="preserve"> </v>
      </c>
      <c r="E766" s="204" t="str">
        <f ca="1">IF(($B766=" ")," ",VLOOKUP($B766,'C10 Entry Sheet'!$A$16:$K$1015,6,FALSE))</f>
        <v xml:space="preserve"> </v>
      </c>
      <c r="F766" s="204" t="str">
        <f ca="1">IF(($B766=" ")," ",VLOOKUP($B766,'C10 Entry Sheet'!$A$16:$K$1015,4,FALSE))</f>
        <v xml:space="preserve"> </v>
      </c>
      <c r="G766" s="204" t="str">
        <f ca="1">IF(($B766=" ")," ",VLOOKUP($B766,'C10 Entry Sheet'!$A$16:$K$1015,5,FALSE))</f>
        <v xml:space="preserve"> </v>
      </c>
      <c r="H766" s="209" t="str">
        <f ca="1">IF(($B766=" "),"",VLOOKUP($B766,'C10 Entry Sheet'!$A$16:$K$1015,7,FALSE))</f>
        <v/>
      </c>
      <c r="I766" s="205" t="str">
        <f ca="1">IF(($B766=" ")," ",VLOOKUP($B766,'C10 Entry Sheet'!$A$16:$K$1015,8,FALSE))</f>
        <v xml:space="preserve"> </v>
      </c>
      <c r="J766" s="205" t="str">
        <f ca="1">IF(($B766=" ")," ",VLOOKUP($B766,'C10 Entry Sheet'!$A$16:$K$1015,9,FALSE))</f>
        <v xml:space="preserve"> </v>
      </c>
      <c r="K766" s="205" t="str">
        <f ca="1">IF(($B766=" ")," ",VLOOKUP($B766,'C10 Entry Sheet'!$A$16:$K$1015,10,FALSE))</f>
        <v xml:space="preserve"> </v>
      </c>
      <c r="L766" s="209" t="str">
        <f t="shared" ca="1" si="30"/>
        <v/>
      </c>
      <c r="M766" s="318" t="str">
        <f t="shared" ca="1" si="30"/>
        <v/>
      </c>
      <c r="N766" s="322" t="str">
        <f ca="1">IF(($B766=" ")," ",VLOOKUP($B766,'C10 Entry Sheet'!$A$16:$K$1015,11,FALSE))</f>
        <v xml:space="preserve"> </v>
      </c>
    </row>
    <row r="767" spans="1:14" ht="21.75" hidden="1" customHeight="1">
      <c r="A767" s="311">
        <f t="shared" si="31"/>
        <v>751</v>
      </c>
      <c r="B767" s="202" t="str">
        <f ca="1">IF(ISBLANK('C10 Entry Sheet'!A766)," ",CELL("contents",'C10 Entry Sheet'!A766))</f>
        <v xml:space="preserve"> </v>
      </c>
      <c r="C767" s="203" t="str">
        <f ca="1">IF(($B767=" ")," ",VLOOKUP($B767,'C10 Entry Sheet'!$A$16:$K$1015,2,FALSE))</f>
        <v xml:space="preserve"> </v>
      </c>
      <c r="D767" s="203" t="str">
        <f ca="1">IF(($B767=" ")," ",VLOOKUP($B767,'C10 Entry Sheet'!$A$16:$K$1015,3,FALSE))</f>
        <v xml:space="preserve"> </v>
      </c>
      <c r="E767" s="204" t="str">
        <f ca="1">IF(($B767=" ")," ",VLOOKUP($B767,'C10 Entry Sheet'!$A$16:$K$1015,6,FALSE))</f>
        <v xml:space="preserve"> </v>
      </c>
      <c r="F767" s="204" t="str">
        <f ca="1">IF(($B767=" ")," ",VLOOKUP($B767,'C10 Entry Sheet'!$A$16:$K$1015,4,FALSE))</f>
        <v xml:space="preserve"> </v>
      </c>
      <c r="G767" s="204" t="str">
        <f ca="1">IF(($B767=" ")," ",VLOOKUP($B767,'C10 Entry Sheet'!$A$16:$K$1015,5,FALSE))</f>
        <v xml:space="preserve"> </v>
      </c>
      <c r="H767" s="209" t="str">
        <f ca="1">IF(($B767=" "),"",VLOOKUP($B767,'C10 Entry Sheet'!$A$16:$K$1015,7,FALSE))</f>
        <v/>
      </c>
      <c r="I767" s="205" t="str">
        <f ca="1">IF(($B767=" ")," ",VLOOKUP($B767,'C10 Entry Sheet'!$A$16:$K$1015,8,FALSE))</f>
        <v xml:space="preserve"> </v>
      </c>
      <c r="J767" s="205" t="str">
        <f ca="1">IF(($B767=" ")," ",VLOOKUP($B767,'C10 Entry Sheet'!$A$16:$K$1015,9,FALSE))</f>
        <v xml:space="preserve"> </v>
      </c>
      <c r="K767" s="205" t="str">
        <f ca="1">IF(($B767=" ")," ",VLOOKUP($B767,'C10 Entry Sheet'!$A$16:$K$1015,10,FALSE))</f>
        <v xml:space="preserve"> </v>
      </c>
      <c r="L767" s="209" t="str">
        <f t="shared" ca="1" si="30"/>
        <v/>
      </c>
      <c r="M767" s="318" t="str">
        <f t="shared" ca="1" si="30"/>
        <v/>
      </c>
      <c r="N767" s="322" t="str">
        <f ca="1">IF(($B767=" ")," ",VLOOKUP($B767,'C10 Entry Sheet'!$A$16:$K$1015,11,FALSE))</f>
        <v xml:space="preserve"> </v>
      </c>
    </row>
    <row r="768" spans="1:14" ht="21.75" hidden="1" customHeight="1">
      <c r="A768" s="311">
        <f t="shared" si="31"/>
        <v>752</v>
      </c>
      <c r="B768" s="202" t="str">
        <f ca="1">IF(ISBLANK('C10 Entry Sheet'!A767)," ",CELL("contents",'C10 Entry Sheet'!A767))</f>
        <v xml:space="preserve"> </v>
      </c>
      <c r="C768" s="203" t="str">
        <f ca="1">IF(($B768=" ")," ",VLOOKUP($B768,'C10 Entry Sheet'!$A$16:$K$1015,2,FALSE))</f>
        <v xml:space="preserve"> </v>
      </c>
      <c r="D768" s="203" t="str">
        <f ca="1">IF(($B768=" ")," ",VLOOKUP($B768,'C10 Entry Sheet'!$A$16:$K$1015,3,FALSE))</f>
        <v xml:space="preserve"> </v>
      </c>
      <c r="E768" s="204" t="str">
        <f ca="1">IF(($B768=" ")," ",VLOOKUP($B768,'C10 Entry Sheet'!$A$16:$K$1015,6,FALSE))</f>
        <v xml:space="preserve"> </v>
      </c>
      <c r="F768" s="204" t="str">
        <f ca="1">IF(($B768=" ")," ",VLOOKUP($B768,'C10 Entry Sheet'!$A$16:$K$1015,4,FALSE))</f>
        <v xml:space="preserve"> </v>
      </c>
      <c r="G768" s="204" t="str">
        <f ca="1">IF(($B768=" ")," ",VLOOKUP($B768,'C10 Entry Sheet'!$A$16:$K$1015,5,FALSE))</f>
        <v xml:space="preserve"> </v>
      </c>
      <c r="H768" s="209" t="str">
        <f ca="1">IF(($B768=" "),"",VLOOKUP($B768,'C10 Entry Sheet'!$A$16:$K$1015,7,FALSE))</f>
        <v/>
      </c>
      <c r="I768" s="205" t="str">
        <f ca="1">IF(($B768=" ")," ",VLOOKUP($B768,'C10 Entry Sheet'!$A$16:$K$1015,8,FALSE))</f>
        <v xml:space="preserve"> </v>
      </c>
      <c r="J768" s="205" t="str">
        <f ca="1">IF(($B768=" ")," ",VLOOKUP($B768,'C10 Entry Sheet'!$A$16:$K$1015,9,FALSE))</f>
        <v xml:space="preserve"> </v>
      </c>
      <c r="K768" s="205" t="str">
        <f ca="1">IF(($B768=" ")," ",VLOOKUP($B768,'C10 Entry Sheet'!$A$16:$K$1015,10,FALSE))</f>
        <v xml:space="preserve"> </v>
      </c>
      <c r="L768" s="209" t="str">
        <f t="shared" ca="1" si="30"/>
        <v/>
      </c>
      <c r="M768" s="318" t="str">
        <f t="shared" ca="1" si="30"/>
        <v/>
      </c>
      <c r="N768" s="322" t="str">
        <f ca="1">IF(($B768=" ")," ",VLOOKUP($B768,'C10 Entry Sheet'!$A$16:$K$1015,11,FALSE))</f>
        <v xml:space="preserve"> </v>
      </c>
    </row>
    <row r="769" spans="1:14" ht="21.75" hidden="1" customHeight="1">
      <c r="A769" s="311">
        <f t="shared" si="31"/>
        <v>753</v>
      </c>
      <c r="B769" s="202" t="str">
        <f ca="1">IF(ISBLANK('C10 Entry Sheet'!A768)," ",CELL("contents",'C10 Entry Sheet'!A768))</f>
        <v xml:space="preserve"> </v>
      </c>
      <c r="C769" s="203" t="str">
        <f ca="1">IF(($B769=" ")," ",VLOOKUP($B769,'C10 Entry Sheet'!$A$16:$K$1015,2,FALSE))</f>
        <v xml:space="preserve"> </v>
      </c>
      <c r="D769" s="203" t="str">
        <f ca="1">IF(($B769=" ")," ",VLOOKUP($B769,'C10 Entry Sheet'!$A$16:$K$1015,3,FALSE))</f>
        <v xml:space="preserve"> </v>
      </c>
      <c r="E769" s="204" t="str">
        <f ca="1">IF(($B769=" ")," ",VLOOKUP($B769,'C10 Entry Sheet'!$A$16:$K$1015,6,FALSE))</f>
        <v xml:space="preserve"> </v>
      </c>
      <c r="F769" s="204" t="str">
        <f ca="1">IF(($B769=" ")," ",VLOOKUP($B769,'C10 Entry Sheet'!$A$16:$K$1015,4,FALSE))</f>
        <v xml:space="preserve"> </v>
      </c>
      <c r="G769" s="204" t="str">
        <f ca="1">IF(($B769=" ")," ",VLOOKUP($B769,'C10 Entry Sheet'!$A$16:$K$1015,5,FALSE))</f>
        <v xml:space="preserve"> </v>
      </c>
      <c r="H769" s="209" t="str">
        <f ca="1">IF(($B769=" "),"",VLOOKUP($B769,'C10 Entry Sheet'!$A$16:$K$1015,7,FALSE))</f>
        <v/>
      </c>
      <c r="I769" s="205" t="str">
        <f ca="1">IF(($B769=" ")," ",VLOOKUP($B769,'C10 Entry Sheet'!$A$16:$K$1015,8,FALSE))</f>
        <v xml:space="preserve"> </v>
      </c>
      <c r="J769" s="205" t="str">
        <f ca="1">IF(($B769=" ")," ",VLOOKUP($B769,'C10 Entry Sheet'!$A$16:$K$1015,9,FALSE))</f>
        <v xml:space="preserve"> </v>
      </c>
      <c r="K769" s="205" t="str">
        <f ca="1">IF(($B769=" ")," ",VLOOKUP($B769,'C10 Entry Sheet'!$A$16:$K$1015,10,FALSE))</f>
        <v xml:space="preserve"> </v>
      </c>
      <c r="L769" s="209" t="str">
        <f t="shared" ca="1" si="30"/>
        <v/>
      </c>
      <c r="M769" s="318" t="str">
        <f t="shared" ca="1" si="30"/>
        <v/>
      </c>
      <c r="N769" s="322" t="str">
        <f ca="1">IF(($B769=" ")," ",VLOOKUP($B769,'C10 Entry Sheet'!$A$16:$K$1015,11,FALSE))</f>
        <v xml:space="preserve"> </v>
      </c>
    </row>
    <row r="770" spans="1:14" ht="21.75" hidden="1" customHeight="1">
      <c r="A770" s="311">
        <f t="shared" si="31"/>
        <v>754</v>
      </c>
      <c r="B770" s="202" t="str">
        <f ca="1">IF(ISBLANK('C10 Entry Sheet'!A769)," ",CELL("contents",'C10 Entry Sheet'!A769))</f>
        <v xml:space="preserve"> </v>
      </c>
      <c r="C770" s="203" t="str">
        <f ca="1">IF(($B770=" ")," ",VLOOKUP($B770,'C10 Entry Sheet'!$A$16:$K$1015,2,FALSE))</f>
        <v xml:space="preserve"> </v>
      </c>
      <c r="D770" s="203" t="str">
        <f ca="1">IF(($B770=" ")," ",VLOOKUP($B770,'C10 Entry Sheet'!$A$16:$K$1015,3,FALSE))</f>
        <v xml:space="preserve"> </v>
      </c>
      <c r="E770" s="204" t="str">
        <f ca="1">IF(($B770=" ")," ",VLOOKUP($B770,'C10 Entry Sheet'!$A$16:$K$1015,6,FALSE))</f>
        <v xml:space="preserve"> </v>
      </c>
      <c r="F770" s="204" t="str">
        <f ca="1">IF(($B770=" ")," ",VLOOKUP($B770,'C10 Entry Sheet'!$A$16:$K$1015,4,FALSE))</f>
        <v xml:space="preserve"> </v>
      </c>
      <c r="G770" s="204" t="str">
        <f ca="1">IF(($B770=" ")," ",VLOOKUP($B770,'C10 Entry Sheet'!$A$16:$K$1015,5,FALSE))</f>
        <v xml:space="preserve"> </v>
      </c>
      <c r="H770" s="209" t="str">
        <f ca="1">IF(($B770=" "),"",VLOOKUP($B770,'C10 Entry Sheet'!$A$16:$K$1015,7,FALSE))</f>
        <v/>
      </c>
      <c r="I770" s="205" t="str">
        <f ca="1">IF(($B770=" ")," ",VLOOKUP($B770,'C10 Entry Sheet'!$A$16:$K$1015,8,FALSE))</f>
        <v xml:space="preserve"> </v>
      </c>
      <c r="J770" s="205" t="str">
        <f ca="1">IF(($B770=" ")," ",VLOOKUP($B770,'C10 Entry Sheet'!$A$16:$K$1015,9,FALSE))</f>
        <v xml:space="preserve"> </v>
      </c>
      <c r="K770" s="205" t="str">
        <f ca="1">IF(($B770=" ")," ",VLOOKUP($B770,'C10 Entry Sheet'!$A$16:$K$1015,10,FALSE))</f>
        <v xml:space="preserve"> </v>
      </c>
      <c r="L770" s="209" t="str">
        <f t="shared" ca="1" si="30"/>
        <v/>
      </c>
      <c r="M770" s="318" t="str">
        <f t="shared" ca="1" si="30"/>
        <v/>
      </c>
      <c r="N770" s="322" t="str">
        <f ca="1">IF(($B770=" ")," ",VLOOKUP($B770,'C10 Entry Sheet'!$A$16:$K$1015,11,FALSE))</f>
        <v xml:space="preserve"> </v>
      </c>
    </row>
    <row r="771" spans="1:14" ht="21.75" hidden="1" customHeight="1">
      <c r="A771" s="311">
        <f t="shared" si="31"/>
        <v>755</v>
      </c>
      <c r="B771" s="202" t="str">
        <f ca="1">IF(ISBLANK('C10 Entry Sheet'!A770)," ",CELL("contents",'C10 Entry Sheet'!A770))</f>
        <v xml:space="preserve"> </v>
      </c>
      <c r="C771" s="203" t="str">
        <f ca="1">IF(($B771=" ")," ",VLOOKUP($B771,'C10 Entry Sheet'!$A$16:$K$1015,2,FALSE))</f>
        <v xml:space="preserve"> </v>
      </c>
      <c r="D771" s="203" t="str">
        <f ca="1">IF(($B771=" ")," ",VLOOKUP($B771,'C10 Entry Sheet'!$A$16:$K$1015,3,FALSE))</f>
        <v xml:space="preserve"> </v>
      </c>
      <c r="E771" s="204" t="str">
        <f ca="1">IF(($B771=" ")," ",VLOOKUP($B771,'C10 Entry Sheet'!$A$16:$K$1015,6,FALSE))</f>
        <v xml:space="preserve"> </v>
      </c>
      <c r="F771" s="204" t="str">
        <f ca="1">IF(($B771=" ")," ",VLOOKUP($B771,'C10 Entry Sheet'!$A$16:$K$1015,4,FALSE))</f>
        <v xml:space="preserve"> </v>
      </c>
      <c r="G771" s="204" t="str">
        <f ca="1">IF(($B771=" ")," ",VLOOKUP($B771,'C10 Entry Sheet'!$A$16:$K$1015,5,FALSE))</f>
        <v xml:space="preserve"> </v>
      </c>
      <c r="H771" s="209" t="str">
        <f ca="1">IF(($B771=" "),"",VLOOKUP($B771,'C10 Entry Sheet'!$A$16:$K$1015,7,FALSE))</f>
        <v/>
      </c>
      <c r="I771" s="205" t="str">
        <f ca="1">IF(($B771=" ")," ",VLOOKUP($B771,'C10 Entry Sheet'!$A$16:$K$1015,8,FALSE))</f>
        <v xml:space="preserve"> </v>
      </c>
      <c r="J771" s="205" t="str">
        <f ca="1">IF(($B771=" ")," ",VLOOKUP($B771,'C10 Entry Sheet'!$A$16:$K$1015,9,FALSE))</f>
        <v xml:space="preserve"> </v>
      </c>
      <c r="K771" s="205" t="str">
        <f ca="1">IF(($B771=" ")," ",VLOOKUP($B771,'C10 Entry Sheet'!$A$16:$K$1015,10,FALSE))</f>
        <v xml:space="preserve"> </v>
      </c>
      <c r="L771" s="209" t="str">
        <f t="shared" ca="1" si="30"/>
        <v/>
      </c>
      <c r="M771" s="318" t="str">
        <f t="shared" ca="1" si="30"/>
        <v/>
      </c>
      <c r="N771" s="322" t="str">
        <f ca="1">IF(($B771=" ")," ",VLOOKUP($B771,'C10 Entry Sheet'!$A$16:$K$1015,11,FALSE))</f>
        <v xml:space="preserve"> </v>
      </c>
    </row>
    <row r="772" spans="1:14" ht="21.75" hidden="1" customHeight="1">
      <c r="A772" s="311">
        <f t="shared" si="31"/>
        <v>756</v>
      </c>
      <c r="B772" s="202" t="str">
        <f ca="1">IF(ISBLANK('C10 Entry Sheet'!A771)," ",CELL("contents",'C10 Entry Sheet'!A771))</f>
        <v xml:space="preserve"> </v>
      </c>
      <c r="C772" s="203" t="str">
        <f ca="1">IF(($B772=" ")," ",VLOOKUP($B772,'C10 Entry Sheet'!$A$16:$K$1015,2,FALSE))</f>
        <v xml:space="preserve"> </v>
      </c>
      <c r="D772" s="203" t="str">
        <f ca="1">IF(($B772=" ")," ",VLOOKUP($B772,'C10 Entry Sheet'!$A$16:$K$1015,3,FALSE))</f>
        <v xml:space="preserve"> </v>
      </c>
      <c r="E772" s="204" t="str">
        <f ca="1">IF(($B772=" ")," ",VLOOKUP($B772,'C10 Entry Sheet'!$A$16:$K$1015,6,FALSE))</f>
        <v xml:space="preserve"> </v>
      </c>
      <c r="F772" s="204" t="str">
        <f ca="1">IF(($B772=" ")," ",VLOOKUP($B772,'C10 Entry Sheet'!$A$16:$K$1015,4,FALSE))</f>
        <v xml:space="preserve"> </v>
      </c>
      <c r="G772" s="204" t="str">
        <f ca="1">IF(($B772=" ")," ",VLOOKUP($B772,'C10 Entry Sheet'!$A$16:$K$1015,5,FALSE))</f>
        <v xml:space="preserve"> </v>
      </c>
      <c r="H772" s="209" t="str">
        <f ca="1">IF(($B772=" "),"",VLOOKUP($B772,'C10 Entry Sheet'!$A$16:$K$1015,7,FALSE))</f>
        <v/>
      </c>
      <c r="I772" s="205" t="str">
        <f ca="1">IF(($B772=" ")," ",VLOOKUP($B772,'C10 Entry Sheet'!$A$16:$K$1015,8,FALSE))</f>
        <v xml:space="preserve"> </v>
      </c>
      <c r="J772" s="205" t="str">
        <f ca="1">IF(($B772=" ")," ",VLOOKUP($B772,'C10 Entry Sheet'!$A$16:$K$1015,9,FALSE))</f>
        <v xml:space="preserve"> </v>
      </c>
      <c r="K772" s="205" t="str">
        <f ca="1">IF(($B772=" ")," ",VLOOKUP($B772,'C10 Entry Sheet'!$A$16:$K$1015,10,FALSE))</f>
        <v xml:space="preserve"> </v>
      </c>
      <c r="L772" s="209" t="str">
        <f t="shared" ca="1" si="30"/>
        <v/>
      </c>
      <c r="M772" s="318" t="str">
        <f t="shared" ca="1" si="30"/>
        <v/>
      </c>
      <c r="N772" s="322" t="str">
        <f ca="1">IF(($B772=" ")," ",VLOOKUP($B772,'C10 Entry Sheet'!$A$16:$K$1015,11,FALSE))</f>
        <v xml:space="preserve"> </v>
      </c>
    </row>
    <row r="773" spans="1:14" ht="21.75" hidden="1" customHeight="1">
      <c r="A773" s="311">
        <f t="shared" si="31"/>
        <v>757</v>
      </c>
      <c r="B773" s="202" t="str">
        <f ca="1">IF(ISBLANK('C10 Entry Sheet'!A772)," ",CELL("contents",'C10 Entry Sheet'!A772))</f>
        <v xml:space="preserve"> </v>
      </c>
      <c r="C773" s="203" t="str">
        <f ca="1">IF(($B773=" ")," ",VLOOKUP($B773,'C10 Entry Sheet'!$A$16:$K$1015,2,FALSE))</f>
        <v xml:space="preserve"> </v>
      </c>
      <c r="D773" s="203" t="str">
        <f ca="1">IF(($B773=" ")," ",VLOOKUP($B773,'C10 Entry Sheet'!$A$16:$K$1015,3,FALSE))</f>
        <v xml:space="preserve"> </v>
      </c>
      <c r="E773" s="204" t="str">
        <f ca="1">IF(($B773=" ")," ",VLOOKUP($B773,'C10 Entry Sheet'!$A$16:$K$1015,6,FALSE))</f>
        <v xml:space="preserve"> </v>
      </c>
      <c r="F773" s="204" t="str">
        <f ca="1">IF(($B773=" ")," ",VLOOKUP($B773,'C10 Entry Sheet'!$A$16:$K$1015,4,FALSE))</f>
        <v xml:space="preserve"> </v>
      </c>
      <c r="G773" s="204" t="str">
        <f ca="1">IF(($B773=" ")," ",VLOOKUP($B773,'C10 Entry Sheet'!$A$16:$K$1015,5,FALSE))</f>
        <v xml:space="preserve"> </v>
      </c>
      <c r="H773" s="209" t="str">
        <f ca="1">IF(($B773=" "),"",VLOOKUP($B773,'C10 Entry Sheet'!$A$16:$K$1015,7,FALSE))</f>
        <v/>
      </c>
      <c r="I773" s="205" t="str">
        <f ca="1">IF(($B773=" ")," ",VLOOKUP($B773,'C10 Entry Sheet'!$A$16:$K$1015,8,FALSE))</f>
        <v xml:space="preserve"> </v>
      </c>
      <c r="J773" s="205" t="str">
        <f ca="1">IF(($B773=" ")," ",VLOOKUP($B773,'C10 Entry Sheet'!$A$16:$K$1015,9,FALSE))</f>
        <v xml:space="preserve"> </v>
      </c>
      <c r="K773" s="205" t="str">
        <f ca="1">IF(($B773=" ")," ",VLOOKUP($B773,'C10 Entry Sheet'!$A$16:$K$1015,10,FALSE))</f>
        <v xml:space="preserve"> </v>
      </c>
      <c r="L773" s="209" t="str">
        <f t="shared" ca="1" si="30"/>
        <v/>
      </c>
      <c r="M773" s="318" t="str">
        <f t="shared" ca="1" si="30"/>
        <v/>
      </c>
      <c r="N773" s="322" t="str">
        <f ca="1">IF(($B773=" ")," ",VLOOKUP($B773,'C10 Entry Sheet'!$A$16:$K$1015,11,FALSE))</f>
        <v xml:space="preserve"> </v>
      </c>
    </row>
    <row r="774" spans="1:14" ht="21.75" hidden="1" customHeight="1">
      <c r="A774" s="311">
        <f t="shared" si="31"/>
        <v>758</v>
      </c>
      <c r="B774" s="202" t="str">
        <f ca="1">IF(ISBLANK('C10 Entry Sheet'!A773)," ",CELL("contents",'C10 Entry Sheet'!A773))</f>
        <v xml:space="preserve"> </v>
      </c>
      <c r="C774" s="203" t="str">
        <f ca="1">IF(($B774=" ")," ",VLOOKUP($B774,'C10 Entry Sheet'!$A$16:$K$1015,2,FALSE))</f>
        <v xml:space="preserve"> </v>
      </c>
      <c r="D774" s="203" t="str">
        <f ca="1">IF(($B774=" ")," ",VLOOKUP($B774,'C10 Entry Sheet'!$A$16:$K$1015,3,FALSE))</f>
        <v xml:space="preserve"> </v>
      </c>
      <c r="E774" s="204" t="str">
        <f ca="1">IF(($B774=" ")," ",VLOOKUP($B774,'C10 Entry Sheet'!$A$16:$K$1015,6,FALSE))</f>
        <v xml:space="preserve"> </v>
      </c>
      <c r="F774" s="204" t="str">
        <f ca="1">IF(($B774=" ")," ",VLOOKUP($B774,'C10 Entry Sheet'!$A$16:$K$1015,4,FALSE))</f>
        <v xml:space="preserve"> </v>
      </c>
      <c r="G774" s="204" t="str">
        <f ca="1">IF(($B774=" ")," ",VLOOKUP($B774,'C10 Entry Sheet'!$A$16:$K$1015,5,FALSE))</f>
        <v xml:space="preserve"> </v>
      </c>
      <c r="H774" s="209" t="str">
        <f ca="1">IF(($B774=" "),"",VLOOKUP($B774,'C10 Entry Sheet'!$A$16:$K$1015,7,FALSE))</f>
        <v/>
      </c>
      <c r="I774" s="205" t="str">
        <f ca="1">IF(($B774=" ")," ",VLOOKUP($B774,'C10 Entry Sheet'!$A$16:$K$1015,8,FALSE))</f>
        <v xml:space="preserve"> </v>
      </c>
      <c r="J774" s="205" t="str">
        <f ca="1">IF(($B774=" ")," ",VLOOKUP($B774,'C10 Entry Sheet'!$A$16:$K$1015,9,FALSE))</f>
        <v xml:space="preserve"> </v>
      </c>
      <c r="K774" s="205" t="str">
        <f ca="1">IF(($B774=" ")," ",VLOOKUP($B774,'C10 Entry Sheet'!$A$16:$K$1015,10,FALSE))</f>
        <v xml:space="preserve"> </v>
      </c>
      <c r="L774" s="209" t="str">
        <f t="shared" ca="1" si="30"/>
        <v/>
      </c>
      <c r="M774" s="318" t="str">
        <f t="shared" ca="1" si="30"/>
        <v/>
      </c>
      <c r="N774" s="322" t="str">
        <f ca="1">IF(($B774=" ")," ",VLOOKUP($B774,'C10 Entry Sheet'!$A$16:$K$1015,11,FALSE))</f>
        <v xml:space="preserve"> </v>
      </c>
    </row>
    <row r="775" spans="1:14" ht="21.75" hidden="1" customHeight="1">
      <c r="A775" s="311">
        <f t="shared" si="31"/>
        <v>759</v>
      </c>
      <c r="B775" s="202" t="str">
        <f ca="1">IF(ISBLANK('C10 Entry Sheet'!A774)," ",CELL("contents",'C10 Entry Sheet'!A774))</f>
        <v xml:space="preserve"> </v>
      </c>
      <c r="C775" s="203" t="str">
        <f ca="1">IF(($B775=" ")," ",VLOOKUP($B775,'C10 Entry Sheet'!$A$16:$K$1015,2,FALSE))</f>
        <v xml:space="preserve"> </v>
      </c>
      <c r="D775" s="203" t="str">
        <f ca="1">IF(($B775=" ")," ",VLOOKUP($B775,'C10 Entry Sheet'!$A$16:$K$1015,3,FALSE))</f>
        <v xml:space="preserve"> </v>
      </c>
      <c r="E775" s="204" t="str">
        <f ca="1">IF(($B775=" ")," ",VLOOKUP($B775,'C10 Entry Sheet'!$A$16:$K$1015,6,FALSE))</f>
        <v xml:space="preserve"> </v>
      </c>
      <c r="F775" s="204" t="str">
        <f ca="1">IF(($B775=" ")," ",VLOOKUP($B775,'C10 Entry Sheet'!$A$16:$K$1015,4,FALSE))</f>
        <v xml:space="preserve"> </v>
      </c>
      <c r="G775" s="204" t="str">
        <f ca="1">IF(($B775=" ")," ",VLOOKUP($B775,'C10 Entry Sheet'!$A$16:$K$1015,5,FALSE))</f>
        <v xml:space="preserve"> </v>
      </c>
      <c r="H775" s="209" t="str">
        <f ca="1">IF(($B775=" "),"",VLOOKUP($B775,'C10 Entry Sheet'!$A$16:$K$1015,7,FALSE))</f>
        <v/>
      </c>
      <c r="I775" s="205" t="str">
        <f ca="1">IF(($B775=" ")," ",VLOOKUP($B775,'C10 Entry Sheet'!$A$16:$K$1015,8,FALSE))</f>
        <v xml:space="preserve"> </v>
      </c>
      <c r="J775" s="205" t="str">
        <f ca="1">IF(($B775=" ")," ",VLOOKUP($B775,'C10 Entry Sheet'!$A$16:$K$1015,9,FALSE))</f>
        <v xml:space="preserve"> </v>
      </c>
      <c r="K775" s="205" t="str">
        <f ca="1">IF(($B775=" ")," ",VLOOKUP($B775,'C10 Entry Sheet'!$A$16:$K$1015,10,FALSE))</f>
        <v xml:space="preserve"> </v>
      </c>
      <c r="L775" s="209" t="str">
        <f t="shared" ca="1" si="30"/>
        <v/>
      </c>
      <c r="M775" s="318" t="str">
        <f t="shared" ca="1" si="30"/>
        <v/>
      </c>
      <c r="N775" s="322" t="str">
        <f ca="1">IF(($B775=" ")," ",VLOOKUP($B775,'C10 Entry Sheet'!$A$16:$K$1015,11,FALSE))</f>
        <v xml:space="preserve"> </v>
      </c>
    </row>
    <row r="776" spans="1:14" ht="21.75" hidden="1" customHeight="1">
      <c r="A776" s="311">
        <f t="shared" si="31"/>
        <v>760</v>
      </c>
      <c r="B776" s="202" t="str">
        <f ca="1">IF(ISBLANK('C10 Entry Sheet'!A775)," ",CELL("contents",'C10 Entry Sheet'!A775))</f>
        <v xml:space="preserve"> </v>
      </c>
      <c r="C776" s="203" t="str">
        <f ca="1">IF(($B776=" ")," ",VLOOKUP($B776,'C10 Entry Sheet'!$A$16:$K$1015,2,FALSE))</f>
        <v xml:space="preserve"> </v>
      </c>
      <c r="D776" s="203" t="str">
        <f ca="1">IF(($B776=" ")," ",VLOOKUP($B776,'C10 Entry Sheet'!$A$16:$K$1015,3,FALSE))</f>
        <v xml:space="preserve"> </v>
      </c>
      <c r="E776" s="204" t="str">
        <f ca="1">IF(($B776=" ")," ",VLOOKUP($B776,'C10 Entry Sheet'!$A$16:$K$1015,6,FALSE))</f>
        <v xml:space="preserve"> </v>
      </c>
      <c r="F776" s="204" t="str">
        <f ca="1">IF(($B776=" ")," ",VLOOKUP($B776,'C10 Entry Sheet'!$A$16:$K$1015,4,FALSE))</f>
        <v xml:space="preserve"> </v>
      </c>
      <c r="G776" s="204" t="str">
        <f ca="1">IF(($B776=" ")," ",VLOOKUP($B776,'C10 Entry Sheet'!$A$16:$K$1015,5,FALSE))</f>
        <v xml:space="preserve"> </v>
      </c>
      <c r="H776" s="209" t="str">
        <f ca="1">IF(($B776=" "),"",VLOOKUP($B776,'C10 Entry Sheet'!$A$16:$K$1015,7,FALSE))</f>
        <v/>
      </c>
      <c r="I776" s="205" t="str">
        <f ca="1">IF(($B776=" ")," ",VLOOKUP($B776,'C10 Entry Sheet'!$A$16:$K$1015,8,FALSE))</f>
        <v xml:space="preserve"> </v>
      </c>
      <c r="J776" s="205" t="str">
        <f ca="1">IF(($B776=" ")," ",VLOOKUP($B776,'C10 Entry Sheet'!$A$16:$K$1015,9,FALSE))</f>
        <v xml:space="preserve"> </v>
      </c>
      <c r="K776" s="205" t="str">
        <f ca="1">IF(($B776=" ")," ",VLOOKUP($B776,'C10 Entry Sheet'!$A$16:$K$1015,10,FALSE))</f>
        <v xml:space="preserve"> </v>
      </c>
      <c r="L776" s="209" t="str">
        <f t="shared" ca="1" si="30"/>
        <v/>
      </c>
      <c r="M776" s="318" t="str">
        <f t="shared" ca="1" si="30"/>
        <v/>
      </c>
      <c r="N776" s="322" t="str">
        <f ca="1">IF(($B776=" ")," ",VLOOKUP($B776,'C10 Entry Sheet'!$A$16:$K$1015,11,FALSE))</f>
        <v xml:space="preserve"> </v>
      </c>
    </row>
    <row r="777" spans="1:14" ht="21.75" hidden="1" customHeight="1">
      <c r="A777" s="311">
        <f t="shared" si="31"/>
        <v>761</v>
      </c>
      <c r="B777" s="202" t="str">
        <f ca="1">IF(ISBLANK('C10 Entry Sheet'!A776)," ",CELL("contents",'C10 Entry Sheet'!A776))</f>
        <v xml:space="preserve"> </v>
      </c>
      <c r="C777" s="203" t="str">
        <f ca="1">IF(($B777=" ")," ",VLOOKUP($B777,'C10 Entry Sheet'!$A$16:$K$1015,2,FALSE))</f>
        <v xml:space="preserve"> </v>
      </c>
      <c r="D777" s="203" t="str">
        <f ca="1">IF(($B777=" ")," ",VLOOKUP($B777,'C10 Entry Sheet'!$A$16:$K$1015,3,FALSE))</f>
        <v xml:space="preserve"> </v>
      </c>
      <c r="E777" s="204" t="str">
        <f ca="1">IF(($B777=" ")," ",VLOOKUP($B777,'C10 Entry Sheet'!$A$16:$K$1015,6,FALSE))</f>
        <v xml:space="preserve"> </v>
      </c>
      <c r="F777" s="204" t="str">
        <f ca="1">IF(($B777=" ")," ",VLOOKUP($B777,'C10 Entry Sheet'!$A$16:$K$1015,4,FALSE))</f>
        <v xml:space="preserve"> </v>
      </c>
      <c r="G777" s="204" t="str">
        <f ca="1">IF(($B777=" ")," ",VLOOKUP($B777,'C10 Entry Sheet'!$A$16:$K$1015,5,FALSE))</f>
        <v xml:space="preserve"> </v>
      </c>
      <c r="H777" s="209" t="str">
        <f ca="1">IF(($B777=" "),"",VLOOKUP($B777,'C10 Entry Sheet'!$A$16:$K$1015,7,FALSE))</f>
        <v/>
      </c>
      <c r="I777" s="205" t="str">
        <f ca="1">IF(($B777=" ")," ",VLOOKUP($B777,'C10 Entry Sheet'!$A$16:$K$1015,8,FALSE))</f>
        <v xml:space="preserve"> </v>
      </c>
      <c r="J777" s="205" t="str">
        <f ca="1">IF(($B777=" ")," ",VLOOKUP($B777,'C10 Entry Sheet'!$A$16:$K$1015,9,FALSE))</f>
        <v xml:space="preserve"> </v>
      </c>
      <c r="K777" s="205" t="str">
        <f ca="1">IF(($B777=" ")," ",VLOOKUP($B777,'C10 Entry Sheet'!$A$16:$K$1015,10,FALSE))</f>
        <v xml:space="preserve"> </v>
      </c>
      <c r="L777" s="209" t="str">
        <f t="shared" ca="1" si="30"/>
        <v/>
      </c>
      <c r="M777" s="318" t="str">
        <f t="shared" ca="1" si="30"/>
        <v/>
      </c>
      <c r="N777" s="322" t="str">
        <f ca="1">IF(($B777=" ")," ",VLOOKUP($B777,'C10 Entry Sheet'!$A$16:$K$1015,11,FALSE))</f>
        <v xml:space="preserve"> </v>
      </c>
    </row>
    <row r="778" spans="1:14" ht="21.75" hidden="1" customHeight="1">
      <c r="A778" s="311">
        <f t="shared" si="31"/>
        <v>762</v>
      </c>
      <c r="B778" s="202" t="str">
        <f ca="1">IF(ISBLANK('C10 Entry Sheet'!A777)," ",CELL("contents",'C10 Entry Sheet'!A777))</f>
        <v xml:space="preserve"> </v>
      </c>
      <c r="C778" s="203" t="str">
        <f ca="1">IF(($B778=" ")," ",VLOOKUP($B778,'C10 Entry Sheet'!$A$16:$K$1015,2,FALSE))</f>
        <v xml:space="preserve"> </v>
      </c>
      <c r="D778" s="203" t="str">
        <f ca="1">IF(($B778=" ")," ",VLOOKUP($B778,'C10 Entry Sheet'!$A$16:$K$1015,3,FALSE))</f>
        <v xml:space="preserve"> </v>
      </c>
      <c r="E778" s="204" t="str">
        <f ca="1">IF(($B778=" ")," ",VLOOKUP($B778,'C10 Entry Sheet'!$A$16:$K$1015,6,FALSE))</f>
        <v xml:space="preserve"> </v>
      </c>
      <c r="F778" s="204" t="str">
        <f ca="1">IF(($B778=" ")," ",VLOOKUP($B778,'C10 Entry Sheet'!$A$16:$K$1015,4,FALSE))</f>
        <v xml:space="preserve"> </v>
      </c>
      <c r="G778" s="204" t="str">
        <f ca="1">IF(($B778=" ")," ",VLOOKUP($B778,'C10 Entry Sheet'!$A$16:$K$1015,5,FALSE))</f>
        <v xml:space="preserve"> </v>
      </c>
      <c r="H778" s="209" t="str">
        <f ca="1">IF(($B778=" "),"",VLOOKUP($B778,'C10 Entry Sheet'!$A$16:$K$1015,7,FALSE))</f>
        <v/>
      </c>
      <c r="I778" s="205" t="str">
        <f ca="1">IF(($B778=" ")," ",VLOOKUP($B778,'C10 Entry Sheet'!$A$16:$K$1015,8,FALSE))</f>
        <v xml:space="preserve"> </v>
      </c>
      <c r="J778" s="205" t="str">
        <f ca="1">IF(($B778=" ")," ",VLOOKUP($B778,'C10 Entry Sheet'!$A$16:$K$1015,9,FALSE))</f>
        <v xml:space="preserve"> </v>
      </c>
      <c r="K778" s="205" t="str">
        <f ca="1">IF(($B778=" ")," ",VLOOKUP($B778,'C10 Entry Sheet'!$A$16:$K$1015,10,FALSE))</f>
        <v xml:space="preserve"> </v>
      </c>
      <c r="L778" s="209" t="str">
        <f t="shared" ca="1" si="30"/>
        <v/>
      </c>
      <c r="M778" s="318" t="str">
        <f t="shared" ca="1" si="30"/>
        <v/>
      </c>
      <c r="N778" s="322" t="str">
        <f ca="1">IF(($B778=" ")," ",VLOOKUP($B778,'C10 Entry Sheet'!$A$16:$K$1015,11,FALSE))</f>
        <v xml:space="preserve"> </v>
      </c>
    </row>
    <row r="779" spans="1:14" ht="21.75" hidden="1" customHeight="1">
      <c r="A779" s="311">
        <f t="shared" si="31"/>
        <v>763</v>
      </c>
      <c r="B779" s="202" t="str">
        <f ca="1">IF(ISBLANK('C10 Entry Sheet'!A778)," ",CELL("contents",'C10 Entry Sheet'!A778))</f>
        <v xml:space="preserve"> </v>
      </c>
      <c r="C779" s="203" t="str">
        <f ca="1">IF(($B779=" ")," ",VLOOKUP($B779,'C10 Entry Sheet'!$A$16:$K$1015,2,FALSE))</f>
        <v xml:space="preserve"> </v>
      </c>
      <c r="D779" s="203" t="str">
        <f ca="1">IF(($B779=" ")," ",VLOOKUP($B779,'C10 Entry Sheet'!$A$16:$K$1015,3,FALSE))</f>
        <v xml:space="preserve"> </v>
      </c>
      <c r="E779" s="204" t="str">
        <f ca="1">IF(($B779=" ")," ",VLOOKUP($B779,'C10 Entry Sheet'!$A$16:$K$1015,6,FALSE))</f>
        <v xml:space="preserve"> </v>
      </c>
      <c r="F779" s="204" t="str">
        <f ca="1">IF(($B779=" ")," ",VLOOKUP($B779,'C10 Entry Sheet'!$A$16:$K$1015,4,FALSE))</f>
        <v xml:space="preserve"> </v>
      </c>
      <c r="G779" s="204" t="str">
        <f ca="1">IF(($B779=" ")," ",VLOOKUP($B779,'C10 Entry Sheet'!$A$16:$K$1015,5,FALSE))</f>
        <v xml:space="preserve"> </v>
      </c>
      <c r="H779" s="209" t="str">
        <f ca="1">IF(($B779=" "),"",VLOOKUP($B779,'C10 Entry Sheet'!$A$16:$K$1015,7,FALSE))</f>
        <v/>
      </c>
      <c r="I779" s="205" t="str">
        <f ca="1">IF(($B779=" ")," ",VLOOKUP($B779,'C10 Entry Sheet'!$A$16:$K$1015,8,FALSE))</f>
        <v xml:space="preserve"> </v>
      </c>
      <c r="J779" s="205" t="str">
        <f ca="1">IF(($B779=" ")," ",VLOOKUP($B779,'C10 Entry Sheet'!$A$16:$K$1015,9,FALSE))</f>
        <v xml:space="preserve"> </v>
      </c>
      <c r="K779" s="205" t="str">
        <f ca="1">IF(($B779=" ")," ",VLOOKUP($B779,'C10 Entry Sheet'!$A$16:$K$1015,10,FALSE))</f>
        <v xml:space="preserve"> </v>
      </c>
      <c r="L779" s="209" t="str">
        <f t="shared" ca="1" si="30"/>
        <v/>
      </c>
      <c r="M779" s="318" t="str">
        <f t="shared" ca="1" si="30"/>
        <v/>
      </c>
      <c r="N779" s="322" t="str">
        <f ca="1">IF(($B779=" ")," ",VLOOKUP($B779,'C10 Entry Sheet'!$A$16:$K$1015,11,FALSE))</f>
        <v xml:space="preserve"> </v>
      </c>
    </row>
    <row r="780" spans="1:14" ht="21.75" hidden="1" customHeight="1">
      <c r="A780" s="311">
        <f t="shared" si="31"/>
        <v>764</v>
      </c>
      <c r="B780" s="202" t="str">
        <f ca="1">IF(ISBLANK('C10 Entry Sheet'!A779)," ",CELL("contents",'C10 Entry Sheet'!A779))</f>
        <v xml:space="preserve"> </v>
      </c>
      <c r="C780" s="203" t="str">
        <f ca="1">IF(($B780=" ")," ",VLOOKUP($B780,'C10 Entry Sheet'!$A$16:$K$1015,2,FALSE))</f>
        <v xml:space="preserve"> </v>
      </c>
      <c r="D780" s="203" t="str">
        <f ca="1">IF(($B780=" ")," ",VLOOKUP($B780,'C10 Entry Sheet'!$A$16:$K$1015,3,FALSE))</f>
        <v xml:space="preserve"> </v>
      </c>
      <c r="E780" s="204" t="str">
        <f ca="1">IF(($B780=" ")," ",VLOOKUP($B780,'C10 Entry Sheet'!$A$16:$K$1015,6,FALSE))</f>
        <v xml:space="preserve"> </v>
      </c>
      <c r="F780" s="204" t="str">
        <f ca="1">IF(($B780=" ")," ",VLOOKUP($B780,'C10 Entry Sheet'!$A$16:$K$1015,4,FALSE))</f>
        <v xml:space="preserve"> </v>
      </c>
      <c r="G780" s="204" t="str">
        <f ca="1">IF(($B780=" ")," ",VLOOKUP($B780,'C10 Entry Sheet'!$A$16:$K$1015,5,FALSE))</f>
        <v xml:space="preserve"> </v>
      </c>
      <c r="H780" s="209" t="str">
        <f ca="1">IF(($B780=" "),"",VLOOKUP($B780,'C10 Entry Sheet'!$A$16:$K$1015,7,FALSE))</f>
        <v/>
      </c>
      <c r="I780" s="205" t="str">
        <f ca="1">IF(($B780=" ")," ",VLOOKUP($B780,'C10 Entry Sheet'!$A$16:$K$1015,8,FALSE))</f>
        <v xml:space="preserve"> </v>
      </c>
      <c r="J780" s="205" t="str">
        <f ca="1">IF(($B780=" ")," ",VLOOKUP($B780,'C10 Entry Sheet'!$A$16:$K$1015,9,FALSE))</f>
        <v xml:space="preserve"> </v>
      </c>
      <c r="K780" s="205" t="str">
        <f ca="1">IF(($B780=" ")," ",VLOOKUP($B780,'C10 Entry Sheet'!$A$16:$K$1015,10,FALSE))</f>
        <v xml:space="preserve"> </v>
      </c>
      <c r="L780" s="209" t="str">
        <f t="shared" ca="1" si="30"/>
        <v/>
      </c>
      <c r="M780" s="318" t="str">
        <f t="shared" ca="1" si="30"/>
        <v/>
      </c>
      <c r="N780" s="322" t="str">
        <f ca="1">IF(($B780=" ")," ",VLOOKUP($B780,'C10 Entry Sheet'!$A$16:$K$1015,11,FALSE))</f>
        <v xml:space="preserve"> </v>
      </c>
    </row>
    <row r="781" spans="1:14" ht="21.75" hidden="1" customHeight="1">
      <c r="A781" s="311">
        <f t="shared" si="31"/>
        <v>765</v>
      </c>
      <c r="B781" s="202" t="str">
        <f ca="1">IF(ISBLANK('C10 Entry Sheet'!A780)," ",CELL("contents",'C10 Entry Sheet'!A780))</f>
        <v xml:space="preserve"> </v>
      </c>
      <c r="C781" s="203" t="str">
        <f ca="1">IF(($B781=" ")," ",VLOOKUP($B781,'C10 Entry Sheet'!$A$16:$K$1015,2,FALSE))</f>
        <v xml:space="preserve"> </v>
      </c>
      <c r="D781" s="203" t="str">
        <f ca="1">IF(($B781=" ")," ",VLOOKUP($B781,'C10 Entry Sheet'!$A$16:$K$1015,3,FALSE))</f>
        <v xml:space="preserve"> </v>
      </c>
      <c r="E781" s="204" t="str">
        <f ca="1">IF(($B781=" ")," ",VLOOKUP($B781,'C10 Entry Sheet'!$A$16:$K$1015,6,FALSE))</f>
        <v xml:space="preserve"> </v>
      </c>
      <c r="F781" s="204" t="str">
        <f ca="1">IF(($B781=" ")," ",VLOOKUP($B781,'C10 Entry Sheet'!$A$16:$K$1015,4,FALSE))</f>
        <v xml:space="preserve"> </v>
      </c>
      <c r="G781" s="204" t="str">
        <f ca="1">IF(($B781=" ")," ",VLOOKUP($B781,'C10 Entry Sheet'!$A$16:$K$1015,5,FALSE))</f>
        <v xml:space="preserve"> </v>
      </c>
      <c r="H781" s="209" t="str">
        <f ca="1">IF(($B781=" "),"",VLOOKUP($B781,'C10 Entry Sheet'!$A$16:$K$1015,7,FALSE))</f>
        <v/>
      </c>
      <c r="I781" s="205" t="str">
        <f ca="1">IF(($B781=" ")," ",VLOOKUP($B781,'C10 Entry Sheet'!$A$16:$K$1015,8,FALSE))</f>
        <v xml:space="preserve"> </v>
      </c>
      <c r="J781" s="205" t="str">
        <f ca="1">IF(($B781=" ")," ",VLOOKUP($B781,'C10 Entry Sheet'!$A$16:$K$1015,9,FALSE))</f>
        <v xml:space="preserve"> </v>
      </c>
      <c r="K781" s="205" t="str">
        <f ca="1">IF(($B781=" ")," ",VLOOKUP($B781,'C10 Entry Sheet'!$A$16:$K$1015,10,FALSE))</f>
        <v xml:space="preserve"> </v>
      </c>
      <c r="L781" s="209" t="str">
        <f t="shared" ca="1" si="30"/>
        <v/>
      </c>
      <c r="M781" s="318" t="str">
        <f t="shared" ca="1" si="30"/>
        <v/>
      </c>
      <c r="N781" s="322" t="str">
        <f ca="1">IF(($B781=" ")," ",VLOOKUP($B781,'C10 Entry Sheet'!$A$16:$K$1015,11,FALSE))</f>
        <v xml:space="preserve"> </v>
      </c>
    </row>
    <row r="782" spans="1:14" ht="21.75" hidden="1" customHeight="1">
      <c r="A782" s="311">
        <f t="shared" si="31"/>
        <v>766</v>
      </c>
      <c r="B782" s="202" t="str">
        <f ca="1">IF(ISBLANK('C10 Entry Sheet'!A781)," ",CELL("contents",'C10 Entry Sheet'!A781))</f>
        <v xml:space="preserve"> </v>
      </c>
      <c r="C782" s="203" t="str">
        <f ca="1">IF(($B782=" ")," ",VLOOKUP($B782,'C10 Entry Sheet'!$A$16:$K$1015,2,FALSE))</f>
        <v xml:space="preserve"> </v>
      </c>
      <c r="D782" s="203" t="str">
        <f ca="1">IF(($B782=" ")," ",VLOOKUP($B782,'C10 Entry Sheet'!$A$16:$K$1015,3,FALSE))</f>
        <v xml:space="preserve"> </v>
      </c>
      <c r="E782" s="204" t="str">
        <f ca="1">IF(($B782=" ")," ",VLOOKUP($B782,'C10 Entry Sheet'!$A$16:$K$1015,6,FALSE))</f>
        <v xml:space="preserve"> </v>
      </c>
      <c r="F782" s="204" t="str">
        <f ca="1">IF(($B782=" ")," ",VLOOKUP($B782,'C10 Entry Sheet'!$A$16:$K$1015,4,FALSE))</f>
        <v xml:space="preserve"> </v>
      </c>
      <c r="G782" s="204" t="str">
        <f ca="1">IF(($B782=" ")," ",VLOOKUP($B782,'C10 Entry Sheet'!$A$16:$K$1015,5,FALSE))</f>
        <v xml:space="preserve"> </v>
      </c>
      <c r="H782" s="209" t="str">
        <f ca="1">IF(($B782=" "),"",VLOOKUP($B782,'C10 Entry Sheet'!$A$16:$K$1015,7,FALSE))</f>
        <v/>
      </c>
      <c r="I782" s="205" t="str">
        <f ca="1">IF(($B782=" ")," ",VLOOKUP($B782,'C10 Entry Sheet'!$A$16:$K$1015,8,FALSE))</f>
        <v xml:space="preserve"> </v>
      </c>
      <c r="J782" s="205" t="str">
        <f ca="1">IF(($B782=" ")," ",VLOOKUP($B782,'C10 Entry Sheet'!$A$16:$K$1015,9,FALSE))</f>
        <v xml:space="preserve"> </v>
      </c>
      <c r="K782" s="205" t="str">
        <f ca="1">IF(($B782=" ")," ",VLOOKUP($B782,'C10 Entry Sheet'!$A$16:$K$1015,10,FALSE))</f>
        <v xml:space="preserve"> </v>
      </c>
      <c r="L782" s="209" t="str">
        <f t="shared" ca="1" si="30"/>
        <v/>
      </c>
      <c r="M782" s="318" t="str">
        <f t="shared" ca="1" si="30"/>
        <v/>
      </c>
      <c r="N782" s="322" t="str">
        <f ca="1">IF(($B782=" ")," ",VLOOKUP($B782,'C10 Entry Sheet'!$A$16:$K$1015,11,FALSE))</f>
        <v xml:space="preserve"> </v>
      </c>
    </row>
    <row r="783" spans="1:14" ht="21.75" hidden="1" customHeight="1">
      <c r="A783" s="311">
        <f t="shared" si="31"/>
        <v>767</v>
      </c>
      <c r="B783" s="202" t="str">
        <f ca="1">IF(ISBLANK('C10 Entry Sheet'!A782)," ",CELL("contents",'C10 Entry Sheet'!A782))</f>
        <v xml:space="preserve"> </v>
      </c>
      <c r="C783" s="203" t="str">
        <f ca="1">IF(($B783=" ")," ",VLOOKUP($B783,'C10 Entry Sheet'!$A$16:$K$1015,2,FALSE))</f>
        <v xml:space="preserve"> </v>
      </c>
      <c r="D783" s="203" t="str">
        <f ca="1">IF(($B783=" ")," ",VLOOKUP($B783,'C10 Entry Sheet'!$A$16:$K$1015,3,FALSE))</f>
        <v xml:space="preserve"> </v>
      </c>
      <c r="E783" s="204" t="str">
        <f ca="1">IF(($B783=" ")," ",VLOOKUP($B783,'C10 Entry Sheet'!$A$16:$K$1015,6,FALSE))</f>
        <v xml:space="preserve"> </v>
      </c>
      <c r="F783" s="204" t="str">
        <f ca="1">IF(($B783=" ")," ",VLOOKUP($B783,'C10 Entry Sheet'!$A$16:$K$1015,4,FALSE))</f>
        <v xml:space="preserve"> </v>
      </c>
      <c r="G783" s="204" t="str">
        <f ca="1">IF(($B783=" ")," ",VLOOKUP($B783,'C10 Entry Sheet'!$A$16:$K$1015,5,FALSE))</f>
        <v xml:space="preserve"> </v>
      </c>
      <c r="H783" s="209" t="str">
        <f ca="1">IF(($B783=" "),"",VLOOKUP($B783,'C10 Entry Sheet'!$A$16:$K$1015,7,FALSE))</f>
        <v/>
      </c>
      <c r="I783" s="205" t="str">
        <f ca="1">IF(($B783=" ")," ",VLOOKUP($B783,'C10 Entry Sheet'!$A$16:$K$1015,8,FALSE))</f>
        <v xml:space="preserve"> </v>
      </c>
      <c r="J783" s="205" t="str">
        <f ca="1">IF(($B783=" ")," ",VLOOKUP($B783,'C10 Entry Sheet'!$A$16:$K$1015,9,FALSE))</f>
        <v xml:space="preserve"> </v>
      </c>
      <c r="K783" s="205" t="str">
        <f ca="1">IF(($B783=" ")," ",VLOOKUP($B783,'C10 Entry Sheet'!$A$16:$K$1015,10,FALSE))</f>
        <v xml:space="preserve"> </v>
      </c>
      <c r="L783" s="209" t="str">
        <f t="shared" ca="1" si="30"/>
        <v/>
      </c>
      <c r="M783" s="318" t="str">
        <f t="shared" ca="1" si="30"/>
        <v/>
      </c>
      <c r="N783" s="322" t="str">
        <f ca="1">IF(($B783=" ")," ",VLOOKUP($B783,'C10 Entry Sheet'!$A$16:$K$1015,11,FALSE))</f>
        <v xml:space="preserve"> </v>
      </c>
    </row>
    <row r="784" spans="1:14" ht="21.75" hidden="1" customHeight="1">
      <c r="A784" s="311">
        <f t="shared" si="31"/>
        <v>768</v>
      </c>
      <c r="B784" s="202" t="str">
        <f ca="1">IF(ISBLANK('C10 Entry Sheet'!A783)," ",CELL("contents",'C10 Entry Sheet'!A783))</f>
        <v xml:space="preserve"> </v>
      </c>
      <c r="C784" s="203" t="str">
        <f ca="1">IF(($B784=" ")," ",VLOOKUP($B784,'C10 Entry Sheet'!$A$16:$K$1015,2,FALSE))</f>
        <v xml:space="preserve"> </v>
      </c>
      <c r="D784" s="203" t="str">
        <f ca="1">IF(($B784=" ")," ",VLOOKUP($B784,'C10 Entry Sheet'!$A$16:$K$1015,3,FALSE))</f>
        <v xml:space="preserve"> </v>
      </c>
      <c r="E784" s="204" t="str">
        <f ca="1">IF(($B784=" ")," ",VLOOKUP($B784,'C10 Entry Sheet'!$A$16:$K$1015,6,FALSE))</f>
        <v xml:space="preserve"> </v>
      </c>
      <c r="F784" s="204" t="str">
        <f ca="1">IF(($B784=" ")," ",VLOOKUP($B784,'C10 Entry Sheet'!$A$16:$K$1015,4,FALSE))</f>
        <v xml:space="preserve"> </v>
      </c>
      <c r="G784" s="204" t="str">
        <f ca="1">IF(($B784=" ")," ",VLOOKUP($B784,'C10 Entry Sheet'!$A$16:$K$1015,5,FALSE))</f>
        <v xml:space="preserve"> </v>
      </c>
      <c r="H784" s="209" t="str">
        <f ca="1">IF(($B784=" "),"",VLOOKUP($B784,'C10 Entry Sheet'!$A$16:$K$1015,7,FALSE))</f>
        <v/>
      </c>
      <c r="I784" s="205" t="str">
        <f ca="1">IF(($B784=" ")," ",VLOOKUP($B784,'C10 Entry Sheet'!$A$16:$K$1015,8,FALSE))</f>
        <v xml:space="preserve"> </v>
      </c>
      <c r="J784" s="205" t="str">
        <f ca="1">IF(($B784=" ")," ",VLOOKUP($B784,'C10 Entry Sheet'!$A$16:$K$1015,9,FALSE))</f>
        <v xml:space="preserve"> </v>
      </c>
      <c r="K784" s="205" t="str">
        <f ca="1">IF(($B784=" ")," ",VLOOKUP($B784,'C10 Entry Sheet'!$A$16:$K$1015,10,FALSE))</f>
        <v xml:space="preserve"> </v>
      </c>
      <c r="L784" s="209" t="str">
        <f t="shared" ref="L784:M847" ca="1" si="32">IF(($B784=" "),"",0)</f>
        <v/>
      </c>
      <c r="M784" s="318" t="str">
        <f t="shared" ca="1" si="32"/>
        <v/>
      </c>
      <c r="N784" s="322" t="str">
        <f ca="1">IF(($B784=" ")," ",VLOOKUP($B784,'C10 Entry Sheet'!$A$16:$K$1015,11,FALSE))</f>
        <v xml:space="preserve"> </v>
      </c>
    </row>
    <row r="785" spans="1:14" ht="21.75" hidden="1" customHeight="1">
      <c r="A785" s="311">
        <f t="shared" si="31"/>
        <v>769</v>
      </c>
      <c r="B785" s="202" t="str">
        <f ca="1">IF(ISBLANK('C10 Entry Sheet'!A784)," ",CELL("contents",'C10 Entry Sheet'!A784))</f>
        <v xml:space="preserve"> </v>
      </c>
      <c r="C785" s="203" t="str">
        <f ca="1">IF(($B785=" ")," ",VLOOKUP($B785,'C10 Entry Sheet'!$A$16:$K$1015,2,FALSE))</f>
        <v xml:space="preserve"> </v>
      </c>
      <c r="D785" s="203" t="str">
        <f ca="1">IF(($B785=" ")," ",VLOOKUP($B785,'C10 Entry Sheet'!$A$16:$K$1015,3,FALSE))</f>
        <v xml:space="preserve"> </v>
      </c>
      <c r="E785" s="204" t="str">
        <f ca="1">IF(($B785=" ")," ",VLOOKUP($B785,'C10 Entry Sheet'!$A$16:$K$1015,6,FALSE))</f>
        <v xml:space="preserve"> </v>
      </c>
      <c r="F785" s="204" t="str">
        <f ca="1">IF(($B785=" ")," ",VLOOKUP($B785,'C10 Entry Sheet'!$A$16:$K$1015,4,FALSE))</f>
        <v xml:space="preserve"> </v>
      </c>
      <c r="G785" s="204" t="str">
        <f ca="1">IF(($B785=" ")," ",VLOOKUP($B785,'C10 Entry Sheet'!$A$16:$K$1015,5,FALSE))</f>
        <v xml:space="preserve"> </v>
      </c>
      <c r="H785" s="209" t="str">
        <f ca="1">IF(($B785=" "),"",VLOOKUP($B785,'C10 Entry Sheet'!$A$16:$K$1015,7,FALSE))</f>
        <v/>
      </c>
      <c r="I785" s="205" t="str">
        <f ca="1">IF(($B785=" ")," ",VLOOKUP($B785,'C10 Entry Sheet'!$A$16:$K$1015,8,FALSE))</f>
        <v xml:space="preserve"> </v>
      </c>
      <c r="J785" s="205" t="str">
        <f ca="1">IF(($B785=" ")," ",VLOOKUP($B785,'C10 Entry Sheet'!$A$16:$K$1015,9,FALSE))</f>
        <v xml:space="preserve"> </v>
      </c>
      <c r="K785" s="205" t="str">
        <f ca="1">IF(($B785=" ")," ",VLOOKUP($B785,'C10 Entry Sheet'!$A$16:$K$1015,10,FALSE))</f>
        <v xml:space="preserve"> </v>
      </c>
      <c r="L785" s="209" t="str">
        <f t="shared" ca="1" si="32"/>
        <v/>
      </c>
      <c r="M785" s="318" t="str">
        <f t="shared" ca="1" si="32"/>
        <v/>
      </c>
      <c r="N785" s="322" t="str">
        <f ca="1">IF(($B785=" ")," ",VLOOKUP($B785,'C10 Entry Sheet'!$A$16:$K$1015,11,FALSE))</f>
        <v xml:space="preserve"> </v>
      </c>
    </row>
    <row r="786" spans="1:14" ht="21.75" hidden="1" customHeight="1">
      <c r="A786" s="311">
        <f t="shared" si="31"/>
        <v>770</v>
      </c>
      <c r="B786" s="202" t="str">
        <f ca="1">IF(ISBLANK('C10 Entry Sheet'!A785)," ",CELL("contents",'C10 Entry Sheet'!A785))</f>
        <v xml:space="preserve"> </v>
      </c>
      <c r="C786" s="203" t="str">
        <f ca="1">IF(($B786=" ")," ",VLOOKUP($B786,'C10 Entry Sheet'!$A$16:$K$1015,2,FALSE))</f>
        <v xml:space="preserve"> </v>
      </c>
      <c r="D786" s="203" t="str">
        <f ca="1">IF(($B786=" ")," ",VLOOKUP($B786,'C10 Entry Sheet'!$A$16:$K$1015,3,FALSE))</f>
        <v xml:space="preserve"> </v>
      </c>
      <c r="E786" s="204" t="str">
        <f ca="1">IF(($B786=" ")," ",VLOOKUP($B786,'C10 Entry Sheet'!$A$16:$K$1015,6,FALSE))</f>
        <v xml:space="preserve"> </v>
      </c>
      <c r="F786" s="204" t="str">
        <f ca="1">IF(($B786=" ")," ",VLOOKUP($B786,'C10 Entry Sheet'!$A$16:$K$1015,4,FALSE))</f>
        <v xml:space="preserve"> </v>
      </c>
      <c r="G786" s="204" t="str">
        <f ca="1">IF(($B786=" ")," ",VLOOKUP($B786,'C10 Entry Sheet'!$A$16:$K$1015,5,FALSE))</f>
        <v xml:space="preserve"> </v>
      </c>
      <c r="H786" s="209" t="str">
        <f ca="1">IF(($B786=" "),"",VLOOKUP($B786,'C10 Entry Sheet'!$A$16:$K$1015,7,FALSE))</f>
        <v/>
      </c>
      <c r="I786" s="205" t="str">
        <f ca="1">IF(($B786=" ")," ",VLOOKUP($B786,'C10 Entry Sheet'!$A$16:$K$1015,8,FALSE))</f>
        <v xml:space="preserve"> </v>
      </c>
      <c r="J786" s="205" t="str">
        <f ca="1">IF(($B786=" ")," ",VLOOKUP($B786,'C10 Entry Sheet'!$A$16:$K$1015,9,FALSE))</f>
        <v xml:space="preserve"> </v>
      </c>
      <c r="K786" s="205" t="str">
        <f ca="1">IF(($B786=" ")," ",VLOOKUP($B786,'C10 Entry Sheet'!$A$16:$K$1015,10,FALSE))</f>
        <v xml:space="preserve"> </v>
      </c>
      <c r="L786" s="209" t="str">
        <f t="shared" ca="1" si="32"/>
        <v/>
      </c>
      <c r="M786" s="318" t="str">
        <f t="shared" ca="1" si="32"/>
        <v/>
      </c>
      <c r="N786" s="322" t="str">
        <f ca="1">IF(($B786=" ")," ",VLOOKUP($B786,'C10 Entry Sheet'!$A$16:$K$1015,11,FALSE))</f>
        <v xml:space="preserve"> </v>
      </c>
    </row>
    <row r="787" spans="1:14" ht="21.75" hidden="1" customHeight="1">
      <c r="A787" s="311">
        <f t="shared" si="31"/>
        <v>771</v>
      </c>
      <c r="B787" s="202" t="str">
        <f ca="1">IF(ISBLANK('C10 Entry Sheet'!A786)," ",CELL("contents",'C10 Entry Sheet'!A786))</f>
        <v xml:space="preserve"> </v>
      </c>
      <c r="C787" s="203" t="str">
        <f ca="1">IF(($B787=" ")," ",VLOOKUP($B787,'C10 Entry Sheet'!$A$16:$K$1015,2,FALSE))</f>
        <v xml:space="preserve"> </v>
      </c>
      <c r="D787" s="203" t="str">
        <f ca="1">IF(($B787=" ")," ",VLOOKUP($B787,'C10 Entry Sheet'!$A$16:$K$1015,3,FALSE))</f>
        <v xml:space="preserve"> </v>
      </c>
      <c r="E787" s="204" t="str">
        <f ca="1">IF(($B787=" ")," ",VLOOKUP($B787,'C10 Entry Sheet'!$A$16:$K$1015,6,FALSE))</f>
        <v xml:space="preserve"> </v>
      </c>
      <c r="F787" s="204" t="str">
        <f ca="1">IF(($B787=" ")," ",VLOOKUP($B787,'C10 Entry Sheet'!$A$16:$K$1015,4,FALSE))</f>
        <v xml:space="preserve"> </v>
      </c>
      <c r="G787" s="204" t="str">
        <f ca="1">IF(($B787=" ")," ",VLOOKUP($B787,'C10 Entry Sheet'!$A$16:$K$1015,5,FALSE))</f>
        <v xml:space="preserve"> </v>
      </c>
      <c r="H787" s="209" t="str">
        <f ca="1">IF(($B787=" "),"",VLOOKUP($B787,'C10 Entry Sheet'!$A$16:$K$1015,7,FALSE))</f>
        <v/>
      </c>
      <c r="I787" s="205" t="str">
        <f ca="1">IF(($B787=" ")," ",VLOOKUP($B787,'C10 Entry Sheet'!$A$16:$K$1015,8,FALSE))</f>
        <v xml:space="preserve"> </v>
      </c>
      <c r="J787" s="205" t="str">
        <f ca="1">IF(($B787=" ")," ",VLOOKUP($B787,'C10 Entry Sheet'!$A$16:$K$1015,9,FALSE))</f>
        <v xml:space="preserve"> </v>
      </c>
      <c r="K787" s="205" t="str">
        <f ca="1">IF(($B787=" ")," ",VLOOKUP($B787,'C10 Entry Sheet'!$A$16:$K$1015,10,FALSE))</f>
        <v xml:space="preserve"> </v>
      </c>
      <c r="L787" s="209" t="str">
        <f t="shared" ca="1" si="32"/>
        <v/>
      </c>
      <c r="M787" s="318" t="str">
        <f t="shared" ca="1" si="32"/>
        <v/>
      </c>
      <c r="N787" s="322" t="str">
        <f ca="1">IF(($B787=" ")," ",VLOOKUP($B787,'C10 Entry Sheet'!$A$16:$K$1015,11,FALSE))</f>
        <v xml:space="preserve"> </v>
      </c>
    </row>
    <row r="788" spans="1:14" ht="21.75" hidden="1" customHeight="1">
      <c r="A788" s="311">
        <f t="shared" si="31"/>
        <v>772</v>
      </c>
      <c r="B788" s="202" t="str">
        <f ca="1">IF(ISBLANK('C10 Entry Sheet'!A787)," ",CELL("contents",'C10 Entry Sheet'!A787))</f>
        <v xml:space="preserve"> </v>
      </c>
      <c r="C788" s="203" t="str">
        <f ca="1">IF(($B788=" ")," ",VLOOKUP($B788,'C10 Entry Sheet'!$A$16:$K$1015,2,FALSE))</f>
        <v xml:space="preserve"> </v>
      </c>
      <c r="D788" s="203" t="str">
        <f ca="1">IF(($B788=" ")," ",VLOOKUP($B788,'C10 Entry Sheet'!$A$16:$K$1015,3,FALSE))</f>
        <v xml:space="preserve"> </v>
      </c>
      <c r="E788" s="204" t="str">
        <f ca="1">IF(($B788=" ")," ",VLOOKUP($B788,'C10 Entry Sheet'!$A$16:$K$1015,6,FALSE))</f>
        <v xml:space="preserve"> </v>
      </c>
      <c r="F788" s="204" t="str">
        <f ca="1">IF(($B788=" ")," ",VLOOKUP($B788,'C10 Entry Sheet'!$A$16:$K$1015,4,FALSE))</f>
        <v xml:space="preserve"> </v>
      </c>
      <c r="G788" s="204" t="str">
        <f ca="1">IF(($B788=" ")," ",VLOOKUP($B788,'C10 Entry Sheet'!$A$16:$K$1015,5,FALSE))</f>
        <v xml:space="preserve"> </v>
      </c>
      <c r="H788" s="209" t="str">
        <f ca="1">IF(($B788=" "),"",VLOOKUP($B788,'C10 Entry Sheet'!$A$16:$K$1015,7,FALSE))</f>
        <v/>
      </c>
      <c r="I788" s="205" t="str">
        <f ca="1">IF(($B788=" ")," ",VLOOKUP($B788,'C10 Entry Sheet'!$A$16:$K$1015,8,FALSE))</f>
        <v xml:space="preserve"> </v>
      </c>
      <c r="J788" s="205" t="str">
        <f ca="1">IF(($B788=" ")," ",VLOOKUP($B788,'C10 Entry Sheet'!$A$16:$K$1015,9,FALSE))</f>
        <v xml:space="preserve"> </v>
      </c>
      <c r="K788" s="205" t="str">
        <f ca="1">IF(($B788=" ")," ",VLOOKUP($B788,'C10 Entry Sheet'!$A$16:$K$1015,10,FALSE))</f>
        <v xml:space="preserve"> </v>
      </c>
      <c r="L788" s="209" t="str">
        <f t="shared" ca="1" si="32"/>
        <v/>
      </c>
      <c r="M788" s="318" t="str">
        <f t="shared" ca="1" si="32"/>
        <v/>
      </c>
      <c r="N788" s="322" t="str">
        <f ca="1">IF(($B788=" ")," ",VLOOKUP($B788,'C10 Entry Sheet'!$A$16:$K$1015,11,FALSE))</f>
        <v xml:space="preserve"> </v>
      </c>
    </row>
    <row r="789" spans="1:14" ht="21.75" hidden="1" customHeight="1">
      <c r="A789" s="311">
        <f t="shared" si="31"/>
        <v>773</v>
      </c>
      <c r="B789" s="202" t="str">
        <f ca="1">IF(ISBLANK('C10 Entry Sheet'!A788)," ",CELL("contents",'C10 Entry Sheet'!A788))</f>
        <v xml:space="preserve"> </v>
      </c>
      <c r="C789" s="203" t="str">
        <f ca="1">IF(($B789=" ")," ",VLOOKUP($B789,'C10 Entry Sheet'!$A$16:$K$1015,2,FALSE))</f>
        <v xml:space="preserve"> </v>
      </c>
      <c r="D789" s="203" t="str">
        <f ca="1">IF(($B789=" ")," ",VLOOKUP($B789,'C10 Entry Sheet'!$A$16:$K$1015,3,FALSE))</f>
        <v xml:space="preserve"> </v>
      </c>
      <c r="E789" s="204" t="str">
        <f ca="1">IF(($B789=" ")," ",VLOOKUP($B789,'C10 Entry Sheet'!$A$16:$K$1015,6,FALSE))</f>
        <v xml:space="preserve"> </v>
      </c>
      <c r="F789" s="204" t="str">
        <f ca="1">IF(($B789=" ")," ",VLOOKUP($B789,'C10 Entry Sheet'!$A$16:$K$1015,4,FALSE))</f>
        <v xml:space="preserve"> </v>
      </c>
      <c r="G789" s="204" t="str">
        <f ca="1">IF(($B789=" ")," ",VLOOKUP($B789,'C10 Entry Sheet'!$A$16:$K$1015,5,FALSE))</f>
        <v xml:space="preserve"> </v>
      </c>
      <c r="H789" s="209" t="str">
        <f ca="1">IF(($B789=" "),"",VLOOKUP($B789,'C10 Entry Sheet'!$A$16:$K$1015,7,FALSE))</f>
        <v/>
      </c>
      <c r="I789" s="205" t="str">
        <f ca="1">IF(($B789=" ")," ",VLOOKUP($B789,'C10 Entry Sheet'!$A$16:$K$1015,8,FALSE))</f>
        <v xml:space="preserve"> </v>
      </c>
      <c r="J789" s="205" t="str">
        <f ca="1">IF(($B789=" ")," ",VLOOKUP($B789,'C10 Entry Sheet'!$A$16:$K$1015,9,FALSE))</f>
        <v xml:space="preserve"> </v>
      </c>
      <c r="K789" s="205" t="str">
        <f ca="1">IF(($B789=" ")," ",VLOOKUP($B789,'C10 Entry Sheet'!$A$16:$K$1015,10,FALSE))</f>
        <v xml:space="preserve"> </v>
      </c>
      <c r="L789" s="209" t="str">
        <f t="shared" ca="1" si="32"/>
        <v/>
      </c>
      <c r="M789" s="318" t="str">
        <f t="shared" ca="1" si="32"/>
        <v/>
      </c>
      <c r="N789" s="322" t="str">
        <f ca="1">IF(($B789=" ")," ",VLOOKUP($B789,'C10 Entry Sheet'!$A$16:$K$1015,11,FALSE))</f>
        <v xml:space="preserve"> </v>
      </c>
    </row>
    <row r="790" spans="1:14" ht="21.75" hidden="1" customHeight="1">
      <c r="A790" s="311">
        <f t="shared" si="31"/>
        <v>774</v>
      </c>
      <c r="B790" s="202" t="str">
        <f ca="1">IF(ISBLANK('C10 Entry Sheet'!A789)," ",CELL("contents",'C10 Entry Sheet'!A789))</f>
        <v xml:space="preserve"> </v>
      </c>
      <c r="C790" s="203" t="str">
        <f ca="1">IF(($B790=" ")," ",VLOOKUP($B790,'C10 Entry Sheet'!$A$16:$K$1015,2,FALSE))</f>
        <v xml:space="preserve"> </v>
      </c>
      <c r="D790" s="203" t="str">
        <f ca="1">IF(($B790=" ")," ",VLOOKUP($B790,'C10 Entry Sheet'!$A$16:$K$1015,3,FALSE))</f>
        <v xml:space="preserve"> </v>
      </c>
      <c r="E790" s="204" t="str">
        <f ca="1">IF(($B790=" ")," ",VLOOKUP($B790,'C10 Entry Sheet'!$A$16:$K$1015,6,FALSE))</f>
        <v xml:space="preserve"> </v>
      </c>
      <c r="F790" s="204" t="str">
        <f ca="1">IF(($B790=" ")," ",VLOOKUP($B790,'C10 Entry Sheet'!$A$16:$K$1015,4,FALSE))</f>
        <v xml:space="preserve"> </v>
      </c>
      <c r="G790" s="204" t="str">
        <f ca="1">IF(($B790=" ")," ",VLOOKUP($B790,'C10 Entry Sheet'!$A$16:$K$1015,5,FALSE))</f>
        <v xml:space="preserve"> </v>
      </c>
      <c r="H790" s="209" t="str">
        <f ca="1">IF(($B790=" "),"",VLOOKUP($B790,'C10 Entry Sheet'!$A$16:$K$1015,7,FALSE))</f>
        <v/>
      </c>
      <c r="I790" s="205" t="str">
        <f ca="1">IF(($B790=" ")," ",VLOOKUP($B790,'C10 Entry Sheet'!$A$16:$K$1015,8,FALSE))</f>
        <v xml:space="preserve"> </v>
      </c>
      <c r="J790" s="205" t="str">
        <f ca="1">IF(($B790=" ")," ",VLOOKUP($B790,'C10 Entry Sheet'!$A$16:$K$1015,9,FALSE))</f>
        <v xml:space="preserve"> </v>
      </c>
      <c r="K790" s="205" t="str">
        <f ca="1">IF(($B790=" ")," ",VLOOKUP($B790,'C10 Entry Sheet'!$A$16:$K$1015,10,FALSE))</f>
        <v xml:space="preserve"> </v>
      </c>
      <c r="L790" s="209" t="str">
        <f t="shared" ca="1" si="32"/>
        <v/>
      </c>
      <c r="M790" s="318" t="str">
        <f t="shared" ca="1" si="32"/>
        <v/>
      </c>
      <c r="N790" s="322" t="str">
        <f ca="1">IF(($B790=" ")," ",VLOOKUP($B790,'C10 Entry Sheet'!$A$16:$K$1015,11,FALSE))</f>
        <v xml:space="preserve"> </v>
      </c>
    </row>
    <row r="791" spans="1:14" ht="21.75" hidden="1" customHeight="1">
      <c r="A791" s="311">
        <f t="shared" si="31"/>
        <v>775</v>
      </c>
      <c r="B791" s="202" t="str">
        <f ca="1">IF(ISBLANK('C10 Entry Sheet'!A790)," ",CELL("contents",'C10 Entry Sheet'!A790))</f>
        <v xml:space="preserve"> </v>
      </c>
      <c r="C791" s="203" t="str">
        <f ca="1">IF(($B791=" ")," ",VLOOKUP($B791,'C10 Entry Sheet'!$A$16:$K$1015,2,FALSE))</f>
        <v xml:space="preserve"> </v>
      </c>
      <c r="D791" s="203" t="str">
        <f ca="1">IF(($B791=" ")," ",VLOOKUP($B791,'C10 Entry Sheet'!$A$16:$K$1015,3,FALSE))</f>
        <v xml:space="preserve"> </v>
      </c>
      <c r="E791" s="204" t="str">
        <f ca="1">IF(($B791=" ")," ",VLOOKUP($B791,'C10 Entry Sheet'!$A$16:$K$1015,6,FALSE))</f>
        <v xml:space="preserve"> </v>
      </c>
      <c r="F791" s="204" t="str">
        <f ca="1">IF(($B791=" ")," ",VLOOKUP($B791,'C10 Entry Sheet'!$A$16:$K$1015,4,FALSE))</f>
        <v xml:space="preserve"> </v>
      </c>
      <c r="G791" s="204" t="str">
        <f ca="1">IF(($B791=" ")," ",VLOOKUP($B791,'C10 Entry Sheet'!$A$16:$K$1015,5,FALSE))</f>
        <v xml:space="preserve"> </v>
      </c>
      <c r="H791" s="209" t="str">
        <f ca="1">IF(($B791=" "),"",VLOOKUP($B791,'C10 Entry Sheet'!$A$16:$K$1015,7,FALSE))</f>
        <v/>
      </c>
      <c r="I791" s="205" t="str">
        <f ca="1">IF(($B791=" ")," ",VLOOKUP($B791,'C10 Entry Sheet'!$A$16:$K$1015,8,FALSE))</f>
        <v xml:space="preserve"> </v>
      </c>
      <c r="J791" s="205" t="str">
        <f ca="1">IF(($B791=" ")," ",VLOOKUP($B791,'C10 Entry Sheet'!$A$16:$K$1015,9,FALSE))</f>
        <v xml:space="preserve"> </v>
      </c>
      <c r="K791" s="205" t="str">
        <f ca="1">IF(($B791=" ")," ",VLOOKUP($B791,'C10 Entry Sheet'!$A$16:$K$1015,10,FALSE))</f>
        <v xml:space="preserve"> </v>
      </c>
      <c r="L791" s="209" t="str">
        <f t="shared" ca="1" si="32"/>
        <v/>
      </c>
      <c r="M791" s="318" t="str">
        <f t="shared" ca="1" si="32"/>
        <v/>
      </c>
      <c r="N791" s="322" t="str">
        <f ca="1">IF(($B791=" ")," ",VLOOKUP($B791,'C10 Entry Sheet'!$A$16:$K$1015,11,FALSE))</f>
        <v xml:space="preserve"> </v>
      </c>
    </row>
    <row r="792" spans="1:14" ht="21.75" hidden="1" customHeight="1">
      <c r="A792" s="311">
        <f t="shared" si="31"/>
        <v>776</v>
      </c>
      <c r="B792" s="202" t="str">
        <f ca="1">IF(ISBLANK('C10 Entry Sheet'!A791)," ",CELL("contents",'C10 Entry Sheet'!A791))</f>
        <v xml:space="preserve"> </v>
      </c>
      <c r="C792" s="203" t="str">
        <f ca="1">IF(($B792=" ")," ",VLOOKUP($B792,'C10 Entry Sheet'!$A$16:$K$1015,2,FALSE))</f>
        <v xml:space="preserve"> </v>
      </c>
      <c r="D792" s="203" t="str">
        <f ca="1">IF(($B792=" ")," ",VLOOKUP($B792,'C10 Entry Sheet'!$A$16:$K$1015,3,FALSE))</f>
        <v xml:space="preserve"> </v>
      </c>
      <c r="E792" s="204" t="str">
        <f ca="1">IF(($B792=" ")," ",VLOOKUP($B792,'C10 Entry Sheet'!$A$16:$K$1015,6,FALSE))</f>
        <v xml:space="preserve"> </v>
      </c>
      <c r="F792" s="204" t="str">
        <f ca="1">IF(($B792=" ")," ",VLOOKUP($B792,'C10 Entry Sheet'!$A$16:$K$1015,4,FALSE))</f>
        <v xml:space="preserve"> </v>
      </c>
      <c r="G792" s="204" t="str">
        <f ca="1">IF(($B792=" ")," ",VLOOKUP($B792,'C10 Entry Sheet'!$A$16:$K$1015,5,FALSE))</f>
        <v xml:space="preserve"> </v>
      </c>
      <c r="H792" s="209" t="str">
        <f ca="1">IF(($B792=" "),"",VLOOKUP($B792,'C10 Entry Sheet'!$A$16:$K$1015,7,FALSE))</f>
        <v/>
      </c>
      <c r="I792" s="205" t="str">
        <f ca="1">IF(($B792=" ")," ",VLOOKUP($B792,'C10 Entry Sheet'!$A$16:$K$1015,8,FALSE))</f>
        <v xml:space="preserve"> </v>
      </c>
      <c r="J792" s="205" t="str">
        <f ca="1">IF(($B792=" ")," ",VLOOKUP($B792,'C10 Entry Sheet'!$A$16:$K$1015,9,FALSE))</f>
        <v xml:space="preserve"> </v>
      </c>
      <c r="K792" s="205" t="str">
        <f ca="1">IF(($B792=" ")," ",VLOOKUP($B792,'C10 Entry Sheet'!$A$16:$K$1015,10,FALSE))</f>
        <v xml:space="preserve"> </v>
      </c>
      <c r="L792" s="209" t="str">
        <f t="shared" ca="1" si="32"/>
        <v/>
      </c>
      <c r="M792" s="318" t="str">
        <f t="shared" ca="1" si="32"/>
        <v/>
      </c>
      <c r="N792" s="322" t="str">
        <f ca="1">IF(($B792=" ")," ",VLOOKUP($B792,'C10 Entry Sheet'!$A$16:$K$1015,11,FALSE))</f>
        <v xml:space="preserve"> </v>
      </c>
    </row>
    <row r="793" spans="1:14" ht="21.75" hidden="1" customHeight="1">
      <c r="A793" s="311">
        <f t="shared" si="31"/>
        <v>777</v>
      </c>
      <c r="B793" s="202" t="str">
        <f ca="1">IF(ISBLANK('C10 Entry Sheet'!A792)," ",CELL("contents",'C10 Entry Sheet'!A792))</f>
        <v xml:space="preserve"> </v>
      </c>
      <c r="C793" s="203" t="str">
        <f ca="1">IF(($B793=" ")," ",VLOOKUP($B793,'C10 Entry Sheet'!$A$16:$K$1015,2,FALSE))</f>
        <v xml:space="preserve"> </v>
      </c>
      <c r="D793" s="203" t="str">
        <f ca="1">IF(($B793=" ")," ",VLOOKUP($B793,'C10 Entry Sheet'!$A$16:$K$1015,3,FALSE))</f>
        <v xml:space="preserve"> </v>
      </c>
      <c r="E793" s="204" t="str">
        <f ca="1">IF(($B793=" ")," ",VLOOKUP($B793,'C10 Entry Sheet'!$A$16:$K$1015,6,FALSE))</f>
        <v xml:space="preserve"> </v>
      </c>
      <c r="F793" s="204" t="str">
        <f ca="1">IF(($B793=" ")," ",VLOOKUP($B793,'C10 Entry Sheet'!$A$16:$K$1015,4,FALSE))</f>
        <v xml:space="preserve"> </v>
      </c>
      <c r="G793" s="204" t="str">
        <f ca="1">IF(($B793=" ")," ",VLOOKUP($B793,'C10 Entry Sheet'!$A$16:$K$1015,5,FALSE))</f>
        <v xml:space="preserve"> </v>
      </c>
      <c r="H793" s="209" t="str">
        <f ca="1">IF(($B793=" "),"",VLOOKUP($B793,'C10 Entry Sheet'!$A$16:$K$1015,7,FALSE))</f>
        <v/>
      </c>
      <c r="I793" s="205" t="str">
        <f ca="1">IF(($B793=" ")," ",VLOOKUP($B793,'C10 Entry Sheet'!$A$16:$K$1015,8,FALSE))</f>
        <v xml:space="preserve"> </v>
      </c>
      <c r="J793" s="205" t="str">
        <f ca="1">IF(($B793=" ")," ",VLOOKUP($B793,'C10 Entry Sheet'!$A$16:$K$1015,9,FALSE))</f>
        <v xml:space="preserve"> </v>
      </c>
      <c r="K793" s="205" t="str">
        <f ca="1">IF(($B793=" ")," ",VLOOKUP($B793,'C10 Entry Sheet'!$A$16:$K$1015,10,FALSE))</f>
        <v xml:space="preserve"> </v>
      </c>
      <c r="L793" s="209" t="str">
        <f t="shared" ca="1" si="32"/>
        <v/>
      </c>
      <c r="M793" s="318" t="str">
        <f t="shared" ca="1" si="32"/>
        <v/>
      </c>
      <c r="N793" s="322" t="str">
        <f ca="1">IF(($B793=" ")," ",VLOOKUP($B793,'C10 Entry Sheet'!$A$16:$K$1015,11,FALSE))</f>
        <v xml:space="preserve"> </v>
      </c>
    </row>
    <row r="794" spans="1:14" ht="21.75" hidden="1" customHeight="1">
      <c r="A794" s="311">
        <f t="shared" si="31"/>
        <v>778</v>
      </c>
      <c r="B794" s="202" t="str">
        <f ca="1">IF(ISBLANK('C10 Entry Sheet'!A793)," ",CELL("contents",'C10 Entry Sheet'!A793))</f>
        <v xml:space="preserve"> </v>
      </c>
      <c r="C794" s="203" t="str">
        <f ca="1">IF(($B794=" ")," ",VLOOKUP($B794,'C10 Entry Sheet'!$A$16:$K$1015,2,FALSE))</f>
        <v xml:space="preserve"> </v>
      </c>
      <c r="D794" s="203" t="str">
        <f ca="1">IF(($B794=" ")," ",VLOOKUP($B794,'C10 Entry Sheet'!$A$16:$K$1015,3,FALSE))</f>
        <v xml:space="preserve"> </v>
      </c>
      <c r="E794" s="204" t="str">
        <f ca="1">IF(($B794=" ")," ",VLOOKUP($B794,'C10 Entry Sheet'!$A$16:$K$1015,6,FALSE))</f>
        <v xml:space="preserve"> </v>
      </c>
      <c r="F794" s="204" t="str">
        <f ca="1">IF(($B794=" ")," ",VLOOKUP($B794,'C10 Entry Sheet'!$A$16:$K$1015,4,FALSE))</f>
        <v xml:space="preserve"> </v>
      </c>
      <c r="G794" s="204" t="str">
        <f ca="1">IF(($B794=" ")," ",VLOOKUP($B794,'C10 Entry Sheet'!$A$16:$K$1015,5,FALSE))</f>
        <v xml:space="preserve"> </v>
      </c>
      <c r="H794" s="209" t="str">
        <f ca="1">IF(($B794=" "),"",VLOOKUP($B794,'C10 Entry Sheet'!$A$16:$K$1015,7,FALSE))</f>
        <v/>
      </c>
      <c r="I794" s="205" t="str">
        <f ca="1">IF(($B794=" ")," ",VLOOKUP($B794,'C10 Entry Sheet'!$A$16:$K$1015,8,FALSE))</f>
        <v xml:space="preserve"> </v>
      </c>
      <c r="J794" s="205" t="str">
        <f ca="1">IF(($B794=" ")," ",VLOOKUP($B794,'C10 Entry Sheet'!$A$16:$K$1015,9,FALSE))</f>
        <v xml:space="preserve"> </v>
      </c>
      <c r="K794" s="205" t="str">
        <f ca="1">IF(($B794=" ")," ",VLOOKUP($B794,'C10 Entry Sheet'!$A$16:$K$1015,10,FALSE))</f>
        <v xml:space="preserve"> </v>
      </c>
      <c r="L794" s="209" t="str">
        <f t="shared" ca="1" si="32"/>
        <v/>
      </c>
      <c r="M794" s="318" t="str">
        <f t="shared" ca="1" si="32"/>
        <v/>
      </c>
      <c r="N794" s="322" t="str">
        <f ca="1">IF(($B794=" ")," ",VLOOKUP($B794,'C10 Entry Sheet'!$A$16:$K$1015,11,FALSE))</f>
        <v xml:space="preserve"> </v>
      </c>
    </row>
    <row r="795" spans="1:14" ht="21.75" hidden="1" customHeight="1">
      <c r="A795" s="311">
        <f t="shared" si="31"/>
        <v>779</v>
      </c>
      <c r="B795" s="202" t="str">
        <f ca="1">IF(ISBLANK('C10 Entry Sheet'!A794)," ",CELL("contents",'C10 Entry Sheet'!A794))</f>
        <v xml:space="preserve"> </v>
      </c>
      <c r="C795" s="203" t="str">
        <f ca="1">IF(($B795=" ")," ",VLOOKUP($B795,'C10 Entry Sheet'!$A$16:$K$1015,2,FALSE))</f>
        <v xml:space="preserve"> </v>
      </c>
      <c r="D795" s="203" t="str">
        <f ca="1">IF(($B795=" ")," ",VLOOKUP($B795,'C10 Entry Sheet'!$A$16:$K$1015,3,FALSE))</f>
        <v xml:space="preserve"> </v>
      </c>
      <c r="E795" s="204" t="str">
        <f ca="1">IF(($B795=" ")," ",VLOOKUP($B795,'C10 Entry Sheet'!$A$16:$K$1015,6,FALSE))</f>
        <v xml:space="preserve"> </v>
      </c>
      <c r="F795" s="204" t="str">
        <f ca="1">IF(($B795=" ")," ",VLOOKUP($B795,'C10 Entry Sheet'!$A$16:$K$1015,4,FALSE))</f>
        <v xml:space="preserve"> </v>
      </c>
      <c r="G795" s="204" t="str">
        <f ca="1">IF(($B795=" ")," ",VLOOKUP($B795,'C10 Entry Sheet'!$A$16:$K$1015,5,FALSE))</f>
        <v xml:space="preserve"> </v>
      </c>
      <c r="H795" s="209" t="str">
        <f ca="1">IF(($B795=" "),"",VLOOKUP($B795,'C10 Entry Sheet'!$A$16:$K$1015,7,FALSE))</f>
        <v/>
      </c>
      <c r="I795" s="205" t="str">
        <f ca="1">IF(($B795=" ")," ",VLOOKUP($B795,'C10 Entry Sheet'!$A$16:$K$1015,8,FALSE))</f>
        <v xml:space="preserve"> </v>
      </c>
      <c r="J795" s="205" t="str">
        <f ca="1">IF(($B795=" ")," ",VLOOKUP($B795,'C10 Entry Sheet'!$A$16:$K$1015,9,FALSE))</f>
        <v xml:space="preserve"> </v>
      </c>
      <c r="K795" s="205" t="str">
        <f ca="1">IF(($B795=" ")," ",VLOOKUP($B795,'C10 Entry Sheet'!$A$16:$K$1015,10,FALSE))</f>
        <v xml:space="preserve"> </v>
      </c>
      <c r="L795" s="209" t="str">
        <f t="shared" ca="1" si="32"/>
        <v/>
      </c>
      <c r="M795" s="318" t="str">
        <f t="shared" ca="1" si="32"/>
        <v/>
      </c>
      <c r="N795" s="322" t="str">
        <f ca="1">IF(($B795=" ")," ",VLOOKUP($B795,'C10 Entry Sheet'!$A$16:$K$1015,11,FALSE))</f>
        <v xml:space="preserve"> </v>
      </c>
    </row>
    <row r="796" spans="1:14" ht="21.75" hidden="1" customHeight="1">
      <c r="A796" s="311">
        <f t="shared" si="31"/>
        <v>780</v>
      </c>
      <c r="B796" s="202" t="str">
        <f ca="1">IF(ISBLANK('C10 Entry Sheet'!A795)," ",CELL("contents",'C10 Entry Sheet'!A795))</f>
        <v xml:space="preserve"> </v>
      </c>
      <c r="C796" s="203" t="str">
        <f ca="1">IF(($B796=" ")," ",VLOOKUP($B796,'C10 Entry Sheet'!$A$16:$K$1015,2,FALSE))</f>
        <v xml:space="preserve"> </v>
      </c>
      <c r="D796" s="203" t="str">
        <f ca="1">IF(($B796=" ")," ",VLOOKUP($B796,'C10 Entry Sheet'!$A$16:$K$1015,3,FALSE))</f>
        <v xml:space="preserve"> </v>
      </c>
      <c r="E796" s="204" t="str">
        <f ca="1">IF(($B796=" ")," ",VLOOKUP($B796,'C10 Entry Sheet'!$A$16:$K$1015,6,FALSE))</f>
        <v xml:space="preserve"> </v>
      </c>
      <c r="F796" s="204" t="str">
        <f ca="1">IF(($B796=" ")," ",VLOOKUP($B796,'C10 Entry Sheet'!$A$16:$K$1015,4,FALSE))</f>
        <v xml:space="preserve"> </v>
      </c>
      <c r="G796" s="204" t="str">
        <f ca="1">IF(($B796=" ")," ",VLOOKUP($B796,'C10 Entry Sheet'!$A$16:$K$1015,5,FALSE))</f>
        <v xml:space="preserve"> </v>
      </c>
      <c r="H796" s="209" t="str">
        <f ca="1">IF(($B796=" "),"",VLOOKUP($B796,'C10 Entry Sheet'!$A$16:$K$1015,7,FALSE))</f>
        <v/>
      </c>
      <c r="I796" s="205" t="str">
        <f ca="1">IF(($B796=" ")," ",VLOOKUP($B796,'C10 Entry Sheet'!$A$16:$K$1015,8,FALSE))</f>
        <v xml:space="preserve"> </v>
      </c>
      <c r="J796" s="205" t="str">
        <f ca="1">IF(($B796=" ")," ",VLOOKUP($B796,'C10 Entry Sheet'!$A$16:$K$1015,9,FALSE))</f>
        <v xml:space="preserve"> </v>
      </c>
      <c r="K796" s="205" t="str">
        <f ca="1">IF(($B796=" ")," ",VLOOKUP($B796,'C10 Entry Sheet'!$A$16:$K$1015,10,FALSE))</f>
        <v xml:space="preserve"> </v>
      </c>
      <c r="L796" s="209" t="str">
        <f t="shared" ca="1" si="32"/>
        <v/>
      </c>
      <c r="M796" s="318" t="str">
        <f t="shared" ca="1" si="32"/>
        <v/>
      </c>
      <c r="N796" s="322" t="str">
        <f ca="1">IF(($B796=" ")," ",VLOOKUP($B796,'C10 Entry Sheet'!$A$16:$K$1015,11,FALSE))</f>
        <v xml:space="preserve"> </v>
      </c>
    </row>
    <row r="797" spans="1:14" ht="21.75" hidden="1" customHeight="1">
      <c r="A797" s="311">
        <f t="shared" si="31"/>
        <v>781</v>
      </c>
      <c r="B797" s="202" t="str">
        <f ca="1">IF(ISBLANK('C10 Entry Sheet'!A796)," ",CELL("contents",'C10 Entry Sheet'!A796))</f>
        <v xml:space="preserve"> </v>
      </c>
      <c r="C797" s="203" t="str">
        <f ca="1">IF(($B797=" ")," ",VLOOKUP($B797,'C10 Entry Sheet'!$A$16:$K$1015,2,FALSE))</f>
        <v xml:space="preserve"> </v>
      </c>
      <c r="D797" s="203" t="str">
        <f ca="1">IF(($B797=" ")," ",VLOOKUP($B797,'C10 Entry Sheet'!$A$16:$K$1015,3,FALSE))</f>
        <v xml:space="preserve"> </v>
      </c>
      <c r="E797" s="204" t="str">
        <f ca="1">IF(($B797=" ")," ",VLOOKUP($B797,'C10 Entry Sheet'!$A$16:$K$1015,6,FALSE))</f>
        <v xml:space="preserve"> </v>
      </c>
      <c r="F797" s="204" t="str">
        <f ca="1">IF(($B797=" ")," ",VLOOKUP($B797,'C10 Entry Sheet'!$A$16:$K$1015,4,FALSE))</f>
        <v xml:space="preserve"> </v>
      </c>
      <c r="G797" s="204" t="str">
        <f ca="1">IF(($B797=" ")," ",VLOOKUP($B797,'C10 Entry Sheet'!$A$16:$K$1015,5,FALSE))</f>
        <v xml:space="preserve"> </v>
      </c>
      <c r="H797" s="209" t="str">
        <f ca="1">IF(($B797=" "),"",VLOOKUP($B797,'C10 Entry Sheet'!$A$16:$K$1015,7,FALSE))</f>
        <v/>
      </c>
      <c r="I797" s="205" t="str">
        <f ca="1">IF(($B797=" ")," ",VLOOKUP($B797,'C10 Entry Sheet'!$A$16:$K$1015,8,FALSE))</f>
        <v xml:space="preserve"> </v>
      </c>
      <c r="J797" s="205" t="str">
        <f ca="1">IF(($B797=" ")," ",VLOOKUP($B797,'C10 Entry Sheet'!$A$16:$K$1015,9,FALSE))</f>
        <v xml:space="preserve"> </v>
      </c>
      <c r="K797" s="205" t="str">
        <f ca="1">IF(($B797=" ")," ",VLOOKUP($B797,'C10 Entry Sheet'!$A$16:$K$1015,10,FALSE))</f>
        <v xml:space="preserve"> </v>
      </c>
      <c r="L797" s="209" t="str">
        <f t="shared" ca="1" si="32"/>
        <v/>
      </c>
      <c r="M797" s="318" t="str">
        <f t="shared" ca="1" si="32"/>
        <v/>
      </c>
      <c r="N797" s="322" t="str">
        <f ca="1">IF(($B797=" ")," ",VLOOKUP($B797,'C10 Entry Sheet'!$A$16:$K$1015,11,FALSE))</f>
        <v xml:space="preserve"> </v>
      </c>
    </row>
    <row r="798" spans="1:14" ht="21.75" hidden="1" customHeight="1">
      <c r="A798" s="311">
        <f t="shared" si="31"/>
        <v>782</v>
      </c>
      <c r="B798" s="202" t="str">
        <f ca="1">IF(ISBLANK('C10 Entry Sheet'!A797)," ",CELL("contents",'C10 Entry Sheet'!A797))</f>
        <v xml:space="preserve"> </v>
      </c>
      <c r="C798" s="203" t="str">
        <f ca="1">IF(($B798=" ")," ",VLOOKUP($B798,'C10 Entry Sheet'!$A$16:$K$1015,2,FALSE))</f>
        <v xml:space="preserve"> </v>
      </c>
      <c r="D798" s="203" t="str">
        <f ca="1">IF(($B798=" ")," ",VLOOKUP($B798,'C10 Entry Sheet'!$A$16:$K$1015,3,FALSE))</f>
        <v xml:space="preserve"> </v>
      </c>
      <c r="E798" s="204" t="str">
        <f ca="1">IF(($B798=" ")," ",VLOOKUP($B798,'C10 Entry Sheet'!$A$16:$K$1015,6,FALSE))</f>
        <v xml:space="preserve"> </v>
      </c>
      <c r="F798" s="204" t="str">
        <f ca="1">IF(($B798=" ")," ",VLOOKUP($B798,'C10 Entry Sheet'!$A$16:$K$1015,4,FALSE))</f>
        <v xml:space="preserve"> </v>
      </c>
      <c r="G798" s="204" t="str">
        <f ca="1">IF(($B798=" ")," ",VLOOKUP($B798,'C10 Entry Sheet'!$A$16:$K$1015,5,FALSE))</f>
        <v xml:space="preserve"> </v>
      </c>
      <c r="H798" s="209" t="str">
        <f ca="1">IF(($B798=" "),"",VLOOKUP($B798,'C10 Entry Sheet'!$A$16:$K$1015,7,FALSE))</f>
        <v/>
      </c>
      <c r="I798" s="205" t="str">
        <f ca="1">IF(($B798=" ")," ",VLOOKUP($B798,'C10 Entry Sheet'!$A$16:$K$1015,8,FALSE))</f>
        <v xml:space="preserve"> </v>
      </c>
      <c r="J798" s="205" t="str">
        <f ca="1">IF(($B798=" ")," ",VLOOKUP($B798,'C10 Entry Sheet'!$A$16:$K$1015,9,FALSE))</f>
        <v xml:space="preserve"> </v>
      </c>
      <c r="K798" s="205" t="str">
        <f ca="1">IF(($B798=" ")," ",VLOOKUP($B798,'C10 Entry Sheet'!$A$16:$K$1015,10,FALSE))</f>
        <v xml:space="preserve"> </v>
      </c>
      <c r="L798" s="209" t="str">
        <f t="shared" ca="1" si="32"/>
        <v/>
      </c>
      <c r="M798" s="318" t="str">
        <f t="shared" ca="1" si="32"/>
        <v/>
      </c>
      <c r="N798" s="322" t="str">
        <f ca="1">IF(($B798=" ")," ",VLOOKUP($B798,'C10 Entry Sheet'!$A$16:$K$1015,11,FALSE))</f>
        <v xml:space="preserve"> </v>
      </c>
    </row>
    <row r="799" spans="1:14" ht="21.75" hidden="1" customHeight="1">
      <c r="A799" s="311">
        <f t="shared" si="31"/>
        <v>783</v>
      </c>
      <c r="B799" s="202" t="str">
        <f ca="1">IF(ISBLANK('C10 Entry Sheet'!A798)," ",CELL("contents",'C10 Entry Sheet'!A798))</f>
        <v xml:space="preserve"> </v>
      </c>
      <c r="C799" s="203" t="str">
        <f ca="1">IF(($B799=" ")," ",VLOOKUP($B799,'C10 Entry Sheet'!$A$16:$K$1015,2,FALSE))</f>
        <v xml:space="preserve"> </v>
      </c>
      <c r="D799" s="203" t="str">
        <f ca="1">IF(($B799=" ")," ",VLOOKUP($B799,'C10 Entry Sheet'!$A$16:$K$1015,3,FALSE))</f>
        <v xml:space="preserve"> </v>
      </c>
      <c r="E799" s="204" t="str">
        <f ca="1">IF(($B799=" ")," ",VLOOKUP($B799,'C10 Entry Sheet'!$A$16:$K$1015,6,FALSE))</f>
        <v xml:space="preserve"> </v>
      </c>
      <c r="F799" s="204" t="str">
        <f ca="1">IF(($B799=" ")," ",VLOOKUP($B799,'C10 Entry Sheet'!$A$16:$K$1015,4,FALSE))</f>
        <v xml:space="preserve"> </v>
      </c>
      <c r="G799" s="204" t="str">
        <f ca="1">IF(($B799=" ")," ",VLOOKUP($B799,'C10 Entry Sheet'!$A$16:$K$1015,5,FALSE))</f>
        <v xml:space="preserve"> </v>
      </c>
      <c r="H799" s="209" t="str">
        <f ca="1">IF(($B799=" "),"",VLOOKUP($B799,'C10 Entry Sheet'!$A$16:$K$1015,7,FALSE))</f>
        <v/>
      </c>
      <c r="I799" s="205" t="str">
        <f ca="1">IF(($B799=" ")," ",VLOOKUP($B799,'C10 Entry Sheet'!$A$16:$K$1015,8,FALSE))</f>
        <v xml:space="preserve"> </v>
      </c>
      <c r="J799" s="205" t="str">
        <f ca="1">IF(($B799=" ")," ",VLOOKUP($B799,'C10 Entry Sheet'!$A$16:$K$1015,9,FALSE))</f>
        <v xml:space="preserve"> </v>
      </c>
      <c r="K799" s="205" t="str">
        <f ca="1">IF(($B799=" ")," ",VLOOKUP($B799,'C10 Entry Sheet'!$A$16:$K$1015,10,FALSE))</f>
        <v xml:space="preserve"> </v>
      </c>
      <c r="L799" s="209" t="str">
        <f t="shared" ca="1" si="32"/>
        <v/>
      </c>
      <c r="M799" s="318" t="str">
        <f t="shared" ca="1" si="32"/>
        <v/>
      </c>
      <c r="N799" s="322" t="str">
        <f ca="1">IF(($B799=" ")," ",VLOOKUP($B799,'C10 Entry Sheet'!$A$16:$K$1015,11,FALSE))</f>
        <v xml:space="preserve"> </v>
      </c>
    </row>
    <row r="800" spans="1:14" ht="21.75" hidden="1" customHeight="1">
      <c r="A800" s="311">
        <f t="shared" si="31"/>
        <v>784</v>
      </c>
      <c r="B800" s="202" t="str">
        <f ca="1">IF(ISBLANK('C10 Entry Sheet'!A799)," ",CELL("contents",'C10 Entry Sheet'!A799))</f>
        <v xml:space="preserve"> </v>
      </c>
      <c r="C800" s="203" t="str">
        <f ca="1">IF(($B800=" ")," ",VLOOKUP($B800,'C10 Entry Sheet'!$A$16:$K$1015,2,FALSE))</f>
        <v xml:space="preserve"> </v>
      </c>
      <c r="D800" s="203" t="str">
        <f ca="1">IF(($B800=" ")," ",VLOOKUP($B800,'C10 Entry Sheet'!$A$16:$K$1015,3,FALSE))</f>
        <v xml:space="preserve"> </v>
      </c>
      <c r="E800" s="204" t="str">
        <f ca="1">IF(($B800=" ")," ",VLOOKUP($B800,'C10 Entry Sheet'!$A$16:$K$1015,6,FALSE))</f>
        <v xml:space="preserve"> </v>
      </c>
      <c r="F800" s="204" t="str">
        <f ca="1">IF(($B800=" ")," ",VLOOKUP($B800,'C10 Entry Sheet'!$A$16:$K$1015,4,FALSE))</f>
        <v xml:space="preserve"> </v>
      </c>
      <c r="G800" s="204" t="str">
        <f ca="1">IF(($B800=" ")," ",VLOOKUP($B800,'C10 Entry Sheet'!$A$16:$K$1015,5,FALSE))</f>
        <v xml:space="preserve"> </v>
      </c>
      <c r="H800" s="209" t="str">
        <f ca="1">IF(($B800=" "),"",VLOOKUP($B800,'C10 Entry Sheet'!$A$16:$K$1015,7,FALSE))</f>
        <v/>
      </c>
      <c r="I800" s="205" t="str">
        <f ca="1">IF(($B800=" ")," ",VLOOKUP($B800,'C10 Entry Sheet'!$A$16:$K$1015,8,FALSE))</f>
        <v xml:space="preserve"> </v>
      </c>
      <c r="J800" s="205" t="str">
        <f ca="1">IF(($B800=" ")," ",VLOOKUP($B800,'C10 Entry Sheet'!$A$16:$K$1015,9,FALSE))</f>
        <v xml:space="preserve"> </v>
      </c>
      <c r="K800" s="205" t="str">
        <f ca="1">IF(($B800=" ")," ",VLOOKUP($B800,'C10 Entry Sheet'!$A$16:$K$1015,10,FALSE))</f>
        <v xml:space="preserve"> </v>
      </c>
      <c r="L800" s="209" t="str">
        <f t="shared" ca="1" si="32"/>
        <v/>
      </c>
      <c r="M800" s="318" t="str">
        <f t="shared" ca="1" si="32"/>
        <v/>
      </c>
      <c r="N800" s="322" t="str">
        <f ca="1">IF(($B800=" ")," ",VLOOKUP($B800,'C10 Entry Sheet'!$A$16:$K$1015,11,FALSE))</f>
        <v xml:space="preserve"> </v>
      </c>
    </row>
    <row r="801" spans="1:14" ht="21.75" hidden="1" customHeight="1">
      <c r="A801" s="311">
        <f t="shared" si="31"/>
        <v>785</v>
      </c>
      <c r="B801" s="202" t="str">
        <f ca="1">IF(ISBLANK('C10 Entry Sheet'!A800)," ",CELL("contents",'C10 Entry Sheet'!A800))</f>
        <v xml:space="preserve"> </v>
      </c>
      <c r="C801" s="203" t="str">
        <f ca="1">IF(($B801=" ")," ",VLOOKUP($B801,'C10 Entry Sheet'!$A$16:$K$1015,2,FALSE))</f>
        <v xml:space="preserve"> </v>
      </c>
      <c r="D801" s="203" t="str">
        <f ca="1">IF(($B801=" ")," ",VLOOKUP($B801,'C10 Entry Sheet'!$A$16:$K$1015,3,FALSE))</f>
        <v xml:space="preserve"> </v>
      </c>
      <c r="E801" s="204" t="str">
        <f ca="1">IF(($B801=" ")," ",VLOOKUP($B801,'C10 Entry Sheet'!$A$16:$K$1015,6,FALSE))</f>
        <v xml:space="preserve"> </v>
      </c>
      <c r="F801" s="204" t="str">
        <f ca="1">IF(($B801=" ")," ",VLOOKUP($B801,'C10 Entry Sheet'!$A$16:$K$1015,4,FALSE))</f>
        <v xml:space="preserve"> </v>
      </c>
      <c r="G801" s="204" t="str">
        <f ca="1">IF(($B801=" ")," ",VLOOKUP($B801,'C10 Entry Sheet'!$A$16:$K$1015,5,FALSE))</f>
        <v xml:space="preserve"> </v>
      </c>
      <c r="H801" s="209" t="str">
        <f ca="1">IF(($B801=" "),"",VLOOKUP($B801,'C10 Entry Sheet'!$A$16:$K$1015,7,FALSE))</f>
        <v/>
      </c>
      <c r="I801" s="205" t="str">
        <f ca="1">IF(($B801=" ")," ",VLOOKUP($B801,'C10 Entry Sheet'!$A$16:$K$1015,8,FALSE))</f>
        <v xml:space="preserve"> </v>
      </c>
      <c r="J801" s="205" t="str">
        <f ca="1">IF(($B801=" ")," ",VLOOKUP($B801,'C10 Entry Sheet'!$A$16:$K$1015,9,FALSE))</f>
        <v xml:space="preserve"> </v>
      </c>
      <c r="K801" s="205" t="str">
        <f ca="1">IF(($B801=" ")," ",VLOOKUP($B801,'C10 Entry Sheet'!$A$16:$K$1015,10,FALSE))</f>
        <v xml:space="preserve"> </v>
      </c>
      <c r="L801" s="209" t="str">
        <f t="shared" ca="1" si="32"/>
        <v/>
      </c>
      <c r="M801" s="318" t="str">
        <f t="shared" ca="1" si="32"/>
        <v/>
      </c>
      <c r="N801" s="322" t="str">
        <f ca="1">IF(($B801=" ")," ",VLOOKUP($B801,'C10 Entry Sheet'!$A$16:$K$1015,11,FALSE))</f>
        <v xml:space="preserve"> </v>
      </c>
    </row>
    <row r="802" spans="1:14" ht="21.75" hidden="1" customHeight="1">
      <c r="A802" s="311">
        <f t="shared" si="31"/>
        <v>786</v>
      </c>
      <c r="B802" s="202" t="str">
        <f ca="1">IF(ISBLANK('C10 Entry Sheet'!A801)," ",CELL("contents",'C10 Entry Sheet'!A801))</f>
        <v xml:space="preserve"> </v>
      </c>
      <c r="C802" s="203" t="str">
        <f ca="1">IF(($B802=" ")," ",VLOOKUP($B802,'C10 Entry Sheet'!$A$16:$K$1015,2,FALSE))</f>
        <v xml:space="preserve"> </v>
      </c>
      <c r="D802" s="203" t="str">
        <f ca="1">IF(($B802=" ")," ",VLOOKUP($B802,'C10 Entry Sheet'!$A$16:$K$1015,3,FALSE))</f>
        <v xml:space="preserve"> </v>
      </c>
      <c r="E802" s="204" t="str">
        <f ca="1">IF(($B802=" ")," ",VLOOKUP($B802,'C10 Entry Sheet'!$A$16:$K$1015,6,FALSE))</f>
        <v xml:space="preserve"> </v>
      </c>
      <c r="F802" s="204" t="str">
        <f ca="1">IF(($B802=" ")," ",VLOOKUP($B802,'C10 Entry Sheet'!$A$16:$K$1015,4,FALSE))</f>
        <v xml:space="preserve"> </v>
      </c>
      <c r="G802" s="204" t="str">
        <f ca="1">IF(($B802=" ")," ",VLOOKUP($B802,'C10 Entry Sheet'!$A$16:$K$1015,5,FALSE))</f>
        <v xml:space="preserve"> </v>
      </c>
      <c r="H802" s="209" t="str">
        <f ca="1">IF(($B802=" "),"",VLOOKUP($B802,'C10 Entry Sheet'!$A$16:$K$1015,7,FALSE))</f>
        <v/>
      </c>
      <c r="I802" s="205" t="str">
        <f ca="1">IF(($B802=" ")," ",VLOOKUP($B802,'C10 Entry Sheet'!$A$16:$K$1015,8,FALSE))</f>
        <v xml:space="preserve"> </v>
      </c>
      <c r="J802" s="205" t="str">
        <f ca="1">IF(($B802=" ")," ",VLOOKUP($B802,'C10 Entry Sheet'!$A$16:$K$1015,9,FALSE))</f>
        <v xml:space="preserve"> </v>
      </c>
      <c r="K802" s="205" t="str">
        <f ca="1">IF(($B802=" ")," ",VLOOKUP($B802,'C10 Entry Sheet'!$A$16:$K$1015,10,FALSE))</f>
        <v xml:space="preserve"> </v>
      </c>
      <c r="L802" s="209" t="str">
        <f t="shared" ca="1" si="32"/>
        <v/>
      </c>
      <c r="M802" s="318" t="str">
        <f t="shared" ca="1" si="32"/>
        <v/>
      </c>
      <c r="N802" s="322" t="str">
        <f ca="1">IF(($B802=" ")," ",VLOOKUP($B802,'C10 Entry Sheet'!$A$16:$K$1015,11,FALSE))</f>
        <v xml:space="preserve"> </v>
      </c>
    </row>
    <row r="803" spans="1:14" ht="21.75" hidden="1" customHeight="1">
      <c r="A803" s="311">
        <f t="shared" si="31"/>
        <v>787</v>
      </c>
      <c r="B803" s="202" t="str">
        <f ca="1">IF(ISBLANK('C10 Entry Sheet'!A802)," ",CELL("contents",'C10 Entry Sheet'!A802))</f>
        <v xml:space="preserve"> </v>
      </c>
      <c r="C803" s="203" t="str">
        <f ca="1">IF(($B803=" ")," ",VLOOKUP($B803,'C10 Entry Sheet'!$A$16:$K$1015,2,FALSE))</f>
        <v xml:space="preserve"> </v>
      </c>
      <c r="D803" s="203" t="str">
        <f ca="1">IF(($B803=" ")," ",VLOOKUP($B803,'C10 Entry Sheet'!$A$16:$K$1015,3,FALSE))</f>
        <v xml:space="preserve"> </v>
      </c>
      <c r="E803" s="204" t="str">
        <f ca="1">IF(($B803=" ")," ",VLOOKUP($B803,'C10 Entry Sheet'!$A$16:$K$1015,6,FALSE))</f>
        <v xml:space="preserve"> </v>
      </c>
      <c r="F803" s="204" t="str">
        <f ca="1">IF(($B803=" ")," ",VLOOKUP($B803,'C10 Entry Sheet'!$A$16:$K$1015,4,FALSE))</f>
        <v xml:space="preserve"> </v>
      </c>
      <c r="G803" s="204" t="str">
        <f ca="1">IF(($B803=" ")," ",VLOOKUP($B803,'C10 Entry Sheet'!$A$16:$K$1015,5,FALSE))</f>
        <v xml:space="preserve"> </v>
      </c>
      <c r="H803" s="209" t="str">
        <f ca="1">IF(($B803=" "),"",VLOOKUP($B803,'C10 Entry Sheet'!$A$16:$K$1015,7,FALSE))</f>
        <v/>
      </c>
      <c r="I803" s="205" t="str">
        <f ca="1">IF(($B803=" ")," ",VLOOKUP($B803,'C10 Entry Sheet'!$A$16:$K$1015,8,FALSE))</f>
        <v xml:space="preserve"> </v>
      </c>
      <c r="J803" s="205" t="str">
        <f ca="1">IF(($B803=" ")," ",VLOOKUP($B803,'C10 Entry Sheet'!$A$16:$K$1015,9,FALSE))</f>
        <v xml:space="preserve"> </v>
      </c>
      <c r="K803" s="205" t="str">
        <f ca="1">IF(($B803=" ")," ",VLOOKUP($B803,'C10 Entry Sheet'!$A$16:$K$1015,10,FALSE))</f>
        <v xml:space="preserve"> </v>
      </c>
      <c r="L803" s="209" t="str">
        <f t="shared" ca="1" si="32"/>
        <v/>
      </c>
      <c r="M803" s="318" t="str">
        <f t="shared" ca="1" si="32"/>
        <v/>
      </c>
      <c r="N803" s="322" t="str">
        <f ca="1">IF(($B803=" ")," ",VLOOKUP($B803,'C10 Entry Sheet'!$A$16:$K$1015,11,FALSE))</f>
        <v xml:space="preserve"> </v>
      </c>
    </row>
    <row r="804" spans="1:14" ht="21.75" hidden="1" customHeight="1">
      <c r="A804" s="311">
        <f t="shared" si="31"/>
        <v>788</v>
      </c>
      <c r="B804" s="202" t="str">
        <f ca="1">IF(ISBLANK('C10 Entry Sheet'!A803)," ",CELL("contents",'C10 Entry Sheet'!A803))</f>
        <v xml:space="preserve"> </v>
      </c>
      <c r="C804" s="203" t="str">
        <f ca="1">IF(($B804=" ")," ",VLOOKUP($B804,'C10 Entry Sheet'!$A$16:$K$1015,2,FALSE))</f>
        <v xml:space="preserve"> </v>
      </c>
      <c r="D804" s="203" t="str">
        <f ca="1">IF(($B804=" ")," ",VLOOKUP($B804,'C10 Entry Sheet'!$A$16:$K$1015,3,FALSE))</f>
        <v xml:space="preserve"> </v>
      </c>
      <c r="E804" s="204" t="str">
        <f ca="1">IF(($B804=" ")," ",VLOOKUP($B804,'C10 Entry Sheet'!$A$16:$K$1015,6,FALSE))</f>
        <v xml:space="preserve"> </v>
      </c>
      <c r="F804" s="204" t="str">
        <f ca="1">IF(($B804=" ")," ",VLOOKUP($B804,'C10 Entry Sheet'!$A$16:$K$1015,4,FALSE))</f>
        <v xml:space="preserve"> </v>
      </c>
      <c r="G804" s="204" t="str">
        <f ca="1">IF(($B804=" ")," ",VLOOKUP($B804,'C10 Entry Sheet'!$A$16:$K$1015,5,FALSE))</f>
        <v xml:space="preserve"> </v>
      </c>
      <c r="H804" s="209" t="str">
        <f ca="1">IF(($B804=" "),"",VLOOKUP($B804,'C10 Entry Sheet'!$A$16:$K$1015,7,FALSE))</f>
        <v/>
      </c>
      <c r="I804" s="205" t="str">
        <f ca="1">IF(($B804=" ")," ",VLOOKUP($B804,'C10 Entry Sheet'!$A$16:$K$1015,8,FALSE))</f>
        <v xml:space="preserve"> </v>
      </c>
      <c r="J804" s="205" t="str">
        <f ca="1">IF(($B804=" ")," ",VLOOKUP($B804,'C10 Entry Sheet'!$A$16:$K$1015,9,FALSE))</f>
        <v xml:space="preserve"> </v>
      </c>
      <c r="K804" s="205" t="str">
        <f ca="1">IF(($B804=" ")," ",VLOOKUP($B804,'C10 Entry Sheet'!$A$16:$K$1015,10,FALSE))</f>
        <v xml:space="preserve"> </v>
      </c>
      <c r="L804" s="209" t="str">
        <f t="shared" ca="1" si="32"/>
        <v/>
      </c>
      <c r="M804" s="318" t="str">
        <f t="shared" ca="1" si="32"/>
        <v/>
      </c>
      <c r="N804" s="322" t="str">
        <f ca="1">IF(($B804=" ")," ",VLOOKUP($B804,'C10 Entry Sheet'!$A$16:$K$1015,11,FALSE))</f>
        <v xml:space="preserve"> </v>
      </c>
    </row>
    <row r="805" spans="1:14" ht="21.75" hidden="1" customHeight="1">
      <c r="A805" s="311">
        <f t="shared" si="31"/>
        <v>789</v>
      </c>
      <c r="B805" s="202" t="str">
        <f ca="1">IF(ISBLANK('C10 Entry Sheet'!A804)," ",CELL("contents",'C10 Entry Sheet'!A804))</f>
        <v xml:space="preserve"> </v>
      </c>
      <c r="C805" s="203" t="str">
        <f ca="1">IF(($B805=" ")," ",VLOOKUP($B805,'C10 Entry Sheet'!$A$16:$K$1015,2,FALSE))</f>
        <v xml:space="preserve"> </v>
      </c>
      <c r="D805" s="203" t="str">
        <f ca="1">IF(($B805=" ")," ",VLOOKUP($B805,'C10 Entry Sheet'!$A$16:$K$1015,3,FALSE))</f>
        <v xml:space="preserve"> </v>
      </c>
      <c r="E805" s="204" t="str">
        <f ca="1">IF(($B805=" ")," ",VLOOKUP($B805,'C10 Entry Sheet'!$A$16:$K$1015,6,FALSE))</f>
        <v xml:space="preserve"> </v>
      </c>
      <c r="F805" s="204" t="str">
        <f ca="1">IF(($B805=" ")," ",VLOOKUP($B805,'C10 Entry Sheet'!$A$16:$K$1015,4,FALSE))</f>
        <v xml:space="preserve"> </v>
      </c>
      <c r="G805" s="204" t="str">
        <f ca="1">IF(($B805=" ")," ",VLOOKUP($B805,'C10 Entry Sheet'!$A$16:$K$1015,5,FALSE))</f>
        <v xml:space="preserve"> </v>
      </c>
      <c r="H805" s="209" t="str">
        <f ca="1">IF(($B805=" "),"",VLOOKUP($B805,'C10 Entry Sheet'!$A$16:$K$1015,7,FALSE))</f>
        <v/>
      </c>
      <c r="I805" s="205" t="str">
        <f ca="1">IF(($B805=" ")," ",VLOOKUP($B805,'C10 Entry Sheet'!$A$16:$K$1015,8,FALSE))</f>
        <v xml:space="preserve"> </v>
      </c>
      <c r="J805" s="205" t="str">
        <f ca="1">IF(($B805=" ")," ",VLOOKUP($B805,'C10 Entry Sheet'!$A$16:$K$1015,9,FALSE))</f>
        <v xml:space="preserve"> </v>
      </c>
      <c r="K805" s="205" t="str">
        <f ca="1">IF(($B805=" ")," ",VLOOKUP($B805,'C10 Entry Sheet'!$A$16:$K$1015,10,FALSE))</f>
        <v xml:space="preserve"> </v>
      </c>
      <c r="L805" s="209" t="str">
        <f t="shared" ca="1" si="32"/>
        <v/>
      </c>
      <c r="M805" s="318" t="str">
        <f t="shared" ca="1" si="32"/>
        <v/>
      </c>
      <c r="N805" s="322" t="str">
        <f ca="1">IF(($B805=" ")," ",VLOOKUP($B805,'C10 Entry Sheet'!$A$16:$K$1015,11,FALSE))</f>
        <v xml:space="preserve"> </v>
      </c>
    </row>
    <row r="806" spans="1:14" ht="21.75" hidden="1" customHeight="1">
      <c r="A806" s="311">
        <f t="shared" si="31"/>
        <v>790</v>
      </c>
      <c r="B806" s="202" t="str">
        <f ca="1">IF(ISBLANK('C10 Entry Sheet'!A805)," ",CELL("contents",'C10 Entry Sheet'!A805))</f>
        <v xml:space="preserve"> </v>
      </c>
      <c r="C806" s="203" t="str">
        <f ca="1">IF(($B806=" ")," ",VLOOKUP($B806,'C10 Entry Sheet'!$A$16:$K$1015,2,FALSE))</f>
        <v xml:space="preserve"> </v>
      </c>
      <c r="D806" s="203" t="str">
        <f ca="1">IF(($B806=" ")," ",VLOOKUP($B806,'C10 Entry Sheet'!$A$16:$K$1015,3,FALSE))</f>
        <v xml:space="preserve"> </v>
      </c>
      <c r="E806" s="204" t="str">
        <f ca="1">IF(($B806=" ")," ",VLOOKUP($B806,'C10 Entry Sheet'!$A$16:$K$1015,6,FALSE))</f>
        <v xml:space="preserve"> </v>
      </c>
      <c r="F806" s="204" t="str">
        <f ca="1">IF(($B806=" ")," ",VLOOKUP($B806,'C10 Entry Sheet'!$A$16:$K$1015,4,FALSE))</f>
        <v xml:space="preserve"> </v>
      </c>
      <c r="G806" s="204" t="str">
        <f ca="1">IF(($B806=" ")," ",VLOOKUP($B806,'C10 Entry Sheet'!$A$16:$K$1015,5,FALSE))</f>
        <v xml:space="preserve"> </v>
      </c>
      <c r="H806" s="209" t="str">
        <f ca="1">IF(($B806=" "),"",VLOOKUP($B806,'C10 Entry Sheet'!$A$16:$K$1015,7,FALSE))</f>
        <v/>
      </c>
      <c r="I806" s="205" t="str">
        <f ca="1">IF(($B806=" ")," ",VLOOKUP($B806,'C10 Entry Sheet'!$A$16:$K$1015,8,FALSE))</f>
        <v xml:space="preserve"> </v>
      </c>
      <c r="J806" s="205" t="str">
        <f ca="1">IF(($B806=" ")," ",VLOOKUP($B806,'C10 Entry Sheet'!$A$16:$K$1015,9,FALSE))</f>
        <v xml:space="preserve"> </v>
      </c>
      <c r="K806" s="205" t="str">
        <f ca="1">IF(($B806=" ")," ",VLOOKUP($B806,'C10 Entry Sheet'!$A$16:$K$1015,10,FALSE))</f>
        <v xml:space="preserve"> </v>
      </c>
      <c r="L806" s="209" t="str">
        <f t="shared" ca="1" si="32"/>
        <v/>
      </c>
      <c r="M806" s="318" t="str">
        <f t="shared" ca="1" si="32"/>
        <v/>
      </c>
      <c r="N806" s="322" t="str">
        <f ca="1">IF(($B806=" ")," ",VLOOKUP($B806,'C10 Entry Sheet'!$A$16:$K$1015,11,FALSE))</f>
        <v xml:space="preserve"> </v>
      </c>
    </row>
    <row r="807" spans="1:14" ht="21.75" hidden="1" customHeight="1">
      <c r="A807" s="311">
        <f t="shared" si="31"/>
        <v>791</v>
      </c>
      <c r="B807" s="202" t="str">
        <f ca="1">IF(ISBLANK('C10 Entry Sheet'!A806)," ",CELL("contents",'C10 Entry Sheet'!A806))</f>
        <v xml:space="preserve"> </v>
      </c>
      <c r="C807" s="203" t="str">
        <f ca="1">IF(($B807=" ")," ",VLOOKUP($B807,'C10 Entry Sheet'!$A$16:$K$1015,2,FALSE))</f>
        <v xml:space="preserve"> </v>
      </c>
      <c r="D807" s="203" t="str">
        <f ca="1">IF(($B807=" ")," ",VLOOKUP($B807,'C10 Entry Sheet'!$A$16:$K$1015,3,FALSE))</f>
        <v xml:space="preserve"> </v>
      </c>
      <c r="E807" s="204" t="str">
        <f ca="1">IF(($B807=" ")," ",VLOOKUP($B807,'C10 Entry Sheet'!$A$16:$K$1015,6,FALSE))</f>
        <v xml:space="preserve"> </v>
      </c>
      <c r="F807" s="204" t="str">
        <f ca="1">IF(($B807=" ")," ",VLOOKUP($B807,'C10 Entry Sheet'!$A$16:$K$1015,4,FALSE))</f>
        <v xml:space="preserve"> </v>
      </c>
      <c r="G807" s="204" t="str">
        <f ca="1">IF(($B807=" ")," ",VLOOKUP($B807,'C10 Entry Sheet'!$A$16:$K$1015,5,FALSE))</f>
        <v xml:space="preserve"> </v>
      </c>
      <c r="H807" s="209" t="str">
        <f ca="1">IF(($B807=" "),"",VLOOKUP($B807,'C10 Entry Sheet'!$A$16:$K$1015,7,FALSE))</f>
        <v/>
      </c>
      <c r="I807" s="205" t="str">
        <f ca="1">IF(($B807=" ")," ",VLOOKUP($B807,'C10 Entry Sheet'!$A$16:$K$1015,8,FALSE))</f>
        <v xml:space="preserve"> </v>
      </c>
      <c r="J807" s="205" t="str">
        <f ca="1">IF(($B807=" ")," ",VLOOKUP($B807,'C10 Entry Sheet'!$A$16:$K$1015,9,FALSE))</f>
        <v xml:space="preserve"> </v>
      </c>
      <c r="K807" s="205" t="str">
        <f ca="1">IF(($B807=" ")," ",VLOOKUP($B807,'C10 Entry Sheet'!$A$16:$K$1015,10,FALSE))</f>
        <v xml:space="preserve"> </v>
      </c>
      <c r="L807" s="209" t="str">
        <f t="shared" ca="1" si="32"/>
        <v/>
      </c>
      <c r="M807" s="318" t="str">
        <f t="shared" ca="1" si="32"/>
        <v/>
      </c>
      <c r="N807" s="322" t="str">
        <f ca="1">IF(($B807=" ")," ",VLOOKUP($B807,'C10 Entry Sheet'!$A$16:$K$1015,11,FALSE))</f>
        <v xml:space="preserve"> </v>
      </c>
    </row>
    <row r="808" spans="1:14" ht="21.75" hidden="1" customHeight="1">
      <c r="A808" s="311">
        <f t="shared" si="31"/>
        <v>792</v>
      </c>
      <c r="B808" s="202" t="str">
        <f ca="1">IF(ISBLANK('C10 Entry Sheet'!A807)," ",CELL("contents",'C10 Entry Sheet'!A807))</f>
        <v xml:space="preserve"> </v>
      </c>
      <c r="C808" s="203" t="str">
        <f ca="1">IF(($B808=" ")," ",VLOOKUP($B808,'C10 Entry Sheet'!$A$16:$K$1015,2,FALSE))</f>
        <v xml:space="preserve"> </v>
      </c>
      <c r="D808" s="203" t="str">
        <f ca="1">IF(($B808=" ")," ",VLOOKUP($B808,'C10 Entry Sheet'!$A$16:$K$1015,3,FALSE))</f>
        <v xml:space="preserve"> </v>
      </c>
      <c r="E808" s="204" t="str">
        <f ca="1">IF(($B808=" ")," ",VLOOKUP($B808,'C10 Entry Sheet'!$A$16:$K$1015,6,FALSE))</f>
        <v xml:space="preserve"> </v>
      </c>
      <c r="F808" s="204" t="str">
        <f ca="1">IF(($B808=" ")," ",VLOOKUP($B808,'C10 Entry Sheet'!$A$16:$K$1015,4,FALSE))</f>
        <v xml:space="preserve"> </v>
      </c>
      <c r="G808" s="204" t="str">
        <f ca="1">IF(($B808=" ")," ",VLOOKUP($B808,'C10 Entry Sheet'!$A$16:$K$1015,5,FALSE))</f>
        <v xml:space="preserve"> </v>
      </c>
      <c r="H808" s="209" t="str">
        <f ca="1">IF(($B808=" "),"",VLOOKUP($B808,'C10 Entry Sheet'!$A$16:$K$1015,7,FALSE))</f>
        <v/>
      </c>
      <c r="I808" s="205" t="str">
        <f ca="1">IF(($B808=" ")," ",VLOOKUP($B808,'C10 Entry Sheet'!$A$16:$K$1015,8,FALSE))</f>
        <v xml:space="preserve"> </v>
      </c>
      <c r="J808" s="205" t="str">
        <f ca="1">IF(($B808=" ")," ",VLOOKUP($B808,'C10 Entry Sheet'!$A$16:$K$1015,9,FALSE))</f>
        <v xml:space="preserve"> </v>
      </c>
      <c r="K808" s="205" t="str">
        <f ca="1">IF(($B808=" ")," ",VLOOKUP($B808,'C10 Entry Sheet'!$A$16:$K$1015,10,FALSE))</f>
        <v xml:space="preserve"> </v>
      </c>
      <c r="L808" s="209" t="str">
        <f t="shared" ca="1" si="32"/>
        <v/>
      </c>
      <c r="M808" s="318" t="str">
        <f t="shared" ca="1" si="32"/>
        <v/>
      </c>
      <c r="N808" s="322" t="str">
        <f ca="1">IF(($B808=" ")," ",VLOOKUP($B808,'C10 Entry Sheet'!$A$16:$K$1015,11,FALSE))</f>
        <v xml:space="preserve"> </v>
      </c>
    </row>
    <row r="809" spans="1:14" ht="21.75" hidden="1" customHeight="1">
      <c r="A809" s="311">
        <f t="shared" si="31"/>
        <v>793</v>
      </c>
      <c r="B809" s="202" t="str">
        <f ca="1">IF(ISBLANK('C10 Entry Sheet'!A808)," ",CELL("contents",'C10 Entry Sheet'!A808))</f>
        <v xml:space="preserve"> </v>
      </c>
      <c r="C809" s="203" t="str">
        <f ca="1">IF(($B809=" ")," ",VLOOKUP($B809,'C10 Entry Sheet'!$A$16:$K$1015,2,FALSE))</f>
        <v xml:space="preserve"> </v>
      </c>
      <c r="D809" s="203" t="str">
        <f ca="1">IF(($B809=" ")," ",VLOOKUP($B809,'C10 Entry Sheet'!$A$16:$K$1015,3,FALSE))</f>
        <v xml:space="preserve"> </v>
      </c>
      <c r="E809" s="204" t="str">
        <f ca="1">IF(($B809=" ")," ",VLOOKUP($B809,'C10 Entry Sheet'!$A$16:$K$1015,6,FALSE))</f>
        <v xml:space="preserve"> </v>
      </c>
      <c r="F809" s="204" t="str">
        <f ca="1">IF(($B809=" ")," ",VLOOKUP($B809,'C10 Entry Sheet'!$A$16:$K$1015,4,FALSE))</f>
        <v xml:space="preserve"> </v>
      </c>
      <c r="G809" s="204" t="str">
        <f ca="1">IF(($B809=" ")," ",VLOOKUP($B809,'C10 Entry Sheet'!$A$16:$K$1015,5,FALSE))</f>
        <v xml:space="preserve"> </v>
      </c>
      <c r="H809" s="209" t="str">
        <f ca="1">IF(($B809=" "),"",VLOOKUP($B809,'C10 Entry Sheet'!$A$16:$K$1015,7,FALSE))</f>
        <v/>
      </c>
      <c r="I809" s="205" t="str">
        <f ca="1">IF(($B809=" ")," ",VLOOKUP($B809,'C10 Entry Sheet'!$A$16:$K$1015,8,FALSE))</f>
        <v xml:space="preserve"> </v>
      </c>
      <c r="J809" s="205" t="str">
        <f ca="1">IF(($B809=" ")," ",VLOOKUP($B809,'C10 Entry Sheet'!$A$16:$K$1015,9,FALSE))</f>
        <v xml:space="preserve"> </v>
      </c>
      <c r="K809" s="205" t="str">
        <f ca="1">IF(($B809=" ")," ",VLOOKUP($B809,'C10 Entry Sheet'!$A$16:$K$1015,10,FALSE))</f>
        <v xml:space="preserve"> </v>
      </c>
      <c r="L809" s="209" t="str">
        <f t="shared" ca="1" si="32"/>
        <v/>
      </c>
      <c r="M809" s="318" t="str">
        <f t="shared" ca="1" si="32"/>
        <v/>
      </c>
      <c r="N809" s="322" t="str">
        <f ca="1">IF(($B809=" ")," ",VLOOKUP($B809,'C10 Entry Sheet'!$A$16:$K$1015,11,FALSE))</f>
        <v xml:space="preserve"> </v>
      </c>
    </row>
    <row r="810" spans="1:14" ht="21.75" hidden="1" customHeight="1">
      <c r="A810" s="311">
        <f t="shared" si="31"/>
        <v>794</v>
      </c>
      <c r="B810" s="202" t="str">
        <f ca="1">IF(ISBLANK('C10 Entry Sheet'!A809)," ",CELL("contents",'C10 Entry Sheet'!A809))</f>
        <v xml:space="preserve"> </v>
      </c>
      <c r="C810" s="203" t="str">
        <f ca="1">IF(($B810=" ")," ",VLOOKUP($B810,'C10 Entry Sheet'!$A$16:$K$1015,2,FALSE))</f>
        <v xml:space="preserve"> </v>
      </c>
      <c r="D810" s="203" t="str">
        <f ca="1">IF(($B810=" ")," ",VLOOKUP($B810,'C10 Entry Sheet'!$A$16:$K$1015,3,FALSE))</f>
        <v xml:space="preserve"> </v>
      </c>
      <c r="E810" s="204" t="str">
        <f ca="1">IF(($B810=" ")," ",VLOOKUP($B810,'C10 Entry Sheet'!$A$16:$K$1015,6,FALSE))</f>
        <v xml:space="preserve"> </v>
      </c>
      <c r="F810" s="204" t="str">
        <f ca="1">IF(($B810=" ")," ",VLOOKUP($B810,'C10 Entry Sheet'!$A$16:$K$1015,4,FALSE))</f>
        <v xml:space="preserve"> </v>
      </c>
      <c r="G810" s="204" t="str">
        <f ca="1">IF(($B810=" ")," ",VLOOKUP($B810,'C10 Entry Sheet'!$A$16:$K$1015,5,FALSE))</f>
        <v xml:space="preserve"> </v>
      </c>
      <c r="H810" s="209" t="str">
        <f ca="1">IF(($B810=" "),"",VLOOKUP($B810,'C10 Entry Sheet'!$A$16:$K$1015,7,FALSE))</f>
        <v/>
      </c>
      <c r="I810" s="205" t="str">
        <f ca="1">IF(($B810=" ")," ",VLOOKUP($B810,'C10 Entry Sheet'!$A$16:$K$1015,8,FALSE))</f>
        <v xml:space="preserve"> </v>
      </c>
      <c r="J810" s="205" t="str">
        <f ca="1">IF(($B810=" ")," ",VLOOKUP($B810,'C10 Entry Sheet'!$A$16:$K$1015,9,FALSE))</f>
        <v xml:space="preserve"> </v>
      </c>
      <c r="K810" s="205" t="str">
        <f ca="1">IF(($B810=" ")," ",VLOOKUP($B810,'C10 Entry Sheet'!$A$16:$K$1015,10,FALSE))</f>
        <v xml:space="preserve"> </v>
      </c>
      <c r="L810" s="209" t="str">
        <f t="shared" ca="1" si="32"/>
        <v/>
      </c>
      <c r="M810" s="318" t="str">
        <f t="shared" ca="1" si="32"/>
        <v/>
      </c>
      <c r="N810" s="322" t="str">
        <f ca="1">IF(($B810=" ")," ",VLOOKUP($B810,'C10 Entry Sheet'!$A$16:$K$1015,11,FALSE))</f>
        <v xml:space="preserve"> </v>
      </c>
    </row>
    <row r="811" spans="1:14" ht="21.75" hidden="1" customHeight="1">
      <c r="A811" s="311">
        <f t="shared" si="31"/>
        <v>795</v>
      </c>
      <c r="B811" s="202" t="str">
        <f ca="1">IF(ISBLANK('C10 Entry Sheet'!A810)," ",CELL("contents",'C10 Entry Sheet'!A810))</f>
        <v xml:space="preserve"> </v>
      </c>
      <c r="C811" s="203" t="str">
        <f ca="1">IF(($B811=" ")," ",VLOOKUP($B811,'C10 Entry Sheet'!$A$16:$K$1015,2,FALSE))</f>
        <v xml:space="preserve"> </v>
      </c>
      <c r="D811" s="203" t="str">
        <f ca="1">IF(($B811=" ")," ",VLOOKUP($B811,'C10 Entry Sheet'!$A$16:$K$1015,3,FALSE))</f>
        <v xml:space="preserve"> </v>
      </c>
      <c r="E811" s="204" t="str">
        <f ca="1">IF(($B811=" ")," ",VLOOKUP($B811,'C10 Entry Sheet'!$A$16:$K$1015,6,FALSE))</f>
        <v xml:space="preserve"> </v>
      </c>
      <c r="F811" s="204" t="str">
        <f ca="1">IF(($B811=" ")," ",VLOOKUP($B811,'C10 Entry Sheet'!$A$16:$K$1015,4,FALSE))</f>
        <v xml:space="preserve"> </v>
      </c>
      <c r="G811" s="204" t="str">
        <f ca="1">IF(($B811=" ")," ",VLOOKUP($B811,'C10 Entry Sheet'!$A$16:$K$1015,5,FALSE))</f>
        <v xml:space="preserve"> </v>
      </c>
      <c r="H811" s="209" t="str">
        <f ca="1">IF(($B811=" "),"",VLOOKUP($B811,'C10 Entry Sheet'!$A$16:$K$1015,7,FALSE))</f>
        <v/>
      </c>
      <c r="I811" s="205" t="str">
        <f ca="1">IF(($B811=" ")," ",VLOOKUP($B811,'C10 Entry Sheet'!$A$16:$K$1015,8,FALSE))</f>
        <v xml:space="preserve"> </v>
      </c>
      <c r="J811" s="205" t="str">
        <f ca="1">IF(($B811=" ")," ",VLOOKUP($B811,'C10 Entry Sheet'!$A$16:$K$1015,9,FALSE))</f>
        <v xml:space="preserve"> </v>
      </c>
      <c r="K811" s="205" t="str">
        <f ca="1">IF(($B811=" ")," ",VLOOKUP($B811,'C10 Entry Sheet'!$A$16:$K$1015,10,FALSE))</f>
        <v xml:space="preserve"> </v>
      </c>
      <c r="L811" s="209" t="str">
        <f t="shared" ca="1" si="32"/>
        <v/>
      </c>
      <c r="M811" s="318" t="str">
        <f t="shared" ca="1" si="32"/>
        <v/>
      </c>
      <c r="N811" s="322" t="str">
        <f ca="1">IF(($B811=" ")," ",VLOOKUP($B811,'C10 Entry Sheet'!$A$16:$K$1015,11,FALSE))</f>
        <v xml:space="preserve"> </v>
      </c>
    </row>
    <row r="812" spans="1:14" ht="21.75" hidden="1" customHeight="1">
      <c r="A812" s="311">
        <f t="shared" si="31"/>
        <v>796</v>
      </c>
      <c r="B812" s="202" t="str">
        <f ca="1">IF(ISBLANK('C10 Entry Sheet'!A811)," ",CELL("contents",'C10 Entry Sheet'!A811))</f>
        <v xml:space="preserve"> </v>
      </c>
      <c r="C812" s="203" t="str">
        <f ca="1">IF(($B812=" ")," ",VLOOKUP($B812,'C10 Entry Sheet'!$A$16:$K$1015,2,FALSE))</f>
        <v xml:space="preserve"> </v>
      </c>
      <c r="D812" s="203" t="str">
        <f ca="1">IF(($B812=" ")," ",VLOOKUP($B812,'C10 Entry Sheet'!$A$16:$K$1015,3,FALSE))</f>
        <v xml:space="preserve"> </v>
      </c>
      <c r="E812" s="204" t="str">
        <f ca="1">IF(($B812=" ")," ",VLOOKUP($B812,'C10 Entry Sheet'!$A$16:$K$1015,6,FALSE))</f>
        <v xml:space="preserve"> </v>
      </c>
      <c r="F812" s="204" t="str">
        <f ca="1">IF(($B812=" ")," ",VLOOKUP($B812,'C10 Entry Sheet'!$A$16:$K$1015,4,FALSE))</f>
        <v xml:space="preserve"> </v>
      </c>
      <c r="G812" s="204" t="str">
        <f ca="1">IF(($B812=" ")," ",VLOOKUP($B812,'C10 Entry Sheet'!$A$16:$K$1015,5,FALSE))</f>
        <v xml:space="preserve"> </v>
      </c>
      <c r="H812" s="209" t="str">
        <f ca="1">IF(($B812=" "),"",VLOOKUP($B812,'C10 Entry Sheet'!$A$16:$K$1015,7,FALSE))</f>
        <v/>
      </c>
      <c r="I812" s="205" t="str">
        <f ca="1">IF(($B812=" ")," ",VLOOKUP($B812,'C10 Entry Sheet'!$A$16:$K$1015,8,FALSE))</f>
        <v xml:space="preserve"> </v>
      </c>
      <c r="J812" s="205" t="str">
        <f ca="1">IF(($B812=" ")," ",VLOOKUP($B812,'C10 Entry Sheet'!$A$16:$K$1015,9,FALSE))</f>
        <v xml:space="preserve"> </v>
      </c>
      <c r="K812" s="205" t="str">
        <f ca="1">IF(($B812=" ")," ",VLOOKUP($B812,'C10 Entry Sheet'!$A$16:$K$1015,10,FALSE))</f>
        <v xml:space="preserve"> </v>
      </c>
      <c r="L812" s="209" t="str">
        <f t="shared" ca="1" si="32"/>
        <v/>
      </c>
      <c r="M812" s="318" t="str">
        <f t="shared" ca="1" si="32"/>
        <v/>
      </c>
      <c r="N812" s="322" t="str">
        <f ca="1">IF(($B812=" ")," ",VLOOKUP($B812,'C10 Entry Sheet'!$A$16:$K$1015,11,FALSE))</f>
        <v xml:space="preserve"> </v>
      </c>
    </row>
    <row r="813" spans="1:14" ht="21.75" hidden="1" customHeight="1">
      <c r="A813" s="311">
        <f t="shared" si="31"/>
        <v>797</v>
      </c>
      <c r="B813" s="202" t="str">
        <f ca="1">IF(ISBLANK('C10 Entry Sheet'!A812)," ",CELL("contents",'C10 Entry Sheet'!A812))</f>
        <v xml:space="preserve"> </v>
      </c>
      <c r="C813" s="203" t="str">
        <f ca="1">IF(($B813=" ")," ",VLOOKUP($B813,'C10 Entry Sheet'!$A$16:$K$1015,2,FALSE))</f>
        <v xml:space="preserve"> </v>
      </c>
      <c r="D813" s="203" t="str">
        <f ca="1">IF(($B813=" ")," ",VLOOKUP($B813,'C10 Entry Sheet'!$A$16:$K$1015,3,FALSE))</f>
        <v xml:space="preserve"> </v>
      </c>
      <c r="E813" s="204" t="str">
        <f ca="1">IF(($B813=" ")," ",VLOOKUP($B813,'C10 Entry Sheet'!$A$16:$K$1015,6,FALSE))</f>
        <v xml:space="preserve"> </v>
      </c>
      <c r="F813" s="204" t="str">
        <f ca="1">IF(($B813=" ")," ",VLOOKUP($B813,'C10 Entry Sheet'!$A$16:$K$1015,4,FALSE))</f>
        <v xml:space="preserve"> </v>
      </c>
      <c r="G813" s="204" t="str">
        <f ca="1">IF(($B813=" ")," ",VLOOKUP($B813,'C10 Entry Sheet'!$A$16:$K$1015,5,FALSE))</f>
        <v xml:space="preserve"> </v>
      </c>
      <c r="H813" s="209" t="str">
        <f ca="1">IF(($B813=" "),"",VLOOKUP($B813,'C10 Entry Sheet'!$A$16:$K$1015,7,FALSE))</f>
        <v/>
      </c>
      <c r="I813" s="205" t="str">
        <f ca="1">IF(($B813=" ")," ",VLOOKUP($B813,'C10 Entry Sheet'!$A$16:$K$1015,8,FALSE))</f>
        <v xml:space="preserve"> </v>
      </c>
      <c r="J813" s="205" t="str">
        <f ca="1">IF(($B813=" ")," ",VLOOKUP($B813,'C10 Entry Sheet'!$A$16:$K$1015,9,FALSE))</f>
        <v xml:space="preserve"> </v>
      </c>
      <c r="K813" s="205" t="str">
        <f ca="1">IF(($B813=" ")," ",VLOOKUP($B813,'C10 Entry Sheet'!$A$16:$K$1015,10,FALSE))</f>
        <v xml:space="preserve"> </v>
      </c>
      <c r="L813" s="209" t="str">
        <f t="shared" ca="1" si="32"/>
        <v/>
      </c>
      <c r="M813" s="318" t="str">
        <f t="shared" ca="1" si="32"/>
        <v/>
      </c>
      <c r="N813" s="322" t="str">
        <f ca="1">IF(($B813=" ")," ",VLOOKUP($B813,'C10 Entry Sheet'!$A$16:$K$1015,11,FALSE))</f>
        <v xml:space="preserve"> </v>
      </c>
    </row>
    <row r="814" spans="1:14" ht="21.75" hidden="1" customHeight="1">
      <c r="A814" s="311">
        <f t="shared" si="31"/>
        <v>798</v>
      </c>
      <c r="B814" s="202" t="str">
        <f ca="1">IF(ISBLANK('C10 Entry Sheet'!A813)," ",CELL("contents",'C10 Entry Sheet'!A813))</f>
        <v xml:space="preserve"> </v>
      </c>
      <c r="C814" s="203" t="str">
        <f ca="1">IF(($B814=" ")," ",VLOOKUP($B814,'C10 Entry Sheet'!$A$16:$K$1015,2,FALSE))</f>
        <v xml:space="preserve"> </v>
      </c>
      <c r="D814" s="203" t="str">
        <f ca="1">IF(($B814=" ")," ",VLOOKUP($B814,'C10 Entry Sheet'!$A$16:$K$1015,3,FALSE))</f>
        <v xml:space="preserve"> </v>
      </c>
      <c r="E814" s="204" t="str">
        <f ca="1">IF(($B814=" ")," ",VLOOKUP($B814,'C10 Entry Sheet'!$A$16:$K$1015,6,FALSE))</f>
        <v xml:space="preserve"> </v>
      </c>
      <c r="F814" s="204" t="str">
        <f ca="1">IF(($B814=" ")," ",VLOOKUP($B814,'C10 Entry Sheet'!$A$16:$K$1015,4,FALSE))</f>
        <v xml:space="preserve"> </v>
      </c>
      <c r="G814" s="204" t="str">
        <f ca="1">IF(($B814=" ")," ",VLOOKUP($B814,'C10 Entry Sheet'!$A$16:$K$1015,5,FALSE))</f>
        <v xml:space="preserve"> </v>
      </c>
      <c r="H814" s="209" t="str">
        <f ca="1">IF(($B814=" "),"",VLOOKUP($B814,'C10 Entry Sheet'!$A$16:$K$1015,7,FALSE))</f>
        <v/>
      </c>
      <c r="I814" s="205" t="str">
        <f ca="1">IF(($B814=" ")," ",VLOOKUP($B814,'C10 Entry Sheet'!$A$16:$K$1015,8,FALSE))</f>
        <v xml:space="preserve"> </v>
      </c>
      <c r="J814" s="205" t="str">
        <f ca="1">IF(($B814=" ")," ",VLOOKUP($B814,'C10 Entry Sheet'!$A$16:$K$1015,9,FALSE))</f>
        <v xml:space="preserve"> </v>
      </c>
      <c r="K814" s="205" t="str">
        <f ca="1">IF(($B814=" ")," ",VLOOKUP($B814,'C10 Entry Sheet'!$A$16:$K$1015,10,FALSE))</f>
        <v xml:space="preserve"> </v>
      </c>
      <c r="L814" s="209" t="str">
        <f t="shared" ca="1" si="32"/>
        <v/>
      </c>
      <c r="M814" s="318" t="str">
        <f t="shared" ca="1" si="32"/>
        <v/>
      </c>
      <c r="N814" s="322" t="str">
        <f ca="1">IF(($B814=" ")," ",VLOOKUP($B814,'C10 Entry Sheet'!$A$16:$K$1015,11,FALSE))</f>
        <v xml:space="preserve"> </v>
      </c>
    </row>
    <row r="815" spans="1:14" ht="21.75" hidden="1" customHeight="1">
      <c r="A815" s="311">
        <f t="shared" si="31"/>
        <v>799</v>
      </c>
      <c r="B815" s="202" t="str">
        <f ca="1">IF(ISBLANK('C10 Entry Sheet'!A814)," ",CELL("contents",'C10 Entry Sheet'!A814))</f>
        <v xml:space="preserve"> </v>
      </c>
      <c r="C815" s="203" t="str">
        <f ca="1">IF(($B815=" ")," ",VLOOKUP($B815,'C10 Entry Sheet'!$A$16:$K$1015,2,FALSE))</f>
        <v xml:space="preserve"> </v>
      </c>
      <c r="D815" s="203" t="str">
        <f ca="1">IF(($B815=" ")," ",VLOOKUP($B815,'C10 Entry Sheet'!$A$16:$K$1015,3,FALSE))</f>
        <v xml:space="preserve"> </v>
      </c>
      <c r="E815" s="204" t="str">
        <f ca="1">IF(($B815=" ")," ",VLOOKUP($B815,'C10 Entry Sheet'!$A$16:$K$1015,6,FALSE))</f>
        <v xml:space="preserve"> </v>
      </c>
      <c r="F815" s="204" t="str">
        <f ca="1">IF(($B815=" ")," ",VLOOKUP($B815,'C10 Entry Sheet'!$A$16:$K$1015,4,FALSE))</f>
        <v xml:space="preserve"> </v>
      </c>
      <c r="G815" s="204" t="str">
        <f ca="1">IF(($B815=" ")," ",VLOOKUP($B815,'C10 Entry Sheet'!$A$16:$K$1015,5,FALSE))</f>
        <v xml:space="preserve"> </v>
      </c>
      <c r="H815" s="209" t="str">
        <f ca="1">IF(($B815=" "),"",VLOOKUP($B815,'C10 Entry Sheet'!$A$16:$K$1015,7,FALSE))</f>
        <v/>
      </c>
      <c r="I815" s="205" t="str">
        <f ca="1">IF(($B815=" ")," ",VLOOKUP($B815,'C10 Entry Sheet'!$A$16:$K$1015,8,FALSE))</f>
        <v xml:space="preserve"> </v>
      </c>
      <c r="J815" s="205" t="str">
        <f ca="1">IF(($B815=" ")," ",VLOOKUP($B815,'C10 Entry Sheet'!$A$16:$K$1015,9,FALSE))</f>
        <v xml:space="preserve"> </v>
      </c>
      <c r="K815" s="205" t="str">
        <f ca="1">IF(($B815=" ")," ",VLOOKUP($B815,'C10 Entry Sheet'!$A$16:$K$1015,10,FALSE))</f>
        <v xml:space="preserve"> </v>
      </c>
      <c r="L815" s="209" t="str">
        <f t="shared" ca="1" si="32"/>
        <v/>
      </c>
      <c r="M815" s="318" t="str">
        <f t="shared" ca="1" si="32"/>
        <v/>
      </c>
      <c r="N815" s="322" t="str">
        <f ca="1">IF(($B815=" ")," ",VLOOKUP($B815,'C10 Entry Sheet'!$A$16:$K$1015,11,FALSE))</f>
        <v xml:space="preserve"> </v>
      </c>
    </row>
    <row r="816" spans="1:14" ht="21.75" hidden="1" customHeight="1">
      <c r="A816" s="311">
        <f t="shared" si="31"/>
        <v>800</v>
      </c>
      <c r="B816" s="202" t="str">
        <f ca="1">IF(ISBLANK('C10 Entry Sheet'!A815)," ",CELL("contents",'C10 Entry Sheet'!A815))</f>
        <v xml:space="preserve"> </v>
      </c>
      <c r="C816" s="203" t="str">
        <f ca="1">IF(($B816=" ")," ",VLOOKUP($B816,'C10 Entry Sheet'!$A$16:$K$1015,2,FALSE))</f>
        <v xml:space="preserve"> </v>
      </c>
      <c r="D816" s="203" t="str">
        <f ca="1">IF(($B816=" ")," ",VLOOKUP($B816,'C10 Entry Sheet'!$A$16:$K$1015,3,FALSE))</f>
        <v xml:space="preserve"> </v>
      </c>
      <c r="E816" s="204" t="str">
        <f ca="1">IF(($B816=" ")," ",VLOOKUP($B816,'C10 Entry Sheet'!$A$16:$K$1015,6,FALSE))</f>
        <v xml:space="preserve"> </v>
      </c>
      <c r="F816" s="204" t="str">
        <f ca="1">IF(($B816=" ")," ",VLOOKUP($B816,'C10 Entry Sheet'!$A$16:$K$1015,4,FALSE))</f>
        <v xml:space="preserve"> </v>
      </c>
      <c r="G816" s="204" t="str">
        <f ca="1">IF(($B816=" ")," ",VLOOKUP($B816,'C10 Entry Sheet'!$A$16:$K$1015,5,FALSE))</f>
        <v xml:space="preserve"> </v>
      </c>
      <c r="H816" s="209" t="str">
        <f ca="1">IF(($B816=" "),"",VLOOKUP($B816,'C10 Entry Sheet'!$A$16:$K$1015,7,FALSE))</f>
        <v/>
      </c>
      <c r="I816" s="205" t="str">
        <f ca="1">IF(($B816=" ")," ",VLOOKUP($B816,'C10 Entry Sheet'!$A$16:$K$1015,8,FALSE))</f>
        <v xml:space="preserve"> </v>
      </c>
      <c r="J816" s="205" t="str">
        <f ca="1">IF(($B816=" ")," ",VLOOKUP($B816,'C10 Entry Sheet'!$A$16:$K$1015,9,FALSE))</f>
        <v xml:space="preserve"> </v>
      </c>
      <c r="K816" s="205" t="str">
        <f ca="1">IF(($B816=" ")," ",VLOOKUP($B816,'C10 Entry Sheet'!$A$16:$K$1015,10,FALSE))</f>
        <v xml:space="preserve"> </v>
      </c>
      <c r="L816" s="209" t="str">
        <f t="shared" ca="1" si="32"/>
        <v/>
      </c>
      <c r="M816" s="318" t="str">
        <f t="shared" ca="1" si="32"/>
        <v/>
      </c>
      <c r="N816" s="322" t="str">
        <f ca="1">IF(($B816=" ")," ",VLOOKUP($B816,'C10 Entry Sheet'!$A$16:$K$1015,11,FALSE))</f>
        <v xml:space="preserve"> </v>
      </c>
    </row>
    <row r="817" spans="1:14" ht="21.75" hidden="1" customHeight="1">
      <c r="A817" s="311">
        <f t="shared" si="31"/>
        <v>801</v>
      </c>
      <c r="B817" s="202" t="str">
        <f ca="1">IF(ISBLANK('C10 Entry Sheet'!A816)," ",CELL("contents",'C10 Entry Sheet'!A816))</f>
        <v xml:space="preserve"> </v>
      </c>
      <c r="C817" s="203" t="str">
        <f ca="1">IF(($B817=" ")," ",VLOOKUP($B817,'C10 Entry Sheet'!$A$16:$K$1015,2,FALSE))</f>
        <v xml:space="preserve"> </v>
      </c>
      <c r="D817" s="203" t="str">
        <f ca="1">IF(($B817=" ")," ",VLOOKUP($B817,'C10 Entry Sheet'!$A$16:$K$1015,3,FALSE))</f>
        <v xml:space="preserve"> </v>
      </c>
      <c r="E817" s="204" t="str">
        <f ca="1">IF(($B817=" ")," ",VLOOKUP($B817,'C10 Entry Sheet'!$A$16:$K$1015,6,FALSE))</f>
        <v xml:space="preserve"> </v>
      </c>
      <c r="F817" s="204" t="str">
        <f ca="1">IF(($B817=" ")," ",VLOOKUP($B817,'C10 Entry Sheet'!$A$16:$K$1015,4,FALSE))</f>
        <v xml:space="preserve"> </v>
      </c>
      <c r="G817" s="204" t="str">
        <f ca="1">IF(($B817=" ")," ",VLOOKUP($B817,'C10 Entry Sheet'!$A$16:$K$1015,5,FALSE))</f>
        <v xml:space="preserve"> </v>
      </c>
      <c r="H817" s="209" t="str">
        <f ca="1">IF(($B817=" "),"",VLOOKUP($B817,'C10 Entry Sheet'!$A$16:$K$1015,7,FALSE))</f>
        <v/>
      </c>
      <c r="I817" s="205" t="str">
        <f ca="1">IF(($B817=" ")," ",VLOOKUP($B817,'C10 Entry Sheet'!$A$16:$K$1015,8,FALSE))</f>
        <v xml:space="preserve"> </v>
      </c>
      <c r="J817" s="205" t="str">
        <f ca="1">IF(($B817=" ")," ",VLOOKUP($B817,'C10 Entry Sheet'!$A$16:$K$1015,9,FALSE))</f>
        <v xml:space="preserve"> </v>
      </c>
      <c r="K817" s="205" t="str">
        <f ca="1">IF(($B817=" ")," ",VLOOKUP($B817,'C10 Entry Sheet'!$A$16:$K$1015,10,FALSE))</f>
        <v xml:space="preserve"> </v>
      </c>
      <c r="L817" s="209" t="str">
        <f t="shared" ca="1" si="32"/>
        <v/>
      </c>
      <c r="M817" s="318" t="str">
        <f t="shared" ca="1" si="32"/>
        <v/>
      </c>
      <c r="N817" s="322" t="str">
        <f ca="1">IF(($B817=" ")," ",VLOOKUP($B817,'C10 Entry Sheet'!$A$16:$K$1015,11,FALSE))</f>
        <v xml:space="preserve"> </v>
      </c>
    </row>
    <row r="818" spans="1:14" ht="21.75" hidden="1" customHeight="1">
      <c r="A818" s="311">
        <f t="shared" si="31"/>
        <v>802</v>
      </c>
      <c r="B818" s="202" t="str">
        <f ca="1">IF(ISBLANK('C10 Entry Sheet'!A817)," ",CELL("contents",'C10 Entry Sheet'!A817))</f>
        <v xml:space="preserve"> </v>
      </c>
      <c r="C818" s="203" t="str">
        <f ca="1">IF(($B818=" ")," ",VLOOKUP($B818,'C10 Entry Sheet'!$A$16:$K$1015,2,FALSE))</f>
        <v xml:space="preserve"> </v>
      </c>
      <c r="D818" s="203" t="str">
        <f ca="1">IF(($B818=" ")," ",VLOOKUP($B818,'C10 Entry Sheet'!$A$16:$K$1015,3,FALSE))</f>
        <v xml:space="preserve"> </v>
      </c>
      <c r="E818" s="204" t="str">
        <f ca="1">IF(($B818=" ")," ",VLOOKUP($B818,'C10 Entry Sheet'!$A$16:$K$1015,6,FALSE))</f>
        <v xml:space="preserve"> </v>
      </c>
      <c r="F818" s="204" t="str">
        <f ca="1">IF(($B818=" ")," ",VLOOKUP($B818,'C10 Entry Sheet'!$A$16:$K$1015,4,FALSE))</f>
        <v xml:space="preserve"> </v>
      </c>
      <c r="G818" s="204" t="str">
        <f ca="1">IF(($B818=" ")," ",VLOOKUP($B818,'C10 Entry Sheet'!$A$16:$K$1015,5,FALSE))</f>
        <v xml:space="preserve"> </v>
      </c>
      <c r="H818" s="209" t="str">
        <f ca="1">IF(($B818=" "),"",VLOOKUP($B818,'C10 Entry Sheet'!$A$16:$K$1015,7,FALSE))</f>
        <v/>
      </c>
      <c r="I818" s="205" t="str">
        <f ca="1">IF(($B818=" ")," ",VLOOKUP($B818,'C10 Entry Sheet'!$A$16:$K$1015,8,FALSE))</f>
        <v xml:space="preserve"> </v>
      </c>
      <c r="J818" s="205" t="str">
        <f ca="1">IF(($B818=" ")," ",VLOOKUP($B818,'C10 Entry Sheet'!$A$16:$K$1015,9,FALSE))</f>
        <v xml:space="preserve"> </v>
      </c>
      <c r="K818" s="205" t="str">
        <f ca="1">IF(($B818=" ")," ",VLOOKUP($B818,'C10 Entry Sheet'!$A$16:$K$1015,10,FALSE))</f>
        <v xml:space="preserve"> </v>
      </c>
      <c r="L818" s="209" t="str">
        <f t="shared" ca="1" si="32"/>
        <v/>
      </c>
      <c r="M818" s="318" t="str">
        <f t="shared" ca="1" si="32"/>
        <v/>
      </c>
      <c r="N818" s="322" t="str">
        <f ca="1">IF(($B818=" ")," ",VLOOKUP($B818,'C10 Entry Sheet'!$A$16:$K$1015,11,FALSE))</f>
        <v xml:space="preserve"> </v>
      </c>
    </row>
    <row r="819" spans="1:14" ht="21.75" hidden="1" customHeight="1">
      <c r="A819" s="311">
        <f t="shared" si="31"/>
        <v>803</v>
      </c>
      <c r="B819" s="202" t="str">
        <f ca="1">IF(ISBLANK('C10 Entry Sheet'!A818)," ",CELL("contents",'C10 Entry Sheet'!A818))</f>
        <v xml:space="preserve"> </v>
      </c>
      <c r="C819" s="203" t="str">
        <f ca="1">IF(($B819=" ")," ",VLOOKUP($B819,'C10 Entry Sheet'!$A$16:$K$1015,2,FALSE))</f>
        <v xml:space="preserve"> </v>
      </c>
      <c r="D819" s="203" t="str">
        <f ca="1">IF(($B819=" ")," ",VLOOKUP($B819,'C10 Entry Sheet'!$A$16:$K$1015,3,FALSE))</f>
        <v xml:space="preserve"> </v>
      </c>
      <c r="E819" s="204" t="str">
        <f ca="1">IF(($B819=" ")," ",VLOOKUP($B819,'C10 Entry Sheet'!$A$16:$K$1015,6,FALSE))</f>
        <v xml:space="preserve"> </v>
      </c>
      <c r="F819" s="204" t="str">
        <f ca="1">IF(($B819=" ")," ",VLOOKUP($B819,'C10 Entry Sheet'!$A$16:$K$1015,4,FALSE))</f>
        <v xml:space="preserve"> </v>
      </c>
      <c r="G819" s="204" t="str">
        <f ca="1">IF(($B819=" ")," ",VLOOKUP($B819,'C10 Entry Sheet'!$A$16:$K$1015,5,FALSE))</f>
        <v xml:space="preserve"> </v>
      </c>
      <c r="H819" s="209" t="str">
        <f ca="1">IF(($B819=" "),"",VLOOKUP($B819,'C10 Entry Sheet'!$A$16:$K$1015,7,FALSE))</f>
        <v/>
      </c>
      <c r="I819" s="205" t="str">
        <f ca="1">IF(($B819=" ")," ",VLOOKUP($B819,'C10 Entry Sheet'!$A$16:$K$1015,8,FALSE))</f>
        <v xml:space="preserve"> </v>
      </c>
      <c r="J819" s="205" t="str">
        <f ca="1">IF(($B819=" ")," ",VLOOKUP($B819,'C10 Entry Sheet'!$A$16:$K$1015,9,FALSE))</f>
        <v xml:space="preserve"> </v>
      </c>
      <c r="K819" s="205" t="str">
        <f ca="1">IF(($B819=" ")," ",VLOOKUP($B819,'C10 Entry Sheet'!$A$16:$K$1015,10,FALSE))</f>
        <v xml:space="preserve"> </v>
      </c>
      <c r="L819" s="209" t="str">
        <f t="shared" ca="1" si="32"/>
        <v/>
      </c>
      <c r="M819" s="318" t="str">
        <f t="shared" ca="1" si="32"/>
        <v/>
      </c>
      <c r="N819" s="322" t="str">
        <f ca="1">IF(($B819=" ")," ",VLOOKUP($B819,'C10 Entry Sheet'!$A$16:$K$1015,11,FALSE))</f>
        <v xml:space="preserve"> </v>
      </c>
    </row>
    <row r="820" spans="1:14" ht="21.75" hidden="1" customHeight="1">
      <c r="A820" s="311">
        <f t="shared" si="31"/>
        <v>804</v>
      </c>
      <c r="B820" s="202" t="str">
        <f ca="1">IF(ISBLANK('C10 Entry Sheet'!A819)," ",CELL("contents",'C10 Entry Sheet'!A819))</f>
        <v xml:space="preserve"> </v>
      </c>
      <c r="C820" s="203" t="str">
        <f ca="1">IF(($B820=" ")," ",VLOOKUP($B820,'C10 Entry Sheet'!$A$16:$K$1015,2,FALSE))</f>
        <v xml:space="preserve"> </v>
      </c>
      <c r="D820" s="203" t="str">
        <f ca="1">IF(($B820=" ")," ",VLOOKUP($B820,'C10 Entry Sheet'!$A$16:$K$1015,3,FALSE))</f>
        <v xml:space="preserve"> </v>
      </c>
      <c r="E820" s="204" t="str">
        <f ca="1">IF(($B820=" ")," ",VLOOKUP($B820,'C10 Entry Sheet'!$A$16:$K$1015,6,FALSE))</f>
        <v xml:space="preserve"> </v>
      </c>
      <c r="F820" s="204" t="str">
        <f ca="1">IF(($B820=" ")," ",VLOOKUP($B820,'C10 Entry Sheet'!$A$16:$K$1015,4,FALSE))</f>
        <v xml:space="preserve"> </v>
      </c>
      <c r="G820" s="204" t="str">
        <f ca="1">IF(($B820=" ")," ",VLOOKUP($B820,'C10 Entry Sheet'!$A$16:$K$1015,5,FALSE))</f>
        <v xml:space="preserve"> </v>
      </c>
      <c r="H820" s="209" t="str">
        <f ca="1">IF(($B820=" "),"",VLOOKUP($B820,'C10 Entry Sheet'!$A$16:$K$1015,7,FALSE))</f>
        <v/>
      </c>
      <c r="I820" s="205" t="str">
        <f ca="1">IF(($B820=" ")," ",VLOOKUP($B820,'C10 Entry Sheet'!$A$16:$K$1015,8,FALSE))</f>
        <v xml:space="preserve"> </v>
      </c>
      <c r="J820" s="205" t="str">
        <f ca="1">IF(($B820=" ")," ",VLOOKUP($B820,'C10 Entry Sheet'!$A$16:$K$1015,9,FALSE))</f>
        <v xml:space="preserve"> </v>
      </c>
      <c r="K820" s="205" t="str">
        <f ca="1">IF(($B820=" ")," ",VLOOKUP($B820,'C10 Entry Sheet'!$A$16:$K$1015,10,FALSE))</f>
        <v xml:space="preserve"> </v>
      </c>
      <c r="L820" s="209" t="str">
        <f t="shared" ca="1" si="32"/>
        <v/>
      </c>
      <c r="M820" s="318" t="str">
        <f t="shared" ca="1" si="32"/>
        <v/>
      </c>
      <c r="N820" s="322" t="str">
        <f ca="1">IF(($B820=" ")," ",VLOOKUP($B820,'C10 Entry Sheet'!$A$16:$K$1015,11,FALSE))</f>
        <v xml:space="preserve"> </v>
      </c>
    </row>
    <row r="821" spans="1:14" ht="21.75" hidden="1" customHeight="1">
      <c r="A821" s="311">
        <f t="shared" ref="A821:A884" si="33">SUM(A820+1)</f>
        <v>805</v>
      </c>
      <c r="B821" s="202" t="str">
        <f ca="1">IF(ISBLANK('C10 Entry Sheet'!A820)," ",CELL("contents",'C10 Entry Sheet'!A820))</f>
        <v xml:space="preserve"> </v>
      </c>
      <c r="C821" s="203" t="str">
        <f ca="1">IF(($B821=" ")," ",VLOOKUP($B821,'C10 Entry Sheet'!$A$16:$K$1015,2,FALSE))</f>
        <v xml:space="preserve"> </v>
      </c>
      <c r="D821" s="203" t="str">
        <f ca="1">IF(($B821=" ")," ",VLOOKUP($B821,'C10 Entry Sheet'!$A$16:$K$1015,3,FALSE))</f>
        <v xml:space="preserve"> </v>
      </c>
      <c r="E821" s="204" t="str">
        <f ca="1">IF(($B821=" ")," ",VLOOKUP($B821,'C10 Entry Sheet'!$A$16:$K$1015,6,FALSE))</f>
        <v xml:space="preserve"> </v>
      </c>
      <c r="F821" s="204" t="str">
        <f ca="1">IF(($B821=" ")," ",VLOOKUP($B821,'C10 Entry Sheet'!$A$16:$K$1015,4,FALSE))</f>
        <v xml:space="preserve"> </v>
      </c>
      <c r="G821" s="204" t="str">
        <f ca="1">IF(($B821=" ")," ",VLOOKUP($B821,'C10 Entry Sheet'!$A$16:$K$1015,5,FALSE))</f>
        <v xml:space="preserve"> </v>
      </c>
      <c r="H821" s="209" t="str">
        <f ca="1">IF(($B821=" "),"",VLOOKUP($B821,'C10 Entry Sheet'!$A$16:$K$1015,7,FALSE))</f>
        <v/>
      </c>
      <c r="I821" s="205" t="str">
        <f ca="1">IF(($B821=" ")," ",VLOOKUP($B821,'C10 Entry Sheet'!$A$16:$K$1015,8,FALSE))</f>
        <v xml:space="preserve"> </v>
      </c>
      <c r="J821" s="205" t="str">
        <f ca="1">IF(($B821=" ")," ",VLOOKUP($B821,'C10 Entry Sheet'!$A$16:$K$1015,9,FALSE))</f>
        <v xml:space="preserve"> </v>
      </c>
      <c r="K821" s="205" t="str">
        <f ca="1">IF(($B821=" ")," ",VLOOKUP($B821,'C10 Entry Sheet'!$A$16:$K$1015,10,FALSE))</f>
        <v xml:space="preserve"> </v>
      </c>
      <c r="L821" s="209" t="str">
        <f t="shared" ca="1" si="32"/>
        <v/>
      </c>
      <c r="M821" s="318" t="str">
        <f t="shared" ca="1" si="32"/>
        <v/>
      </c>
      <c r="N821" s="322" t="str">
        <f ca="1">IF(($B821=" ")," ",VLOOKUP($B821,'C10 Entry Sheet'!$A$16:$K$1015,11,FALSE))</f>
        <v xml:space="preserve"> </v>
      </c>
    </row>
    <row r="822" spans="1:14" ht="21.75" hidden="1" customHeight="1">
      <c r="A822" s="311">
        <f t="shared" si="33"/>
        <v>806</v>
      </c>
      <c r="B822" s="202" t="str">
        <f ca="1">IF(ISBLANK('C10 Entry Sheet'!A821)," ",CELL("contents",'C10 Entry Sheet'!A821))</f>
        <v xml:space="preserve"> </v>
      </c>
      <c r="C822" s="203" t="str">
        <f ca="1">IF(($B822=" ")," ",VLOOKUP($B822,'C10 Entry Sheet'!$A$16:$K$1015,2,FALSE))</f>
        <v xml:space="preserve"> </v>
      </c>
      <c r="D822" s="203" t="str">
        <f ca="1">IF(($B822=" ")," ",VLOOKUP($B822,'C10 Entry Sheet'!$A$16:$K$1015,3,FALSE))</f>
        <v xml:space="preserve"> </v>
      </c>
      <c r="E822" s="204" t="str">
        <f ca="1">IF(($B822=" ")," ",VLOOKUP($B822,'C10 Entry Sheet'!$A$16:$K$1015,6,FALSE))</f>
        <v xml:space="preserve"> </v>
      </c>
      <c r="F822" s="204" t="str">
        <f ca="1">IF(($B822=" ")," ",VLOOKUP($B822,'C10 Entry Sheet'!$A$16:$K$1015,4,FALSE))</f>
        <v xml:space="preserve"> </v>
      </c>
      <c r="G822" s="204" t="str">
        <f ca="1">IF(($B822=" ")," ",VLOOKUP($B822,'C10 Entry Sheet'!$A$16:$K$1015,5,FALSE))</f>
        <v xml:space="preserve"> </v>
      </c>
      <c r="H822" s="209" t="str">
        <f ca="1">IF(($B822=" "),"",VLOOKUP($B822,'C10 Entry Sheet'!$A$16:$K$1015,7,FALSE))</f>
        <v/>
      </c>
      <c r="I822" s="205" t="str">
        <f ca="1">IF(($B822=" ")," ",VLOOKUP($B822,'C10 Entry Sheet'!$A$16:$K$1015,8,FALSE))</f>
        <v xml:space="preserve"> </v>
      </c>
      <c r="J822" s="205" t="str">
        <f ca="1">IF(($B822=" ")," ",VLOOKUP($B822,'C10 Entry Sheet'!$A$16:$K$1015,9,FALSE))</f>
        <v xml:space="preserve"> </v>
      </c>
      <c r="K822" s="205" t="str">
        <f ca="1">IF(($B822=" ")," ",VLOOKUP($B822,'C10 Entry Sheet'!$A$16:$K$1015,10,FALSE))</f>
        <v xml:space="preserve"> </v>
      </c>
      <c r="L822" s="209" t="str">
        <f t="shared" ca="1" si="32"/>
        <v/>
      </c>
      <c r="M822" s="318" t="str">
        <f t="shared" ca="1" si="32"/>
        <v/>
      </c>
      <c r="N822" s="322" t="str">
        <f ca="1">IF(($B822=" ")," ",VLOOKUP($B822,'C10 Entry Sheet'!$A$16:$K$1015,11,FALSE))</f>
        <v xml:space="preserve"> </v>
      </c>
    </row>
    <row r="823" spans="1:14" ht="21.75" hidden="1" customHeight="1">
      <c r="A823" s="311">
        <f t="shared" si="33"/>
        <v>807</v>
      </c>
      <c r="B823" s="202" t="str">
        <f ca="1">IF(ISBLANK('C10 Entry Sheet'!A822)," ",CELL("contents",'C10 Entry Sheet'!A822))</f>
        <v xml:space="preserve"> </v>
      </c>
      <c r="C823" s="203" t="str">
        <f ca="1">IF(($B823=" ")," ",VLOOKUP($B823,'C10 Entry Sheet'!$A$16:$K$1015,2,FALSE))</f>
        <v xml:space="preserve"> </v>
      </c>
      <c r="D823" s="203" t="str">
        <f ca="1">IF(($B823=" ")," ",VLOOKUP($B823,'C10 Entry Sheet'!$A$16:$K$1015,3,FALSE))</f>
        <v xml:space="preserve"> </v>
      </c>
      <c r="E823" s="204" t="str">
        <f ca="1">IF(($B823=" ")," ",VLOOKUP($B823,'C10 Entry Sheet'!$A$16:$K$1015,6,FALSE))</f>
        <v xml:space="preserve"> </v>
      </c>
      <c r="F823" s="204" t="str">
        <f ca="1">IF(($B823=" ")," ",VLOOKUP($B823,'C10 Entry Sheet'!$A$16:$K$1015,4,FALSE))</f>
        <v xml:space="preserve"> </v>
      </c>
      <c r="G823" s="204" t="str">
        <f ca="1">IF(($B823=" ")," ",VLOOKUP($B823,'C10 Entry Sheet'!$A$16:$K$1015,5,FALSE))</f>
        <v xml:space="preserve"> </v>
      </c>
      <c r="H823" s="209" t="str">
        <f ca="1">IF(($B823=" "),"",VLOOKUP($B823,'C10 Entry Sheet'!$A$16:$K$1015,7,FALSE))</f>
        <v/>
      </c>
      <c r="I823" s="205" t="str">
        <f ca="1">IF(($B823=" ")," ",VLOOKUP($B823,'C10 Entry Sheet'!$A$16:$K$1015,8,FALSE))</f>
        <v xml:space="preserve"> </v>
      </c>
      <c r="J823" s="205" t="str">
        <f ca="1">IF(($B823=" ")," ",VLOOKUP($B823,'C10 Entry Sheet'!$A$16:$K$1015,9,FALSE))</f>
        <v xml:space="preserve"> </v>
      </c>
      <c r="K823" s="205" t="str">
        <f ca="1">IF(($B823=" ")," ",VLOOKUP($B823,'C10 Entry Sheet'!$A$16:$K$1015,10,FALSE))</f>
        <v xml:space="preserve"> </v>
      </c>
      <c r="L823" s="209" t="str">
        <f t="shared" ca="1" si="32"/>
        <v/>
      </c>
      <c r="M823" s="318" t="str">
        <f t="shared" ca="1" si="32"/>
        <v/>
      </c>
      <c r="N823" s="322" t="str">
        <f ca="1">IF(($B823=" ")," ",VLOOKUP($B823,'C10 Entry Sheet'!$A$16:$K$1015,11,FALSE))</f>
        <v xml:space="preserve"> </v>
      </c>
    </row>
    <row r="824" spans="1:14" ht="21.75" hidden="1" customHeight="1">
      <c r="A824" s="311">
        <f t="shared" si="33"/>
        <v>808</v>
      </c>
      <c r="B824" s="202" t="str">
        <f ca="1">IF(ISBLANK('C10 Entry Sheet'!A823)," ",CELL("contents",'C10 Entry Sheet'!A823))</f>
        <v xml:space="preserve"> </v>
      </c>
      <c r="C824" s="203" t="str">
        <f ca="1">IF(($B824=" ")," ",VLOOKUP($B824,'C10 Entry Sheet'!$A$16:$K$1015,2,FALSE))</f>
        <v xml:space="preserve"> </v>
      </c>
      <c r="D824" s="203" t="str">
        <f ca="1">IF(($B824=" ")," ",VLOOKUP($B824,'C10 Entry Sheet'!$A$16:$K$1015,3,FALSE))</f>
        <v xml:space="preserve"> </v>
      </c>
      <c r="E824" s="204" t="str">
        <f ca="1">IF(($B824=" ")," ",VLOOKUP($B824,'C10 Entry Sheet'!$A$16:$K$1015,6,FALSE))</f>
        <v xml:space="preserve"> </v>
      </c>
      <c r="F824" s="204" t="str">
        <f ca="1">IF(($B824=" ")," ",VLOOKUP($B824,'C10 Entry Sheet'!$A$16:$K$1015,4,FALSE))</f>
        <v xml:space="preserve"> </v>
      </c>
      <c r="G824" s="204" t="str">
        <f ca="1">IF(($B824=" ")," ",VLOOKUP($B824,'C10 Entry Sheet'!$A$16:$K$1015,5,FALSE))</f>
        <v xml:space="preserve"> </v>
      </c>
      <c r="H824" s="209" t="str">
        <f ca="1">IF(($B824=" "),"",VLOOKUP($B824,'C10 Entry Sheet'!$A$16:$K$1015,7,FALSE))</f>
        <v/>
      </c>
      <c r="I824" s="205" t="str">
        <f ca="1">IF(($B824=" ")," ",VLOOKUP($B824,'C10 Entry Sheet'!$A$16:$K$1015,8,FALSE))</f>
        <v xml:space="preserve"> </v>
      </c>
      <c r="J824" s="205" t="str">
        <f ca="1">IF(($B824=" ")," ",VLOOKUP($B824,'C10 Entry Sheet'!$A$16:$K$1015,9,FALSE))</f>
        <v xml:space="preserve"> </v>
      </c>
      <c r="K824" s="205" t="str">
        <f ca="1">IF(($B824=" ")," ",VLOOKUP($B824,'C10 Entry Sheet'!$A$16:$K$1015,10,FALSE))</f>
        <v xml:space="preserve"> </v>
      </c>
      <c r="L824" s="209" t="str">
        <f t="shared" ca="1" si="32"/>
        <v/>
      </c>
      <c r="M824" s="318" t="str">
        <f t="shared" ca="1" si="32"/>
        <v/>
      </c>
      <c r="N824" s="322" t="str">
        <f ca="1">IF(($B824=" ")," ",VLOOKUP($B824,'C10 Entry Sheet'!$A$16:$K$1015,11,FALSE))</f>
        <v xml:space="preserve"> </v>
      </c>
    </row>
    <row r="825" spans="1:14" ht="21.75" hidden="1" customHeight="1">
      <c r="A825" s="311">
        <f t="shared" si="33"/>
        <v>809</v>
      </c>
      <c r="B825" s="202" t="str">
        <f ca="1">IF(ISBLANK('C10 Entry Sheet'!A824)," ",CELL("contents",'C10 Entry Sheet'!A824))</f>
        <v xml:space="preserve"> </v>
      </c>
      <c r="C825" s="203" t="str">
        <f ca="1">IF(($B825=" ")," ",VLOOKUP($B825,'C10 Entry Sheet'!$A$16:$K$1015,2,FALSE))</f>
        <v xml:space="preserve"> </v>
      </c>
      <c r="D825" s="203" t="str">
        <f ca="1">IF(($B825=" ")," ",VLOOKUP($B825,'C10 Entry Sheet'!$A$16:$K$1015,3,FALSE))</f>
        <v xml:space="preserve"> </v>
      </c>
      <c r="E825" s="204" t="str">
        <f ca="1">IF(($B825=" ")," ",VLOOKUP($B825,'C10 Entry Sheet'!$A$16:$K$1015,6,FALSE))</f>
        <v xml:space="preserve"> </v>
      </c>
      <c r="F825" s="204" t="str">
        <f ca="1">IF(($B825=" ")," ",VLOOKUP($B825,'C10 Entry Sheet'!$A$16:$K$1015,4,FALSE))</f>
        <v xml:space="preserve"> </v>
      </c>
      <c r="G825" s="204" t="str">
        <f ca="1">IF(($B825=" ")," ",VLOOKUP($B825,'C10 Entry Sheet'!$A$16:$K$1015,5,FALSE))</f>
        <v xml:space="preserve"> </v>
      </c>
      <c r="H825" s="209" t="str">
        <f ca="1">IF(($B825=" "),"",VLOOKUP($B825,'C10 Entry Sheet'!$A$16:$K$1015,7,FALSE))</f>
        <v/>
      </c>
      <c r="I825" s="205" t="str">
        <f ca="1">IF(($B825=" ")," ",VLOOKUP($B825,'C10 Entry Sheet'!$A$16:$K$1015,8,FALSE))</f>
        <v xml:space="preserve"> </v>
      </c>
      <c r="J825" s="205" t="str">
        <f ca="1">IF(($B825=" ")," ",VLOOKUP($B825,'C10 Entry Sheet'!$A$16:$K$1015,9,FALSE))</f>
        <v xml:space="preserve"> </v>
      </c>
      <c r="K825" s="205" t="str">
        <f ca="1">IF(($B825=" ")," ",VLOOKUP($B825,'C10 Entry Sheet'!$A$16:$K$1015,10,FALSE))</f>
        <v xml:space="preserve"> </v>
      </c>
      <c r="L825" s="209" t="str">
        <f t="shared" ca="1" si="32"/>
        <v/>
      </c>
      <c r="M825" s="318" t="str">
        <f t="shared" ca="1" si="32"/>
        <v/>
      </c>
      <c r="N825" s="322" t="str">
        <f ca="1">IF(($B825=" ")," ",VLOOKUP($B825,'C10 Entry Sheet'!$A$16:$K$1015,11,FALSE))</f>
        <v xml:space="preserve"> </v>
      </c>
    </row>
    <row r="826" spans="1:14" ht="21.75" hidden="1" customHeight="1">
      <c r="A826" s="311">
        <f t="shared" si="33"/>
        <v>810</v>
      </c>
      <c r="B826" s="202" t="str">
        <f ca="1">IF(ISBLANK('C10 Entry Sheet'!A825)," ",CELL("contents",'C10 Entry Sheet'!A825))</f>
        <v xml:space="preserve"> </v>
      </c>
      <c r="C826" s="203" t="str">
        <f ca="1">IF(($B826=" ")," ",VLOOKUP($B826,'C10 Entry Sheet'!$A$16:$K$1015,2,FALSE))</f>
        <v xml:space="preserve"> </v>
      </c>
      <c r="D826" s="203" t="str">
        <f ca="1">IF(($B826=" ")," ",VLOOKUP($B826,'C10 Entry Sheet'!$A$16:$K$1015,3,FALSE))</f>
        <v xml:space="preserve"> </v>
      </c>
      <c r="E826" s="204" t="str">
        <f ca="1">IF(($B826=" ")," ",VLOOKUP($B826,'C10 Entry Sheet'!$A$16:$K$1015,6,FALSE))</f>
        <v xml:space="preserve"> </v>
      </c>
      <c r="F826" s="204" t="str">
        <f ca="1">IF(($B826=" ")," ",VLOOKUP($B826,'C10 Entry Sheet'!$A$16:$K$1015,4,FALSE))</f>
        <v xml:space="preserve"> </v>
      </c>
      <c r="G826" s="204" t="str">
        <f ca="1">IF(($B826=" ")," ",VLOOKUP($B826,'C10 Entry Sheet'!$A$16:$K$1015,5,FALSE))</f>
        <v xml:space="preserve"> </v>
      </c>
      <c r="H826" s="209" t="str">
        <f ca="1">IF(($B826=" "),"",VLOOKUP($B826,'C10 Entry Sheet'!$A$16:$K$1015,7,FALSE))</f>
        <v/>
      </c>
      <c r="I826" s="205" t="str">
        <f ca="1">IF(($B826=" ")," ",VLOOKUP($B826,'C10 Entry Sheet'!$A$16:$K$1015,8,FALSE))</f>
        <v xml:space="preserve"> </v>
      </c>
      <c r="J826" s="205" t="str">
        <f ca="1">IF(($B826=" ")," ",VLOOKUP($B826,'C10 Entry Sheet'!$A$16:$K$1015,9,FALSE))</f>
        <v xml:space="preserve"> </v>
      </c>
      <c r="K826" s="205" t="str">
        <f ca="1">IF(($B826=" ")," ",VLOOKUP($B826,'C10 Entry Sheet'!$A$16:$K$1015,10,FALSE))</f>
        <v xml:space="preserve"> </v>
      </c>
      <c r="L826" s="209" t="str">
        <f t="shared" ca="1" si="32"/>
        <v/>
      </c>
      <c r="M826" s="318" t="str">
        <f t="shared" ca="1" si="32"/>
        <v/>
      </c>
      <c r="N826" s="322" t="str">
        <f ca="1">IF(($B826=" ")," ",VLOOKUP($B826,'C10 Entry Sheet'!$A$16:$K$1015,11,FALSE))</f>
        <v xml:space="preserve"> </v>
      </c>
    </row>
    <row r="827" spans="1:14" ht="21.75" hidden="1" customHeight="1">
      <c r="A827" s="311">
        <f t="shared" si="33"/>
        <v>811</v>
      </c>
      <c r="B827" s="202" t="str">
        <f ca="1">IF(ISBLANK('C10 Entry Sheet'!A826)," ",CELL("contents",'C10 Entry Sheet'!A826))</f>
        <v xml:space="preserve"> </v>
      </c>
      <c r="C827" s="203" t="str">
        <f ca="1">IF(($B827=" ")," ",VLOOKUP($B827,'C10 Entry Sheet'!$A$16:$K$1015,2,FALSE))</f>
        <v xml:space="preserve"> </v>
      </c>
      <c r="D827" s="203" t="str">
        <f ca="1">IF(($B827=" ")," ",VLOOKUP($B827,'C10 Entry Sheet'!$A$16:$K$1015,3,FALSE))</f>
        <v xml:space="preserve"> </v>
      </c>
      <c r="E827" s="204" t="str">
        <f ca="1">IF(($B827=" ")," ",VLOOKUP($B827,'C10 Entry Sheet'!$A$16:$K$1015,6,FALSE))</f>
        <v xml:space="preserve"> </v>
      </c>
      <c r="F827" s="204" t="str">
        <f ca="1">IF(($B827=" ")," ",VLOOKUP($B827,'C10 Entry Sheet'!$A$16:$K$1015,4,FALSE))</f>
        <v xml:space="preserve"> </v>
      </c>
      <c r="G827" s="204" t="str">
        <f ca="1">IF(($B827=" ")," ",VLOOKUP($B827,'C10 Entry Sheet'!$A$16:$K$1015,5,FALSE))</f>
        <v xml:space="preserve"> </v>
      </c>
      <c r="H827" s="209" t="str">
        <f ca="1">IF(($B827=" "),"",VLOOKUP($B827,'C10 Entry Sheet'!$A$16:$K$1015,7,FALSE))</f>
        <v/>
      </c>
      <c r="I827" s="205" t="str">
        <f ca="1">IF(($B827=" ")," ",VLOOKUP($B827,'C10 Entry Sheet'!$A$16:$K$1015,8,FALSE))</f>
        <v xml:space="preserve"> </v>
      </c>
      <c r="J827" s="205" t="str">
        <f ca="1">IF(($B827=" ")," ",VLOOKUP($B827,'C10 Entry Sheet'!$A$16:$K$1015,9,FALSE))</f>
        <v xml:space="preserve"> </v>
      </c>
      <c r="K827" s="205" t="str">
        <f ca="1">IF(($B827=" ")," ",VLOOKUP($B827,'C10 Entry Sheet'!$A$16:$K$1015,10,FALSE))</f>
        <v xml:space="preserve"> </v>
      </c>
      <c r="L827" s="209" t="str">
        <f t="shared" ca="1" si="32"/>
        <v/>
      </c>
      <c r="M827" s="318" t="str">
        <f t="shared" ca="1" si="32"/>
        <v/>
      </c>
      <c r="N827" s="322" t="str">
        <f ca="1">IF(($B827=" ")," ",VLOOKUP($B827,'C10 Entry Sheet'!$A$16:$K$1015,11,FALSE))</f>
        <v xml:space="preserve"> </v>
      </c>
    </row>
    <row r="828" spans="1:14" ht="21.75" hidden="1" customHeight="1">
      <c r="A828" s="311">
        <f t="shared" si="33"/>
        <v>812</v>
      </c>
      <c r="B828" s="202" t="str">
        <f ca="1">IF(ISBLANK('C10 Entry Sheet'!A827)," ",CELL("contents",'C10 Entry Sheet'!A827))</f>
        <v xml:space="preserve"> </v>
      </c>
      <c r="C828" s="203" t="str">
        <f ca="1">IF(($B828=" ")," ",VLOOKUP($B828,'C10 Entry Sheet'!$A$16:$K$1015,2,FALSE))</f>
        <v xml:space="preserve"> </v>
      </c>
      <c r="D828" s="203" t="str">
        <f ca="1">IF(($B828=" ")," ",VLOOKUP($B828,'C10 Entry Sheet'!$A$16:$K$1015,3,FALSE))</f>
        <v xml:space="preserve"> </v>
      </c>
      <c r="E828" s="204" t="str">
        <f ca="1">IF(($B828=" ")," ",VLOOKUP($B828,'C10 Entry Sheet'!$A$16:$K$1015,6,FALSE))</f>
        <v xml:space="preserve"> </v>
      </c>
      <c r="F828" s="204" t="str">
        <f ca="1">IF(($B828=" ")," ",VLOOKUP($B828,'C10 Entry Sheet'!$A$16:$K$1015,4,FALSE))</f>
        <v xml:space="preserve"> </v>
      </c>
      <c r="G828" s="204" t="str">
        <f ca="1">IF(($B828=" ")," ",VLOOKUP($B828,'C10 Entry Sheet'!$A$16:$K$1015,5,FALSE))</f>
        <v xml:space="preserve"> </v>
      </c>
      <c r="H828" s="209" t="str">
        <f ca="1">IF(($B828=" "),"",VLOOKUP($B828,'C10 Entry Sheet'!$A$16:$K$1015,7,FALSE))</f>
        <v/>
      </c>
      <c r="I828" s="205" t="str">
        <f ca="1">IF(($B828=" ")," ",VLOOKUP($B828,'C10 Entry Sheet'!$A$16:$K$1015,8,FALSE))</f>
        <v xml:space="preserve"> </v>
      </c>
      <c r="J828" s="205" t="str">
        <f ca="1">IF(($B828=" ")," ",VLOOKUP($B828,'C10 Entry Sheet'!$A$16:$K$1015,9,FALSE))</f>
        <v xml:space="preserve"> </v>
      </c>
      <c r="K828" s="205" t="str">
        <f ca="1">IF(($B828=" ")," ",VLOOKUP($B828,'C10 Entry Sheet'!$A$16:$K$1015,10,FALSE))</f>
        <v xml:space="preserve"> </v>
      </c>
      <c r="L828" s="209" t="str">
        <f t="shared" ca="1" si="32"/>
        <v/>
      </c>
      <c r="M828" s="318" t="str">
        <f t="shared" ca="1" si="32"/>
        <v/>
      </c>
      <c r="N828" s="322" t="str">
        <f ca="1">IF(($B828=" ")," ",VLOOKUP($B828,'C10 Entry Sheet'!$A$16:$K$1015,11,FALSE))</f>
        <v xml:space="preserve"> </v>
      </c>
    </row>
    <row r="829" spans="1:14" ht="21.75" hidden="1" customHeight="1">
      <c r="A829" s="311">
        <f t="shared" si="33"/>
        <v>813</v>
      </c>
      <c r="B829" s="202" t="str">
        <f ca="1">IF(ISBLANK('C10 Entry Sheet'!A828)," ",CELL("contents",'C10 Entry Sheet'!A828))</f>
        <v xml:space="preserve"> </v>
      </c>
      <c r="C829" s="203" t="str">
        <f ca="1">IF(($B829=" ")," ",VLOOKUP($B829,'C10 Entry Sheet'!$A$16:$K$1015,2,FALSE))</f>
        <v xml:space="preserve"> </v>
      </c>
      <c r="D829" s="203" t="str">
        <f ca="1">IF(($B829=" ")," ",VLOOKUP($B829,'C10 Entry Sheet'!$A$16:$K$1015,3,FALSE))</f>
        <v xml:space="preserve"> </v>
      </c>
      <c r="E829" s="204" t="str">
        <f ca="1">IF(($B829=" ")," ",VLOOKUP($B829,'C10 Entry Sheet'!$A$16:$K$1015,6,FALSE))</f>
        <v xml:space="preserve"> </v>
      </c>
      <c r="F829" s="204" t="str">
        <f ca="1">IF(($B829=" ")," ",VLOOKUP($B829,'C10 Entry Sheet'!$A$16:$K$1015,4,FALSE))</f>
        <v xml:space="preserve"> </v>
      </c>
      <c r="G829" s="204" t="str">
        <f ca="1">IF(($B829=" ")," ",VLOOKUP($B829,'C10 Entry Sheet'!$A$16:$K$1015,5,FALSE))</f>
        <v xml:space="preserve"> </v>
      </c>
      <c r="H829" s="209" t="str">
        <f ca="1">IF(($B829=" "),"",VLOOKUP($B829,'C10 Entry Sheet'!$A$16:$K$1015,7,FALSE))</f>
        <v/>
      </c>
      <c r="I829" s="205" t="str">
        <f ca="1">IF(($B829=" ")," ",VLOOKUP($B829,'C10 Entry Sheet'!$A$16:$K$1015,8,FALSE))</f>
        <v xml:space="preserve"> </v>
      </c>
      <c r="J829" s="205" t="str">
        <f ca="1">IF(($B829=" ")," ",VLOOKUP($B829,'C10 Entry Sheet'!$A$16:$K$1015,9,FALSE))</f>
        <v xml:space="preserve"> </v>
      </c>
      <c r="K829" s="205" t="str">
        <f ca="1">IF(($B829=" ")," ",VLOOKUP($B829,'C10 Entry Sheet'!$A$16:$K$1015,10,FALSE))</f>
        <v xml:space="preserve"> </v>
      </c>
      <c r="L829" s="209" t="str">
        <f t="shared" ca="1" si="32"/>
        <v/>
      </c>
      <c r="M829" s="318" t="str">
        <f t="shared" ca="1" si="32"/>
        <v/>
      </c>
      <c r="N829" s="322" t="str">
        <f ca="1">IF(($B829=" ")," ",VLOOKUP($B829,'C10 Entry Sheet'!$A$16:$K$1015,11,FALSE))</f>
        <v xml:space="preserve"> </v>
      </c>
    </row>
    <row r="830" spans="1:14" ht="21.75" hidden="1" customHeight="1">
      <c r="A830" s="311">
        <f t="shared" si="33"/>
        <v>814</v>
      </c>
      <c r="B830" s="202" t="str">
        <f ca="1">IF(ISBLANK('C10 Entry Sheet'!A829)," ",CELL("contents",'C10 Entry Sheet'!A829))</f>
        <v xml:space="preserve"> </v>
      </c>
      <c r="C830" s="203" t="str">
        <f ca="1">IF(($B830=" ")," ",VLOOKUP($B830,'C10 Entry Sheet'!$A$16:$K$1015,2,FALSE))</f>
        <v xml:space="preserve"> </v>
      </c>
      <c r="D830" s="203" t="str">
        <f ca="1">IF(($B830=" ")," ",VLOOKUP($B830,'C10 Entry Sheet'!$A$16:$K$1015,3,FALSE))</f>
        <v xml:space="preserve"> </v>
      </c>
      <c r="E830" s="204" t="str">
        <f ca="1">IF(($B830=" ")," ",VLOOKUP($B830,'C10 Entry Sheet'!$A$16:$K$1015,6,FALSE))</f>
        <v xml:space="preserve"> </v>
      </c>
      <c r="F830" s="204" t="str">
        <f ca="1">IF(($B830=" ")," ",VLOOKUP($B830,'C10 Entry Sheet'!$A$16:$K$1015,4,FALSE))</f>
        <v xml:space="preserve"> </v>
      </c>
      <c r="G830" s="204" t="str">
        <f ca="1">IF(($B830=" ")," ",VLOOKUP($B830,'C10 Entry Sheet'!$A$16:$K$1015,5,FALSE))</f>
        <v xml:space="preserve"> </v>
      </c>
      <c r="H830" s="209" t="str">
        <f ca="1">IF(($B830=" "),"",VLOOKUP($B830,'C10 Entry Sheet'!$A$16:$K$1015,7,FALSE))</f>
        <v/>
      </c>
      <c r="I830" s="205" t="str">
        <f ca="1">IF(($B830=" ")," ",VLOOKUP($B830,'C10 Entry Sheet'!$A$16:$K$1015,8,FALSE))</f>
        <v xml:space="preserve"> </v>
      </c>
      <c r="J830" s="205" t="str">
        <f ca="1">IF(($B830=" ")," ",VLOOKUP($B830,'C10 Entry Sheet'!$A$16:$K$1015,9,FALSE))</f>
        <v xml:space="preserve"> </v>
      </c>
      <c r="K830" s="205" t="str">
        <f ca="1">IF(($B830=" ")," ",VLOOKUP($B830,'C10 Entry Sheet'!$A$16:$K$1015,10,FALSE))</f>
        <v xml:space="preserve"> </v>
      </c>
      <c r="L830" s="209" t="str">
        <f t="shared" ca="1" si="32"/>
        <v/>
      </c>
      <c r="M830" s="318" t="str">
        <f t="shared" ca="1" si="32"/>
        <v/>
      </c>
      <c r="N830" s="322" t="str">
        <f ca="1">IF(($B830=" ")," ",VLOOKUP($B830,'C10 Entry Sheet'!$A$16:$K$1015,11,FALSE))</f>
        <v xml:space="preserve"> </v>
      </c>
    </row>
    <row r="831" spans="1:14" ht="21.75" hidden="1" customHeight="1">
      <c r="A831" s="311">
        <f t="shared" si="33"/>
        <v>815</v>
      </c>
      <c r="B831" s="202" t="str">
        <f ca="1">IF(ISBLANK('C10 Entry Sheet'!A830)," ",CELL("contents",'C10 Entry Sheet'!A830))</f>
        <v xml:space="preserve"> </v>
      </c>
      <c r="C831" s="203" t="str">
        <f ca="1">IF(($B831=" ")," ",VLOOKUP($B831,'C10 Entry Sheet'!$A$16:$K$1015,2,FALSE))</f>
        <v xml:space="preserve"> </v>
      </c>
      <c r="D831" s="203" t="str">
        <f ca="1">IF(($B831=" ")," ",VLOOKUP($B831,'C10 Entry Sheet'!$A$16:$K$1015,3,FALSE))</f>
        <v xml:space="preserve"> </v>
      </c>
      <c r="E831" s="204" t="str">
        <f ca="1">IF(($B831=" ")," ",VLOOKUP($B831,'C10 Entry Sheet'!$A$16:$K$1015,6,FALSE))</f>
        <v xml:space="preserve"> </v>
      </c>
      <c r="F831" s="204" t="str">
        <f ca="1">IF(($B831=" ")," ",VLOOKUP($B831,'C10 Entry Sheet'!$A$16:$K$1015,4,FALSE))</f>
        <v xml:space="preserve"> </v>
      </c>
      <c r="G831" s="204" t="str">
        <f ca="1">IF(($B831=" ")," ",VLOOKUP($B831,'C10 Entry Sheet'!$A$16:$K$1015,5,FALSE))</f>
        <v xml:space="preserve"> </v>
      </c>
      <c r="H831" s="209" t="str">
        <f ca="1">IF(($B831=" "),"",VLOOKUP($B831,'C10 Entry Sheet'!$A$16:$K$1015,7,FALSE))</f>
        <v/>
      </c>
      <c r="I831" s="205" t="str">
        <f ca="1">IF(($B831=" ")," ",VLOOKUP($B831,'C10 Entry Sheet'!$A$16:$K$1015,8,FALSE))</f>
        <v xml:space="preserve"> </v>
      </c>
      <c r="J831" s="205" t="str">
        <f ca="1">IF(($B831=" ")," ",VLOOKUP($B831,'C10 Entry Sheet'!$A$16:$K$1015,9,FALSE))</f>
        <v xml:space="preserve"> </v>
      </c>
      <c r="K831" s="205" t="str">
        <f ca="1">IF(($B831=" ")," ",VLOOKUP($B831,'C10 Entry Sheet'!$A$16:$K$1015,10,FALSE))</f>
        <v xml:space="preserve"> </v>
      </c>
      <c r="L831" s="209" t="str">
        <f t="shared" ca="1" si="32"/>
        <v/>
      </c>
      <c r="M831" s="318" t="str">
        <f t="shared" ca="1" si="32"/>
        <v/>
      </c>
      <c r="N831" s="322" t="str">
        <f ca="1">IF(($B831=" ")," ",VLOOKUP($B831,'C10 Entry Sheet'!$A$16:$K$1015,11,FALSE))</f>
        <v xml:space="preserve"> </v>
      </c>
    </row>
    <row r="832" spans="1:14" ht="21.75" hidden="1" customHeight="1">
      <c r="A832" s="311">
        <f t="shared" si="33"/>
        <v>816</v>
      </c>
      <c r="B832" s="202" t="str">
        <f ca="1">IF(ISBLANK('C10 Entry Sheet'!A831)," ",CELL("contents",'C10 Entry Sheet'!A831))</f>
        <v xml:space="preserve"> </v>
      </c>
      <c r="C832" s="203" t="str">
        <f ca="1">IF(($B832=" ")," ",VLOOKUP($B832,'C10 Entry Sheet'!$A$16:$K$1015,2,FALSE))</f>
        <v xml:space="preserve"> </v>
      </c>
      <c r="D832" s="203" t="str">
        <f ca="1">IF(($B832=" ")," ",VLOOKUP($B832,'C10 Entry Sheet'!$A$16:$K$1015,3,FALSE))</f>
        <v xml:space="preserve"> </v>
      </c>
      <c r="E832" s="204" t="str">
        <f ca="1">IF(($B832=" ")," ",VLOOKUP($B832,'C10 Entry Sheet'!$A$16:$K$1015,6,FALSE))</f>
        <v xml:space="preserve"> </v>
      </c>
      <c r="F832" s="204" t="str">
        <f ca="1">IF(($B832=" ")," ",VLOOKUP($B832,'C10 Entry Sheet'!$A$16:$K$1015,4,FALSE))</f>
        <v xml:space="preserve"> </v>
      </c>
      <c r="G832" s="204" t="str">
        <f ca="1">IF(($B832=" ")," ",VLOOKUP($B832,'C10 Entry Sheet'!$A$16:$K$1015,5,FALSE))</f>
        <v xml:space="preserve"> </v>
      </c>
      <c r="H832" s="209" t="str">
        <f ca="1">IF(($B832=" "),"",VLOOKUP($B832,'C10 Entry Sheet'!$A$16:$K$1015,7,FALSE))</f>
        <v/>
      </c>
      <c r="I832" s="205" t="str">
        <f ca="1">IF(($B832=" ")," ",VLOOKUP($B832,'C10 Entry Sheet'!$A$16:$K$1015,8,FALSE))</f>
        <v xml:space="preserve"> </v>
      </c>
      <c r="J832" s="205" t="str">
        <f ca="1">IF(($B832=" ")," ",VLOOKUP($B832,'C10 Entry Sheet'!$A$16:$K$1015,9,FALSE))</f>
        <v xml:space="preserve"> </v>
      </c>
      <c r="K832" s="205" t="str">
        <f ca="1">IF(($B832=" ")," ",VLOOKUP($B832,'C10 Entry Sheet'!$A$16:$K$1015,10,FALSE))</f>
        <v xml:space="preserve"> </v>
      </c>
      <c r="L832" s="209" t="str">
        <f t="shared" ca="1" si="32"/>
        <v/>
      </c>
      <c r="M832" s="318" t="str">
        <f t="shared" ca="1" si="32"/>
        <v/>
      </c>
      <c r="N832" s="322" t="str">
        <f ca="1">IF(($B832=" ")," ",VLOOKUP($B832,'C10 Entry Sheet'!$A$16:$K$1015,11,FALSE))</f>
        <v xml:space="preserve"> </v>
      </c>
    </row>
    <row r="833" spans="1:14" ht="21.75" hidden="1" customHeight="1">
      <c r="A833" s="311">
        <f t="shared" si="33"/>
        <v>817</v>
      </c>
      <c r="B833" s="202" t="str">
        <f ca="1">IF(ISBLANK('C10 Entry Sheet'!A832)," ",CELL("contents",'C10 Entry Sheet'!A832))</f>
        <v xml:space="preserve"> </v>
      </c>
      <c r="C833" s="203" t="str">
        <f ca="1">IF(($B833=" ")," ",VLOOKUP($B833,'C10 Entry Sheet'!$A$16:$K$1015,2,FALSE))</f>
        <v xml:space="preserve"> </v>
      </c>
      <c r="D833" s="203" t="str">
        <f ca="1">IF(($B833=" ")," ",VLOOKUP($B833,'C10 Entry Sheet'!$A$16:$K$1015,3,FALSE))</f>
        <v xml:space="preserve"> </v>
      </c>
      <c r="E833" s="204" t="str">
        <f ca="1">IF(($B833=" ")," ",VLOOKUP($B833,'C10 Entry Sheet'!$A$16:$K$1015,6,FALSE))</f>
        <v xml:space="preserve"> </v>
      </c>
      <c r="F833" s="204" t="str">
        <f ca="1">IF(($B833=" ")," ",VLOOKUP($B833,'C10 Entry Sheet'!$A$16:$K$1015,4,FALSE))</f>
        <v xml:space="preserve"> </v>
      </c>
      <c r="G833" s="204" t="str">
        <f ca="1">IF(($B833=" ")," ",VLOOKUP($B833,'C10 Entry Sheet'!$A$16:$K$1015,5,FALSE))</f>
        <v xml:space="preserve"> </v>
      </c>
      <c r="H833" s="209" t="str">
        <f ca="1">IF(($B833=" "),"",VLOOKUP($B833,'C10 Entry Sheet'!$A$16:$K$1015,7,FALSE))</f>
        <v/>
      </c>
      <c r="I833" s="205" t="str">
        <f ca="1">IF(($B833=" ")," ",VLOOKUP($B833,'C10 Entry Sheet'!$A$16:$K$1015,8,FALSE))</f>
        <v xml:space="preserve"> </v>
      </c>
      <c r="J833" s="205" t="str">
        <f ca="1">IF(($B833=" ")," ",VLOOKUP($B833,'C10 Entry Sheet'!$A$16:$K$1015,9,FALSE))</f>
        <v xml:space="preserve"> </v>
      </c>
      <c r="K833" s="205" t="str">
        <f ca="1">IF(($B833=" ")," ",VLOOKUP($B833,'C10 Entry Sheet'!$A$16:$K$1015,10,FALSE))</f>
        <v xml:space="preserve"> </v>
      </c>
      <c r="L833" s="209" t="str">
        <f t="shared" ca="1" si="32"/>
        <v/>
      </c>
      <c r="M833" s="318" t="str">
        <f t="shared" ca="1" si="32"/>
        <v/>
      </c>
      <c r="N833" s="322" t="str">
        <f ca="1">IF(($B833=" ")," ",VLOOKUP($B833,'C10 Entry Sheet'!$A$16:$K$1015,11,FALSE))</f>
        <v xml:space="preserve"> </v>
      </c>
    </row>
    <row r="834" spans="1:14" ht="21.75" hidden="1" customHeight="1">
      <c r="A834" s="311">
        <f t="shared" si="33"/>
        <v>818</v>
      </c>
      <c r="B834" s="202" t="str">
        <f ca="1">IF(ISBLANK('C10 Entry Sheet'!A833)," ",CELL("contents",'C10 Entry Sheet'!A833))</f>
        <v xml:space="preserve"> </v>
      </c>
      <c r="C834" s="203" t="str">
        <f ca="1">IF(($B834=" ")," ",VLOOKUP($B834,'C10 Entry Sheet'!$A$16:$K$1015,2,FALSE))</f>
        <v xml:space="preserve"> </v>
      </c>
      <c r="D834" s="203" t="str">
        <f ca="1">IF(($B834=" ")," ",VLOOKUP($B834,'C10 Entry Sheet'!$A$16:$K$1015,3,FALSE))</f>
        <v xml:space="preserve"> </v>
      </c>
      <c r="E834" s="204" t="str">
        <f ca="1">IF(($B834=" ")," ",VLOOKUP($B834,'C10 Entry Sheet'!$A$16:$K$1015,6,FALSE))</f>
        <v xml:space="preserve"> </v>
      </c>
      <c r="F834" s="204" t="str">
        <f ca="1">IF(($B834=" ")," ",VLOOKUP($B834,'C10 Entry Sheet'!$A$16:$K$1015,4,FALSE))</f>
        <v xml:space="preserve"> </v>
      </c>
      <c r="G834" s="204" t="str">
        <f ca="1">IF(($B834=" ")," ",VLOOKUP($B834,'C10 Entry Sheet'!$A$16:$K$1015,5,FALSE))</f>
        <v xml:space="preserve"> </v>
      </c>
      <c r="H834" s="209" t="str">
        <f ca="1">IF(($B834=" "),"",VLOOKUP($B834,'C10 Entry Sheet'!$A$16:$K$1015,7,FALSE))</f>
        <v/>
      </c>
      <c r="I834" s="205" t="str">
        <f ca="1">IF(($B834=" ")," ",VLOOKUP($B834,'C10 Entry Sheet'!$A$16:$K$1015,8,FALSE))</f>
        <v xml:space="preserve"> </v>
      </c>
      <c r="J834" s="205" t="str">
        <f ca="1">IF(($B834=" ")," ",VLOOKUP($B834,'C10 Entry Sheet'!$A$16:$K$1015,9,FALSE))</f>
        <v xml:space="preserve"> </v>
      </c>
      <c r="K834" s="205" t="str">
        <f ca="1">IF(($B834=" ")," ",VLOOKUP($B834,'C10 Entry Sheet'!$A$16:$K$1015,10,FALSE))</f>
        <v xml:space="preserve"> </v>
      </c>
      <c r="L834" s="209" t="str">
        <f t="shared" ca="1" si="32"/>
        <v/>
      </c>
      <c r="M834" s="318" t="str">
        <f t="shared" ca="1" si="32"/>
        <v/>
      </c>
      <c r="N834" s="322" t="str">
        <f ca="1">IF(($B834=" ")," ",VLOOKUP($B834,'C10 Entry Sheet'!$A$16:$K$1015,11,FALSE))</f>
        <v xml:space="preserve"> </v>
      </c>
    </row>
    <row r="835" spans="1:14" ht="21.75" hidden="1" customHeight="1">
      <c r="A835" s="311">
        <f t="shared" si="33"/>
        <v>819</v>
      </c>
      <c r="B835" s="202" t="str">
        <f ca="1">IF(ISBLANK('C10 Entry Sheet'!A834)," ",CELL("contents",'C10 Entry Sheet'!A834))</f>
        <v xml:space="preserve"> </v>
      </c>
      <c r="C835" s="203" t="str">
        <f ca="1">IF(($B835=" ")," ",VLOOKUP($B835,'C10 Entry Sheet'!$A$16:$K$1015,2,FALSE))</f>
        <v xml:space="preserve"> </v>
      </c>
      <c r="D835" s="203" t="str">
        <f ca="1">IF(($B835=" ")," ",VLOOKUP($B835,'C10 Entry Sheet'!$A$16:$K$1015,3,FALSE))</f>
        <v xml:space="preserve"> </v>
      </c>
      <c r="E835" s="204" t="str">
        <f ca="1">IF(($B835=" ")," ",VLOOKUP($B835,'C10 Entry Sheet'!$A$16:$K$1015,6,FALSE))</f>
        <v xml:space="preserve"> </v>
      </c>
      <c r="F835" s="204" t="str">
        <f ca="1">IF(($B835=" ")," ",VLOOKUP($B835,'C10 Entry Sheet'!$A$16:$K$1015,4,FALSE))</f>
        <v xml:space="preserve"> </v>
      </c>
      <c r="G835" s="204" t="str">
        <f ca="1">IF(($B835=" ")," ",VLOOKUP($B835,'C10 Entry Sheet'!$A$16:$K$1015,5,FALSE))</f>
        <v xml:space="preserve"> </v>
      </c>
      <c r="H835" s="209" t="str">
        <f ca="1">IF(($B835=" "),"",VLOOKUP($B835,'C10 Entry Sheet'!$A$16:$K$1015,7,FALSE))</f>
        <v/>
      </c>
      <c r="I835" s="205" t="str">
        <f ca="1">IF(($B835=" ")," ",VLOOKUP($B835,'C10 Entry Sheet'!$A$16:$K$1015,8,FALSE))</f>
        <v xml:space="preserve"> </v>
      </c>
      <c r="J835" s="205" t="str">
        <f ca="1">IF(($B835=" ")," ",VLOOKUP($B835,'C10 Entry Sheet'!$A$16:$K$1015,9,FALSE))</f>
        <v xml:space="preserve"> </v>
      </c>
      <c r="K835" s="205" t="str">
        <f ca="1">IF(($B835=" ")," ",VLOOKUP($B835,'C10 Entry Sheet'!$A$16:$K$1015,10,FALSE))</f>
        <v xml:space="preserve"> </v>
      </c>
      <c r="L835" s="209" t="str">
        <f t="shared" ca="1" si="32"/>
        <v/>
      </c>
      <c r="M835" s="318" t="str">
        <f t="shared" ca="1" si="32"/>
        <v/>
      </c>
      <c r="N835" s="322" t="str">
        <f ca="1">IF(($B835=" ")," ",VLOOKUP($B835,'C10 Entry Sheet'!$A$16:$K$1015,11,FALSE))</f>
        <v xml:space="preserve"> </v>
      </c>
    </row>
    <row r="836" spans="1:14" ht="21.75" hidden="1" customHeight="1">
      <c r="A836" s="311">
        <f t="shared" si="33"/>
        <v>820</v>
      </c>
      <c r="B836" s="202" t="str">
        <f ca="1">IF(ISBLANK('C10 Entry Sheet'!A835)," ",CELL("contents",'C10 Entry Sheet'!A835))</f>
        <v xml:space="preserve"> </v>
      </c>
      <c r="C836" s="203" t="str">
        <f ca="1">IF(($B836=" ")," ",VLOOKUP($B836,'C10 Entry Sheet'!$A$16:$K$1015,2,FALSE))</f>
        <v xml:space="preserve"> </v>
      </c>
      <c r="D836" s="203" t="str">
        <f ca="1">IF(($B836=" ")," ",VLOOKUP($B836,'C10 Entry Sheet'!$A$16:$K$1015,3,FALSE))</f>
        <v xml:space="preserve"> </v>
      </c>
      <c r="E836" s="204" t="str">
        <f ca="1">IF(($B836=" ")," ",VLOOKUP($B836,'C10 Entry Sheet'!$A$16:$K$1015,6,FALSE))</f>
        <v xml:space="preserve"> </v>
      </c>
      <c r="F836" s="204" t="str">
        <f ca="1">IF(($B836=" ")," ",VLOOKUP($B836,'C10 Entry Sheet'!$A$16:$K$1015,4,FALSE))</f>
        <v xml:space="preserve"> </v>
      </c>
      <c r="G836" s="204" t="str">
        <f ca="1">IF(($B836=" ")," ",VLOOKUP($B836,'C10 Entry Sheet'!$A$16:$K$1015,5,FALSE))</f>
        <v xml:space="preserve"> </v>
      </c>
      <c r="H836" s="209" t="str">
        <f ca="1">IF(($B836=" "),"",VLOOKUP($B836,'C10 Entry Sheet'!$A$16:$K$1015,7,FALSE))</f>
        <v/>
      </c>
      <c r="I836" s="205" t="str">
        <f ca="1">IF(($B836=" ")," ",VLOOKUP($B836,'C10 Entry Sheet'!$A$16:$K$1015,8,FALSE))</f>
        <v xml:space="preserve"> </v>
      </c>
      <c r="J836" s="205" t="str">
        <f ca="1">IF(($B836=" ")," ",VLOOKUP($B836,'C10 Entry Sheet'!$A$16:$K$1015,9,FALSE))</f>
        <v xml:space="preserve"> </v>
      </c>
      <c r="K836" s="205" t="str">
        <f ca="1">IF(($B836=" ")," ",VLOOKUP($B836,'C10 Entry Sheet'!$A$16:$K$1015,10,FALSE))</f>
        <v xml:space="preserve"> </v>
      </c>
      <c r="L836" s="209" t="str">
        <f t="shared" ca="1" si="32"/>
        <v/>
      </c>
      <c r="M836" s="318" t="str">
        <f t="shared" ca="1" si="32"/>
        <v/>
      </c>
      <c r="N836" s="322" t="str">
        <f ca="1">IF(($B836=" ")," ",VLOOKUP($B836,'C10 Entry Sheet'!$A$16:$K$1015,11,FALSE))</f>
        <v xml:space="preserve"> </v>
      </c>
    </row>
    <row r="837" spans="1:14" ht="21.75" hidden="1" customHeight="1">
      <c r="A837" s="311">
        <f t="shared" si="33"/>
        <v>821</v>
      </c>
      <c r="B837" s="202" t="str">
        <f ca="1">IF(ISBLANK('C10 Entry Sheet'!A836)," ",CELL("contents",'C10 Entry Sheet'!A836))</f>
        <v xml:space="preserve"> </v>
      </c>
      <c r="C837" s="203" t="str">
        <f ca="1">IF(($B837=" ")," ",VLOOKUP($B837,'C10 Entry Sheet'!$A$16:$K$1015,2,FALSE))</f>
        <v xml:space="preserve"> </v>
      </c>
      <c r="D837" s="203" t="str">
        <f ca="1">IF(($B837=" ")," ",VLOOKUP($B837,'C10 Entry Sheet'!$A$16:$K$1015,3,FALSE))</f>
        <v xml:space="preserve"> </v>
      </c>
      <c r="E837" s="204" t="str">
        <f ca="1">IF(($B837=" ")," ",VLOOKUP($B837,'C10 Entry Sheet'!$A$16:$K$1015,6,FALSE))</f>
        <v xml:space="preserve"> </v>
      </c>
      <c r="F837" s="204" t="str">
        <f ca="1">IF(($B837=" ")," ",VLOOKUP($B837,'C10 Entry Sheet'!$A$16:$K$1015,4,FALSE))</f>
        <v xml:space="preserve"> </v>
      </c>
      <c r="G837" s="204" t="str">
        <f ca="1">IF(($B837=" ")," ",VLOOKUP($B837,'C10 Entry Sheet'!$A$16:$K$1015,5,FALSE))</f>
        <v xml:space="preserve"> </v>
      </c>
      <c r="H837" s="209" t="str">
        <f ca="1">IF(($B837=" "),"",VLOOKUP($B837,'C10 Entry Sheet'!$A$16:$K$1015,7,FALSE))</f>
        <v/>
      </c>
      <c r="I837" s="205" t="str">
        <f ca="1">IF(($B837=" ")," ",VLOOKUP($B837,'C10 Entry Sheet'!$A$16:$K$1015,8,FALSE))</f>
        <v xml:space="preserve"> </v>
      </c>
      <c r="J837" s="205" t="str">
        <f ca="1">IF(($B837=" ")," ",VLOOKUP($B837,'C10 Entry Sheet'!$A$16:$K$1015,9,FALSE))</f>
        <v xml:space="preserve"> </v>
      </c>
      <c r="K837" s="205" t="str">
        <f ca="1">IF(($B837=" ")," ",VLOOKUP($B837,'C10 Entry Sheet'!$A$16:$K$1015,10,FALSE))</f>
        <v xml:space="preserve"> </v>
      </c>
      <c r="L837" s="209" t="str">
        <f t="shared" ca="1" si="32"/>
        <v/>
      </c>
      <c r="M837" s="318" t="str">
        <f t="shared" ca="1" si="32"/>
        <v/>
      </c>
      <c r="N837" s="322" t="str">
        <f ca="1">IF(($B837=" ")," ",VLOOKUP($B837,'C10 Entry Sheet'!$A$16:$K$1015,11,FALSE))</f>
        <v xml:space="preserve"> </v>
      </c>
    </row>
    <row r="838" spans="1:14" ht="21.75" hidden="1" customHeight="1">
      <c r="A838" s="311">
        <f t="shared" si="33"/>
        <v>822</v>
      </c>
      <c r="B838" s="202" t="str">
        <f ca="1">IF(ISBLANK('C10 Entry Sheet'!A837)," ",CELL("contents",'C10 Entry Sheet'!A837))</f>
        <v xml:space="preserve"> </v>
      </c>
      <c r="C838" s="203" t="str">
        <f ca="1">IF(($B838=" ")," ",VLOOKUP($B838,'C10 Entry Sheet'!$A$16:$K$1015,2,FALSE))</f>
        <v xml:space="preserve"> </v>
      </c>
      <c r="D838" s="203" t="str">
        <f ca="1">IF(($B838=" ")," ",VLOOKUP($B838,'C10 Entry Sheet'!$A$16:$K$1015,3,FALSE))</f>
        <v xml:space="preserve"> </v>
      </c>
      <c r="E838" s="204" t="str">
        <f ca="1">IF(($B838=" ")," ",VLOOKUP($B838,'C10 Entry Sheet'!$A$16:$K$1015,6,FALSE))</f>
        <v xml:space="preserve"> </v>
      </c>
      <c r="F838" s="204" t="str">
        <f ca="1">IF(($B838=" ")," ",VLOOKUP($B838,'C10 Entry Sheet'!$A$16:$K$1015,4,FALSE))</f>
        <v xml:space="preserve"> </v>
      </c>
      <c r="G838" s="204" t="str">
        <f ca="1">IF(($B838=" ")," ",VLOOKUP($B838,'C10 Entry Sheet'!$A$16:$K$1015,5,FALSE))</f>
        <v xml:space="preserve"> </v>
      </c>
      <c r="H838" s="209" t="str">
        <f ca="1">IF(($B838=" "),"",VLOOKUP($B838,'C10 Entry Sheet'!$A$16:$K$1015,7,FALSE))</f>
        <v/>
      </c>
      <c r="I838" s="205" t="str">
        <f ca="1">IF(($B838=" ")," ",VLOOKUP($B838,'C10 Entry Sheet'!$A$16:$K$1015,8,FALSE))</f>
        <v xml:space="preserve"> </v>
      </c>
      <c r="J838" s="205" t="str">
        <f ca="1">IF(($B838=" ")," ",VLOOKUP($B838,'C10 Entry Sheet'!$A$16:$K$1015,9,FALSE))</f>
        <v xml:space="preserve"> </v>
      </c>
      <c r="K838" s="205" t="str">
        <f ca="1">IF(($B838=" ")," ",VLOOKUP($B838,'C10 Entry Sheet'!$A$16:$K$1015,10,FALSE))</f>
        <v xml:space="preserve"> </v>
      </c>
      <c r="L838" s="209" t="str">
        <f t="shared" ca="1" si="32"/>
        <v/>
      </c>
      <c r="M838" s="318" t="str">
        <f t="shared" ca="1" si="32"/>
        <v/>
      </c>
      <c r="N838" s="322" t="str">
        <f ca="1">IF(($B838=" ")," ",VLOOKUP($B838,'C10 Entry Sheet'!$A$16:$K$1015,11,FALSE))</f>
        <v xml:space="preserve"> </v>
      </c>
    </row>
    <row r="839" spans="1:14" ht="21.75" hidden="1" customHeight="1">
      <c r="A839" s="311">
        <f t="shared" si="33"/>
        <v>823</v>
      </c>
      <c r="B839" s="202" t="str">
        <f ca="1">IF(ISBLANK('C10 Entry Sheet'!A838)," ",CELL("contents",'C10 Entry Sheet'!A838))</f>
        <v xml:space="preserve"> </v>
      </c>
      <c r="C839" s="203" t="str">
        <f ca="1">IF(($B839=" ")," ",VLOOKUP($B839,'C10 Entry Sheet'!$A$16:$K$1015,2,FALSE))</f>
        <v xml:space="preserve"> </v>
      </c>
      <c r="D839" s="203" t="str">
        <f ca="1">IF(($B839=" ")," ",VLOOKUP($B839,'C10 Entry Sheet'!$A$16:$K$1015,3,FALSE))</f>
        <v xml:space="preserve"> </v>
      </c>
      <c r="E839" s="204" t="str">
        <f ca="1">IF(($B839=" ")," ",VLOOKUP($B839,'C10 Entry Sheet'!$A$16:$K$1015,6,FALSE))</f>
        <v xml:space="preserve"> </v>
      </c>
      <c r="F839" s="204" t="str">
        <f ca="1">IF(($B839=" ")," ",VLOOKUP($B839,'C10 Entry Sheet'!$A$16:$K$1015,4,FALSE))</f>
        <v xml:space="preserve"> </v>
      </c>
      <c r="G839" s="204" t="str">
        <f ca="1">IF(($B839=" ")," ",VLOOKUP($B839,'C10 Entry Sheet'!$A$16:$K$1015,5,FALSE))</f>
        <v xml:space="preserve"> </v>
      </c>
      <c r="H839" s="209" t="str">
        <f ca="1">IF(($B839=" "),"",VLOOKUP($B839,'C10 Entry Sheet'!$A$16:$K$1015,7,FALSE))</f>
        <v/>
      </c>
      <c r="I839" s="205" t="str">
        <f ca="1">IF(($B839=" ")," ",VLOOKUP($B839,'C10 Entry Sheet'!$A$16:$K$1015,8,FALSE))</f>
        <v xml:space="preserve"> </v>
      </c>
      <c r="J839" s="205" t="str">
        <f ca="1">IF(($B839=" ")," ",VLOOKUP($B839,'C10 Entry Sheet'!$A$16:$K$1015,9,FALSE))</f>
        <v xml:space="preserve"> </v>
      </c>
      <c r="K839" s="205" t="str">
        <f ca="1">IF(($B839=" ")," ",VLOOKUP($B839,'C10 Entry Sheet'!$A$16:$K$1015,10,FALSE))</f>
        <v xml:space="preserve"> </v>
      </c>
      <c r="L839" s="209" t="str">
        <f t="shared" ca="1" si="32"/>
        <v/>
      </c>
      <c r="M839" s="318" t="str">
        <f t="shared" ca="1" si="32"/>
        <v/>
      </c>
      <c r="N839" s="322" t="str">
        <f ca="1">IF(($B839=" ")," ",VLOOKUP($B839,'C10 Entry Sheet'!$A$16:$K$1015,11,FALSE))</f>
        <v xml:space="preserve"> </v>
      </c>
    </row>
    <row r="840" spans="1:14" ht="21.75" hidden="1" customHeight="1">
      <c r="A840" s="311">
        <f t="shared" si="33"/>
        <v>824</v>
      </c>
      <c r="B840" s="202" t="str">
        <f ca="1">IF(ISBLANK('C10 Entry Sheet'!A839)," ",CELL("contents",'C10 Entry Sheet'!A839))</f>
        <v xml:space="preserve"> </v>
      </c>
      <c r="C840" s="203" t="str">
        <f ca="1">IF(($B840=" ")," ",VLOOKUP($B840,'C10 Entry Sheet'!$A$16:$K$1015,2,FALSE))</f>
        <v xml:space="preserve"> </v>
      </c>
      <c r="D840" s="203" t="str">
        <f ca="1">IF(($B840=" ")," ",VLOOKUP($B840,'C10 Entry Sheet'!$A$16:$K$1015,3,FALSE))</f>
        <v xml:space="preserve"> </v>
      </c>
      <c r="E840" s="204" t="str">
        <f ca="1">IF(($B840=" ")," ",VLOOKUP($B840,'C10 Entry Sheet'!$A$16:$K$1015,6,FALSE))</f>
        <v xml:space="preserve"> </v>
      </c>
      <c r="F840" s="204" t="str">
        <f ca="1">IF(($B840=" ")," ",VLOOKUP($B840,'C10 Entry Sheet'!$A$16:$K$1015,4,FALSE))</f>
        <v xml:space="preserve"> </v>
      </c>
      <c r="G840" s="204" t="str">
        <f ca="1">IF(($B840=" ")," ",VLOOKUP($B840,'C10 Entry Sheet'!$A$16:$K$1015,5,FALSE))</f>
        <v xml:space="preserve"> </v>
      </c>
      <c r="H840" s="209" t="str">
        <f ca="1">IF(($B840=" "),"",VLOOKUP($B840,'C10 Entry Sheet'!$A$16:$K$1015,7,FALSE))</f>
        <v/>
      </c>
      <c r="I840" s="205" t="str">
        <f ca="1">IF(($B840=" ")," ",VLOOKUP($B840,'C10 Entry Sheet'!$A$16:$K$1015,8,FALSE))</f>
        <v xml:space="preserve"> </v>
      </c>
      <c r="J840" s="205" t="str">
        <f ca="1">IF(($B840=" ")," ",VLOOKUP($B840,'C10 Entry Sheet'!$A$16:$K$1015,9,FALSE))</f>
        <v xml:space="preserve"> </v>
      </c>
      <c r="K840" s="205" t="str">
        <f ca="1">IF(($B840=" ")," ",VLOOKUP($B840,'C10 Entry Sheet'!$A$16:$K$1015,10,FALSE))</f>
        <v xml:space="preserve"> </v>
      </c>
      <c r="L840" s="209" t="str">
        <f t="shared" ca="1" si="32"/>
        <v/>
      </c>
      <c r="M840" s="318" t="str">
        <f t="shared" ca="1" si="32"/>
        <v/>
      </c>
      <c r="N840" s="322" t="str">
        <f ca="1">IF(($B840=" ")," ",VLOOKUP($B840,'C10 Entry Sheet'!$A$16:$K$1015,11,FALSE))</f>
        <v xml:space="preserve"> </v>
      </c>
    </row>
    <row r="841" spans="1:14" ht="21.75" hidden="1" customHeight="1">
      <c r="A841" s="311">
        <f t="shared" si="33"/>
        <v>825</v>
      </c>
      <c r="B841" s="202" t="str">
        <f ca="1">IF(ISBLANK('C10 Entry Sheet'!A840)," ",CELL("contents",'C10 Entry Sheet'!A840))</f>
        <v xml:space="preserve"> </v>
      </c>
      <c r="C841" s="203" t="str">
        <f ca="1">IF(($B841=" ")," ",VLOOKUP($B841,'C10 Entry Sheet'!$A$16:$K$1015,2,FALSE))</f>
        <v xml:space="preserve"> </v>
      </c>
      <c r="D841" s="203" t="str">
        <f ca="1">IF(($B841=" ")," ",VLOOKUP($B841,'C10 Entry Sheet'!$A$16:$K$1015,3,FALSE))</f>
        <v xml:space="preserve"> </v>
      </c>
      <c r="E841" s="204" t="str">
        <f ca="1">IF(($B841=" ")," ",VLOOKUP($B841,'C10 Entry Sheet'!$A$16:$K$1015,6,FALSE))</f>
        <v xml:space="preserve"> </v>
      </c>
      <c r="F841" s="204" t="str">
        <f ca="1">IF(($B841=" ")," ",VLOOKUP($B841,'C10 Entry Sheet'!$A$16:$K$1015,4,FALSE))</f>
        <v xml:space="preserve"> </v>
      </c>
      <c r="G841" s="204" t="str">
        <f ca="1">IF(($B841=" ")," ",VLOOKUP($B841,'C10 Entry Sheet'!$A$16:$K$1015,5,FALSE))</f>
        <v xml:space="preserve"> </v>
      </c>
      <c r="H841" s="209" t="str">
        <f ca="1">IF(($B841=" "),"",VLOOKUP($B841,'C10 Entry Sheet'!$A$16:$K$1015,7,FALSE))</f>
        <v/>
      </c>
      <c r="I841" s="205" t="str">
        <f ca="1">IF(($B841=" ")," ",VLOOKUP($B841,'C10 Entry Sheet'!$A$16:$K$1015,8,FALSE))</f>
        <v xml:space="preserve"> </v>
      </c>
      <c r="J841" s="205" t="str">
        <f ca="1">IF(($B841=" ")," ",VLOOKUP($B841,'C10 Entry Sheet'!$A$16:$K$1015,9,FALSE))</f>
        <v xml:space="preserve"> </v>
      </c>
      <c r="K841" s="205" t="str">
        <f ca="1">IF(($B841=" ")," ",VLOOKUP($B841,'C10 Entry Sheet'!$A$16:$K$1015,10,FALSE))</f>
        <v xml:space="preserve"> </v>
      </c>
      <c r="L841" s="209" t="str">
        <f t="shared" ca="1" si="32"/>
        <v/>
      </c>
      <c r="M841" s="318" t="str">
        <f t="shared" ca="1" si="32"/>
        <v/>
      </c>
      <c r="N841" s="322" t="str">
        <f ca="1">IF(($B841=" ")," ",VLOOKUP($B841,'C10 Entry Sheet'!$A$16:$K$1015,11,FALSE))</f>
        <v xml:space="preserve"> </v>
      </c>
    </row>
    <row r="842" spans="1:14" ht="21.75" hidden="1" customHeight="1">
      <c r="A842" s="311">
        <f t="shared" si="33"/>
        <v>826</v>
      </c>
      <c r="B842" s="202" t="str">
        <f ca="1">IF(ISBLANK('C10 Entry Sheet'!A841)," ",CELL("contents",'C10 Entry Sheet'!A841))</f>
        <v xml:space="preserve"> </v>
      </c>
      <c r="C842" s="203" t="str">
        <f ca="1">IF(($B842=" ")," ",VLOOKUP($B842,'C10 Entry Sheet'!$A$16:$K$1015,2,FALSE))</f>
        <v xml:space="preserve"> </v>
      </c>
      <c r="D842" s="203" t="str">
        <f ca="1">IF(($B842=" ")," ",VLOOKUP($B842,'C10 Entry Sheet'!$A$16:$K$1015,3,FALSE))</f>
        <v xml:space="preserve"> </v>
      </c>
      <c r="E842" s="204" t="str">
        <f ca="1">IF(($B842=" ")," ",VLOOKUP($B842,'C10 Entry Sheet'!$A$16:$K$1015,6,FALSE))</f>
        <v xml:space="preserve"> </v>
      </c>
      <c r="F842" s="204" t="str">
        <f ca="1">IF(($B842=" ")," ",VLOOKUP($B842,'C10 Entry Sheet'!$A$16:$K$1015,4,FALSE))</f>
        <v xml:space="preserve"> </v>
      </c>
      <c r="G842" s="204" t="str">
        <f ca="1">IF(($B842=" ")," ",VLOOKUP($B842,'C10 Entry Sheet'!$A$16:$K$1015,5,FALSE))</f>
        <v xml:space="preserve"> </v>
      </c>
      <c r="H842" s="209" t="str">
        <f ca="1">IF(($B842=" "),"",VLOOKUP($B842,'C10 Entry Sheet'!$A$16:$K$1015,7,FALSE))</f>
        <v/>
      </c>
      <c r="I842" s="205" t="str">
        <f ca="1">IF(($B842=" ")," ",VLOOKUP($B842,'C10 Entry Sheet'!$A$16:$K$1015,8,FALSE))</f>
        <v xml:space="preserve"> </v>
      </c>
      <c r="J842" s="205" t="str">
        <f ca="1">IF(($B842=" ")," ",VLOOKUP($B842,'C10 Entry Sheet'!$A$16:$K$1015,9,FALSE))</f>
        <v xml:space="preserve"> </v>
      </c>
      <c r="K842" s="205" t="str">
        <f ca="1">IF(($B842=" ")," ",VLOOKUP($B842,'C10 Entry Sheet'!$A$16:$K$1015,10,FALSE))</f>
        <v xml:space="preserve"> </v>
      </c>
      <c r="L842" s="209" t="str">
        <f t="shared" ca="1" si="32"/>
        <v/>
      </c>
      <c r="M842" s="318" t="str">
        <f t="shared" ca="1" si="32"/>
        <v/>
      </c>
      <c r="N842" s="322" t="str">
        <f ca="1">IF(($B842=" ")," ",VLOOKUP($B842,'C10 Entry Sheet'!$A$16:$K$1015,11,FALSE))</f>
        <v xml:space="preserve"> </v>
      </c>
    </row>
    <row r="843" spans="1:14" ht="21.75" hidden="1" customHeight="1">
      <c r="A843" s="311">
        <f t="shared" si="33"/>
        <v>827</v>
      </c>
      <c r="B843" s="202" t="str">
        <f ca="1">IF(ISBLANK('C10 Entry Sheet'!A842)," ",CELL("contents",'C10 Entry Sheet'!A842))</f>
        <v xml:space="preserve"> </v>
      </c>
      <c r="C843" s="203" t="str">
        <f ca="1">IF(($B843=" ")," ",VLOOKUP($B843,'C10 Entry Sheet'!$A$16:$K$1015,2,FALSE))</f>
        <v xml:space="preserve"> </v>
      </c>
      <c r="D843" s="203" t="str">
        <f ca="1">IF(($B843=" ")," ",VLOOKUP($B843,'C10 Entry Sheet'!$A$16:$K$1015,3,FALSE))</f>
        <v xml:space="preserve"> </v>
      </c>
      <c r="E843" s="204" t="str">
        <f ca="1">IF(($B843=" ")," ",VLOOKUP($B843,'C10 Entry Sheet'!$A$16:$K$1015,6,FALSE))</f>
        <v xml:space="preserve"> </v>
      </c>
      <c r="F843" s="204" t="str">
        <f ca="1">IF(($B843=" ")," ",VLOOKUP($B843,'C10 Entry Sheet'!$A$16:$K$1015,4,FALSE))</f>
        <v xml:space="preserve"> </v>
      </c>
      <c r="G843" s="204" t="str">
        <f ca="1">IF(($B843=" ")," ",VLOOKUP($B843,'C10 Entry Sheet'!$A$16:$K$1015,5,FALSE))</f>
        <v xml:space="preserve"> </v>
      </c>
      <c r="H843" s="209" t="str">
        <f ca="1">IF(($B843=" "),"",VLOOKUP($B843,'C10 Entry Sheet'!$A$16:$K$1015,7,FALSE))</f>
        <v/>
      </c>
      <c r="I843" s="205" t="str">
        <f ca="1">IF(($B843=" ")," ",VLOOKUP($B843,'C10 Entry Sheet'!$A$16:$K$1015,8,FALSE))</f>
        <v xml:space="preserve"> </v>
      </c>
      <c r="J843" s="205" t="str">
        <f ca="1">IF(($B843=" ")," ",VLOOKUP($B843,'C10 Entry Sheet'!$A$16:$K$1015,9,FALSE))</f>
        <v xml:space="preserve"> </v>
      </c>
      <c r="K843" s="205" t="str">
        <f ca="1">IF(($B843=" ")," ",VLOOKUP($B843,'C10 Entry Sheet'!$A$16:$K$1015,10,FALSE))</f>
        <v xml:space="preserve"> </v>
      </c>
      <c r="L843" s="209" t="str">
        <f t="shared" ca="1" si="32"/>
        <v/>
      </c>
      <c r="M843" s="318" t="str">
        <f t="shared" ca="1" si="32"/>
        <v/>
      </c>
      <c r="N843" s="322" t="str">
        <f ca="1">IF(($B843=" ")," ",VLOOKUP($B843,'C10 Entry Sheet'!$A$16:$K$1015,11,FALSE))</f>
        <v xml:space="preserve"> </v>
      </c>
    </row>
    <row r="844" spans="1:14" ht="21.75" hidden="1" customHeight="1">
      <c r="A844" s="311">
        <f t="shared" si="33"/>
        <v>828</v>
      </c>
      <c r="B844" s="202" t="str">
        <f ca="1">IF(ISBLANK('C10 Entry Sheet'!A843)," ",CELL("contents",'C10 Entry Sheet'!A843))</f>
        <v xml:space="preserve"> </v>
      </c>
      <c r="C844" s="203" t="str">
        <f ca="1">IF(($B844=" ")," ",VLOOKUP($B844,'C10 Entry Sheet'!$A$16:$K$1015,2,FALSE))</f>
        <v xml:space="preserve"> </v>
      </c>
      <c r="D844" s="203" t="str">
        <f ca="1">IF(($B844=" ")," ",VLOOKUP($B844,'C10 Entry Sheet'!$A$16:$K$1015,3,FALSE))</f>
        <v xml:space="preserve"> </v>
      </c>
      <c r="E844" s="204" t="str">
        <f ca="1">IF(($B844=" ")," ",VLOOKUP($B844,'C10 Entry Sheet'!$A$16:$K$1015,6,FALSE))</f>
        <v xml:space="preserve"> </v>
      </c>
      <c r="F844" s="204" t="str">
        <f ca="1">IF(($B844=" ")," ",VLOOKUP($B844,'C10 Entry Sheet'!$A$16:$K$1015,4,FALSE))</f>
        <v xml:space="preserve"> </v>
      </c>
      <c r="G844" s="204" t="str">
        <f ca="1">IF(($B844=" ")," ",VLOOKUP($B844,'C10 Entry Sheet'!$A$16:$K$1015,5,FALSE))</f>
        <v xml:space="preserve"> </v>
      </c>
      <c r="H844" s="209" t="str">
        <f ca="1">IF(($B844=" "),"",VLOOKUP($B844,'C10 Entry Sheet'!$A$16:$K$1015,7,FALSE))</f>
        <v/>
      </c>
      <c r="I844" s="205" t="str">
        <f ca="1">IF(($B844=" ")," ",VLOOKUP($B844,'C10 Entry Sheet'!$A$16:$K$1015,8,FALSE))</f>
        <v xml:space="preserve"> </v>
      </c>
      <c r="J844" s="205" t="str">
        <f ca="1">IF(($B844=" ")," ",VLOOKUP($B844,'C10 Entry Sheet'!$A$16:$K$1015,9,FALSE))</f>
        <v xml:space="preserve"> </v>
      </c>
      <c r="K844" s="205" t="str">
        <f ca="1">IF(($B844=" ")," ",VLOOKUP($B844,'C10 Entry Sheet'!$A$16:$K$1015,10,FALSE))</f>
        <v xml:space="preserve"> </v>
      </c>
      <c r="L844" s="209" t="str">
        <f t="shared" ca="1" si="32"/>
        <v/>
      </c>
      <c r="M844" s="318" t="str">
        <f t="shared" ca="1" si="32"/>
        <v/>
      </c>
      <c r="N844" s="322" t="str">
        <f ca="1">IF(($B844=" ")," ",VLOOKUP($B844,'C10 Entry Sheet'!$A$16:$K$1015,11,FALSE))</f>
        <v xml:space="preserve"> </v>
      </c>
    </row>
    <row r="845" spans="1:14" ht="21.75" hidden="1" customHeight="1">
      <c r="A845" s="311">
        <f t="shared" si="33"/>
        <v>829</v>
      </c>
      <c r="B845" s="202" t="str">
        <f ca="1">IF(ISBLANK('C10 Entry Sheet'!A844)," ",CELL("contents",'C10 Entry Sheet'!A844))</f>
        <v xml:space="preserve"> </v>
      </c>
      <c r="C845" s="203" t="str">
        <f ca="1">IF(($B845=" ")," ",VLOOKUP($B845,'C10 Entry Sheet'!$A$16:$K$1015,2,FALSE))</f>
        <v xml:space="preserve"> </v>
      </c>
      <c r="D845" s="203" t="str">
        <f ca="1">IF(($B845=" ")," ",VLOOKUP($B845,'C10 Entry Sheet'!$A$16:$K$1015,3,FALSE))</f>
        <v xml:space="preserve"> </v>
      </c>
      <c r="E845" s="204" t="str">
        <f ca="1">IF(($B845=" ")," ",VLOOKUP($B845,'C10 Entry Sheet'!$A$16:$K$1015,6,FALSE))</f>
        <v xml:space="preserve"> </v>
      </c>
      <c r="F845" s="204" t="str">
        <f ca="1">IF(($B845=" ")," ",VLOOKUP($B845,'C10 Entry Sheet'!$A$16:$K$1015,4,FALSE))</f>
        <v xml:space="preserve"> </v>
      </c>
      <c r="G845" s="204" t="str">
        <f ca="1">IF(($B845=" ")," ",VLOOKUP($B845,'C10 Entry Sheet'!$A$16:$K$1015,5,FALSE))</f>
        <v xml:space="preserve"> </v>
      </c>
      <c r="H845" s="209" t="str">
        <f ca="1">IF(($B845=" "),"",VLOOKUP($B845,'C10 Entry Sheet'!$A$16:$K$1015,7,FALSE))</f>
        <v/>
      </c>
      <c r="I845" s="205" t="str">
        <f ca="1">IF(($B845=" ")," ",VLOOKUP($B845,'C10 Entry Sheet'!$A$16:$K$1015,8,FALSE))</f>
        <v xml:space="preserve"> </v>
      </c>
      <c r="J845" s="205" t="str">
        <f ca="1">IF(($B845=" ")," ",VLOOKUP($B845,'C10 Entry Sheet'!$A$16:$K$1015,9,FALSE))</f>
        <v xml:space="preserve"> </v>
      </c>
      <c r="K845" s="205" t="str">
        <f ca="1">IF(($B845=" ")," ",VLOOKUP($B845,'C10 Entry Sheet'!$A$16:$K$1015,10,FALSE))</f>
        <v xml:space="preserve"> </v>
      </c>
      <c r="L845" s="209" t="str">
        <f t="shared" ca="1" si="32"/>
        <v/>
      </c>
      <c r="M845" s="318" t="str">
        <f t="shared" ca="1" si="32"/>
        <v/>
      </c>
      <c r="N845" s="322" t="str">
        <f ca="1">IF(($B845=" ")," ",VLOOKUP($B845,'C10 Entry Sheet'!$A$16:$K$1015,11,FALSE))</f>
        <v xml:space="preserve"> </v>
      </c>
    </row>
    <row r="846" spans="1:14" ht="21.75" hidden="1" customHeight="1">
      <c r="A846" s="311">
        <f t="shared" si="33"/>
        <v>830</v>
      </c>
      <c r="B846" s="202" t="str">
        <f ca="1">IF(ISBLANK('C10 Entry Sheet'!A845)," ",CELL("contents",'C10 Entry Sheet'!A845))</f>
        <v xml:space="preserve"> </v>
      </c>
      <c r="C846" s="203" t="str">
        <f ca="1">IF(($B846=" ")," ",VLOOKUP($B846,'C10 Entry Sheet'!$A$16:$K$1015,2,FALSE))</f>
        <v xml:space="preserve"> </v>
      </c>
      <c r="D846" s="203" t="str">
        <f ca="1">IF(($B846=" ")," ",VLOOKUP($B846,'C10 Entry Sheet'!$A$16:$K$1015,3,FALSE))</f>
        <v xml:space="preserve"> </v>
      </c>
      <c r="E846" s="204" t="str">
        <f ca="1">IF(($B846=" ")," ",VLOOKUP($B846,'C10 Entry Sheet'!$A$16:$K$1015,6,FALSE))</f>
        <v xml:space="preserve"> </v>
      </c>
      <c r="F846" s="204" t="str">
        <f ca="1">IF(($B846=" ")," ",VLOOKUP($B846,'C10 Entry Sheet'!$A$16:$K$1015,4,FALSE))</f>
        <v xml:space="preserve"> </v>
      </c>
      <c r="G846" s="204" t="str">
        <f ca="1">IF(($B846=" ")," ",VLOOKUP($B846,'C10 Entry Sheet'!$A$16:$K$1015,5,FALSE))</f>
        <v xml:space="preserve"> </v>
      </c>
      <c r="H846" s="209" t="str">
        <f ca="1">IF(($B846=" "),"",VLOOKUP($B846,'C10 Entry Sheet'!$A$16:$K$1015,7,FALSE))</f>
        <v/>
      </c>
      <c r="I846" s="205" t="str">
        <f ca="1">IF(($B846=" ")," ",VLOOKUP($B846,'C10 Entry Sheet'!$A$16:$K$1015,8,FALSE))</f>
        <v xml:space="preserve"> </v>
      </c>
      <c r="J846" s="205" t="str">
        <f ca="1">IF(($B846=" ")," ",VLOOKUP($B846,'C10 Entry Sheet'!$A$16:$K$1015,9,FALSE))</f>
        <v xml:space="preserve"> </v>
      </c>
      <c r="K846" s="205" t="str">
        <f ca="1">IF(($B846=" ")," ",VLOOKUP($B846,'C10 Entry Sheet'!$A$16:$K$1015,10,FALSE))</f>
        <v xml:space="preserve"> </v>
      </c>
      <c r="L846" s="209" t="str">
        <f t="shared" ca="1" si="32"/>
        <v/>
      </c>
      <c r="M846" s="318" t="str">
        <f t="shared" ca="1" si="32"/>
        <v/>
      </c>
      <c r="N846" s="322" t="str">
        <f ca="1">IF(($B846=" ")," ",VLOOKUP($B846,'C10 Entry Sheet'!$A$16:$K$1015,11,FALSE))</f>
        <v xml:space="preserve"> </v>
      </c>
    </row>
    <row r="847" spans="1:14" ht="21.75" hidden="1" customHeight="1">
      <c r="A847" s="311">
        <f t="shared" si="33"/>
        <v>831</v>
      </c>
      <c r="B847" s="202" t="str">
        <f ca="1">IF(ISBLANK('C10 Entry Sheet'!A846)," ",CELL("contents",'C10 Entry Sheet'!A846))</f>
        <v xml:space="preserve"> </v>
      </c>
      <c r="C847" s="203" t="str">
        <f ca="1">IF(($B847=" ")," ",VLOOKUP($B847,'C10 Entry Sheet'!$A$16:$K$1015,2,FALSE))</f>
        <v xml:space="preserve"> </v>
      </c>
      <c r="D847" s="203" t="str">
        <f ca="1">IF(($B847=" ")," ",VLOOKUP($B847,'C10 Entry Sheet'!$A$16:$K$1015,3,FALSE))</f>
        <v xml:space="preserve"> </v>
      </c>
      <c r="E847" s="204" t="str">
        <f ca="1">IF(($B847=" ")," ",VLOOKUP($B847,'C10 Entry Sheet'!$A$16:$K$1015,6,FALSE))</f>
        <v xml:space="preserve"> </v>
      </c>
      <c r="F847" s="204" t="str">
        <f ca="1">IF(($B847=" ")," ",VLOOKUP($B847,'C10 Entry Sheet'!$A$16:$K$1015,4,FALSE))</f>
        <v xml:space="preserve"> </v>
      </c>
      <c r="G847" s="204" t="str">
        <f ca="1">IF(($B847=" ")," ",VLOOKUP($B847,'C10 Entry Sheet'!$A$16:$K$1015,5,FALSE))</f>
        <v xml:space="preserve"> </v>
      </c>
      <c r="H847" s="209" t="str">
        <f ca="1">IF(($B847=" "),"",VLOOKUP($B847,'C10 Entry Sheet'!$A$16:$K$1015,7,FALSE))</f>
        <v/>
      </c>
      <c r="I847" s="205" t="str">
        <f ca="1">IF(($B847=" ")," ",VLOOKUP($B847,'C10 Entry Sheet'!$A$16:$K$1015,8,FALSE))</f>
        <v xml:space="preserve"> </v>
      </c>
      <c r="J847" s="205" t="str">
        <f ca="1">IF(($B847=" ")," ",VLOOKUP($B847,'C10 Entry Sheet'!$A$16:$K$1015,9,FALSE))</f>
        <v xml:space="preserve"> </v>
      </c>
      <c r="K847" s="205" t="str">
        <f ca="1">IF(($B847=" ")," ",VLOOKUP($B847,'C10 Entry Sheet'!$A$16:$K$1015,10,FALSE))</f>
        <v xml:space="preserve"> </v>
      </c>
      <c r="L847" s="209" t="str">
        <f t="shared" ca="1" si="32"/>
        <v/>
      </c>
      <c r="M847" s="318" t="str">
        <f t="shared" ca="1" si="32"/>
        <v/>
      </c>
      <c r="N847" s="322" t="str">
        <f ca="1">IF(($B847=" ")," ",VLOOKUP($B847,'C10 Entry Sheet'!$A$16:$K$1015,11,FALSE))</f>
        <v xml:space="preserve"> </v>
      </c>
    </row>
    <row r="848" spans="1:14" ht="21.75" hidden="1" customHeight="1">
      <c r="A848" s="311">
        <f t="shared" si="33"/>
        <v>832</v>
      </c>
      <c r="B848" s="202" t="str">
        <f ca="1">IF(ISBLANK('C10 Entry Sheet'!A847)," ",CELL("contents",'C10 Entry Sheet'!A847))</f>
        <v xml:space="preserve"> </v>
      </c>
      <c r="C848" s="203" t="str">
        <f ca="1">IF(($B848=" ")," ",VLOOKUP($B848,'C10 Entry Sheet'!$A$16:$K$1015,2,FALSE))</f>
        <v xml:space="preserve"> </v>
      </c>
      <c r="D848" s="203" t="str">
        <f ca="1">IF(($B848=" ")," ",VLOOKUP($B848,'C10 Entry Sheet'!$A$16:$K$1015,3,FALSE))</f>
        <v xml:space="preserve"> </v>
      </c>
      <c r="E848" s="204" t="str">
        <f ca="1">IF(($B848=" ")," ",VLOOKUP($B848,'C10 Entry Sheet'!$A$16:$K$1015,6,FALSE))</f>
        <v xml:space="preserve"> </v>
      </c>
      <c r="F848" s="204" t="str">
        <f ca="1">IF(($B848=" ")," ",VLOOKUP($B848,'C10 Entry Sheet'!$A$16:$K$1015,4,FALSE))</f>
        <v xml:space="preserve"> </v>
      </c>
      <c r="G848" s="204" t="str">
        <f ca="1">IF(($B848=" ")," ",VLOOKUP($B848,'C10 Entry Sheet'!$A$16:$K$1015,5,FALSE))</f>
        <v xml:space="preserve"> </v>
      </c>
      <c r="H848" s="209" t="str">
        <f ca="1">IF(($B848=" "),"",VLOOKUP($B848,'C10 Entry Sheet'!$A$16:$K$1015,7,FALSE))</f>
        <v/>
      </c>
      <c r="I848" s="205" t="str">
        <f ca="1">IF(($B848=" ")," ",VLOOKUP($B848,'C10 Entry Sheet'!$A$16:$K$1015,8,FALSE))</f>
        <v xml:space="preserve"> </v>
      </c>
      <c r="J848" s="205" t="str">
        <f ca="1">IF(($B848=" ")," ",VLOOKUP($B848,'C10 Entry Sheet'!$A$16:$K$1015,9,FALSE))</f>
        <v xml:space="preserve"> </v>
      </c>
      <c r="K848" s="205" t="str">
        <f ca="1">IF(($B848=" ")," ",VLOOKUP($B848,'C10 Entry Sheet'!$A$16:$K$1015,10,FALSE))</f>
        <v xml:space="preserve"> </v>
      </c>
      <c r="L848" s="209" t="str">
        <f t="shared" ref="L848:M911" ca="1" si="34">IF(($B848=" "),"",0)</f>
        <v/>
      </c>
      <c r="M848" s="318" t="str">
        <f t="shared" ca="1" si="34"/>
        <v/>
      </c>
      <c r="N848" s="322" t="str">
        <f ca="1">IF(($B848=" ")," ",VLOOKUP($B848,'C10 Entry Sheet'!$A$16:$K$1015,11,FALSE))</f>
        <v xml:space="preserve"> </v>
      </c>
    </row>
    <row r="849" spans="1:14" ht="21.75" hidden="1" customHeight="1">
      <c r="A849" s="311">
        <f t="shared" si="33"/>
        <v>833</v>
      </c>
      <c r="B849" s="202" t="str">
        <f ca="1">IF(ISBLANK('C10 Entry Sheet'!A848)," ",CELL("contents",'C10 Entry Sheet'!A848))</f>
        <v xml:space="preserve"> </v>
      </c>
      <c r="C849" s="203" t="str">
        <f ca="1">IF(($B849=" ")," ",VLOOKUP($B849,'C10 Entry Sheet'!$A$16:$K$1015,2,FALSE))</f>
        <v xml:space="preserve"> </v>
      </c>
      <c r="D849" s="203" t="str">
        <f ca="1">IF(($B849=" ")," ",VLOOKUP($B849,'C10 Entry Sheet'!$A$16:$K$1015,3,FALSE))</f>
        <v xml:space="preserve"> </v>
      </c>
      <c r="E849" s="204" t="str">
        <f ca="1">IF(($B849=" ")," ",VLOOKUP($B849,'C10 Entry Sheet'!$A$16:$K$1015,6,FALSE))</f>
        <v xml:space="preserve"> </v>
      </c>
      <c r="F849" s="204" t="str">
        <f ca="1">IF(($B849=" ")," ",VLOOKUP($B849,'C10 Entry Sheet'!$A$16:$K$1015,4,FALSE))</f>
        <v xml:space="preserve"> </v>
      </c>
      <c r="G849" s="204" t="str">
        <f ca="1">IF(($B849=" ")," ",VLOOKUP($B849,'C10 Entry Sheet'!$A$16:$K$1015,5,FALSE))</f>
        <v xml:space="preserve"> </v>
      </c>
      <c r="H849" s="209" t="str">
        <f ca="1">IF(($B849=" "),"",VLOOKUP($B849,'C10 Entry Sheet'!$A$16:$K$1015,7,FALSE))</f>
        <v/>
      </c>
      <c r="I849" s="205" t="str">
        <f ca="1">IF(($B849=" ")," ",VLOOKUP($B849,'C10 Entry Sheet'!$A$16:$K$1015,8,FALSE))</f>
        <v xml:space="preserve"> </v>
      </c>
      <c r="J849" s="205" t="str">
        <f ca="1">IF(($B849=" ")," ",VLOOKUP($B849,'C10 Entry Sheet'!$A$16:$K$1015,9,FALSE))</f>
        <v xml:space="preserve"> </v>
      </c>
      <c r="K849" s="205" t="str">
        <f ca="1">IF(($B849=" ")," ",VLOOKUP($B849,'C10 Entry Sheet'!$A$16:$K$1015,10,FALSE))</f>
        <v xml:space="preserve"> </v>
      </c>
      <c r="L849" s="209" t="str">
        <f t="shared" ca="1" si="34"/>
        <v/>
      </c>
      <c r="M849" s="318" t="str">
        <f t="shared" ca="1" si="34"/>
        <v/>
      </c>
      <c r="N849" s="322" t="str">
        <f ca="1">IF(($B849=" ")," ",VLOOKUP($B849,'C10 Entry Sheet'!$A$16:$K$1015,11,FALSE))</f>
        <v xml:space="preserve"> </v>
      </c>
    </row>
    <row r="850" spans="1:14" ht="21.75" hidden="1" customHeight="1">
      <c r="A850" s="311">
        <f t="shared" si="33"/>
        <v>834</v>
      </c>
      <c r="B850" s="202" t="str">
        <f ca="1">IF(ISBLANK('C10 Entry Sheet'!A849)," ",CELL("contents",'C10 Entry Sheet'!A849))</f>
        <v xml:space="preserve"> </v>
      </c>
      <c r="C850" s="203" t="str">
        <f ca="1">IF(($B850=" ")," ",VLOOKUP($B850,'C10 Entry Sheet'!$A$16:$K$1015,2,FALSE))</f>
        <v xml:space="preserve"> </v>
      </c>
      <c r="D850" s="203" t="str">
        <f ca="1">IF(($B850=" ")," ",VLOOKUP($B850,'C10 Entry Sheet'!$A$16:$K$1015,3,FALSE))</f>
        <v xml:space="preserve"> </v>
      </c>
      <c r="E850" s="204" t="str">
        <f ca="1">IF(($B850=" ")," ",VLOOKUP($B850,'C10 Entry Sheet'!$A$16:$K$1015,6,FALSE))</f>
        <v xml:space="preserve"> </v>
      </c>
      <c r="F850" s="204" t="str">
        <f ca="1">IF(($B850=" ")," ",VLOOKUP($B850,'C10 Entry Sheet'!$A$16:$K$1015,4,FALSE))</f>
        <v xml:space="preserve"> </v>
      </c>
      <c r="G850" s="204" t="str">
        <f ca="1">IF(($B850=" ")," ",VLOOKUP($B850,'C10 Entry Sheet'!$A$16:$K$1015,5,FALSE))</f>
        <v xml:space="preserve"> </v>
      </c>
      <c r="H850" s="209" t="str">
        <f ca="1">IF(($B850=" "),"",VLOOKUP($B850,'C10 Entry Sheet'!$A$16:$K$1015,7,FALSE))</f>
        <v/>
      </c>
      <c r="I850" s="205" t="str">
        <f ca="1">IF(($B850=" ")," ",VLOOKUP($B850,'C10 Entry Sheet'!$A$16:$K$1015,8,FALSE))</f>
        <v xml:space="preserve"> </v>
      </c>
      <c r="J850" s="205" t="str">
        <f ca="1">IF(($B850=" ")," ",VLOOKUP($B850,'C10 Entry Sheet'!$A$16:$K$1015,9,FALSE))</f>
        <v xml:space="preserve"> </v>
      </c>
      <c r="K850" s="205" t="str">
        <f ca="1">IF(($B850=" ")," ",VLOOKUP($B850,'C10 Entry Sheet'!$A$16:$K$1015,10,FALSE))</f>
        <v xml:space="preserve"> </v>
      </c>
      <c r="L850" s="209" t="str">
        <f t="shared" ca="1" si="34"/>
        <v/>
      </c>
      <c r="M850" s="318" t="str">
        <f t="shared" ca="1" si="34"/>
        <v/>
      </c>
      <c r="N850" s="322" t="str">
        <f ca="1">IF(($B850=" ")," ",VLOOKUP($B850,'C10 Entry Sheet'!$A$16:$K$1015,11,FALSE))</f>
        <v xml:space="preserve"> </v>
      </c>
    </row>
    <row r="851" spans="1:14" ht="21.75" hidden="1" customHeight="1">
      <c r="A851" s="311">
        <f t="shared" si="33"/>
        <v>835</v>
      </c>
      <c r="B851" s="202" t="str">
        <f ca="1">IF(ISBLANK('C10 Entry Sheet'!A850)," ",CELL("contents",'C10 Entry Sheet'!A850))</f>
        <v xml:space="preserve"> </v>
      </c>
      <c r="C851" s="203" t="str">
        <f ca="1">IF(($B851=" ")," ",VLOOKUP($B851,'C10 Entry Sheet'!$A$16:$K$1015,2,FALSE))</f>
        <v xml:space="preserve"> </v>
      </c>
      <c r="D851" s="203" t="str">
        <f ca="1">IF(($B851=" ")," ",VLOOKUP($B851,'C10 Entry Sheet'!$A$16:$K$1015,3,FALSE))</f>
        <v xml:space="preserve"> </v>
      </c>
      <c r="E851" s="204" t="str">
        <f ca="1">IF(($B851=" ")," ",VLOOKUP($B851,'C10 Entry Sheet'!$A$16:$K$1015,6,FALSE))</f>
        <v xml:space="preserve"> </v>
      </c>
      <c r="F851" s="204" t="str">
        <f ca="1">IF(($B851=" ")," ",VLOOKUP($B851,'C10 Entry Sheet'!$A$16:$K$1015,4,FALSE))</f>
        <v xml:space="preserve"> </v>
      </c>
      <c r="G851" s="204" t="str">
        <f ca="1">IF(($B851=" ")," ",VLOOKUP($B851,'C10 Entry Sheet'!$A$16:$K$1015,5,FALSE))</f>
        <v xml:space="preserve"> </v>
      </c>
      <c r="H851" s="209" t="str">
        <f ca="1">IF(($B851=" "),"",VLOOKUP($B851,'C10 Entry Sheet'!$A$16:$K$1015,7,FALSE))</f>
        <v/>
      </c>
      <c r="I851" s="205" t="str">
        <f ca="1">IF(($B851=" ")," ",VLOOKUP($B851,'C10 Entry Sheet'!$A$16:$K$1015,8,FALSE))</f>
        <v xml:space="preserve"> </v>
      </c>
      <c r="J851" s="205" t="str">
        <f ca="1">IF(($B851=" ")," ",VLOOKUP($B851,'C10 Entry Sheet'!$A$16:$K$1015,9,FALSE))</f>
        <v xml:space="preserve"> </v>
      </c>
      <c r="K851" s="205" t="str">
        <f ca="1">IF(($B851=" ")," ",VLOOKUP($B851,'C10 Entry Sheet'!$A$16:$K$1015,10,FALSE))</f>
        <v xml:space="preserve"> </v>
      </c>
      <c r="L851" s="209" t="str">
        <f t="shared" ca="1" si="34"/>
        <v/>
      </c>
      <c r="M851" s="318" t="str">
        <f t="shared" ca="1" si="34"/>
        <v/>
      </c>
      <c r="N851" s="322" t="str">
        <f ca="1">IF(($B851=" ")," ",VLOOKUP($B851,'C10 Entry Sheet'!$A$16:$K$1015,11,FALSE))</f>
        <v xml:space="preserve"> </v>
      </c>
    </row>
    <row r="852" spans="1:14" ht="21.75" hidden="1" customHeight="1">
      <c r="A852" s="311">
        <f t="shared" si="33"/>
        <v>836</v>
      </c>
      <c r="B852" s="202" t="str">
        <f ca="1">IF(ISBLANK('C10 Entry Sheet'!A851)," ",CELL("contents",'C10 Entry Sheet'!A851))</f>
        <v xml:space="preserve"> </v>
      </c>
      <c r="C852" s="203" t="str">
        <f ca="1">IF(($B852=" ")," ",VLOOKUP($B852,'C10 Entry Sheet'!$A$16:$K$1015,2,FALSE))</f>
        <v xml:space="preserve"> </v>
      </c>
      <c r="D852" s="203" t="str">
        <f ca="1">IF(($B852=" ")," ",VLOOKUP($B852,'C10 Entry Sheet'!$A$16:$K$1015,3,FALSE))</f>
        <v xml:space="preserve"> </v>
      </c>
      <c r="E852" s="204" t="str">
        <f ca="1">IF(($B852=" ")," ",VLOOKUP($B852,'C10 Entry Sheet'!$A$16:$K$1015,6,FALSE))</f>
        <v xml:space="preserve"> </v>
      </c>
      <c r="F852" s="204" t="str">
        <f ca="1">IF(($B852=" ")," ",VLOOKUP($B852,'C10 Entry Sheet'!$A$16:$K$1015,4,FALSE))</f>
        <v xml:space="preserve"> </v>
      </c>
      <c r="G852" s="204" t="str">
        <f ca="1">IF(($B852=" ")," ",VLOOKUP($B852,'C10 Entry Sheet'!$A$16:$K$1015,5,FALSE))</f>
        <v xml:space="preserve"> </v>
      </c>
      <c r="H852" s="209" t="str">
        <f ca="1">IF(($B852=" "),"",VLOOKUP($B852,'C10 Entry Sheet'!$A$16:$K$1015,7,FALSE))</f>
        <v/>
      </c>
      <c r="I852" s="205" t="str">
        <f ca="1">IF(($B852=" ")," ",VLOOKUP($B852,'C10 Entry Sheet'!$A$16:$K$1015,8,FALSE))</f>
        <v xml:space="preserve"> </v>
      </c>
      <c r="J852" s="205" t="str">
        <f ca="1">IF(($B852=" ")," ",VLOOKUP($B852,'C10 Entry Sheet'!$A$16:$K$1015,9,FALSE))</f>
        <v xml:space="preserve"> </v>
      </c>
      <c r="K852" s="205" t="str">
        <f ca="1">IF(($B852=" ")," ",VLOOKUP($B852,'C10 Entry Sheet'!$A$16:$K$1015,10,FALSE))</f>
        <v xml:space="preserve"> </v>
      </c>
      <c r="L852" s="209" t="str">
        <f t="shared" ca="1" si="34"/>
        <v/>
      </c>
      <c r="M852" s="318" t="str">
        <f t="shared" ca="1" si="34"/>
        <v/>
      </c>
      <c r="N852" s="322" t="str">
        <f ca="1">IF(($B852=" ")," ",VLOOKUP($B852,'C10 Entry Sheet'!$A$16:$K$1015,11,FALSE))</f>
        <v xml:space="preserve"> </v>
      </c>
    </row>
    <row r="853" spans="1:14" ht="21.75" hidden="1" customHeight="1">
      <c r="A853" s="311">
        <f t="shared" si="33"/>
        <v>837</v>
      </c>
      <c r="B853" s="202" t="str">
        <f ca="1">IF(ISBLANK('C10 Entry Sheet'!A852)," ",CELL("contents",'C10 Entry Sheet'!A852))</f>
        <v xml:space="preserve"> </v>
      </c>
      <c r="C853" s="203" t="str">
        <f ca="1">IF(($B853=" ")," ",VLOOKUP($B853,'C10 Entry Sheet'!$A$16:$K$1015,2,FALSE))</f>
        <v xml:space="preserve"> </v>
      </c>
      <c r="D853" s="203" t="str">
        <f ca="1">IF(($B853=" ")," ",VLOOKUP($B853,'C10 Entry Sheet'!$A$16:$K$1015,3,FALSE))</f>
        <v xml:space="preserve"> </v>
      </c>
      <c r="E853" s="204" t="str">
        <f ca="1">IF(($B853=" ")," ",VLOOKUP($B853,'C10 Entry Sheet'!$A$16:$K$1015,6,FALSE))</f>
        <v xml:space="preserve"> </v>
      </c>
      <c r="F853" s="204" t="str">
        <f ca="1">IF(($B853=" ")," ",VLOOKUP($B853,'C10 Entry Sheet'!$A$16:$K$1015,4,FALSE))</f>
        <v xml:space="preserve"> </v>
      </c>
      <c r="G853" s="204" t="str">
        <f ca="1">IF(($B853=" ")," ",VLOOKUP($B853,'C10 Entry Sheet'!$A$16:$K$1015,5,FALSE))</f>
        <v xml:space="preserve"> </v>
      </c>
      <c r="H853" s="209" t="str">
        <f ca="1">IF(($B853=" "),"",VLOOKUP($B853,'C10 Entry Sheet'!$A$16:$K$1015,7,FALSE))</f>
        <v/>
      </c>
      <c r="I853" s="205" t="str">
        <f ca="1">IF(($B853=" ")," ",VLOOKUP($B853,'C10 Entry Sheet'!$A$16:$K$1015,8,FALSE))</f>
        <v xml:space="preserve"> </v>
      </c>
      <c r="J853" s="205" t="str">
        <f ca="1">IF(($B853=" ")," ",VLOOKUP($B853,'C10 Entry Sheet'!$A$16:$K$1015,9,FALSE))</f>
        <v xml:space="preserve"> </v>
      </c>
      <c r="K853" s="205" t="str">
        <f ca="1">IF(($B853=" ")," ",VLOOKUP($B853,'C10 Entry Sheet'!$A$16:$K$1015,10,FALSE))</f>
        <v xml:space="preserve"> </v>
      </c>
      <c r="L853" s="209" t="str">
        <f t="shared" ca="1" si="34"/>
        <v/>
      </c>
      <c r="M853" s="318" t="str">
        <f t="shared" ca="1" si="34"/>
        <v/>
      </c>
      <c r="N853" s="322" t="str">
        <f ca="1">IF(($B853=" ")," ",VLOOKUP($B853,'C10 Entry Sheet'!$A$16:$K$1015,11,FALSE))</f>
        <v xml:space="preserve"> </v>
      </c>
    </row>
    <row r="854" spans="1:14" ht="21.75" hidden="1" customHeight="1">
      <c r="A854" s="311">
        <f t="shared" si="33"/>
        <v>838</v>
      </c>
      <c r="B854" s="202" t="str">
        <f ca="1">IF(ISBLANK('C10 Entry Sheet'!A853)," ",CELL("contents",'C10 Entry Sheet'!A853))</f>
        <v xml:space="preserve"> </v>
      </c>
      <c r="C854" s="203" t="str">
        <f ca="1">IF(($B854=" ")," ",VLOOKUP($B854,'C10 Entry Sheet'!$A$16:$K$1015,2,FALSE))</f>
        <v xml:space="preserve"> </v>
      </c>
      <c r="D854" s="203" t="str">
        <f ca="1">IF(($B854=" ")," ",VLOOKUP($B854,'C10 Entry Sheet'!$A$16:$K$1015,3,FALSE))</f>
        <v xml:space="preserve"> </v>
      </c>
      <c r="E854" s="204" t="str">
        <f ca="1">IF(($B854=" ")," ",VLOOKUP($B854,'C10 Entry Sheet'!$A$16:$K$1015,6,FALSE))</f>
        <v xml:space="preserve"> </v>
      </c>
      <c r="F854" s="204" t="str">
        <f ca="1">IF(($B854=" ")," ",VLOOKUP($B854,'C10 Entry Sheet'!$A$16:$K$1015,4,FALSE))</f>
        <v xml:space="preserve"> </v>
      </c>
      <c r="G854" s="204" t="str">
        <f ca="1">IF(($B854=" ")," ",VLOOKUP($B854,'C10 Entry Sheet'!$A$16:$K$1015,5,FALSE))</f>
        <v xml:space="preserve"> </v>
      </c>
      <c r="H854" s="209" t="str">
        <f ca="1">IF(($B854=" "),"",VLOOKUP($B854,'C10 Entry Sheet'!$A$16:$K$1015,7,FALSE))</f>
        <v/>
      </c>
      <c r="I854" s="205" t="str">
        <f ca="1">IF(($B854=" ")," ",VLOOKUP($B854,'C10 Entry Sheet'!$A$16:$K$1015,8,FALSE))</f>
        <v xml:space="preserve"> </v>
      </c>
      <c r="J854" s="205" t="str">
        <f ca="1">IF(($B854=" ")," ",VLOOKUP($B854,'C10 Entry Sheet'!$A$16:$K$1015,9,FALSE))</f>
        <v xml:space="preserve"> </v>
      </c>
      <c r="K854" s="205" t="str">
        <f ca="1">IF(($B854=" ")," ",VLOOKUP($B854,'C10 Entry Sheet'!$A$16:$K$1015,10,FALSE))</f>
        <v xml:space="preserve"> </v>
      </c>
      <c r="L854" s="209" t="str">
        <f t="shared" ca="1" si="34"/>
        <v/>
      </c>
      <c r="M854" s="318" t="str">
        <f t="shared" ca="1" si="34"/>
        <v/>
      </c>
      <c r="N854" s="322" t="str">
        <f ca="1">IF(($B854=" ")," ",VLOOKUP($B854,'C10 Entry Sheet'!$A$16:$K$1015,11,FALSE))</f>
        <v xml:space="preserve"> </v>
      </c>
    </row>
    <row r="855" spans="1:14" ht="21.75" hidden="1" customHeight="1">
      <c r="A855" s="311">
        <f t="shared" si="33"/>
        <v>839</v>
      </c>
      <c r="B855" s="202" t="str">
        <f ca="1">IF(ISBLANK('C10 Entry Sheet'!A854)," ",CELL("contents",'C10 Entry Sheet'!A854))</f>
        <v xml:space="preserve"> </v>
      </c>
      <c r="C855" s="203" t="str">
        <f ca="1">IF(($B855=" ")," ",VLOOKUP($B855,'C10 Entry Sheet'!$A$16:$K$1015,2,FALSE))</f>
        <v xml:space="preserve"> </v>
      </c>
      <c r="D855" s="203" t="str">
        <f ca="1">IF(($B855=" ")," ",VLOOKUP($B855,'C10 Entry Sheet'!$A$16:$K$1015,3,FALSE))</f>
        <v xml:space="preserve"> </v>
      </c>
      <c r="E855" s="204" t="str">
        <f ca="1">IF(($B855=" ")," ",VLOOKUP($B855,'C10 Entry Sheet'!$A$16:$K$1015,6,FALSE))</f>
        <v xml:space="preserve"> </v>
      </c>
      <c r="F855" s="204" t="str">
        <f ca="1">IF(($B855=" ")," ",VLOOKUP($B855,'C10 Entry Sheet'!$A$16:$K$1015,4,FALSE))</f>
        <v xml:space="preserve"> </v>
      </c>
      <c r="G855" s="204" t="str">
        <f ca="1">IF(($B855=" ")," ",VLOOKUP($B855,'C10 Entry Sheet'!$A$16:$K$1015,5,FALSE))</f>
        <v xml:space="preserve"> </v>
      </c>
      <c r="H855" s="209" t="str">
        <f ca="1">IF(($B855=" "),"",VLOOKUP($B855,'C10 Entry Sheet'!$A$16:$K$1015,7,FALSE))</f>
        <v/>
      </c>
      <c r="I855" s="205" t="str">
        <f ca="1">IF(($B855=" ")," ",VLOOKUP($B855,'C10 Entry Sheet'!$A$16:$K$1015,8,FALSE))</f>
        <v xml:space="preserve"> </v>
      </c>
      <c r="J855" s="205" t="str">
        <f ca="1">IF(($B855=" ")," ",VLOOKUP($B855,'C10 Entry Sheet'!$A$16:$K$1015,9,FALSE))</f>
        <v xml:space="preserve"> </v>
      </c>
      <c r="K855" s="205" t="str">
        <f ca="1">IF(($B855=" ")," ",VLOOKUP($B855,'C10 Entry Sheet'!$A$16:$K$1015,10,FALSE))</f>
        <v xml:space="preserve"> </v>
      </c>
      <c r="L855" s="209" t="str">
        <f t="shared" ca="1" si="34"/>
        <v/>
      </c>
      <c r="M855" s="318" t="str">
        <f t="shared" ca="1" si="34"/>
        <v/>
      </c>
      <c r="N855" s="322" t="str">
        <f ca="1">IF(($B855=" ")," ",VLOOKUP($B855,'C10 Entry Sheet'!$A$16:$K$1015,11,FALSE))</f>
        <v xml:space="preserve"> </v>
      </c>
    </row>
    <row r="856" spans="1:14" ht="21.75" hidden="1" customHeight="1">
      <c r="A856" s="311">
        <f t="shared" si="33"/>
        <v>840</v>
      </c>
      <c r="B856" s="202" t="str">
        <f ca="1">IF(ISBLANK('C10 Entry Sheet'!A855)," ",CELL("contents",'C10 Entry Sheet'!A855))</f>
        <v xml:space="preserve"> </v>
      </c>
      <c r="C856" s="203" t="str">
        <f ca="1">IF(($B856=" ")," ",VLOOKUP($B856,'C10 Entry Sheet'!$A$16:$K$1015,2,FALSE))</f>
        <v xml:space="preserve"> </v>
      </c>
      <c r="D856" s="203" t="str">
        <f ca="1">IF(($B856=" ")," ",VLOOKUP($B856,'C10 Entry Sheet'!$A$16:$K$1015,3,FALSE))</f>
        <v xml:space="preserve"> </v>
      </c>
      <c r="E856" s="204" t="str">
        <f ca="1">IF(($B856=" ")," ",VLOOKUP($B856,'C10 Entry Sheet'!$A$16:$K$1015,6,FALSE))</f>
        <v xml:space="preserve"> </v>
      </c>
      <c r="F856" s="204" t="str">
        <f ca="1">IF(($B856=" ")," ",VLOOKUP($B856,'C10 Entry Sheet'!$A$16:$K$1015,4,FALSE))</f>
        <v xml:space="preserve"> </v>
      </c>
      <c r="G856" s="204" t="str">
        <f ca="1">IF(($B856=" ")," ",VLOOKUP($B856,'C10 Entry Sheet'!$A$16:$K$1015,5,FALSE))</f>
        <v xml:space="preserve"> </v>
      </c>
      <c r="H856" s="209" t="str">
        <f ca="1">IF(($B856=" "),"",VLOOKUP($B856,'C10 Entry Sheet'!$A$16:$K$1015,7,FALSE))</f>
        <v/>
      </c>
      <c r="I856" s="205" t="str">
        <f ca="1">IF(($B856=" ")," ",VLOOKUP($B856,'C10 Entry Sheet'!$A$16:$K$1015,8,FALSE))</f>
        <v xml:space="preserve"> </v>
      </c>
      <c r="J856" s="205" t="str">
        <f ca="1">IF(($B856=" ")," ",VLOOKUP($B856,'C10 Entry Sheet'!$A$16:$K$1015,9,FALSE))</f>
        <v xml:space="preserve"> </v>
      </c>
      <c r="K856" s="205" t="str">
        <f ca="1">IF(($B856=" ")," ",VLOOKUP($B856,'C10 Entry Sheet'!$A$16:$K$1015,10,FALSE))</f>
        <v xml:space="preserve"> </v>
      </c>
      <c r="L856" s="209" t="str">
        <f t="shared" ca="1" si="34"/>
        <v/>
      </c>
      <c r="M856" s="318" t="str">
        <f t="shared" ca="1" si="34"/>
        <v/>
      </c>
      <c r="N856" s="322" t="str">
        <f ca="1">IF(($B856=" ")," ",VLOOKUP($B856,'C10 Entry Sheet'!$A$16:$K$1015,11,FALSE))</f>
        <v xml:space="preserve"> </v>
      </c>
    </row>
    <row r="857" spans="1:14" ht="21.75" hidden="1" customHeight="1">
      <c r="A857" s="311">
        <f t="shared" si="33"/>
        <v>841</v>
      </c>
      <c r="B857" s="202" t="str">
        <f ca="1">IF(ISBLANK('C10 Entry Sheet'!A856)," ",CELL("contents",'C10 Entry Sheet'!A856))</f>
        <v xml:space="preserve"> </v>
      </c>
      <c r="C857" s="203" t="str">
        <f ca="1">IF(($B857=" ")," ",VLOOKUP($B857,'C10 Entry Sheet'!$A$16:$K$1015,2,FALSE))</f>
        <v xml:space="preserve"> </v>
      </c>
      <c r="D857" s="203" t="str">
        <f ca="1">IF(($B857=" ")," ",VLOOKUP($B857,'C10 Entry Sheet'!$A$16:$K$1015,3,FALSE))</f>
        <v xml:space="preserve"> </v>
      </c>
      <c r="E857" s="204" t="str">
        <f ca="1">IF(($B857=" ")," ",VLOOKUP($B857,'C10 Entry Sheet'!$A$16:$K$1015,6,FALSE))</f>
        <v xml:space="preserve"> </v>
      </c>
      <c r="F857" s="204" t="str">
        <f ca="1">IF(($B857=" ")," ",VLOOKUP($B857,'C10 Entry Sheet'!$A$16:$K$1015,4,FALSE))</f>
        <v xml:space="preserve"> </v>
      </c>
      <c r="G857" s="204" t="str">
        <f ca="1">IF(($B857=" ")," ",VLOOKUP($B857,'C10 Entry Sheet'!$A$16:$K$1015,5,FALSE))</f>
        <v xml:space="preserve"> </v>
      </c>
      <c r="H857" s="209" t="str">
        <f ca="1">IF(($B857=" "),"",VLOOKUP($B857,'C10 Entry Sheet'!$A$16:$K$1015,7,FALSE))</f>
        <v/>
      </c>
      <c r="I857" s="205" t="str">
        <f ca="1">IF(($B857=" ")," ",VLOOKUP($B857,'C10 Entry Sheet'!$A$16:$K$1015,8,FALSE))</f>
        <v xml:space="preserve"> </v>
      </c>
      <c r="J857" s="205" t="str">
        <f ca="1">IF(($B857=" ")," ",VLOOKUP($B857,'C10 Entry Sheet'!$A$16:$K$1015,9,FALSE))</f>
        <v xml:space="preserve"> </v>
      </c>
      <c r="K857" s="205" t="str">
        <f ca="1">IF(($B857=" ")," ",VLOOKUP($B857,'C10 Entry Sheet'!$A$16:$K$1015,10,FALSE))</f>
        <v xml:space="preserve"> </v>
      </c>
      <c r="L857" s="209" t="str">
        <f t="shared" ca="1" si="34"/>
        <v/>
      </c>
      <c r="M857" s="318" t="str">
        <f t="shared" ca="1" si="34"/>
        <v/>
      </c>
      <c r="N857" s="322" t="str">
        <f ca="1">IF(($B857=" ")," ",VLOOKUP($B857,'C10 Entry Sheet'!$A$16:$K$1015,11,FALSE))</f>
        <v xml:space="preserve"> </v>
      </c>
    </row>
    <row r="858" spans="1:14" ht="21.75" hidden="1" customHeight="1">
      <c r="A858" s="311">
        <f t="shared" si="33"/>
        <v>842</v>
      </c>
      <c r="B858" s="202" t="str">
        <f ca="1">IF(ISBLANK('C10 Entry Sheet'!A857)," ",CELL("contents",'C10 Entry Sheet'!A857))</f>
        <v xml:space="preserve"> </v>
      </c>
      <c r="C858" s="203" t="str">
        <f ca="1">IF(($B858=" ")," ",VLOOKUP($B858,'C10 Entry Sheet'!$A$16:$K$1015,2,FALSE))</f>
        <v xml:space="preserve"> </v>
      </c>
      <c r="D858" s="203" t="str">
        <f ca="1">IF(($B858=" ")," ",VLOOKUP($B858,'C10 Entry Sheet'!$A$16:$K$1015,3,FALSE))</f>
        <v xml:space="preserve"> </v>
      </c>
      <c r="E858" s="204" t="str">
        <f ca="1">IF(($B858=" ")," ",VLOOKUP($B858,'C10 Entry Sheet'!$A$16:$K$1015,6,FALSE))</f>
        <v xml:space="preserve"> </v>
      </c>
      <c r="F858" s="204" t="str">
        <f ca="1">IF(($B858=" ")," ",VLOOKUP($B858,'C10 Entry Sheet'!$A$16:$K$1015,4,FALSE))</f>
        <v xml:space="preserve"> </v>
      </c>
      <c r="G858" s="204" t="str">
        <f ca="1">IF(($B858=" ")," ",VLOOKUP($B858,'C10 Entry Sheet'!$A$16:$K$1015,5,FALSE))</f>
        <v xml:space="preserve"> </v>
      </c>
      <c r="H858" s="209" t="str">
        <f ca="1">IF(($B858=" "),"",VLOOKUP($B858,'C10 Entry Sheet'!$A$16:$K$1015,7,FALSE))</f>
        <v/>
      </c>
      <c r="I858" s="205" t="str">
        <f ca="1">IF(($B858=" ")," ",VLOOKUP($B858,'C10 Entry Sheet'!$A$16:$K$1015,8,FALSE))</f>
        <v xml:space="preserve"> </v>
      </c>
      <c r="J858" s="205" t="str">
        <f ca="1">IF(($B858=" ")," ",VLOOKUP($B858,'C10 Entry Sheet'!$A$16:$K$1015,9,FALSE))</f>
        <v xml:space="preserve"> </v>
      </c>
      <c r="K858" s="205" t="str">
        <f ca="1">IF(($B858=" ")," ",VLOOKUP($B858,'C10 Entry Sheet'!$A$16:$K$1015,10,FALSE))</f>
        <v xml:space="preserve"> </v>
      </c>
      <c r="L858" s="209" t="str">
        <f t="shared" ca="1" si="34"/>
        <v/>
      </c>
      <c r="M858" s="318" t="str">
        <f t="shared" ca="1" si="34"/>
        <v/>
      </c>
      <c r="N858" s="322" t="str">
        <f ca="1">IF(($B858=" ")," ",VLOOKUP($B858,'C10 Entry Sheet'!$A$16:$K$1015,11,FALSE))</f>
        <v xml:space="preserve"> </v>
      </c>
    </row>
    <row r="859" spans="1:14" ht="21.75" hidden="1" customHeight="1">
      <c r="A859" s="311">
        <f t="shared" si="33"/>
        <v>843</v>
      </c>
      <c r="B859" s="202" t="str">
        <f ca="1">IF(ISBLANK('C10 Entry Sheet'!A858)," ",CELL("contents",'C10 Entry Sheet'!A858))</f>
        <v xml:space="preserve"> </v>
      </c>
      <c r="C859" s="203" t="str">
        <f ca="1">IF(($B859=" ")," ",VLOOKUP($B859,'C10 Entry Sheet'!$A$16:$K$1015,2,FALSE))</f>
        <v xml:space="preserve"> </v>
      </c>
      <c r="D859" s="203" t="str">
        <f ca="1">IF(($B859=" ")," ",VLOOKUP($B859,'C10 Entry Sheet'!$A$16:$K$1015,3,FALSE))</f>
        <v xml:space="preserve"> </v>
      </c>
      <c r="E859" s="204" t="str">
        <f ca="1">IF(($B859=" ")," ",VLOOKUP($B859,'C10 Entry Sheet'!$A$16:$K$1015,6,FALSE))</f>
        <v xml:space="preserve"> </v>
      </c>
      <c r="F859" s="204" t="str">
        <f ca="1">IF(($B859=" ")," ",VLOOKUP($B859,'C10 Entry Sheet'!$A$16:$K$1015,4,FALSE))</f>
        <v xml:space="preserve"> </v>
      </c>
      <c r="G859" s="204" t="str">
        <f ca="1">IF(($B859=" ")," ",VLOOKUP($B859,'C10 Entry Sheet'!$A$16:$K$1015,5,FALSE))</f>
        <v xml:space="preserve"> </v>
      </c>
      <c r="H859" s="209" t="str">
        <f ca="1">IF(($B859=" "),"",VLOOKUP($B859,'C10 Entry Sheet'!$A$16:$K$1015,7,FALSE))</f>
        <v/>
      </c>
      <c r="I859" s="205" t="str">
        <f ca="1">IF(($B859=" ")," ",VLOOKUP($B859,'C10 Entry Sheet'!$A$16:$K$1015,8,FALSE))</f>
        <v xml:space="preserve"> </v>
      </c>
      <c r="J859" s="205" t="str">
        <f ca="1">IF(($B859=" ")," ",VLOOKUP($B859,'C10 Entry Sheet'!$A$16:$K$1015,9,FALSE))</f>
        <v xml:space="preserve"> </v>
      </c>
      <c r="K859" s="205" t="str">
        <f ca="1">IF(($B859=" ")," ",VLOOKUP($B859,'C10 Entry Sheet'!$A$16:$K$1015,10,FALSE))</f>
        <v xml:space="preserve"> </v>
      </c>
      <c r="L859" s="209" t="str">
        <f t="shared" ca="1" si="34"/>
        <v/>
      </c>
      <c r="M859" s="318" t="str">
        <f t="shared" ca="1" si="34"/>
        <v/>
      </c>
      <c r="N859" s="322" t="str">
        <f ca="1">IF(($B859=" ")," ",VLOOKUP($B859,'C10 Entry Sheet'!$A$16:$K$1015,11,FALSE))</f>
        <v xml:space="preserve"> </v>
      </c>
    </row>
    <row r="860" spans="1:14" ht="21.75" hidden="1" customHeight="1">
      <c r="A860" s="311">
        <f t="shared" si="33"/>
        <v>844</v>
      </c>
      <c r="B860" s="202" t="str">
        <f ca="1">IF(ISBLANK('C10 Entry Sheet'!A859)," ",CELL("contents",'C10 Entry Sheet'!A859))</f>
        <v xml:space="preserve"> </v>
      </c>
      <c r="C860" s="203" t="str">
        <f ca="1">IF(($B860=" ")," ",VLOOKUP($B860,'C10 Entry Sheet'!$A$16:$K$1015,2,FALSE))</f>
        <v xml:space="preserve"> </v>
      </c>
      <c r="D860" s="203" t="str">
        <f ca="1">IF(($B860=" ")," ",VLOOKUP($B860,'C10 Entry Sheet'!$A$16:$K$1015,3,FALSE))</f>
        <v xml:space="preserve"> </v>
      </c>
      <c r="E860" s="204" t="str">
        <f ca="1">IF(($B860=" ")," ",VLOOKUP($B860,'C10 Entry Sheet'!$A$16:$K$1015,6,FALSE))</f>
        <v xml:space="preserve"> </v>
      </c>
      <c r="F860" s="204" t="str">
        <f ca="1">IF(($B860=" ")," ",VLOOKUP($B860,'C10 Entry Sheet'!$A$16:$K$1015,4,FALSE))</f>
        <v xml:space="preserve"> </v>
      </c>
      <c r="G860" s="204" t="str">
        <f ca="1">IF(($B860=" ")," ",VLOOKUP($B860,'C10 Entry Sheet'!$A$16:$K$1015,5,FALSE))</f>
        <v xml:space="preserve"> </v>
      </c>
      <c r="H860" s="209" t="str">
        <f ca="1">IF(($B860=" "),"",VLOOKUP($B860,'C10 Entry Sheet'!$A$16:$K$1015,7,FALSE))</f>
        <v/>
      </c>
      <c r="I860" s="205" t="str">
        <f ca="1">IF(($B860=" ")," ",VLOOKUP($B860,'C10 Entry Sheet'!$A$16:$K$1015,8,FALSE))</f>
        <v xml:space="preserve"> </v>
      </c>
      <c r="J860" s="205" t="str">
        <f ca="1">IF(($B860=" ")," ",VLOOKUP($B860,'C10 Entry Sheet'!$A$16:$K$1015,9,FALSE))</f>
        <v xml:space="preserve"> </v>
      </c>
      <c r="K860" s="205" t="str">
        <f ca="1">IF(($B860=" ")," ",VLOOKUP($B860,'C10 Entry Sheet'!$A$16:$K$1015,10,FALSE))</f>
        <v xml:space="preserve"> </v>
      </c>
      <c r="L860" s="209" t="str">
        <f t="shared" ca="1" si="34"/>
        <v/>
      </c>
      <c r="M860" s="318" t="str">
        <f t="shared" ca="1" si="34"/>
        <v/>
      </c>
      <c r="N860" s="322" t="str">
        <f ca="1">IF(($B860=" ")," ",VLOOKUP($B860,'C10 Entry Sheet'!$A$16:$K$1015,11,FALSE))</f>
        <v xml:space="preserve"> </v>
      </c>
    </row>
    <row r="861" spans="1:14" ht="21.75" hidden="1" customHeight="1">
      <c r="A861" s="311">
        <f t="shared" si="33"/>
        <v>845</v>
      </c>
      <c r="B861" s="202" t="str">
        <f ca="1">IF(ISBLANK('C10 Entry Sheet'!A860)," ",CELL("contents",'C10 Entry Sheet'!A860))</f>
        <v xml:space="preserve"> </v>
      </c>
      <c r="C861" s="203" t="str">
        <f ca="1">IF(($B861=" ")," ",VLOOKUP($B861,'C10 Entry Sheet'!$A$16:$K$1015,2,FALSE))</f>
        <v xml:space="preserve"> </v>
      </c>
      <c r="D861" s="203" t="str">
        <f ca="1">IF(($B861=" ")," ",VLOOKUP($B861,'C10 Entry Sheet'!$A$16:$K$1015,3,FALSE))</f>
        <v xml:space="preserve"> </v>
      </c>
      <c r="E861" s="204" t="str">
        <f ca="1">IF(($B861=" ")," ",VLOOKUP($B861,'C10 Entry Sheet'!$A$16:$K$1015,6,FALSE))</f>
        <v xml:space="preserve"> </v>
      </c>
      <c r="F861" s="204" t="str">
        <f ca="1">IF(($B861=" ")," ",VLOOKUP($B861,'C10 Entry Sheet'!$A$16:$K$1015,4,FALSE))</f>
        <v xml:space="preserve"> </v>
      </c>
      <c r="G861" s="204" t="str">
        <f ca="1">IF(($B861=" ")," ",VLOOKUP($B861,'C10 Entry Sheet'!$A$16:$K$1015,5,FALSE))</f>
        <v xml:space="preserve"> </v>
      </c>
      <c r="H861" s="209" t="str">
        <f ca="1">IF(($B861=" "),"",VLOOKUP($B861,'C10 Entry Sheet'!$A$16:$K$1015,7,FALSE))</f>
        <v/>
      </c>
      <c r="I861" s="205" t="str">
        <f ca="1">IF(($B861=" ")," ",VLOOKUP($B861,'C10 Entry Sheet'!$A$16:$K$1015,8,FALSE))</f>
        <v xml:space="preserve"> </v>
      </c>
      <c r="J861" s="205" t="str">
        <f ca="1">IF(($B861=" ")," ",VLOOKUP($B861,'C10 Entry Sheet'!$A$16:$K$1015,9,FALSE))</f>
        <v xml:space="preserve"> </v>
      </c>
      <c r="K861" s="205" t="str">
        <f ca="1">IF(($B861=" ")," ",VLOOKUP($B861,'C10 Entry Sheet'!$A$16:$K$1015,10,FALSE))</f>
        <v xml:space="preserve"> </v>
      </c>
      <c r="L861" s="209" t="str">
        <f t="shared" ca="1" si="34"/>
        <v/>
      </c>
      <c r="M861" s="318" t="str">
        <f t="shared" ca="1" si="34"/>
        <v/>
      </c>
      <c r="N861" s="322" t="str">
        <f ca="1">IF(($B861=" ")," ",VLOOKUP($B861,'C10 Entry Sheet'!$A$16:$K$1015,11,FALSE))</f>
        <v xml:space="preserve"> </v>
      </c>
    </row>
    <row r="862" spans="1:14" ht="21.75" hidden="1" customHeight="1">
      <c r="A862" s="311">
        <f t="shared" si="33"/>
        <v>846</v>
      </c>
      <c r="B862" s="202" t="str">
        <f ca="1">IF(ISBLANK('C10 Entry Sheet'!A861)," ",CELL("contents",'C10 Entry Sheet'!A861))</f>
        <v xml:space="preserve"> </v>
      </c>
      <c r="C862" s="203" t="str">
        <f ca="1">IF(($B862=" ")," ",VLOOKUP($B862,'C10 Entry Sheet'!$A$16:$K$1015,2,FALSE))</f>
        <v xml:space="preserve"> </v>
      </c>
      <c r="D862" s="203" t="str">
        <f ca="1">IF(($B862=" ")," ",VLOOKUP($B862,'C10 Entry Sheet'!$A$16:$K$1015,3,FALSE))</f>
        <v xml:space="preserve"> </v>
      </c>
      <c r="E862" s="204" t="str">
        <f ca="1">IF(($B862=" ")," ",VLOOKUP($B862,'C10 Entry Sheet'!$A$16:$K$1015,6,FALSE))</f>
        <v xml:space="preserve"> </v>
      </c>
      <c r="F862" s="204" t="str">
        <f ca="1">IF(($B862=" ")," ",VLOOKUP($B862,'C10 Entry Sheet'!$A$16:$K$1015,4,FALSE))</f>
        <v xml:space="preserve"> </v>
      </c>
      <c r="G862" s="204" t="str">
        <f ca="1">IF(($B862=" ")," ",VLOOKUP($B862,'C10 Entry Sheet'!$A$16:$K$1015,5,FALSE))</f>
        <v xml:space="preserve"> </v>
      </c>
      <c r="H862" s="209" t="str">
        <f ca="1">IF(($B862=" "),"",VLOOKUP($B862,'C10 Entry Sheet'!$A$16:$K$1015,7,FALSE))</f>
        <v/>
      </c>
      <c r="I862" s="205" t="str">
        <f ca="1">IF(($B862=" ")," ",VLOOKUP($B862,'C10 Entry Sheet'!$A$16:$K$1015,8,FALSE))</f>
        <v xml:space="preserve"> </v>
      </c>
      <c r="J862" s="205" t="str">
        <f ca="1">IF(($B862=" ")," ",VLOOKUP($B862,'C10 Entry Sheet'!$A$16:$K$1015,9,FALSE))</f>
        <v xml:space="preserve"> </v>
      </c>
      <c r="K862" s="205" t="str">
        <f ca="1">IF(($B862=" ")," ",VLOOKUP($B862,'C10 Entry Sheet'!$A$16:$K$1015,10,FALSE))</f>
        <v xml:space="preserve"> </v>
      </c>
      <c r="L862" s="209" t="str">
        <f t="shared" ca="1" si="34"/>
        <v/>
      </c>
      <c r="M862" s="318" t="str">
        <f t="shared" ca="1" si="34"/>
        <v/>
      </c>
      <c r="N862" s="322" t="str">
        <f ca="1">IF(($B862=" ")," ",VLOOKUP($B862,'C10 Entry Sheet'!$A$16:$K$1015,11,FALSE))</f>
        <v xml:space="preserve"> </v>
      </c>
    </row>
    <row r="863" spans="1:14" ht="21.75" hidden="1" customHeight="1">
      <c r="A863" s="311">
        <f t="shared" si="33"/>
        <v>847</v>
      </c>
      <c r="B863" s="202" t="str">
        <f ca="1">IF(ISBLANK('C10 Entry Sheet'!A862)," ",CELL("contents",'C10 Entry Sheet'!A862))</f>
        <v xml:space="preserve"> </v>
      </c>
      <c r="C863" s="203" t="str">
        <f ca="1">IF(($B863=" ")," ",VLOOKUP($B863,'C10 Entry Sheet'!$A$16:$K$1015,2,FALSE))</f>
        <v xml:space="preserve"> </v>
      </c>
      <c r="D863" s="203" t="str">
        <f ca="1">IF(($B863=" ")," ",VLOOKUP($B863,'C10 Entry Sheet'!$A$16:$K$1015,3,FALSE))</f>
        <v xml:space="preserve"> </v>
      </c>
      <c r="E863" s="204" t="str">
        <f ca="1">IF(($B863=" ")," ",VLOOKUP($B863,'C10 Entry Sheet'!$A$16:$K$1015,6,FALSE))</f>
        <v xml:space="preserve"> </v>
      </c>
      <c r="F863" s="204" t="str">
        <f ca="1">IF(($B863=" ")," ",VLOOKUP($B863,'C10 Entry Sheet'!$A$16:$K$1015,4,FALSE))</f>
        <v xml:space="preserve"> </v>
      </c>
      <c r="G863" s="204" t="str">
        <f ca="1">IF(($B863=" ")," ",VLOOKUP($B863,'C10 Entry Sheet'!$A$16:$K$1015,5,FALSE))</f>
        <v xml:space="preserve"> </v>
      </c>
      <c r="H863" s="209" t="str">
        <f ca="1">IF(($B863=" "),"",VLOOKUP($B863,'C10 Entry Sheet'!$A$16:$K$1015,7,FALSE))</f>
        <v/>
      </c>
      <c r="I863" s="205" t="str">
        <f ca="1">IF(($B863=" ")," ",VLOOKUP($B863,'C10 Entry Sheet'!$A$16:$K$1015,8,FALSE))</f>
        <v xml:space="preserve"> </v>
      </c>
      <c r="J863" s="205" t="str">
        <f ca="1">IF(($B863=" ")," ",VLOOKUP($B863,'C10 Entry Sheet'!$A$16:$K$1015,9,FALSE))</f>
        <v xml:space="preserve"> </v>
      </c>
      <c r="K863" s="205" t="str">
        <f ca="1">IF(($B863=" ")," ",VLOOKUP($B863,'C10 Entry Sheet'!$A$16:$K$1015,10,FALSE))</f>
        <v xml:space="preserve"> </v>
      </c>
      <c r="L863" s="209" t="str">
        <f t="shared" ca="1" si="34"/>
        <v/>
      </c>
      <c r="M863" s="318" t="str">
        <f t="shared" ca="1" si="34"/>
        <v/>
      </c>
      <c r="N863" s="322" t="str">
        <f ca="1">IF(($B863=" ")," ",VLOOKUP($B863,'C10 Entry Sheet'!$A$16:$K$1015,11,FALSE))</f>
        <v xml:space="preserve"> </v>
      </c>
    </row>
    <row r="864" spans="1:14" ht="21.75" hidden="1" customHeight="1">
      <c r="A864" s="311">
        <f t="shared" si="33"/>
        <v>848</v>
      </c>
      <c r="B864" s="202" t="str">
        <f ca="1">IF(ISBLANK('C10 Entry Sheet'!A863)," ",CELL("contents",'C10 Entry Sheet'!A863))</f>
        <v xml:space="preserve"> </v>
      </c>
      <c r="C864" s="203" t="str">
        <f ca="1">IF(($B864=" ")," ",VLOOKUP($B864,'C10 Entry Sheet'!$A$16:$K$1015,2,FALSE))</f>
        <v xml:space="preserve"> </v>
      </c>
      <c r="D864" s="203" t="str">
        <f ca="1">IF(($B864=" ")," ",VLOOKUP($B864,'C10 Entry Sheet'!$A$16:$K$1015,3,FALSE))</f>
        <v xml:space="preserve"> </v>
      </c>
      <c r="E864" s="204" t="str">
        <f ca="1">IF(($B864=" ")," ",VLOOKUP($B864,'C10 Entry Sheet'!$A$16:$K$1015,6,FALSE))</f>
        <v xml:space="preserve"> </v>
      </c>
      <c r="F864" s="204" t="str">
        <f ca="1">IF(($B864=" ")," ",VLOOKUP($B864,'C10 Entry Sheet'!$A$16:$K$1015,4,FALSE))</f>
        <v xml:space="preserve"> </v>
      </c>
      <c r="G864" s="204" t="str">
        <f ca="1">IF(($B864=" ")," ",VLOOKUP($B864,'C10 Entry Sheet'!$A$16:$K$1015,5,FALSE))</f>
        <v xml:space="preserve"> </v>
      </c>
      <c r="H864" s="209" t="str">
        <f ca="1">IF(($B864=" "),"",VLOOKUP($B864,'C10 Entry Sheet'!$A$16:$K$1015,7,FALSE))</f>
        <v/>
      </c>
      <c r="I864" s="205" t="str">
        <f ca="1">IF(($B864=" ")," ",VLOOKUP($B864,'C10 Entry Sheet'!$A$16:$K$1015,8,FALSE))</f>
        <v xml:space="preserve"> </v>
      </c>
      <c r="J864" s="205" t="str">
        <f ca="1">IF(($B864=" ")," ",VLOOKUP($B864,'C10 Entry Sheet'!$A$16:$K$1015,9,FALSE))</f>
        <v xml:space="preserve"> </v>
      </c>
      <c r="K864" s="205" t="str">
        <f ca="1">IF(($B864=" ")," ",VLOOKUP($B864,'C10 Entry Sheet'!$A$16:$K$1015,10,FALSE))</f>
        <v xml:space="preserve"> </v>
      </c>
      <c r="L864" s="209" t="str">
        <f t="shared" ca="1" si="34"/>
        <v/>
      </c>
      <c r="M864" s="318" t="str">
        <f t="shared" ca="1" si="34"/>
        <v/>
      </c>
      <c r="N864" s="322" t="str">
        <f ca="1">IF(($B864=" ")," ",VLOOKUP($B864,'C10 Entry Sheet'!$A$16:$K$1015,11,FALSE))</f>
        <v xml:space="preserve"> </v>
      </c>
    </row>
    <row r="865" spans="1:14" ht="21.75" hidden="1" customHeight="1">
      <c r="A865" s="311">
        <f t="shared" si="33"/>
        <v>849</v>
      </c>
      <c r="B865" s="202" t="str">
        <f ca="1">IF(ISBLANK('C10 Entry Sheet'!A864)," ",CELL("contents",'C10 Entry Sheet'!A864))</f>
        <v xml:space="preserve"> </v>
      </c>
      <c r="C865" s="203" t="str">
        <f ca="1">IF(($B865=" ")," ",VLOOKUP($B865,'C10 Entry Sheet'!$A$16:$K$1015,2,FALSE))</f>
        <v xml:space="preserve"> </v>
      </c>
      <c r="D865" s="203" t="str">
        <f ca="1">IF(($B865=" ")," ",VLOOKUP($B865,'C10 Entry Sheet'!$A$16:$K$1015,3,FALSE))</f>
        <v xml:space="preserve"> </v>
      </c>
      <c r="E865" s="204" t="str">
        <f ca="1">IF(($B865=" ")," ",VLOOKUP($B865,'C10 Entry Sheet'!$A$16:$K$1015,6,FALSE))</f>
        <v xml:space="preserve"> </v>
      </c>
      <c r="F865" s="204" t="str">
        <f ca="1">IF(($B865=" ")," ",VLOOKUP($B865,'C10 Entry Sheet'!$A$16:$K$1015,4,FALSE))</f>
        <v xml:space="preserve"> </v>
      </c>
      <c r="G865" s="204" t="str">
        <f ca="1">IF(($B865=" ")," ",VLOOKUP($B865,'C10 Entry Sheet'!$A$16:$K$1015,5,FALSE))</f>
        <v xml:space="preserve"> </v>
      </c>
      <c r="H865" s="209" t="str">
        <f ca="1">IF(($B865=" "),"",VLOOKUP($B865,'C10 Entry Sheet'!$A$16:$K$1015,7,FALSE))</f>
        <v/>
      </c>
      <c r="I865" s="205" t="str">
        <f ca="1">IF(($B865=" ")," ",VLOOKUP($B865,'C10 Entry Sheet'!$A$16:$K$1015,8,FALSE))</f>
        <v xml:space="preserve"> </v>
      </c>
      <c r="J865" s="205" t="str">
        <f ca="1">IF(($B865=" ")," ",VLOOKUP($B865,'C10 Entry Sheet'!$A$16:$K$1015,9,FALSE))</f>
        <v xml:space="preserve"> </v>
      </c>
      <c r="K865" s="205" t="str">
        <f ca="1">IF(($B865=" ")," ",VLOOKUP($B865,'C10 Entry Sheet'!$A$16:$K$1015,10,FALSE))</f>
        <v xml:space="preserve"> </v>
      </c>
      <c r="L865" s="209" t="str">
        <f t="shared" ca="1" si="34"/>
        <v/>
      </c>
      <c r="M865" s="318" t="str">
        <f t="shared" ca="1" si="34"/>
        <v/>
      </c>
      <c r="N865" s="322" t="str">
        <f ca="1">IF(($B865=" ")," ",VLOOKUP($B865,'C10 Entry Sheet'!$A$16:$K$1015,11,FALSE))</f>
        <v xml:space="preserve"> </v>
      </c>
    </row>
    <row r="866" spans="1:14" ht="21.75" hidden="1" customHeight="1">
      <c r="A866" s="311">
        <f t="shared" si="33"/>
        <v>850</v>
      </c>
      <c r="B866" s="202" t="str">
        <f ca="1">IF(ISBLANK('C10 Entry Sheet'!A865)," ",CELL("contents",'C10 Entry Sheet'!A865))</f>
        <v xml:space="preserve"> </v>
      </c>
      <c r="C866" s="203" t="str">
        <f ca="1">IF(($B866=" ")," ",VLOOKUP($B866,'C10 Entry Sheet'!$A$16:$K$1015,2,FALSE))</f>
        <v xml:space="preserve"> </v>
      </c>
      <c r="D866" s="203" t="str">
        <f ca="1">IF(($B866=" ")," ",VLOOKUP($B866,'C10 Entry Sheet'!$A$16:$K$1015,3,FALSE))</f>
        <v xml:space="preserve"> </v>
      </c>
      <c r="E866" s="204" t="str">
        <f ca="1">IF(($B866=" ")," ",VLOOKUP($B866,'C10 Entry Sheet'!$A$16:$K$1015,6,FALSE))</f>
        <v xml:space="preserve"> </v>
      </c>
      <c r="F866" s="204" t="str">
        <f ca="1">IF(($B866=" ")," ",VLOOKUP($B866,'C10 Entry Sheet'!$A$16:$K$1015,4,FALSE))</f>
        <v xml:space="preserve"> </v>
      </c>
      <c r="G866" s="204" t="str">
        <f ca="1">IF(($B866=" ")," ",VLOOKUP($B866,'C10 Entry Sheet'!$A$16:$K$1015,5,FALSE))</f>
        <v xml:space="preserve"> </v>
      </c>
      <c r="H866" s="209" t="str">
        <f ca="1">IF(($B866=" "),"",VLOOKUP($B866,'C10 Entry Sheet'!$A$16:$K$1015,7,FALSE))</f>
        <v/>
      </c>
      <c r="I866" s="205" t="str">
        <f ca="1">IF(($B866=" ")," ",VLOOKUP($B866,'C10 Entry Sheet'!$A$16:$K$1015,8,FALSE))</f>
        <v xml:space="preserve"> </v>
      </c>
      <c r="J866" s="205" t="str">
        <f ca="1">IF(($B866=" ")," ",VLOOKUP($B866,'C10 Entry Sheet'!$A$16:$K$1015,9,FALSE))</f>
        <v xml:space="preserve"> </v>
      </c>
      <c r="K866" s="205" t="str">
        <f ca="1">IF(($B866=" ")," ",VLOOKUP($B866,'C10 Entry Sheet'!$A$16:$K$1015,10,FALSE))</f>
        <v xml:space="preserve"> </v>
      </c>
      <c r="L866" s="209" t="str">
        <f t="shared" ca="1" si="34"/>
        <v/>
      </c>
      <c r="M866" s="318" t="str">
        <f t="shared" ca="1" si="34"/>
        <v/>
      </c>
      <c r="N866" s="322" t="str">
        <f ca="1">IF(($B866=" ")," ",VLOOKUP($B866,'C10 Entry Sheet'!$A$16:$K$1015,11,FALSE))</f>
        <v xml:space="preserve"> </v>
      </c>
    </row>
    <row r="867" spans="1:14" ht="21.75" hidden="1" customHeight="1">
      <c r="A867" s="311">
        <f t="shared" si="33"/>
        <v>851</v>
      </c>
      <c r="B867" s="202" t="str">
        <f ca="1">IF(ISBLANK('C10 Entry Sheet'!A866)," ",CELL("contents",'C10 Entry Sheet'!A866))</f>
        <v xml:space="preserve"> </v>
      </c>
      <c r="C867" s="203" t="str">
        <f ca="1">IF(($B867=" ")," ",VLOOKUP($B867,'C10 Entry Sheet'!$A$16:$K$1015,2,FALSE))</f>
        <v xml:space="preserve"> </v>
      </c>
      <c r="D867" s="203" t="str">
        <f ca="1">IF(($B867=" ")," ",VLOOKUP($B867,'C10 Entry Sheet'!$A$16:$K$1015,3,FALSE))</f>
        <v xml:space="preserve"> </v>
      </c>
      <c r="E867" s="204" t="str">
        <f ca="1">IF(($B867=" ")," ",VLOOKUP($B867,'C10 Entry Sheet'!$A$16:$K$1015,6,FALSE))</f>
        <v xml:space="preserve"> </v>
      </c>
      <c r="F867" s="204" t="str">
        <f ca="1">IF(($B867=" ")," ",VLOOKUP($B867,'C10 Entry Sheet'!$A$16:$K$1015,4,FALSE))</f>
        <v xml:space="preserve"> </v>
      </c>
      <c r="G867" s="204" t="str">
        <f ca="1">IF(($B867=" ")," ",VLOOKUP($B867,'C10 Entry Sheet'!$A$16:$K$1015,5,FALSE))</f>
        <v xml:space="preserve"> </v>
      </c>
      <c r="H867" s="209" t="str">
        <f ca="1">IF(($B867=" "),"",VLOOKUP($B867,'C10 Entry Sheet'!$A$16:$K$1015,7,FALSE))</f>
        <v/>
      </c>
      <c r="I867" s="205" t="str">
        <f ca="1">IF(($B867=" ")," ",VLOOKUP($B867,'C10 Entry Sheet'!$A$16:$K$1015,8,FALSE))</f>
        <v xml:space="preserve"> </v>
      </c>
      <c r="J867" s="205" t="str">
        <f ca="1">IF(($B867=" ")," ",VLOOKUP($B867,'C10 Entry Sheet'!$A$16:$K$1015,9,FALSE))</f>
        <v xml:space="preserve"> </v>
      </c>
      <c r="K867" s="205" t="str">
        <f ca="1">IF(($B867=" ")," ",VLOOKUP($B867,'C10 Entry Sheet'!$A$16:$K$1015,10,FALSE))</f>
        <v xml:space="preserve"> </v>
      </c>
      <c r="L867" s="209" t="str">
        <f t="shared" ca="1" si="34"/>
        <v/>
      </c>
      <c r="M867" s="318" t="str">
        <f t="shared" ca="1" si="34"/>
        <v/>
      </c>
      <c r="N867" s="322" t="str">
        <f ca="1">IF(($B867=" ")," ",VLOOKUP($B867,'C10 Entry Sheet'!$A$16:$K$1015,11,FALSE))</f>
        <v xml:space="preserve"> </v>
      </c>
    </row>
    <row r="868" spans="1:14" ht="21.75" hidden="1" customHeight="1">
      <c r="A868" s="311">
        <f t="shared" si="33"/>
        <v>852</v>
      </c>
      <c r="B868" s="202" t="str">
        <f ca="1">IF(ISBLANK('C10 Entry Sheet'!A867)," ",CELL("contents",'C10 Entry Sheet'!A867))</f>
        <v xml:space="preserve"> </v>
      </c>
      <c r="C868" s="203" t="str">
        <f ca="1">IF(($B868=" ")," ",VLOOKUP($B868,'C10 Entry Sheet'!$A$16:$K$1015,2,FALSE))</f>
        <v xml:space="preserve"> </v>
      </c>
      <c r="D868" s="203" t="str">
        <f ca="1">IF(($B868=" ")," ",VLOOKUP($B868,'C10 Entry Sheet'!$A$16:$K$1015,3,FALSE))</f>
        <v xml:space="preserve"> </v>
      </c>
      <c r="E868" s="204" t="str">
        <f ca="1">IF(($B868=" ")," ",VLOOKUP($B868,'C10 Entry Sheet'!$A$16:$K$1015,6,FALSE))</f>
        <v xml:space="preserve"> </v>
      </c>
      <c r="F868" s="204" t="str">
        <f ca="1">IF(($B868=" ")," ",VLOOKUP($B868,'C10 Entry Sheet'!$A$16:$K$1015,4,FALSE))</f>
        <v xml:space="preserve"> </v>
      </c>
      <c r="G868" s="204" t="str">
        <f ca="1">IF(($B868=" ")," ",VLOOKUP($B868,'C10 Entry Sheet'!$A$16:$K$1015,5,FALSE))</f>
        <v xml:space="preserve"> </v>
      </c>
      <c r="H868" s="209" t="str">
        <f ca="1">IF(($B868=" "),"",VLOOKUP($B868,'C10 Entry Sheet'!$A$16:$K$1015,7,FALSE))</f>
        <v/>
      </c>
      <c r="I868" s="205" t="str">
        <f ca="1">IF(($B868=" ")," ",VLOOKUP($B868,'C10 Entry Sheet'!$A$16:$K$1015,8,FALSE))</f>
        <v xml:space="preserve"> </v>
      </c>
      <c r="J868" s="205" t="str">
        <f ca="1">IF(($B868=" ")," ",VLOOKUP($B868,'C10 Entry Sheet'!$A$16:$K$1015,9,FALSE))</f>
        <v xml:space="preserve"> </v>
      </c>
      <c r="K868" s="205" t="str">
        <f ca="1">IF(($B868=" ")," ",VLOOKUP($B868,'C10 Entry Sheet'!$A$16:$K$1015,10,FALSE))</f>
        <v xml:space="preserve"> </v>
      </c>
      <c r="L868" s="209" t="str">
        <f t="shared" ca="1" si="34"/>
        <v/>
      </c>
      <c r="M868" s="318" t="str">
        <f t="shared" ca="1" si="34"/>
        <v/>
      </c>
      <c r="N868" s="322" t="str">
        <f ca="1">IF(($B868=" ")," ",VLOOKUP($B868,'C10 Entry Sheet'!$A$16:$K$1015,11,FALSE))</f>
        <v xml:space="preserve"> </v>
      </c>
    </row>
    <row r="869" spans="1:14" ht="21.75" hidden="1" customHeight="1">
      <c r="A869" s="311">
        <f t="shared" si="33"/>
        <v>853</v>
      </c>
      <c r="B869" s="202" t="str">
        <f ca="1">IF(ISBLANK('C10 Entry Sheet'!A868)," ",CELL("contents",'C10 Entry Sheet'!A868))</f>
        <v xml:space="preserve"> </v>
      </c>
      <c r="C869" s="203" t="str">
        <f ca="1">IF(($B869=" ")," ",VLOOKUP($B869,'C10 Entry Sheet'!$A$16:$K$1015,2,FALSE))</f>
        <v xml:space="preserve"> </v>
      </c>
      <c r="D869" s="203" t="str">
        <f ca="1">IF(($B869=" ")," ",VLOOKUP($B869,'C10 Entry Sheet'!$A$16:$K$1015,3,FALSE))</f>
        <v xml:space="preserve"> </v>
      </c>
      <c r="E869" s="204" t="str">
        <f ca="1">IF(($B869=" ")," ",VLOOKUP($B869,'C10 Entry Sheet'!$A$16:$K$1015,6,FALSE))</f>
        <v xml:space="preserve"> </v>
      </c>
      <c r="F869" s="204" t="str">
        <f ca="1">IF(($B869=" ")," ",VLOOKUP($B869,'C10 Entry Sheet'!$A$16:$K$1015,4,FALSE))</f>
        <v xml:space="preserve"> </v>
      </c>
      <c r="G869" s="204" t="str">
        <f ca="1">IF(($B869=" ")," ",VLOOKUP($B869,'C10 Entry Sheet'!$A$16:$K$1015,5,FALSE))</f>
        <v xml:space="preserve"> </v>
      </c>
      <c r="H869" s="209" t="str">
        <f ca="1">IF(($B869=" "),"",VLOOKUP($B869,'C10 Entry Sheet'!$A$16:$K$1015,7,FALSE))</f>
        <v/>
      </c>
      <c r="I869" s="205" t="str">
        <f ca="1">IF(($B869=" ")," ",VLOOKUP($B869,'C10 Entry Sheet'!$A$16:$K$1015,8,FALSE))</f>
        <v xml:space="preserve"> </v>
      </c>
      <c r="J869" s="205" t="str">
        <f ca="1">IF(($B869=" ")," ",VLOOKUP($B869,'C10 Entry Sheet'!$A$16:$K$1015,9,FALSE))</f>
        <v xml:space="preserve"> </v>
      </c>
      <c r="K869" s="205" t="str">
        <f ca="1">IF(($B869=" ")," ",VLOOKUP($B869,'C10 Entry Sheet'!$A$16:$K$1015,10,FALSE))</f>
        <v xml:space="preserve"> </v>
      </c>
      <c r="L869" s="209" t="str">
        <f t="shared" ca="1" si="34"/>
        <v/>
      </c>
      <c r="M869" s="318" t="str">
        <f t="shared" ca="1" si="34"/>
        <v/>
      </c>
      <c r="N869" s="322" t="str">
        <f ca="1">IF(($B869=" ")," ",VLOOKUP($B869,'C10 Entry Sheet'!$A$16:$K$1015,11,FALSE))</f>
        <v xml:space="preserve"> </v>
      </c>
    </row>
    <row r="870" spans="1:14" ht="21.75" hidden="1" customHeight="1">
      <c r="A870" s="311">
        <f t="shared" si="33"/>
        <v>854</v>
      </c>
      <c r="B870" s="202" t="str">
        <f ca="1">IF(ISBLANK('C10 Entry Sheet'!A869)," ",CELL("contents",'C10 Entry Sheet'!A869))</f>
        <v xml:space="preserve"> </v>
      </c>
      <c r="C870" s="203" t="str">
        <f ca="1">IF(($B870=" ")," ",VLOOKUP($B870,'C10 Entry Sheet'!$A$16:$K$1015,2,FALSE))</f>
        <v xml:space="preserve"> </v>
      </c>
      <c r="D870" s="203" t="str">
        <f ca="1">IF(($B870=" ")," ",VLOOKUP($B870,'C10 Entry Sheet'!$A$16:$K$1015,3,FALSE))</f>
        <v xml:space="preserve"> </v>
      </c>
      <c r="E870" s="204" t="str">
        <f ca="1">IF(($B870=" ")," ",VLOOKUP($B870,'C10 Entry Sheet'!$A$16:$K$1015,6,FALSE))</f>
        <v xml:space="preserve"> </v>
      </c>
      <c r="F870" s="204" t="str">
        <f ca="1">IF(($B870=" ")," ",VLOOKUP($B870,'C10 Entry Sheet'!$A$16:$K$1015,4,FALSE))</f>
        <v xml:space="preserve"> </v>
      </c>
      <c r="G870" s="204" t="str">
        <f ca="1">IF(($B870=" ")," ",VLOOKUP($B870,'C10 Entry Sheet'!$A$16:$K$1015,5,FALSE))</f>
        <v xml:space="preserve"> </v>
      </c>
      <c r="H870" s="209" t="str">
        <f ca="1">IF(($B870=" "),"",VLOOKUP($B870,'C10 Entry Sheet'!$A$16:$K$1015,7,FALSE))</f>
        <v/>
      </c>
      <c r="I870" s="205" t="str">
        <f ca="1">IF(($B870=" ")," ",VLOOKUP($B870,'C10 Entry Sheet'!$A$16:$K$1015,8,FALSE))</f>
        <v xml:space="preserve"> </v>
      </c>
      <c r="J870" s="205" t="str">
        <f ca="1">IF(($B870=" ")," ",VLOOKUP($B870,'C10 Entry Sheet'!$A$16:$K$1015,9,FALSE))</f>
        <v xml:space="preserve"> </v>
      </c>
      <c r="K870" s="205" t="str">
        <f ca="1">IF(($B870=" ")," ",VLOOKUP($B870,'C10 Entry Sheet'!$A$16:$K$1015,10,FALSE))</f>
        <v xml:space="preserve"> </v>
      </c>
      <c r="L870" s="209" t="str">
        <f t="shared" ca="1" si="34"/>
        <v/>
      </c>
      <c r="M870" s="318" t="str">
        <f t="shared" ca="1" si="34"/>
        <v/>
      </c>
      <c r="N870" s="322" t="str">
        <f ca="1">IF(($B870=" ")," ",VLOOKUP($B870,'C10 Entry Sheet'!$A$16:$K$1015,11,FALSE))</f>
        <v xml:space="preserve"> </v>
      </c>
    </row>
    <row r="871" spans="1:14" ht="21.75" hidden="1" customHeight="1">
      <c r="A871" s="311">
        <f t="shared" si="33"/>
        <v>855</v>
      </c>
      <c r="B871" s="202" t="str">
        <f ca="1">IF(ISBLANK('C10 Entry Sheet'!A870)," ",CELL("contents",'C10 Entry Sheet'!A870))</f>
        <v xml:space="preserve"> </v>
      </c>
      <c r="C871" s="203" t="str">
        <f ca="1">IF(($B871=" ")," ",VLOOKUP($B871,'C10 Entry Sheet'!$A$16:$K$1015,2,FALSE))</f>
        <v xml:space="preserve"> </v>
      </c>
      <c r="D871" s="203" t="str">
        <f ca="1">IF(($B871=" ")," ",VLOOKUP($B871,'C10 Entry Sheet'!$A$16:$K$1015,3,FALSE))</f>
        <v xml:space="preserve"> </v>
      </c>
      <c r="E871" s="204" t="str">
        <f ca="1">IF(($B871=" ")," ",VLOOKUP($B871,'C10 Entry Sheet'!$A$16:$K$1015,6,FALSE))</f>
        <v xml:space="preserve"> </v>
      </c>
      <c r="F871" s="204" t="str">
        <f ca="1">IF(($B871=" ")," ",VLOOKUP($B871,'C10 Entry Sheet'!$A$16:$K$1015,4,FALSE))</f>
        <v xml:space="preserve"> </v>
      </c>
      <c r="G871" s="204" t="str">
        <f ca="1">IF(($B871=" ")," ",VLOOKUP($B871,'C10 Entry Sheet'!$A$16:$K$1015,5,FALSE))</f>
        <v xml:space="preserve"> </v>
      </c>
      <c r="H871" s="209" t="str">
        <f ca="1">IF(($B871=" "),"",VLOOKUP($B871,'C10 Entry Sheet'!$A$16:$K$1015,7,FALSE))</f>
        <v/>
      </c>
      <c r="I871" s="205" t="str">
        <f ca="1">IF(($B871=" ")," ",VLOOKUP($B871,'C10 Entry Sheet'!$A$16:$K$1015,8,FALSE))</f>
        <v xml:space="preserve"> </v>
      </c>
      <c r="J871" s="205" t="str">
        <f ca="1">IF(($B871=" ")," ",VLOOKUP($B871,'C10 Entry Sheet'!$A$16:$K$1015,9,FALSE))</f>
        <v xml:space="preserve"> </v>
      </c>
      <c r="K871" s="205" t="str">
        <f ca="1">IF(($B871=" ")," ",VLOOKUP($B871,'C10 Entry Sheet'!$A$16:$K$1015,10,FALSE))</f>
        <v xml:space="preserve"> </v>
      </c>
      <c r="L871" s="209" t="str">
        <f t="shared" ca="1" si="34"/>
        <v/>
      </c>
      <c r="M871" s="318" t="str">
        <f t="shared" ca="1" si="34"/>
        <v/>
      </c>
      <c r="N871" s="322" t="str">
        <f ca="1">IF(($B871=" ")," ",VLOOKUP($B871,'C10 Entry Sheet'!$A$16:$K$1015,11,FALSE))</f>
        <v xml:space="preserve"> </v>
      </c>
    </row>
    <row r="872" spans="1:14" ht="21.75" hidden="1" customHeight="1">
      <c r="A872" s="311">
        <f t="shared" si="33"/>
        <v>856</v>
      </c>
      <c r="B872" s="202" t="str">
        <f ca="1">IF(ISBLANK('C10 Entry Sheet'!A871)," ",CELL("contents",'C10 Entry Sheet'!A871))</f>
        <v xml:space="preserve"> </v>
      </c>
      <c r="C872" s="203" t="str">
        <f ca="1">IF(($B872=" ")," ",VLOOKUP($B872,'C10 Entry Sheet'!$A$16:$K$1015,2,FALSE))</f>
        <v xml:space="preserve"> </v>
      </c>
      <c r="D872" s="203" t="str">
        <f ca="1">IF(($B872=" ")," ",VLOOKUP($B872,'C10 Entry Sheet'!$A$16:$K$1015,3,FALSE))</f>
        <v xml:space="preserve"> </v>
      </c>
      <c r="E872" s="204" t="str">
        <f ca="1">IF(($B872=" ")," ",VLOOKUP($B872,'C10 Entry Sheet'!$A$16:$K$1015,6,FALSE))</f>
        <v xml:space="preserve"> </v>
      </c>
      <c r="F872" s="204" t="str">
        <f ca="1">IF(($B872=" ")," ",VLOOKUP($B872,'C10 Entry Sheet'!$A$16:$K$1015,4,FALSE))</f>
        <v xml:space="preserve"> </v>
      </c>
      <c r="G872" s="204" t="str">
        <f ca="1">IF(($B872=" ")," ",VLOOKUP($B872,'C10 Entry Sheet'!$A$16:$K$1015,5,FALSE))</f>
        <v xml:space="preserve"> </v>
      </c>
      <c r="H872" s="209" t="str">
        <f ca="1">IF(($B872=" "),"",VLOOKUP($B872,'C10 Entry Sheet'!$A$16:$K$1015,7,FALSE))</f>
        <v/>
      </c>
      <c r="I872" s="205" t="str">
        <f ca="1">IF(($B872=" ")," ",VLOOKUP($B872,'C10 Entry Sheet'!$A$16:$K$1015,8,FALSE))</f>
        <v xml:space="preserve"> </v>
      </c>
      <c r="J872" s="205" t="str">
        <f ca="1">IF(($B872=" ")," ",VLOOKUP($B872,'C10 Entry Sheet'!$A$16:$K$1015,9,FALSE))</f>
        <v xml:space="preserve"> </v>
      </c>
      <c r="K872" s="205" t="str">
        <f ca="1">IF(($B872=" ")," ",VLOOKUP($B872,'C10 Entry Sheet'!$A$16:$K$1015,10,FALSE))</f>
        <v xml:space="preserve"> </v>
      </c>
      <c r="L872" s="209" t="str">
        <f t="shared" ca="1" si="34"/>
        <v/>
      </c>
      <c r="M872" s="318" t="str">
        <f t="shared" ca="1" si="34"/>
        <v/>
      </c>
      <c r="N872" s="322" t="str">
        <f ca="1">IF(($B872=" ")," ",VLOOKUP($B872,'C10 Entry Sheet'!$A$16:$K$1015,11,FALSE))</f>
        <v xml:space="preserve"> </v>
      </c>
    </row>
    <row r="873" spans="1:14" ht="21.75" hidden="1" customHeight="1">
      <c r="A873" s="311">
        <f t="shared" si="33"/>
        <v>857</v>
      </c>
      <c r="B873" s="202" t="str">
        <f ca="1">IF(ISBLANK('C10 Entry Sheet'!A872)," ",CELL("contents",'C10 Entry Sheet'!A872))</f>
        <v xml:space="preserve"> </v>
      </c>
      <c r="C873" s="203" t="str">
        <f ca="1">IF(($B873=" ")," ",VLOOKUP($B873,'C10 Entry Sheet'!$A$16:$K$1015,2,FALSE))</f>
        <v xml:space="preserve"> </v>
      </c>
      <c r="D873" s="203" t="str">
        <f ca="1">IF(($B873=" ")," ",VLOOKUP($B873,'C10 Entry Sheet'!$A$16:$K$1015,3,FALSE))</f>
        <v xml:space="preserve"> </v>
      </c>
      <c r="E873" s="204" t="str">
        <f ca="1">IF(($B873=" ")," ",VLOOKUP($B873,'C10 Entry Sheet'!$A$16:$K$1015,6,FALSE))</f>
        <v xml:space="preserve"> </v>
      </c>
      <c r="F873" s="204" t="str">
        <f ca="1">IF(($B873=" ")," ",VLOOKUP($B873,'C10 Entry Sheet'!$A$16:$K$1015,4,FALSE))</f>
        <v xml:space="preserve"> </v>
      </c>
      <c r="G873" s="204" t="str">
        <f ca="1">IF(($B873=" ")," ",VLOOKUP($B873,'C10 Entry Sheet'!$A$16:$K$1015,5,FALSE))</f>
        <v xml:space="preserve"> </v>
      </c>
      <c r="H873" s="209" t="str">
        <f ca="1">IF(($B873=" "),"",VLOOKUP($B873,'C10 Entry Sheet'!$A$16:$K$1015,7,FALSE))</f>
        <v/>
      </c>
      <c r="I873" s="205" t="str">
        <f ca="1">IF(($B873=" ")," ",VLOOKUP($B873,'C10 Entry Sheet'!$A$16:$K$1015,8,FALSE))</f>
        <v xml:space="preserve"> </v>
      </c>
      <c r="J873" s="205" t="str">
        <f ca="1">IF(($B873=" ")," ",VLOOKUP($B873,'C10 Entry Sheet'!$A$16:$K$1015,9,FALSE))</f>
        <v xml:space="preserve"> </v>
      </c>
      <c r="K873" s="205" t="str">
        <f ca="1">IF(($B873=" ")," ",VLOOKUP($B873,'C10 Entry Sheet'!$A$16:$K$1015,10,FALSE))</f>
        <v xml:space="preserve"> </v>
      </c>
      <c r="L873" s="209" t="str">
        <f t="shared" ca="1" si="34"/>
        <v/>
      </c>
      <c r="M873" s="318" t="str">
        <f t="shared" ca="1" si="34"/>
        <v/>
      </c>
      <c r="N873" s="322" t="str">
        <f ca="1">IF(($B873=" ")," ",VLOOKUP($B873,'C10 Entry Sheet'!$A$16:$K$1015,11,FALSE))</f>
        <v xml:space="preserve"> </v>
      </c>
    </row>
    <row r="874" spans="1:14" ht="21.75" hidden="1" customHeight="1">
      <c r="A874" s="311">
        <f t="shared" si="33"/>
        <v>858</v>
      </c>
      <c r="B874" s="202" t="str">
        <f ca="1">IF(ISBLANK('C10 Entry Sheet'!A873)," ",CELL("contents",'C10 Entry Sheet'!A873))</f>
        <v xml:space="preserve"> </v>
      </c>
      <c r="C874" s="203" t="str">
        <f ca="1">IF(($B874=" ")," ",VLOOKUP($B874,'C10 Entry Sheet'!$A$16:$K$1015,2,FALSE))</f>
        <v xml:space="preserve"> </v>
      </c>
      <c r="D874" s="203" t="str">
        <f ca="1">IF(($B874=" ")," ",VLOOKUP($B874,'C10 Entry Sheet'!$A$16:$K$1015,3,FALSE))</f>
        <v xml:space="preserve"> </v>
      </c>
      <c r="E874" s="204" t="str">
        <f ca="1">IF(($B874=" ")," ",VLOOKUP($B874,'C10 Entry Sheet'!$A$16:$K$1015,6,FALSE))</f>
        <v xml:space="preserve"> </v>
      </c>
      <c r="F874" s="204" t="str">
        <f ca="1">IF(($B874=" ")," ",VLOOKUP($B874,'C10 Entry Sheet'!$A$16:$K$1015,4,FALSE))</f>
        <v xml:space="preserve"> </v>
      </c>
      <c r="G874" s="204" t="str">
        <f ca="1">IF(($B874=" ")," ",VLOOKUP($B874,'C10 Entry Sheet'!$A$16:$K$1015,5,FALSE))</f>
        <v xml:space="preserve"> </v>
      </c>
      <c r="H874" s="209" t="str">
        <f ca="1">IF(($B874=" "),"",VLOOKUP($B874,'C10 Entry Sheet'!$A$16:$K$1015,7,FALSE))</f>
        <v/>
      </c>
      <c r="I874" s="205" t="str">
        <f ca="1">IF(($B874=" ")," ",VLOOKUP($B874,'C10 Entry Sheet'!$A$16:$K$1015,8,FALSE))</f>
        <v xml:space="preserve"> </v>
      </c>
      <c r="J874" s="205" t="str">
        <f ca="1">IF(($B874=" ")," ",VLOOKUP($B874,'C10 Entry Sheet'!$A$16:$K$1015,9,FALSE))</f>
        <v xml:space="preserve"> </v>
      </c>
      <c r="K874" s="205" t="str">
        <f ca="1">IF(($B874=" ")," ",VLOOKUP($B874,'C10 Entry Sheet'!$A$16:$K$1015,10,FALSE))</f>
        <v xml:space="preserve"> </v>
      </c>
      <c r="L874" s="209" t="str">
        <f t="shared" ca="1" si="34"/>
        <v/>
      </c>
      <c r="M874" s="318" t="str">
        <f t="shared" ca="1" si="34"/>
        <v/>
      </c>
      <c r="N874" s="322" t="str">
        <f ca="1">IF(($B874=" ")," ",VLOOKUP($B874,'C10 Entry Sheet'!$A$16:$K$1015,11,FALSE))</f>
        <v xml:space="preserve"> </v>
      </c>
    </row>
    <row r="875" spans="1:14" ht="21.75" hidden="1" customHeight="1">
      <c r="A875" s="311">
        <f t="shared" si="33"/>
        <v>859</v>
      </c>
      <c r="B875" s="202" t="str">
        <f ca="1">IF(ISBLANK('C10 Entry Sheet'!A874)," ",CELL("contents",'C10 Entry Sheet'!A874))</f>
        <v xml:space="preserve"> </v>
      </c>
      <c r="C875" s="203" t="str">
        <f ca="1">IF(($B875=" ")," ",VLOOKUP($B875,'C10 Entry Sheet'!$A$16:$K$1015,2,FALSE))</f>
        <v xml:space="preserve"> </v>
      </c>
      <c r="D875" s="203" t="str">
        <f ca="1">IF(($B875=" ")," ",VLOOKUP($B875,'C10 Entry Sheet'!$A$16:$K$1015,3,FALSE))</f>
        <v xml:space="preserve"> </v>
      </c>
      <c r="E875" s="204" t="str">
        <f ca="1">IF(($B875=" ")," ",VLOOKUP($B875,'C10 Entry Sheet'!$A$16:$K$1015,6,FALSE))</f>
        <v xml:space="preserve"> </v>
      </c>
      <c r="F875" s="204" t="str">
        <f ca="1">IF(($B875=" ")," ",VLOOKUP($B875,'C10 Entry Sheet'!$A$16:$K$1015,4,FALSE))</f>
        <v xml:space="preserve"> </v>
      </c>
      <c r="G875" s="204" t="str">
        <f ca="1">IF(($B875=" ")," ",VLOOKUP($B875,'C10 Entry Sheet'!$A$16:$K$1015,5,FALSE))</f>
        <v xml:space="preserve"> </v>
      </c>
      <c r="H875" s="209" t="str">
        <f ca="1">IF(($B875=" "),"",VLOOKUP($B875,'C10 Entry Sheet'!$A$16:$K$1015,7,FALSE))</f>
        <v/>
      </c>
      <c r="I875" s="205" t="str">
        <f ca="1">IF(($B875=" ")," ",VLOOKUP($B875,'C10 Entry Sheet'!$A$16:$K$1015,8,FALSE))</f>
        <v xml:space="preserve"> </v>
      </c>
      <c r="J875" s="205" t="str">
        <f ca="1">IF(($B875=" ")," ",VLOOKUP($B875,'C10 Entry Sheet'!$A$16:$K$1015,9,FALSE))</f>
        <v xml:space="preserve"> </v>
      </c>
      <c r="K875" s="205" t="str">
        <f ca="1">IF(($B875=" ")," ",VLOOKUP($B875,'C10 Entry Sheet'!$A$16:$K$1015,10,FALSE))</f>
        <v xml:space="preserve"> </v>
      </c>
      <c r="L875" s="209" t="str">
        <f t="shared" ca="1" si="34"/>
        <v/>
      </c>
      <c r="M875" s="318" t="str">
        <f t="shared" ca="1" si="34"/>
        <v/>
      </c>
      <c r="N875" s="322" t="str">
        <f ca="1">IF(($B875=" ")," ",VLOOKUP($B875,'C10 Entry Sheet'!$A$16:$K$1015,11,FALSE))</f>
        <v xml:space="preserve"> </v>
      </c>
    </row>
    <row r="876" spans="1:14" ht="21.75" hidden="1" customHeight="1">
      <c r="A876" s="311">
        <f t="shared" si="33"/>
        <v>860</v>
      </c>
      <c r="B876" s="202" t="str">
        <f ca="1">IF(ISBLANK('C10 Entry Sheet'!A875)," ",CELL("contents",'C10 Entry Sheet'!A875))</f>
        <v xml:space="preserve"> </v>
      </c>
      <c r="C876" s="203" t="str">
        <f ca="1">IF(($B876=" ")," ",VLOOKUP($B876,'C10 Entry Sheet'!$A$16:$K$1015,2,FALSE))</f>
        <v xml:space="preserve"> </v>
      </c>
      <c r="D876" s="203" t="str">
        <f ca="1">IF(($B876=" ")," ",VLOOKUP($B876,'C10 Entry Sheet'!$A$16:$K$1015,3,FALSE))</f>
        <v xml:space="preserve"> </v>
      </c>
      <c r="E876" s="204" t="str">
        <f ca="1">IF(($B876=" ")," ",VLOOKUP($B876,'C10 Entry Sheet'!$A$16:$K$1015,6,FALSE))</f>
        <v xml:space="preserve"> </v>
      </c>
      <c r="F876" s="204" t="str">
        <f ca="1">IF(($B876=" ")," ",VLOOKUP($B876,'C10 Entry Sheet'!$A$16:$K$1015,4,FALSE))</f>
        <v xml:space="preserve"> </v>
      </c>
      <c r="G876" s="204" t="str">
        <f ca="1">IF(($B876=" ")," ",VLOOKUP($B876,'C10 Entry Sheet'!$A$16:$K$1015,5,FALSE))</f>
        <v xml:space="preserve"> </v>
      </c>
      <c r="H876" s="209" t="str">
        <f ca="1">IF(($B876=" "),"",VLOOKUP($B876,'C10 Entry Sheet'!$A$16:$K$1015,7,FALSE))</f>
        <v/>
      </c>
      <c r="I876" s="205" t="str">
        <f ca="1">IF(($B876=" ")," ",VLOOKUP($B876,'C10 Entry Sheet'!$A$16:$K$1015,8,FALSE))</f>
        <v xml:space="preserve"> </v>
      </c>
      <c r="J876" s="205" t="str">
        <f ca="1">IF(($B876=" ")," ",VLOOKUP($B876,'C10 Entry Sheet'!$A$16:$K$1015,9,FALSE))</f>
        <v xml:space="preserve"> </v>
      </c>
      <c r="K876" s="205" t="str">
        <f ca="1">IF(($B876=" ")," ",VLOOKUP($B876,'C10 Entry Sheet'!$A$16:$K$1015,10,FALSE))</f>
        <v xml:space="preserve"> </v>
      </c>
      <c r="L876" s="209" t="str">
        <f t="shared" ca="1" si="34"/>
        <v/>
      </c>
      <c r="M876" s="318" t="str">
        <f t="shared" ca="1" si="34"/>
        <v/>
      </c>
      <c r="N876" s="322" t="str">
        <f ca="1">IF(($B876=" ")," ",VLOOKUP($B876,'C10 Entry Sheet'!$A$16:$K$1015,11,FALSE))</f>
        <v xml:space="preserve"> </v>
      </c>
    </row>
    <row r="877" spans="1:14" ht="21.75" hidden="1" customHeight="1">
      <c r="A877" s="311">
        <f t="shared" si="33"/>
        <v>861</v>
      </c>
      <c r="B877" s="202" t="str">
        <f ca="1">IF(ISBLANK('C10 Entry Sheet'!A876)," ",CELL("contents",'C10 Entry Sheet'!A876))</f>
        <v xml:space="preserve"> </v>
      </c>
      <c r="C877" s="203" t="str">
        <f ca="1">IF(($B877=" ")," ",VLOOKUP($B877,'C10 Entry Sheet'!$A$16:$K$1015,2,FALSE))</f>
        <v xml:space="preserve"> </v>
      </c>
      <c r="D877" s="203" t="str">
        <f ca="1">IF(($B877=" ")," ",VLOOKUP($B877,'C10 Entry Sheet'!$A$16:$K$1015,3,FALSE))</f>
        <v xml:space="preserve"> </v>
      </c>
      <c r="E877" s="204" t="str">
        <f ca="1">IF(($B877=" ")," ",VLOOKUP($B877,'C10 Entry Sheet'!$A$16:$K$1015,6,FALSE))</f>
        <v xml:space="preserve"> </v>
      </c>
      <c r="F877" s="204" t="str">
        <f ca="1">IF(($B877=" ")," ",VLOOKUP($B877,'C10 Entry Sheet'!$A$16:$K$1015,4,FALSE))</f>
        <v xml:space="preserve"> </v>
      </c>
      <c r="G877" s="204" t="str">
        <f ca="1">IF(($B877=" ")," ",VLOOKUP($B877,'C10 Entry Sheet'!$A$16:$K$1015,5,FALSE))</f>
        <v xml:space="preserve"> </v>
      </c>
      <c r="H877" s="209" t="str">
        <f ca="1">IF(($B877=" "),"",VLOOKUP($B877,'C10 Entry Sheet'!$A$16:$K$1015,7,FALSE))</f>
        <v/>
      </c>
      <c r="I877" s="205" t="str">
        <f ca="1">IF(($B877=" ")," ",VLOOKUP($B877,'C10 Entry Sheet'!$A$16:$K$1015,8,FALSE))</f>
        <v xml:space="preserve"> </v>
      </c>
      <c r="J877" s="205" t="str">
        <f ca="1">IF(($B877=" ")," ",VLOOKUP($B877,'C10 Entry Sheet'!$A$16:$K$1015,9,FALSE))</f>
        <v xml:space="preserve"> </v>
      </c>
      <c r="K877" s="205" t="str">
        <f ca="1">IF(($B877=" ")," ",VLOOKUP($B877,'C10 Entry Sheet'!$A$16:$K$1015,10,FALSE))</f>
        <v xml:space="preserve"> </v>
      </c>
      <c r="L877" s="209" t="str">
        <f t="shared" ca="1" si="34"/>
        <v/>
      </c>
      <c r="M877" s="318" t="str">
        <f t="shared" ca="1" si="34"/>
        <v/>
      </c>
      <c r="N877" s="322" t="str">
        <f ca="1">IF(($B877=" ")," ",VLOOKUP($B877,'C10 Entry Sheet'!$A$16:$K$1015,11,FALSE))</f>
        <v xml:space="preserve"> </v>
      </c>
    </row>
    <row r="878" spans="1:14" ht="21.75" hidden="1" customHeight="1">
      <c r="A878" s="311">
        <f t="shared" si="33"/>
        <v>862</v>
      </c>
      <c r="B878" s="202" t="str">
        <f ca="1">IF(ISBLANK('C10 Entry Sheet'!A877)," ",CELL("contents",'C10 Entry Sheet'!A877))</f>
        <v xml:space="preserve"> </v>
      </c>
      <c r="C878" s="203" t="str">
        <f ca="1">IF(($B878=" ")," ",VLOOKUP($B878,'C10 Entry Sheet'!$A$16:$K$1015,2,FALSE))</f>
        <v xml:space="preserve"> </v>
      </c>
      <c r="D878" s="203" t="str">
        <f ca="1">IF(($B878=" ")," ",VLOOKUP($B878,'C10 Entry Sheet'!$A$16:$K$1015,3,FALSE))</f>
        <v xml:space="preserve"> </v>
      </c>
      <c r="E878" s="204" t="str">
        <f ca="1">IF(($B878=" ")," ",VLOOKUP($B878,'C10 Entry Sheet'!$A$16:$K$1015,6,FALSE))</f>
        <v xml:space="preserve"> </v>
      </c>
      <c r="F878" s="204" t="str">
        <f ca="1">IF(($B878=" ")," ",VLOOKUP($B878,'C10 Entry Sheet'!$A$16:$K$1015,4,FALSE))</f>
        <v xml:space="preserve"> </v>
      </c>
      <c r="G878" s="204" t="str">
        <f ca="1">IF(($B878=" ")," ",VLOOKUP($B878,'C10 Entry Sheet'!$A$16:$K$1015,5,FALSE))</f>
        <v xml:space="preserve"> </v>
      </c>
      <c r="H878" s="209" t="str">
        <f ca="1">IF(($B878=" "),"",VLOOKUP($B878,'C10 Entry Sheet'!$A$16:$K$1015,7,FALSE))</f>
        <v/>
      </c>
      <c r="I878" s="205" t="str">
        <f ca="1">IF(($B878=" ")," ",VLOOKUP($B878,'C10 Entry Sheet'!$A$16:$K$1015,8,FALSE))</f>
        <v xml:space="preserve"> </v>
      </c>
      <c r="J878" s="205" t="str">
        <f ca="1">IF(($B878=" ")," ",VLOOKUP($B878,'C10 Entry Sheet'!$A$16:$K$1015,9,FALSE))</f>
        <v xml:space="preserve"> </v>
      </c>
      <c r="K878" s="205" t="str">
        <f ca="1">IF(($B878=" ")," ",VLOOKUP($B878,'C10 Entry Sheet'!$A$16:$K$1015,10,FALSE))</f>
        <v xml:space="preserve"> </v>
      </c>
      <c r="L878" s="209" t="str">
        <f t="shared" ca="1" si="34"/>
        <v/>
      </c>
      <c r="M878" s="318" t="str">
        <f t="shared" ca="1" si="34"/>
        <v/>
      </c>
      <c r="N878" s="322" t="str">
        <f ca="1">IF(($B878=" ")," ",VLOOKUP($B878,'C10 Entry Sheet'!$A$16:$K$1015,11,FALSE))</f>
        <v xml:space="preserve"> </v>
      </c>
    </row>
    <row r="879" spans="1:14" ht="21.75" hidden="1" customHeight="1">
      <c r="A879" s="311">
        <f t="shared" si="33"/>
        <v>863</v>
      </c>
      <c r="B879" s="202" t="str">
        <f ca="1">IF(ISBLANK('C10 Entry Sheet'!A878)," ",CELL("contents",'C10 Entry Sheet'!A878))</f>
        <v xml:space="preserve"> </v>
      </c>
      <c r="C879" s="203" t="str">
        <f ca="1">IF(($B879=" ")," ",VLOOKUP($B879,'C10 Entry Sheet'!$A$16:$K$1015,2,FALSE))</f>
        <v xml:space="preserve"> </v>
      </c>
      <c r="D879" s="203" t="str">
        <f ca="1">IF(($B879=" ")," ",VLOOKUP($B879,'C10 Entry Sheet'!$A$16:$K$1015,3,FALSE))</f>
        <v xml:space="preserve"> </v>
      </c>
      <c r="E879" s="204" t="str">
        <f ca="1">IF(($B879=" ")," ",VLOOKUP($B879,'C10 Entry Sheet'!$A$16:$K$1015,6,FALSE))</f>
        <v xml:space="preserve"> </v>
      </c>
      <c r="F879" s="204" t="str">
        <f ca="1">IF(($B879=" ")," ",VLOOKUP($B879,'C10 Entry Sheet'!$A$16:$K$1015,4,FALSE))</f>
        <v xml:space="preserve"> </v>
      </c>
      <c r="G879" s="204" t="str">
        <f ca="1">IF(($B879=" ")," ",VLOOKUP($B879,'C10 Entry Sheet'!$A$16:$K$1015,5,FALSE))</f>
        <v xml:space="preserve"> </v>
      </c>
      <c r="H879" s="209" t="str">
        <f ca="1">IF(($B879=" "),"",VLOOKUP($B879,'C10 Entry Sheet'!$A$16:$K$1015,7,FALSE))</f>
        <v/>
      </c>
      <c r="I879" s="205" t="str">
        <f ca="1">IF(($B879=" ")," ",VLOOKUP($B879,'C10 Entry Sheet'!$A$16:$K$1015,8,FALSE))</f>
        <v xml:space="preserve"> </v>
      </c>
      <c r="J879" s="205" t="str">
        <f ca="1">IF(($B879=" ")," ",VLOOKUP($B879,'C10 Entry Sheet'!$A$16:$K$1015,9,FALSE))</f>
        <v xml:space="preserve"> </v>
      </c>
      <c r="K879" s="205" t="str">
        <f ca="1">IF(($B879=" ")," ",VLOOKUP($B879,'C10 Entry Sheet'!$A$16:$K$1015,10,FALSE))</f>
        <v xml:space="preserve"> </v>
      </c>
      <c r="L879" s="209" t="str">
        <f t="shared" ca="1" si="34"/>
        <v/>
      </c>
      <c r="M879" s="318" t="str">
        <f t="shared" ca="1" si="34"/>
        <v/>
      </c>
      <c r="N879" s="322" t="str">
        <f ca="1">IF(($B879=" ")," ",VLOOKUP($B879,'C10 Entry Sheet'!$A$16:$K$1015,11,FALSE))</f>
        <v xml:space="preserve"> </v>
      </c>
    </row>
    <row r="880" spans="1:14" ht="21.75" hidden="1" customHeight="1">
      <c r="A880" s="311">
        <f t="shared" si="33"/>
        <v>864</v>
      </c>
      <c r="B880" s="202" t="str">
        <f ca="1">IF(ISBLANK('C10 Entry Sheet'!A879)," ",CELL("contents",'C10 Entry Sheet'!A879))</f>
        <v xml:space="preserve"> </v>
      </c>
      <c r="C880" s="203" t="str">
        <f ca="1">IF(($B880=" ")," ",VLOOKUP($B880,'C10 Entry Sheet'!$A$16:$K$1015,2,FALSE))</f>
        <v xml:space="preserve"> </v>
      </c>
      <c r="D880" s="203" t="str">
        <f ca="1">IF(($B880=" ")," ",VLOOKUP($B880,'C10 Entry Sheet'!$A$16:$K$1015,3,FALSE))</f>
        <v xml:space="preserve"> </v>
      </c>
      <c r="E880" s="204" t="str">
        <f ca="1">IF(($B880=" ")," ",VLOOKUP($B880,'C10 Entry Sheet'!$A$16:$K$1015,6,FALSE))</f>
        <v xml:space="preserve"> </v>
      </c>
      <c r="F880" s="204" t="str">
        <f ca="1">IF(($B880=" ")," ",VLOOKUP($B880,'C10 Entry Sheet'!$A$16:$K$1015,4,FALSE))</f>
        <v xml:space="preserve"> </v>
      </c>
      <c r="G880" s="204" t="str">
        <f ca="1">IF(($B880=" ")," ",VLOOKUP($B880,'C10 Entry Sheet'!$A$16:$K$1015,5,FALSE))</f>
        <v xml:space="preserve"> </v>
      </c>
      <c r="H880" s="209" t="str">
        <f ca="1">IF(($B880=" "),"",VLOOKUP($B880,'C10 Entry Sheet'!$A$16:$K$1015,7,FALSE))</f>
        <v/>
      </c>
      <c r="I880" s="205" t="str">
        <f ca="1">IF(($B880=" ")," ",VLOOKUP($B880,'C10 Entry Sheet'!$A$16:$K$1015,8,FALSE))</f>
        <v xml:space="preserve"> </v>
      </c>
      <c r="J880" s="205" t="str">
        <f ca="1">IF(($B880=" ")," ",VLOOKUP($B880,'C10 Entry Sheet'!$A$16:$K$1015,9,FALSE))</f>
        <v xml:space="preserve"> </v>
      </c>
      <c r="K880" s="205" t="str">
        <f ca="1">IF(($B880=" ")," ",VLOOKUP($B880,'C10 Entry Sheet'!$A$16:$K$1015,10,FALSE))</f>
        <v xml:space="preserve"> </v>
      </c>
      <c r="L880" s="209" t="str">
        <f t="shared" ca="1" si="34"/>
        <v/>
      </c>
      <c r="M880" s="318" t="str">
        <f t="shared" ca="1" si="34"/>
        <v/>
      </c>
      <c r="N880" s="322" t="str">
        <f ca="1">IF(($B880=" ")," ",VLOOKUP($B880,'C10 Entry Sheet'!$A$16:$K$1015,11,FALSE))</f>
        <v xml:space="preserve"> </v>
      </c>
    </row>
    <row r="881" spans="1:14" ht="21.75" hidden="1" customHeight="1">
      <c r="A881" s="311">
        <f t="shared" si="33"/>
        <v>865</v>
      </c>
      <c r="B881" s="202" t="str">
        <f ca="1">IF(ISBLANK('C10 Entry Sheet'!A880)," ",CELL("contents",'C10 Entry Sheet'!A880))</f>
        <v xml:space="preserve"> </v>
      </c>
      <c r="C881" s="203" t="str">
        <f ca="1">IF(($B881=" ")," ",VLOOKUP($B881,'C10 Entry Sheet'!$A$16:$K$1015,2,FALSE))</f>
        <v xml:space="preserve"> </v>
      </c>
      <c r="D881" s="203" t="str">
        <f ca="1">IF(($B881=" ")," ",VLOOKUP($B881,'C10 Entry Sheet'!$A$16:$K$1015,3,FALSE))</f>
        <v xml:space="preserve"> </v>
      </c>
      <c r="E881" s="204" t="str">
        <f ca="1">IF(($B881=" ")," ",VLOOKUP($B881,'C10 Entry Sheet'!$A$16:$K$1015,6,FALSE))</f>
        <v xml:space="preserve"> </v>
      </c>
      <c r="F881" s="204" t="str">
        <f ca="1">IF(($B881=" ")," ",VLOOKUP($B881,'C10 Entry Sheet'!$A$16:$K$1015,4,FALSE))</f>
        <v xml:space="preserve"> </v>
      </c>
      <c r="G881" s="204" t="str">
        <f ca="1">IF(($B881=" ")," ",VLOOKUP($B881,'C10 Entry Sheet'!$A$16:$K$1015,5,FALSE))</f>
        <v xml:space="preserve"> </v>
      </c>
      <c r="H881" s="209" t="str">
        <f ca="1">IF(($B881=" "),"",VLOOKUP($B881,'C10 Entry Sheet'!$A$16:$K$1015,7,FALSE))</f>
        <v/>
      </c>
      <c r="I881" s="205" t="str">
        <f ca="1">IF(($B881=" ")," ",VLOOKUP($B881,'C10 Entry Sheet'!$A$16:$K$1015,8,FALSE))</f>
        <v xml:space="preserve"> </v>
      </c>
      <c r="J881" s="205" t="str">
        <f ca="1">IF(($B881=" ")," ",VLOOKUP($B881,'C10 Entry Sheet'!$A$16:$K$1015,9,FALSE))</f>
        <v xml:space="preserve"> </v>
      </c>
      <c r="K881" s="205" t="str">
        <f ca="1">IF(($B881=" ")," ",VLOOKUP($B881,'C10 Entry Sheet'!$A$16:$K$1015,10,FALSE))</f>
        <v xml:space="preserve"> </v>
      </c>
      <c r="L881" s="209" t="str">
        <f t="shared" ca="1" si="34"/>
        <v/>
      </c>
      <c r="M881" s="318" t="str">
        <f t="shared" ca="1" si="34"/>
        <v/>
      </c>
      <c r="N881" s="322" t="str">
        <f ca="1">IF(($B881=" ")," ",VLOOKUP($B881,'C10 Entry Sheet'!$A$16:$K$1015,11,FALSE))</f>
        <v xml:space="preserve"> </v>
      </c>
    </row>
    <row r="882" spans="1:14" ht="21.75" hidden="1" customHeight="1">
      <c r="A882" s="311">
        <f t="shared" si="33"/>
        <v>866</v>
      </c>
      <c r="B882" s="202" t="str">
        <f ca="1">IF(ISBLANK('C10 Entry Sheet'!A881)," ",CELL("contents",'C10 Entry Sheet'!A881))</f>
        <v xml:space="preserve"> </v>
      </c>
      <c r="C882" s="203" t="str">
        <f ca="1">IF(($B882=" ")," ",VLOOKUP($B882,'C10 Entry Sheet'!$A$16:$K$1015,2,FALSE))</f>
        <v xml:space="preserve"> </v>
      </c>
      <c r="D882" s="203" t="str">
        <f ca="1">IF(($B882=" ")," ",VLOOKUP($B882,'C10 Entry Sheet'!$A$16:$K$1015,3,FALSE))</f>
        <v xml:space="preserve"> </v>
      </c>
      <c r="E882" s="204" t="str">
        <f ca="1">IF(($B882=" ")," ",VLOOKUP($B882,'C10 Entry Sheet'!$A$16:$K$1015,6,FALSE))</f>
        <v xml:space="preserve"> </v>
      </c>
      <c r="F882" s="204" t="str">
        <f ca="1">IF(($B882=" ")," ",VLOOKUP($B882,'C10 Entry Sheet'!$A$16:$K$1015,4,FALSE))</f>
        <v xml:space="preserve"> </v>
      </c>
      <c r="G882" s="204" t="str">
        <f ca="1">IF(($B882=" ")," ",VLOOKUP($B882,'C10 Entry Sheet'!$A$16:$K$1015,5,FALSE))</f>
        <v xml:space="preserve"> </v>
      </c>
      <c r="H882" s="209" t="str">
        <f ca="1">IF(($B882=" "),"",VLOOKUP($B882,'C10 Entry Sheet'!$A$16:$K$1015,7,FALSE))</f>
        <v/>
      </c>
      <c r="I882" s="205" t="str">
        <f ca="1">IF(($B882=" ")," ",VLOOKUP($B882,'C10 Entry Sheet'!$A$16:$K$1015,8,FALSE))</f>
        <v xml:space="preserve"> </v>
      </c>
      <c r="J882" s="205" t="str">
        <f ca="1">IF(($B882=" ")," ",VLOOKUP($B882,'C10 Entry Sheet'!$A$16:$K$1015,9,FALSE))</f>
        <v xml:space="preserve"> </v>
      </c>
      <c r="K882" s="205" t="str">
        <f ca="1">IF(($B882=" ")," ",VLOOKUP($B882,'C10 Entry Sheet'!$A$16:$K$1015,10,FALSE))</f>
        <v xml:space="preserve"> </v>
      </c>
      <c r="L882" s="209" t="str">
        <f t="shared" ca="1" si="34"/>
        <v/>
      </c>
      <c r="M882" s="318" t="str">
        <f t="shared" ca="1" si="34"/>
        <v/>
      </c>
      <c r="N882" s="322" t="str">
        <f ca="1">IF(($B882=" ")," ",VLOOKUP($B882,'C10 Entry Sheet'!$A$16:$K$1015,11,FALSE))</f>
        <v xml:space="preserve"> </v>
      </c>
    </row>
    <row r="883" spans="1:14" ht="21.75" hidden="1" customHeight="1">
      <c r="A883" s="311">
        <f t="shared" si="33"/>
        <v>867</v>
      </c>
      <c r="B883" s="202" t="str">
        <f ca="1">IF(ISBLANK('C10 Entry Sheet'!A882)," ",CELL("contents",'C10 Entry Sheet'!A882))</f>
        <v xml:space="preserve"> </v>
      </c>
      <c r="C883" s="203" t="str">
        <f ca="1">IF(($B883=" ")," ",VLOOKUP($B883,'C10 Entry Sheet'!$A$16:$K$1015,2,FALSE))</f>
        <v xml:space="preserve"> </v>
      </c>
      <c r="D883" s="203" t="str">
        <f ca="1">IF(($B883=" ")," ",VLOOKUP($B883,'C10 Entry Sheet'!$A$16:$K$1015,3,FALSE))</f>
        <v xml:space="preserve"> </v>
      </c>
      <c r="E883" s="204" t="str">
        <f ca="1">IF(($B883=" ")," ",VLOOKUP($B883,'C10 Entry Sheet'!$A$16:$K$1015,6,FALSE))</f>
        <v xml:space="preserve"> </v>
      </c>
      <c r="F883" s="204" t="str">
        <f ca="1">IF(($B883=" ")," ",VLOOKUP($B883,'C10 Entry Sheet'!$A$16:$K$1015,4,FALSE))</f>
        <v xml:space="preserve"> </v>
      </c>
      <c r="G883" s="204" t="str">
        <f ca="1">IF(($B883=" ")," ",VLOOKUP($B883,'C10 Entry Sheet'!$A$16:$K$1015,5,FALSE))</f>
        <v xml:space="preserve"> </v>
      </c>
      <c r="H883" s="209" t="str">
        <f ca="1">IF(($B883=" "),"",VLOOKUP($B883,'C10 Entry Sheet'!$A$16:$K$1015,7,FALSE))</f>
        <v/>
      </c>
      <c r="I883" s="205" t="str">
        <f ca="1">IF(($B883=" ")," ",VLOOKUP($B883,'C10 Entry Sheet'!$A$16:$K$1015,8,FALSE))</f>
        <v xml:space="preserve"> </v>
      </c>
      <c r="J883" s="205" t="str">
        <f ca="1">IF(($B883=" ")," ",VLOOKUP($B883,'C10 Entry Sheet'!$A$16:$K$1015,9,FALSE))</f>
        <v xml:space="preserve"> </v>
      </c>
      <c r="K883" s="205" t="str">
        <f ca="1">IF(($B883=" ")," ",VLOOKUP($B883,'C10 Entry Sheet'!$A$16:$K$1015,10,FALSE))</f>
        <v xml:space="preserve"> </v>
      </c>
      <c r="L883" s="209" t="str">
        <f t="shared" ca="1" si="34"/>
        <v/>
      </c>
      <c r="M883" s="318" t="str">
        <f t="shared" ca="1" si="34"/>
        <v/>
      </c>
      <c r="N883" s="322" t="str">
        <f ca="1">IF(($B883=" ")," ",VLOOKUP($B883,'C10 Entry Sheet'!$A$16:$K$1015,11,FALSE))</f>
        <v xml:space="preserve"> </v>
      </c>
    </row>
    <row r="884" spans="1:14" ht="21.75" hidden="1" customHeight="1">
      <c r="A884" s="311">
        <f t="shared" si="33"/>
        <v>868</v>
      </c>
      <c r="B884" s="202" t="str">
        <f ca="1">IF(ISBLANK('C10 Entry Sheet'!A883)," ",CELL("contents",'C10 Entry Sheet'!A883))</f>
        <v xml:space="preserve"> </v>
      </c>
      <c r="C884" s="203" t="str">
        <f ca="1">IF(($B884=" ")," ",VLOOKUP($B884,'C10 Entry Sheet'!$A$16:$K$1015,2,FALSE))</f>
        <v xml:space="preserve"> </v>
      </c>
      <c r="D884" s="203" t="str">
        <f ca="1">IF(($B884=" ")," ",VLOOKUP($B884,'C10 Entry Sheet'!$A$16:$K$1015,3,FALSE))</f>
        <v xml:space="preserve"> </v>
      </c>
      <c r="E884" s="204" t="str">
        <f ca="1">IF(($B884=" ")," ",VLOOKUP($B884,'C10 Entry Sheet'!$A$16:$K$1015,6,FALSE))</f>
        <v xml:space="preserve"> </v>
      </c>
      <c r="F884" s="204" t="str">
        <f ca="1">IF(($B884=" ")," ",VLOOKUP($B884,'C10 Entry Sheet'!$A$16:$K$1015,4,FALSE))</f>
        <v xml:space="preserve"> </v>
      </c>
      <c r="G884" s="204" t="str">
        <f ca="1">IF(($B884=" ")," ",VLOOKUP($B884,'C10 Entry Sheet'!$A$16:$K$1015,5,FALSE))</f>
        <v xml:space="preserve"> </v>
      </c>
      <c r="H884" s="209" t="str">
        <f ca="1">IF(($B884=" "),"",VLOOKUP($B884,'C10 Entry Sheet'!$A$16:$K$1015,7,FALSE))</f>
        <v/>
      </c>
      <c r="I884" s="205" t="str">
        <f ca="1">IF(($B884=" ")," ",VLOOKUP($B884,'C10 Entry Sheet'!$A$16:$K$1015,8,FALSE))</f>
        <v xml:space="preserve"> </v>
      </c>
      <c r="J884" s="205" t="str">
        <f ca="1">IF(($B884=" ")," ",VLOOKUP($B884,'C10 Entry Sheet'!$A$16:$K$1015,9,FALSE))</f>
        <v xml:space="preserve"> </v>
      </c>
      <c r="K884" s="205" t="str">
        <f ca="1">IF(($B884=" ")," ",VLOOKUP($B884,'C10 Entry Sheet'!$A$16:$K$1015,10,FALSE))</f>
        <v xml:space="preserve"> </v>
      </c>
      <c r="L884" s="209" t="str">
        <f t="shared" ca="1" si="34"/>
        <v/>
      </c>
      <c r="M884" s="318" t="str">
        <f t="shared" ca="1" si="34"/>
        <v/>
      </c>
      <c r="N884" s="322" t="str">
        <f ca="1">IF(($B884=" ")," ",VLOOKUP($B884,'C10 Entry Sheet'!$A$16:$K$1015,11,FALSE))</f>
        <v xml:space="preserve"> </v>
      </c>
    </row>
    <row r="885" spans="1:14" ht="21.75" hidden="1" customHeight="1">
      <c r="A885" s="311">
        <f t="shared" ref="A885:A948" si="35">SUM(A884+1)</f>
        <v>869</v>
      </c>
      <c r="B885" s="202" t="str">
        <f ca="1">IF(ISBLANK('C10 Entry Sheet'!A884)," ",CELL("contents",'C10 Entry Sheet'!A884))</f>
        <v xml:space="preserve"> </v>
      </c>
      <c r="C885" s="203" t="str">
        <f ca="1">IF(($B885=" ")," ",VLOOKUP($B885,'C10 Entry Sheet'!$A$16:$K$1015,2,FALSE))</f>
        <v xml:space="preserve"> </v>
      </c>
      <c r="D885" s="203" t="str">
        <f ca="1">IF(($B885=" ")," ",VLOOKUP($B885,'C10 Entry Sheet'!$A$16:$K$1015,3,FALSE))</f>
        <v xml:space="preserve"> </v>
      </c>
      <c r="E885" s="204" t="str">
        <f ca="1">IF(($B885=" ")," ",VLOOKUP($B885,'C10 Entry Sheet'!$A$16:$K$1015,6,FALSE))</f>
        <v xml:space="preserve"> </v>
      </c>
      <c r="F885" s="204" t="str">
        <f ca="1">IF(($B885=" ")," ",VLOOKUP($B885,'C10 Entry Sheet'!$A$16:$K$1015,4,FALSE))</f>
        <v xml:space="preserve"> </v>
      </c>
      <c r="G885" s="204" t="str">
        <f ca="1">IF(($B885=" ")," ",VLOOKUP($B885,'C10 Entry Sheet'!$A$16:$K$1015,5,FALSE))</f>
        <v xml:space="preserve"> </v>
      </c>
      <c r="H885" s="209" t="str">
        <f ca="1">IF(($B885=" "),"",VLOOKUP($B885,'C10 Entry Sheet'!$A$16:$K$1015,7,FALSE))</f>
        <v/>
      </c>
      <c r="I885" s="205" t="str">
        <f ca="1">IF(($B885=" ")," ",VLOOKUP($B885,'C10 Entry Sheet'!$A$16:$K$1015,8,FALSE))</f>
        <v xml:space="preserve"> </v>
      </c>
      <c r="J885" s="205" t="str">
        <f ca="1">IF(($B885=" ")," ",VLOOKUP($B885,'C10 Entry Sheet'!$A$16:$K$1015,9,FALSE))</f>
        <v xml:space="preserve"> </v>
      </c>
      <c r="K885" s="205" t="str">
        <f ca="1">IF(($B885=" ")," ",VLOOKUP($B885,'C10 Entry Sheet'!$A$16:$K$1015,10,FALSE))</f>
        <v xml:space="preserve"> </v>
      </c>
      <c r="L885" s="209" t="str">
        <f t="shared" ca="1" si="34"/>
        <v/>
      </c>
      <c r="M885" s="318" t="str">
        <f t="shared" ca="1" si="34"/>
        <v/>
      </c>
      <c r="N885" s="322" t="str">
        <f ca="1">IF(($B885=" ")," ",VLOOKUP($B885,'C10 Entry Sheet'!$A$16:$K$1015,11,FALSE))</f>
        <v xml:space="preserve"> </v>
      </c>
    </row>
    <row r="886" spans="1:14" ht="21.75" hidden="1" customHeight="1">
      <c r="A886" s="311">
        <f t="shared" si="35"/>
        <v>870</v>
      </c>
      <c r="B886" s="202" t="str">
        <f ca="1">IF(ISBLANK('C10 Entry Sheet'!A885)," ",CELL("contents",'C10 Entry Sheet'!A885))</f>
        <v xml:space="preserve"> </v>
      </c>
      <c r="C886" s="203" t="str">
        <f ca="1">IF(($B886=" ")," ",VLOOKUP($B886,'C10 Entry Sheet'!$A$16:$K$1015,2,FALSE))</f>
        <v xml:space="preserve"> </v>
      </c>
      <c r="D886" s="203" t="str">
        <f ca="1">IF(($B886=" ")," ",VLOOKUP($B886,'C10 Entry Sheet'!$A$16:$K$1015,3,FALSE))</f>
        <v xml:space="preserve"> </v>
      </c>
      <c r="E886" s="204" t="str">
        <f ca="1">IF(($B886=" ")," ",VLOOKUP($B886,'C10 Entry Sheet'!$A$16:$K$1015,6,FALSE))</f>
        <v xml:space="preserve"> </v>
      </c>
      <c r="F886" s="204" t="str">
        <f ca="1">IF(($B886=" ")," ",VLOOKUP($B886,'C10 Entry Sheet'!$A$16:$K$1015,4,FALSE))</f>
        <v xml:space="preserve"> </v>
      </c>
      <c r="G886" s="204" t="str">
        <f ca="1">IF(($B886=" ")," ",VLOOKUP($B886,'C10 Entry Sheet'!$A$16:$K$1015,5,FALSE))</f>
        <v xml:space="preserve"> </v>
      </c>
      <c r="H886" s="209" t="str">
        <f ca="1">IF(($B886=" "),"",VLOOKUP($B886,'C10 Entry Sheet'!$A$16:$K$1015,7,FALSE))</f>
        <v/>
      </c>
      <c r="I886" s="205" t="str">
        <f ca="1">IF(($B886=" ")," ",VLOOKUP($B886,'C10 Entry Sheet'!$A$16:$K$1015,8,FALSE))</f>
        <v xml:space="preserve"> </v>
      </c>
      <c r="J886" s="205" t="str">
        <f ca="1">IF(($B886=" ")," ",VLOOKUP($B886,'C10 Entry Sheet'!$A$16:$K$1015,9,FALSE))</f>
        <v xml:space="preserve"> </v>
      </c>
      <c r="K886" s="205" t="str">
        <f ca="1">IF(($B886=" ")," ",VLOOKUP($B886,'C10 Entry Sheet'!$A$16:$K$1015,10,FALSE))</f>
        <v xml:space="preserve"> </v>
      </c>
      <c r="L886" s="209" t="str">
        <f t="shared" ca="1" si="34"/>
        <v/>
      </c>
      <c r="M886" s="318" t="str">
        <f t="shared" ca="1" si="34"/>
        <v/>
      </c>
      <c r="N886" s="322" t="str">
        <f ca="1">IF(($B886=" ")," ",VLOOKUP($B886,'C10 Entry Sheet'!$A$16:$K$1015,11,FALSE))</f>
        <v xml:space="preserve"> </v>
      </c>
    </row>
    <row r="887" spans="1:14" ht="21.75" hidden="1" customHeight="1">
      <c r="A887" s="311">
        <f t="shared" si="35"/>
        <v>871</v>
      </c>
      <c r="B887" s="202" t="str">
        <f ca="1">IF(ISBLANK('C10 Entry Sheet'!A886)," ",CELL("contents",'C10 Entry Sheet'!A886))</f>
        <v xml:space="preserve"> </v>
      </c>
      <c r="C887" s="203" t="str">
        <f ca="1">IF(($B887=" ")," ",VLOOKUP($B887,'C10 Entry Sheet'!$A$16:$K$1015,2,FALSE))</f>
        <v xml:space="preserve"> </v>
      </c>
      <c r="D887" s="203" t="str">
        <f ca="1">IF(($B887=" ")," ",VLOOKUP($B887,'C10 Entry Sheet'!$A$16:$K$1015,3,FALSE))</f>
        <v xml:space="preserve"> </v>
      </c>
      <c r="E887" s="204" t="str">
        <f ca="1">IF(($B887=" ")," ",VLOOKUP($B887,'C10 Entry Sheet'!$A$16:$K$1015,6,FALSE))</f>
        <v xml:space="preserve"> </v>
      </c>
      <c r="F887" s="204" t="str">
        <f ca="1">IF(($B887=" ")," ",VLOOKUP($B887,'C10 Entry Sheet'!$A$16:$K$1015,4,FALSE))</f>
        <v xml:space="preserve"> </v>
      </c>
      <c r="G887" s="204" t="str">
        <f ca="1">IF(($B887=" ")," ",VLOOKUP($B887,'C10 Entry Sheet'!$A$16:$K$1015,5,FALSE))</f>
        <v xml:space="preserve"> </v>
      </c>
      <c r="H887" s="209" t="str">
        <f ca="1">IF(($B887=" "),"",VLOOKUP($B887,'C10 Entry Sheet'!$A$16:$K$1015,7,FALSE))</f>
        <v/>
      </c>
      <c r="I887" s="205" t="str">
        <f ca="1">IF(($B887=" ")," ",VLOOKUP($B887,'C10 Entry Sheet'!$A$16:$K$1015,8,FALSE))</f>
        <v xml:space="preserve"> </v>
      </c>
      <c r="J887" s="205" t="str">
        <f ca="1">IF(($B887=" ")," ",VLOOKUP($B887,'C10 Entry Sheet'!$A$16:$K$1015,9,FALSE))</f>
        <v xml:space="preserve"> </v>
      </c>
      <c r="K887" s="205" t="str">
        <f ca="1">IF(($B887=" ")," ",VLOOKUP($B887,'C10 Entry Sheet'!$A$16:$K$1015,10,FALSE))</f>
        <v xml:space="preserve"> </v>
      </c>
      <c r="L887" s="209" t="str">
        <f t="shared" ca="1" si="34"/>
        <v/>
      </c>
      <c r="M887" s="318" t="str">
        <f t="shared" ca="1" si="34"/>
        <v/>
      </c>
      <c r="N887" s="322" t="str">
        <f ca="1">IF(($B887=" ")," ",VLOOKUP($B887,'C10 Entry Sheet'!$A$16:$K$1015,11,FALSE))</f>
        <v xml:space="preserve"> </v>
      </c>
    </row>
    <row r="888" spans="1:14" ht="21.75" hidden="1" customHeight="1">
      <c r="A888" s="311">
        <f t="shared" si="35"/>
        <v>872</v>
      </c>
      <c r="B888" s="202" t="str">
        <f ca="1">IF(ISBLANK('C10 Entry Sheet'!A887)," ",CELL("contents",'C10 Entry Sheet'!A887))</f>
        <v xml:space="preserve"> </v>
      </c>
      <c r="C888" s="203" t="str">
        <f ca="1">IF(($B888=" ")," ",VLOOKUP($B888,'C10 Entry Sheet'!$A$16:$K$1015,2,FALSE))</f>
        <v xml:space="preserve"> </v>
      </c>
      <c r="D888" s="203" t="str">
        <f ca="1">IF(($B888=" ")," ",VLOOKUP($B888,'C10 Entry Sheet'!$A$16:$K$1015,3,FALSE))</f>
        <v xml:space="preserve"> </v>
      </c>
      <c r="E888" s="204" t="str">
        <f ca="1">IF(($B888=" ")," ",VLOOKUP($B888,'C10 Entry Sheet'!$A$16:$K$1015,6,FALSE))</f>
        <v xml:space="preserve"> </v>
      </c>
      <c r="F888" s="204" t="str">
        <f ca="1">IF(($B888=" ")," ",VLOOKUP($B888,'C10 Entry Sheet'!$A$16:$K$1015,4,FALSE))</f>
        <v xml:space="preserve"> </v>
      </c>
      <c r="G888" s="204" t="str">
        <f ca="1">IF(($B888=" ")," ",VLOOKUP($B888,'C10 Entry Sheet'!$A$16:$K$1015,5,FALSE))</f>
        <v xml:space="preserve"> </v>
      </c>
      <c r="H888" s="209" t="str">
        <f ca="1">IF(($B888=" "),"",VLOOKUP($B888,'C10 Entry Sheet'!$A$16:$K$1015,7,FALSE))</f>
        <v/>
      </c>
      <c r="I888" s="205" t="str">
        <f ca="1">IF(($B888=" ")," ",VLOOKUP($B888,'C10 Entry Sheet'!$A$16:$K$1015,8,FALSE))</f>
        <v xml:space="preserve"> </v>
      </c>
      <c r="J888" s="205" t="str">
        <f ca="1">IF(($B888=" ")," ",VLOOKUP($B888,'C10 Entry Sheet'!$A$16:$K$1015,9,FALSE))</f>
        <v xml:space="preserve"> </v>
      </c>
      <c r="K888" s="205" t="str">
        <f ca="1">IF(($B888=" ")," ",VLOOKUP($B888,'C10 Entry Sheet'!$A$16:$K$1015,10,FALSE))</f>
        <v xml:space="preserve"> </v>
      </c>
      <c r="L888" s="209" t="str">
        <f t="shared" ca="1" si="34"/>
        <v/>
      </c>
      <c r="M888" s="318" t="str">
        <f t="shared" ca="1" si="34"/>
        <v/>
      </c>
      <c r="N888" s="322" t="str">
        <f ca="1">IF(($B888=" ")," ",VLOOKUP($B888,'C10 Entry Sheet'!$A$16:$K$1015,11,FALSE))</f>
        <v xml:space="preserve"> </v>
      </c>
    </row>
    <row r="889" spans="1:14" ht="21.75" hidden="1" customHeight="1">
      <c r="A889" s="311">
        <f t="shared" si="35"/>
        <v>873</v>
      </c>
      <c r="B889" s="202" t="str">
        <f ca="1">IF(ISBLANK('C10 Entry Sheet'!A888)," ",CELL("contents",'C10 Entry Sheet'!A888))</f>
        <v xml:space="preserve"> </v>
      </c>
      <c r="C889" s="203" t="str">
        <f ca="1">IF(($B889=" ")," ",VLOOKUP($B889,'C10 Entry Sheet'!$A$16:$K$1015,2,FALSE))</f>
        <v xml:space="preserve"> </v>
      </c>
      <c r="D889" s="203" t="str">
        <f ca="1">IF(($B889=" ")," ",VLOOKUP($B889,'C10 Entry Sheet'!$A$16:$K$1015,3,FALSE))</f>
        <v xml:space="preserve"> </v>
      </c>
      <c r="E889" s="204" t="str">
        <f ca="1">IF(($B889=" ")," ",VLOOKUP($B889,'C10 Entry Sheet'!$A$16:$K$1015,6,FALSE))</f>
        <v xml:space="preserve"> </v>
      </c>
      <c r="F889" s="204" t="str">
        <f ca="1">IF(($B889=" ")," ",VLOOKUP($B889,'C10 Entry Sheet'!$A$16:$K$1015,4,FALSE))</f>
        <v xml:space="preserve"> </v>
      </c>
      <c r="G889" s="204" t="str">
        <f ca="1">IF(($B889=" ")," ",VLOOKUP($B889,'C10 Entry Sheet'!$A$16:$K$1015,5,FALSE))</f>
        <v xml:space="preserve"> </v>
      </c>
      <c r="H889" s="209" t="str">
        <f ca="1">IF(($B889=" "),"",VLOOKUP($B889,'C10 Entry Sheet'!$A$16:$K$1015,7,FALSE))</f>
        <v/>
      </c>
      <c r="I889" s="205" t="str">
        <f ca="1">IF(($B889=" ")," ",VLOOKUP($B889,'C10 Entry Sheet'!$A$16:$K$1015,8,FALSE))</f>
        <v xml:space="preserve"> </v>
      </c>
      <c r="J889" s="205" t="str">
        <f ca="1">IF(($B889=" ")," ",VLOOKUP($B889,'C10 Entry Sheet'!$A$16:$K$1015,9,FALSE))</f>
        <v xml:space="preserve"> </v>
      </c>
      <c r="K889" s="205" t="str">
        <f ca="1">IF(($B889=" ")," ",VLOOKUP($B889,'C10 Entry Sheet'!$A$16:$K$1015,10,FALSE))</f>
        <v xml:space="preserve"> </v>
      </c>
      <c r="L889" s="209" t="str">
        <f t="shared" ca="1" si="34"/>
        <v/>
      </c>
      <c r="M889" s="318" t="str">
        <f t="shared" ca="1" si="34"/>
        <v/>
      </c>
      <c r="N889" s="322" t="str">
        <f ca="1">IF(($B889=" ")," ",VLOOKUP($B889,'C10 Entry Sheet'!$A$16:$K$1015,11,FALSE))</f>
        <v xml:space="preserve"> </v>
      </c>
    </row>
    <row r="890" spans="1:14" ht="21.75" hidden="1" customHeight="1">
      <c r="A890" s="311">
        <f t="shared" si="35"/>
        <v>874</v>
      </c>
      <c r="B890" s="202" t="str">
        <f ca="1">IF(ISBLANK('C10 Entry Sheet'!A889)," ",CELL("contents",'C10 Entry Sheet'!A889))</f>
        <v xml:space="preserve"> </v>
      </c>
      <c r="C890" s="203" t="str">
        <f ca="1">IF(($B890=" ")," ",VLOOKUP($B890,'C10 Entry Sheet'!$A$16:$K$1015,2,FALSE))</f>
        <v xml:space="preserve"> </v>
      </c>
      <c r="D890" s="203" t="str">
        <f ca="1">IF(($B890=" ")," ",VLOOKUP($B890,'C10 Entry Sheet'!$A$16:$K$1015,3,FALSE))</f>
        <v xml:space="preserve"> </v>
      </c>
      <c r="E890" s="204" t="str">
        <f ca="1">IF(($B890=" ")," ",VLOOKUP($B890,'C10 Entry Sheet'!$A$16:$K$1015,6,FALSE))</f>
        <v xml:space="preserve"> </v>
      </c>
      <c r="F890" s="204" t="str">
        <f ca="1">IF(($B890=" ")," ",VLOOKUP($B890,'C10 Entry Sheet'!$A$16:$K$1015,4,FALSE))</f>
        <v xml:space="preserve"> </v>
      </c>
      <c r="G890" s="204" t="str">
        <f ca="1">IF(($B890=" ")," ",VLOOKUP($B890,'C10 Entry Sheet'!$A$16:$K$1015,5,FALSE))</f>
        <v xml:space="preserve"> </v>
      </c>
      <c r="H890" s="209" t="str">
        <f ca="1">IF(($B890=" "),"",VLOOKUP($B890,'C10 Entry Sheet'!$A$16:$K$1015,7,FALSE))</f>
        <v/>
      </c>
      <c r="I890" s="205" t="str">
        <f ca="1">IF(($B890=" ")," ",VLOOKUP($B890,'C10 Entry Sheet'!$A$16:$K$1015,8,FALSE))</f>
        <v xml:space="preserve"> </v>
      </c>
      <c r="J890" s="205" t="str">
        <f ca="1">IF(($B890=" ")," ",VLOOKUP($B890,'C10 Entry Sheet'!$A$16:$K$1015,9,FALSE))</f>
        <v xml:space="preserve"> </v>
      </c>
      <c r="K890" s="205" t="str">
        <f ca="1">IF(($B890=" ")," ",VLOOKUP($B890,'C10 Entry Sheet'!$A$16:$K$1015,10,FALSE))</f>
        <v xml:space="preserve"> </v>
      </c>
      <c r="L890" s="209" t="str">
        <f t="shared" ca="1" si="34"/>
        <v/>
      </c>
      <c r="M890" s="318" t="str">
        <f t="shared" ca="1" si="34"/>
        <v/>
      </c>
      <c r="N890" s="322" t="str">
        <f ca="1">IF(($B890=" ")," ",VLOOKUP($B890,'C10 Entry Sheet'!$A$16:$K$1015,11,FALSE))</f>
        <v xml:space="preserve"> </v>
      </c>
    </row>
    <row r="891" spans="1:14" ht="21.75" hidden="1" customHeight="1">
      <c r="A891" s="311">
        <f t="shared" si="35"/>
        <v>875</v>
      </c>
      <c r="B891" s="202" t="str">
        <f ca="1">IF(ISBLANK('C10 Entry Sheet'!A890)," ",CELL("contents",'C10 Entry Sheet'!A890))</f>
        <v xml:space="preserve"> </v>
      </c>
      <c r="C891" s="203" t="str">
        <f ca="1">IF(($B891=" ")," ",VLOOKUP($B891,'C10 Entry Sheet'!$A$16:$K$1015,2,FALSE))</f>
        <v xml:space="preserve"> </v>
      </c>
      <c r="D891" s="203" t="str">
        <f ca="1">IF(($B891=" ")," ",VLOOKUP($B891,'C10 Entry Sheet'!$A$16:$K$1015,3,FALSE))</f>
        <v xml:space="preserve"> </v>
      </c>
      <c r="E891" s="204" t="str">
        <f ca="1">IF(($B891=" ")," ",VLOOKUP($B891,'C10 Entry Sheet'!$A$16:$K$1015,6,FALSE))</f>
        <v xml:space="preserve"> </v>
      </c>
      <c r="F891" s="204" t="str">
        <f ca="1">IF(($B891=" ")," ",VLOOKUP($B891,'C10 Entry Sheet'!$A$16:$K$1015,4,FALSE))</f>
        <v xml:space="preserve"> </v>
      </c>
      <c r="G891" s="204" t="str">
        <f ca="1">IF(($B891=" ")," ",VLOOKUP($B891,'C10 Entry Sheet'!$A$16:$K$1015,5,FALSE))</f>
        <v xml:space="preserve"> </v>
      </c>
      <c r="H891" s="209" t="str">
        <f ca="1">IF(($B891=" "),"",VLOOKUP($B891,'C10 Entry Sheet'!$A$16:$K$1015,7,FALSE))</f>
        <v/>
      </c>
      <c r="I891" s="205" t="str">
        <f ca="1">IF(($B891=" ")," ",VLOOKUP($B891,'C10 Entry Sheet'!$A$16:$K$1015,8,FALSE))</f>
        <v xml:space="preserve"> </v>
      </c>
      <c r="J891" s="205" t="str">
        <f ca="1">IF(($B891=" ")," ",VLOOKUP($B891,'C10 Entry Sheet'!$A$16:$K$1015,9,FALSE))</f>
        <v xml:space="preserve"> </v>
      </c>
      <c r="K891" s="205" t="str">
        <f ca="1">IF(($B891=" ")," ",VLOOKUP($B891,'C10 Entry Sheet'!$A$16:$K$1015,10,FALSE))</f>
        <v xml:space="preserve"> </v>
      </c>
      <c r="L891" s="209" t="str">
        <f t="shared" ca="1" si="34"/>
        <v/>
      </c>
      <c r="M891" s="318" t="str">
        <f t="shared" ca="1" si="34"/>
        <v/>
      </c>
      <c r="N891" s="322" t="str">
        <f ca="1">IF(($B891=" ")," ",VLOOKUP($B891,'C10 Entry Sheet'!$A$16:$K$1015,11,FALSE))</f>
        <v xml:space="preserve"> </v>
      </c>
    </row>
    <row r="892" spans="1:14" ht="21.75" hidden="1" customHeight="1">
      <c r="A892" s="311">
        <f t="shared" si="35"/>
        <v>876</v>
      </c>
      <c r="B892" s="202" t="str">
        <f ca="1">IF(ISBLANK('C10 Entry Sheet'!A891)," ",CELL("contents",'C10 Entry Sheet'!A891))</f>
        <v xml:space="preserve"> </v>
      </c>
      <c r="C892" s="203" t="str">
        <f ca="1">IF(($B892=" ")," ",VLOOKUP($B892,'C10 Entry Sheet'!$A$16:$K$1015,2,FALSE))</f>
        <v xml:space="preserve"> </v>
      </c>
      <c r="D892" s="203" t="str">
        <f ca="1">IF(($B892=" ")," ",VLOOKUP($B892,'C10 Entry Sheet'!$A$16:$K$1015,3,FALSE))</f>
        <v xml:space="preserve"> </v>
      </c>
      <c r="E892" s="204" t="str">
        <f ca="1">IF(($B892=" ")," ",VLOOKUP($B892,'C10 Entry Sheet'!$A$16:$K$1015,6,FALSE))</f>
        <v xml:space="preserve"> </v>
      </c>
      <c r="F892" s="204" t="str">
        <f ca="1">IF(($B892=" ")," ",VLOOKUP($B892,'C10 Entry Sheet'!$A$16:$K$1015,4,FALSE))</f>
        <v xml:space="preserve"> </v>
      </c>
      <c r="G892" s="204" t="str">
        <f ca="1">IF(($B892=" ")," ",VLOOKUP($B892,'C10 Entry Sheet'!$A$16:$K$1015,5,FALSE))</f>
        <v xml:space="preserve"> </v>
      </c>
      <c r="H892" s="209" t="str">
        <f ca="1">IF(($B892=" "),"",VLOOKUP($B892,'C10 Entry Sheet'!$A$16:$K$1015,7,FALSE))</f>
        <v/>
      </c>
      <c r="I892" s="205" t="str">
        <f ca="1">IF(($B892=" ")," ",VLOOKUP($B892,'C10 Entry Sheet'!$A$16:$K$1015,8,FALSE))</f>
        <v xml:space="preserve"> </v>
      </c>
      <c r="J892" s="205" t="str">
        <f ca="1">IF(($B892=" ")," ",VLOOKUP($B892,'C10 Entry Sheet'!$A$16:$K$1015,9,FALSE))</f>
        <v xml:space="preserve"> </v>
      </c>
      <c r="K892" s="205" t="str">
        <f ca="1">IF(($B892=" ")," ",VLOOKUP($B892,'C10 Entry Sheet'!$A$16:$K$1015,10,FALSE))</f>
        <v xml:space="preserve"> </v>
      </c>
      <c r="L892" s="209" t="str">
        <f t="shared" ca="1" si="34"/>
        <v/>
      </c>
      <c r="M892" s="318" t="str">
        <f t="shared" ca="1" si="34"/>
        <v/>
      </c>
      <c r="N892" s="322" t="str">
        <f ca="1">IF(($B892=" ")," ",VLOOKUP($B892,'C10 Entry Sheet'!$A$16:$K$1015,11,FALSE))</f>
        <v xml:space="preserve"> </v>
      </c>
    </row>
    <row r="893" spans="1:14" ht="21.75" hidden="1" customHeight="1">
      <c r="A893" s="311">
        <f t="shared" si="35"/>
        <v>877</v>
      </c>
      <c r="B893" s="202" t="str">
        <f ca="1">IF(ISBLANK('C10 Entry Sheet'!A892)," ",CELL("contents",'C10 Entry Sheet'!A892))</f>
        <v xml:space="preserve"> </v>
      </c>
      <c r="C893" s="203" t="str">
        <f ca="1">IF(($B893=" ")," ",VLOOKUP($B893,'C10 Entry Sheet'!$A$16:$K$1015,2,FALSE))</f>
        <v xml:space="preserve"> </v>
      </c>
      <c r="D893" s="203" t="str">
        <f ca="1">IF(($B893=" ")," ",VLOOKUP($B893,'C10 Entry Sheet'!$A$16:$K$1015,3,FALSE))</f>
        <v xml:space="preserve"> </v>
      </c>
      <c r="E893" s="204" t="str">
        <f ca="1">IF(($B893=" ")," ",VLOOKUP($B893,'C10 Entry Sheet'!$A$16:$K$1015,6,FALSE))</f>
        <v xml:space="preserve"> </v>
      </c>
      <c r="F893" s="204" t="str">
        <f ca="1">IF(($B893=" ")," ",VLOOKUP($B893,'C10 Entry Sheet'!$A$16:$K$1015,4,FALSE))</f>
        <v xml:space="preserve"> </v>
      </c>
      <c r="G893" s="204" t="str">
        <f ca="1">IF(($B893=" ")," ",VLOOKUP($B893,'C10 Entry Sheet'!$A$16:$K$1015,5,FALSE))</f>
        <v xml:space="preserve"> </v>
      </c>
      <c r="H893" s="209" t="str">
        <f ca="1">IF(($B893=" "),"",VLOOKUP($B893,'C10 Entry Sheet'!$A$16:$K$1015,7,FALSE))</f>
        <v/>
      </c>
      <c r="I893" s="205" t="str">
        <f ca="1">IF(($B893=" ")," ",VLOOKUP($B893,'C10 Entry Sheet'!$A$16:$K$1015,8,FALSE))</f>
        <v xml:space="preserve"> </v>
      </c>
      <c r="J893" s="205" t="str">
        <f ca="1">IF(($B893=" ")," ",VLOOKUP($B893,'C10 Entry Sheet'!$A$16:$K$1015,9,FALSE))</f>
        <v xml:space="preserve"> </v>
      </c>
      <c r="K893" s="205" t="str">
        <f ca="1">IF(($B893=" ")," ",VLOOKUP($B893,'C10 Entry Sheet'!$A$16:$K$1015,10,FALSE))</f>
        <v xml:space="preserve"> </v>
      </c>
      <c r="L893" s="209" t="str">
        <f t="shared" ca="1" si="34"/>
        <v/>
      </c>
      <c r="M893" s="318" t="str">
        <f t="shared" ca="1" si="34"/>
        <v/>
      </c>
      <c r="N893" s="322" t="str">
        <f ca="1">IF(($B893=" ")," ",VLOOKUP($B893,'C10 Entry Sheet'!$A$16:$K$1015,11,FALSE))</f>
        <v xml:space="preserve"> </v>
      </c>
    </row>
    <row r="894" spans="1:14" ht="21.75" hidden="1" customHeight="1">
      <c r="A894" s="311">
        <f t="shared" si="35"/>
        <v>878</v>
      </c>
      <c r="B894" s="202" t="str">
        <f ca="1">IF(ISBLANK('C10 Entry Sheet'!A893)," ",CELL("contents",'C10 Entry Sheet'!A893))</f>
        <v xml:space="preserve"> </v>
      </c>
      <c r="C894" s="203" t="str">
        <f ca="1">IF(($B894=" ")," ",VLOOKUP($B894,'C10 Entry Sheet'!$A$16:$K$1015,2,FALSE))</f>
        <v xml:space="preserve"> </v>
      </c>
      <c r="D894" s="203" t="str">
        <f ca="1">IF(($B894=" ")," ",VLOOKUP($B894,'C10 Entry Sheet'!$A$16:$K$1015,3,FALSE))</f>
        <v xml:space="preserve"> </v>
      </c>
      <c r="E894" s="204" t="str">
        <f ca="1">IF(($B894=" ")," ",VLOOKUP($B894,'C10 Entry Sheet'!$A$16:$K$1015,6,FALSE))</f>
        <v xml:space="preserve"> </v>
      </c>
      <c r="F894" s="204" t="str">
        <f ca="1">IF(($B894=" ")," ",VLOOKUP($B894,'C10 Entry Sheet'!$A$16:$K$1015,4,FALSE))</f>
        <v xml:space="preserve"> </v>
      </c>
      <c r="G894" s="204" t="str">
        <f ca="1">IF(($B894=" ")," ",VLOOKUP($B894,'C10 Entry Sheet'!$A$16:$K$1015,5,FALSE))</f>
        <v xml:space="preserve"> </v>
      </c>
      <c r="H894" s="209" t="str">
        <f ca="1">IF(($B894=" "),"",VLOOKUP($B894,'C10 Entry Sheet'!$A$16:$K$1015,7,FALSE))</f>
        <v/>
      </c>
      <c r="I894" s="205" t="str">
        <f ca="1">IF(($B894=" ")," ",VLOOKUP($B894,'C10 Entry Sheet'!$A$16:$K$1015,8,FALSE))</f>
        <v xml:space="preserve"> </v>
      </c>
      <c r="J894" s="205" t="str">
        <f ca="1">IF(($B894=" ")," ",VLOOKUP($B894,'C10 Entry Sheet'!$A$16:$K$1015,9,FALSE))</f>
        <v xml:space="preserve"> </v>
      </c>
      <c r="K894" s="205" t="str">
        <f ca="1">IF(($B894=" ")," ",VLOOKUP($B894,'C10 Entry Sheet'!$A$16:$K$1015,10,FALSE))</f>
        <v xml:space="preserve"> </v>
      </c>
      <c r="L894" s="209" t="str">
        <f t="shared" ca="1" si="34"/>
        <v/>
      </c>
      <c r="M894" s="318" t="str">
        <f t="shared" ca="1" si="34"/>
        <v/>
      </c>
      <c r="N894" s="322" t="str">
        <f ca="1">IF(($B894=" ")," ",VLOOKUP($B894,'C10 Entry Sheet'!$A$16:$K$1015,11,FALSE))</f>
        <v xml:space="preserve"> </v>
      </c>
    </row>
    <row r="895" spans="1:14" ht="21.75" hidden="1" customHeight="1">
      <c r="A895" s="311">
        <f t="shared" si="35"/>
        <v>879</v>
      </c>
      <c r="B895" s="202" t="str">
        <f ca="1">IF(ISBLANK('C10 Entry Sheet'!A894)," ",CELL("contents",'C10 Entry Sheet'!A894))</f>
        <v xml:space="preserve"> </v>
      </c>
      <c r="C895" s="203" t="str">
        <f ca="1">IF(($B895=" ")," ",VLOOKUP($B895,'C10 Entry Sheet'!$A$16:$K$1015,2,FALSE))</f>
        <v xml:space="preserve"> </v>
      </c>
      <c r="D895" s="203" t="str">
        <f ca="1">IF(($B895=" ")," ",VLOOKUP($B895,'C10 Entry Sheet'!$A$16:$K$1015,3,FALSE))</f>
        <v xml:space="preserve"> </v>
      </c>
      <c r="E895" s="204" t="str">
        <f ca="1">IF(($B895=" ")," ",VLOOKUP($B895,'C10 Entry Sheet'!$A$16:$K$1015,6,FALSE))</f>
        <v xml:space="preserve"> </v>
      </c>
      <c r="F895" s="204" t="str">
        <f ca="1">IF(($B895=" ")," ",VLOOKUP($B895,'C10 Entry Sheet'!$A$16:$K$1015,4,FALSE))</f>
        <v xml:space="preserve"> </v>
      </c>
      <c r="G895" s="204" t="str">
        <f ca="1">IF(($B895=" ")," ",VLOOKUP($B895,'C10 Entry Sheet'!$A$16:$K$1015,5,FALSE))</f>
        <v xml:space="preserve"> </v>
      </c>
      <c r="H895" s="209" t="str">
        <f ca="1">IF(($B895=" "),"",VLOOKUP($B895,'C10 Entry Sheet'!$A$16:$K$1015,7,FALSE))</f>
        <v/>
      </c>
      <c r="I895" s="205" t="str">
        <f ca="1">IF(($B895=" ")," ",VLOOKUP($B895,'C10 Entry Sheet'!$A$16:$K$1015,8,FALSE))</f>
        <v xml:space="preserve"> </v>
      </c>
      <c r="J895" s="205" t="str">
        <f ca="1">IF(($B895=" ")," ",VLOOKUP($B895,'C10 Entry Sheet'!$A$16:$K$1015,9,FALSE))</f>
        <v xml:space="preserve"> </v>
      </c>
      <c r="K895" s="205" t="str">
        <f ca="1">IF(($B895=" ")," ",VLOOKUP($B895,'C10 Entry Sheet'!$A$16:$K$1015,10,FALSE))</f>
        <v xml:space="preserve"> </v>
      </c>
      <c r="L895" s="209" t="str">
        <f t="shared" ca="1" si="34"/>
        <v/>
      </c>
      <c r="M895" s="318" t="str">
        <f t="shared" ca="1" si="34"/>
        <v/>
      </c>
      <c r="N895" s="322" t="str">
        <f ca="1">IF(($B895=" ")," ",VLOOKUP($B895,'C10 Entry Sheet'!$A$16:$K$1015,11,FALSE))</f>
        <v xml:space="preserve"> </v>
      </c>
    </row>
    <row r="896" spans="1:14" ht="21.75" hidden="1" customHeight="1">
      <c r="A896" s="311">
        <f t="shared" si="35"/>
        <v>880</v>
      </c>
      <c r="B896" s="202" t="str">
        <f ca="1">IF(ISBLANK('C10 Entry Sheet'!A895)," ",CELL("contents",'C10 Entry Sheet'!A895))</f>
        <v xml:space="preserve"> </v>
      </c>
      <c r="C896" s="203" t="str">
        <f ca="1">IF(($B896=" ")," ",VLOOKUP($B896,'C10 Entry Sheet'!$A$16:$K$1015,2,FALSE))</f>
        <v xml:space="preserve"> </v>
      </c>
      <c r="D896" s="203" t="str">
        <f ca="1">IF(($B896=" ")," ",VLOOKUP($B896,'C10 Entry Sheet'!$A$16:$K$1015,3,FALSE))</f>
        <v xml:space="preserve"> </v>
      </c>
      <c r="E896" s="204" t="str">
        <f ca="1">IF(($B896=" ")," ",VLOOKUP($B896,'C10 Entry Sheet'!$A$16:$K$1015,6,FALSE))</f>
        <v xml:space="preserve"> </v>
      </c>
      <c r="F896" s="204" t="str">
        <f ca="1">IF(($B896=" ")," ",VLOOKUP($B896,'C10 Entry Sheet'!$A$16:$K$1015,4,FALSE))</f>
        <v xml:space="preserve"> </v>
      </c>
      <c r="G896" s="204" t="str">
        <f ca="1">IF(($B896=" ")," ",VLOOKUP($B896,'C10 Entry Sheet'!$A$16:$K$1015,5,FALSE))</f>
        <v xml:space="preserve"> </v>
      </c>
      <c r="H896" s="209" t="str">
        <f ca="1">IF(($B896=" "),"",VLOOKUP($B896,'C10 Entry Sheet'!$A$16:$K$1015,7,FALSE))</f>
        <v/>
      </c>
      <c r="I896" s="205" t="str">
        <f ca="1">IF(($B896=" ")," ",VLOOKUP($B896,'C10 Entry Sheet'!$A$16:$K$1015,8,FALSE))</f>
        <v xml:space="preserve"> </v>
      </c>
      <c r="J896" s="205" t="str">
        <f ca="1">IF(($B896=" ")," ",VLOOKUP($B896,'C10 Entry Sheet'!$A$16:$K$1015,9,FALSE))</f>
        <v xml:space="preserve"> </v>
      </c>
      <c r="K896" s="205" t="str">
        <f ca="1">IF(($B896=" ")," ",VLOOKUP($B896,'C10 Entry Sheet'!$A$16:$K$1015,10,FALSE))</f>
        <v xml:space="preserve"> </v>
      </c>
      <c r="L896" s="209" t="str">
        <f t="shared" ca="1" si="34"/>
        <v/>
      </c>
      <c r="M896" s="318" t="str">
        <f t="shared" ca="1" si="34"/>
        <v/>
      </c>
      <c r="N896" s="322" t="str">
        <f ca="1">IF(($B896=" ")," ",VLOOKUP($B896,'C10 Entry Sheet'!$A$16:$K$1015,11,FALSE))</f>
        <v xml:space="preserve"> </v>
      </c>
    </row>
    <row r="897" spans="1:14" ht="21.75" hidden="1" customHeight="1">
      <c r="A897" s="311">
        <f t="shared" si="35"/>
        <v>881</v>
      </c>
      <c r="B897" s="202" t="str">
        <f ca="1">IF(ISBLANK('C10 Entry Sheet'!A896)," ",CELL("contents",'C10 Entry Sheet'!A896))</f>
        <v xml:space="preserve"> </v>
      </c>
      <c r="C897" s="203" t="str">
        <f ca="1">IF(($B897=" ")," ",VLOOKUP($B897,'C10 Entry Sheet'!$A$16:$K$1015,2,FALSE))</f>
        <v xml:space="preserve"> </v>
      </c>
      <c r="D897" s="203" t="str">
        <f ca="1">IF(($B897=" ")," ",VLOOKUP($B897,'C10 Entry Sheet'!$A$16:$K$1015,3,FALSE))</f>
        <v xml:space="preserve"> </v>
      </c>
      <c r="E897" s="204" t="str">
        <f ca="1">IF(($B897=" ")," ",VLOOKUP($B897,'C10 Entry Sheet'!$A$16:$K$1015,6,FALSE))</f>
        <v xml:space="preserve"> </v>
      </c>
      <c r="F897" s="204" t="str">
        <f ca="1">IF(($B897=" ")," ",VLOOKUP($B897,'C10 Entry Sheet'!$A$16:$K$1015,4,FALSE))</f>
        <v xml:space="preserve"> </v>
      </c>
      <c r="G897" s="204" t="str">
        <f ca="1">IF(($B897=" ")," ",VLOOKUP($B897,'C10 Entry Sheet'!$A$16:$K$1015,5,FALSE))</f>
        <v xml:space="preserve"> </v>
      </c>
      <c r="H897" s="209" t="str">
        <f ca="1">IF(($B897=" "),"",VLOOKUP($B897,'C10 Entry Sheet'!$A$16:$K$1015,7,FALSE))</f>
        <v/>
      </c>
      <c r="I897" s="205" t="str">
        <f ca="1">IF(($B897=" ")," ",VLOOKUP($B897,'C10 Entry Sheet'!$A$16:$K$1015,8,FALSE))</f>
        <v xml:space="preserve"> </v>
      </c>
      <c r="J897" s="205" t="str">
        <f ca="1">IF(($B897=" ")," ",VLOOKUP($B897,'C10 Entry Sheet'!$A$16:$K$1015,9,FALSE))</f>
        <v xml:space="preserve"> </v>
      </c>
      <c r="K897" s="205" t="str">
        <f ca="1">IF(($B897=" ")," ",VLOOKUP($B897,'C10 Entry Sheet'!$A$16:$K$1015,10,FALSE))</f>
        <v xml:space="preserve"> </v>
      </c>
      <c r="L897" s="209" t="str">
        <f t="shared" ca="1" si="34"/>
        <v/>
      </c>
      <c r="M897" s="318" t="str">
        <f t="shared" ca="1" si="34"/>
        <v/>
      </c>
      <c r="N897" s="322" t="str">
        <f ca="1">IF(($B897=" ")," ",VLOOKUP($B897,'C10 Entry Sheet'!$A$16:$K$1015,11,FALSE))</f>
        <v xml:space="preserve"> </v>
      </c>
    </row>
    <row r="898" spans="1:14" ht="21.75" hidden="1" customHeight="1">
      <c r="A898" s="311">
        <f t="shared" si="35"/>
        <v>882</v>
      </c>
      <c r="B898" s="202" t="str">
        <f ca="1">IF(ISBLANK('C10 Entry Sheet'!A897)," ",CELL("contents",'C10 Entry Sheet'!A897))</f>
        <v xml:space="preserve"> </v>
      </c>
      <c r="C898" s="203" t="str">
        <f ca="1">IF(($B898=" ")," ",VLOOKUP($B898,'C10 Entry Sheet'!$A$16:$K$1015,2,FALSE))</f>
        <v xml:space="preserve"> </v>
      </c>
      <c r="D898" s="203" t="str">
        <f ca="1">IF(($B898=" ")," ",VLOOKUP($B898,'C10 Entry Sheet'!$A$16:$K$1015,3,FALSE))</f>
        <v xml:space="preserve"> </v>
      </c>
      <c r="E898" s="204" t="str">
        <f ca="1">IF(($B898=" ")," ",VLOOKUP($B898,'C10 Entry Sheet'!$A$16:$K$1015,6,FALSE))</f>
        <v xml:space="preserve"> </v>
      </c>
      <c r="F898" s="204" t="str">
        <f ca="1">IF(($B898=" ")," ",VLOOKUP($B898,'C10 Entry Sheet'!$A$16:$K$1015,4,FALSE))</f>
        <v xml:space="preserve"> </v>
      </c>
      <c r="G898" s="204" t="str">
        <f ca="1">IF(($B898=" ")," ",VLOOKUP($B898,'C10 Entry Sheet'!$A$16:$K$1015,5,FALSE))</f>
        <v xml:space="preserve"> </v>
      </c>
      <c r="H898" s="209" t="str">
        <f ca="1">IF(($B898=" "),"",VLOOKUP($B898,'C10 Entry Sheet'!$A$16:$K$1015,7,FALSE))</f>
        <v/>
      </c>
      <c r="I898" s="205" t="str">
        <f ca="1">IF(($B898=" ")," ",VLOOKUP($B898,'C10 Entry Sheet'!$A$16:$K$1015,8,FALSE))</f>
        <v xml:space="preserve"> </v>
      </c>
      <c r="J898" s="205" t="str">
        <f ca="1">IF(($B898=" ")," ",VLOOKUP($B898,'C10 Entry Sheet'!$A$16:$K$1015,9,FALSE))</f>
        <v xml:space="preserve"> </v>
      </c>
      <c r="K898" s="205" t="str">
        <f ca="1">IF(($B898=" ")," ",VLOOKUP($B898,'C10 Entry Sheet'!$A$16:$K$1015,10,FALSE))</f>
        <v xml:space="preserve"> </v>
      </c>
      <c r="L898" s="209" t="str">
        <f t="shared" ca="1" si="34"/>
        <v/>
      </c>
      <c r="M898" s="318" t="str">
        <f t="shared" ca="1" si="34"/>
        <v/>
      </c>
      <c r="N898" s="322" t="str">
        <f ca="1">IF(($B898=" ")," ",VLOOKUP($B898,'C10 Entry Sheet'!$A$16:$K$1015,11,FALSE))</f>
        <v xml:space="preserve"> </v>
      </c>
    </row>
    <row r="899" spans="1:14" ht="21.75" hidden="1" customHeight="1">
      <c r="A899" s="311">
        <f t="shared" si="35"/>
        <v>883</v>
      </c>
      <c r="B899" s="202" t="str">
        <f ca="1">IF(ISBLANK('C10 Entry Sheet'!A898)," ",CELL("contents",'C10 Entry Sheet'!A898))</f>
        <v xml:space="preserve"> </v>
      </c>
      <c r="C899" s="203" t="str">
        <f ca="1">IF(($B899=" ")," ",VLOOKUP($B899,'C10 Entry Sheet'!$A$16:$K$1015,2,FALSE))</f>
        <v xml:space="preserve"> </v>
      </c>
      <c r="D899" s="203" t="str">
        <f ca="1">IF(($B899=" ")," ",VLOOKUP($B899,'C10 Entry Sheet'!$A$16:$K$1015,3,FALSE))</f>
        <v xml:space="preserve"> </v>
      </c>
      <c r="E899" s="204" t="str">
        <f ca="1">IF(($B899=" ")," ",VLOOKUP($B899,'C10 Entry Sheet'!$A$16:$K$1015,6,FALSE))</f>
        <v xml:space="preserve"> </v>
      </c>
      <c r="F899" s="204" t="str">
        <f ca="1">IF(($B899=" ")," ",VLOOKUP($B899,'C10 Entry Sheet'!$A$16:$K$1015,4,FALSE))</f>
        <v xml:space="preserve"> </v>
      </c>
      <c r="G899" s="204" t="str">
        <f ca="1">IF(($B899=" ")," ",VLOOKUP($B899,'C10 Entry Sheet'!$A$16:$K$1015,5,FALSE))</f>
        <v xml:space="preserve"> </v>
      </c>
      <c r="H899" s="209" t="str">
        <f ca="1">IF(($B899=" "),"",VLOOKUP($B899,'C10 Entry Sheet'!$A$16:$K$1015,7,FALSE))</f>
        <v/>
      </c>
      <c r="I899" s="205" t="str">
        <f ca="1">IF(($B899=" ")," ",VLOOKUP($B899,'C10 Entry Sheet'!$A$16:$K$1015,8,FALSE))</f>
        <v xml:space="preserve"> </v>
      </c>
      <c r="J899" s="205" t="str">
        <f ca="1">IF(($B899=" ")," ",VLOOKUP($B899,'C10 Entry Sheet'!$A$16:$K$1015,9,FALSE))</f>
        <v xml:space="preserve"> </v>
      </c>
      <c r="K899" s="205" t="str">
        <f ca="1">IF(($B899=" ")," ",VLOOKUP($B899,'C10 Entry Sheet'!$A$16:$K$1015,10,FALSE))</f>
        <v xml:space="preserve"> </v>
      </c>
      <c r="L899" s="209" t="str">
        <f t="shared" ca="1" si="34"/>
        <v/>
      </c>
      <c r="M899" s="318" t="str">
        <f t="shared" ca="1" si="34"/>
        <v/>
      </c>
      <c r="N899" s="322" t="str">
        <f ca="1">IF(($B899=" ")," ",VLOOKUP($B899,'C10 Entry Sheet'!$A$16:$K$1015,11,FALSE))</f>
        <v xml:space="preserve"> </v>
      </c>
    </row>
    <row r="900" spans="1:14" ht="21.75" hidden="1" customHeight="1">
      <c r="A900" s="311">
        <f t="shared" si="35"/>
        <v>884</v>
      </c>
      <c r="B900" s="202" t="str">
        <f ca="1">IF(ISBLANK('C10 Entry Sheet'!A899)," ",CELL("contents",'C10 Entry Sheet'!A899))</f>
        <v xml:space="preserve"> </v>
      </c>
      <c r="C900" s="203" t="str">
        <f ca="1">IF(($B900=" ")," ",VLOOKUP($B900,'C10 Entry Sheet'!$A$16:$K$1015,2,FALSE))</f>
        <v xml:space="preserve"> </v>
      </c>
      <c r="D900" s="203" t="str">
        <f ca="1">IF(($B900=" ")," ",VLOOKUP($B900,'C10 Entry Sheet'!$A$16:$K$1015,3,FALSE))</f>
        <v xml:space="preserve"> </v>
      </c>
      <c r="E900" s="204" t="str">
        <f ca="1">IF(($B900=" ")," ",VLOOKUP($B900,'C10 Entry Sheet'!$A$16:$K$1015,6,FALSE))</f>
        <v xml:space="preserve"> </v>
      </c>
      <c r="F900" s="204" t="str">
        <f ca="1">IF(($B900=" ")," ",VLOOKUP($B900,'C10 Entry Sheet'!$A$16:$K$1015,4,FALSE))</f>
        <v xml:space="preserve"> </v>
      </c>
      <c r="G900" s="204" t="str">
        <f ca="1">IF(($B900=" ")," ",VLOOKUP($B900,'C10 Entry Sheet'!$A$16:$K$1015,5,FALSE))</f>
        <v xml:space="preserve"> </v>
      </c>
      <c r="H900" s="209" t="str">
        <f ca="1">IF(($B900=" "),"",VLOOKUP($B900,'C10 Entry Sheet'!$A$16:$K$1015,7,FALSE))</f>
        <v/>
      </c>
      <c r="I900" s="205" t="str">
        <f ca="1">IF(($B900=" ")," ",VLOOKUP($B900,'C10 Entry Sheet'!$A$16:$K$1015,8,FALSE))</f>
        <v xml:space="preserve"> </v>
      </c>
      <c r="J900" s="205" t="str">
        <f ca="1">IF(($B900=" ")," ",VLOOKUP($B900,'C10 Entry Sheet'!$A$16:$K$1015,9,FALSE))</f>
        <v xml:space="preserve"> </v>
      </c>
      <c r="K900" s="205" t="str">
        <f ca="1">IF(($B900=" ")," ",VLOOKUP($B900,'C10 Entry Sheet'!$A$16:$K$1015,10,FALSE))</f>
        <v xml:space="preserve"> </v>
      </c>
      <c r="L900" s="209" t="str">
        <f t="shared" ca="1" si="34"/>
        <v/>
      </c>
      <c r="M900" s="318" t="str">
        <f t="shared" ca="1" si="34"/>
        <v/>
      </c>
      <c r="N900" s="322" t="str">
        <f ca="1">IF(($B900=" ")," ",VLOOKUP($B900,'C10 Entry Sheet'!$A$16:$K$1015,11,FALSE))</f>
        <v xml:space="preserve"> </v>
      </c>
    </row>
    <row r="901" spans="1:14" ht="21.75" hidden="1" customHeight="1">
      <c r="A901" s="311">
        <f t="shared" si="35"/>
        <v>885</v>
      </c>
      <c r="B901" s="202" t="str">
        <f ca="1">IF(ISBLANK('C10 Entry Sheet'!A900)," ",CELL("contents",'C10 Entry Sheet'!A900))</f>
        <v xml:space="preserve"> </v>
      </c>
      <c r="C901" s="203" t="str">
        <f ca="1">IF(($B901=" ")," ",VLOOKUP($B901,'C10 Entry Sheet'!$A$16:$K$1015,2,FALSE))</f>
        <v xml:space="preserve"> </v>
      </c>
      <c r="D901" s="203" t="str">
        <f ca="1">IF(($B901=" ")," ",VLOOKUP($B901,'C10 Entry Sheet'!$A$16:$K$1015,3,FALSE))</f>
        <v xml:space="preserve"> </v>
      </c>
      <c r="E901" s="204" t="str">
        <f ca="1">IF(($B901=" ")," ",VLOOKUP($B901,'C10 Entry Sheet'!$A$16:$K$1015,6,FALSE))</f>
        <v xml:space="preserve"> </v>
      </c>
      <c r="F901" s="204" t="str">
        <f ca="1">IF(($B901=" ")," ",VLOOKUP($B901,'C10 Entry Sheet'!$A$16:$K$1015,4,FALSE))</f>
        <v xml:space="preserve"> </v>
      </c>
      <c r="G901" s="204" t="str">
        <f ca="1">IF(($B901=" ")," ",VLOOKUP($B901,'C10 Entry Sheet'!$A$16:$K$1015,5,FALSE))</f>
        <v xml:space="preserve"> </v>
      </c>
      <c r="H901" s="209" t="str">
        <f ca="1">IF(($B901=" "),"",VLOOKUP($B901,'C10 Entry Sheet'!$A$16:$K$1015,7,FALSE))</f>
        <v/>
      </c>
      <c r="I901" s="205" t="str">
        <f ca="1">IF(($B901=" ")," ",VLOOKUP($B901,'C10 Entry Sheet'!$A$16:$K$1015,8,FALSE))</f>
        <v xml:space="preserve"> </v>
      </c>
      <c r="J901" s="205" t="str">
        <f ca="1">IF(($B901=" ")," ",VLOOKUP($B901,'C10 Entry Sheet'!$A$16:$K$1015,9,FALSE))</f>
        <v xml:space="preserve"> </v>
      </c>
      <c r="K901" s="205" t="str">
        <f ca="1">IF(($B901=" ")," ",VLOOKUP($B901,'C10 Entry Sheet'!$A$16:$K$1015,10,FALSE))</f>
        <v xml:space="preserve"> </v>
      </c>
      <c r="L901" s="209" t="str">
        <f t="shared" ca="1" si="34"/>
        <v/>
      </c>
      <c r="M901" s="318" t="str">
        <f t="shared" ca="1" si="34"/>
        <v/>
      </c>
      <c r="N901" s="322" t="str">
        <f ca="1">IF(($B901=" ")," ",VLOOKUP($B901,'C10 Entry Sheet'!$A$16:$K$1015,11,FALSE))</f>
        <v xml:space="preserve"> </v>
      </c>
    </row>
    <row r="902" spans="1:14" ht="21.75" hidden="1" customHeight="1">
      <c r="A902" s="311">
        <f t="shared" si="35"/>
        <v>886</v>
      </c>
      <c r="B902" s="202" t="str">
        <f ca="1">IF(ISBLANK('C10 Entry Sheet'!A901)," ",CELL("contents",'C10 Entry Sheet'!A901))</f>
        <v xml:space="preserve"> </v>
      </c>
      <c r="C902" s="203" t="str">
        <f ca="1">IF(($B902=" ")," ",VLOOKUP($B902,'C10 Entry Sheet'!$A$16:$K$1015,2,FALSE))</f>
        <v xml:space="preserve"> </v>
      </c>
      <c r="D902" s="203" t="str">
        <f ca="1">IF(($B902=" ")," ",VLOOKUP($B902,'C10 Entry Sheet'!$A$16:$K$1015,3,FALSE))</f>
        <v xml:space="preserve"> </v>
      </c>
      <c r="E902" s="204" t="str">
        <f ca="1">IF(($B902=" ")," ",VLOOKUP($B902,'C10 Entry Sheet'!$A$16:$K$1015,6,FALSE))</f>
        <v xml:space="preserve"> </v>
      </c>
      <c r="F902" s="204" t="str">
        <f ca="1">IF(($B902=" ")," ",VLOOKUP($B902,'C10 Entry Sheet'!$A$16:$K$1015,4,FALSE))</f>
        <v xml:space="preserve"> </v>
      </c>
      <c r="G902" s="204" t="str">
        <f ca="1">IF(($B902=" ")," ",VLOOKUP($B902,'C10 Entry Sheet'!$A$16:$K$1015,5,FALSE))</f>
        <v xml:space="preserve"> </v>
      </c>
      <c r="H902" s="209" t="str">
        <f ca="1">IF(($B902=" "),"",VLOOKUP($B902,'C10 Entry Sheet'!$A$16:$K$1015,7,FALSE))</f>
        <v/>
      </c>
      <c r="I902" s="205" t="str">
        <f ca="1">IF(($B902=" ")," ",VLOOKUP($B902,'C10 Entry Sheet'!$A$16:$K$1015,8,FALSE))</f>
        <v xml:space="preserve"> </v>
      </c>
      <c r="J902" s="205" t="str">
        <f ca="1">IF(($B902=" ")," ",VLOOKUP($B902,'C10 Entry Sheet'!$A$16:$K$1015,9,FALSE))</f>
        <v xml:space="preserve"> </v>
      </c>
      <c r="K902" s="205" t="str">
        <f ca="1">IF(($B902=" ")," ",VLOOKUP($B902,'C10 Entry Sheet'!$A$16:$K$1015,10,FALSE))</f>
        <v xml:space="preserve"> </v>
      </c>
      <c r="L902" s="209" t="str">
        <f t="shared" ca="1" si="34"/>
        <v/>
      </c>
      <c r="M902" s="318" t="str">
        <f t="shared" ca="1" si="34"/>
        <v/>
      </c>
      <c r="N902" s="322" t="str">
        <f ca="1">IF(($B902=" ")," ",VLOOKUP($B902,'C10 Entry Sheet'!$A$16:$K$1015,11,FALSE))</f>
        <v xml:space="preserve"> </v>
      </c>
    </row>
    <row r="903" spans="1:14" ht="21.75" hidden="1" customHeight="1">
      <c r="A903" s="311">
        <f t="shared" si="35"/>
        <v>887</v>
      </c>
      <c r="B903" s="202" t="str">
        <f ca="1">IF(ISBLANK('C10 Entry Sheet'!A902)," ",CELL("contents",'C10 Entry Sheet'!A902))</f>
        <v xml:space="preserve"> </v>
      </c>
      <c r="C903" s="203" t="str">
        <f ca="1">IF(($B903=" ")," ",VLOOKUP($B903,'C10 Entry Sheet'!$A$16:$K$1015,2,FALSE))</f>
        <v xml:space="preserve"> </v>
      </c>
      <c r="D903" s="203" t="str">
        <f ca="1">IF(($B903=" ")," ",VLOOKUP($B903,'C10 Entry Sheet'!$A$16:$K$1015,3,FALSE))</f>
        <v xml:space="preserve"> </v>
      </c>
      <c r="E903" s="204" t="str">
        <f ca="1">IF(($B903=" ")," ",VLOOKUP($B903,'C10 Entry Sheet'!$A$16:$K$1015,6,FALSE))</f>
        <v xml:space="preserve"> </v>
      </c>
      <c r="F903" s="204" t="str">
        <f ca="1">IF(($B903=" ")," ",VLOOKUP($B903,'C10 Entry Sheet'!$A$16:$K$1015,4,FALSE))</f>
        <v xml:space="preserve"> </v>
      </c>
      <c r="G903" s="204" t="str">
        <f ca="1">IF(($B903=" ")," ",VLOOKUP($B903,'C10 Entry Sheet'!$A$16:$K$1015,5,FALSE))</f>
        <v xml:space="preserve"> </v>
      </c>
      <c r="H903" s="209" t="str">
        <f ca="1">IF(($B903=" "),"",VLOOKUP($B903,'C10 Entry Sheet'!$A$16:$K$1015,7,FALSE))</f>
        <v/>
      </c>
      <c r="I903" s="205" t="str">
        <f ca="1">IF(($B903=" ")," ",VLOOKUP($B903,'C10 Entry Sheet'!$A$16:$K$1015,8,FALSE))</f>
        <v xml:space="preserve"> </v>
      </c>
      <c r="J903" s="205" t="str">
        <f ca="1">IF(($B903=" ")," ",VLOOKUP($B903,'C10 Entry Sheet'!$A$16:$K$1015,9,FALSE))</f>
        <v xml:space="preserve"> </v>
      </c>
      <c r="K903" s="205" t="str">
        <f ca="1">IF(($B903=" ")," ",VLOOKUP($B903,'C10 Entry Sheet'!$A$16:$K$1015,10,FALSE))</f>
        <v xml:space="preserve"> </v>
      </c>
      <c r="L903" s="209" t="str">
        <f t="shared" ca="1" si="34"/>
        <v/>
      </c>
      <c r="M903" s="318" t="str">
        <f t="shared" ca="1" si="34"/>
        <v/>
      </c>
      <c r="N903" s="322" t="str">
        <f ca="1">IF(($B903=" ")," ",VLOOKUP($B903,'C10 Entry Sheet'!$A$16:$K$1015,11,FALSE))</f>
        <v xml:space="preserve"> </v>
      </c>
    </row>
    <row r="904" spans="1:14" ht="21.75" hidden="1" customHeight="1">
      <c r="A904" s="311">
        <f t="shared" si="35"/>
        <v>888</v>
      </c>
      <c r="B904" s="202" t="str">
        <f ca="1">IF(ISBLANK('C10 Entry Sheet'!A903)," ",CELL("contents",'C10 Entry Sheet'!A903))</f>
        <v xml:space="preserve"> </v>
      </c>
      <c r="C904" s="203" t="str">
        <f ca="1">IF(($B904=" ")," ",VLOOKUP($B904,'C10 Entry Sheet'!$A$16:$K$1015,2,FALSE))</f>
        <v xml:space="preserve"> </v>
      </c>
      <c r="D904" s="203" t="str">
        <f ca="1">IF(($B904=" ")," ",VLOOKUP($B904,'C10 Entry Sheet'!$A$16:$K$1015,3,FALSE))</f>
        <v xml:space="preserve"> </v>
      </c>
      <c r="E904" s="204" t="str">
        <f ca="1">IF(($B904=" ")," ",VLOOKUP($B904,'C10 Entry Sheet'!$A$16:$K$1015,6,FALSE))</f>
        <v xml:space="preserve"> </v>
      </c>
      <c r="F904" s="204" t="str">
        <f ca="1">IF(($B904=" ")," ",VLOOKUP($B904,'C10 Entry Sheet'!$A$16:$K$1015,4,FALSE))</f>
        <v xml:space="preserve"> </v>
      </c>
      <c r="G904" s="204" t="str">
        <f ca="1">IF(($B904=" ")," ",VLOOKUP($B904,'C10 Entry Sheet'!$A$16:$K$1015,5,FALSE))</f>
        <v xml:space="preserve"> </v>
      </c>
      <c r="H904" s="209" t="str">
        <f ca="1">IF(($B904=" "),"",VLOOKUP($B904,'C10 Entry Sheet'!$A$16:$K$1015,7,FALSE))</f>
        <v/>
      </c>
      <c r="I904" s="205" t="str">
        <f ca="1">IF(($B904=" ")," ",VLOOKUP($B904,'C10 Entry Sheet'!$A$16:$K$1015,8,FALSE))</f>
        <v xml:space="preserve"> </v>
      </c>
      <c r="J904" s="205" t="str">
        <f ca="1">IF(($B904=" ")," ",VLOOKUP($B904,'C10 Entry Sheet'!$A$16:$K$1015,9,FALSE))</f>
        <v xml:space="preserve"> </v>
      </c>
      <c r="K904" s="205" t="str">
        <f ca="1">IF(($B904=" ")," ",VLOOKUP($B904,'C10 Entry Sheet'!$A$16:$K$1015,10,FALSE))</f>
        <v xml:space="preserve"> </v>
      </c>
      <c r="L904" s="209" t="str">
        <f t="shared" ca="1" si="34"/>
        <v/>
      </c>
      <c r="M904" s="318" t="str">
        <f t="shared" ca="1" si="34"/>
        <v/>
      </c>
      <c r="N904" s="322" t="str">
        <f ca="1">IF(($B904=" ")," ",VLOOKUP($B904,'C10 Entry Sheet'!$A$16:$K$1015,11,FALSE))</f>
        <v xml:space="preserve"> </v>
      </c>
    </row>
    <row r="905" spans="1:14" ht="21.75" hidden="1" customHeight="1">
      <c r="A905" s="311">
        <f t="shared" si="35"/>
        <v>889</v>
      </c>
      <c r="B905" s="202" t="str">
        <f ca="1">IF(ISBLANK('C10 Entry Sheet'!A904)," ",CELL("contents",'C10 Entry Sheet'!A904))</f>
        <v xml:space="preserve"> </v>
      </c>
      <c r="C905" s="203" t="str">
        <f ca="1">IF(($B905=" ")," ",VLOOKUP($B905,'C10 Entry Sheet'!$A$16:$K$1015,2,FALSE))</f>
        <v xml:space="preserve"> </v>
      </c>
      <c r="D905" s="203" t="str">
        <f ca="1">IF(($B905=" ")," ",VLOOKUP($B905,'C10 Entry Sheet'!$A$16:$K$1015,3,FALSE))</f>
        <v xml:space="preserve"> </v>
      </c>
      <c r="E905" s="204" t="str">
        <f ca="1">IF(($B905=" ")," ",VLOOKUP($B905,'C10 Entry Sheet'!$A$16:$K$1015,6,FALSE))</f>
        <v xml:space="preserve"> </v>
      </c>
      <c r="F905" s="204" t="str">
        <f ca="1">IF(($B905=" ")," ",VLOOKUP($B905,'C10 Entry Sheet'!$A$16:$K$1015,4,FALSE))</f>
        <v xml:space="preserve"> </v>
      </c>
      <c r="G905" s="204" t="str">
        <f ca="1">IF(($B905=" ")," ",VLOOKUP($B905,'C10 Entry Sheet'!$A$16:$K$1015,5,FALSE))</f>
        <v xml:space="preserve"> </v>
      </c>
      <c r="H905" s="209" t="str">
        <f ca="1">IF(($B905=" "),"",VLOOKUP($B905,'C10 Entry Sheet'!$A$16:$K$1015,7,FALSE))</f>
        <v/>
      </c>
      <c r="I905" s="205" t="str">
        <f ca="1">IF(($B905=" ")," ",VLOOKUP($B905,'C10 Entry Sheet'!$A$16:$K$1015,8,FALSE))</f>
        <v xml:space="preserve"> </v>
      </c>
      <c r="J905" s="205" t="str">
        <f ca="1">IF(($B905=" ")," ",VLOOKUP($B905,'C10 Entry Sheet'!$A$16:$K$1015,9,FALSE))</f>
        <v xml:space="preserve"> </v>
      </c>
      <c r="K905" s="205" t="str">
        <f ca="1">IF(($B905=" ")," ",VLOOKUP($B905,'C10 Entry Sheet'!$A$16:$K$1015,10,FALSE))</f>
        <v xml:space="preserve"> </v>
      </c>
      <c r="L905" s="209" t="str">
        <f t="shared" ca="1" si="34"/>
        <v/>
      </c>
      <c r="M905" s="318" t="str">
        <f t="shared" ca="1" si="34"/>
        <v/>
      </c>
      <c r="N905" s="322" t="str">
        <f ca="1">IF(($B905=" ")," ",VLOOKUP($B905,'C10 Entry Sheet'!$A$16:$K$1015,11,FALSE))</f>
        <v xml:space="preserve"> </v>
      </c>
    </row>
    <row r="906" spans="1:14" ht="21.75" hidden="1" customHeight="1">
      <c r="A906" s="311">
        <f t="shared" si="35"/>
        <v>890</v>
      </c>
      <c r="B906" s="202" t="str">
        <f ca="1">IF(ISBLANK('C10 Entry Sheet'!A905)," ",CELL("contents",'C10 Entry Sheet'!A905))</f>
        <v xml:space="preserve"> </v>
      </c>
      <c r="C906" s="203" t="str">
        <f ca="1">IF(($B906=" ")," ",VLOOKUP($B906,'C10 Entry Sheet'!$A$16:$K$1015,2,FALSE))</f>
        <v xml:space="preserve"> </v>
      </c>
      <c r="D906" s="203" t="str">
        <f ca="1">IF(($B906=" ")," ",VLOOKUP($B906,'C10 Entry Sheet'!$A$16:$K$1015,3,FALSE))</f>
        <v xml:space="preserve"> </v>
      </c>
      <c r="E906" s="204" t="str">
        <f ca="1">IF(($B906=" ")," ",VLOOKUP($B906,'C10 Entry Sheet'!$A$16:$K$1015,6,FALSE))</f>
        <v xml:space="preserve"> </v>
      </c>
      <c r="F906" s="204" t="str">
        <f ca="1">IF(($B906=" ")," ",VLOOKUP($B906,'C10 Entry Sheet'!$A$16:$K$1015,4,FALSE))</f>
        <v xml:space="preserve"> </v>
      </c>
      <c r="G906" s="204" t="str">
        <f ca="1">IF(($B906=" ")," ",VLOOKUP($B906,'C10 Entry Sheet'!$A$16:$K$1015,5,FALSE))</f>
        <v xml:space="preserve"> </v>
      </c>
      <c r="H906" s="209" t="str">
        <f ca="1">IF(($B906=" "),"",VLOOKUP($B906,'C10 Entry Sheet'!$A$16:$K$1015,7,FALSE))</f>
        <v/>
      </c>
      <c r="I906" s="205" t="str">
        <f ca="1">IF(($B906=" ")," ",VLOOKUP($B906,'C10 Entry Sheet'!$A$16:$K$1015,8,FALSE))</f>
        <v xml:space="preserve"> </v>
      </c>
      <c r="J906" s="205" t="str">
        <f ca="1">IF(($B906=" ")," ",VLOOKUP($B906,'C10 Entry Sheet'!$A$16:$K$1015,9,FALSE))</f>
        <v xml:space="preserve"> </v>
      </c>
      <c r="K906" s="205" t="str">
        <f ca="1">IF(($B906=" ")," ",VLOOKUP($B906,'C10 Entry Sheet'!$A$16:$K$1015,10,FALSE))</f>
        <v xml:space="preserve"> </v>
      </c>
      <c r="L906" s="209" t="str">
        <f t="shared" ca="1" si="34"/>
        <v/>
      </c>
      <c r="M906" s="318" t="str">
        <f t="shared" ca="1" si="34"/>
        <v/>
      </c>
      <c r="N906" s="322" t="str">
        <f ca="1">IF(($B906=" ")," ",VLOOKUP($B906,'C10 Entry Sheet'!$A$16:$K$1015,11,FALSE))</f>
        <v xml:space="preserve"> </v>
      </c>
    </row>
    <row r="907" spans="1:14" ht="21.75" hidden="1" customHeight="1">
      <c r="A907" s="311">
        <f t="shared" si="35"/>
        <v>891</v>
      </c>
      <c r="B907" s="202" t="str">
        <f ca="1">IF(ISBLANK('C10 Entry Sheet'!A906)," ",CELL("contents",'C10 Entry Sheet'!A906))</f>
        <v xml:space="preserve"> </v>
      </c>
      <c r="C907" s="203" t="str">
        <f ca="1">IF(($B907=" ")," ",VLOOKUP($B907,'C10 Entry Sheet'!$A$16:$K$1015,2,FALSE))</f>
        <v xml:space="preserve"> </v>
      </c>
      <c r="D907" s="203" t="str">
        <f ca="1">IF(($B907=" ")," ",VLOOKUP($B907,'C10 Entry Sheet'!$A$16:$K$1015,3,FALSE))</f>
        <v xml:space="preserve"> </v>
      </c>
      <c r="E907" s="204" t="str">
        <f ca="1">IF(($B907=" ")," ",VLOOKUP($B907,'C10 Entry Sheet'!$A$16:$K$1015,6,FALSE))</f>
        <v xml:space="preserve"> </v>
      </c>
      <c r="F907" s="204" t="str">
        <f ca="1">IF(($B907=" ")," ",VLOOKUP($B907,'C10 Entry Sheet'!$A$16:$K$1015,4,FALSE))</f>
        <v xml:space="preserve"> </v>
      </c>
      <c r="G907" s="204" t="str">
        <f ca="1">IF(($B907=" ")," ",VLOOKUP($B907,'C10 Entry Sheet'!$A$16:$K$1015,5,FALSE))</f>
        <v xml:space="preserve"> </v>
      </c>
      <c r="H907" s="209" t="str">
        <f ca="1">IF(($B907=" "),"",VLOOKUP($B907,'C10 Entry Sheet'!$A$16:$K$1015,7,FALSE))</f>
        <v/>
      </c>
      <c r="I907" s="205" t="str">
        <f ca="1">IF(($B907=" ")," ",VLOOKUP($B907,'C10 Entry Sheet'!$A$16:$K$1015,8,FALSE))</f>
        <v xml:space="preserve"> </v>
      </c>
      <c r="J907" s="205" t="str">
        <f ca="1">IF(($B907=" ")," ",VLOOKUP($B907,'C10 Entry Sheet'!$A$16:$K$1015,9,FALSE))</f>
        <v xml:space="preserve"> </v>
      </c>
      <c r="K907" s="205" t="str">
        <f ca="1">IF(($B907=" ")," ",VLOOKUP($B907,'C10 Entry Sheet'!$A$16:$K$1015,10,FALSE))</f>
        <v xml:space="preserve"> </v>
      </c>
      <c r="L907" s="209" t="str">
        <f t="shared" ca="1" si="34"/>
        <v/>
      </c>
      <c r="M907" s="318" t="str">
        <f t="shared" ca="1" si="34"/>
        <v/>
      </c>
      <c r="N907" s="322" t="str">
        <f ca="1">IF(($B907=" ")," ",VLOOKUP($B907,'C10 Entry Sheet'!$A$16:$K$1015,11,FALSE))</f>
        <v xml:space="preserve"> </v>
      </c>
    </row>
    <row r="908" spans="1:14" ht="21.75" hidden="1" customHeight="1">
      <c r="A908" s="311">
        <f t="shared" si="35"/>
        <v>892</v>
      </c>
      <c r="B908" s="202" t="str">
        <f ca="1">IF(ISBLANK('C10 Entry Sheet'!A907)," ",CELL("contents",'C10 Entry Sheet'!A907))</f>
        <v xml:space="preserve"> </v>
      </c>
      <c r="C908" s="203" t="str">
        <f ca="1">IF(($B908=" ")," ",VLOOKUP($B908,'C10 Entry Sheet'!$A$16:$K$1015,2,FALSE))</f>
        <v xml:space="preserve"> </v>
      </c>
      <c r="D908" s="203" t="str">
        <f ca="1">IF(($B908=" ")," ",VLOOKUP($B908,'C10 Entry Sheet'!$A$16:$K$1015,3,FALSE))</f>
        <v xml:space="preserve"> </v>
      </c>
      <c r="E908" s="204" t="str">
        <f ca="1">IF(($B908=" ")," ",VLOOKUP($B908,'C10 Entry Sheet'!$A$16:$K$1015,6,FALSE))</f>
        <v xml:space="preserve"> </v>
      </c>
      <c r="F908" s="204" t="str">
        <f ca="1">IF(($B908=" ")," ",VLOOKUP($B908,'C10 Entry Sheet'!$A$16:$K$1015,4,FALSE))</f>
        <v xml:space="preserve"> </v>
      </c>
      <c r="G908" s="204" t="str">
        <f ca="1">IF(($B908=" ")," ",VLOOKUP($B908,'C10 Entry Sheet'!$A$16:$K$1015,5,FALSE))</f>
        <v xml:space="preserve"> </v>
      </c>
      <c r="H908" s="209" t="str">
        <f ca="1">IF(($B908=" "),"",VLOOKUP($B908,'C10 Entry Sheet'!$A$16:$K$1015,7,FALSE))</f>
        <v/>
      </c>
      <c r="I908" s="205" t="str">
        <f ca="1">IF(($B908=" ")," ",VLOOKUP($B908,'C10 Entry Sheet'!$A$16:$K$1015,8,FALSE))</f>
        <v xml:space="preserve"> </v>
      </c>
      <c r="J908" s="205" t="str">
        <f ca="1">IF(($B908=" ")," ",VLOOKUP($B908,'C10 Entry Sheet'!$A$16:$K$1015,9,FALSE))</f>
        <v xml:space="preserve"> </v>
      </c>
      <c r="K908" s="205" t="str">
        <f ca="1">IF(($B908=" ")," ",VLOOKUP($B908,'C10 Entry Sheet'!$A$16:$K$1015,10,FALSE))</f>
        <v xml:space="preserve"> </v>
      </c>
      <c r="L908" s="209" t="str">
        <f t="shared" ca="1" si="34"/>
        <v/>
      </c>
      <c r="M908" s="318" t="str">
        <f t="shared" ca="1" si="34"/>
        <v/>
      </c>
      <c r="N908" s="322" t="str">
        <f ca="1">IF(($B908=" ")," ",VLOOKUP($B908,'C10 Entry Sheet'!$A$16:$K$1015,11,FALSE))</f>
        <v xml:space="preserve"> </v>
      </c>
    </row>
    <row r="909" spans="1:14" ht="21.75" hidden="1" customHeight="1">
      <c r="A909" s="311">
        <f t="shared" si="35"/>
        <v>893</v>
      </c>
      <c r="B909" s="202" t="str">
        <f ca="1">IF(ISBLANK('C10 Entry Sheet'!A908)," ",CELL("contents",'C10 Entry Sheet'!A908))</f>
        <v xml:space="preserve"> </v>
      </c>
      <c r="C909" s="203" t="str">
        <f ca="1">IF(($B909=" ")," ",VLOOKUP($B909,'C10 Entry Sheet'!$A$16:$K$1015,2,FALSE))</f>
        <v xml:space="preserve"> </v>
      </c>
      <c r="D909" s="203" t="str">
        <f ca="1">IF(($B909=" ")," ",VLOOKUP($B909,'C10 Entry Sheet'!$A$16:$K$1015,3,FALSE))</f>
        <v xml:space="preserve"> </v>
      </c>
      <c r="E909" s="204" t="str">
        <f ca="1">IF(($B909=" ")," ",VLOOKUP($B909,'C10 Entry Sheet'!$A$16:$K$1015,6,FALSE))</f>
        <v xml:space="preserve"> </v>
      </c>
      <c r="F909" s="204" t="str">
        <f ca="1">IF(($B909=" ")," ",VLOOKUP($B909,'C10 Entry Sheet'!$A$16:$K$1015,4,FALSE))</f>
        <v xml:space="preserve"> </v>
      </c>
      <c r="G909" s="204" t="str">
        <f ca="1">IF(($B909=" ")," ",VLOOKUP($B909,'C10 Entry Sheet'!$A$16:$K$1015,5,FALSE))</f>
        <v xml:space="preserve"> </v>
      </c>
      <c r="H909" s="209" t="str">
        <f ca="1">IF(($B909=" "),"",VLOOKUP($B909,'C10 Entry Sheet'!$A$16:$K$1015,7,FALSE))</f>
        <v/>
      </c>
      <c r="I909" s="205" t="str">
        <f ca="1">IF(($B909=" ")," ",VLOOKUP($B909,'C10 Entry Sheet'!$A$16:$K$1015,8,FALSE))</f>
        <v xml:space="preserve"> </v>
      </c>
      <c r="J909" s="205" t="str">
        <f ca="1">IF(($B909=" ")," ",VLOOKUP($B909,'C10 Entry Sheet'!$A$16:$K$1015,9,FALSE))</f>
        <v xml:space="preserve"> </v>
      </c>
      <c r="K909" s="205" t="str">
        <f ca="1">IF(($B909=" ")," ",VLOOKUP($B909,'C10 Entry Sheet'!$A$16:$K$1015,10,FALSE))</f>
        <v xml:space="preserve"> </v>
      </c>
      <c r="L909" s="209" t="str">
        <f t="shared" ca="1" si="34"/>
        <v/>
      </c>
      <c r="M909" s="318" t="str">
        <f t="shared" ca="1" si="34"/>
        <v/>
      </c>
      <c r="N909" s="322" t="str">
        <f ca="1">IF(($B909=" ")," ",VLOOKUP($B909,'C10 Entry Sheet'!$A$16:$K$1015,11,FALSE))</f>
        <v xml:space="preserve"> </v>
      </c>
    </row>
    <row r="910" spans="1:14" ht="21.75" hidden="1" customHeight="1">
      <c r="A910" s="311">
        <f t="shared" si="35"/>
        <v>894</v>
      </c>
      <c r="B910" s="202" t="str">
        <f ca="1">IF(ISBLANK('C10 Entry Sheet'!A909)," ",CELL("contents",'C10 Entry Sheet'!A909))</f>
        <v xml:space="preserve"> </v>
      </c>
      <c r="C910" s="203" t="str">
        <f ca="1">IF(($B910=" ")," ",VLOOKUP($B910,'C10 Entry Sheet'!$A$16:$K$1015,2,FALSE))</f>
        <v xml:space="preserve"> </v>
      </c>
      <c r="D910" s="203" t="str">
        <f ca="1">IF(($B910=" ")," ",VLOOKUP($B910,'C10 Entry Sheet'!$A$16:$K$1015,3,FALSE))</f>
        <v xml:space="preserve"> </v>
      </c>
      <c r="E910" s="204" t="str">
        <f ca="1">IF(($B910=" ")," ",VLOOKUP($B910,'C10 Entry Sheet'!$A$16:$K$1015,6,FALSE))</f>
        <v xml:space="preserve"> </v>
      </c>
      <c r="F910" s="204" t="str">
        <f ca="1">IF(($B910=" ")," ",VLOOKUP($B910,'C10 Entry Sheet'!$A$16:$K$1015,4,FALSE))</f>
        <v xml:space="preserve"> </v>
      </c>
      <c r="G910" s="204" t="str">
        <f ca="1">IF(($B910=" ")," ",VLOOKUP($B910,'C10 Entry Sheet'!$A$16:$K$1015,5,FALSE))</f>
        <v xml:space="preserve"> </v>
      </c>
      <c r="H910" s="209" t="str">
        <f ca="1">IF(($B910=" "),"",VLOOKUP($B910,'C10 Entry Sheet'!$A$16:$K$1015,7,FALSE))</f>
        <v/>
      </c>
      <c r="I910" s="205" t="str">
        <f ca="1">IF(($B910=" ")," ",VLOOKUP($B910,'C10 Entry Sheet'!$A$16:$K$1015,8,FALSE))</f>
        <v xml:space="preserve"> </v>
      </c>
      <c r="J910" s="205" t="str">
        <f ca="1">IF(($B910=" ")," ",VLOOKUP($B910,'C10 Entry Sheet'!$A$16:$K$1015,9,FALSE))</f>
        <v xml:space="preserve"> </v>
      </c>
      <c r="K910" s="205" t="str">
        <f ca="1">IF(($B910=" ")," ",VLOOKUP($B910,'C10 Entry Sheet'!$A$16:$K$1015,10,FALSE))</f>
        <v xml:space="preserve"> </v>
      </c>
      <c r="L910" s="209" t="str">
        <f t="shared" ca="1" si="34"/>
        <v/>
      </c>
      <c r="M910" s="318" t="str">
        <f t="shared" ca="1" si="34"/>
        <v/>
      </c>
      <c r="N910" s="322" t="str">
        <f ca="1">IF(($B910=" ")," ",VLOOKUP($B910,'C10 Entry Sheet'!$A$16:$K$1015,11,FALSE))</f>
        <v xml:space="preserve"> </v>
      </c>
    </row>
    <row r="911" spans="1:14" ht="21.75" hidden="1" customHeight="1">
      <c r="A911" s="311">
        <f t="shared" si="35"/>
        <v>895</v>
      </c>
      <c r="B911" s="202" t="str">
        <f ca="1">IF(ISBLANK('C10 Entry Sheet'!A910)," ",CELL("contents",'C10 Entry Sheet'!A910))</f>
        <v xml:space="preserve"> </v>
      </c>
      <c r="C911" s="203" t="str">
        <f ca="1">IF(($B911=" ")," ",VLOOKUP($B911,'C10 Entry Sheet'!$A$16:$K$1015,2,FALSE))</f>
        <v xml:space="preserve"> </v>
      </c>
      <c r="D911" s="203" t="str">
        <f ca="1">IF(($B911=" ")," ",VLOOKUP($B911,'C10 Entry Sheet'!$A$16:$K$1015,3,FALSE))</f>
        <v xml:space="preserve"> </v>
      </c>
      <c r="E911" s="204" t="str">
        <f ca="1">IF(($B911=" ")," ",VLOOKUP($B911,'C10 Entry Sheet'!$A$16:$K$1015,6,FALSE))</f>
        <v xml:space="preserve"> </v>
      </c>
      <c r="F911" s="204" t="str">
        <f ca="1">IF(($B911=" ")," ",VLOOKUP($B911,'C10 Entry Sheet'!$A$16:$K$1015,4,FALSE))</f>
        <v xml:space="preserve"> </v>
      </c>
      <c r="G911" s="204" t="str">
        <f ca="1">IF(($B911=" ")," ",VLOOKUP($B911,'C10 Entry Sheet'!$A$16:$K$1015,5,FALSE))</f>
        <v xml:space="preserve"> </v>
      </c>
      <c r="H911" s="209" t="str">
        <f ca="1">IF(($B911=" "),"",VLOOKUP($B911,'C10 Entry Sheet'!$A$16:$K$1015,7,FALSE))</f>
        <v/>
      </c>
      <c r="I911" s="205" t="str">
        <f ca="1">IF(($B911=" ")," ",VLOOKUP($B911,'C10 Entry Sheet'!$A$16:$K$1015,8,FALSE))</f>
        <v xml:space="preserve"> </v>
      </c>
      <c r="J911" s="205" t="str">
        <f ca="1">IF(($B911=" ")," ",VLOOKUP($B911,'C10 Entry Sheet'!$A$16:$K$1015,9,FALSE))</f>
        <v xml:space="preserve"> </v>
      </c>
      <c r="K911" s="205" t="str">
        <f ca="1">IF(($B911=" ")," ",VLOOKUP($B911,'C10 Entry Sheet'!$A$16:$K$1015,10,FALSE))</f>
        <v xml:space="preserve"> </v>
      </c>
      <c r="L911" s="209" t="str">
        <f t="shared" ca="1" si="34"/>
        <v/>
      </c>
      <c r="M911" s="318" t="str">
        <f t="shared" ca="1" si="34"/>
        <v/>
      </c>
      <c r="N911" s="322" t="str">
        <f ca="1">IF(($B911=" ")," ",VLOOKUP($B911,'C10 Entry Sheet'!$A$16:$K$1015,11,FALSE))</f>
        <v xml:space="preserve"> </v>
      </c>
    </row>
    <row r="912" spans="1:14" ht="21.75" hidden="1" customHeight="1">
      <c r="A912" s="311">
        <f t="shared" si="35"/>
        <v>896</v>
      </c>
      <c r="B912" s="202" t="str">
        <f ca="1">IF(ISBLANK('C10 Entry Sheet'!A911)," ",CELL("contents",'C10 Entry Sheet'!A911))</f>
        <v xml:space="preserve"> </v>
      </c>
      <c r="C912" s="203" t="str">
        <f ca="1">IF(($B912=" ")," ",VLOOKUP($B912,'C10 Entry Sheet'!$A$16:$K$1015,2,FALSE))</f>
        <v xml:space="preserve"> </v>
      </c>
      <c r="D912" s="203" t="str">
        <f ca="1">IF(($B912=" ")," ",VLOOKUP($B912,'C10 Entry Sheet'!$A$16:$K$1015,3,FALSE))</f>
        <v xml:space="preserve"> </v>
      </c>
      <c r="E912" s="204" t="str">
        <f ca="1">IF(($B912=" ")," ",VLOOKUP($B912,'C10 Entry Sheet'!$A$16:$K$1015,6,FALSE))</f>
        <v xml:space="preserve"> </v>
      </c>
      <c r="F912" s="204" t="str">
        <f ca="1">IF(($B912=" ")," ",VLOOKUP($B912,'C10 Entry Sheet'!$A$16:$K$1015,4,FALSE))</f>
        <v xml:space="preserve"> </v>
      </c>
      <c r="G912" s="204" t="str">
        <f ca="1">IF(($B912=" ")," ",VLOOKUP($B912,'C10 Entry Sheet'!$A$16:$K$1015,5,FALSE))</f>
        <v xml:space="preserve"> </v>
      </c>
      <c r="H912" s="209" t="str">
        <f ca="1">IF(($B912=" "),"",VLOOKUP($B912,'C10 Entry Sheet'!$A$16:$K$1015,7,FALSE))</f>
        <v/>
      </c>
      <c r="I912" s="205" t="str">
        <f ca="1">IF(($B912=" ")," ",VLOOKUP($B912,'C10 Entry Sheet'!$A$16:$K$1015,8,FALSE))</f>
        <v xml:space="preserve"> </v>
      </c>
      <c r="J912" s="205" t="str">
        <f ca="1">IF(($B912=" ")," ",VLOOKUP($B912,'C10 Entry Sheet'!$A$16:$K$1015,9,FALSE))</f>
        <v xml:space="preserve"> </v>
      </c>
      <c r="K912" s="205" t="str">
        <f ca="1">IF(($B912=" ")," ",VLOOKUP($B912,'C10 Entry Sheet'!$A$16:$K$1015,10,FALSE))</f>
        <v xml:space="preserve"> </v>
      </c>
      <c r="L912" s="209" t="str">
        <f t="shared" ref="L912:M975" ca="1" si="36">IF(($B912=" "),"",0)</f>
        <v/>
      </c>
      <c r="M912" s="318" t="str">
        <f t="shared" ca="1" si="36"/>
        <v/>
      </c>
      <c r="N912" s="322" t="str">
        <f ca="1">IF(($B912=" ")," ",VLOOKUP($B912,'C10 Entry Sheet'!$A$16:$K$1015,11,FALSE))</f>
        <v xml:space="preserve"> </v>
      </c>
    </row>
    <row r="913" spans="1:14" ht="21.75" hidden="1" customHeight="1">
      <c r="A913" s="311">
        <f t="shared" si="35"/>
        <v>897</v>
      </c>
      <c r="B913" s="202" t="str">
        <f ca="1">IF(ISBLANK('C10 Entry Sheet'!A912)," ",CELL("contents",'C10 Entry Sheet'!A912))</f>
        <v xml:space="preserve"> </v>
      </c>
      <c r="C913" s="203" t="str">
        <f ca="1">IF(($B913=" ")," ",VLOOKUP($B913,'C10 Entry Sheet'!$A$16:$K$1015,2,FALSE))</f>
        <v xml:space="preserve"> </v>
      </c>
      <c r="D913" s="203" t="str">
        <f ca="1">IF(($B913=" ")," ",VLOOKUP($B913,'C10 Entry Sheet'!$A$16:$K$1015,3,FALSE))</f>
        <v xml:space="preserve"> </v>
      </c>
      <c r="E913" s="204" t="str">
        <f ca="1">IF(($B913=" ")," ",VLOOKUP($B913,'C10 Entry Sheet'!$A$16:$K$1015,6,FALSE))</f>
        <v xml:space="preserve"> </v>
      </c>
      <c r="F913" s="204" t="str">
        <f ca="1">IF(($B913=" ")," ",VLOOKUP($B913,'C10 Entry Sheet'!$A$16:$K$1015,4,FALSE))</f>
        <v xml:space="preserve"> </v>
      </c>
      <c r="G913" s="204" t="str">
        <f ca="1">IF(($B913=" ")," ",VLOOKUP($B913,'C10 Entry Sheet'!$A$16:$K$1015,5,FALSE))</f>
        <v xml:space="preserve"> </v>
      </c>
      <c r="H913" s="209" t="str">
        <f ca="1">IF(($B913=" "),"",VLOOKUP($B913,'C10 Entry Sheet'!$A$16:$K$1015,7,FALSE))</f>
        <v/>
      </c>
      <c r="I913" s="205" t="str">
        <f ca="1">IF(($B913=" ")," ",VLOOKUP($B913,'C10 Entry Sheet'!$A$16:$K$1015,8,FALSE))</f>
        <v xml:space="preserve"> </v>
      </c>
      <c r="J913" s="205" t="str">
        <f ca="1">IF(($B913=" ")," ",VLOOKUP($B913,'C10 Entry Sheet'!$A$16:$K$1015,9,FALSE))</f>
        <v xml:space="preserve"> </v>
      </c>
      <c r="K913" s="205" t="str">
        <f ca="1">IF(($B913=" ")," ",VLOOKUP($B913,'C10 Entry Sheet'!$A$16:$K$1015,10,FALSE))</f>
        <v xml:space="preserve"> </v>
      </c>
      <c r="L913" s="209" t="str">
        <f t="shared" ca="1" si="36"/>
        <v/>
      </c>
      <c r="M913" s="318" t="str">
        <f t="shared" ca="1" si="36"/>
        <v/>
      </c>
      <c r="N913" s="322" t="str">
        <f ca="1">IF(($B913=" ")," ",VLOOKUP($B913,'C10 Entry Sheet'!$A$16:$K$1015,11,FALSE))</f>
        <v xml:space="preserve"> </v>
      </c>
    </row>
    <row r="914" spans="1:14" ht="21.75" hidden="1" customHeight="1">
      <c r="A914" s="311">
        <f t="shared" si="35"/>
        <v>898</v>
      </c>
      <c r="B914" s="202" t="str">
        <f ca="1">IF(ISBLANK('C10 Entry Sheet'!A913)," ",CELL("contents",'C10 Entry Sheet'!A913))</f>
        <v xml:space="preserve"> </v>
      </c>
      <c r="C914" s="203" t="str">
        <f ca="1">IF(($B914=" ")," ",VLOOKUP($B914,'C10 Entry Sheet'!$A$16:$K$1015,2,FALSE))</f>
        <v xml:space="preserve"> </v>
      </c>
      <c r="D914" s="203" t="str">
        <f ca="1">IF(($B914=" ")," ",VLOOKUP($B914,'C10 Entry Sheet'!$A$16:$K$1015,3,FALSE))</f>
        <v xml:space="preserve"> </v>
      </c>
      <c r="E914" s="204" t="str">
        <f ca="1">IF(($B914=" ")," ",VLOOKUP($B914,'C10 Entry Sheet'!$A$16:$K$1015,6,FALSE))</f>
        <v xml:space="preserve"> </v>
      </c>
      <c r="F914" s="204" t="str">
        <f ca="1">IF(($B914=" ")," ",VLOOKUP($B914,'C10 Entry Sheet'!$A$16:$K$1015,4,FALSE))</f>
        <v xml:space="preserve"> </v>
      </c>
      <c r="G914" s="204" t="str">
        <f ca="1">IF(($B914=" ")," ",VLOOKUP($B914,'C10 Entry Sheet'!$A$16:$K$1015,5,FALSE))</f>
        <v xml:space="preserve"> </v>
      </c>
      <c r="H914" s="209" t="str">
        <f ca="1">IF(($B914=" "),"",VLOOKUP($B914,'C10 Entry Sheet'!$A$16:$K$1015,7,FALSE))</f>
        <v/>
      </c>
      <c r="I914" s="205" t="str">
        <f ca="1">IF(($B914=" ")," ",VLOOKUP($B914,'C10 Entry Sheet'!$A$16:$K$1015,8,FALSE))</f>
        <v xml:space="preserve"> </v>
      </c>
      <c r="J914" s="205" t="str">
        <f ca="1">IF(($B914=" ")," ",VLOOKUP($B914,'C10 Entry Sheet'!$A$16:$K$1015,9,FALSE))</f>
        <v xml:space="preserve"> </v>
      </c>
      <c r="K914" s="205" t="str">
        <f ca="1">IF(($B914=" ")," ",VLOOKUP($B914,'C10 Entry Sheet'!$A$16:$K$1015,10,FALSE))</f>
        <v xml:space="preserve"> </v>
      </c>
      <c r="L914" s="209" t="str">
        <f t="shared" ca="1" si="36"/>
        <v/>
      </c>
      <c r="M914" s="318" t="str">
        <f t="shared" ca="1" si="36"/>
        <v/>
      </c>
      <c r="N914" s="322" t="str">
        <f ca="1">IF(($B914=" ")," ",VLOOKUP($B914,'C10 Entry Sheet'!$A$16:$K$1015,11,FALSE))</f>
        <v xml:space="preserve"> </v>
      </c>
    </row>
    <row r="915" spans="1:14" ht="21.75" hidden="1" customHeight="1">
      <c r="A915" s="311">
        <f t="shared" si="35"/>
        <v>899</v>
      </c>
      <c r="B915" s="202" t="str">
        <f ca="1">IF(ISBLANK('C10 Entry Sheet'!A914)," ",CELL("contents",'C10 Entry Sheet'!A914))</f>
        <v xml:space="preserve"> </v>
      </c>
      <c r="C915" s="203" t="str">
        <f ca="1">IF(($B915=" ")," ",VLOOKUP($B915,'C10 Entry Sheet'!$A$16:$K$1015,2,FALSE))</f>
        <v xml:space="preserve"> </v>
      </c>
      <c r="D915" s="203" t="str">
        <f ca="1">IF(($B915=" ")," ",VLOOKUP($B915,'C10 Entry Sheet'!$A$16:$K$1015,3,FALSE))</f>
        <v xml:space="preserve"> </v>
      </c>
      <c r="E915" s="204" t="str">
        <f ca="1">IF(($B915=" ")," ",VLOOKUP($B915,'C10 Entry Sheet'!$A$16:$K$1015,6,FALSE))</f>
        <v xml:space="preserve"> </v>
      </c>
      <c r="F915" s="204" t="str">
        <f ca="1">IF(($B915=" ")," ",VLOOKUP($B915,'C10 Entry Sheet'!$A$16:$K$1015,4,FALSE))</f>
        <v xml:space="preserve"> </v>
      </c>
      <c r="G915" s="204" t="str">
        <f ca="1">IF(($B915=" ")," ",VLOOKUP($B915,'C10 Entry Sheet'!$A$16:$K$1015,5,FALSE))</f>
        <v xml:space="preserve"> </v>
      </c>
      <c r="H915" s="209" t="str">
        <f ca="1">IF(($B915=" "),"",VLOOKUP($B915,'C10 Entry Sheet'!$A$16:$K$1015,7,FALSE))</f>
        <v/>
      </c>
      <c r="I915" s="205" t="str">
        <f ca="1">IF(($B915=" ")," ",VLOOKUP($B915,'C10 Entry Sheet'!$A$16:$K$1015,8,FALSE))</f>
        <v xml:space="preserve"> </v>
      </c>
      <c r="J915" s="205" t="str">
        <f ca="1">IF(($B915=" ")," ",VLOOKUP($B915,'C10 Entry Sheet'!$A$16:$K$1015,9,FALSE))</f>
        <v xml:space="preserve"> </v>
      </c>
      <c r="K915" s="205" t="str">
        <f ca="1">IF(($B915=" ")," ",VLOOKUP($B915,'C10 Entry Sheet'!$A$16:$K$1015,10,FALSE))</f>
        <v xml:space="preserve"> </v>
      </c>
      <c r="L915" s="209" t="str">
        <f t="shared" ca="1" si="36"/>
        <v/>
      </c>
      <c r="M915" s="318" t="str">
        <f t="shared" ca="1" si="36"/>
        <v/>
      </c>
      <c r="N915" s="322" t="str">
        <f ca="1">IF(($B915=" ")," ",VLOOKUP($B915,'C10 Entry Sheet'!$A$16:$K$1015,11,FALSE))</f>
        <v xml:space="preserve"> </v>
      </c>
    </row>
    <row r="916" spans="1:14" ht="21.75" hidden="1" customHeight="1">
      <c r="A916" s="311">
        <f t="shared" si="35"/>
        <v>900</v>
      </c>
      <c r="B916" s="202" t="str">
        <f ca="1">IF(ISBLANK('C10 Entry Sheet'!A915)," ",CELL("contents",'C10 Entry Sheet'!A915))</f>
        <v xml:space="preserve"> </v>
      </c>
      <c r="C916" s="203" t="str">
        <f ca="1">IF(($B916=" ")," ",VLOOKUP($B916,'C10 Entry Sheet'!$A$16:$K$1015,2,FALSE))</f>
        <v xml:space="preserve"> </v>
      </c>
      <c r="D916" s="203" t="str">
        <f ca="1">IF(($B916=" ")," ",VLOOKUP($B916,'C10 Entry Sheet'!$A$16:$K$1015,3,FALSE))</f>
        <v xml:space="preserve"> </v>
      </c>
      <c r="E916" s="204" t="str">
        <f ca="1">IF(($B916=" ")," ",VLOOKUP($B916,'C10 Entry Sheet'!$A$16:$K$1015,6,FALSE))</f>
        <v xml:space="preserve"> </v>
      </c>
      <c r="F916" s="204" t="str">
        <f ca="1">IF(($B916=" ")," ",VLOOKUP($B916,'C10 Entry Sheet'!$A$16:$K$1015,4,FALSE))</f>
        <v xml:space="preserve"> </v>
      </c>
      <c r="G916" s="204" t="str">
        <f ca="1">IF(($B916=" ")," ",VLOOKUP($B916,'C10 Entry Sheet'!$A$16:$K$1015,5,FALSE))</f>
        <v xml:space="preserve"> </v>
      </c>
      <c r="H916" s="209" t="str">
        <f ca="1">IF(($B916=" "),"",VLOOKUP($B916,'C10 Entry Sheet'!$A$16:$K$1015,7,FALSE))</f>
        <v/>
      </c>
      <c r="I916" s="205" t="str">
        <f ca="1">IF(($B916=" ")," ",VLOOKUP($B916,'C10 Entry Sheet'!$A$16:$K$1015,8,FALSE))</f>
        <v xml:space="preserve"> </v>
      </c>
      <c r="J916" s="205" t="str">
        <f ca="1">IF(($B916=" ")," ",VLOOKUP($B916,'C10 Entry Sheet'!$A$16:$K$1015,9,FALSE))</f>
        <v xml:space="preserve"> </v>
      </c>
      <c r="K916" s="205" t="str">
        <f ca="1">IF(($B916=" ")," ",VLOOKUP($B916,'C10 Entry Sheet'!$A$16:$K$1015,10,FALSE))</f>
        <v xml:space="preserve"> </v>
      </c>
      <c r="L916" s="209" t="str">
        <f t="shared" ca="1" si="36"/>
        <v/>
      </c>
      <c r="M916" s="318" t="str">
        <f t="shared" ca="1" si="36"/>
        <v/>
      </c>
      <c r="N916" s="322" t="str">
        <f ca="1">IF(($B916=" ")," ",VLOOKUP($B916,'C10 Entry Sheet'!$A$16:$K$1015,11,FALSE))</f>
        <v xml:space="preserve"> </v>
      </c>
    </row>
    <row r="917" spans="1:14" ht="21.75" hidden="1" customHeight="1">
      <c r="A917" s="311">
        <f t="shared" si="35"/>
        <v>901</v>
      </c>
      <c r="B917" s="202" t="str">
        <f ca="1">IF(ISBLANK('C10 Entry Sheet'!A916)," ",CELL("contents",'C10 Entry Sheet'!A916))</f>
        <v xml:space="preserve"> </v>
      </c>
      <c r="C917" s="203" t="str">
        <f ca="1">IF(($B917=" ")," ",VLOOKUP($B917,'C10 Entry Sheet'!$A$16:$K$1015,2,FALSE))</f>
        <v xml:space="preserve"> </v>
      </c>
      <c r="D917" s="203" t="str">
        <f ca="1">IF(($B917=" ")," ",VLOOKUP($B917,'C10 Entry Sheet'!$A$16:$K$1015,3,FALSE))</f>
        <v xml:space="preserve"> </v>
      </c>
      <c r="E917" s="204" t="str">
        <f ca="1">IF(($B917=" ")," ",VLOOKUP($B917,'C10 Entry Sheet'!$A$16:$K$1015,6,FALSE))</f>
        <v xml:space="preserve"> </v>
      </c>
      <c r="F917" s="204" t="str">
        <f ca="1">IF(($B917=" ")," ",VLOOKUP($B917,'C10 Entry Sheet'!$A$16:$K$1015,4,FALSE))</f>
        <v xml:space="preserve"> </v>
      </c>
      <c r="G917" s="204" t="str">
        <f ca="1">IF(($B917=" ")," ",VLOOKUP($B917,'C10 Entry Sheet'!$A$16:$K$1015,5,FALSE))</f>
        <v xml:space="preserve"> </v>
      </c>
      <c r="H917" s="209" t="str">
        <f ca="1">IF(($B917=" "),"",VLOOKUP($B917,'C10 Entry Sheet'!$A$16:$K$1015,7,FALSE))</f>
        <v/>
      </c>
      <c r="I917" s="205" t="str">
        <f ca="1">IF(($B917=" ")," ",VLOOKUP($B917,'C10 Entry Sheet'!$A$16:$K$1015,8,FALSE))</f>
        <v xml:space="preserve"> </v>
      </c>
      <c r="J917" s="205" t="str">
        <f ca="1">IF(($B917=" ")," ",VLOOKUP($B917,'C10 Entry Sheet'!$A$16:$K$1015,9,FALSE))</f>
        <v xml:space="preserve"> </v>
      </c>
      <c r="K917" s="205" t="str">
        <f ca="1">IF(($B917=" ")," ",VLOOKUP($B917,'C10 Entry Sheet'!$A$16:$K$1015,10,FALSE))</f>
        <v xml:space="preserve"> </v>
      </c>
      <c r="L917" s="209" t="str">
        <f t="shared" ca="1" si="36"/>
        <v/>
      </c>
      <c r="M917" s="318" t="str">
        <f t="shared" ca="1" si="36"/>
        <v/>
      </c>
      <c r="N917" s="322" t="str">
        <f ca="1">IF(($B917=" ")," ",VLOOKUP($B917,'C10 Entry Sheet'!$A$16:$K$1015,11,FALSE))</f>
        <v xml:space="preserve"> </v>
      </c>
    </row>
    <row r="918" spans="1:14" ht="21.75" hidden="1" customHeight="1">
      <c r="A918" s="311">
        <f t="shared" si="35"/>
        <v>902</v>
      </c>
      <c r="B918" s="202" t="str">
        <f ca="1">IF(ISBLANK('C10 Entry Sheet'!A917)," ",CELL("contents",'C10 Entry Sheet'!A917))</f>
        <v xml:space="preserve"> </v>
      </c>
      <c r="C918" s="203" t="str">
        <f ca="1">IF(($B918=" ")," ",VLOOKUP($B918,'C10 Entry Sheet'!$A$16:$K$1015,2,FALSE))</f>
        <v xml:space="preserve"> </v>
      </c>
      <c r="D918" s="203" t="str">
        <f ca="1">IF(($B918=" ")," ",VLOOKUP($B918,'C10 Entry Sheet'!$A$16:$K$1015,3,FALSE))</f>
        <v xml:space="preserve"> </v>
      </c>
      <c r="E918" s="204" t="str">
        <f ca="1">IF(($B918=" ")," ",VLOOKUP($B918,'C10 Entry Sheet'!$A$16:$K$1015,6,FALSE))</f>
        <v xml:space="preserve"> </v>
      </c>
      <c r="F918" s="204" t="str">
        <f ca="1">IF(($B918=" ")," ",VLOOKUP($B918,'C10 Entry Sheet'!$A$16:$K$1015,4,FALSE))</f>
        <v xml:space="preserve"> </v>
      </c>
      <c r="G918" s="204" t="str">
        <f ca="1">IF(($B918=" ")," ",VLOOKUP($B918,'C10 Entry Sheet'!$A$16:$K$1015,5,FALSE))</f>
        <v xml:space="preserve"> </v>
      </c>
      <c r="H918" s="209" t="str">
        <f ca="1">IF(($B918=" "),"",VLOOKUP($B918,'C10 Entry Sheet'!$A$16:$K$1015,7,FALSE))</f>
        <v/>
      </c>
      <c r="I918" s="205" t="str">
        <f ca="1">IF(($B918=" ")," ",VLOOKUP($B918,'C10 Entry Sheet'!$A$16:$K$1015,8,FALSE))</f>
        <v xml:space="preserve"> </v>
      </c>
      <c r="J918" s="205" t="str">
        <f ca="1">IF(($B918=" ")," ",VLOOKUP($B918,'C10 Entry Sheet'!$A$16:$K$1015,9,FALSE))</f>
        <v xml:space="preserve"> </v>
      </c>
      <c r="K918" s="205" t="str">
        <f ca="1">IF(($B918=" ")," ",VLOOKUP($B918,'C10 Entry Sheet'!$A$16:$K$1015,10,FALSE))</f>
        <v xml:space="preserve"> </v>
      </c>
      <c r="L918" s="209" t="str">
        <f t="shared" ca="1" si="36"/>
        <v/>
      </c>
      <c r="M918" s="318" t="str">
        <f t="shared" ca="1" si="36"/>
        <v/>
      </c>
      <c r="N918" s="322" t="str">
        <f ca="1">IF(($B918=" ")," ",VLOOKUP($B918,'C10 Entry Sheet'!$A$16:$K$1015,11,FALSE))</f>
        <v xml:space="preserve"> </v>
      </c>
    </row>
    <row r="919" spans="1:14" ht="21.75" hidden="1" customHeight="1">
      <c r="A919" s="311">
        <f t="shared" si="35"/>
        <v>903</v>
      </c>
      <c r="B919" s="202" t="str">
        <f ca="1">IF(ISBLANK('C10 Entry Sheet'!A918)," ",CELL("contents",'C10 Entry Sheet'!A918))</f>
        <v xml:space="preserve"> </v>
      </c>
      <c r="C919" s="203" t="str">
        <f ca="1">IF(($B919=" ")," ",VLOOKUP($B919,'C10 Entry Sheet'!$A$16:$K$1015,2,FALSE))</f>
        <v xml:space="preserve"> </v>
      </c>
      <c r="D919" s="203" t="str">
        <f ca="1">IF(($B919=" ")," ",VLOOKUP($B919,'C10 Entry Sheet'!$A$16:$K$1015,3,FALSE))</f>
        <v xml:space="preserve"> </v>
      </c>
      <c r="E919" s="204" t="str">
        <f ca="1">IF(($B919=" ")," ",VLOOKUP($B919,'C10 Entry Sheet'!$A$16:$K$1015,6,FALSE))</f>
        <v xml:space="preserve"> </v>
      </c>
      <c r="F919" s="204" t="str">
        <f ca="1">IF(($B919=" ")," ",VLOOKUP($B919,'C10 Entry Sheet'!$A$16:$K$1015,4,FALSE))</f>
        <v xml:space="preserve"> </v>
      </c>
      <c r="G919" s="204" t="str">
        <f ca="1">IF(($B919=" ")," ",VLOOKUP($B919,'C10 Entry Sheet'!$A$16:$K$1015,5,FALSE))</f>
        <v xml:space="preserve"> </v>
      </c>
      <c r="H919" s="209" t="str">
        <f ca="1">IF(($B919=" "),"",VLOOKUP($B919,'C10 Entry Sheet'!$A$16:$K$1015,7,FALSE))</f>
        <v/>
      </c>
      <c r="I919" s="205" t="str">
        <f ca="1">IF(($B919=" ")," ",VLOOKUP($B919,'C10 Entry Sheet'!$A$16:$K$1015,8,FALSE))</f>
        <v xml:space="preserve"> </v>
      </c>
      <c r="J919" s="205" t="str">
        <f ca="1">IF(($B919=" ")," ",VLOOKUP($B919,'C10 Entry Sheet'!$A$16:$K$1015,9,FALSE))</f>
        <v xml:space="preserve"> </v>
      </c>
      <c r="K919" s="205" t="str">
        <f ca="1">IF(($B919=" ")," ",VLOOKUP($B919,'C10 Entry Sheet'!$A$16:$K$1015,10,FALSE))</f>
        <v xml:space="preserve"> </v>
      </c>
      <c r="L919" s="209" t="str">
        <f t="shared" ca="1" si="36"/>
        <v/>
      </c>
      <c r="M919" s="318" t="str">
        <f t="shared" ca="1" si="36"/>
        <v/>
      </c>
      <c r="N919" s="322" t="str">
        <f ca="1">IF(($B919=" ")," ",VLOOKUP($B919,'C10 Entry Sheet'!$A$16:$K$1015,11,FALSE))</f>
        <v xml:space="preserve"> </v>
      </c>
    </row>
    <row r="920" spans="1:14" ht="21.75" hidden="1" customHeight="1">
      <c r="A920" s="311">
        <f t="shared" si="35"/>
        <v>904</v>
      </c>
      <c r="B920" s="202" t="str">
        <f ca="1">IF(ISBLANK('C10 Entry Sheet'!A919)," ",CELL("contents",'C10 Entry Sheet'!A919))</f>
        <v xml:space="preserve"> </v>
      </c>
      <c r="C920" s="203" t="str">
        <f ca="1">IF(($B920=" ")," ",VLOOKUP($B920,'C10 Entry Sheet'!$A$16:$K$1015,2,FALSE))</f>
        <v xml:space="preserve"> </v>
      </c>
      <c r="D920" s="203" t="str">
        <f ca="1">IF(($B920=" ")," ",VLOOKUP($B920,'C10 Entry Sheet'!$A$16:$K$1015,3,FALSE))</f>
        <v xml:space="preserve"> </v>
      </c>
      <c r="E920" s="204" t="str">
        <f ca="1">IF(($B920=" ")," ",VLOOKUP($B920,'C10 Entry Sheet'!$A$16:$K$1015,6,FALSE))</f>
        <v xml:space="preserve"> </v>
      </c>
      <c r="F920" s="204" t="str">
        <f ca="1">IF(($B920=" ")," ",VLOOKUP($B920,'C10 Entry Sheet'!$A$16:$K$1015,4,FALSE))</f>
        <v xml:space="preserve"> </v>
      </c>
      <c r="G920" s="204" t="str">
        <f ca="1">IF(($B920=" ")," ",VLOOKUP($B920,'C10 Entry Sheet'!$A$16:$K$1015,5,FALSE))</f>
        <v xml:space="preserve"> </v>
      </c>
      <c r="H920" s="209" t="str">
        <f ca="1">IF(($B920=" "),"",VLOOKUP($B920,'C10 Entry Sheet'!$A$16:$K$1015,7,FALSE))</f>
        <v/>
      </c>
      <c r="I920" s="205" t="str">
        <f ca="1">IF(($B920=" ")," ",VLOOKUP($B920,'C10 Entry Sheet'!$A$16:$K$1015,8,FALSE))</f>
        <v xml:space="preserve"> </v>
      </c>
      <c r="J920" s="205" t="str">
        <f ca="1">IF(($B920=" ")," ",VLOOKUP($B920,'C10 Entry Sheet'!$A$16:$K$1015,9,FALSE))</f>
        <v xml:space="preserve"> </v>
      </c>
      <c r="K920" s="205" t="str">
        <f ca="1">IF(($B920=" ")," ",VLOOKUP($B920,'C10 Entry Sheet'!$A$16:$K$1015,10,FALSE))</f>
        <v xml:space="preserve"> </v>
      </c>
      <c r="L920" s="209" t="str">
        <f t="shared" ca="1" si="36"/>
        <v/>
      </c>
      <c r="M920" s="318" t="str">
        <f t="shared" ca="1" si="36"/>
        <v/>
      </c>
      <c r="N920" s="322" t="str">
        <f ca="1">IF(($B920=" ")," ",VLOOKUP($B920,'C10 Entry Sheet'!$A$16:$K$1015,11,FALSE))</f>
        <v xml:space="preserve"> </v>
      </c>
    </row>
    <row r="921" spans="1:14" ht="21.75" hidden="1" customHeight="1">
      <c r="A921" s="311">
        <f t="shared" si="35"/>
        <v>905</v>
      </c>
      <c r="B921" s="202" t="str">
        <f ca="1">IF(ISBLANK('C10 Entry Sheet'!A920)," ",CELL("contents",'C10 Entry Sheet'!A920))</f>
        <v xml:space="preserve"> </v>
      </c>
      <c r="C921" s="203" t="str">
        <f ca="1">IF(($B921=" ")," ",VLOOKUP($B921,'C10 Entry Sheet'!$A$16:$K$1015,2,FALSE))</f>
        <v xml:space="preserve"> </v>
      </c>
      <c r="D921" s="203" t="str">
        <f ca="1">IF(($B921=" ")," ",VLOOKUP($B921,'C10 Entry Sheet'!$A$16:$K$1015,3,FALSE))</f>
        <v xml:space="preserve"> </v>
      </c>
      <c r="E921" s="204" t="str">
        <f ca="1">IF(($B921=" ")," ",VLOOKUP($B921,'C10 Entry Sheet'!$A$16:$K$1015,6,FALSE))</f>
        <v xml:space="preserve"> </v>
      </c>
      <c r="F921" s="204" t="str">
        <f ca="1">IF(($B921=" ")," ",VLOOKUP($B921,'C10 Entry Sheet'!$A$16:$K$1015,4,FALSE))</f>
        <v xml:space="preserve"> </v>
      </c>
      <c r="G921" s="204" t="str">
        <f ca="1">IF(($B921=" ")," ",VLOOKUP($B921,'C10 Entry Sheet'!$A$16:$K$1015,5,FALSE))</f>
        <v xml:space="preserve"> </v>
      </c>
      <c r="H921" s="209" t="str">
        <f ca="1">IF(($B921=" "),"",VLOOKUP($B921,'C10 Entry Sheet'!$A$16:$K$1015,7,FALSE))</f>
        <v/>
      </c>
      <c r="I921" s="205" t="str">
        <f ca="1">IF(($B921=" ")," ",VLOOKUP($B921,'C10 Entry Sheet'!$A$16:$K$1015,8,FALSE))</f>
        <v xml:space="preserve"> </v>
      </c>
      <c r="J921" s="205" t="str">
        <f ca="1">IF(($B921=" ")," ",VLOOKUP($B921,'C10 Entry Sheet'!$A$16:$K$1015,9,FALSE))</f>
        <v xml:space="preserve"> </v>
      </c>
      <c r="K921" s="205" t="str">
        <f ca="1">IF(($B921=" ")," ",VLOOKUP($B921,'C10 Entry Sheet'!$A$16:$K$1015,10,FALSE))</f>
        <v xml:space="preserve"> </v>
      </c>
      <c r="L921" s="209" t="str">
        <f t="shared" ca="1" si="36"/>
        <v/>
      </c>
      <c r="M921" s="318" t="str">
        <f t="shared" ca="1" si="36"/>
        <v/>
      </c>
      <c r="N921" s="322" t="str">
        <f ca="1">IF(($B921=" ")," ",VLOOKUP($B921,'C10 Entry Sheet'!$A$16:$K$1015,11,FALSE))</f>
        <v xml:space="preserve"> </v>
      </c>
    </row>
    <row r="922" spans="1:14" ht="21.75" hidden="1" customHeight="1">
      <c r="A922" s="311">
        <f t="shared" si="35"/>
        <v>906</v>
      </c>
      <c r="B922" s="202" t="str">
        <f ca="1">IF(ISBLANK('C10 Entry Sheet'!A921)," ",CELL("contents",'C10 Entry Sheet'!A921))</f>
        <v xml:space="preserve"> </v>
      </c>
      <c r="C922" s="203" t="str">
        <f ca="1">IF(($B922=" ")," ",VLOOKUP($B922,'C10 Entry Sheet'!$A$16:$K$1015,2,FALSE))</f>
        <v xml:space="preserve"> </v>
      </c>
      <c r="D922" s="203" t="str">
        <f ca="1">IF(($B922=" ")," ",VLOOKUP($B922,'C10 Entry Sheet'!$A$16:$K$1015,3,FALSE))</f>
        <v xml:space="preserve"> </v>
      </c>
      <c r="E922" s="204" t="str">
        <f ca="1">IF(($B922=" ")," ",VLOOKUP($B922,'C10 Entry Sheet'!$A$16:$K$1015,6,FALSE))</f>
        <v xml:space="preserve"> </v>
      </c>
      <c r="F922" s="204" t="str">
        <f ca="1">IF(($B922=" ")," ",VLOOKUP($B922,'C10 Entry Sheet'!$A$16:$K$1015,4,FALSE))</f>
        <v xml:space="preserve"> </v>
      </c>
      <c r="G922" s="204" t="str">
        <f ca="1">IF(($B922=" ")," ",VLOOKUP($B922,'C10 Entry Sheet'!$A$16:$K$1015,5,FALSE))</f>
        <v xml:space="preserve"> </v>
      </c>
      <c r="H922" s="209" t="str">
        <f ca="1">IF(($B922=" "),"",VLOOKUP($B922,'C10 Entry Sheet'!$A$16:$K$1015,7,FALSE))</f>
        <v/>
      </c>
      <c r="I922" s="205" t="str">
        <f ca="1">IF(($B922=" ")," ",VLOOKUP($B922,'C10 Entry Sheet'!$A$16:$K$1015,8,FALSE))</f>
        <v xml:space="preserve"> </v>
      </c>
      <c r="J922" s="205" t="str">
        <f ca="1">IF(($B922=" ")," ",VLOOKUP($B922,'C10 Entry Sheet'!$A$16:$K$1015,9,FALSE))</f>
        <v xml:space="preserve"> </v>
      </c>
      <c r="K922" s="205" t="str">
        <f ca="1">IF(($B922=" ")," ",VLOOKUP($B922,'C10 Entry Sheet'!$A$16:$K$1015,10,FALSE))</f>
        <v xml:space="preserve"> </v>
      </c>
      <c r="L922" s="209" t="str">
        <f t="shared" ca="1" si="36"/>
        <v/>
      </c>
      <c r="M922" s="318" t="str">
        <f t="shared" ca="1" si="36"/>
        <v/>
      </c>
      <c r="N922" s="322" t="str">
        <f ca="1">IF(($B922=" ")," ",VLOOKUP($B922,'C10 Entry Sheet'!$A$16:$K$1015,11,FALSE))</f>
        <v xml:space="preserve"> </v>
      </c>
    </row>
    <row r="923" spans="1:14" ht="21.75" hidden="1" customHeight="1">
      <c r="A923" s="311">
        <f t="shared" si="35"/>
        <v>907</v>
      </c>
      <c r="B923" s="202" t="str">
        <f ca="1">IF(ISBLANK('C10 Entry Sheet'!A922)," ",CELL("contents",'C10 Entry Sheet'!A922))</f>
        <v xml:space="preserve"> </v>
      </c>
      <c r="C923" s="203" t="str">
        <f ca="1">IF(($B923=" ")," ",VLOOKUP($B923,'C10 Entry Sheet'!$A$16:$K$1015,2,FALSE))</f>
        <v xml:space="preserve"> </v>
      </c>
      <c r="D923" s="203" t="str">
        <f ca="1">IF(($B923=" ")," ",VLOOKUP($B923,'C10 Entry Sheet'!$A$16:$K$1015,3,FALSE))</f>
        <v xml:space="preserve"> </v>
      </c>
      <c r="E923" s="204" t="str">
        <f ca="1">IF(($B923=" ")," ",VLOOKUP($B923,'C10 Entry Sheet'!$A$16:$K$1015,6,FALSE))</f>
        <v xml:space="preserve"> </v>
      </c>
      <c r="F923" s="204" t="str">
        <f ca="1">IF(($B923=" ")," ",VLOOKUP($B923,'C10 Entry Sheet'!$A$16:$K$1015,4,FALSE))</f>
        <v xml:space="preserve"> </v>
      </c>
      <c r="G923" s="204" t="str">
        <f ca="1">IF(($B923=" ")," ",VLOOKUP($B923,'C10 Entry Sheet'!$A$16:$K$1015,5,FALSE))</f>
        <v xml:space="preserve"> </v>
      </c>
      <c r="H923" s="209" t="str">
        <f ca="1">IF(($B923=" "),"",VLOOKUP($B923,'C10 Entry Sheet'!$A$16:$K$1015,7,FALSE))</f>
        <v/>
      </c>
      <c r="I923" s="205" t="str">
        <f ca="1">IF(($B923=" ")," ",VLOOKUP($B923,'C10 Entry Sheet'!$A$16:$K$1015,8,FALSE))</f>
        <v xml:space="preserve"> </v>
      </c>
      <c r="J923" s="205" t="str">
        <f ca="1">IF(($B923=" ")," ",VLOOKUP($B923,'C10 Entry Sheet'!$A$16:$K$1015,9,FALSE))</f>
        <v xml:space="preserve"> </v>
      </c>
      <c r="K923" s="205" t="str">
        <f ca="1">IF(($B923=" ")," ",VLOOKUP($B923,'C10 Entry Sheet'!$A$16:$K$1015,10,FALSE))</f>
        <v xml:space="preserve"> </v>
      </c>
      <c r="L923" s="209" t="str">
        <f t="shared" ca="1" si="36"/>
        <v/>
      </c>
      <c r="M923" s="318" t="str">
        <f t="shared" ca="1" si="36"/>
        <v/>
      </c>
      <c r="N923" s="322" t="str">
        <f ca="1">IF(($B923=" ")," ",VLOOKUP($B923,'C10 Entry Sheet'!$A$16:$K$1015,11,FALSE))</f>
        <v xml:space="preserve"> </v>
      </c>
    </row>
    <row r="924" spans="1:14" ht="21.75" hidden="1" customHeight="1">
      <c r="A924" s="311">
        <f t="shared" si="35"/>
        <v>908</v>
      </c>
      <c r="B924" s="202" t="str">
        <f ca="1">IF(ISBLANK('C10 Entry Sheet'!A923)," ",CELL("contents",'C10 Entry Sheet'!A923))</f>
        <v xml:space="preserve"> </v>
      </c>
      <c r="C924" s="203" t="str">
        <f ca="1">IF(($B924=" ")," ",VLOOKUP($B924,'C10 Entry Sheet'!$A$16:$K$1015,2,FALSE))</f>
        <v xml:space="preserve"> </v>
      </c>
      <c r="D924" s="203" t="str">
        <f ca="1">IF(($B924=" ")," ",VLOOKUP($B924,'C10 Entry Sheet'!$A$16:$K$1015,3,FALSE))</f>
        <v xml:space="preserve"> </v>
      </c>
      <c r="E924" s="204" t="str">
        <f ca="1">IF(($B924=" ")," ",VLOOKUP($B924,'C10 Entry Sheet'!$A$16:$K$1015,6,FALSE))</f>
        <v xml:space="preserve"> </v>
      </c>
      <c r="F924" s="204" t="str">
        <f ca="1">IF(($B924=" ")," ",VLOOKUP($B924,'C10 Entry Sheet'!$A$16:$K$1015,4,FALSE))</f>
        <v xml:space="preserve"> </v>
      </c>
      <c r="G924" s="204" t="str">
        <f ca="1">IF(($B924=" ")," ",VLOOKUP($B924,'C10 Entry Sheet'!$A$16:$K$1015,5,FALSE))</f>
        <v xml:space="preserve"> </v>
      </c>
      <c r="H924" s="209" t="str">
        <f ca="1">IF(($B924=" "),"",VLOOKUP($B924,'C10 Entry Sheet'!$A$16:$K$1015,7,FALSE))</f>
        <v/>
      </c>
      <c r="I924" s="205" t="str">
        <f ca="1">IF(($B924=" ")," ",VLOOKUP($B924,'C10 Entry Sheet'!$A$16:$K$1015,8,FALSE))</f>
        <v xml:space="preserve"> </v>
      </c>
      <c r="J924" s="205" t="str">
        <f ca="1">IF(($B924=" ")," ",VLOOKUP($B924,'C10 Entry Sheet'!$A$16:$K$1015,9,FALSE))</f>
        <v xml:space="preserve"> </v>
      </c>
      <c r="K924" s="205" t="str">
        <f ca="1">IF(($B924=" ")," ",VLOOKUP($B924,'C10 Entry Sheet'!$A$16:$K$1015,10,FALSE))</f>
        <v xml:space="preserve"> </v>
      </c>
      <c r="L924" s="209" t="str">
        <f t="shared" ca="1" si="36"/>
        <v/>
      </c>
      <c r="M924" s="318" t="str">
        <f t="shared" ca="1" si="36"/>
        <v/>
      </c>
      <c r="N924" s="322" t="str">
        <f ca="1">IF(($B924=" ")," ",VLOOKUP($B924,'C10 Entry Sheet'!$A$16:$K$1015,11,FALSE))</f>
        <v xml:space="preserve"> </v>
      </c>
    </row>
    <row r="925" spans="1:14" ht="21.75" hidden="1" customHeight="1">
      <c r="A925" s="311">
        <f t="shared" si="35"/>
        <v>909</v>
      </c>
      <c r="B925" s="202" t="str">
        <f ca="1">IF(ISBLANK('C10 Entry Sheet'!A924)," ",CELL("contents",'C10 Entry Sheet'!A924))</f>
        <v xml:space="preserve"> </v>
      </c>
      <c r="C925" s="203" t="str">
        <f ca="1">IF(($B925=" ")," ",VLOOKUP($B925,'C10 Entry Sheet'!$A$16:$K$1015,2,FALSE))</f>
        <v xml:space="preserve"> </v>
      </c>
      <c r="D925" s="203" t="str">
        <f ca="1">IF(($B925=" ")," ",VLOOKUP($B925,'C10 Entry Sheet'!$A$16:$K$1015,3,FALSE))</f>
        <v xml:space="preserve"> </v>
      </c>
      <c r="E925" s="204" t="str">
        <f ca="1">IF(($B925=" ")," ",VLOOKUP($B925,'C10 Entry Sheet'!$A$16:$K$1015,6,FALSE))</f>
        <v xml:space="preserve"> </v>
      </c>
      <c r="F925" s="204" t="str">
        <f ca="1">IF(($B925=" ")," ",VLOOKUP($B925,'C10 Entry Sheet'!$A$16:$K$1015,4,FALSE))</f>
        <v xml:space="preserve"> </v>
      </c>
      <c r="G925" s="204" t="str">
        <f ca="1">IF(($B925=" ")," ",VLOOKUP($B925,'C10 Entry Sheet'!$A$16:$K$1015,5,FALSE))</f>
        <v xml:space="preserve"> </v>
      </c>
      <c r="H925" s="209" t="str">
        <f ca="1">IF(($B925=" "),"",VLOOKUP($B925,'C10 Entry Sheet'!$A$16:$K$1015,7,FALSE))</f>
        <v/>
      </c>
      <c r="I925" s="205" t="str">
        <f ca="1">IF(($B925=" ")," ",VLOOKUP($B925,'C10 Entry Sheet'!$A$16:$K$1015,8,FALSE))</f>
        <v xml:space="preserve"> </v>
      </c>
      <c r="J925" s="205" t="str">
        <f ca="1">IF(($B925=" ")," ",VLOOKUP($B925,'C10 Entry Sheet'!$A$16:$K$1015,9,FALSE))</f>
        <v xml:space="preserve"> </v>
      </c>
      <c r="K925" s="205" t="str">
        <f ca="1">IF(($B925=" ")," ",VLOOKUP($B925,'C10 Entry Sheet'!$A$16:$K$1015,10,FALSE))</f>
        <v xml:space="preserve"> </v>
      </c>
      <c r="L925" s="209" t="str">
        <f t="shared" ca="1" si="36"/>
        <v/>
      </c>
      <c r="M925" s="318" t="str">
        <f t="shared" ca="1" si="36"/>
        <v/>
      </c>
      <c r="N925" s="322" t="str">
        <f ca="1">IF(($B925=" ")," ",VLOOKUP($B925,'C10 Entry Sheet'!$A$16:$K$1015,11,FALSE))</f>
        <v xml:space="preserve"> </v>
      </c>
    </row>
    <row r="926" spans="1:14" ht="21.75" hidden="1" customHeight="1">
      <c r="A926" s="311">
        <f t="shared" si="35"/>
        <v>910</v>
      </c>
      <c r="B926" s="202" t="str">
        <f ca="1">IF(ISBLANK('C10 Entry Sheet'!A925)," ",CELL("contents",'C10 Entry Sheet'!A925))</f>
        <v xml:space="preserve"> </v>
      </c>
      <c r="C926" s="203" t="str">
        <f ca="1">IF(($B926=" ")," ",VLOOKUP($B926,'C10 Entry Sheet'!$A$16:$K$1015,2,FALSE))</f>
        <v xml:space="preserve"> </v>
      </c>
      <c r="D926" s="203" t="str">
        <f ca="1">IF(($B926=" ")," ",VLOOKUP($B926,'C10 Entry Sheet'!$A$16:$K$1015,3,FALSE))</f>
        <v xml:space="preserve"> </v>
      </c>
      <c r="E926" s="204" t="str">
        <f ca="1">IF(($B926=" ")," ",VLOOKUP($B926,'C10 Entry Sheet'!$A$16:$K$1015,6,FALSE))</f>
        <v xml:space="preserve"> </v>
      </c>
      <c r="F926" s="204" t="str">
        <f ca="1">IF(($B926=" ")," ",VLOOKUP($B926,'C10 Entry Sheet'!$A$16:$K$1015,4,FALSE))</f>
        <v xml:space="preserve"> </v>
      </c>
      <c r="G926" s="204" t="str">
        <f ca="1">IF(($B926=" ")," ",VLOOKUP($B926,'C10 Entry Sheet'!$A$16:$K$1015,5,FALSE))</f>
        <v xml:space="preserve"> </v>
      </c>
      <c r="H926" s="209" t="str">
        <f ca="1">IF(($B926=" "),"",VLOOKUP($B926,'C10 Entry Sheet'!$A$16:$K$1015,7,FALSE))</f>
        <v/>
      </c>
      <c r="I926" s="205" t="str">
        <f ca="1">IF(($B926=" ")," ",VLOOKUP($B926,'C10 Entry Sheet'!$A$16:$K$1015,8,FALSE))</f>
        <v xml:space="preserve"> </v>
      </c>
      <c r="J926" s="205" t="str">
        <f ca="1">IF(($B926=" ")," ",VLOOKUP($B926,'C10 Entry Sheet'!$A$16:$K$1015,9,FALSE))</f>
        <v xml:space="preserve"> </v>
      </c>
      <c r="K926" s="205" t="str">
        <f ca="1">IF(($B926=" ")," ",VLOOKUP($B926,'C10 Entry Sheet'!$A$16:$K$1015,10,FALSE))</f>
        <v xml:space="preserve"> </v>
      </c>
      <c r="L926" s="209" t="str">
        <f t="shared" ca="1" si="36"/>
        <v/>
      </c>
      <c r="M926" s="318" t="str">
        <f t="shared" ca="1" si="36"/>
        <v/>
      </c>
      <c r="N926" s="322" t="str">
        <f ca="1">IF(($B926=" ")," ",VLOOKUP($B926,'C10 Entry Sheet'!$A$16:$K$1015,11,FALSE))</f>
        <v xml:space="preserve"> </v>
      </c>
    </row>
    <row r="927" spans="1:14" ht="21.75" hidden="1" customHeight="1">
      <c r="A927" s="311">
        <f t="shared" si="35"/>
        <v>911</v>
      </c>
      <c r="B927" s="202" t="str">
        <f ca="1">IF(ISBLANK('C10 Entry Sheet'!A926)," ",CELL("contents",'C10 Entry Sheet'!A926))</f>
        <v xml:space="preserve"> </v>
      </c>
      <c r="C927" s="203" t="str">
        <f ca="1">IF(($B927=" ")," ",VLOOKUP($B927,'C10 Entry Sheet'!$A$16:$K$1015,2,FALSE))</f>
        <v xml:space="preserve"> </v>
      </c>
      <c r="D927" s="203" t="str">
        <f ca="1">IF(($B927=" ")," ",VLOOKUP($B927,'C10 Entry Sheet'!$A$16:$K$1015,3,FALSE))</f>
        <v xml:space="preserve"> </v>
      </c>
      <c r="E927" s="204" t="str">
        <f ca="1">IF(($B927=" ")," ",VLOOKUP($B927,'C10 Entry Sheet'!$A$16:$K$1015,6,FALSE))</f>
        <v xml:space="preserve"> </v>
      </c>
      <c r="F927" s="204" t="str">
        <f ca="1">IF(($B927=" ")," ",VLOOKUP($B927,'C10 Entry Sheet'!$A$16:$K$1015,4,FALSE))</f>
        <v xml:space="preserve"> </v>
      </c>
      <c r="G927" s="204" t="str">
        <f ca="1">IF(($B927=" ")," ",VLOOKUP($B927,'C10 Entry Sheet'!$A$16:$K$1015,5,FALSE))</f>
        <v xml:space="preserve"> </v>
      </c>
      <c r="H927" s="209" t="str">
        <f ca="1">IF(($B927=" "),"",VLOOKUP($B927,'C10 Entry Sheet'!$A$16:$K$1015,7,FALSE))</f>
        <v/>
      </c>
      <c r="I927" s="205" t="str">
        <f ca="1">IF(($B927=" ")," ",VLOOKUP($B927,'C10 Entry Sheet'!$A$16:$K$1015,8,FALSE))</f>
        <v xml:space="preserve"> </v>
      </c>
      <c r="J927" s="205" t="str">
        <f ca="1">IF(($B927=" ")," ",VLOOKUP($B927,'C10 Entry Sheet'!$A$16:$K$1015,9,FALSE))</f>
        <v xml:space="preserve"> </v>
      </c>
      <c r="K927" s="205" t="str">
        <f ca="1">IF(($B927=" ")," ",VLOOKUP($B927,'C10 Entry Sheet'!$A$16:$K$1015,10,FALSE))</f>
        <v xml:space="preserve"> </v>
      </c>
      <c r="L927" s="209" t="str">
        <f t="shared" ca="1" si="36"/>
        <v/>
      </c>
      <c r="M927" s="318" t="str">
        <f t="shared" ca="1" si="36"/>
        <v/>
      </c>
      <c r="N927" s="322" t="str">
        <f ca="1">IF(($B927=" ")," ",VLOOKUP($B927,'C10 Entry Sheet'!$A$16:$K$1015,11,FALSE))</f>
        <v xml:space="preserve"> </v>
      </c>
    </row>
    <row r="928" spans="1:14" ht="21.75" hidden="1" customHeight="1">
      <c r="A928" s="311">
        <f t="shared" si="35"/>
        <v>912</v>
      </c>
      <c r="B928" s="202" t="str">
        <f ca="1">IF(ISBLANK('C10 Entry Sheet'!A927)," ",CELL("contents",'C10 Entry Sheet'!A927))</f>
        <v xml:space="preserve"> </v>
      </c>
      <c r="C928" s="203" t="str">
        <f ca="1">IF(($B928=" ")," ",VLOOKUP($B928,'C10 Entry Sheet'!$A$16:$K$1015,2,FALSE))</f>
        <v xml:space="preserve"> </v>
      </c>
      <c r="D928" s="203" t="str">
        <f ca="1">IF(($B928=" ")," ",VLOOKUP($B928,'C10 Entry Sheet'!$A$16:$K$1015,3,FALSE))</f>
        <v xml:space="preserve"> </v>
      </c>
      <c r="E928" s="204" t="str">
        <f ca="1">IF(($B928=" ")," ",VLOOKUP($B928,'C10 Entry Sheet'!$A$16:$K$1015,6,FALSE))</f>
        <v xml:space="preserve"> </v>
      </c>
      <c r="F928" s="204" t="str">
        <f ca="1">IF(($B928=" ")," ",VLOOKUP($B928,'C10 Entry Sheet'!$A$16:$K$1015,4,FALSE))</f>
        <v xml:space="preserve"> </v>
      </c>
      <c r="G928" s="204" t="str">
        <f ca="1">IF(($B928=" ")," ",VLOOKUP($B928,'C10 Entry Sheet'!$A$16:$K$1015,5,FALSE))</f>
        <v xml:space="preserve"> </v>
      </c>
      <c r="H928" s="209" t="str">
        <f ca="1">IF(($B928=" "),"",VLOOKUP($B928,'C10 Entry Sheet'!$A$16:$K$1015,7,FALSE))</f>
        <v/>
      </c>
      <c r="I928" s="205" t="str">
        <f ca="1">IF(($B928=" ")," ",VLOOKUP($B928,'C10 Entry Sheet'!$A$16:$K$1015,8,FALSE))</f>
        <v xml:space="preserve"> </v>
      </c>
      <c r="J928" s="205" t="str">
        <f ca="1">IF(($B928=" ")," ",VLOOKUP($B928,'C10 Entry Sheet'!$A$16:$K$1015,9,FALSE))</f>
        <v xml:space="preserve"> </v>
      </c>
      <c r="K928" s="205" t="str">
        <f ca="1">IF(($B928=" ")," ",VLOOKUP($B928,'C10 Entry Sheet'!$A$16:$K$1015,10,FALSE))</f>
        <v xml:space="preserve"> </v>
      </c>
      <c r="L928" s="209" t="str">
        <f t="shared" ca="1" si="36"/>
        <v/>
      </c>
      <c r="M928" s="318" t="str">
        <f t="shared" ca="1" si="36"/>
        <v/>
      </c>
      <c r="N928" s="322" t="str">
        <f ca="1">IF(($B928=" ")," ",VLOOKUP($B928,'C10 Entry Sheet'!$A$16:$K$1015,11,FALSE))</f>
        <v xml:space="preserve"> </v>
      </c>
    </row>
    <row r="929" spans="1:14" ht="21.75" hidden="1" customHeight="1">
      <c r="A929" s="311">
        <f t="shared" si="35"/>
        <v>913</v>
      </c>
      <c r="B929" s="202" t="str">
        <f ca="1">IF(ISBLANK('C10 Entry Sheet'!A928)," ",CELL("contents",'C10 Entry Sheet'!A928))</f>
        <v xml:space="preserve"> </v>
      </c>
      <c r="C929" s="203" t="str">
        <f ca="1">IF(($B929=" ")," ",VLOOKUP($B929,'C10 Entry Sheet'!$A$16:$K$1015,2,FALSE))</f>
        <v xml:space="preserve"> </v>
      </c>
      <c r="D929" s="203" t="str">
        <f ca="1">IF(($B929=" ")," ",VLOOKUP($B929,'C10 Entry Sheet'!$A$16:$K$1015,3,FALSE))</f>
        <v xml:space="preserve"> </v>
      </c>
      <c r="E929" s="204" t="str">
        <f ca="1">IF(($B929=" ")," ",VLOOKUP($B929,'C10 Entry Sheet'!$A$16:$K$1015,6,FALSE))</f>
        <v xml:space="preserve"> </v>
      </c>
      <c r="F929" s="204" t="str">
        <f ca="1">IF(($B929=" ")," ",VLOOKUP($B929,'C10 Entry Sheet'!$A$16:$K$1015,4,FALSE))</f>
        <v xml:space="preserve"> </v>
      </c>
      <c r="G929" s="204" t="str">
        <f ca="1">IF(($B929=" ")," ",VLOOKUP($B929,'C10 Entry Sheet'!$A$16:$K$1015,5,FALSE))</f>
        <v xml:space="preserve"> </v>
      </c>
      <c r="H929" s="209" t="str">
        <f ca="1">IF(($B929=" "),"",VLOOKUP($B929,'C10 Entry Sheet'!$A$16:$K$1015,7,FALSE))</f>
        <v/>
      </c>
      <c r="I929" s="205" t="str">
        <f ca="1">IF(($B929=" ")," ",VLOOKUP($B929,'C10 Entry Sheet'!$A$16:$K$1015,8,FALSE))</f>
        <v xml:space="preserve"> </v>
      </c>
      <c r="J929" s="205" t="str">
        <f ca="1">IF(($B929=" ")," ",VLOOKUP($B929,'C10 Entry Sheet'!$A$16:$K$1015,9,FALSE))</f>
        <v xml:space="preserve"> </v>
      </c>
      <c r="K929" s="205" t="str">
        <f ca="1">IF(($B929=" ")," ",VLOOKUP($B929,'C10 Entry Sheet'!$A$16:$K$1015,10,FALSE))</f>
        <v xml:space="preserve"> </v>
      </c>
      <c r="L929" s="209" t="str">
        <f t="shared" ca="1" si="36"/>
        <v/>
      </c>
      <c r="M929" s="318" t="str">
        <f t="shared" ca="1" si="36"/>
        <v/>
      </c>
      <c r="N929" s="322" t="str">
        <f ca="1">IF(($B929=" ")," ",VLOOKUP($B929,'C10 Entry Sheet'!$A$16:$K$1015,11,FALSE))</f>
        <v xml:space="preserve"> </v>
      </c>
    </row>
    <row r="930" spans="1:14" ht="21.75" hidden="1" customHeight="1">
      <c r="A930" s="311">
        <f t="shared" si="35"/>
        <v>914</v>
      </c>
      <c r="B930" s="202" t="str">
        <f ca="1">IF(ISBLANK('C10 Entry Sheet'!A929)," ",CELL("contents",'C10 Entry Sheet'!A929))</f>
        <v xml:space="preserve"> </v>
      </c>
      <c r="C930" s="203" t="str">
        <f ca="1">IF(($B930=" ")," ",VLOOKUP($B930,'C10 Entry Sheet'!$A$16:$K$1015,2,FALSE))</f>
        <v xml:space="preserve"> </v>
      </c>
      <c r="D930" s="203" t="str">
        <f ca="1">IF(($B930=" ")," ",VLOOKUP($B930,'C10 Entry Sheet'!$A$16:$K$1015,3,FALSE))</f>
        <v xml:space="preserve"> </v>
      </c>
      <c r="E930" s="204" t="str">
        <f ca="1">IF(($B930=" ")," ",VLOOKUP($B930,'C10 Entry Sheet'!$A$16:$K$1015,6,FALSE))</f>
        <v xml:space="preserve"> </v>
      </c>
      <c r="F930" s="204" t="str">
        <f ca="1">IF(($B930=" ")," ",VLOOKUP($B930,'C10 Entry Sheet'!$A$16:$K$1015,4,FALSE))</f>
        <v xml:space="preserve"> </v>
      </c>
      <c r="G930" s="204" t="str">
        <f ca="1">IF(($B930=" ")," ",VLOOKUP($B930,'C10 Entry Sheet'!$A$16:$K$1015,5,FALSE))</f>
        <v xml:space="preserve"> </v>
      </c>
      <c r="H930" s="209" t="str">
        <f ca="1">IF(($B930=" "),"",VLOOKUP($B930,'C10 Entry Sheet'!$A$16:$K$1015,7,FALSE))</f>
        <v/>
      </c>
      <c r="I930" s="205" t="str">
        <f ca="1">IF(($B930=" ")," ",VLOOKUP($B930,'C10 Entry Sheet'!$A$16:$K$1015,8,FALSE))</f>
        <v xml:space="preserve"> </v>
      </c>
      <c r="J930" s="205" t="str">
        <f ca="1">IF(($B930=" ")," ",VLOOKUP($B930,'C10 Entry Sheet'!$A$16:$K$1015,9,FALSE))</f>
        <v xml:space="preserve"> </v>
      </c>
      <c r="K930" s="205" t="str">
        <f ca="1">IF(($B930=" ")," ",VLOOKUP($B930,'C10 Entry Sheet'!$A$16:$K$1015,10,FALSE))</f>
        <v xml:space="preserve"> </v>
      </c>
      <c r="L930" s="209" t="str">
        <f t="shared" ca="1" si="36"/>
        <v/>
      </c>
      <c r="M930" s="318" t="str">
        <f t="shared" ca="1" si="36"/>
        <v/>
      </c>
      <c r="N930" s="322" t="str">
        <f ca="1">IF(($B930=" ")," ",VLOOKUP($B930,'C10 Entry Sheet'!$A$16:$K$1015,11,FALSE))</f>
        <v xml:space="preserve"> </v>
      </c>
    </row>
    <row r="931" spans="1:14" ht="21.75" hidden="1" customHeight="1">
      <c r="A931" s="311">
        <f t="shared" si="35"/>
        <v>915</v>
      </c>
      <c r="B931" s="202" t="str">
        <f ca="1">IF(ISBLANK('C10 Entry Sheet'!A930)," ",CELL("contents",'C10 Entry Sheet'!A930))</f>
        <v xml:space="preserve"> </v>
      </c>
      <c r="C931" s="203" t="str">
        <f ca="1">IF(($B931=" ")," ",VLOOKUP($B931,'C10 Entry Sheet'!$A$16:$K$1015,2,FALSE))</f>
        <v xml:space="preserve"> </v>
      </c>
      <c r="D931" s="203" t="str">
        <f ca="1">IF(($B931=" ")," ",VLOOKUP($B931,'C10 Entry Sheet'!$A$16:$K$1015,3,FALSE))</f>
        <v xml:space="preserve"> </v>
      </c>
      <c r="E931" s="204" t="str">
        <f ca="1">IF(($B931=" ")," ",VLOOKUP($B931,'C10 Entry Sheet'!$A$16:$K$1015,6,FALSE))</f>
        <v xml:space="preserve"> </v>
      </c>
      <c r="F931" s="204" t="str">
        <f ca="1">IF(($B931=" ")," ",VLOOKUP($B931,'C10 Entry Sheet'!$A$16:$K$1015,4,FALSE))</f>
        <v xml:space="preserve"> </v>
      </c>
      <c r="G931" s="204" t="str">
        <f ca="1">IF(($B931=" ")," ",VLOOKUP($B931,'C10 Entry Sheet'!$A$16:$K$1015,5,FALSE))</f>
        <v xml:space="preserve"> </v>
      </c>
      <c r="H931" s="209" t="str">
        <f ca="1">IF(($B931=" "),"",VLOOKUP($B931,'C10 Entry Sheet'!$A$16:$K$1015,7,FALSE))</f>
        <v/>
      </c>
      <c r="I931" s="205" t="str">
        <f ca="1">IF(($B931=" ")," ",VLOOKUP($B931,'C10 Entry Sheet'!$A$16:$K$1015,8,FALSE))</f>
        <v xml:space="preserve"> </v>
      </c>
      <c r="J931" s="205" t="str">
        <f ca="1">IF(($B931=" ")," ",VLOOKUP($B931,'C10 Entry Sheet'!$A$16:$K$1015,9,FALSE))</f>
        <v xml:space="preserve"> </v>
      </c>
      <c r="K931" s="205" t="str">
        <f ca="1">IF(($B931=" ")," ",VLOOKUP($B931,'C10 Entry Sheet'!$A$16:$K$1015,10,FALSE))</f>
        <v xml:space="preserve"> </v>
      </c>
      <c r="L931" s="209" t="str">
        <f t="shared" ca="1" si="36"/>
        <v/>
      </c>
      <c r="M931" s="318" t="str">
        <f t="shared" ca="1" si="36"/>
        <v/>
      </c>
      <c r="N931" s="322" t="str">
        <f ca="1">IF(($B931=" ")," ",VLOOKUP($B931,'C10 Entry Sheet'!$A$16:$K$1015,11,FALSE))</f>
        <v xml:space="preserve"> </v>
      </c>
    </row>
    <row r="932" spans="1:14" ht="21.75" hidden="1" customHeight="1">
      <c r="A932" s="311">
        <f t="shared" si="35"/>
        <v>916</v>
      </c>
      <c r="B932" s="202" t="str">
        <f ca="1">IF(ISBLANK('C10 Entry Sheet'!A931)," ",CELL("contents",'C10 Entry Sheet'!A931))</f>
        <v xml:space="preserve"> </v>
      </c>
      <c r="C932" s="203" t="str">
        <f ca="1">IF(($B932=" ")," ",VLOOKUP($B932,'C10 Entry Sheet'!$A$16:$K$1015,2,FALSE))</f>
        <v xml:space="preserve"> </v>
      </c>
      <c r="D932" s="203" t="str">
        <f ca="1">IF(($B932=" ")," ",VLOOKUP($B932,'C10 Entry Sheet'!$A$16:$K$1015,3,FALSE))</f>
        <v xml:space="preserve"> </v>
      </c>
      <c r="E932" s="204" t="str">
        <f ca="1">IF(($B932=" ")," ",VLOOKUP($B932,'C10 Entry Sheet'!$A$16:$K$1015,6,FALSE))</f>
        <v xml:space="preserve"> </v>
      </c>
      <c r="F932" s="204" t="str">
        <f ca="1">IF(($B932=" ")," ",VLOOKUP($B932,'C10 Entry Sheet'!$A$16:$K$1015,4,FALSE))</f>
        <v xml:space="preserve"> </v>
      </c>
      <c r="G932" s="204" t="str">
        <f ca="1">IF(($B932=" ")," ",VLOOKUP($B932,'C10 Entry Sheet'!$A$16:$K$1015,5,FALSE))</f>
        <v xml:space="preserve"> </v>
      </c>
      <c r="H932" s="209" t="str">
        <f ca="1">IF(($B932=" "),"",VLOOKUP($B932,'C10 Entry Sheet'!$A$16:$K$1015,7,FALSE))</f>
        <v/>
      </c>
      <c r="I932" s="205" t="str">
        <f ca="1">IF(($B932=" ")," ",VLOOKUP($B932,'C10 Entry Sheet'!$A$16:$K$1015,8,FALSE))</f>
        <v xml:space="preserve"> </v>
      </c>
      <c r="J932" s="205" t="str">
        <f ca="1">IF(($B932=" ")," ",VLOOKUP($B932,'C10 Entry Sheet'!$A$16:$K$1015,9,FALSE))</f>
        <v xml:space="preserve"> </v>
      </c>
      <c r="K932" s="205" t="str">
        <f ca="1">IF(($B932=" ")," ",VLOOKUP($B932,'C10 Entry Sheet'!$A$16:$K$1015,10,FALSE))</f>
        <v xml:space="preserve"> </v>
      </c>
      <c r="L932" s="209" t="str">
        <f t="shared" ca="1" si="36"/>
        <v/>
      </c>
      <c r="M932" s="318" t="str">
        <f t="shared" ca="1" si="36"/>
        <v/>
      </c>
      <c r="N932" s="322" t="str">
        <f ca="1">IF(($B932=" ")," ",VLOOKUP($B932,'C10 Entry Sheet'!$A$16:$K$1015,11,FALSE))</f>
        <v xml:space="preserve"> </v>
      </c>
    </row>
    <row r="933" spans="1:14" ht="21.75" hidden="1" customHeight="1">
      <c r="A933" s="311">
        <f t="shared" si="35"/>
        <v>917</v>
      </c>
      <c r="B933" s="202" t="str">
        <f ca="1">IF(ISBLANK('C10 Entry Sheet'!A932)," ",CELL("contents",'C10 Entry Sheet'!A932))</f>
        <v xml:space="preserve"> </v>
      </c>
      <c r="C933" s="203" t="str">
        <f ca="1">IF(($B933=" ")," ",VLOOKUP($B933,'C10 Entry Sheet'!$A$16:$K$1015,2,FALSE))</f>
        <v xml:space="preserve"> </v>
      </c>
      <c r="D933" s="203" t="str">
        <f ca="1">IF(($B933=" ")," ",VLOOKUP($B933,'C10 Entry Sheet'!$A$16:$K$1015,3,FALSE))</f>
        <v xml:space="preserve"> </v>
      </c>
      <c r="E933" s="204" t="str">
        <f ca="1">IF(($B933=" ")," ",VLOOKUP($B933,'C10 Entry Sheet'!$A$16:$K$1015,6,FALSE))</f>
        <v xml:space="preserve"> </v>
      </c>
      <c r="F933" s="204" t="str">
        <f ca="1">IF(($B933=" ")," ",VLOOKUP($B933,'C10 Entry Sheet'!$A$16:$K$1015,4,FALSE))</f>
        <v xml:space="preserve"> </v>
      </c>
      <c r="G933" s="204" t="str">
        <f ca="1">IF(($B933=" ")," ",VLOOKUP($B933,'C10 Entry Sheet'!$A$16:$K$1015,5,FALSE))</f>
        <v xml:space="preserve"> </v>
      </c>
      <c r="H933" s="209" t="str">
        <f ca="1">IF(($B933=" "),"",VLOOKUP($B933,'C10 Entry Sheet'!$A$16:$K$1015,7,FALSE))</f>
        <v/>
      </c>
      <c r="I933" s="205" t="str">
        <f ca="1">IF(($B933=" ")," ",VLOOKUP($B933,'C10 Entry Sheet'!$A$16:$K$1015,8,FALSE))</f>
        <v xml:space="preserve"> </v>
      </c>
      <c r="J933" s="205" t="str">
        <f ca="1">IF(($B933=" ")," ",VLOOKUP($B933,'C10 Entry Sheet'!$A$16:$K$1015,9,FALSE))</f>
        <v xml:space="preserve"> </v>
      </c>
      <c r="K933" s="205" t="str">
        <f ca="1">IF(($B933=" ")," ",VLOOKUP($B933,'C10 Entry Sheet'!$A$16:$K$1015,10,FALSE))</f>
        <v xml:space="preserve"> </v>
      </c>
      <c r="L933" s="209" t="str">
        <f t="shared" ca="1" si="36"/>
        <v/>
      </c>
      <c r="M933" s="318" t="str">
        <f t="shared" ca="1" si="36"/>
        <v/>
      </c>
      <c r="N933" s="322" t="str">
        <f ca="1">IF(($B933=" ")," ",VLOOKUP($B933,'C10 Entry Sheet'!$A$16:$K$1015,11,FALSE))</f>
        <v xml:space="preserve"> </v>
      </c>
    </row>
    <row r="934" spans="1:14" ht="21.75" hidden="1" customHeight="1">
      <c r="A934" s="311">
        <f t="shared" si="35"/>
        <v>918</v>
      </c>
      <c r="B934" s="202" t="str">
        <f ca="1">IF(ISBLANK('C10 Entry Sheet'!A933)," ",CELL("contents",'C10 Entry Sheet'!A933))</f>
        <v xml:space="preserve"> </v>
      </c>
      <c r="C934" s="203" t="str">
        <f ca="1">IF(($B934=" ")," ",VLOOKUP($B934,'C10 Entry Sheet'!$A$16:$K$1015,2,FALSE))</f>
        <v xml:space="preserve"> </v>
      </c>
      <c r="D934" s="203" t="str">
        <f ca="1">IF(($B934=" ")," ",VLOOKUP($B934,'C10 Entry Sheet'!$A$16:$K$1015,3,FALSE))</f>
        <v xml:space="preserve"> </v>
      </c>
      <c r="E934" s="204" t="str">
        <f ca="1">IF(($B934=" ")," ",VLOOKUP($B934,'C10 Entry Sheet'!$A$16:$K$1015,6,FALSE))</f>
        <v xml:space="preserve"> </v>
      </c>
      <c r="F934" s="204" t="str">
        <f ca="1">IF(($B934=" ")," ",VLOOKUP($B934,'C10 Entry Sheet'!$A$16:$K$1015,4,FALSE))</f>
        <v xml:space="preserve"> </v>
      </c>
      <c r="G934" s="204" t="str">
        <f ca="1">IF(($B934=" ")," ",VLOOKUP($B934,'C10 Entry Sheet'!$A$16:$K$1015,5,FALSE))</f>
        <v xml:space="preserve"> </v>
      </c>
      <c r="H934" s="209" t="str">
        <f ca="1">IF(($B934=" "),"",VLOOKUP($B934,'C10 Entry Sheet'!$A$16:$K$1015,7,FALSE))</f>
        <v/>
      </c>
      <c r="I934" s="205" t="str">
        <f ca="1">IF(($B934=" ")," ",VLOOKUP($B934,'C10 Entry Sheet'!$A$16:$K$1015,8,FALSE))</f>
        <v xml:space="preserve"> </v>
      </c>
      <c r="J934" s="205" t="str">
        <f ca="1">IF(($B934=" ")," ",VLOOKUP($B934,'C10 Entry Sheet'!$A$16:$K$1015,9,FALSE))</f>
        <v xml:space="preserve"> </v>
      </c>
      <c r="K934" s="205" t="str">
        <f ca="1">IF(($B934=" ")," ",VLOOKUP($B934,'C10 Entry Sheet'!$A$16:$K$1015,10,FALSE))</f>
        <v xml:space="preserve"> </v>
      </c>
      <c r="L934" s="209" t="str">
        <f t="shared" ca="1" si="36"/>
        <v/>
      </c>
      <c r="M934" s="318" t="str">
        <f t="shared" ca="1" si="36"/>
        <v/>
      </c>
      <c r="N934" s="322" t="str">
        <f ca="1">IF(($B934=" ")," ",VLOOKUP($B934,'C10 Entry Sheet'!$A$16:$K$1015,11,FALSE))</f>
        <v xml:space="preserve"> </v>
      </c>
    </row>
    <row r="935" spans="1:14" ht="21.75" hidden="1" customHeight="1">
      <c r="A935" s="311">
        <f t="shared" si="35"/>
        <v>919</v>
      </c>
      <c r="B935" s="202" t="str">
        <f ca="1">IF(ISBLANK('C10 Entry Sheet'!A934)," ",CELL("contents",'C10 Entry Sheet'!A934))</f>
        <v xml:space="preserve"> </v>
      </c>
      <c r="C935" s="203" t="str">
        <f ca="1">IF(($B935=" ")," ",VLOOKUP($B935,'C10 Entry Sheet'!$A$16:$K$1015,2,FALSE))</f>
        <v xml:space="preserve"> </v>
      </c>
      <c r="D935" s="203" t="str">
        <f ca="1">IF(($B935=" ")," ",VLOOKUP($B935,'C10 Entry Sheet'!$A$16:$K$1015,3,FALSE))</f>
        <v xml:space="preserve"> </v>
      </c>
      <c r="E935" s="204" t="str">
        <f ca="1">IF(($B935=" ")," ",VLOOKUP($B935,'C10 Entry Sheet'!$A$16:$K$1015,6,FALSE))</f>
        <v xml:space="preserve"> </v>
      </c>
      <c r="F935" s="204" t="str">
        <f ca="1">IF(($B935=" ")," ",VLOOKUP($B935,'C10 Entry Sheet'!$A$16:$K$1015,4,FALSE))</f>
        <v xml:space="preserve"> </v>
      </c>
      <c r="G935" s="204" t="str">
        <f ca="1">IF(($B935=" ")," ",VLOOKUP($B935,'C10 Entry Sheet'!$A$16:$K$1015,5,FALSE))</f>
        <v xml:space="preserve"> </v>
      </c>
      <c r="H935" s="209" t="str">
        <f ca="1">IF(($B935=" "),"",VLOOKUP($B935,'C10 Entry Sheet'!$A$16:$K$1015,7,FALSE))</f>
        <v/>
      </c>
      <c r="I935" s="205" t="str">
        <f ca="1">IF(($B935=" ")," ",VLOOKUP($B935,'C10 Entry Sheet'!$A$16:$K$1015,8,FALSE))</f>
        <v xml:space="preserve"> </v>
      </c>
      <c r="J935" s="205" t="str">
        <f ca="1">IF(($B935=" ")," ",VLOOKUP($B935,'C10 Entry Sheet'!$A$16:$K$1015,9,FALSE))</f>
        <v xml:space="preserve"> </v>
      </c>
      <c r="K935" s="205" t="str">
        <f ca="1">IF(($B935=" ")," ",VLOOKUP($B935,'C10 Entry Sheet'!$A$16:$K$1015,10,FALSE))</f>
        <v xml:space="preserve"> </v>
      </c>
      <c r="L935" s="209" t="str">
        <f t="shared" ca="1" si="36"/>
        <v/>
      </c>
      <c r="M935" s="318" t="str">
        <f t="shared" ca="1" si="36"/>
        <v/>
      </c>
      <c r="N935" s="322" t="str">
        <f ca="1">IF(($B935=" ")," ",VLOOKUP($B935,'C10 Entry Sheet'!$A$16:$K$1015,11,FALSE))</f>
        <v xml:space="preserve"> </v>
      </c>
    </row>
    <row r="936" spans="1:14" ht="21.75" hidden="1" customHeight="1">
      <c r="A936" s="311">
        <f t="shared" si="35"/>
        <v>920</v>
      </c>
      <c r="B936" s="202" t="str">
        <f ca="1">IF(ISBLANK('C10 Entry Sheet'!A935)," ",CELL("contents",'C10 Entry Sheet'!A935))</f>
        <v xml:space="preserve"> </v>
      </c>
      <c r="C936" s="203" t="str">
        <f ca="1">IF(($B936=" ")," ",VLOOKUP($B936,'C10 Entry Sheet'!$A$16:$K$1015,2,FALSE))</f>
        <v xml:space="preserve"> </v>
      </c>
      <c r="D936" s="203" t="str">
        <f ca="1">IF(($B936=" ")," ",VLOOKUP($B936,'C10 Entry Sheet'!$A$16:$K$1015,3,FALSE))</f>
        <v xml:space="preserve"> </v>
      </c>
      <c r="E936" s="204" t="str">
        <f ca="1">IF(($B936=" ")," ",VLOOKUP($B936,'C10 Entry Sheet'!$A$16:$K$1015,6,FALSE))</f>
        <v xml:space="preserve"> </v>
      </c>
      <c r="F936" s="204" t="str">
        <f ca="1">IF(($B936=" ")," ",VLOOKUP($B936,'C10 Entry Sheet'!$A$16:$K$1015,4,FALSE))</f>
        <v xml:space="preserve"> </v>
      </c>
      <c r="G936" s="204" t="str">
        <f ca="1">IF(($B936=" ")," ",VLOOKUP($B936,'C10 Entry Sheet'!$A$16:$K$1015,5,FALSE))</f>
        <v xml:space="preserve"> </v>
      </c>
      <c r="H936" s="209" t="str">
        <f ca="1">IF(($B936=" "),"",VLOOKUP($B936,'C10 Entry Sheet'!$A$16:$K$1015,7,FALSE))</f>
        <v/>
      </c>
      <c r="I936" s="205" t="str">
        <f ca="1">IF(($B936=" ")," ",VLOOKUP($B936,'C10 Entry Sheet'!$A$16:$K$1015,8,FALSE))</f>
        <v xml:space="preserve"> </v>
      </c>
      <c r="J936" s="205" t="str">
        <f ca="1">IF(($B936=" ")," ",VLOOKUP($B936,'C10 Entry Sheet'!$A$16:$K$1015,9,FALSE))</f>
        <v xml:space="preserve"> </v>
      </c>
      <c r="K936" s="205" t="str">
        <f ca="1">IF(($B936=" ")," ",VLOOKUP($B936,'C10 Entry Sheet'!$A$16:$K$1015,10,FALSE))</f>
        <v xml:space="preserve"> </v>
      </c>
      <c r="L936" s="209" t="str">
        <f t="shared" ca="1" si="36"/>
        <v/>
      </c>
      <c r="M936" s="318" t="str">
        <f t="shared" ca="1" si="36"/>
        <v/>
      </c>
      <c r="N936" s="322" t="str">
        <f ca="1">IF(($B936=" ")," ",VLOOKUP($B936,'C10 Entry Sheet'!$A$16:$K$1015,11,FALSE))</f>
        <v xml:space="preserve"> </v>
      </c>
    </row>
    <row r="937" spans="1:14" ht="21.75" hidden="1" customHeight="1">
      <c r="A937" s="311">
        <f t="shared" si="35"/>
        <v>921</v>
      </c>
      <c r="B937" s="202" t="str">
        <f ca="1">IF(ISBLANK('C10 Entry Sheet'!A936)," ",CELL("contents",'C10 Entry Sheet'!A936))</f>
        <v xml:space="preserve"> </v>
      </c>
      <c r="C937" s="203" t="str">
        <f ca="1">IF(($B937=" ")," ",VLOOKUP($B937,'C10 Entry Sheet'!$A$16:$K$1015,2,FALSE))</f>
        <v xml:space="preserve"> </v>
      </c>
      <c r="D937" s="203" t="str">
        <f ca="1">IF(($B937=" ")," ",VLOOKUP($B937,'C10 Entry Sheet'!$A$16:$K$1015,3,FALSE))</f>
        <v xml:space="preserve"> </v>
      </c>
      <c r="E937" s="204" t="str">
        <f ca="1">IF(($B937=" ")," ",VLOOKUP($B937,'C10 Entry Sheet'!$A$16:$K$1015,6,FALSE))</f>
        <v xml:space="preserve"> </v>
      </c>
      <c r="F937" s="204" t="str">
        <f ca="1">IF(($B937=" ")," ",VLOOKUP($B937,'C10 Entry Sheet'!$A$16:$K$1015,4,FALSE))</f>
        <v xml:space="preserve"> </v>
      </c>
      <c r="G937" s="204" t="str">
        <f ca="1">IF(($B937=" ")," ",VLOOKUP($B937,'C10 Entry Sheet'!$A$16:$K$1015,5,FALSE))</f>
        <v xml:space="preserve"> </v>
      </c>
      <c r="H937" s="209" t="str">
        <f ca="1">IF(($B937=" "),"",VLOOKUP($B937,'C10 Entry Sheet'!$A$16:$K$1015,7,FALSE))</f>
        <v/>
      </c>
      <c r="I937" s="205" t="str">
        <f ca="1">IF(($B937=" ")," ",VLOOKUP($B937,'C10 Entry Sheet'!$A$16:$K$1015,8,FALSE))</f>
        <v xml:space="preserve"> </v>
      </c>
      <c r="J937" s="205" t="str">
        <f ca="1">IF(($B937=" ")," ",VLOOKUP($B937,'C10 Entry Sheet'!$A$16:$K$1015,9,FALSE))</f>
        <v xml:space="preserve"> </v>
      </c>
      <c r="K937" s="205" t="str">
        <f ca="1">IF(($B937=" ")," ",VLOOKUP($B937,'C10 Entry Sheet'!$A$16:$K$1015,10,FALSE))</f>
        <v xml:space="preserve"> </v>
      </c>
      <c r="L937" s="209" t="str">
        <f t="shared" ca="1" si="36"/>
        <v/>
      </c>
      <c r="M937" s="318" t="str">
        <f t="shared" ca="1" si="36"/>
        <v/>
      </c>
      <c r="N937" s="322" t="str">
        <f ca="1">IF(($B937=" ")," ",VLOOKUP($B937,'C10 Entry Sheet'!$A$16:$K$1015,11,FALSE))</f>
        <v xml:space="preserve"> </v>
      </c>
    </row>
    <row r="938" spans="1:14" ht="21.75" hidden="1" customHeight="1">
      <c r="A938" s="311">
        <f t="shared" si="35"/>
        <v>922</v>
      </c>
      <c r="B938" s="202" t="str">
        <f ca="1">IF(ISBLANK('C10 Entry Sheet'!A937)," ",CELL("contents",'C10 Entry Sheet'!A937))</f>
        <v xml:space="preserve"> </v>
      </c>
      <c r="C938" s="203" t="str">
        <f ca="1">IF(($B938=" ")," ",VLOOKUP($B938,'C10 Entry Sheet'!$A$16:$K$1015,2,FALSE))</f>
        <v xml:space="preserve"> </v>
      </c>
      <c r="D938" s="203" t="str">
        <f ca="1">IF(($B938=" ")," ",VLOOKUP($B938,'C10 Entry Sheet'!$A$16:$K$1015,3,FALSE))</f>
        <v xml:space="preserve"> </v>
      </c>
      <c r="E938" s="204" t="str">
        <f ca="1">IF(($B938=" ")," ",VLOOKUP($B938,'C10 Entry Sheet'!$A$16:$K$1015,6,FALSE))</f>
        <v xml:space="preserve"> </v>
      </c>
      <c r="F938" s="204" t="str">
        <f ca="1">IF(($B938=" ")," ",VLOOKUP($B938,'C10 Entry Sheet'!$A$16:$K$1015,4,FALSE))</f>
        <v xml:space="preserve"> </v>
      </c>
      <c r="G938" s="204" t="str">
        <f ca="1">IF(($B938=" ")," ",VLOOKUP($B938,'C10 Entry Sheet'!$A$16:$K$1015,5,FALSE))</f>
        <v xml:space="preserve"> </v>
      </c>
      <c r="H938" s="209" t="str">
        <f ca="1">IF(($B938=" "),"",VLOOKUP($B938,'C10 Entry Sheet'!$A$16:$K$1015,7,FALSE))</f>
        <v/>
      </c>
      <c r="I938" s="205" t="str">
        <f ca="1">IF(($B938=" ")," ",VLOOKUP($B938,'C10 Entry Sheet'!$A$16:$K$1015,8,FALSE))</f>
        <v xml:space="preserve"> </v>
      </c>
      <c r="J938" s="205" t="str">
        <f ca="1">IF(($B938=" ")," ",VLOOKUP($B938,'C10 Entry Sheet'!$A$16:$K$1015,9,FALSE))</f>
        <v xml:space="preserve"> </v>
      </c>
      <c r="K938" s="205" t="str">
        <f ca="1">IF(($B938=" ")," ",VLOOKUP($B938,'C10 Entry Sheet'!$A$16:$K$1015,10,FALSE))</f>
        <v xml:space="preserve"> </v>
      </c>
      <c r="L938" s="209" t="str">
        <f t="shared" ca="1" si="36"/>
        <v/>
      </c>
      <c r="M938" s="318" t="str">
        <f t="shared" ca="1" si="36"/>
        <v/>
      </c>
      <c r="N938" s="322" t="str">
        <f ca="1">IF(($B938=" ")," ",VLOOKUP($B938,'C10 Entry Sheet'!$A$16:$K$1015,11,FALSE))</f>
        <v xml:space="preserve"> </v>
      </c>
    </row>
    <row r="939" spans="1:14" ht="21.75" hidden="1" customHeight="1">
      <c r="A939" s="311">
        <f t="shared" si="35"/>
        <v>923</v>
      </c>
      <c r="B939" s="202" t="str">
        <f ca="1">IF(ISBLANK('C10 Entry Sheet'!A938)," ",CELL("contents",'C10 Entry Sheet'!A938))</f>
        <v xml:space="preserve"> </v>
      </c>
      <c r="C939" s="203" t="str">
        <f ca="1">IF(($B939=" ")," ",VLOOKUP($B939,'C10 Entry Sheet'!$A$16:$K$1015,2,FALSE))</f>
        <v xml:space="preserve"> </v>
      </c>
      <c r="D939" s="203" t="str">
        <f ca="1">IF(($B939=" ")," ",VLOOKUP($B939,'C10 Entry Sheet'!$A$16:$K$1015,3,FALSE))</f>
        <v xml:space="preserve"> </v>
      </c>
      <c r="E939" s="204" t="str">
        <f ca="1">IF(($B939=" ")," ",VLOOKUP($B939,'C10 Entry Sheet'!$A$16:$K$1015,6,FALSE))</f>
        <v xml:space="preserve"> </v>
      </c>
      <c r="F939" s="204" t="str">
        <f ca="1">IF(($B939=" ")," ",VLOOKUP($B939,'C10 Entry Sheet'!$A$16:$K$1015,4,FALSE))</f>
        <v xml:space="preserve"> </v>
      </c>
      <c r="G939" s="204" t="str">
        <f ca="1">IF(($B939=" ")," ",VLOOKUP($B939,'C10 Entry Sheet'!$A$16:$K$1015,5,FALSE))</f>
        <v xml:space="preserve"> </v>
      </c>
      <c r="H939" s="209" t="str">
        <f ca="1">IF(($B939=" "),"",VLOOKUP($B939,'C10 Entry Sheet'!$A$16:$K$1015,7,FALSE))</f>
        <v/>
      </c>
      <c r="I939" s="205" t="str">
        <f ca="1">IF(($B939=" ")," ",VLOOKUP($B939,'C10 Entry Sheet'!$A$16:$K$1015,8,FALSE))</f>
        <v xml:space="preserve"> </v>
      </c>
      <c r="J939" s="205" t="str">
        <f ca="1">IF(($B939=" ")," ",VLOOKUP($B939,'C10 Entry Sheet'!$A$16:$K$1015,9,FALSE))</f>
        <v xml:space="preserve"> </v>
      </c>
      <c r="K939" s="205" t="str">
        <f ca="1">IF(($B939=" ")," ",VLOOKUP($B939,'C10 Entry Sheet'!$A$16:$K$1015,10,FALSE))</f>
        <v xml:space="preserve"> </v>
      </c>
      <c r="L939" s="209" t="str">
        <f t="shared" ca="1" si="36"/>
        <v/>
      </c>
      <c r="M939" s="318" t="str">
        <f t="shared" ca="1" si="36"/>
        <v/>
      </c>
      <c r="N939" s="322" t="str">
        <f ca="1">IF(($B939=" ")," ",VLOOKUP($B939,'C10 Entry Sheet'!$A$16:$K$1015,11,FALSE))</f>
        <v xml:space="preserve"> </v>
      </c>
    </row>
    <row r="940" spans="1:14" ht="21.75" hidden="1" customHeight="1">
      <c r="A940" s="311">
        <f t="shared" si="35"/>
        <v>924</v>
      </c>
      <c r="B940" s="202" t="str">
        <f ca="1">IF(ISBLANK('C10 Entry Sheet'!A939)," ",CELL("contents",'C10 Entry Sheet'!A939))</f>
        <v xml:space="preserve"> </v>
      </c>
      <c r="C940" s="203" t="str">
        <f ca="1">IF(($B940=" ")," ",VLOOKUP($B940,'C10 Entry Sheet'!$A$16:$K$1015,2,FALSE))</f>
        <v xml:space="preserve"> </v>
      </c>
      <c r="D940" s="203" t="str">
        <f ca="1">IF(($B940=" ")," ",VLOOKUP($B940,'C10 Entry Sheet'!$A$16:$K$1015,3,FALSE))</f>
        <v xml:space="preserve"> </v>
      </c>
      <c r="E940" s="204" t="str">
        <f ca="1">IF(($B940=" ")," ",VLOOKUP($B940,'C10 Entry Sheet'!$A$16:$K$1015,6,FALSE))</f>
        <v xml:space="preserve"> </v>
      </c>
      <c r="F940" s="204" t="str">
        <f ca="1">IF(($B940=" ")," ",VLOOKUP($B940,'C10 Entry Sheet'!$A$16:$K$1015,4,FALSE))</f>
        <v xml:space="preserve"> </v>
      </c>
      <c r="G940" s="204" t="str">
        <f ca="1">IF(($B940=" ")," ",VLOOKUP($B940,'C10 Entry Sheet'!$A$16:$K$1015,5,FALSE))</f>
        <v xml:space="preserve"> </v>
      </c>
      <c r="H940" s="209" t="str">
        <f ca="1">IF(($B940=" "),"",VLOOKUP($B940,'C10 Entry Sheet'!$A$16:$K$1015,7,FALSE))</f>
        <v/>
      </c>
      <c r="I940" s="205" t="str">
        <f ca="1">IF(($B940=" ")," ",VLOOKUP($B940,'C10 Entry Sheet'!$A$16:$K$1015,8,FALSE))</f>
        <v xml:space="preserve"> </v>
      </c>
      <c r="J940" s="205" t="str">
        <f ca="1">IF(($B940=" ")," ",VLOOKUP($B940,'C10 Entry Sheet'!$A$16:$K$1015,9,FALSE))</f>
        <v xml:space="preserve"> </v>
      </c>
      <c r="K940" s="205" t="str">
        <f ca="1">IF(($B940=" ")," ",VLOOKUP($B940,'C10 Entry Sheet'!$A$16:$K$1015,10,FALSE))</f>
        <v xml:space="preserve"> </v>
      </c>
      <c r="L940" s="209" t="str">
        <f t="shared" ca="1" si="36"/>
        <v/>
      </c>
      <c r="M940" s="318" t="str">
        <f t="shared" ca="1" si="36"/>
        <v/>
      </c>
      <c r="N940" s="322" t="str">
        <f ca="1">IF(($B940=" ")," ",VLOOKUP($B940,'C10 Entry Sheet'!$A$16:$K$1015,11,FALSE))</f>
        <v xml:space="preserve"> </v>
      </c>
    </row>
    <row r="941" spans="1:14" ht="21.75" hidden="1" customHeight="1">
      <c r="A941" s="311">
        <f t="shared" si="35"/>
        <v>925</v>
      </c>
      <c r="B941" s="202" t="str">
        <f ca="1">IF(ISBLANK('C10 Entry Sheet'!A940)," ",CELL("contents",'C10 Entry Sheet'!A940))</f>
        <v xml:space="preserve"> </v>
      </c>
      <c r="C941" s="203" t="str">
        <f ca="1">IF(($B941=" ")," ",VLOOKUP($B941,'C10 Entry Sheet'!$A$16:$K$1015,2,FALSE))</f>
        <v xml:space="preserve"> </v>
      </c>
      <c r="D941" s="203" t="str">
        <f ca="1">IF(($B941=" ")," ",VLOOKUP($B941,'C10 Entry Sheet'!$A$16:$K$1015,3,FALSE))</f>
        <v xml:space="preserve"> </v>
      </c>
      <c r="E941" s="204" t="str">
        <f ca="1">IF(($B941=" ")," ",VLOOKUP($B941,'C10 Entry Sheet'!$A$16:$K$1015,6,FALSE))</f>
        <v xml:space="preserve"> </v>
      </c>
      <c r="F941" s="204" t="str">
        <f ca="1">IF(($B941=" ")," ",VLOOKUP($B941,'C10 Entry Sheet'!$A$16:$K$1015,4,FALSE))</f>
        <v xml:space="preserve"> </v>
      </c>
      <c r="G941" s="204" t="str">
        <f ca="1">IF(($B941=" ")," ",VLOOKUP($B941,'C10 Entry Sheet'!$A$16:$K$1015,5,FALSE))</f>
        <v xml:space="preserve"> </v>
      </c>
      <c r="H941" s="209" t="str">
        <f ca="1">IF(($B941=" "),"",VLOOKUP($B941,'C10 Entry Sheet'!$A$16:$K$1015,7,FALSE))</f>
        <v/>
      </c>
      <c r="I941" s="205" t="str">
        <f ca="1">IF(($B941=" ")," ",VLOOKUP($B941,'C10 Entry Sheet'!$A$16:$K$1015,8,FALSE))</f>
        <v xml:space="preserve"> </v>
      </c>
      <c r="J941" s="205" t="str">
        <f ca="1">IF(($B941=" ")," ",VLOOKUP($B941,'C10 Entry Sheet'!$A$16:$K$1015,9,FALSE))</f>
        <v xml:space="preserve"> </v>
      </c>
      <c r="K941" s="205" t="str">
        <f ca="1">IF(($B941=" ")," ",VLOOKUP($B941,'C10 Entry Sheet'!$A$16:$K$1015,10,FALSE))</f>
        <v xml:space="preserve"> </v>
      </c>
      <c r="L941" s="209" t="str">
        <f t="shared" ca="1" si="36"/>
        <v/>
      </c>
      <c r="M941" s="318" t="str">
        <f t="shared" ca="1" si="36"/>
        <v/>
      </c>
      <c r="N941" s="322" t="str">
        <f ca="1">IF(($B941=" ")," ",VLOOKUP($B941,'C10 Entry Sheet'!$A$16:$K$1015,11,FALSE))</f>
        <v xml:space="preserve"> </v>
      </c>
    </row>
    <row r="942" spans="1:14" ht="21.75" hidden="1" customHeight="1">
      <c r="A942" s="311">
        <f t="shared" si="35"/>
        <v>926</v>
      </c>
      <c r="B942" s="202" t="str">
        <f ca="1">IF(ISBLANK('C10 Entry Sheet'!A941)," ",CELL("contents",'C10 Entry Sheet'!A941))</f>
        <v xml:space="preserve"> </v>
      </c>
      <c r="C942" s="203" t="str">
        <f ca="1">IF(($B942=" ")," ",VLOOKUP($B942,'C10 Entry Sheet'!$A$16:$K$1015,2,FALSE))</f>
        <v xml:space="preserve"> </v>
      </c>
      <c r="D942" s="203" t="str">
        <f ca="1">IF(($B942=" ")," ",VLOOKUP($B942,'C10 Entry Sheet'!$A$16:$K$1015,3,FALSE))</f>
        <v xml:space="preserve"> </v>
      </c>
      <c r="E942" s="204" t="str">
        <f ca="1">IF(($B942=" ")," ",VLOOKUP($B942,'C10 Entry Sheet'!$A$16:$K$1015,6,FALSE))</f>
        <v xml:space="preserve"> </v>
      </c>
      <c r="F942" s="204" t="str">
        <f ca="1">IF(($B942=" ")," ",VLOOKUP($B942,'C10 Entry Sheet'!$A$16:$K$1015,4,FALSE))</f>
        <v xml:space="preserve"> </v>
      </c>
      <c r="G942" s="204" t="str">
        <f ca="1">IF(($B942=" ")," ",VLOOKUP($B942,'C10 Entry Sheet'!$A$16:$K$1015,5,FALSE))</f>
        <v xml:space="preserve"> </v>
      </c>
      <c r="H942" s="209" t="str">
        <f ca="1">IF(($B942=" "),"",VLOOKUP($B942,'C10 Entry Sheet'!$A$16:$K$1015,7,FALSE))</f>
        <v/>
      </c>
      <c r="I942" s="205" t="str">
        <f ca="1">IF(($B942=" ")," ",VLOOKUP($B942,'C10 Entry Sheet'!$A$16:$K$1015,8,FALSE))</f>
        <v xml:space="preserve"> </v>
      </c>
      <c r="J942" s="205" t="str">
        <f ca="1">IF(($B942=" ")," ",VLOOKUP($B942,'C10 Entry Sheet'!$A$16:$K$1015,9,FALSE))</f>
        <v xml:space="preserve"> </v>
      </c>
      <c r="K942" s="205" t="str">
        <f ca="1">IF(($B942=" ")," ",VLOOKUP($B942,'C10 Entry Sheet'!$A$16:$K$1015,10,FALSE))</f>
        <v xml:space="preserve"> </v>
      </c>
      <c r="L942" s="209" t="str">
        <f t="shared" ca="1" si="36"/>
        <v/>
      </c>
      <c r="M942" s="318" t="str">
        <f t="shared" ca="1" si="36"/>
        <v/>
      </c>
      <c r="N942" s="322" t="str">
        <f ca="1">IF(($B942=" ")," ",VLOOKUP($B942,'C10 Entry Sheet'!$A$16:$K$1015,11,FALSE))</f>
        <v xml:space="preserve"> </v>
      </c>
    </row>
    <row r="943" spans="1:14" ht="21.75" hidden="1" customHeight="1">
      <c r="A943" s="311">
        <f t="shared" si="35"/>
        <v>927</v>
      </c>
      <c r="B943" s="202" t="str">
        <f ca="1">IF(ISBLANK('C10 Entry Sheet'!A942)," ",CELL("contents",'C10 Entry Sheet'!A942))</f>
        <v xml:space="preserve"> </v>
      </c>
      <c r="C943" s="203" t="str">
        <f ca="1">IF(($B943=" ")," ",VLOOKUP($B943,'C10 Entry Sheet'!$A$16:$K$1015,2,FALSE))</f>
        <v xml:space="preserve"> </v>
      </c>
      <c r="D943" s="203" t="str">
        <f ca="1">IF(($B943=" ")," ",VLOOKUP($B943,'C10 Entry Sheet'!$A$16:$K$1015,3,FALSE))</f>
        <v xml:space="preserve"> </v>
      </c>
      <c r="E943" s="204" t="str">
        <f ca="1">IF(($B943=" ")," ",VLOOKUP($B943,'C10 Entry Sheet'!$A$16:$K$1015,6,FALSE))</f>
        <v xml:space="preserve"> </v>
      </c>
      <c r="F943" s="204" t="str">
        <f ca="1">IF(($B943=" ")," ",VLOOKUP($B943,'C10 Entry Sheet'!$A$16:$K$1015,4,FALSE))</f>
        <v xml:space="preserve"> </v>
      </c>
      <c r="G943" s="204" t="str">
        <f ca="1">IF(($B943=" ")," ",VLOOKUP($B943,'C10 Entry Sheet'!$A$16:$K$1015,5,FALSE))</f>
        <v xml:space="preserve"> </v>
      </c>
      <c r="H943" s="209" t="str">
        <f ca="1">IF(($B943=" "),"",VLOOKUP($B943,'C10 Entry Sheet'!$A$16:$K$1015,7,FALSE))</f>
        <v/>
      </c>
      <c r="I943" s="205" t="str">
        <f ca="1">IF(($B943=" ")," ",VLOOKUP($B943,'C10 Entry Sheet'!$A$16:$K$1015,8,FALSE))</f>
        <v xml:space="preserve"> </v>
      </c>
      <c r="J943" s="205" t="str">
        <f ca="1">IF(($B943=" ")," ",VLOOKUP($B943,'C10 Entry Sheet'!$A$16:$K$1015,9,FALSE))</f>
        <v xml:space="preserve"> </v>
      </c>
      <c r="K943" s="205" t="str">
        <f ca="1">IF(($B943=" ")," ",VLOOKUP($B943,'C10 Entry Sheet'!$A$16:$K$1015,10,FALSE))</f>
        <v xml:space="preserve"> </v>
      </c>
      <c r="L943" s="209" t="str">
        <f t="shared" ca="1" si="36"/>
        <v/>
      </c>
      <c r="M943" s="318" t="str">
        <f t="shared" ca="1" si="36"/>
        <v/>
      </c>
      <c r="N943" s="322" t="str">
        <f ca="1">IF(($B943=" ")," ",VLOOKUP($B943,'C10 Entry Sheet'!$A$16:$K$1015,11,FALSE))</f>
        <v xml:space="preserve"> </v>
      </c>
    </row>
    <row r="944" spans="1:14" ht="21.75" hidden="1" customHeight="1">
      <c r="A944" s="311">
        <f t="shared" si="35"/>
        <v>928</v>
      </c>
      <c r="B944" s="202" t="str">
        <f ca="1">IF(ISBLANK('C10 Entry Sheet'!A943)," ",CELL("contents",'C10 Entry Sheet'!A943))</f>
        <v xml:space="preserve"> </v>
      </c>
      <c r="C944" s="203" t="str">
        <f ca="1">IF(($B944=" ")," ",VLOOKUP($B944,'C10 Entry Sheet'!$A$16:$K$1015,2,FALSE))</f>
        <v xml:space="preserve"> </v>
      </c>
      <c r="D944" s="203" t="str">
        <f ca="1">IF(($B944=" ")," ",VLOOKUP($B944,'C10 Entry Sheet'!$A$16:$K$1015,3,FALSE))</f>
        <v xml:space="preserve"> </v>
      </c>
      <c r="E944" s="204" t="str">
        <f ca="1">IF(($B944=" ")," ",VLOOKUP($B944,'C10 Entry Sheet'!$A$16:$K$1015,6,FALSE))</f>
        <v xml:space="preserve"> </v>
      </c>
      <c r="F944" s="204" t="str">
        <f ca="1">IF(($B944=" ")," ",VLOOKUP($B944,'C10 Entry Sheet'!$A$16:$K$1015,4,FALSE))</f>
        <v xml:space="preserve"> </v>
      </c>
      <c r="G944" s="204" t="str">
        <f ca="1">IF(($B944=" ")," ",VLOOKUP($B944,'C10 Entry Sheet'!$A$16:$K$1015,5,FALSE))</f>
        <v xml:space="preserve"> </v>
      </c>
      <c r="H944" s="209" t="str">
        <f ca="1">IF(($B944=" "),"",VLOOKUP($B944,'C10 Entry Sheet'!$A$16:$K$1015,7,FALSE))</f>
        <v/>
      </c>
      <c r="I944" s="205" t="str">
        <f ca="1">IF(($B944=" ")," ",VLOOKUP($B944,'C10 Entry Sheet'!$A$16:$K$1015,8,FALSE))</f>
        <v xml:space="preserve"> </v>
      </c>
      <c r="J944" s="205" t="str">
        <f ca="1">IF(($B944=" ")," ",VLOOKUP($B944,'C10 Entry Sheet'!$A$16:$K$1015,9,FALSE))</f>
        <v xml:space="preserve"> </v>
      </c>
      <c r="K944" s="205" t="str">
        <f ca="1">IF(($B944=" ")," ",VLOOKUP($B944,'C10 Entry Sheet'!$A$16:$K$1015,10,FALSE))</f>
        <v xml:space="preserve"> </v>
      </c>
      <c r="L944" s="209" t="str">
        <f t="shared" ca="1" si="36"/>
        <v/>
      </c>
      <c r="M944" s="318" t="str">
        <f t="shared" ca="1" si="36"/>
        <v/>
      </c>
      <c r="N944" s="322" t="str">
        <f ca="1">IF(($B944=" ")," ",VLOOKUP($B944,'C10 Entry Sheet'!$A$16:$K$1015,11,FALSE))</f>
        <v xml:space="preserve"> </v>
      </c>
    </row>
    <row r="945" spans="1:14" ht="21.75" hidden="1" customHeight="1">
      <c r="A945" s="311">
        <f t="shared" si="35"/>
        <v>929</v>
      </c>
      <c r="B945" s="202" t="str">
        <f ca="1">IF(ISBLANK('C10 Entry Sheet'!A944)," ",CELL("contents",'C10 Entry Sheet'!A944))</f>
        <v xml:space="preserve"> </v>
      </c>
      <c r="C945" s="203" t="str">
        <f ca="1">IF(($B945=" ")," ",VLOOKUP($B945,'C10 Entry Sheet'!$A$16:$K$1015,2,FALSE))</f>
        <v xml:space="preserve"> </v>
      </c>
      <c r="D945" s="203" t="str">
        <f ca="1">IF(($B945=" ")," ",VLOOKUP($B945,'C10 Entry Sheet'!$A$16:$K$1015,3,FALSE))</f>
        <v xml:space="preserve"> </v>
      </c>
      <c r="E945" s="204" t="str">
        <f ca="1">IF(($B945=" ")," ",VLOOKUP($B945,'C10 Entry Sheet'!$A$16:$K$1015,6,FALSE))</f>
        <v xml:space="preserve"> </v>
      </c>
      <c r="F945" s="204" t="str">
        <f ca="1">IF(($B945=" ")," ",VLOOKUP($B945,'C10 Entry Sheet'!$A$16:$K$1015,4,FALSE))</f>
        <v xml:space="preserve"> </v>
      </c>
      <c r="G945" s="204" t="str">
        <f ca="1">IF(($B945=" ")," ",VLOOKUP($B945,'C10 Entry Sheet'!$A$16:$K$1015,5,FALSE))</f>
        <v xml:space="preserve"> </v>
      </c>
      <c r="H945" s="209" t="str">
        <f ca="1">IF(($B945=" "),"",VLOOKUP($B945,'C10 Entry Sheet'!$A$16:$K$1015,7,FALSE))</f>
        <v/>
      </c>
      <c r="I945" s="205" t="str">
        <f ca="1">IF(($B945=" ")," ",VLOOKUP($B945,'C10 Entry Sheet'!$A$16:$K$1015,8,FALSE))</f>
        <v xml:space="preserve"> </v>
      </c>
      <c r="J945" s="205" t="str">
        <f ca="1">IF(($B945=" ")," ",VLOOKUP($B945,'C10 Entry Sheet'!$A$16:$K$1015,9,FALSE))</f>
        <v xml:space="preserve"> </v>
      </c>
      <c r="K945" s="205" t="str">
        <f ca="1">IF(($B945=" ")," ",VLOOKUP($B945,'C10 Entry Sheet'!$A$16:$K$1015,10,FALSE))</f>
        <v xml:space="preserve"> </v>
      </c>
      <c r="L945" s="209" t="str">
        <f t="shared" ca="1" si="36"/>
        <v/>
      </c>
      <c r="M945" s="318" t="str">
        <f t="shared" ca="1" si="36"/>
        <v/>
      </c>
      <c r="N945" s="322" t="str">
        <f ca="1">IF(($B945=" ")," ",VLOOKUP($B945,'C10 Entry Sheet'!$A$16:$K$1015,11,FALSE))</f>
        <v xml:space="preserve"> </v>
      </c>
    </row>
    <row r="946" spans="1:14" ht="21.75" hidden="1" customHeight="1">
      <c r="A946" s="311">
        <f t="shared" si="35"/>
        <v>930</v>
      </c>
      <c r="B946" s="202" t="str">
        <f ca="1">IF(ISBLANK('C10 Entry Sheet'!A945)," ",CELL("contents",'C10 Entry Sheet'!A945))</f>
        <v xml:space="preserve"> </v>
      </c>
      <c r="C946" s="203" t="str">
        <f ca="1">IF(($B946=" ")," ",VLOOKUP($B946,'C10 Entry Sheet'!$A$16:$K$1015,2,FALSE))</f>
        <v xml:space="preserve"> </v>
      </c>
      <c r="D946" s="203" t="str">
        <f ca="1">IF(($B946=" ")," ",VLOOKUP($B946,'C10 Entry Sheet'!$A$16:$K$1015,3,FALSE))</f>
        <v xml:space="preserve"> </v>
      </c>
      <c r="E946" s="204" t="str">
        <f ca="1">IF(($B946=" ")," ",VLOOKUP($B946,'C10 Entry Sheet'!$A$16:$K$1015,6,FALSE))</f>
        <v xml:space="preserve"> </v>
      </c>
      <c r="F946" s="204" t="str">
        <f ca="1">IF(($B946=" ")," ",VLOOKUP($B946,'C10 Entry Sheet'!$A$16:$K$1015,4,FALSE))</f>
        <v xml:space="preserve"> </v>
      </c>
      <c r="G946" s="204" t="str">
        <f ca="1">IF(($B946=" ")," ",VLOOKUP($B946,'C10 Entry Sheet'!$A$16:$K$1015,5,FALSE))</f>
        <v xml:space="preserve"> </v>
      </c>
      <c r="H946" s="209" t="str">
        <f ca="1">IF(($B946=" "),"",VLOOKUP($B946,'C10 Entry Sheet'!$A$16:$K$1015,7,FALSE))</f>
        <v/>
      </c>
      <c r="I946" s="205" t="str">
        <f ca="1">IF(($B946=" ")," ",VLOOKUP($B946,'C10 Entry Sheet'!$A$16:$K$1015,8,FALSE))</f>
        <v xml:space="preserve"> </v>
      </c>
      <c r="J946" s="205" t="str">
        <f ca="1">IF(($B946=" ")," ",VLOOKUP($B946,'C10 Entry Sheet'!$A$16:$K$1015,9,FALSE))</f>
        <v xml:space="preserve"> </v>
      </c>
      <c r="K946" s="205" t="str">
        <f ca="1">IF(($B946=" ")," ",VLOOKUP($B946,'C10 Entry Sheet'!$A$16:$K$1015,10,FALSE))</f>
        <v xml:space="preserve"> </v>
      </c>
      <c r="L946" s="209" t="str">
        <f t="shared" ca="1" si="36"/>
        <v/>
      </c>
      <c r="M946" s="318" t="str">
        <f t="shared" ca="1" si="36"/>
        <v/>
      </c>
      <c r="N946" s="322" t="str">
        <f ca="1">IF(($B946=" ")," ",VLOOKUP($B946,'C10 Entry Sheet'!$A$16:$K$1015,11,FALSE))</f>
        <v xml:space="preserve"> </v>
      </c>
    </row>
    <row r="947" spans="1:14" ht="21.75" hidden="1" customHeight="1">
      <c r="A947" s="311">
        <f t="shared" si="35"/>
        <v>931</v>
      </c>
      <c r="B947" s="202" t="str">
        <f ca="1">IF(ISBLANK('C10 Entry Sheet'!A946)," ",CELL("contents",'C10 Entry Sheet'!A946))</f>
        <v xml:space="preserve"> </v>
      </c>
      <c r="C947" s="203" t="str">
        <f ca="1">IF(($B947=" ")," ",VLOOKUP($B947,'C10 Entry Sheet'!$A$16:$K$1015,2,FALSE))</f>
        <v xml:space="preserve"> </v>
      </c>
      <c r="D947" s="203" t="str">
        <f ca="1">IF(($B947=" ")," ",VLOOKUP($B947,'C10 Entry Sheet'!$A$16:$K$1015,3,FALSE))</f>
        <v xml:space="preserve"> </v>
      </c>
      <c r="E947" s="204" t="str">
        <f ca="1">IF(($B947=" ")," ",VLOOKUP($B947,'C10 Entry Sheet'!$A$16:$K$1015,6,FALSE))</f>
        <v xml:space="preserve"> </v>
      </c>
      <c r="F947" s="204" t="str">
        <f ca="1">IF(($B947=" ")," ",VLOOKUP($B947,'C10 Entry Sheet'!$A$16:$K$1015,4,FALSE))</f>
        <v xml:space="preserve"> </v>
      </c>
      <c r="G947" s="204" t="str">
        <f ca="1">IF(($B947=" ")," ",VLOOKUP($B947,'C10 Entry Sheet'!$A$16:$K$1015,5,FALSE))</f>
        <v xml:space="preserve"> </v>
      </c>
      <c r="H947" s="209" t="str">
        <f ca="1">IF(($B947=" "),"",VLOOKUP($B947,'C10 Entry Sheet'!$A$16:$K$1015,7,FALSE))</f>
        <v/>
      </c>
      <c r="I947" s="205" t="str">
        <f ca="1">IF(($B947=" ")," ",VLOOKUP($B947,'C10 Entry Sheet'!$A$16:$K$1015,8,FALSE))</f>
        <v xml:space="preserve"> </v>
      </c>
      <c r="J947" s="205" t="str">
        <f ca="1">IF(($B947=" ")," ",VLOOKUP($B947,'C10 Entry Sheet'!$A$16:$K$1015,9,FALSE))</f>
        <v xml:space="preserve"> </v>
      </c>
      <c r="K947" s="205" t="str">
        <f ca="1">IF(($B947=" ")," ",VLOOKUP($B947,'C10 Entry Sheet'!$A$16:$K$1015,10,FALSE))</f>
        <v xml:space="preserve"> </v>
      </c>
      <c r="L947" s="209" t="str">
        <f t="shared" ca="1" si="36"/>
        <v/>
      </c>
      <c r="M947" s="318" t="str">
        <f t="shared" ca="1" si="36"/>
        <v/>
      </c>
      <c r="N947" s="322" t="str">
        <f ca="1">IF(($B947=" ")," ",VLOOKUP($B947,'C10 Entry Sheet'!$A$16:$K$1015,11,FALSE))</f>
        <v xml:space="preserve"> </v>
      </c>
    </row>
    <row r="948" spans="1:14" ht="21.75" hidden="1" customHeight="1">
      <c r="A948" s="311">
        <f t="shared" si="35"/>
        <v>932</v>
      </c>
      <c r="B948" s="202" t="str">
        <f ca="1">IF(ISBLANK('C10 Entry Sheet'!A947)," ",CELL("contents",'C10 Entry Sheet'!A947))</f>
        <v xml:space="preserve"> </v>
      </c>
      <c r="C948" s="203" t="str">
        <f ca="1">IF(($B948=" ")," ",VLOOKUP($B948,'C10 Entry Sheet'!$A$16:$K$1015,2,FALSE))</f>
        <v xml:space="preserve"> </v>
      </c>
      <c r="D948" s="203" t="str">
        <f ca="1">IF(($B948=" ")," ",VLOOKUP($B948,'C10 Entry Sheet'!$A$16:$K$1015,3,FALSE))</f>
        <v xml:space="preserve"> </v>
      </c>
      <c r="E948" s="204" t="str">
        <f ca="1">IF(($B948=" ")," ",VLOOKUP($B948,'C10 Entry Sheet'!$A$16:$K$1015,6,FALSE))</f>
        <v xml:space="preserve"> </v>
      </c>
      <c r="F948" s="204" t="str">
        <f ca="1">IF(($B948=" ")," ",VLOOKUP($B948,'C10 Entry Sheet'!$A$16:$K$1015,4,FALSE))</f>
        <v xml:space="preserve"> </v>
      </c>
      <c r="G948" s="204" t="str">
        <f ca="1">IF(($B948=" ")," ",VLOOKUP($B948,'C10 Entry Sheet'!$A$16:$K$1015,5,FALSE))</f>
        <v xml:space="preserve"> </v>
      </c>
      <c r="H948" s="209" t="str">
        <f ca="1">IF(($B948=" "),"",VLOOKUP($B948,'C10 Entry Sheet'!$A$16:$K$1015,7,FALSE))</f>
        <v/>
      </c>
      <c r="I948" s="205" t="str">
        <f ca="1">IF(($B948=" ")," ",VLOOKUP($B948,'C10 Entry Sheet'!$A$16:$K$1015,8,FALSE))</f>
        <v xml:space="preserve"> </v>
      </c>
      <c r="J948" s="205" t="str">
        <f ca="1">IF(($B948=" ")," ",VLOOKUP($B948,'C10 Entry Sheet'!$A$16:$K$1015,9,FALSE))</f>
        <v xml:space="preserve"> </v>
      </c>
      <c r="K948" s="205" t="str">
        <f ca="1">IF(($B948=" ")," ",VLOOKUP($B948,'C10 Entry Sheet'!$A$16:$K$1015,10,FALSE))</f>
        <v xml:space="preserve"> </v>
      </c>
      <c r="L948" s="209" t="str">
        <f t="shared" ca="1" si="36"/>
        <v/>
      </c>
      <c r="M948" s="318" t="str">
        <f t="shared" ca="1" si="36"/>
        <v/>
      </c>
      <c r="N948" s="322" t="str">
        <f ca="1">IF(($B948=" ")," ",VLOOKUP($B948,'C10 Entry Sheet'!$A$16:$K$1015,11,FALSE))</f>
        <v xml:space="preserve"> </v>
      </c>
    </row>
    <row r="949" spans="1:14" ht="21.75" hidden="1" customHeight="1">
      <c r="A949" s="311">
        <f t="shared" ref="A949:A1012" si="37">SUM(A948+1)</f>
        <v>933</v>
      </c>
      <c r="B949" s="202" t="str">
        <f ca="1">IF(ISBLANK('C10 Entry Sheet'!A948)," ",CELL("contents",'C10 Entry Sheet'!A948))</f>
        <v xml:space="preserve"> </v>
      </c>
      <c r="C949" s="203" t="str">
        <f ca="1">IF(($B949=" ")," ",VLOOKUP($B949,'C10 Entry Sheet'!$A$16:$K$1015,2,FALSE))</f>
        <v xml:space="preserve"> </v>
      </c>
      <c r="D949" s="203" t="str">
        <f ca="1">IF(($B949=" ")," ",VLOOKUP($B949,'C10 Entry Sheet'!$A$16:$K$1015,3,FALSE))</f>
        <v xml:space="preserve"> </v>
      </c>
      <c r="E949" s="204" t="str">
        <f ca="1">IF(($B949=" ")," ",VLOOKUP($B949,'C10 Entry Sheet'!$A$16:$K$1015,6,FALSE))</f>
        <v xml:space="preserve"> </v>
      </c>
      <c r="F949" s="204" t="str">
        <f ca="1">IF(($B949=" ")," ",VLOOKUP($B949,'C10 Entry Sheet'!$A$16:$K$1015,4,FALSE))</f>
        <v xml:space="preserve"> </v>
      </c>
      <c r="G949" s="204" t="str">
        <f ca="1">IF(($B949=" ")," ",VLOOKUP($B949,'C10 Entry Sheet'!$A$16:$K$1015,5,FALSE))</f>
        <v xml:space="preserve"> </v>
      </c>
      <c r="H949" s="209" t="str">
        <f ca="1">IF(($B949=" "),"",VLOOKUP($B949,'C10 Entry Sheet'!$A$16:$K$1015,7,FALSE))</f>
        <v/>
      </c>
      <c r="I949" s="205" t="str">
        <f ca="1">IF(($B949=" ")," ",VLOOKUP($B949,'C10 Entry Sheet'!$A$16:$K$1015,8,FALSE))</f>
        <v xml:space="preserve"> </v>
      </c>
      <c r="J949" s="205" t="str">
        <f ca="1">IF(($B949=" ")," ",VLOOKUP($B949,'C10 Entry Sheet'!$A$16:$K$1015,9,FALSE))</f>
        <v xml:space="preserve"> </v>
      </c>
      <c r="K949" s="205" t="str">
        <f ca="1">IF(($B949=" ")," ",VLOOKUP($B949,'C10 Entry Sheet'!$A$16:$K$1015,10,FALSE))</f>
        <v xml:space="preserve"> </v>
      </c>
      <c r="L949" s="209" t="str">
        <f t="shared" ca="1" si="36"/>
        <v/>
      </c>
      <c r="M949" s="318" t="str">
        <f t="shared" ca="1" si="36"/>
        <v/>
      </c>
      <c r="N949" s="322" t="str">
        <f ca="1">IF(($B949=" ")," ",VLOOKUP($B949,'C10 Entry Sheet'!$A$16:$K$1015,11,FALSE))</f>
        <v xml:space="preserve"> </v>
      </c>
    </row>
    <row r="950" spans="1:14" ht="21.75" hidden="1" customHeight="1">
      <c r="A950" s="311">
        <f t="shared" si="37"/>
        <v>934</v>
      </c>
      <c r="B950" s="202" t="str">
        <f ca="1">IF(ISBLANK('C10 Entry Sheet'!A949)," ",CELL("contents",'C10 Entry Sheet'!A949))</f>
        <v xml:space="preserve"> </v>
      </c>
      <c r="C950" s="203" t="str">
        <f ca="1">IF(($B950=" ")," ",VLOOKUP($B950,'C10 Entry Sheet'!$A$16:$K$1015,2,FALSE))</f>
        <v xml:space="preserve"> </v>
      </c>
      <c r="D950" s="203" t="str">
        <f ca="1">IF(($B950=" ")," ",VLOOKUP($B950,'C10 Entry Sheet'!$A$16:$K$1015,3,FALSE))</f>
        <v xml:space="preserve"> </v>
      </c>
      <c r="E950" s="204" t="str">
        <f ca="1">IF(($B950=" ")," ",VLOOKUP($B950,'C10 Entry Sheet'!$A$16:$K$1015,6,FALSE))</f>
        <v xml:space="preserve"> </v>
      </c>
      <c r="F950" s="204" t="str">
        <f ca="1">IF(($B950=" ")," ",VLOOKUP($B950,'C10 Entry Sheet'!$A$16:$K$1015,4,FALSE))</f>
        <v xml:space="preserve"> </v>
      </c>
      <c r="G950" s="204" t="str">
        <f ca="1">IF(($B950=" ")," ",VLOOKUP($B950,'C10 Entry Sheet'!$A$16:$K$1015,5,FALSE))</f>
        <v xml:space="preserve"> </v>
      </c>
      <c r="H950" s="209" t="str">
        <f ca="1">IF(($B950=" "),"",VLOOKUP($B950,'C10 Entry Sheet'!$A$16:$K$1015,7,FALSE))</f>
        <v/>
      </c>
      <c r="I950" s="205" t="str">
        <f ca="1">IF(($B950=" ")," ",VLOOKUP($B950,'C10 Entry Sheet'!$A$16:$K$1015,8,FALSE))</f>
        <v xml:space="preserve"> </v>
      </c>
      <c r="J950" s="205" t="str">
        <f ca="1">IF(($B950=" ")," ",VLOOKUP($B950,'C10 Entry Sheet'!$A$16:$K$1015,9,FALSE))</f>
        <v xml:space="preserve"> </v>
      </c>
      <c r="K950" s="205" t="str">
        <f ca="1">IF(($B950=" ")," ",VLOOKUP($B950,'C10 Entry Sheet'!$A$16:$K$1015,10,FALSE))</f>
        <v xml:space="preserve"> </v>
      </c>
      <c r="L950" s="209" t="str">
        <f t="shared" ca="1" si="36"/>
        <v/>
      </c>
      <c r="M950" s="318" t="str">
        <f t="shared" ca="1" si="36"/>
        <v/>
      </c>
      <c r="N950" s="322" t="str">
        <f ca="1">IF(($B950=" ")," ",VLOOKUP($B950,'C10 Entry Sheet'!$A$16:$K$1015,11,FALSE))</f>
        <v xml:space="preserve"> </v>
      </c>
    </row>
    <row r="951" spans="1:14" ht="21.75" hidden="1" customHeight="1">
      <c r="A951" s="311">
        <f t="shared" si="37"/>
        <v>935</v>
      </c>
      <c r="B951" s="202" t="str">
        <f ca="1">IF(ISBLANK('C10 Entry Sheet'!A950)," ",CELL("contents",'C10 Entry Sheet'!A950))</f>
        <v xml:space="preserve"> </v>
      </c>
      <c r="C951" s="203" t="str">
        <f ca="1">IF(($B951=" ")," ",VLOOKUP($B951,'C10 Entry Sheet'!$A$16:$K$1015,2,FALSE))</f>
        <v xml:space="preserve"> </v>
      </c>
      <c r="D951" s="203" t="str">
        <f ca="1">IF(($B951=" ")," ",VLOOKUP($B951,'C10 Entry Sheet'!$A$16:$K$1015,3,FALSE))</f>
        <v xml:space="preserve"> </v>
      </c>
      <c r="E951" s="204" t="str">
        <f ca="1">IF(($B951=" ")," ",VLOOKUP($B951,'C10 Entry Sheet'!$A$16:$K$1015,6,FALSE))</f>
        <v xml:space="preserve"> </v>
      </c>
      <c r="F951" s="204" t="str">
        <f ca="1">IF(($B951=" ")," ",VLOOKUP($B951,'C10 Entry Sheet'!$A$16:$K$1015,4,FALSE))</f>
        <v xml:space="preserve"> </v>
      </c>
      <c r="G951" s="204" t="str">
        <f ca="1">IF(($B951=" ")," ",VLOOKUP($B951,'C10 Entry Sheet'!$A$16:$K$1015,5,FALSE))</f>
        <v xml:space="preserve"> </v>
      </c>
      <c r="H951" s="209" t="str">
        <f ca="1">IF(($B951=" "),"",VLOOKUP($B951,'C10 Entry Sheet'!$A$16:$K$1015,7,FALSE))</f>
        <v/>
      </c>
      <c r="I951" s="205" t="str">
        <f ca="1">IF(($B951=" ")," ",VLOOKUP($B951,'C10 Entry Sheet'!$A$16:$K$1015,8,FALSE))</f>
        <v xml:space="preserve"> </v>
      </c>
      <c r="J951" s="205" t="str">
        <f ca="1">IF(($B951=" ")," ",VLOOKUP($B951,'C10 Entry Sheet'!$A$16:$K$1015,9,FALSE))</f>
        <v xml:space="preserve"> </v>
      </c>
      <c r="K951" s="205" t="str">
        <f ca="1">IF(($B951=" ")," ",VLOOKUP($B951,'C10 Entry Sheet'!$A$16:$K$1015,10,FALSE))</f>
        <v xml:space="preserve"> </v>
      </c>
      <c r="L951" s="209" t="str">
        <f t="shared" ca="1" si="36"/>
        <v/>
      </c>
      <c r="M951" s="318" t="str">
        <f t="shared" ca="1" si="36"/>
        <v/>
      </c>
      <c r="N951" s="322" t="str">
        <f ca="1">IF(($B951=" ")," ",VLOOKUP($B951,'C10 Entry Sheet'!$A$16:$K$1015,11,FALSE))</f>
        <v xml:space="preserve"> </v>
      </c>
    </row>
    <row r="952" spans="1:14" ht="21.75" hidden="1" customHeight="1">
      <c r="A952" s="311">
        <f t="shared" si="37"/>
        <v>936</v>
      </c>
      <c r="B952" s="202" t="str">
        <f ca="1">IF(ISBLANK('C10 Entry Sheet'!A951)," ",CELL("contents",'C10 Entry Sheet'!A951))</f>
        <v xml:space="preserve"> </v>
      </c>
      <c r="C952" s="203" t="str">
        <f ca="1">IF(($B952=" ")," ",VLOOKUP($B952,'C10 Entry Sheet'!$A$16:$K$1015,2,FALSE))</f>
        <v xml:space="preserve"> </v>
      </c>
      <c r="D952" s="203" t="str">
        <f ca="1">IF(($B952=" ")," ",VLOOKUP($B952,'C10 Entry Sheet'!$A$16:$K$1015,3,FALSE))</f>
        <v xml:space="preserve"> </v>
      </c>
      <c r="E952" s="204" t="str">
        <f ca="1">IF(($B952=" ")," ",VLOOKUP($B952,'C10 Entry Sheet'!$A$16:$K$1015,6,FALSE))</f>
        <v xml:space="preserve"> </v>
      </c>
      <c r="F952" s="204" t="str">
        <f ca="1">IF(($B952=" ")," ",VLOOKUP($B952,'C10 Entry Sheet'!$A$16:$K$1015,4,FALSE))</f>
        <v xml:space="preserve"> </v>
      </c>
      <c r="G952" s="204" t="str">
        <f ca="1">IF(($B952=" ")," ",VLOOKUP($B952,'C10 Entry Sheet'!$A$16:$K$1015,5,FALSE))</f>
        <v xml:space="preserve"> </v>
      </c>
      <c r="H952" s="209" t="str">
        <f ca="1">IF(($B952=" "),"",VLOOKUP($B952,'C10 Entry Sheet'!$A$16:$K$1015,7,FALSE))</f>
        <v/>
      </c>
      <c r="I952" s="205" t="str">
        <f ca="1">IF(($B952=" ")," ",VLOOKUP($B952,'C10 Entry Sheet'!$A$16:$K$1015,8,FALSE))</f>
        <v xml:space="preserve"> </v>
      </c>
      <c r="J952" s="205" t="str">
        <f ca="1">IF(($B952=" ")," ",VLOOKUP($B952,'C10 Entry Sheet'!$A$16:$K$1015,9,FALSE))</f>
        <v xml:space="preserve"> </v>
      </c>
      <c r="K952" s="205" t="str">
        <f ca="1">IF(($B952=" ")," ",VLOOKUP($B952,'C10 Entry Sheet'!$A$16:$K$1015,10,FALSE))</f>
        <v xml:space="preserve"> </v>
      </c>
      <c r="L952" s="209" t="str">
        <f t="shared" ca="1" si="36"/>
        <v/>
      </c>
      <c r="M952" s="318" t="str">
        <f t="shared" ca="1" si="36"/>
        <v/>
      </c>
      <c r="N952" s="322" t="str">
        <f ca="1">IF(($B952=" ")," ",VLOOKUP($B952,'C10 Entry Sheet'!$A$16:$K$1015,11,FALSE))</f>
        <v xml:space="preserve"> </v>
      </c>
    </row>
    <row r="953" spans="1:14" ht="21.75" hidden="1" customHeight="1">
      <c r="A953" s="311">
        <f t="shared" si="37"/>
        <v>937</v>
      </c>
      <c r="B953" s="202" t="str">
        <f ca="1">IF(ISBLANK('C10 Entry Sheet'!A952)," ",CELL("contents",'C10 Entry Sheet'!A952))</f>
        <v xml:space="preserve"> </v>
      </c>
      <c r="C953" s="203" t="str">
        <f ca="1">IF(($B953=" ")," ",VLOOKUP($B953,'C10 Entry Sheet'!$A$16:$K$1015,2,FALSE))</f>
        <v xml:space="preserve"> </v>
      </c>
      <c r="D953" s="203" t="str">
        <f ca="1">IF(($B953=" ")," ",VLOOKUP($B953,'C10 Entry Sheet'!$A$16:$K$1015,3,FALSE))</f>
        <v xml:space="preserve"> </v>
      </c>
      <c r="E953" s="204" t="str">
        <f ca="1">IF(($B953=" ")," ",VLOOKUP($B953,'C10 Entry Sheet'!$A$16:$K$1015,6,FALSE))</f>
        <v xml:space="preserve"> </v>
      </c>
      <c r="F953" s="204" t="str">
        <f ca="1">IF(($B953=" ")," ",VLOOKUP($B953,'C10 Entry Sheet'!$A$16:$K$1015,4,FALSE))</f>
        <v xml:space="preserve"> </v>
      </c>
      <c r="G953" s="204" t="str">
        <f ca="1">IF(($B953=" ")," ",VLOOKUP($B953,'C10 Entry Sheet'!$A$16:$K$1015,5,FALSE))</f>
        <v xml:space="preserve"> </v>
      </c>
      <c r="H953" s="209" t="str">
        <f ca="1">IF(($B953=" "),"",VLOOKUP($B953,'C10 Entry Sheet'!$A$16:$K$1015,7,FALSE))</f>
        <v/>
      </c>
      <c r="I953" s="205" t="str">
        <f ca="1">IF(($B953=" ")," ",VLOOKUP($B953,'C10 Entry Sheet'!$A$16:$K$1015,8,FALSE))</f>
        <v xml:space="preserve"> </v>
      </c>
      <c r="J953" s="205" t="str">
        <f ca="1">IF(($B953=" ")," ",VLOOKUP($B953,'C10 Entry Sheet'!$A$16:$K$1015,9,FALSE))</f>
        <v xml:space="preserve"> </v>
      </c>
      <c r="K953" s="205" t="str">
        <f ca="1">IF(($B953=" ")," ",VLOOKUP($B953,'C10 Entry Sheet'!$A$16:$K$1015,10,FALSE))</f>
        <v xml:space="preserve"> </v>
      </c>
      <c r="L953" s="209" t="str">
        <f t="shared" ca="1" si="36"/>
        <v/>
      </c>
      <c r="M953" s="318" t="str">
        <f t="shared" ca="1" si="36"/>
        <v/>
      </c>
      <c r="N953" s="322" t="str">
        <f ca="1">IF(($B953=" ")," ",VLOOKUP($B953,'C10 Entry Sheet'!$A$16:$K$1015,11,FALSE))</f>
        <v xml:space="preserve"> </v>
      </c>
    </row>
    <row r="954" spans="1:14" ht="21.75" hidden="1" customHeight="1">
      <c r="A954" s="311">
        <f t="shared" si="37"/>
        <v>938</v>
      </c>
      <c r="B954" s="202" t="str">
        <f ca="1">IF(ISBLANK('C10 Entry Sheet'!A953)," ",CELL("contents",'C10 Entry Sheet'!A953))</f>
        <v xml:space="preserve"> </v>
      </c>
      <c r="C954" s="203" t="str">
        <f ca="1">IF(($B954=" ")," ",VLOOKUP($B954,'C10 Entry Sheet'!$A$16:$K$1015,2,FALSE))</f>
        <v xml:space="preserve"> </v>
      </c>
      <c r="D954" s="203" t="str">
        <f ca="1">IF(($B954=" ")," ",VLOOKUP($B954,'C10 Entry Sheet'!$A$16:$K$1015,3,FALSE))</f>
        <v xml:space="preserve"> </v>
      </c>
      <c r="E954" s="204" t="str">
        <f ca="1">IF(($B954=" ")," ",VLOOKUP($B954,'C10 Entry Sheet'!$A$16:$K$1015,6,FALSE))</f>
        <v xml:space="preserve"> </v>
      </c>
      <c r="F954" s="204" t="str">
        <f ca="1">IF(($B954=" ")," ",VLOOKUP($B954,'C10 Entry Sheet'!$A$16:$K$1015,4,FALSE))</f>
        <v xml:space="preserve"> </v>
      </c>
      <c r="G954" s="204" t="str">
        <f ca="1">IF(($B954=" ")," ",VLOOKUP($B954,'C10 Entry Sheet'!$A$16:$K$1015,5,FALSE))</f>
        <v xml:space="preserve"> </v>
      </c>
      <c r="H954" s="209" t="str">
        <f ca="1">IF(($B954=" "),"",VLOOKUP($B954,'C10 Entry Sheet'!$A$16:$K$1015,7,FALSE))</f>
        <v/>
      </c>
      <c r="I954" s="205" t="str">
        <f ca="1">IF(($B954=" ")," ",VLOOKUP($B954,'C10 Entry Sheet'!$A$16:$K$1015,8,FALSE))</f>
        <v xml:space="preserve"> </v>
      </c>
      <c r="J954" s="205" t="str">
        <f ca="1">IF(($B954=" ")," ",VLOOKUP($B954,'C10 Entry Sheet'!$A$16:$K$1015,9,FALSE))</f>
        <v xml:space="preserve"> </v>
      </c>
      <c r="K954" s="205" t="str">
        <f ca="1">IF(($B954=" ")," ",VLOOKUP($B954,'C10 Entry Sheet'!$A$16:$K$1015,10,FALSE))</f>
        <v xml:space="preserve"> </v>
      </c>
      <c r="L954" s="209" t="str">
        <f t="shared" ca="1" si="36"/>
        <v/>
      </c>
      <c r="M954" s="318" t="str">
        <f t="shared" ca="1" si="36"/>
        <v/>
      </c>
      <c r="N954" s="322" t="str">
        <f ca="1">IF(($B954=" ")," ",VLOOKUP($B954,'C10 Entry Sheet'!$A$16:$K$1015,11,FALSE))</f>
        <v xml:space="preserve"> </v>
      </c>
    </row>
    <row r="955" spans="1:14" ht="21.75" hidden="1" customHeight="1">
      <c r="A955" s="311">
        <f t="shared" si="37"/>
        <v>939</v>
      </c>
      <c r="B955" s="202" t="str">
        <f ca="1">IF(ISBLANK('C10 Entry Sheet'!A954)," ",CELL("contents",'C10 Entry Sheet'!A954))</f>
        <v xml:space="preserve"> </v>
      </c>
      <c r="C955" s="203" t="str">
        <f ca="1">IF(($B955=" ")," ",VLOOKUP($B955,'C10 Entry Sheet'!$A$16:$K$1015,2,FALSE))</f>
        <v xml:space="preserve"> </v>
      </c>
      <c r="D955" s="203" t="str">
        <f ca="1">IF(($B955=" ")," ",VLOOKUP($B955,'C10 Entry Sheet'!$A$16:$K$1015,3,FALSE))</f>
        <v xml:space="preserve"> </v>
      </c>
      <c r="E955" s="204" t="str">
        <f ca="1">IF(($B955=" ")," ",VLOOKUP($B955,'C10 Entry Sheet'!$A$16:$K$1015,6,FALSE))</f>
        <v xml:space="preserve"> </v>
      </c>
      <c r="F955" s="204" t="str">
        <f ca="1">IF(($B955=" ")," ",VLOOKUP($B955,'C10 Entry Sheet'!$A$16:$K$1015,4,FALSE))</f>
        <v xml:space="preserve"> </v>
      </c>
      <c r="G955" s="204" t="str">
        <f ca="1">IF(($B955=" ")," ",VLOOKUP($B955,'C10 Entry Sheet'!$A$16:$K$1015,5,FALSE))</f>
        <v xml:space="preserve"> </v>
      </c>
      <c r="H955" s="209" t="str">
        <f ca="1">IF(($B955=" "),"",VLOOKUP($B955,'C10 Entry Sheet'!$A$16:$K$1015,7,FALSE))</f>
        <v/>
      </c>
      <c r="I955" s="205" t="str">
        <f ca="1">IF(($B955=" ")," ",VLOOKUP($B955,'C10 Entry Sheet'!$A$16:$K$1015,8,FALSE))</f>
        <v xml:space="preserve"> </v>
      </c>
      <c r="J955" s="205" t="str">
        <f ca="1">IF(($B955=" ")," ",VLOOKUP($B955,'C10 Entry Sheet'!$A$16:$K$1015,9,FALSE))</f>
        <v xml:space="preserve"> </v>
      </c>
      <c r="K955" s="205" t="str">
        <f ca="1">IF(($B955=" ")," ",VLOOKUP($B955,'C10 Entry Sheet'!$A$16:$K$1015,10,FALSE))</f>
        <v xml:space="preserve"> </v>
      </c>
      <c r="L955" s="209" t="str">
        <f t="shared" ca="1" si="36"/>
        <v/>
      </c>
      <c r="M955" s="318" t="str">
        <f t="shared" ca="1" si="36"/>
        <v/>
      </c>
      <c r="N955" s="322" t="str">
        <f ca="1">IF(($B955=" ")," ",VLOOKUP($B955,'C10 Entry Sheet'!$A$16:$K$1015,11,FALSE))</f>
        <v xml:space="preserve"> </v>
      </c>
    </row>
    <row r="956" spans="1:14" ht="21.75" hidden="1" customHeight="1">
      <c r="A956" s="311">
        <f t="shared" si="37"/>
        <v>940</v>
      </c>
      <c r="B956" s="202" t="str">
        <f ca="1">IF(ISBLANK('C10 Entry Sheet'!A955)," ",CELL("contents",'C10 Entry Sheet'!A955))</f>
        <v xml:space="preserve"> </v>
      </c>
      <c r="C956" s="203" t="str">
        <f ca="1">IF(($B956=" ")," ",VLOOKUP($B956,'C10 Entry Sheet'!$A$16:$K$1015,2,FALSE))</f>
        <v xml:space="preserve"> </v>
      </c>
      <c r="D956" s="203" t="str">
        <f ca="1">IF(($B956=" ")," ",VLOOKUP($B956,'C10 Entry Sheet'!$A$16:$K$1015,3,FALSE))</f>
        <v xml:space="preserve"> </v>
      </c>
      <c r="E956" s="204" t="str">
        <f ca="1">IF(($B956=" ")," ",VLOOKUP($B956,'C10 Entry Sheet'!$A$16:$K$1015,6,FALSE))</f>
        <v xml:space="preserve"> </v>
      </c>
      <c r="F956" s="204" t="str">
        <f ca="1">IF(($B956=" ")," ",VLOOKUP($B956,'C10 Entry Sheet'!$A$16:$K$1015,4,FALSE))</f>
        <v xml:space="preserve"> </v>
      </c>
      <c r="G956" s="204" t="str">
        <f ca="1">IF(($B956=" ")," ",VLOOKUP($B956,'C10 Entry Sheet'!$A$16:$K$1015,5,FALSE))</f>
        <v xml:space="preserve"> </v>
      </c>
      <c r="H956" s="209" t="str">
        <f ca="1">IF(($B956=" "),"",VLOOKUP($B956,'C10 Entry Sheet'!$A$16:$K$1015,7,FALSE))</f>
        <v/>
      </c>
      <c r="I956" s="205" t="str">
        <f ca="1">IF(($B956=" ")," ",VLOOKUP($B956,'C10 Entry Sheet'!$A$16:$K$1015,8,FALSE))</f>
        <v xml:space="preserve"> </v>
      </c>
      <c r="J956" s="205" t="str">
        <f ca="1">IF(($B956=" ")," ",VLOOKUP($B956,'C10 Entry Sheet'!$A$16:$K$1015,9,FALSE))</f>
        <v xml:space="preserve"> </v>
      </c>
      <c r="K956" s="205" t="str">
        <f ca="1">IF(($B956=" ")," ",VLOOKUP($B956,'C10 Entry Sheet'!$A$16:$K$1015,10,FALSE))</f>
        <v xml:space="preserve"> </v>
      </c>
      <c r="L956" s="209" t="str">
        <f t="shared" ca="1" si="36"/>
        <v/>
      </c>
      <c r="M956" s="318" t="str">
        <f t="shared" ca="1" si="36"/>
        <v/>
      </c>
      <c r="N956" s="322" t="str">
        <f ca="1">IF(($B956=" ")," ",VLOOKUP($B956,'C10 Entry Sheet'!$A$16:$K$1015,11,FALSE))</f>
        <v xml:space="preserve"> </v>
      </c>
    </row>
    <row r="957" spans="1:14" ht="21.75" hidden="1" customHeight="1">
      <c r="A957" s="311">
        <f t="shared" si="37"/>
        <v>941</v>
      </c>
      <c r="B957" s="202" t="str">
        <f ca="1">IF(ISBLANK('C10 Entry Sheet'!A956)," ",CELL("contents",'C10 Entry Sheet'!A956))</f>
        <v xml:space="preserve"> </v>
      </c>
      <c r="C957" s="203" t="str">
        <f ca="1">IF(($B957=" ")," ",VLOOKUP($B957,'C10 Entry Sheet'!$A$16:$K$1015,2,FALSE))</f>
        <v xml:space="preserve"> </v>
      </c>
      <c r="D957" s="203" t="str">
        <f ca="1">IF(($B957=" ")," ",VLOOKUP($B957,'C10 Entry Sheet'!$A$16:$K$1015,3,FALSE))</f>
        <v xml:space="preserve"> </v>
      </c>
      <c r="E957" s="204" t="str">
        <f ca="1">IF(($B957=" ")," ",VLOOKUP($B957,'C10 Entry Sheet'!$A$16:$K$1015,6,FALSE))</f>
        <v xml:space="preserve"> </v>
      </c>
      <c r="F957" s="204" t="str">
        <f ca="1">IF(($B957=" ")," ",VLOOKUP($B957,'C10 Entry Sheet'!$A$16:$K$1015,4,FALSE))</f>
        <v xml:space="preserve"> </v>
      </c>
      <c r="G957" s="204" t="str">
        <f ca="1">IF(($B957=" ")," ",VLOOKUP($B957,'C10 Entry Sheet'!$A$16:$K$1015,5,FALSE))</f>
        <v xml:space="preserve"> </v>
      </c>
      <c r="H957" s="209" t="str">
        <f ca="1">IF(($B957=" "),"",VLOOKUP($B957,'C10 Entry Sheet'!$A$16:$K$1015,7,FALSE))</f>
        <v/>
      </c>
      <c r="I957" s="205" t="str">
        <f ca="1">IF(($B957=" ")," ",VLOOKUP($B957,'C10 Entry Sheet'!$A$16:$K$1015,8,FALSE))</f>
        <v xml:space="preserve"> </v>
      </c>
      <c r="J957" s="205" t="str">
        <f ca="1">IF(($B957=" ")," ",VLOOKUP($B957,'C10 Entry Sheet'!$A$16:$K$1015,9,FALSE))</f>
        <v xml:space="preserve"> </v>
      </c>
      <c r="K957" s="205" t="str">
        <f ca="1">IF(($B957=" ")," ",VLOOKUP($B957,'C10 Entry Sheet'!$A$16:$K$1015,10,FALSE))</f>
        <v xml:space="preserve"> </v>
      </c>
      <c r="L957" s="209" t="str">
        <f t="shared" ca="1" si="36"/>
        <v/>
      </c>
      <c r="M957" s="318" t="str">
        <f t="shared" ca="1" si="36"/>
        <v/>
      </c>
      <c r="N957" s="322" t="str">
        <f ca="1">IF(($B957=" ")," ",VLOOKUP($B957,'C10 Entry Sheet'!$A$16:$K$1015,11,FALSE))</f>
        <v xml:space="preserve"> </v>
      </c>
    </row>
    <row r="958" spans="1:14" ht="21.75" hidden="1" customHeight="1">
      <c r="A958" s="311">
        <f t="shared" si="37"/>
        <v>942</v>
      </c>
      <c r="B958" s="202" t="str">
        <f ca="1">IF(ISBLANK('C10 Entry Sheet'!A957)," ",CELL("contents",'C10 Entry Sheet'!A957))</f>
        <v xml:space="preserve"> </v>
      </c>
      <c r="C958" s="203" t="str">
        <f ca="1">IF(($B958=" ")," ",VLOOKUP($B958,'C10 Entry Sheet'!$A$16:$K$1015,2,FALSE))</f>
        <v xml:space="preserve"> </v>
      </c>
      <c r="D958" s="203" t="str">
        <f ca="1">IF(($B958=" ")," ",VLOOKUP($B958,'C10 Entry Sheet'!$A$16:$K$1015,3,FALSE))</f>
        <v xml:space="preserve"> </v>
      </c>
      <c r="E958" s="204" t="str">
        <f ca="1">IF(($B958=" ")," ",VLOOKUP($B958,'C10 Entry Sheet'!$A$16:$K$1015,6,FALSE))</f>
        <v xml:space="preserve"> </v>
      </c>
      <c r="F958" s="204" t="str">
        <f ca="1">IF(($B958=" ")," ",VLOOKUP($B958,'C10 Entry Sheet'!$A$16:$K$1015,4,FALSE))</f>
        <v xml:space="preserve"> </v>
      </c>
      <c r="G958" s="204" t="str">
        <f ca="1">IF(($B958=" ")," ",VLOOKUP($B958,'C10 Entry Sheet'!$A$16:$K$1015,5,FALSE))</f>
        <v xml:space="preserve"> </v>
      </c>
      <c r="H958" s="209" t="str">
        <f ca="1">IF(($B958=" "),"",VLOOKUP($B958,'C10 Entry Sheet'!$A$16:$K$1015,7,FALSE))</f>
        <v/>
      </c>
      <c r="I958" s="205" t="str">
        <f ca="1">IF(($B958=" ")," ",VLOOKUP($B958,'C10 Entry Sheet'!$A$16:$K$1015,8,FALSE))</f>
        <v xml:space="preserve"> </v>
      </c>
      <c r="J958" s="205" t="str">
        <f ca="1">IF(($B958=" ")," ",VLOOKUP($B958,'C10 Entry Sheet'!$A$16:$K$1015,9,FALSE))</f>
        <v xml:space="preserve"> </v>
      </c>
      <c r="K958" s="205" t="str">
        <f ca="1">IF(($B958=" ")," ",VLOOKUP($B958,'C10 Entry Sheet'!$A$16:$K$1015,10,FALSE))</f>
        <v xml:space="preserve"> </v>
      </c>
      <c r="L958" s="209" t="str">
        <f t="shared" ca="1" si="36"/>
        <v/>
      </c>
      <c r="M958" s="318" t="str">
        <f t="shared" ca="1" si="36"/>
        <v/>
      </c>
      <c r="N958" s="322" t="str">
        <f ca="1">IF(($B958=" ")," ",VLOOKUP($B958,'C10 Entry Sheet'!$A$16:$K$1015,11,FALSE))</f>
        <v xml:space="preserve"> </v>
      </c>
    </row>
    <row r="959" spans="1:14" ht="21.75" hidden="1" customHeight="1">
      <c r="A959" s="311">
        <f t="shared" si="37"/>
        <v>943</v>
      </c>
      <c r="B959" s="202" t="str">
        <f ca="1">IF(ISBLANK('C10 Entry Sheet'!A958)," ",CELL("contents",'C10 Entry Sheet'!A958))</f>
        <v xml:space="preserve"> </v>
      </c>
      <c r="C959" s="203" t="str">
        <f ca="1">IF(($B959=" ")," ",VLOOKUP($B959,'C10 Entry Sheet'!$A$16:$K$1015,2,FALSE))</f>
        <v xml:space="preserve"> </v>
      </c>
      <c r="D959" s="203" t="str">
        <f ca="1">IF(($B959=" ")," ",VLOOKUP($B959,'C10 Entry Sheet'!$A$16:$K$1015,3,FALSE))</f>
        <v xml:space="preserve"> </v>
      </c>
      <c r="E959" s="204" t="str">
        <f ca="1">IF(($B959=" ")," ",VLOOKUP($B959,'C10 Entry Sheet'!$A$16:$K$1015,6,FALSE))</f>
        <v xml:space="preserve"> </v>
      </c>
      <c r="F959" s="204" t="str">
        <f ca="1">IF(($B959=" ")," ",VLOOKUP($B959,'C10 Entry Sheet'!$A$16:$K$1015,4,FALSE))</f>
        <v xml:space="preserve"> </v>
      </c>
      <c r="G959" s="204" t="str">
        <f ca="1">IF(($B959=" ")," ",VLOOKUP($B959,'C10 Entry Sheet'!$A$16:$K$1015,5,FALSE))</f>
        <v xml:space="preserve"> </v>
      </c>
      <c r="H959" s="209" t="str">
        <f ca="1">IF(($B959=" "),"",VLOOKUP($B959,'C10 Entry Sheet'!$A$16:$K$1015,7,FALSE))</f>
        <v/>
      </c>
      <c r="I959" s="205" t="str">
        <f ca="1">IF(($B959=" ")," ",VLOOKUP($B959,'C10 Entry Sheet'!$A$16:$K$1015,8,FALSE))</f>
        <v xml:space="preserve"> </v>
      </c>
      <c r="J959" s="205" t="str">
        <f ca="1">IF(($B959=" ")," ",VLOOKUP($B959,'C10 Entry Sheet'!$A$16:$K$1015,9,FALSE))</f>
        <v xml:space="preserve"> </v>
      </c>
      <c r="K959" s="205" t="str">
        <f ca="1">IF(($B959=" ")," ",VLOOKUP($B959,'C10 Entry Sheet'!$A$16:$K$1015,10,FALSE))</f>
        <v xml:space="preserve"> </v>
      </c>
      <c r="L959" s="209" t="str">
        <f t="shared" ca="1" si="36"/>
        <v/>
      </c>
      <c r="M959" s="318" t="str">
        <f t="shared" ca="1" si="36"/>
        <v/>
      </c>
      <c r="N959" s="322" t="str">
        <f ca="1">IF(($B959=" ")," ",VLOOKUP($B959,'C10 Entry Sheet'!$A$16:$K$1015,11,FALSE))</f>
        <v xml:space="preserve"> </v>
      </c>
    </row>
    <row r="960" spans="1:14" ht="21.75" hidden="1" customHeight="1">
      <c r="A960" s="311">
        <f t="shared" si="37"/>
        <v>944</v>
      </c>
      <c r="B960" s="202" t="str">
        <f ca="1">IF(ISBLANK('C10 Entry Sheet'!A959)," ",CELL("contents",'C10 Entry Sheet'!A959))</f>
        <v xml:space="preserve"> </v>
      </c>
      <c r="C960" s="203" t="str">
        <f ca="1">IF(($B960=" ")," ",VLOOKUP($B960,'C10 Entry Sheet'!$A$16:$K$1015,2,FALSE))</f>
        <v xml:space="preserve"> </v>
      </c>
      <c r="D960" s="203" t="str">
        <f ca="1">IF(($B960=" ")," ",VLOOKUP($B960,'C10 Entry Sheet'!$A$16:$K$1015,3,FALSE))</f>
        <v xml:space="preserve"> </v>
      </c>
      <c r="E960" s="204" t="str">
        <f ca="1">IF(($B960=" ")," ",VLOOKUP($B960,'C10 Entry Sheet'!$A$16:$K$1015,6,FALSE))</f>
        <v xml:space="preserve"> </v>
      </c>
      <c r="F960" s="204" t="str">
        <f ca="1">IF(($B960=" ")," ",VLOOKUP($B960,'C10 Entry Sheet'!$A$16:$K$1015,4,FALSE))</f>
        <v xml:space="preserve"> </v>
      </c>
      <c r="G960" s="204" t="str">
        <f ca="1">IF(($B960=" ")," ",VLOOKUP($B960,'C10 Entry Sheet'!$A$16:$K$1015,5,FALSE))</f>
        <v xml:space="preserve"> </v>
      </c>
      <c r="H960" s="209" t="str">
        <f ca="1">IF(($B960=" "),"",VLOOKUP($B960,'C10 Entry Sheet'!$A$16:$K$1015,7,FALSE))</f>
        <v/>
      </c>
      <c r="I960" s="205" t="str">
        <f ca="1">IF(($B960=" ")," ",VLOOKUP($B960,'C10 Entry Sheet'!$A$16:$K$1015,8,FALSE))</f>
        <v xml:space="preserve"> </v>
      </c>
      <c r="J960" s="205" t="str">
        <f ca="1">IF(($B960=" ")," ",VLOOKUP($B960,'C10 Entry Sheet'!$A$16:$K$1015,9,FALSE))</f>
        <v xml:space="preserve"> </v>
      </c>
      <c r="K960" s="205" t="str">
        <f ca="1">IF(($B960=" ")," ",VLOOKUP($B960,'C10 Entry Sheet'!$A$16:$K$1015,10,FALSE))</f>
        <v xml:space="preserve"> </v>
      </c>
      <c r="L960" s="209" t="str">
        <f t="shared" ca="1" si="36"/>
        <v/>
      </c>
      <c r="M960" s="318" t="str">
        <f t="shared" ca="1" si="36"/>
        <v/>
      </c>
      <c r="N960" s="322" t="str">
        <f ca="1">IF(($B960=" ")," ",VLOOKUP($B960,'C10 Entry Sheet'!$A$16:$K$1015,11,FALSE))</f>
        <v xml:space="preserve"> </v>
      </c>
    </row>
    <row r="961" spans="1:14" ht="21.75" hidden="1" customHeight="1">
      <c r="A961" s="311">
        <f t="shared" si="37"/>
        <v>945</v>
      </c>
      <c r="B961" s="202" t="str">
        <f ca="1">IF(ISBLANK('C10 Entry Sheet'!A960)," ",CELL("contents",'C10 Entry Sheet'!A960))</f>
        <v xml:space="preserve"> </v>
      </c>
      <c r="C961" s="203" t="str">
        <f ca="1">IF(($B961=" ")," ",VLOOKUP($B961,'C10 Entry Sheet'!$A$16:$K$1015,2,FALSE))</f>
        <v xml:space="preserve"> </v>
      </c>
      <c r="D961" s="203" t="str">
        <f ca="1">IF(($B961=" ")," ",VLOOKUP($B961,'C10 Entry Sheet'!$A$16:$K$1015,3,FALSE))</f>
        <v xml:space="preserve"> </v>
      </c>
      <c r="E961" s="204" t="str">
        <f ca="1">IF(($B961=" ")," ",VLOOKUP($B961,'C10 Entry Sheet'!$A$16:$K$1015,6,FALSE))</f>
        <v xml:space="preserve"> </v>
      </c>
      <c r="F961" s="204" t="str">
        <f ca="1">IF(($B961=" ")," ",VLOOKUP($B961,'C10 Entry Sheet'!$A$16:$K$1015,4,FALSE))</f>
        <v xml:space="preserve"> </v>
      </c>
      <c r="G961" s="204" t="str">
        <f ca="1">IF(($B961=" ")," ",VLOOKUP($B961,'C10 Entry Sheet'!$A$16:$K$1015,5,FALSE))</f>
        <v xml:space="preserve"> </v>
      </c>
      <c r="H961" s="209" t="str">
        <f ca="1">IF(($B961=" "),"",VLOOKUP($B961,'C10 Entry Sheet'!$A$16:$K$1015,7,FALSE))</f>
        <v/>
      </c>
      <c r="I961" s="205" t="str">
        <f ca="1">IF(($B961=" ")," ",VLOOKUP($B961,'C10 Entry Sheet'!$A$16:$K$1015,8,FALSE))</f>
        <v xml:space="preserve"> </v>
      </c>
      <c r="J961" s="205" t="str">
        <f ca="1">IF(($B961=" ")," ",VLOOKUP($B961,'C10 Entry Sheet'!$A$16:$K$1015,9,FALSE))</f>
        <v xml:space="preserve"> </v>
      </c>
      <c r="K961" s="205" t="str">
        <f ca="1">IF(($B961=" ")," ",VLOOKUP($B961,'C10 Entry Sheet'!$A$16:$K$1015,10,FALSE))</f>
        <v xml:space="preserve"> </v>
      </c>
      <c r="L961" s="209" t="str">
        <f t="shared" ca="1" si="36"/>
        <v/>
      </c>
      <c r="M961" s="318" t="str">
        <f t="shared" ca="1" si="36"/>
        <v/>
      </c>
      <c r="N961" s="322" t="str">
        <f ca="1">IF(($B961=" ")," ",VLOOKUP($B961,'C10 Entry Sheet'!$A$16:$K$1015,11,FALSE))</f>
        <v xml:space="preserve"> </v>
      </c>
    </row>
    <row r="962" spans="1:14" ht="21.75" hidden="1" customHeight="1">
      <c r="A962" s="311">
        <f t="shared" si="37"/>
        <v>946</v>
      </c>
      <c r="B962" s="202" t="str">
        <f ca="1">IF(ISBLANK('C10 Entry Sheet'!A961)," ",CELL("contents",'C10 Entry Sheet'!A961))</f>
        <v xml:space="preserve"> </v>
      </c>
      <c r="C962" s="203" t="str">
        <f ca="1">IF(($B962=" ")," ",VLOOKUP($B962,'C10 Entry Sheet'!$A$16:$K$1015,2,FALSE))</f>
        <v xml:space="preserve"> </v>
      </c>
      <c r="D962" s="203" t="str">
        <f ca="1">IF(($B962=" ")," ",VLOOKUP($B962,'C10 Entry Sheet'!$A$16:$K$1015,3,FALSE))</f>
        <v xml:space="preserve"> </v>
      </c>
      <c r="E962" s="204" t="str">
        <f ca="1">IF(($B962=" ")," ",VLOOKUP($B962,'C10 Entry Sheet'!$A$16:$K$1015,6,FALSE))</f>
        <v xml:space="preserve"> </v>
      </c>
      <c r="F962" s="204" t="str">
        <f ca="1">IF(($B962=" ")," ",VLOOKUP($B962,'C10 Entry Sheet'!$A$16:$K$1015,4,FALSE))</f>
        <v xml:space="preserve"> </v>
      </c>
      <c r="G962" s="204" t="str">
        <f ca="1">IF(($B962=" ")," ",VLOOKUP($B962,'C10 Entry Sheet'!$A$16:$K$1015,5,FALSE))</f>
        <v xml:space="preserve"> </v>
      </c>
      <c r="H962" s="209" t="str">
        <f ca="1">IF(($B962=" "),"",VLOOKUP($B962,'C10 Entry Sheet'!$A$16:$K$1015,7,FALSE))</f>
        <v/>
      </c>
      <c r="I962" s="205" t="str">
        <f ca="1">IF(($B962=" ")," ",VLOOKUP($B962,'C10 Entry Sheet'!$A$16:$K$1015,8,FALSE))</f>
        <v xml:space="preserve"> </v>
      </c>
      <c r="J962" s="205" t="str">
        <f ca="1">IF(($B962=" ")," ",VLOOKUP($B962,'C10 Entry Sheet'!$A$16:$K$1015,9,FALSE))</f>
        <v xml:space="preserve"> </v>
      </c>
      <c r="K962" s="205" t="str">
        <f ca="1">IF(($B962=" ")," ",VLOOKUP($B962,'C10 Entry Sheet'!$A$16:$K$1015,10,FALSE))</f>
        <v xml:space="preserve"> </v>
      </c>
      <c r="L962" s="209" t="str">
        <f t="shared" ca="1" si="36"/>
        <v/>
      </c>
      <c r="M962" s="318" t="str">
        <f t="shared" ca="1" si="36"/>
        <v/>
      </c>
      <c r="N962" s="322" t="str">
        <f ca="1">IF(($B962=" ")," ",VLOOKUP($B962,'C10 Entry Sheet'!$A$16:$K$1015,11,FALSE))</f>
        <v xml:space="preserve"> </v>
      </c>
    </row>
    <row r="963" spans="1:14" ht="21.75" hidden="1" customHeight="1">
      <c r="A963" s="311">
        <f t="shared" si="37"/>
        <v>947</v>
      </c>
      <c r="B963" s="202" t="str">
        <f ca="1">IF(ISBLANK('C10 Entry Sheet'!A962)," ",CELL("contents",'C10 Entry Sheet'!A962))</f>
        <v xml:space="preserve"> </v>
      </c>
      <c r="C963" s="203" t="str">
        <f ca="1">IF(($B963=" ")," ",VLOOKUP($B963,'C10 Entry Sheet'!$A$16:$K$1015,2,FALSE))</f>
        <v xml:space="preserve"> </v>
      </c>
      <c r="D963" s="203" t="str">
        <f ca="1">IF(($B963=" ")," ",VLOOKUP($B963,'C10 Entry Sheet'!$A$16:$K$1015,3,FALSE))</f>
        <v xml:space="preserve"> </v>
      </c>
      <c r="E963" s="204" t="str">
        <f ca="1">IF(($B963=" ")," ",VLOOKUP($B963,'C10 Entry Sheet'!$A$16:$K$1015,6,FALSE))</f>
        <v xml:space="preserve"> </v>
      </c>
      <c r="F963" s="204" t="str">
        <f ca="1">IF(($B963=" ")," ",VLOOKUP($B963,'C10 Entry Sheet'!$A$16:$K$1015,4,FALSE))</f>
        <v xml:space="preserve"> </v>
      </c>
      <c r="G963" s="204" t="str">
        <f ca="1">IF(($B963=" ")," ",VLOOKUP($B963,'C10 Entry Sheet'!$A$16:$K$1015,5,FALSE))</f>
        <v xml:space="preserve"> </v>
      </c>
      <c r="H963" s="209" t="str">
        <f ca="1">IF(($B963=" "),"",VLOOKUP($B963,'C10 Entry Sheet'!$A$16:$K$1015,7,FALSE))</f>
        <v/>
      </c>
      <c r="I963" s="205" t="str">
        <f ca="1">IF(($B963=" ")," ",VLOOKUP($B963,'C10 Entry Sheet'!$A$16:$K$1015,8,FALSE))</f>
        <v xml:space="preserve"> </v>
      </c>
      <c r="J963" s="205" t="str">
        <f ca="1">IF(($B963=" ")," ",VLOOKUP($B963,'C10 Entry Sheet'!$A$16:$K$1015,9,FALSE))</f>
        <v xml:space="preserve"> </v>
      </c>
      <c r="K963" s="205" t="str">
        <f ca="1">IF(($B963=" ")," ",VLOOKUP($B963,'C10 Entry Sheet'!$A$16:$K$1015,10,FALSE))</f>
        <v xml:space="preserve"> </v>
      </c>
      <c r="L963" s="209" t="str">
        <f t="shared" ca="1" si="36"/>
        <v/>
      </c>
      <c r="M963" s="318" t="str">
        <f t="shared" ca="1" si="36"/>
        <v/>
      </c>
      <c r="N963" s="322" t="str">
        <f ca="1">IF(($B963=" ")," ",VLOOKUP($B963,'C10 Entry Sheet'!$A$16:$K$1015,11,FALSE))</f>
        <v xml:space="preserve"> </v>
      </c>
    </row>
    <row r="964" spans="1:14" ht="21.75" hidden="1" customHeight="1">
      <c r="A964" s="311">
        <f t="shared" si="37"/>
        <v>948</v>
      </c>
      <c r="B964" s="202" t="str">
        <f ca="1">IF(ISBLANK('C10 Entry Sheet'!A963)," ",CELL("contents",'C10 Entry Sheet'!A963))</f>
        <v xml:space="preserve"> </v>
      </c>
      <c r="C964" s="203" t="str">
        <f ca="1">IF(($B964=" ")," ",VLOOKUP($B964,'C10 Entry Sheet'!$A$16:$K$1015,2,FALSE))</f>
        <v xml:space="preserve"> </v>
      </c>
      <c r="D964" s="203" t="str">
        <f ca="1">IF(($B964=" ")," ",VLOOKUP($B964,'C10 Entry Sheet'!$A$16:$K$1015,3,FALSE))</f>
        <v xml:space="preserve"> </v>
      </c>
      <c r="E964" s="204" t="str">
        <f ca="1">IF(($B964=" ")," ",VLOOKUP($B964,'C10 Entry Sheet'!$A$16:$K$1015,6,FALSE))</f>
        <v xml:space="preserve"> </v>
      </c>
      <c r="F964" s="204" t="str">
        <f ca="1">IF(($B964=" ")," ",VLOOKUP($B964,'C10 Entry Sheet'!$A$16:$K$1015,4,FALSE))</f>
        <v xml:space="preserve"> </v>
      </c>
      <c r="G964" s="204" t="str">
        <f ca="1">IF(($B964=" ")," ",VLOOKUP($B964,'C10 Entry Sheet'!$A$16:$K$1015,5,FALSE))</f>
        <v xml:space="preserve"> </v>
      </c>
      <c r="H964" s="209" t="str">
        <f ca="1">IF(($B964=" "),"",VLOOKUP($B964,'C10 Entry Sheet'!$A$16:$K$1015,7,FALSE))</f>
        <v/>
      </c>
      <c r="I964" s="205" t="str">
        <f ca="1">IF(($B964=" ")," ",VLOOKUP($B964,'C10 Entry Sheet'!$A$16:$K$1015,8,FALSE))</f>
        <v xml:space="preserve"> </v>
      </c>
      <c r="J964" s="205" t="str">
        <f ca="1">IF(($B964=" ")," ",VLOOKUP($B964,'C10 Entry Sheet'!$A$16:$K$1015,9,FALSE))</f>
        <v xml:space="preserve"> </v>
      </c>
      <c r="K964" s="205" t="str">
        <f ca="1">IF(($B964=" ")," ",VLOOKUP($B964,'C10 Entry Sheet'!$A$16:$K$1015,10,FALSE))</f>
        <v xml:space="preserve"> </v>
      </c>
      <c r="L964" s="209" t="str">
        <f t="shared" ca="1" si="36"/>
        <v/>
      </c>
      <c r="M964" s="318" t="str">
        <f t="shared" ca="1" si="36"/>
        <v/>
      </c>
      <c r="N964" s="322" t="str">
        <f ca="1">IF(($B964=" ")," ",VLOOKUP($B964,'C10 Entry Sheet'!$A$16:$K$1015,11,FALSE))</f>
        <v xml:space="preserve"> </v>
      </c>
    </row>
    <row r="965" spans="1:14" ht="21.75" hidden="1" customHeight="1">
      <c r="A965" s="311">
        <f t="shared" si="37"/>
        <v>949</v>
      </c>
      <c r="B965" s="202" t="str">
        <f ca="1">IF(ISBLANK('C10 Entry Sheet'!A964)," ",CELL("contents",'C10 Entry Sheet'!A964))</f>
        <v xml:space="preserve"> </v>
      </c>
      <c r="C965" s="203" t="str">
        <f ca="1">IF(($B965=" ")," ",VLOOKUP($B965,'C10 Entry Sheet'!$A$16:$K$1015,2,FALSE))</f>
        <v xml:space="preserve"> </v>
      </c>
      <c r="D965" s="203" t="str">
        <f ca="1">IF(($B965=" ")," ",VLOOKUP($B965,'C10 Entry Sheet'!$A$16:$K$1015,3,FALSE))</f>
        <v xml:space="preserve"> </v>
      </c>
      <c r="E965" s="204" t="str">
        <f ca="1">IF(($B965=" ")," ",VLOOKUP($B965,'C10 Entry Sheet'!$A$16:$K$1015,6,FALSE))</f>
        <v xml:space="preserve"> </v>
      </c>
      <c r="F965" s="204" t="str">
        <f ca="1">IF(($B965=" ")," ",VLOOKUP($B965,'C10 Entry Sheet'!$A$16:$K$1015,4,FALSE))</f>
        <v xml:space="preserve"> </v>
      </c>
      <c r="G965" s="204" t="str">
        <f ca="1">IF(($B965=" ")," ",VLOOKUP($B965,'C10 Entry Sheet'!$A$16:$K$1015,5,FALSE))</f>
        <v xml:space="preserve"> </v>
      </c>
      <c r="H965" s="209" t="str">
        <f ca="1">IF(($B965=" "),"",VLOOKUP($B965,'C10 Entry Sheet'!$A$16:$K$1015,7,FALSE))</f>
        <v/>
      </c>
      <c r="I965" s="205" t="str">
        <f ca="1">IF(($B965=" ")," ",VLOOKUP($B965,'C10 Entry Sheet'!$A$16:$K$1015,8,FALSE))</f>
        <v xml:space="preserve"> </v>
      </c>
      <c r="J965" s="205" t="str">
        <f ca="1">IF(($B965=" ")," ",VLOOKUP($B965,'C10 Entry Sheet'!$A$16:$K$1015,9,FALSE))</f>
        <v xml:space="preserve"> </v>
      </c>
      <c r="K965" s="205" t="str">
        <f ca="1">IF(($B965=" ")," ",VLOOKUP($B965,'C10 Entry Sheet'!$A$16:$K$1015,10,FALSE))</f>
        <v xml:space="preserve"> </v>
      </c>
      <c r="L965" s="209" t="str">
        <f t="shared" ca="1" si="36"/>
        <v/>
      </c>
      <c r="M965" s="318" t="str">
        <f t="shared" ca="1" si="36"/>
        <v/>
      </c>
      <c r="N965" s="322" t="str">
        <f ca="1">IF(($B965=" ")," ",VLOOKUP($B965,'C10 Entry Sheet'!$A$16:$K$1015,11,FALSE))</f>
        <v xml:space="preserve"> </v>
      </c>
    </row>
    <row r="966" spans="1:14" ht="21.75" hidden="1" customHeight="1">
      <c r="A966" s="311">
        <f t="shared" si="37"/>
        <v>950</v>
      </c>
      <c r="B966" s="202" t="str">
        <f ca="1">IF(ISBLANK('C10 Entry Sheet'!A965)," ",CELL("contents",'C10 Entry Sheet'!A965))</f>
        <v xml:space="preserve"> </v>
      </c>
      <c r="C966" s="203" t="str">
        <f ca="1">IF(($B966=" ")," ",VLOOKUP($B966,'C10 Entry Sheet'!$A$16:$K$1015,2,FALSE))</f>
        <v xml:space="preserve"> </v>
      </c>
      <c r="D966" s="203" t="str">
        <f ca="1">IF(($B966=" ")," ",VLOOKUP($B966,'C10 Entry Sheet'!$A$16:$K$1015,3,FALSE))</f>
        <v xml:space="preserve"> </v>
      </c>
      <c r="E966" s="204" t="str">
        <f ca="1">IF(($B966=" ")," ",VLOOKUP($B966,'C10 Entry Sheet'!$A$16:$K$1015,6,FALSE))</f>
        <v xml:space="preserve"> </v>
      </c>
      <c r="F966" s="204" t="str">
        <f ca="1">IF(($B966=" ")," ",VLOOKUP($B966,'C10 Entry Sheet'!$A$16:$K$1015,4,FALSE))</f>
        <v xml:space="preserve"> </v>
      </c>
      <c r="G966" s="204" t="str">
        <f ca="1">IF(($B966=" ")," ",VLOOKUP($B966,'C10 Entry Sheet'!$A$16:$K$1015,5,FALSE))</f>
        <v xml:space="preserve"> </v>
      </c>
      <c r="H966" s="209" t="str">
        <f ca="1">IF(($B966=" "),"",VLOOKUP($B966,'C10 Entry Sheet'!$A$16:$K$1015,7,FALSE))</f>
        <v/>
      </c>
      <c r="I966" s="205" t="str">
        <f ca="1">IF(($B966=" ")," ",VLOOKUP($B966,'C10 Entry Sheet'!$A$16:$K$1015,8,FALSE))</f>
        <v xml:space="preserve"> </v>
      </c>
      <c r="J966" s="205" t="str">
        <f ca="1">IF(($B966=" ")," ",VLOOKUP($B966,'C10 Entry Sheet'!$A$16:$K$1015,9,FALSE))</f>
        <v xml:space="preserve"> </v>
      </c>
      <c r="K966" s="205" t="str">
        <f ca="1">IF(($B966=" ")," ",VLOOKUP($B966,'C10 Entry Sheet'!$A$16:$K$1015,10,FALSE))</f>
        <v xml:space="preserve"> </v>
      </c>
      <c r="L966" s="209" t="str">
        <f t="shared" ca="1" si="36"/>
        <v/>
      </c>
      <c r="M966" s="318" t="str">
        <f t="shared" ca="1" si="36"/>
        <v/>
      </c>
      <c r="N966" s="322" t="str">
        <f ca="1">IF(($B966=" ")," ",VLOOKUP($B966,'C10 Entry Sheet'!$A$16:$K$1015,11,FALSE))</f>
        <v xml:space="preserve"> </v>
      </c>
    </row>
    <row r="967" spans="1:14" ht="21.75" hidden="1" customHeight="1">
      <c r="A967" s="311">
        <f t="shared" si="37"/>
        <v>951</v>
      </c>
      <c r="B967" s="202" t="str">
        <f ca="1">IF(ISBLANK('C10 Entry Sheet'!A966)," ",CELL("contents",'C10 Entry Sheet'!A966))</f>
        <v xml:space="preserve"> </v>
      </c>
      <c r="C967" s="203" t="str">
        <f ca="1">IF(($B967=" ")," ",VLOOKUP($B967,'C10 Entry Sheet'!$A$16:$K$1015,2,FALSE))</f>
        <v xml:space="preserve"> </v>
      </c>
      <c r="D967" s="203" t="str">
        <f ca="1">IF(($B967=" ")," ",VLOOKUP($B967,'C10 Entry Sheet'!$A$16:$K$1015,3,FALSE))</f>
        <v xml:space="preserve"> </v>
      </c>
      <c r="E967" s="204" t="str">
        <f ca="1">IF(($B967=" ")," ",VLOOKUP($B967,'C10 Entry Sheet'!$A$16:$K$1015,6,FALSE))</f>
        <v xml:space="preserve"> </v>
      </c>
      <c r="F967" s="204" t="str">
        <f ca="1">IF(($B967=" ")," ",VLOOKUP($B967,'C10 Entry Sheet'!$A$16:$K$1015,4,FALSE))</f>
        <v xml:space="preserve"> </v>
      </c>
      <c r="G967" s="204" t="str">
        <f ca="1">IF(($B967=" ")," ",VLOOKUP($B967,'C10 Entry Sheet'!$A$16:$K$1015,5,FALSE))</f>
        <v xml:space="preserve"> </v>
      </c>
      <c r="H967" s="209" t="str">
        <f ca="1">IF(($B967=" "),"",VLOOKUP($B967,'C10 Entry Sheet'!$A$16:$K$1015,7,FALSE))</f>
        <v/>
      </c>
      <c r="I967" s="205" t="str">
        <f ca="1">IF(($B967=" ")," ",VLOOKUP($B967,'C10 Entry Sheet'!$A$16:$K$1015,8,FALSE))</f>
        <v xml:space="preserve"> </v>
      </c>
      <c r="J967" s="205" t="str">
        <f ca="1">IF(($B967=" ")," ",VLOOKUP($B967,'C10 Entry Sheet'!$A$16:$K$1015,9,FALSE))</f>
        <v xml:space="preserve"> </v>
      </c>
      <c r="K967" s="205" t="str">
        <f ca="1">IF(($B967=" ")," ",VLOOKUP($B967,'C10 Entry Sheet'!$A$16:$K$1015,10,FALSE))</f>
        <v xml:space="preserve"> </v>
      </c>
      <c r="L967" s="209" t="str">
        <f t="shared" ca="1" si="36"/>
        <v/>
      </c>
      <c r="M967" s="318" t="str">
        <f t="shared" ca="1" si="36"/>
        <v/>
      </c>
      <c r="N967" s="322" t="str">
        <f ca="1">IF(($B967=" ")," ",VLOOKUP($B967,'C10 Entry Sheet'!$A$16:$K$1015,11,FALSE))</f>
        <v xml:space="preserve"> </v>
      </c>
    </row>
    <row r="968" spans="1:14" ht="21.75" hidden="1" customHeight="1">
      <c r="A968" s="311">
        <f t="shared" si="37"/>
        <v>952</v>
      </c>
      <c r="B968" s="202" t="str">
        <f ca="1">IF(ISBLANK('C10 Entry Sheet'!A967)," ",CELL("contents",'C10 Entry Sheet'!A967))</f>
        <v xml:space="preserve"> </v>
      </c>
      <c r="C968" s="203" t="str">
        <f ca="1">IF(($B968=" ")," ",VLOOKUP($B968,'C10 Entry Sheet'!$A$16:$K$1015,2,FALSE))</f>
        <v xml:space="preserve"> </v>
      </c>
      <c r="D968" s="203" t="str">
        <f ca="1">IF(($B968=" ")," ",VLOOKUP($B968,'C10 Entry Sheet'!$A$16:$K$1015,3,FALSE))</f>
        <v xml:space="preserve"> </v>
      </c>
      <c r="E968" s="204" t="str">
        <f ca="1">IF(($B968=" ")," ",VLOOKUP($B968,'C10 Entry Sheet'!$A$16:$K$1015,6,FALSE))</f>
        <v xml:space="preserve"> </v>
      </c>
      <c r="F968" s="204" t="str">
        <f ca="1">IF(($B968=" ")," ",VLOOKUP($B968,'C10 Entry Sheet'!$A$16:$K$1015,4,FALSE))</f>
        <v xml:space="preserve"> </v>
      </c>
      <c r="G968" s="204" t="str">
        <f ca="1">IF(($B968=" ")," ",VLOOKUP($B968,'C10 Entry Sheet'!$A$16:$K$1015,5,FALSE))</f>
        <v xml:space="preserve"> </v>
      </c>
      <c r="H968" s="209" t="str">
        <f ca="1">IF(($B968=" "),"",VLOOKUP($B968,'C10 Entry Sheet'!$A$16:$K$1015,7,FALSE))</f>
        <v/>
      </c>
      <c r="I968" s="205" t="str">
        <f ca="1">IF(($B968=" ")," ",VLOOKUP($B968,'C10 Entry Sheet'!$A$16:$K$1015,8,FALSE))</f>
        <v xml:space="preserve"> </v>
      </c>
      <c r="J968" s="205" t="str">
        <f ca="1">IF(($B968=" ")," ",VLOOKUP($B968,'C10 Entry Sheet'!$A$16:$K$1015,9,FALSE))</f>
        <v xml:space="preserve"> </v>
      </c>
      <c r="K968" s="205" t="str">
        <f ca="1">IF(($B968=" ")," ",VLOOKUP($B968,'C10 Entry Sheet'!$A$16:$K$1015,10,FALSE))</f>
        <v xml:space="preserve"> </v>
      </c>
      <c r="L968" s="209" t="str">
        <f t="shared" ca="1" si="36"/>
        <v/>
      </c>
      <c r="M968" s="318" t="str">
        <f t="shared" ca="1" si="36"/>
        <v/>
      </c>
      <c r="N968" s="322" t="str">
        <f ca="1">IF(($B968=" ")," ",VLOOKUP($B968,'C10 Entry Sheet'!$A$16:$K$1015,11,FALSE))</f>
        <v xml:space="preserve"> </v>
      </c>
    </row>
    <row r="969" spans="1:14" ht="21.75" hidden="1" customHeight="1">
      <c r="A969" s="311">
        <f t="shared" si="37"/>
        <v>953</v>
      </c>
      <c r="B969" s="202" t="str">
        <f ca="1">IF(ISBLANK('C10 Entry Sheet'!A968)," ",CELL("contents",'C10 Entry Sheet'!A968))</f>
        <v xml:space="preserve"> </v>
      </c>
      <c r="C969" s="203" t="str">
        <f ca="1">IF(($B969=" ")," ",VLOOKUP($B969,'C10 Entry Sheet'!$A$16:$K$1015,2,FALSE))</f>
        <v xml:space="preserve"> </v>
      </c>
      <c r="D969" s="203" t="str">
        <f ca="1">IF(($B969=" ")," ",VLOOKUP($B969,'C10 Entry Sheet'!$A$16:$K$1015,3,FALSE))</f>
        <v xml:space="preserve"> </v>
      </c>
      <c r="E969" s="204" t="str">
        <f ca="1">IF(($B969=" ")," ",VLOOKUP($B969,'C10 Entry Sheet'!$A$16:$K$1015,6,FALSE))</f>
        <v xml:space="preserve"> </v>
      </c>
      <c r="F969" s="204" t="str">
        <f ca="1">IF(($B969=" ")," ",VLOOKUP($B969,'C10 Entry Sheet'!$A$16:$K$1015,4,FALSE))</f>
        <v xml:space="preserve"> </v>
      </c>
      <c r="G969" s="204" t="str">
        <f ca="1">IF(($B969=" ")," ",VLOOKUP($B969,'C10 Entry Sheet'!$A$16:$K$1015,5,FALSE))</f>
        <v xml:space="preserve"> </v>
      </c>
      <c r="H969" s="209" t="str">
        <f ca="1">IF(($B969=" "),"",VLOOKUP($B969,'C10 Entry Sheet'!$A$16:$K$1015,7,FALSE))</f>
        <v/>
      </c>
      <c r="I969" s="205" t="str">
        <f ca="1">IF(($B969=" ")," ",VLOOKUP($B969,'C10 Entry Sheet'!$A$16:$K$1015,8,FALSE))</f>
        <v xml:space="preserve"> </v>
      </c>
      <c r="J969" s="205" t="str">
        <f ca="1">IF(($B969=" ")," ",VLOOKUP($B969,'C10 Entry Sheet'!$A$16:$K$1015,9,FALSE))</f>
        <v xml:space="preserve"> </v>
      </c>
      <c r="K969" s="205" t="str">
        <f ca="1">IF(($B969=" ")," ",VLOOKUP($B969,'C10 Entry Sheet'!$A$16:$K$1015,10,FALSE))</f>
        <v xml:space="preserve"> </v>
      </c>
      <c r="L969" s="209" t="str">
        <f t="shared" ca="1" si="36"/>
        <v/>
      </c>
      <c r="M969" s="318" t="str">
        <f t="shared" ca="1" si="36"/>
        <v/>
      </c>
      <c r="N969" s="322" t="str">
        <f ca="1">IF(($B969=" ")," ",VLOOKUP($B969,'C10 Entry Sheet'!$A$16:$K$1015,11,FALSE))</f>
        <v xml:space="preserve"> </v>
      </c>
    </row>
    <row r="970" spans="1:14" ht="21.75" hidden="1" customHeight="1">
      <c r="A970" s="311">
        <f t="shared" si="37"/>
        <v>954</v>
      </c>
      <c r="B970" s="202" t="str">
        <f ca="1">IF(ISBLANK('C10 Entry Sheet'!A969)," ",CELL("contents",'C10 Entry Sheet'!A969))</f>
        <v xml:space="preserve"> </v>
      </c>
      <c r="C970" s="203" t="str">
        <f ca="1">IF(($B970=" ")," ",VLOOKUP($B970,'C10 Entry Sheet'!$A$16:$K$1015,2,FALSE))</f>
        <v xml:space="preserve"> </v>
      </c>
      <c r="D970" s="203" t="str">
        <f ca="1">IF(($B970=" ")," ",VLOOKUP($B970,'C10 Entry Sheet'!$A$16:$K$1015,3,FALSE))</f>
        <v xml:space="preserve"> </v>
      </c>
      <c r="E970" s="204" t="str">
        <f ca="1">IF(($B970=" ")," ",VLOOKUP($B970,'C10 Entry Sheet'!$A$16:$K$1015,6,FALSE))</f>
        <v xml:space="preserve"> </v>
      </c>
      <c r="F970" s="204" t="str">
        <f ca="1">IF(($B970=" ")," ",VLOOKUP($B970,'C10 Entry Sheet'!$A$16:$K$1015,4,FALSE))</f>
        <v xml:space="preserve"> </v>
      </c>
      <c r="G970" s="204" t="str">
        <f ca="1">IF(($B970=" ")," ",VLOOKUP($B970,'C10 Entry Sheet'!$A$16:$K$1015,5,FALSE))</f>
        <v xml:space="preserve"> </v>
      </c>
      <c r="H970" s="209" t="str">
        <f ca="1">IF(($B970=" "),"",VLOOKUP($B970,'C10 Entry Sheet'!$A$16:$K$1015,7,FALSE))</f>
        <v/>
      </c>
      <c r="I970" s="205" t="str">
        <f ca="1">IF(($B970=" ")," ",VLOOKUP($B970,'C10 Entry Sheet'!$A$16:$K$1015,8,FALSE))</f>
        <v xml:space="preserve"> </v>
      </c>
      <c r="J970" s="205" t="str">
        <f ca="1">IF(($B970=" ")," ",VLOOKUP($B970,'C10 Entry Sheet'!$A$16:$K$1015,9,FALSE))</f>
        <v xml:space="preserve"> </v>
      </c>
      <c r="K970" s="205" t="str">
        <f ca="1">IF(($B970=" ")," ",VLOOKUP($B970,'C10 Entry Sheet'!$A$16:$K$1015,10,FALSE))</f>
        <v xml:space="preserve"> </v>
      </c>
      <c r="L970" s="209" t="str">
        <f t="shared" ca="1" si="36"/>
        <v/>
      </c>
      <c r="M970" s="318" t="str">
        <f t="shared" ca="1" si="36"/>
        <v/>
      </c>
      <c r="N970" s="322" t="str">
        <f ca="1">IF(($B970=" ")," ",VLOOKUP($B970,'C10 Entry Sheet'!$A$16:$K$1015,11,FALSE))</f>
        <v xml:space="preserve"> </v>
      </c>
    </row>
    <row r="971" spans="1:14" ht="21.75" hidden="1" customHeight="1">
      <c r="A971" s="311">
        <f t="shared" si="37"/>
        <v>955</v>
      </c>
      <c r="B971" s="202" t="str">
        <f ca="1">IF(ISBLANK('C10 Entry Sheet'!A970)," ",CELL("contents",'C10 Entry Sheet'!A970))</f>
        <v xml:space="preserve"> </v>
      </c>
      <c r="C971" s="203" t="str">
        <f ca="1">IF(($B971=" ")," ",VLOOKUP($B971,'C10 Entry Sheet'!$A$16:$K$1015,2,FALSE))</f>
        <v xml:space="preserve"> </v>
      </c>
      <c r="D971" s="203" t="str">
        <f ca="1">IF(($B971=" ")," ",VLOOKUP($B971,'C10 Entry Sheet'!$A$16:$K$1015,3,FALSE))</f>
        <v xml:space="preserve"> </v>
      </c>
      <c r="E971" s="204" t="str">
        <f ca="1">IF(($B971=" ")," ",VLOOKUP($B971,'C10 Entry Sheet'!$A$16:$K$1015,6,FALSE))</f>
        <v xml:space="preserve"> </v>
      </c>
      <c r="F971" s="204" t="str">
        <f ca="1">IF(($B971=" ")," ",VLOOKUP($B971,'C10 Entry Sheet'!$A$16:$K$1015,4,FALSE))</f>
        <v xml:space="preserve"> </v>
      </c>
      <c r="G971" s="204" t="str">
        <f ca="1">IF(($B971=" ")," ",VLOOKUP($B971,'C10 Entry Sheet'!$A$16:$K$1015,5,FALSE))</f>
        <v xml:space="preserve"> </v>
      </c>
      <c r="H971" s="209" t="str">
        <f ca="1">IF(($B971=" "),"",VLOOKUP($B971,'C10 Entry Sheet'!$A$16:$K$1015,7,FALSE))</f>
        <v/>
      </c>
      <c r="I971" s="205" t="str">
        <f ca="1">IF(($B971=" ")," ",VLOOKUP($B971,'C10 Entry Sheet'!$A$16:$K$1015,8,FALSE))</f>
        <v xml:space="preserve"> </v>
      </c>
      <c r="J971" s="205" t="str">
        <f ca="1">IF(($B971=" ")," ",VLOOKUP($B971,'C10 Entry Sheet'!$A$16:$K$1015,9,FALSE))</f>
        <v xml:space="preserve"> </v>
      </c>
      <c r="K971" s="205" t="str">
        <f ca="1">IF(($B971=" ")," ",VLOOKUP($B971,'C10 Entry Sheet'!$A$16:$K$1015,10,FALSE))</f>
        <v xml:space="preserve"> </v>
      </c>
      <c r="L971" s="209" t="str">
        <f t="shared" ca="1" si="36"/>
        <v/>
      </c>
      <c r="M971" s="318" t="str">
        <f t="shared" ca="1" si="36"/>
        <v/>
      </c>
      <c r="N971" s="322" t="str">
        <f ca="1">IF(($B971=" ")," ",VLOOKUP($B971,'C10 Entry Sheet'!$A$16:$K$1015,11,FALSE))</f>
        <v xml:space="preserve"> </v>
      </c>
    </row>
    <row r="972" spans="1:14" ht="21.75" hidden="1" customHeight="1">
      <c r="A972" s="311">
        <f t="shared" si="37"/>
        <v>956</v>
      </c>
      <c r="B972" s="202" t="str">
        <f ca="1">IF(ISBLANK('C10 Entry Sheet'!A971)," ",CELL("contents",'C10 Entry Sheet'!A971))</f>
        <v xml:space="preserve"> </v>
      </c>
      <c r="C972" s="203" t="str">
        <f ca="1">IF(($B972=" ")," ",VLOOKUP($B972,'C10 Entry Sheet'!$A$16:$K$1015,2,FALSE))</f>
        <v xml:space="preserve"> </v>
      </c>
      <c r="D972" s="203" t="str">
        <f ca="1">IF(($B972=" ")," ",VLOOKUP($B972,'C10 Entry Sheet'!$A$16:$K$1015,3,FALSE))</f>
        <v xml:space="preserve"> </v>
      </c>
      <c r="E972" s="204" t="str">
        <f ca="1">IF(($B972=" ")," ",VLOOKUP($B972,'C10 Entry Sheet'!$A$16:$K$1015,6,FALSE))</f>
        <v xml:space="preserve"> </v>
      </c>
      <c r="F972" s="204" t="str">
        <f ca="1">IF(($B972=" ")," ",VLOOKUP($B972,'C10 Entry Sheet'!$A$16:$K$1015,4,FALSE))</f>
        <v xml:space="preserve"> </v>
      </c>
      <c r="G972" s="204" t="str">
        <f ca="1">IF(($B972=" ")," ",VLOOKUP($B972,'C10 Entry Sheet'!$A$16:$K$1015,5,FALSE))</f>
        <v xml:space="preserve"> </v>
      </c>
      <c r="H972" s="209" t="str">
        <f ca="1">IF(($B972=" "),"",VLOOKUP($B972,'C10 Entry Sheet'!$A$16:$K$1015,7,FALSE))</f>
        <v/>
      </c>
      <c r="I972" s="205" t="str">
        <f ca="1">IF(($B972=" ")," ",VLOOKUP($B972,'C10 Entry Sheet'!$A$16:$K$1015,8,FALSE))</f>
        <v xml:space="preserve"> </v>
      </c>
      <c r="J972" s="205" t="str">
        <f ca="1">IF(($B972=" ")," ",VLOOKUP($B972,'C10 Entry Sheet'!$A$16:$K$1015,9,FALSE))</f>
        <v xml:space="preserve"> </v>
      </c>
      <c r="K972" s="205" t="str">
        <f ca="1">IF(($B972=" ")," ",VLOOKUP($B972,'C10 Entry Sheet'!$A$16:$K$1015,10,FALSE))</f>
        <v xml:space="preserve"> </v>
      </c>
      <c r="L972" s="209" t="str">
        <f t="shared" ca="1" si="36"/>
        <v/>
      </c>
      <c r="M972" s="318" t="str">
        <f t="shared" ca="1" si="36"/>
        <v/>
      </c>
      <c r="N972" s="322" t="str">
        <f ca="1">IF(($B972=" ")," ",VLOOKUP($B972,'C10 Entry Sheet'!$A$16:$K$1015,11,FALSE))</f>
        <v xml:space="preserve"> </v>
      </c>
    </row>
    <row r="973" spans="1:14" ht="21.75" hidden="1" customHeight="1">
      <c r="A973" s="311">
        <f t="shared" si="37"/>
        <v>957</v>
      </c>
      <c r="B973" s="202" t="str">
        <f ca="1">IF(ISBLANK('C10 Entry Sheet'!A972)," ",CELL("contents",'C10 Entry Sheet'!A972))</f>
        <v xml:space="preserve"> </v>
      </c>
      <c r="C973" s="203" t="str">
        <f ca="1">IF(($B973=" ")," ",VLOOKUP($B973,'C10 Entry Sheet'!$A$16:$K$1015,2,FALSE))</f>
        <v xml:space="preserve"> </v>
      </c>
      <c r="D973" s="203" t="str">
        <f ca="1">IF(($B973=" ")," ",VLOOKUP($B973,'C10 Entry Sheet'!$A$16:$K$1015,3,FALSE))</f>
        <v xml:space="preserve"> </v>
      </c>
      <c r="E973" s="204" t="str">
        <f ca="1">IF(($B973=" ")," ",VLOOKUP($B973,'C10 Entry Sheet'!$A$16:$K$1015,6,FALSE))</f>
        <v xml:space="preserve"> </v>
      </c>
      <c r="F973" s="204" t="str">
        <f ca="1">IF(($B973=" ")," ",VLOOKUP($B973,'C10 Entry Sheet'!$A$16:$K$1015,4,FALSE))</f>
        <v xml:space="preserve"> </v>
      </c>
      <c r="G973" s="204" t="str">
        <f ca="1">IF(($B973=" ")," ",VLOOKUP($B973,'C10 Entry Sheet'!$A$16:$K$1015,5,FALSE))</f>
        <v xml:space="preserve"> </v>
      </c>
      <c r="H973" s="209" t="str">
        <f ca="1">IF(($B973=" "),"",VLOOKUP($B973,'C10 Entry Sheet'!$A$16:$K$1015,7,FALSE))</f>
        <v/>
      </c>
      <c r="I973" s="205" t="str">
        <f ca="1">IF(($B973=" ")," ",VLOOKUP($B973,'C10 Entry Sheet'!$A$16:$K$1015,8,FALSE))</f>
        <v xml:space="preserve"> </v>
      </c>
      <c r="J973" s="205" t="str">
        <f ca="1">IF(($B973=" ")," ",VLOOKUP($B973,'C10 Entry Sheet'!$A$16:$K$1015,9,FALSE))</f>
        <v xml:space="preserve"> </v>
      </c>
      <c r="K973" s="205" t="str">
        <f ca="1">IF(($B973=" ")," ",VLOOKUP($B973,'C10 Entry Sheet'!$A$16:$K$1015,10,FALSE))</f>
        <v xml:space="preserve"> </v>
      </c>
      <c r="L973" s="209" t="str">
        <f t="shared" ca="1" si="36"/>
        <v/>
      </c>
      <c r="M973" s="318" t="str">
        <f t="shared" ca="1" si="36"/>
        <v/>
      </c>
      <c r="N973" s="322" t="str">
        <f ca="1">IF(($B973=" ")," ",VLOOKUP($B973,'C10 Entry Sheet'!$A$16:$K$1015,11,FALSE))</f>
        <v xml:space="preserve"> </v>
      </c>
    </row>
    <row r="974" spans="1:14" ht="21.75" hidden="1" customHeight="1">
      <c r="A974" s="311">
        <f t="shared" si="37"/>
        <v>958</v>
      </c>
      <c r="B974" s="202" t="str">
        <f ca="1">IF(ISBLANK('C10 Entry Sheet'!A973)," ",CELL("contents",'C10 Entry Sheet'!A973))</f>
        <v xml:space="preserve"> </v>
      </c>
      <c r="C974" s="203" t="str">
        <f ca="1">IF(($B974=" ")," ",VLOOKUP($B974,'C10 Entry Sheet'!$A$16:$K$1015,2,FALSE))</f>
        <v xml:space="preserve"> </v>
      </c>
      <c r="D974" s="203" t="str">
        <f ca="1">IF(($B974=" ")," ",VLOOKUP($B974,'C10 Entry Sheet'!$A$16:$K$1015,3,FALSE))</f>
        <v xml:space="preserve"> </v>
      </c>
      <c r="E974" s="204" t="str">
        <f ca="1">IF(($B974=" ")," ",VLOOKUP($B974,'C10 Entry Sheet'!$A$16:$K$1015,6,FALSE))</f>
        <v xml:space="preserve"> </v>
      </c>
      <c r="F974" s="204" t="str">
        <f ca="1">IF(($B974=" ")," ",VLOOKUP($B974,'C10 Entry Sheet'!$A$16:$K$1015,4,FALSE))</f>
        <v xml:space="preserve"> </v>
      </c>
      <c r="G974" s="204" t="str">
        <f ca="1">IF(($B974=" ")," ",VLOOKUP($B974,'C10 Entry Sheet'!$A$16:$K$1015,5,FALSE))</f>
        <v xml:space="preserve"> </v>
      </c>
      <c r="H974" s="209" t="str">
        <f ca="1">IF(($B974=" "),"",VLOOKUP($B974,'C10 Entry Sheet'!$A$16:$K$1015,7,FALSE))</f>
        <v/>
      </c>
      <c r="I974" s="205" t="str">
        <f ca="1">IF(($B974=" ")," ",VLOOKUP($B974,'C10 Entry Sheet'!$A$16:$K$1015,8,FALSE))</f>
        <v xml:space="preserve"> </v>
      </c>
      <c r="J974" s="205" t="str">
        <f ca="1">IF(($B974=" ")," ",VLOOKUP($B974,'C10 Entry Sheet'!$A$16:$K$1015,9,FALSE))</f>
        <v xml:space="preserve"> </v>
      </c>
      <c r="K974" s="205" t="str">
        <f ca="1">IF(($B974=" ")," ",VLOOKUP($B974,'C10 Entry Sheet'!$A$16:$K$1015,10,FALSE))</f>
        <v xml:space="preserve"> </v>
      </c>
      <c r="L974" s="209" t="str">
        <f t="shared" ca="1" si="36"/>
        <v/>
      </c>
      <c r="M974" s="318" t="str">
        <f t="shared" ca="1" si="36"/>
        <v/>
      </c>
      <c r="N974" s="322" t="str">
        <f ca="1">IF(($B974=" ")," ",VLOOKUP($B974,'C10 Entry Sheet'!$A$16:$K$1015,11,FALSE))</f>
        <v xml:space="preserve"> </v>
      </c>
    </row>
    <row r="975" spans="1:14" ht="21.75" hidden="1" customHeight="1">
      <c r="A975" s="311">
        <f t="shared" si="37"/>
        <v>959</v>
      </c>
      <c r="B975" s="202" t="str">
        <f ca="1">IF(ISBLANK('C10 Entry Sheet'!A974)," ",CELL("contents",'C10 Entry Sheet'!A974))</f>
        <v xml:space="preserve"> </v>
      </c>
      <c r="C975" s="203" t="str">
        <f ca="1">IF(($B975=" ")," ",VLOOKUP($B975,'C10 Entry Sheet'!$A$16:$K$1015,2,FALSE))</f>
        <v xml:space="preserve"> </v>
      </c>
      <c r="D975" s="203" t="str">
        <f ca="1">IF(($B975=" ")," ",VLOOKUP($B975,'C10 Entry Sheet'!$A$16:$K$1015,3,FALSE))</f>
        <v xml:space="preserve"> </v>
      </c>
      <c r="E975" s="204" t="str">
        <f ca="1">IF(($B975=" ")," ",VLOOKUP($B975,'C10 Entry Sheet'!$A$16:$K$1015,6,FALSE))</f>
        <v xml:space="preserve"> </v>
      </c>
      <c r="F975" s="204" t="str">
        <f ca="1">IF(($B975=" ")," ",VLOOKUP($B975,'C10 Entry Sheet'!$A$16:$K$1015,4,FALSE))</f>
        <v xml:space="preserve"> </v>
      </c>
      <c r="G975" s="204" t="str">
        <f ca="1">IF(($B975=" ")," ",VLOOKUP($B975,'C10 Entry Sheet'!$A$16:$K$1015,5,FALSE))</f>
        <v xml:space="preserve"> </v>
      </c>
      <c r="H975" s="209" t="str">
        <f ca="1">IF(($B975=" "),"",VLOOKUP($B975,'C10 Entry Sheet'!$A$16:$K$1015,7,FALSE))</f>
        <v/>
      </c>
      <c r="I975" s="205" t="str">
        <f ca="1">IF(($B975=" ")," ",VLOOKUP($B975,'C10 Entry Sheet'!$A$16:$K$1015,8,FALSE))</f>
        <v xml:space="preserve"> </v>
      </c>
      <c r="J975" s="205" t="str">
        <f ca="1">IF(($B975=" ")," ",VLOOKUP($B975,'C10 Entry Sheet'!$A$16:$K$1015,9,FALSE))</f>
        <v xml:space="preserve"> </v>
      </c>
      <c r="K975" s="205" t="str">
        <f ca="1">IF(($B975=" ")," ",VLOOKUP($B975,'C10 Entry Sheet'!$A$16:$K$1015,10,FALSE))</f>
        <v xml:space="preserve"> </v>
      </c>
      <c r="L975" s="209" t="str">
        <f t="shared" ca="1" si="36"/>
        <v/>
      </c>
      <c r="M975" s="318" t="str">
        <f t="shared" ca="1" si="36"/>
        <v/>
      </c>
      <c r="N975" s="322" t="str">
        <f ca="1">IF(($B975=" ")," ",VLOOKUP($B975,'C10 Entry Sheet'!$A$16:$K$1015,11,FALSE))</f>
        <v xml:space="preserve"> </v>
      </c>
    </row>
    <row r="976" spans="1:14" ht="21.75" hidden="1" customHeight="1">
      <c r="A976" s="311">
        <f t="shared" si="37"/>
        <v>960</v>
      </c>
      <c r="B976" s="202" t="str">
        <f ca="1">IF(ISBLANK('C10 Entry Sheet'!A975)," ",CELL("contents",'C10 Entry Sheet'!A975))</f>
        <v xml:space="preserve"> </v>
      </c>
      <c r="C976" s="203" t="str">
        <f ca="1">IF(($B976=" ")," ",VLOOKUP($B976,'C10 Entry Sheet'!$A$16:$K$1015,2,FALSE))</f>
        <v xml:space="preserve"> </v>
      </c>
      <c r="D976" s="203" t="str">
        <f ca="1">IF(($B976=" ")," ",VLOOKUP($B976,'C10 Entry Sheet'!$A$16:$K$1015,3,FALSE))</f>
        <v xml:space="preserve"> </v>
      </c>
      <c r="E976" s="204" t="str">
        <f ca="1">IF(($B976=" ")," ",VLOOKUP($B976,'C10 Entry Sheet'!$A$16:$K$1015,6,FALSE))</f>
        <v xml:space="preserve"> </v>
      </c>
      <c r="F976" s="204" t="str">
        <f ca="1">IF(($B976=" ")," ",VLOOKUP($B976,'C10 Entry Sheet'!$A$16:$K$1015,4,FALSE))</f>
        <v xml:space="preserve"> </v>
      </c>
      <c r="G976" s="204" t="str">
        <f ca="1">IF(($B976=" ")," ",VLOOKUP($B976,'C10 Entry Sheet'!$A$16:$K$1015,5,FALSE))</f>
        <v xml:space="preserve"> </v>
      </c>
      <c r="H976" s="209" t="str">
        <f ca="1">IF(($B976=" "),"",VLOOKUP($B976,'C10 Entry Sheet'!$A$16:$K$1015,7,FALSE))</f>
        <v/>
      </c>
      <c r="I976" s="205" t="str">
        <f ca="1">IF(($B976=" ")," ",VLOOKUP($B976,'C10 Entry Sheet'!$A$16:$K$1015,8,FALSE))</f>
        <v xml:space="preserve"> </v>
      </c>
      <c r="J976" s="205" t="str">
        <f ca="1">IF(($B976=" ")," ",VLOOKUP($B976,'C10 Entry Sheet'!$A$16:$K$1015,9,FALSE))</f>
        <v xml:space="preserve"> </v>
      </c>
      <c r="K976" s="205" t="str">
        <f ca="1">IF(($B976=" ")," ",VLOOKUP($B976,'C10 Entry Sheet'!$A$16:$K$1015,10,FALSE))</f>
        <v xml:space="preserve"> </v>
      </c>
      <c r="L976" s="209" t="str">
        <f t="shared" ref="L976:M1016" ca="1" si="38">IF(($B976=" "),"",0)</f>
        <v/>
      </c>
      <c r="M976" s="318" t="str">
        <f t="shared" ca="1" si="38"/>
        <v/>
      </c>
      <c r="N976" s="322" t="str">
        <f ca="1">IF(($B976=" ")," ",VLOOKUP($B976,'C10 Entry Sheet'!$A$16:$K$1015,11,FALSE))</f>
        <v xml:space="preserve"> </v>
      </c>
    </row>
    <row r="977" spans="1:14" ht="21.75" hidden="1" customHeight="1">
      <c r="A977" s="311">
        <f t="shared" si="37"/>
        <v>961</v>
      </c>
      <c r="B977" s="202" t="str">
        <f ca="1">IF(ISBLANK('C10 Entry Sheet'!A976)," ",CELL("contents",'C10 Entry Sheet'!A976))</f>
        <v xml:space="preserve"> </v>
      </c>
      <c r="C977" s="203" t="str">
        <f ca="1">IF(($B977=" ")," ",VLOOKUP($B977,'C10 Entry Sheet'!$A$16:$K$1015,2,FALSE))</f>
        <v xml:space="preserve"> </v>
      </c>
      <c r="D977" s="203" t="str">
        <f ca="1">IF(($B977=" ")," ",VLOOKUP($B977,'C10 Entry Sheet'!$A$16:$K$1015,3,FALSE))</f>
        <v xml:space="preserve"> </v>
      </c>
      <c r="E977" s="204" t="str">
        <f ca="1">IF(($B977=" ")," ",VLOOKUP($B977,'C10 Entry Sheet'!$A$16:$K$1015,6,FALSE))</f>
        <v xml:space="preserve"> </v>
      </c>
      <c r="F977" s="204" t="str">
        <f ca="1">IF(($B977=" ")," ",VLOOKUP($B977,'C10 Entry Sheet'!$A$16:$K$1015,4,FALSE))</f>
        <v xml:space="preserve"> </v>
      </c>
      <c r="G977" s="204" t="str">
        <f ca="1">IF(($B977=" ")," ",VLOOKUP($B977,'C10 Entry Sheet'!$A$16:$K$1015,5,FALSE))</f>
        <v xml:space="preserve"> </v>
      </c>
      <c r="H977" s="209" t="str">
        <f ca="1">IF(($B977=" "),"",VLOOKUP($B977,'C10 Entry Sheet'!$A$16:$K$1015,7,FALSE))</f>
        <v/>
      </c>
      <c r="I977" s="205" t="str">
        <f ca="1">IF(($B977=" ")," ",VLOOKUP($B977,'C10 Entry Sheet'!$A$16:$K$1015,8,FALSE))</f>
        <v xml:space="preserve"> </v>
      </c>
      <c r="J977" s="205" t="str">
        <f ca="1">IF(($B977=" ")," ",VLOOKUP($B977,'C10 Entry Sheet'!$A$16:$K$1015,9,FALSE))</f>
        <v xml:space="preserve"> </v>
      </c>
      <c r="K977" s="205" t="str">
        <f ca="1">IF(($B977=" ")," ",VLOOKUP($B977,'C10 Entry Sheet'!$A$16:$K$1015,10,FALSE))</f>
        <v xml:space="preserve"> </v>
      </c>
      <c r="L977" s="209" t="str">
        <f t="shared" ca="1" si="38"/>
        <v/>
      </c>
      <c r="M977" s="318" t="str">
        <f t="shared" ca="1" si="38"/>
        <v/>
      </c>
      <c r="N977" s="322" t="str">
        <f ca="1">IF(($B977=" ")," ",VLOOKUP($B977,'C10 Entry Sheet'!$A$16:$K$1015,11,FALSE))</f>
        <v xml:space="preserve"> </v>
      </c>
    </row>
    <row r="978" spans="1:14" ht="21.75" hidden="1" customHeight="1">
      <c r="A978" s="311">
        <f t="shared" si="37"/>
        <v>962</v>
      </c>
      <c r="B978" s="202" t="str">
        <f ca="1">IF(ISBLANK('C10 Entry Sheet'!A977)," ",CELL("contents",'C10 Entry Sheet'!A977))</f>
        <v xml:space="preserve"> </v>
      </c>
      <c r="C978" s="203" t="str">
        <f ca="1">IF(($B978=" ")," ",VLOOKUP($B978,'C10 Entry Sheet'!$A$16:$K$1015,2,FALSE))</f>
        <v xml:space="preserve"> </v>
      </c>
      <c r="D978" s="203" t="str">
        <f ca="1">IF(($B978=" ")," ",VLOOKUP($B978,'C10 Entry Sheet'!$A$16:$K$1015,3,FALSE))</f>
        <v xml:space="preserve"> </v>
      </c>
      <c r="E978" s="204" t="str">
        <f ca="1">IF(($B978=" ")," ",VLOOKUP($B978,'C10 Entry Sheet'!$A$16:$K$1015,6,FALSE))</f>
        <v xml:space="preserve"> </v>
      </c>
      <c r="F978" s="204" t="str">
        <f ca="1">IF(($B978=" ")," ",VLOOKUP($B978,'C10 Entry Sheet'!$A$16:$K$1015,4,FALSE))</f>
        <v xml:space="preserve"> </v>
      </c>
      <c r="G978" s="204" t="str">
        <f ca="1">IF(($B978=" ")," ",VLOOKUP($B978,'C10 Entry Sheet'!$A$16:$K$1015,5,FALSE))</f>
        <v xml:space="preserve"> </v>
      </c>
      <c r="H978" s="209" t="str">
        <f ca="1">IF(($B978=" "),"",VLOOKUP($B978,'C10 Entry Sheet'!$A$16:$K$1015,7,FALSE))</f>
        <v/>
      </c>
      <c r="I978" s="205" t="str">
        <f ca="1">IF(($B978=" ")," ",VLOOKUP($B978,'C10 Entry Sheet'!$A$16:$K$1015,8,FALSE))</f>
        <v xml:space="preserve"> </v>
      </c>
      <c r="J978" s="205" t="str">
        <f ca="1">IF(($B978=" ")," ",VLOOKUP($B978,'C10 Entry Sheet'!$A$16:$K$1015,9,FALSE))</f>
        <v xml:space="preserve"> </v>
      </c>
      <c r="K978" s="205" t="str">
        <f ca="1">IF(($B978=" ")," ",VLOOKUP($B978,'C10 Entry Sheet'!$A$16:$K$1015,10,FALSE))</f>
        <v xml:space="preserve"> </v>
      </c>
      <c r="L978" s="209" t="str">
        <f t="shared" ca="1" si="38"/>
        <v/>
      </c>
      <c r="M978" s="318" t="str">
        <f t="shared" ca="1" si="38"/>
        <v/>
      </c>
      <c r="N978" s="322" t="str">
        <f ca="1">IF(($B978=" ")," ",VLOOKUP($B978,'C10 Entry Sheet'!$A$16:$K$1015,11,FALSE))</f>
        <v xml:space="preserve"> </v>
      </c>
    </row>
    <row r="979" spans="1:14" ht="21.75" hidden="1" customHeight="1">
      <c r="A979" s="311">
        <f t="shared" si="37"/>
        <v>963</v>
      </c>
      <c r="B979" s="202" t="str">
        <f ca="1">IF(ISBLANK('C10 Entry Sheet'!A978)," ",CELL("contents",'C10 Entry Sheet'!A978))</f>
        <v xml:space="preserve"> </v>
      </c>
      <c r="C979" s="203" t="str">
        <f ca="1">IF(($B979=" ")," ",VLOOKUP($B979,'C10 Entry Sheet'!$A$16:$K$1015,2,FALSE))</f>
        <v xml:space="preserve"> </v>
      </c>
      <c r="D979" s="203" t="str">
        <f ca="1">IF(($B979=" ")," ",VLOOKUP($B979,'C10 Entry Sheet'!$A$16:$K$1015,3,FALSE))</f>
        <v xml:space="preserve"> </v>
      </c>
      <c r="E979" s="204" t="str">
        <f ca="1">IF(($B979=" ")," ",VLOOKUP($B979,'C10 Entry Sheet'!$A$16:$K$1015,6,FALSE))</f>
        <v xml:space="preserve"> </v>
      </c>
      <c r="F979" s="204" t="str">
        <f ca="1">IF(($B979=" ")," ",VLOOKUP($B979,'C10 Entry Sheet'!$A$16:$K$1015,4,FALSE))</f>
        <v xml:space="preserve"> </v>
      </c>
      <c r="G979" s="204" t="str">
        <f ca="1">IF(($B979=" ")," ",VLOOKUP($B979,'C10 Entry Sheet'!$A$16:$K$1015,5,FALSE))</f>
        <v xml:space="preserve"> </v>
      </c>
      <c r="H979" s="209" t="str">
        <f ca="1">IF(($B979=" "),"",VLOOKUP($B979,'C10 Entry Sheet'!$A$16:$K$1015,7,FALSE))</f>
        <v/>
      </c>
      <c r="I979" s="205" t="str">
        <f ca="1">IF(($B979=" ")," ",VLOOKUP($B979,'C10 Entry Sheet'!$A$16:$K$1015,8,FALSE))</f>
        <v xml:space="preserve"> </v>
      </c>
      <c r="J979" s="205" t="str">
        <f ca="1">IF(($B979=" ")," ",VLOOKUP($B979,'C10 Entry Sheet'!$A$16:$K$1015,9,FALSE))</f>
        <v xml:space="preserve"> </v>
      </c>
      <c r="K979" s="205" t="str">
        <f ca="1">IF(($B979=" ")," ",VLOOKUP($B979,'C10 Entry Sheet'!$A$16:$K$1015,10,FALSE))</f>
        <v xml:space="preserve"> </v>
      </c>
      <c r="L979" s="209" t="str">
        <f t="shared" ca="1" si="38"/>
        <v/>
      </c>
      <c r="M979" s="318" t="str">
        <f t="shared" ca="1" si="38"/>
        <v/>
      </c>
      <c r="N979" s="322" t="str">
        <f ca="1">IF(($B979=" ")," ",VLOOKUP($B979,'C10 Entry Sheet'!$A$16:$K$1015,11,FALSE))</f>
        <v xml:space="preserve"> </v>
      </c>
    </row>
    <row r="980" spans="1:14" ht="21.75" hidden="1" customHeight="1">
      <c r="A980" s="311">
        <f t="shared" si="37"/>
        <v>964</v>
      </c>
      <c r="B980" s="202" t="str">
        <f ca="1">IF(ISBLANK('C10 Entry Sheet'!A979)," ",CELL("contents",'C10 Entry Sheet'!A979))</f>
        <v xml:space="preserve"> </v>
      </c>
      <c r="C980" s="203" t="str">
        <f ca="1">IF(($B980=" ")," ",VLOOKUP($B980,'C10 Entry Sheet'!$A$16:$K$1015,2,FALSE))</f>
        <v xml:space="preserve"> </v>
      </c>
      <c r="D980" s="203" t="str">
        <f ca="1">IF(($B980=" ")," ",VLOOKUP($B980,'C10 Entry Sheet'!$A$16:$K$1015,3,FALSE))</f>
        <v xml:space="preserve"> </v>
      </c>
      <c r="E980" s="204" t="str">
        <f ca="1">IF(($B980=" ")," ",VLOOKUP($B980,'C10 Entry Sheet'!$A$16:$K$1015,6,FALSE))</f>
        <v xml:space="preserve"> </v>
      </c>
      <c r="F980" s="204" t="str">
        <f ca="1">IF(($B980=" ")," ",VLOOKUP($B980,'C10 Entry Sheet'!$A$16:$K$1015,4,FALSE))</f>
        <v xml:space="preserve"> </v>
      </c>
      <c r="G980" s="204" t="str">
        <f ca="1">IF(($B980=" ")," ",VLOOKUP($B980,'C10 Entry Sheet'!$A$16:$K$1015,5,FALSE))</f>
        <v xml:space="preserve"> </v>
      </c>
      <c r="H980" s="209" t="str">
        <f ca="1">IF(($B980=" "),"",VLOOKUP($B980,'C10 Entry Sheet'!$A$16:$K$1015,7,FALSE))</f>
        <v/>
      </c>
      <c r="I980" s="205" t="str">
        <f ca="1">IF(($B980=" ")," ",VLOOKUP($B980,'C10 Entry Sheet'!$A$16:$K$1015,8,FALSE))</f>
        <v xml:space="preserve"> </v>
      </c>
      <c r="J980" s="205" t="str">
        <f ca="1">IF(($B980=" ")," ",VLOOKUP($B980,'C10 Entry Sheet'!$A$16:$K$1015,9,FALSE))</f>
        <v xml:space="preserve"> </v>
      </c>
      <c r="K980" s="205" t="str">
        <f ca="1">IF(($B980=" ")," ",VLOOKUP($B980,'C10 Entry Sheet'!$A$16:$K$1015,10,FALSE))</f>
        <v xml:space="preserve"> </v>
      </c>
      <c r="L980" s="209" t="str">
        <f t="shared" ca="1" si="38"/>
        <v/>
      </c>
      <c r="M980" s="318" t="str">
        <f t="shared" ca="1" si="38"/>
        <v/>
      </c>
      <c r="N980" s="322" t="str">
        <f ca="1">IF(($B980=" ")," ",VLOOKUP($B980,'C10 Entry Sheet'!$A$16:$K$1015,11,FALSE))</f>
        <v xml:space="preserve"> </v>
      </c>
    </row>
    <row r="981" spans="1:14" ht="21.75" hidden="1" customHeight="1">
      <c r="A981" s="311">
        <f t="shared" si="37"/>
        <v>965</v>
      </c>
      <c r="B981" s="202" t="str">
        <f ca="1">IF(ISBLANK('C10 Entry Sheet'!A980)," ",CELL("contents",'C10 Entry Sheet'!A980))</f>
        <v xml:space="preserve"> </v>
      </c>
      <c r="C981" s="203" t="str">
        <f ca="1">IF(($B981=" ")," ",VLOOKUP($B981,'C10 Entry Sheet'!$A$16:$K$1015,2,FALSE))</f>
        <v xml:space="preserve"> </v>
      </c>
      <c r="D981" s="203" t="str">
        <f ca="1">IF(($B981=" ")," ",VLOOKUP($B981,'C10 Entry Sheet'!$A$16:$K$1015,3,FALSE))</f>
        <v xml:space="preserve"> </v>
      </c>
      <c r="E981" s="204" t="str">
        <f ca="1">IF(($B981=" ")," ",VLOOKUP($B981,'C10 Entry Sheet'!$A$16:$K$1015,6,FALSE))</f>
        <v xml:space="preserve"> </v>
      </c>
      <c r="F981" s="204" t="str">
        <f ca="1">IF(($B981=" ")," ",VLOOKUP($B981,'C10 Entry Sheet'!$A$16:$K$1015,4,FALSE))</f>
        <v xml:space="preserve"> </v>
      </c>
      <c r="G981" s="204" t="str">
        <f ca="1">IF(($B981=" ")," ",VLOOKUP($B981,'C10 Entry Sheet'!$A$16:$K$1015,5,FALSE))</f>
        <v xml:space="preserve"> </v>
      </c>
      <c r="H981" s="209" t="str">
        <f ca="1">IF(($B981=" "),"",VLOOKUP($B981,'C10 Entry Sheet'!$A$16:$K$1015,7,FALSE))</f>
        <v/>
      </c>
      <c r="I981" s="205" t="str">
        <f ca="1">IF(($B981=" ")," ",VLOOKUP($B981,'C10 Entry Sheet'!$A$16:$K$1015,8,FALSE))</f>
        <v xml:space="preserve"> </v>
      </c>
      <c r="J981" s="205" t="str">
        <f ca="1">IF(($B981=" ")," ",VLOOKUP($B981,'C10 Entry Sheet'!$A$16:$K$1015,9,FALSE))</f>
        <v xml:space="preserve"> </v>
      </c>
      <c r="K981" s="205" t="str">
        <f ca="1">IF(($B981=" ")," ",VLOOKUP($B981,'C10 Entry Sheet'!$A$16:$K$1015,10,FALSE))</f>
        <v xml:space="preserve"> </v>
      </c>
      <c r="L981" s="209" t="str">
        <f t="shared" ca="1" si="38"/>
        <v/>
      </c>
      <c r="M981" s="318" t="str">
        <f t="shared" ca="1" si="38"/>
        <v/>
      </c>
      <c r="N981" s="322" t="str">
        <f ca="1">IF(($B981=" ")," ",VLOOKUP($B981,'C10 Entry Sheet'!$A$16:$K$1015,11,FALSE))</f>
        <v xml:space="preserve"> </v>
      </c>
    </row>
    <row r="982" spans="1:14" ht="21.75" hidden="1" customHeight="1">
      <c r="A982" s="311">
        <f t="shared" si="37"/>
        <v>966</v>
      </c>
      <c r="B982" s="202" t="str">
        <f ca="1">IF(ISBLANK('C10 Entry Sheet'!A981)," ",CELL("contents",'C10 Entry Sheet'!A981))</f>
        <v xml:space="preserve"> </v>
      </c>
      <c r="C982" s="203" t="str">
        <f ca="1">IF(($B982=" ")," ",VLOOKUP($B982,'C10 Entry Sheet'!$A$16:$K$1015,2,FALSE))</f>
        <v xml:space="preserve"> </v>
      </c>
      <c r="D982" s="203" t="str">
        <f ca="1">IF(($B982=" ")," ",VLOOKUP($B982,'C10 Entry Sheet'!$A$16:$K$1015,3,FALSE))</f>
        <v xml:space="preserve"> </v>
      </c>
      <c r="E982" s="204" t="str">
        <f ca="1">IF(($B982=" ")," ",VLOOKUP($B982,'C10 Entry Sheet'!$A$16:$K$1015,6,FALSE))</f>
        <v xml:space="preserve"> </v>
      </c>
      <c r="F982" s="204" t="str">
        <f ca="1">IF(($B982=" ")," ",VLOOKUP($B982,'C10 Entry Sheet'!$A$16:$K$1015,4,FALSE))</f>
        <v xml:space="preserve"> </v>
      </c>
      <c r="G982" s="204" t="str">
        <f ca="1">IF(($B982=" ")," ",VLOOKUP($B982,'C10 Entry Sheet'!$A$16:$K$1015,5,FALSE))</f>
        <v xml:space="preserve"> </v>
      </c>
      <c r="H982" s="209" t="str">
        <f ca="1">IF(($B982=" "),"",VLOOKUP($B982,'C10 Entry Sheet'!$A$16:$K$1015,7,FALSE))</f>
        <v/>
      </c>
      <c r="I982" s="205" t="str">
        <f ca="1">IF(($B982=" ")," ",VLOOKUP($B982,'C10 Entry Sheet'!$A$16:$K$1015,8,FALSE))</f>
        <v xml:space="preserve"> </v>
      </c>
      <c r="J982" s="205" t="str">
        <f ca="1">IF(($B982=" ")," ",VLOOKUP($B982,'C10 Entry Sheet'!$A$16:$K$1015,9,FALSE))</f>
        <v xml:space="preserve"> </v>
      </c>
      <c r="K982" s="205" t="str">
        <f ca="1">IF(($B982=" ")," ",VLOOKUP($B982,'C10 Entry Sheet'!$A$16:$K$1015,10,FALSE))</f>
        <v xml:space="preserve"> </v>
      </c>
      <c r="L982" s="209" t="str">
        <f t="shared" ca="1" si="38"/>
        <v/>
      </c>
      <c r="M982" s="318" t="str">
        <f t="shared" ca="1" si="38"/>
        <v/>
      </c>
      <c r="N982" s="322" t="str">
        <f ca="1">IF(($B982=" ")," ",VLOOKUP($B982,'C10 Entry Sheet'!$A$16:$K$1015,11,FALSE))</f>
        <v xml:space="preserve"> </v>
      </c>
    </row>
    <row r="983" spans="1:14" ht="21.75" hidden="1" customHeight="1">
      <c r="A983" s="311">
        <f t="shared" si="37"/>
        <v>967</v>
      </c>
      <c r="B983" s="202" t="str">
        <f ca="1">IF(ISBLANK('C10 Entry Sheet'!A982)," ",CELL("contents",'C10 Entry Sheet'!A982))</f>
        <v xml:space="preserve"> </v>
      </c>
      <c r="C983" s="203" t="str">
        <f ca="1">IF(($B983=" ")," ",VLOOKUP($B983,'C10 Entry Sheet'!$A$16:$K$1015,2,FALSE))</f>
        <v xml:space="preserve"> </v>
      </c>
      <c r="D983" s="203" t="str">
        <f ca="1">IF(($B983=" ")," ",VLOOKUP($B983,'C10 Entry Sheet'!$A$16:$K$1015,3,FALSE))</f>
        <v xml:space="preserve"> </v>
      </c>
      <c r="E983" s="204" t="str">
        <f ca="1">IF(($B983=" ")," ",VLOOKUP($B983,'C10 Entry Sheet'!$A$16:$K$1015,6,FALSE))</f>
        <v xml:space="preserve"> </v>
      </c>
      <c r="F983" s="204" t="str">
        <f ca="1">IF(($B983=" ")," ",VLOOKUP($B983,'C10 Entry Sheet'!$A$16:$K$1015,4,FALSE))</f>
        <v xml:space="preserve"> </v>
      </c>
      <c r="G983" s="204" t="str">
        <f ca="1">IF(($B983=" ")," ",VLOOKUP($B983,'C10 Entry Sheet'!$A$16:$K$1015,5,FALSE))</f>
        <v xml:space="preserve"> </v>
      </c>
      <c r="H983" s="209" t="str">
        <f ca="1">IF(($B983=" "),"",VLOOKUP($B983,'C10 Entry Sheet'!$A$16:$K$1015,7,FALSE))</f>
        <v/>
      </c>
      <c r="I983" s="205" t="str">
        <f ca="1">IF(($B983=" ")," ",VLOOKUP($B983,'C10 Entry Sheet'!$A$16:$K$1015,8,FALSE))</f>
        <v xml:space="preserve"> </v>
      </c>
      <c r="J983" s="205" t="str">
        <f ca="1">IF(($B983=" ")," ",VLOOKUP($B983,'C10 Entry Sheet'!$A$16:$K$1015,9,FALSE))</f>
        <v xml:space="preserve"> </v>
      </c>
      <c r="K983" s="205" t="str">
        <f ca="1">IF(($B983=" ")," ",VLOOKUP($B983,'C10 Entry Sheet'!$A$16:$K$1015,10,FALSE))</f>
        <v xml:space="preserve"> </v>
      </c>
      <c r="L983" s="209" t="str">
        <f t="shared" ca="1" si="38"/>
        <v/>
      </c>
      <c r="M983" s="318" t="str">
        <f t="shared" ca="1" si="38"/>
        <v/>
      </c>
      <c r="N983" s="322" t="str">
        <f ca="1">IF(($B983=" ")," ",VLOOKUP($B983,'C10 Entry Sheet'!$A$16:$K$1015,11,FALSE))</f>
        <v xml:space="preserve"> </v>
      </c>
    </row>
    <row r="984" spans="1:14" ht="21.75" hidden="1" customHeight="1">
      <c r="A984" s="311">
        <f t="shared" si="37"/>
        <v>968</v>
      </c>
      <c r="B984" s="202" t="str">
        <f ca="1">IF(ISBLANK('C10 Entry Sheet'!A983)," ",CELL("contents",'C10 Entry Sheet'!A983))</f>
        <v xml:space="preserve"> </v>
      </c>
      <c r="C984" s="203" t="str">
        <f ca="1">IF(($B984=" ")," ",VLOOKUP($B984,'C10 Entry Sheet'!$A$16:$K$1015,2,FALSE))</f>
        <v xml:space="preserve"> </v>
      </c>
      <c r="D984" s="203" t="str">
        <f ca="1">IF(($B984=" ")," ",VLOOKUP($B984,'C10 Entry Sheet'!$A$16:$K$1015,3,FALSE))</f>
        <v xml:space="preserve"> </v>
      </c>
      <c r="E984" s="204" t="str">
        <f ca="1">IF(($B984=" ")," ",VLOOKUP($B984,'C10 Entry Sheet'!$A$16:$K$1015,6,FALSE))</f>
        <v xml:space="preserve"> </v>
      </c>
      <c r="F984" s="204" t="str">
        <f ca="1">IF(($B984=" ")," ",VLOOKUP($B984,'C10 Entry Sheet'!$A$16:$K$1015,4,FALSE))</f>
        <v xml:space="preserve"> </v>
      </c>
      <c r="G984" s="204" t="str">
        <f ca="1">IF(($B984=" ")," ",VLOOKUP($B984,'C10 Entry Sheet'!$A$16:$K$1015,5,FALSE))</f>
        <v xml:space="preserve"> </v>
      </c>
      <c r="H984" s="209" t="str">
        <f ca="1">IF(($B984=" "),"",VLOOKUP($B984,'C10 Entry Sheet'!$A$16:$K$1015,7,FALSE))</f>
        <v/>
      </c>
      <c r="I984" s="205" t="str">
        <f ca="1">IF(($B984=" ")," ",VLOOKUP($B984,'C10 Entry Sheet'!$A$16:$K$1015,8,FALSE))</f>
        <v xml:space="preserve"> </v>
      </c>
      <c r="J984" s="205" t="str">
        <f ca="1">IF(($B984=" ")," ",VLOOKUP($B984,'C10 Entry Sheet'!$A$16:$K$1015,9,FALSE))</f>
        <v xml:space="preserve"> </v>
      </c>
      <c r="K984" s="205" t="str">
        <f ca="1">IF(($B984=" ")," ",VLOOKUP($B984,'C10 Entry Sheet'!$A$16:$K$1015,10,FALSE))</f>
        <v xml:space="preserve"> </v>
      </c>
      <c r="L984" s="209" t="str">
        <f t="shared" ca="1" si="38"/>
        <v/>
      </c>
      <c r="M984" s="318" t="str">
        <f t="shared" ca="1" si="38"/>
        <v/>
      </c>
      <c r="N984" s="322" t="str">
        <f ca="1">IF(($B984=" ")," ",VLOOKUP($B984,'C10 Entry Sheet'!$A$16:$K$1015,11,FALSE))</f>
        <v xml:space="preserve"> </v>
      </c>
    </row>
    <row r="985" spans="1:14" ht="21.75" hidden="1" customHeight="1">
      <c r="A985" s="311">
        <f t="shared" si="37"/>
        <v>969</v>
      </c>
      <c r="B985" s="202" t="str">
        <f ca="1">IF(ISBLANK('C10 Entry Sheet'!A984)," ",CELL("contents",'C10 Entry Sheet'!A984))</f>
        <v xml:space="preserve"> </v>
      </c>
      <c r="C985" s="203" t="str">
        <f ca="1">IF(($B985=" ")," ",VLOOKUP($B985,'C10 Entry Sheet'!$A$16:$K$1015,2,FALSE))</f>
        <v xml:space="preserve"> </v>
      </c>
      <c r="D985" s="203" t="str">
        <f ca="1">IF(($B985=" ")," ",VLOOKUP($B985,'C10 Entry Sheet'!$A$16:$K$1015,3,FALSE))</f>
        <v xml:space="preserve"> </v>
      </c>
      <c r="E985" s="204" t="str">
        <f ca="1">IF(($B985=" ")," ",VLOOKUP($B985,'C10 Entry Sheet'!$A$16:$K$1015,6,FALSE))</f>
        <v xml:space="preserve"> </v>
      </c>
      <c r="F985" s="204" t="str">
        <f ca="1">IF(($B985=" ")," ",VLOOKUP($B985,'C10 Entry Sheet'!$A$16:$K$1015,4,FALSE))</f>
        <v xml:space="preserve"> </v>
      </c>
      <c r="G985" s="204" t="str">
        <f ca="1">IF(($B985=" ")," ",VLOOKUP($B985,'C10 Entry Sheet'!$A$16:$K$1015,5,FALSE))</f>
        <v xml:space="preserve"> </v>
      </c>
      <c r="H985" s="209" t="str">
        <f ca="1">IF(($B985=" "),"",VLOOKUP($B985,'C10 Entry Sheet'!$A$16:$K$1015,7,FALSE))</f>
        <v/>
      </c>
      <c r="I985" s="205" t="str">
        <f ca="1">IF(($B985=" ")," ",VLOOKUP($B985,'C10 Entry Sheet'!$A$16:$K$1015,8,FALSE))</f>
        <v xml:space="preserve"> </v>
      </c>
      <c r="J985" s="205" t="str">
        <f ca="1">IF(($B985=" ")," ",VLOOKUP($B985,'C10 Entry Sheet'!$A$16:$K$1015,9,FALSE))</f>
        <v xml:space="preserve"> </v>
      </c>
      <c r="K985" s="205" t="str">
        <f ca="1">IF(($B985=" ")," ",VLOOKUP($B985,'C10 Entry Sheet'!$A$16:$K$1015,10,FALSE))</f>
        <v xml:space="preserve"> </v>
      </c>
      <c r="L985" s="209" t="str">
        <f t="shared" ca="1" si="38"/>
        <v/>
      </c>
      <c r="M985" s="318" t="str">
        <f t="shared" ca="1" si="38"/>
        <v/>
      </c>
      <c r="N985" s="322" t="str">
        <f ca="1">IF(($B985=" ")," ",VLOOKUP($B985,'C10 Entry Sheet'!$A$16:$K$1015,11,FALSE))</f>
        <v xml:space="preserve"> </v>
      </c>
    </row>
    <row r="986" spans="1:14" ht="21.75" hidden="1" customHeight="1">
      <c r="A986" s="311">
        <f t="shared" si="37"/>
        <v>970</v>
      </c>
      <c r="B986" s="202" t="str">
        <f ca="1">IF(ISBLANK('C10 Entry Sheet'!A985)," ",CELL("contents",'C10 Entry Sheet'!A985))</f>
        <v xml:space="preserve"> </v>
      </c>
      <c r="C986" s="203" t="str">
        <f ca="1">IF(($B986=" ")," ",VLOOKUP($B986,'C10 Entry Sheet'!$A$16:$K$1015,2,FALSE))</f>
        <v xml:space="preserve"> </v>
      </c>
      <c r="D986" s="203" t="str">
        <f ca="1">IF(($B986=" ")," ",VLOOKUP($B986,'C10 Entry Sheet'!$A$16:$K$1015,3,FALSE))</f>
        <v xml:space="preserve"> </v>
      </c>
      <c r="E986" s="204" t="str">
        <f ca="1">IF(($B986=" ")," ",VLOOKUP($B986,'C10 Entry Sheet'!$A$16:$K$1015,6,FALSE))</f>
        <v xml:space="preserve"> </v>
      </c>
      <c r="F986" s="204" t="str">
        <f ca="1">IF(($B986=" ")," ",VLOOKUP($B986,'C10 Entry Sheet'!$A$16:$K$1015,4,FALSE))</f>
        <v xml:space="preserve"> </v>
      </c>
      <c r="G986" s="204" t="str">
        <f ca="1">IF(($B986=" ")," ",VLOOKUP($B986,'C10 Entry Sheet'!$A$16:$K$1015,5,FALSE))</f>
        <v xml:space="preserve"> </v>
      </c>
      <c r="H986" s="209" t="str">
        <f ca="1">IF(($B986=" "),"",VLOOKUP($B986,'C10 Entry Sheet'!$A$16:$K$1015,7,FALSE))</f>
        <v/>
      </c>
      <c r="I986" s="205" t="str">
        <f ca="1">IF(($B986=" ")," ",VLOOKUP($B986,'C10 Entry Sheet'!$A$16:$K$1015,8,FALSE))</f>
        <v xml:space="preserve"> </v>
      </c>
      <c r="J986" s="205" t="str">
        <f ca="1">IF(($B986=" ")," ",VLOOKUP($B986,'C10 Entry Sheet'!$A$16:$K$1015,9,FALSE))</f>
        <v xml:space="preserve"> </v>
      </c>
      <c r="K986" s="205" t="str">
        <f ca="1">IF(($B986=" ")," ",VLOOKUP($B986,'C10 Entry Sheet'!$A$16:$K$1015,10,FALSE))</f>
        <v xml:space="preserve"> </v>
      </c>
      <c r="L986" s="209" t="str">
        <f t="shared" ca="1" si="38"/>
        <v/>
      </c>
      <c r="M986" s="318" t="str">
        <f t="shared" ca="1" si="38"/>
        <v/>
      </c>
      <c r="N986" s="322" t="str">
        <f ca="1">IF(($B986=" ")," ",VLOOKUP($B986,'C10 Entry Sheet'!$A$16:$K$1015,11,FALSE))</f>
        <v xml:space="preserve"> </v>
      </c>
    </row>
    <row r="987" spans="1:14" ht="21.75" hidden="1" customHeight="1">
      <c r="A987" s="311">
        <f t="shared" si="37"/>
        <v>971</v>
      </c>
      <c r="B987" s="202" t="str">
        <f ca="1">IF(ISBLANK('C10 Entry Sheet'!A986)," ",CELL("contents",'C10 Entry Sheet'!A986))</f>
        <v xml:space="preserve"> </v>
      </c>
      <c r="C987" s="203" t="str">
        <f ca="1">IF(($B987=" ")," ",VLOOKUP($B987,'C10 Entry Sheet'!$A$16:$K$1015,2,FALSE))</f>
        <v xml:space="preserve"> </v>
      </c>
      <c r="D987" s="203" t="str">
        <f ca="1">IF(($B987=" ")," ",VLOOKUP($B987,'C10 Entry Sheet'!$A$16:$K$1015,3,FALSE))</f>
        <v xml:space="preserve"> </v>
      </c>
      <c r="E987" s="204" t="str">
        <f ca="1">IF(($B987=" ")," ",VLOOKUP($B987,'C10 Entry Sheet'!$A$16:$K$1015,6,FALSE))</f>
        <v xml:space="preserve"> </v>
      </c>
      <c r="F987" s="204" t="str">
        <f ca="1">IF(($B987=" ")," ",VLOOKUP($B987,'C10 Entry Sheet'!$A$16:$K$1015,4,FALSE))</f>
        <v xml:space="preserve"> </v>
      </c>
      <c r="G987" s="204" t="str">
        <f ca="1">IF(($B987=" ")," ",VLOOKUP($B987,'C10 Entry Sheet'!$A$16:$K$1015,5,FALSE))</f>
        <v xml:space="preserve"> </v>
      </c>
      <c r="H987" s="209" t="str">
        <f ca="1">IF(($B987=" "),"",VLOOKUP($B987,'C10 Entry Sheet'!$A$16:$K$1015,7,FALSE))</f>
        <v/>
      </c>
      <c r="I987" s="205" t="str">
        <f ca="1">IF(($B987=" ")," ",VLOOKUP($B987,'C10 Entry Sheet'!$A$16:$K$1015,8,FALSE))</f>
        <v xml:space="preserve"> </v>
      </c>
      <c r="J987" s="205" t="str">
        <f ca="1">IF(($B987=" ")," ",VLOOKUP($B987,'C10 Entry Sheet'!$A$16:$K$1015,9,FALSE))</f>
        <v xml:space="preserve"> </v>
      </c>
      <c r="K987" s="205" t="str">
        <f ca="1">IF(($B987=" ")," ",VLOOKUP($B987,'C10 Entry Sheet'!$A$16:$K$1015,10,FALSE))</f>
        <v xml:space="preserve"> </v>
      </c>
      <c r="L987" s="209" t="str">
        <f t="shared" ca="1" si="38"/>
        <v/>
      </c>
      <c r="M987" s="318" t="str">
        <f t="shared" ca="1" si="38"/>
        <v/>
      </c>
      <c r="N987" s="322" t="str">
        <f ca="1">IF(($B987=" ")," ",VLOOKUP($B987,'C10 Entry Sheet'!$A$16:$K$1015,11,FALSE))</f>
        <v xml:space="preserve"> </v>
      </c>
    </row>
    <row r="988" spans="1:14" ht="21.75" hidden="1" customHeight="1">
      <c r="A988" s="311">
        <f t="shared" si="37"/>
        <v>972</v>
      </c>
      <c r="B988" s="202" t="str">
        <f ca="1">IF(ISBLANK('C10 Entry Sheet'!A987)," ",CELL("contents",'C10 Entry Sheet'!A987))</f>
        <v xml:space="preserve"> </v>
      </c>
      <c r="C988" s="203" t="str">
        <f ca="1">IF(($B988=" ")," ",VLOOKUP($B988,'C10 Entry Sheet'!$A$16:$K$1015,2,FALSE))</f>
        <v xml:space="preserve"> </v>
      </c>
      <c r="D988" s="203" t="str">
        <f ca="1">IF(($B988=" ")," ",VLOOKUP($B988,'C10 Entry Sheet'!$A$16:$K$1015,3,FALSE))</f>
        <v xml:space="preserve"> </v>
      </c>
      <c r="E988" s="204" t="str">
        <f ca="1">IF(($B988=" ")," ",VLOOKUP($B988,'C10 Entry Sheet'!$A$16:$K$1015,6,FALSE))</f>
        <v xml:space="preserve"> </v>
      </c>
      <c r="F988" s="204" t="str">
        <f ca="1">IF(($B988=" ")," ",VLOOKUP($B988,'C10 Entry Sheet'!$A$16:$K$1015,4,FALSE))</f>
        <v xml:space="preserve"> </v>
      </c>
      <c r="G988" s="204" t="str">
        <f ca="1">IF(($B988=" ")," ",VLOOKUP($B988,'C10 Entry Sheet'!$A$16:$K$1015,5,FALSE))</f>
        <v xml:space="preserve"> </v>
      </c>
      <c r="H988" s="209" t="str">
        <f ca="1">IF(($B988=" "),"",VLOOKUP($B988,'C10 Entry Sheet'!$A$16:$K$1015,7,FALSE))</f>
        <v/>
      </c>
      <c r="I988" s="205" t="str">
        <f ca="1">IF(($B988=" ")," ",VLOOKUP($B988,'C10 Entry Sheet'!$A$16:$K$1015,8,FALSE))</f>
        <v xml:space="preserve"> </v>
      </c>
      <c r="J988" s="205" t="str">
        <f ca="1">IF(($B988=" ")," ",VLOOKUP($B988,'C10 Entry Sheet'!$A$16:$K$1015,9,FALSE))</f>
        <v xml:space="preserve"> </v>
      </c>
      <c r="K988" s="205" t="str">
        <f ca="1">IF(($B988=" ")," ",VLOOKUP($B988,'C10 Entry Sheet'!$A$16:$K$1015,10,FALSE))</f>
        <v xml:space="preserve"> </v>
      </c>
      <c r="L988" s="209" t="str">
        <f t="shared" ca="1" si="38"/>
        <v/>
      </c>
      <c r="M988" s="318" t="str">
        <f t="shared" ca="1" si="38"/>
        <v/>
      </c>
      <c r="N988" s="322" t="str">
        <f ca="1">IF(($B988=" ")," ",VLOOKUP($B988,'C10 Entry Sheet'!$A$16:$K$1015,11,FALSE))</f>
        <v xml:space="preserve"> </v>
      </c>
    </row>
    <row r="989" spans="1:14" ht="21.75" hidden="1" customHeight="1">
      <c r="A989" s="311">
        <f t="shared" si="37"/>
        <v>973</v>
      </c>
      <c r="B989" s="202" t="str">
        <f ca="1">IF(ISBLANK('C10 Entry Sheet'!A988)," ",CELL("contents",'C10 Entry Sheet'!A988))</f>
        <v xml:space="preserve"> </v>
      </c>
      <c r="C989" s="203" t="str">
        <f ca="1">IF(($B989=" ")," ",VLOOKUP($B989,'C10 Entry Sheet'!$A$16:$K$1015,2,FALSE))</f>
        <v xml:space="preserve"> </v>
      </c>
      <c r="D989" s="203" t="str">
        <f ca="1">IF(($B989=" ")," ",VLOOKUP($B989,'C10 Entry Sheet'!$A$16:$K$1015,3,FALSE))</f>
        <v xml:space="preserve"> </v>
      </c>
      <c r="E989" s="204" t="str">
        <f ca="1">IF(($B989=" ")," ",VLOOKUP($B989,'C10 Entry Sheet'!$A$16:$K$1015,6,FALSE))</f>
        <v xml:space="preserve"> </v>
      </c>
      <c r="F989" s="204" t="str">
        <f ca="1">IF(($B989=" ")," ",VLOOKUP($B989,'C10 Entry Sheet'!$A$16:$K$1015,4,FALSE))</f>
        <v xml:space="preserve"> </v>
      </c>
      <c r="G989" s="204" t="str">
        <f ca="1">IF(($B989=" ")," ",VLOOKUP($B989,'C10 Entry Sheet'!$A$16:$K$1015,5,FALSE))</f>
        <v xml:space="preserve"> </v>
      </c>
      <c r="H989" s="209" t="str">
        <f ca="1">IF(($B989=" "),"",VLOOKUP($B989,'C10 Entry Sheet'!$A$16:$K$1015,7,FALSE))</f>
        <v/>
      </c>
      <c r="I989" s="205" t="str">
        <f ca="1">IF(($B989=" ")," ",VLOOKUP($B989,'C10 Entry Sheet'!$A$16:$K$1015,8,FALSE))</f>
        <v xml:space="preserve"> </v>
      </c>
      <c r="J989" s="205" t="str">
        <f ca="1">IF(($B989=" ")," ",VLOOKUP($B989,'C10 Entry Sheet'!$A$16:$K$1015,9,FALSE))</f>
        <v xml:space="preserve"> </v>
      </c>
      <c r="K989" s="205" t="str">
        <f ca="1">IF(($B989=" ")," ",VLOOKUP($B989,'C10 Entry Sheet'!$A$16:$K$1015,10,FALSE))</f>
        <v xml:space="preserve"> </v>
      </c>
      <c r="L989" s="209" t="str">
        <f t="shared" ca="1" si="38"/>
        <v/>
      </c>
      <c r="M989" s="318" t="str">
        <f t="shared" ca="1" si="38"/>
        <v/>
      </c>
      <c r="N989" s="322" t="str">
        <f ca="1">IF(($B989=" ")," ",VLOOKUP($B989,'C10 Entry Sheet'!$A$16:$K$1015,11,FALSE))</f>
        <v xml:space="preserve"> </v>
      </c>
    </row>
    <row r="990" spans="1:14" ht="21.75" hidden="1" customHeight="1">
      <c r="A990" s="311">
        <f t="shared" si="37"/>
        <v>974</v>
      </c>
      <c r="B990" s="202" t="str">
        <f ca="1">IF(ISBLANK('C10 Entry Sheet'!A989)," ",CELL("contents",'C10 Entry Sheet'!A989))</f>
        <v xml:space="preserve"> </v>
      </c>
      <c r="C990" s="203" t="str">
        <f ca="1">IF(($B990=" ")," ",VLOOKUP($B990,'C10 Entry Sheet'!$A$16:$K$1015,2,FALSE))</f>
        <v xml:space="preserve"> </v>
      </c>
      <c r="D990" s="203" t="str">
        <f ca="1">IF(($B990=" ")," ",VLOOKUP($B990,'C10 Entry Sheet'!$A$16:$K$1015,3,FALSE))</f>
        <v xml:space="preserve"> </v>
      </c>
      <c r="E990" s="204" t="str">
        <f ca="1">IF(($B990=" ")," ",VLOOKUP($B990,'C10 Entry Sheet'!$A$16:$K$1015,6,FALSE))</f>
        <v xml:space="preserve"> </v>
      </c>
      <c r="F990" s="204" t="str">
        <f ca="1">IF(($B990=" ")," ",VLOOKUP($B990,'C10 Entry Sheet'!$A$16:$K$1015,4,FALSE))</f>
        <v xml:space="preserve"> </v>
      </c>
      <c r="G990" s="204" t="str">
        <f ca="1">IF(($B990=" ")," ",VLOOKUP($B990,'C10 Entry Sheet'!$A$16:$K$1015,5,FALSE))</f>
        <v xml:space="preserve"> </v>
      </c>
      <c r="H990" s="209" t="str">
        <f ca="1">IF(($B990=" "),"",VLOOKUP($B990,'C10 Entry Sheet'!$A$16:$K$1015,7,FALSE))</f>
        <v/>
      </c>
      <c r="I990" s="205" t="str">
        <f ca="1">IF(($B990=" ")," ",VLOOKUP($B990,'C10 Entry Sheet'!$A$16:$K$1015,8,FALSE))</f>
        <v xml:space="preserve"> </v>
      </c>
      <c r="J990" s="205" t="str">
        <f ca="1">IF(($B990=" ")," ",VLOOKUP($B990,'C10 Entry Sheet'!$A$16:$K$1015,9,FALSE))</f>
        <v xml:space="preserve"> </v>
      </c>
      <c r="K990" s="205" t="str">
        <f ca="1">IF(($B990=" ")," ",VLOOKUP($B990,'C10 Entry Sheet'!$A$16:$K$1015,10,FALSE))</f>
        <v xml:space="preserve"> </v>
      </c>
      <c r="L990" s="209" t="str">
        <f t="shared" ca="1" si="38"/>
        <v/>
      </c>
      <c r="M990" s="318" t="str">
        <f t="shared" ca="1" si="38"/>
        <v/>
      </c>
      <c r="N990" s="322" t="str">
        <f ca="1">IF(($B990=" ")," ",VLOOKUP($B990,'C10 Entry Sheet'!$A$16:$K$1015,11,FALSE))</f>
        <v xml:space="preserve"> </v>
      </c>
    </row>
    <row r="991" spans="1:14" ht="21.75" hidden="1" customHeight="1">
      <c r="A991" s="311">
        <f t="shared" si="37"/>
        <v>975</v>
      </c>
      <c r="B991" s="202" t="str">
        <f ca="1">IF(ISBLANK('C10 Entry Sheet'!A990)," ",CELL("contents",'C10 Entry Sheet'!A990))</f>
        <v xml:space="preserve"> </v>
      </c>
      <c r="C991" s="203" t="str">
        <f ca="1">IF(($B991=" ")," ",VLOOKUP($B991,'C10 Entry Sheet'!$A$16:$K$1015,2,FALSE))</f>
        <v xml:space="preserve"> </v>
      </c>
      <c r="D991" s="203" t="str">
        <f ca="1">IF(($B991=" ")," ",VLOOKUP($B991,'C10 Entry Sheet'!$A$16:$K$1015,3,FALSE))</f>
        <v xml:space="preserve"> </v>
      </c>
      <c r="E991" s="204" t="str">
        <f ca="1">IF(($B991=" ")," ",VLOOKUP($B991,'C10 Entry Sheet'!$A$16:$K$1015,6,FALSE))</f>
        <v xml:space="preserve"> </v>
      </c>
      <c r="F991" s="204" t="str">
        <f ca="1">IF(($B991=" ")," ",VLOOKUP($B991,'C10 Entry Sheet'!$A$16:$K$1015,4,FALSE))</f>
        <v xml:space="preserve"> </v>
      </c>
      <c r="G991" s="204" t="str">
        <f ca="1">IF(($B991=" ")," ",VLOOKUP($B991,'C10 Entry Sheet'!$A$16:$K$1015,5,FALSE))</f>
        <v xml:space="preserve"> </v>
      </c>
      <c r="H991" s="209" t="str">
        <f ca="1">IF(($B991=" "),"",VLOOKUP($B991,'C10 Entry Sheet'!$A$16:$K$1015,7,FALSE))</f>
        <v/>
      </c>
      <c r="I991" s="205" t="str">
        <f ca="1">IF(($B991=" ")," ",VLOOKUP($B991,'C10 Entry Sheet'!$A$16:$K$1015,8,FALSE))</f>
        <v xml:space="preserve"> </v>
      </c>
      <c r="J991" s="205" t="str">
        <f ca="1">IF(($B991=" ")," ",VLOOKUP($B991,'C10 Entry Sheet'!$A$16:$K$1015,9,FALSE))</f>
        <v xml:space="preserve"> </v>
      </c>
      <c r="K991" s="205" t="str">
        <f ca="1">IF(($B991=" ")," ",VLOOKUP($B991,'C10 Entry Sheet'!$A$16:$K$1015,10,FALSE))</f>
        <v xml:space="preserve"> </v>
      </c>
      <c r="L991" s="209" t="str">
        <f t="shared" ca="1" si="38"/>
        <v/>
      </c>
      <c r="M991" s="318" t="str">
        <f t="shared" ca="1" si="38"/>
        <v/>
      </c>
      <c r="N991" s="322" t="str">
        <f ca="1">IF(($B991=" ")," ",VLOOKUP($B991,'C10 Entry Sheet'!$A$16:$K$1015,11,FALSE))</f>
        <v xml:space="preserve"> </v>
      </c>
    </row>
    <row r="992" spans="1:14" ht="21.75" hidden="1" customHeight="1">
      <c r="A992" s="311">
        <f t="shared" si="37"/>
        <v>976</v>
      </c>
      <c r="B992" s="202" t="str">
        <f ca="1">IF(ISBLANK('C10 Entry Sheet'!A991)," ",CELL("contents",'C10 Entry Sheet'!A991))</f>
        <v xml:space="preserve"> </v>
      </c>
      <c r="C992" s="203" t="str">
        <f ca="1">IF(($B992=" ")," ",VLOOKUP($B992,'C10 Entry Sheet'!$A$16:$K$1015,2,FALSE))</f>
        <v xml:space="preserve"> </v>
      </c>
      <c r="D992" s="203" t="str">
        <f ca="1">IF(($B992=" ")," ",VLOOKUP($B992,'C10 Entry Sheet'!$A$16:$K$1015,3,FALSE))</f>
        <v xml:space="preserve"> </v>
      </c>
      <c r="E992" s="204" t="str">
        <f ca="1">IF(($B992=" ")," ",VLOOKUP($B992,'C10 Entry Sheet'!$A$16:$K$1015,6,FALSE))</f>
        <v xml:space="preserve"> </v>
      </c>
      <c r="F992" s="204" t="str">
        <f ca="1">IF(($B992=" ")," ",VLOOKUP($B992,'C10 Entry Sheet'!$A$16:$K$1015,4,FALSE))</f>
        <v xml:space="preserve"> </v>
      </c>
      <c r="G992" s="204" t="str">
        <f ca="1">IF(($B992=" ")," ",VLOOKUP($B992,'C10 Entry Sheet'!$A$16:$K$1015,5,FALSE))</f>
        <v xml:space="preserve"> </v>
      </c>
      <c r="H992" s="209" t="str">
        <f ca="1">IF(($B992=" "),"",VLOOKUP($B992,'C10 Entry Sheet'!$A$16:$K$1015,7,FALSE))</f>
        <v/>
      </c>
      <c r="I992" s="205" t="str">
        <f ca="1">IF(($B992=" ")," ",VLOOKUP($B992,'C10 Entry Sheet'!$A$16:$K$1015,8,FALSE))</f>
        <v xml:space="preserve"> </v>
      </c>
      <c r="J992" s="205" t="str">
        <f ca="1">IF(($B992=" ")," ",VLOOKUP($B992,'C10 Entry Sheet'!$A$16:$K$1015,9,FALSE))</f>
        <v xml:space="preserve"> </v>
      </c>
      <c r="K992" s="205" t="str">
        <f ca="1">IF(($B992=" ")," ",VLOOKUP($B992,'C10 Entry Sheet'!$A$16:$K$1015,10,FALSE))</f>
        <v xml:space="preserve"> </v>
      </c>
      <c r="L992" s="209" t="str">
        <f t="shared" ca="1" si="38"/>
        <v/>
      </c>
      <c r="M992" s="318" t="str">
        <f t="shared" ca="1" si="38"/>
        <v/>
      </c>
      <c r="N992" s="322" t="str">
        <f ca="1">IF(($B992=" ")," ",VLOOKUP($B992,'C10 Entry Sheet'!$A$16:$K$1015,11,FALSE))</f>
        <v xml:space="preserve"> </v>
      </c>
    </row>
    <row r="993" spans="1:14" ht="21.75" hidden="1" customHeight="1">
      <c r="A993" s="311">
        <f t="shared" si="37"/>
        <v>977</v>
      </c>
      <c r="B993" s="202" t="str">
        <f ca="1">IF(ISBLANK('C10 Entry Sheet'!A992)," ",CELL("contents",'C10 Entry Sheet'!A992))</f>
        <v xml:space="preserve"> </v>
      </c>
      <c r="C993" s="203" t="str">
        <f ca="1">IF(($B993=" ")," ",VLOOKUP($B993,'C10 Entry Sheet'!$A$16:$K$1015,2,FALSE))</f>
        <v xml:space="preserve"> </v>
      </c>
      <c r="D993" s="203" t="str">
        <f ca="1">IF(($B993=" ")," ",VLOOKUP($B993,'C10 Entry Sheet'!$A$16:$K$1015,3,FALSE))</f>
        <v xml:space="preserve"> </v>
      </c>
      <c r="E993" s="204" t="str">
        <f ca="1">IF(($B993=" ")," ",VLOOKUP($B993,'C10 Entry Sheet'!$A$16:$K$1015,6,FALSE))</f>
        <v xml:space="preserve"> </v>
      </c>
      <c r="F993" s="204" t="str">
        <f ca="1">IF(($B993=" ")," ",VLOOKUP($B993,'C10 Entry Sheet'!$A$16:$K$1015,4,FALSE))</f>
        <v xml:space="preserve"> </v>
      </c>
      <c r="G993" s="204" t="str">
        <f ca="1">IF(($B993=" ")," ",VLOOKUP($B993,'C10 Entry Sheet'!$A$16:$K$1015,5,FALSE))</f>
        <v xml:space="preserve"> </v>
      </c>
      <c r="H993" s="209" t="str">
        <f ca="1">IF(($B993=" "),"",VLOOKUP($B993,'C10 Entry Sheet'!$A$16:$K$1015,7,FALSE))</f>
        <v/>
      </c>
      <c r="I993" s="205" t="str">
        <f ca="1">IF(($B993=" ")," ",VLOOKUP($B993,'C10 Entry Sheet'!$A$16:$K$1015,8,FALSE))</f>
        <v xml:space="preserve"> </v>
      </c>
      <c r="J993" s="205" t="str">
        <f ca="1">IF(($B993=" ")," ",VLOOKUP($B993,'C10 Entry Sheet'!$A$16:$K$1015,9,FALSE))</f>
        <v xml:space="preserve"> </v>
      </c>
      <c r="K993" s="205" t="str">
        <f ca="1">IF(($B993=" ")," ",VLOOKUP($B993,'C10 Entry Sheet'!$A$16:$K$1015,10,FALSE))</f>
        <v xml:space="preserve"> </v>
      </c>
      <c r="L993" s="209" t="str">
        <f t="shared" ca="1" si="38"/>
        <v/>
      </c>
      <c r="M993" s="318" t="str">
        <f t="shared" ca="1" si="38"/>
        <v/>
      </c>
      <c r="N993" s="322" t="str">
        <f ca="1">IF(($B993=" ")," ",VLOOKUP($B993,'C10 Entry Sheet'!$A$16:$K$1015,11,FALSE))</f>
        <v xml:space="preserve"> </v>
      </c>
    </row>
    <row r="994" spans="1:14" ht="21.75" hidden="1" customHeight="1">
      <c r="A994" s="311">
        <f t="shared" si="37"/>
        <v>978</v>
      </c>
      <c r="B994" s="202" t="str">
        <f ca="1">IF(ISBLANK('C10 Entry Sheet'!A993)," ",CELL("contents",'C10 Entry Sheet'!A993))</f>
        <v xml:space="preserve"> </v>
      </c>
      <c r="C994" s="203" t="str">
        <f ca="1">IF(($B994=" ")," ",VLOOKUP($B994,'C10 Entry Sheet'!$A$16:$K$1015,2,FALSE))</f>
        <v xml:space="preserve"> </v>
      </c>
      <c r="D994" s="203" t="str">
        <f ca="1">IF(($B994=" ")," ",VLOOKUP($B994,'C10 Entry Sheet'!$A$16:$K$1015,3,FALSE))</f>
        <v xml:space="preserve"> </v>
      </c>
      <c r="E994" s="204" t="str">
        <f ca="1">IF(($B994=" ")," ",VLOOKUP($B994,'C10 Entry Sheet'!$A$16:$K$1015,6,FALSE))</f>
        <v xml:space="preserve"> </v>
      </c>
      <c r="F994" s="204" t="str">
        <f ca="1">IF(($B994=" ")," ",VLOOKUP($B994,'C10 Entry Sheet'!$A$16:$K$1015,4,FALSE))</f>
        <v xml:space="preserve"> </v>
      </c>
      <c r="G994" s="204" t="str">
        <f ca="1">IF(($B994=" ")," ",VLOOKUP($B994,'C10 Entry Sheet'!$A$16:$K$1015,5,FALSE))</f>
        <v xml:space="preserve"> </v>
      </c>
      <c r="H994" s="209" t="str">
        <f ca="1">IF(($B994=" "),"",VLOOKUP($B994,'C10 Entry Sheet'!$A$16:$K$1015,7,FALSE))</f>
        <v/>
      </c>
      <c r="I994" s="205" t="str">
        <f ca="1">IF(($B994=" ")," ",VLOOKUP($B994,'C10 Entry Sheet'!$A$16:$K$1015,8,FALSE))</f>
        <v xml:space="preserve"> </v>
      </c>
      <c r="J994" s="205" t="str">
        <f ca="1">IF(($B994=" ")," ",VLOOKUP($B994,'C10 Entry Sheet'!$A$16:$K$1015,9,FALSE))</f>
        <v xml:space="preserve"> </v>
      </c>
      <c r="K994" s="205" t="str">
        <f ca="1">IF(($B994=" ")," ",VLOOKUP($B994,'C10 Entry Sheet'!$A$16:$K$1015,10,FALSE))</f>
        <v xml:space="preserve"> </v>
      </c>
      <c r="L994" s="209" t="str">
        <f t="shared" ca="1" si="38"/>
        <v/>
      </c>
      <c r="M994" s="318" t="str">
        <f t="shared" ca="1" si="38"/>
        <v/>
      </c>
      <c r="N994" s="322" t="str">
        <f ca="1">IF(($B994=" ")," ",VLOOKUP($B994,'C10 Entry Sheet'!$A$16:$K$1015,11,FALSE))</f>
        <v xml:space="preserve"> </v>
      </c>
    </row>
    <row r="995" spans="1:14" ht="21.75" hidden="1" customHeight="1">
      <c r="A995" s="311">
        <f t="shared" si="37"/>
        <v>979</v>
      </c>
      <c r="B995" s="202" t="str">
        <f ca="1">IF(ISBLANK('C10 Entry Sheet'!A994)," ",CELL("contents",'C10 Entry Sheet'!A994))</f>
        <v xml:space="preserve"> </v>
      </c>
      <c r="C995" s="203" t="str">
        <f ca="1">IF(($B995=" ")," ",VLOOKUP($B995,'C10 Entry Sheet'!$A$16:$K$1015,2,FALSE))</f>
        <v xml:space="preserve"> </v>
      </c>
      <c r="D995" s="203" t="str">
        <f ca="1">IF(($B995=" ")," ",VLOOKUP($B995,'C10 Entry Sheet'!$A$16:$K$1015,3,FALSE))</f>
        <v xml:space="preserve"> </v>
      </c>
      <c r="E995" s="204" t="str">
        <f ca="1">IF(($B995=" ")," ",VLOOKUP($B995,'C10 Entry Sheet'!$A$16:$K$1015,6,FALSE))</f>
        <v xml:space="preserve"> </v>
      </c>
      <c r="F995" s="204" t="str">
        <f ca="1">IF(($B995=" ")," ",VLOOKUP($B995,'C10 Entry Sheet'!$A$16:$K$1015,4,FALSE))</f>
        <v xml:space="preserve"> </v>
      </c>
      <c r="G995" s="204" t="str">
        <f ca="1">IF(($B995=" ")," ",VLOOKUP($B995,'C10 Entry Sheet'!$A$16:$K$1015,5,FALSE))</f>
        <v xml:space="preserve"> </v>
      </c>
      <c r="H995" s="209" t="str">
        <f ca="1">IF(($B995=" "),"",VLOOKUP($B995,'C10 Entry Sheet'!$A$16:$K$1015,7,FALSE))</f>
        <v/>
      </c>
      <c r="I995" s="205" t="str">
        <f ca="1">IF(($B995=" ")," ",VLOOKUP($B995,'C10 Entry Sheet'!$A$16:$K$1015,8,FALSE))</f>
        <v xml:space="preserve"> </v>
      </c>
      <c r="J995" s="205" t="str">
        <f ca="1">IF(($B995=" ")," ",VLOOKUP($B995,'C10 Entry Sheet'!$A$16:$K$1015,9,FALSE))</f>
        <v xml:space="preserve"> </v>
      </c>
      <c r="K995" s="205" t="str">
        <f ca="1">IF(($B995=" ")," ",VLOOKUP($B995,'C10 Entry Sheet'!$A$16:$K$1015,10,FALSE))</f>
        <v xml:space="preserve"> </v>
      </c>
      <c r="L995" s="209" t="str">
        <f t="shared" ca="1" si="38"/>
        <v/>
      </c>
      <c r="M995" s="318" t="str">
        <f t="shared" ca="1" si="38"/>
        <v/>
      </c>
      <c r="N995" s="322" t="str">
        <f ca="1">IF(($B995=" ")," ",VLOOKUP($B995,'C10 Entry Sheet'!$A$16:$K$1015,11,FALSE))</f>
        <v xml:space="preserve"> </v>
      </c>
    </row>
    <row r="996" spans="1:14" ht="21.75" hidden="1" customHeight="1">
      <c r="A996" s="311">
        <f t="shared" si="37"/>
        <v>980</v>
      </c>
      <c r="B996" s="202" t="str">
        <f ca="1">IF(ISBLANK('C10 Entry Sheet'!A995)," ",CELL("contents",'C10 Entry Sheet'!A995))</f>
        <v xml:space="preserve"> </v>
      </c>
      <c r="C996" s="203" t="str">
        <f ca="1">IF(($B996=" ")," ",VLOOKUP($B996,'C10 Entry Sheet'!$A$16:$K$1015,2,FALSE))</f>
        <v xml:space="preserve"> </v>
      </c>
      <c r="D996" s="203" t="str">
        <f ca="1">IF(($B996=" ")," ",VLOOKUP($B996,'C10 Entry Sheet'!$A$16:$K$1015,3,FALSE))</f>
        <v xml:space="preserve"> </v>
      </c>
      <c r="E996" s="204" t="str">
        <f ca="1">IF(($B996=" ")," ",VLOOKUP($B996,'C10 Entry Sheet'!$A$16:$K$1015,6,FALSE))</f>
        <v xml:space="preserve"> </v>
      </c>
      <c r="F996" s="204" t="str">
        <f ca="1">IF(($B996=" ")," ",VLOOKUP($B996,'C10 Entry Sheet'!$A$16:$K$1015,4,FALSE))</f>
        <v xml:space="preserve"> </v>
      </c>
      <c r="G996" s="204" t="str">
        <f ca="1">IF(($B996=" ")," ",VLOOKUP($B996,'C10 Entry Sheet'!$A$16:$K$1015,5,FALSE))</f>
        <v xml:space="preserve"> </v>
      </c>
      <c r="H996" s="209" t="str">
        <f ca="1">IF(($B996=" "),"",VLOOKUP($B996,'C10 Entry Sheet'!$A$16:$K$1015,7,FALSE))</f>
        <v/>
      </c>
      <c r="I996" s="205" t="str">
        <f ca="1">IF(($B996=" ")," ",VLOOKUP($B996,'C10 Entry Sheet'!$A$16:$K$1015,8,FALSE))</f>
        <v xml:space="preserve"> </v>
      </c>
      <c r="J996" s="205" t="str">
        <f ca="1">IF(($B996=" ")," ",VLOOKUP($B996,'C10 Entry Sheet'!$A$16:$K$1015,9,FALSE))</f>
        <v xml:space="preserve"> </v>
      </c>
      <c r="K996" s="205" t="str">
        <f ca="1">IF(($B996=" ")," ",VLOOKUP($B996,'C10 Entry Sheet'!$A$16:$K$1015,10,FALSE))</f>
        <v xml:space="preserve"> </v>
      </c>
      <c r="L996" s="209" t="str">
        <f t="shared" ca="1" si="38"/>
        <v/>
      </c>
      <c r="M996" s="318" t="str">
        <f t="shared" ca="1" si="38"/>
        <v/>
      </c>
      <c r="N996" s="322" t="str">
        <f ca="1">IF(($B996=" ")," ",VLOOKUP($B996,'C10 Entry Sheet'!$A$16:$K$1015,11,FALSE))</f>
        <v xml:space="preserve"> </v>
      </c>
    </row>
    <row r="997" spans="1:14" ht="21.75" hidden="1" customHeight="1">
      <c r="A997" s="311">
        <f t="shared" si="37"/>
        <v>981</v>
      </c>
      <c r="B997" s="202" t="str">
        <f ca="1">IF(ISBLANK('C10 Entry Sheet'!A996)," ",CELL("contents",'C10 Entry Sheet'!A996))</f>
        <v xml:space="preserve"> </v>
      </c>
      <c r="C997" s="203" t="str">
        <f ca="1">IF(($B997=" ")," ",VLOOKUP($B997,'C10 Entry Sheet'!$A$16:$K$1015,2,FALSE))</f>
        <v xml:space="preserve"> </v>
      </c>
      <c r="D997" s="203" t="str">
        <f ca="1">IF(($B997=" ")," ",VLOOKUP($B997,'C10 Entry Sheet'!$A$16:$K$1015,3,FALSE))</f>
        <v xml:space="preserve"> </v>
      </c>
      <c r="E997" s="204" t="str">
        <f ca="1">IF(($B997=" ")," ",VLOOKUP($B997,'C10 Entry Sheet'!$A$16:$K$1015,6,FALSE))</f>
        <v xml:space="preserve"> </v>
      </c>
      <c r="F997" s="204" t="str">
        <f ca="1">IF(($B997=" ")," ",VLOOKUP($B997,'C10 Entry Sheet'!$A$16:$K$1015,4,FALSE))</f>
        <v xml:space="preserve"> </v>
      </c>
      <c r="G997" s="204" t="str">
        <f ca="1">IF(($B997=" ")," ",VLOOKUP($B997,'C10 Entry Sheet'!$A$16:$K$1015,5,FALSE))</f>
        <v xml:space="preserve"> </v>
      </c>
      <c r="H997" s="209" t="str">
        <f ca="1">IF(($B997=" "),"",VLOOKUP($B997,'C10 Entry Sheet'!$A$16:$K$1015,7,FALSE))</f>
        <v/>
      </c>
      <c r="I997" s="205" t="str">
        <f ca="1">IF(($B997=" ")," ",VLOOKUP($B997,'C10 Entry Sheet'!$A$16:$K$1015,8,FALSE))</f>
        <v xml:space="preserve"> </v>
      </c>
      <c r="J997" s="205" t="str">
        <f ca="1">IF(($B997=" ")," ",VLOOKUP($B997,'C10 Entry Sheet'!$A$16:$K$1015,9,FALSE))</f>
        <v xml:space="preserve"> </v>
      </c>
      <c r="K997" s="205" t="str">
        <f ca="1">IF(($B997=" ")," ",VLOOKUP($B997,'C10 Entry Sheet'!$A$16:$K$1015,10,FALSE))</f>
        <v xml:space="preserve"> </v>
      </c>
      <c r="L997" s="209" t="str">
        <f t="shared" ca="1" si="38"/>
        <v/>
      </c>
      <c r="M997" s="318" t="str">
        <f t="shared" ca="1" si="38"/>
        <v/>
      </c>
      <c r="N997" s="322" t="str">
        <f ca="1">IF(($B997=" ")," ",VLOOKUP($B997,'C10 Entry Sheet'!$A$16:$K$1015,11,FALSE))</f>
        <v xml:space="preserve"> </v>
      </c>
    </row>
    <row r="998" spans="1:14" ht="21.75" hidden="1" customHeight="1">
      <c r="A998" s="311">
        <f t="shared" si="37"/>
        <v>982</v>
      </c>
      <c r="B998" s="202" t="str">
        <f ca="1">IF(ISBLANK('C10 Entry Sheet'!A997)," ",CELL("contents",'C10 Entry Sheet'!A997))</f>
        <v xml:space="preserve"> </v>
      </c>
      <c r="C998" s="203" t="str">
        <f ca="1">IF(($B998=" ")," ",VLOOKUP($B998,'C10 Entry Sheet'!$A$16:$K$1015,2,FALSE))</f>
        <v xml:space="preserve"> </v>
      </c>
      <c r="D998" s="203" t="str">
        <f ca="1">IF(($B998=" ")," ",VLOOKUP($B998,'C10 Entry Sheet'!$A$16:$K$1015,3,FALSE))</f>
        <v xml:space="preserve"> </v>
      </c>
      <c r="E998" s="204" t="str">
        <f ca="1">IF(($B998=" ")," ",VLOOKUP($B998,'C10 Entry Sheet'!$A$16:$K$1015,6,FALSE))</f>
        <v xml:space="preserve"> </v>
      </c>
      <c r="F998" s="204" t="str">
        <f ca="1">IF(($B998=" ")," ",VLOOKUP($B998,'C10 Entry Sheet'!$A$16:$K$1015,4,FALSE))</f>
        <v xml:space="preserve"> </v>
      </c>
      <c r="G998" s="204" t="str">
        <f ca="1">IF(($B998=" ")," ",VLOOKUP($B998,'C10 Entry Sheet'!$A$16:$K$1015,5,FALSE))</f>
        <v xml:space="preserve"> </v>
      </c>
      <c r="H998" s="209" t="str">
        <f ca="1">IF(($B998=" "),"",VLOOKUP($B998,'C10 Entry Sheet'!$A$16:$K$1015,7,FALSE))</f>
        <v/>
      </c>
      <c r="I998" s="205" t="str">
        <f ca="1">IF(($B998=" ")," ",VLOOKUP($B998,'C10 Entry Sheet'!$A$16:$K$1015,8,FALSE))</f>
        <v xml:space="preserve"> </v>
      </c>
      <c r="J998" s="205" t="str">
        <f ca="1">IF(($B998=" ")," ",VLOOKUP($B998,'C10 Entry Sheet'!$A$16:$K$1015,9,FALSE))</f>
        <v xml:space="preserve"> </v>
      </c>
      <c r="K998" s="205" t="str">
        <f ca="1">IF(($B998=" ")," ",VLOOKUP($B998,'C10 Entry Sheet'!$A$16:$K$1015,10,FALSE))</f>
        <v xml:space="preserve"> </v>
      </c>
      <c r="L998" s="209" t="str">
        <f t="shared" ca="1" si="38"/>
        <v/>
      </c>
      <c r="M998" s="318" t="str">
        <f t="shared" ca="1" si="38"/>
        <v/>
      </c>
      <c r="N998" s="322" t="str">
        <f ca="1">IF(($B998=" ")," ",VLOOKUP($B998,'C10 Entry Sheet'!$A$16:$K$1015,11,FALSE))</f>
        <v xml:space="preserve"> </v>
      </c>
    </row>
    <row r="999" spans="1:14" ht="21.75" hidden="1" customHeight="1">
      <c r="A999" s="311">
        <f t="shared" si="37"/>
        <v>983</v>
      </c>
      <c r="B999" s="202" t="str">
        <f ca="1">IF(ISBLANK('C10 Entry Sheet'!A998)," ",CELL("contents",'C10 Entry Sheet'!A998))</f>
        <v xml:space="preserve"> </v>
      </c>
      <c r="C999" s="203" t="str">
        <f ca="1">IF(($B999=" ")," ",VLOOKUP($B999,'C10 Entry Sheet'!$A$16:$K$1015,2,FALSE))</f>
        <v xml:space="preserve"> </v>
      </c>
      <c r="D999" s="203" t="str">
        <f ca="1">IF(($B999=" ")," ",VLOOKUP($B999,'C10 Entry Sheet'!$A$16:$K$1015,3,FALSE))</f>
        <v xml:space="preserve"> </v>
      </c>
      <c r="E999" s="204" t="str">
        <f ca="1">IF(($B999=" ")," ",VLOOKUP($B999,'C10 Entry Sheet'!$A$16:$K$1015,6,FALSE))</f>
        <v xml:space="preserve"> </v>
      </c>
      <c r="F999" s="204" t="str">
        <f ca="1">IF(($B999=" ")," ",VLOOKUP($B999,'C10 Entry Sheet'!$A$16:$K$1015,4,FALSE))</f>
        <v xml:space="preserve"> </v>
      </c>
      <c r="G999" s="204" t="str">
        <f ca="1">IF(($B999=" ")," ",VLOOKUP($B999,'C10 Entry Sheet'!$A$16:$K$1015,5,FALSE))</f>
        <v xml:space="preserve"> </v>
      </c>
      <c r="H999" s="209" t="str">
        <f ca="1">IF(($B999=" "),"",VLOOKUP($B999,'C10 Entry Sheet'!$A$16:$K$1015,7,FALSE))</f>
        <v/>
      </c>
      <c r="I999" s="205" t="str">
        <f ca="1">IF(($B999=" ")," ",VLOOKUP($B999,'C10 Entry Sheet'!$A$16:$K$1015,8,FALSE))</f>
        <v xml:space="preserve"> </v>
      </c>
      <c r="J999" s="205" t="str">
        <f ca="1">IF(($B999=" ")," ",VLOOKUP($B999,'C10 Entry Sheet'!$A$16:$K$1015,9,FALSE))</f>
        <v xml:space="preserve"> </v>
      </c>
      <c r="K999" s="205" t="str">
        <f ca="1">IF(($B999=" ")," ",VLOOKUP($B999,'C10 Entry Sheet'!$A$16:$K$1015,10,FALSE))</f>
        <v xml:space="preserve"> </v>
      </c>
      <c r="L999" s="209" t="str">
        <f t="shared" ca="1" si="38"/>
        <v/>
      </c>
      <c r="M999" s="318" t="str">
        <f t="shared" ca="1" si="38"/>
        <v/>
      </c>
      <c r="N999" s="322" t="str">
        <f ca="1">IF(($B999=" ")," ",VLOOKUP($B999,'C10 Entry Sheet'!$A$16:$K$1015,11,FALSE))</f>
        <v xml:space="preserve"> </v>
      </c>
    </row>
    <row r="1000" spans="1:14" ht="21.75" hidden="1" customHeight="1">
      <c r="A1000" s="311">
        <f t="shared" si="37"/>
        <v>984</v>
      </c>
      <c r="B1000" s="202" t="str">
        <f ca="1">IF(ISBLANK('C10 Entry Sheet'!A999)," ",CELL("contents",'C10 Entry Sheet'!A999))</f>
        <v xml:space="preserve"> </v>
      </c>
      <c r="C1000" s="203" t="str">
        <f ca="1">IF(($B1000=" ")," ",VLOOKUP($B1000,'C10 Entry Sheet'!$A$16:$K$1015,2,FALSE))</f>
        <v xml:space="preserve"> </v>
      </c>
      <c r="D1000" s="203" t="str">
        <f ca="1">IF(($B1000=" ")," ",VLOOKUP($B1000,'C10 Entry Sheet'!$A$16:$K$1015,3,FALSE))</f>
        <v xml:space="preserve"> </v>
      </c>
      <c r="E1000" s="204" t="str">
        <f ca="1">IF(($B1000=" ")," ",VLOOKUP($B1000,'C10 Entry Sheet'!$A$16:$K$1015,6,FALSE))</f>
        <v xml:space="preserve"> </v>
      </c>
      <c r="F1000" s="204" t="str">
        <f ca="1">IF(($B1000=" ")," ",VLOOKUP($B1000,'C10 Entry Sheet'!$A$16:$K$1015,4,FALSE))</f>
        <v xml:space="preserve"> </v>
      </c>
      <c r="G1000" s="204" t="str">
        <f ca="1">IF(($B1000=" ")," ",VLOOKUP($B1000,'C10 Entry Sheet'!$A$16:$K$1015,5,FALSE))</f>
        <v xml:space="preserve"> </v>
      </c>
      <c r="H1000" s="209" t="str">
        <f ca="1">IF(($B1000=" "),"",VLOOKUP($B1000,'C10 Entry Sheet'!$A$16:$K$1015,7,FALSE))</f>
        <v/>
      </c>
      <c r="I1000" s="205" t="str">
        <f ca="1">IF(($B1000=" ")," ",VLOOKUP($B1000,'C10 Entry Sheet'!$A$16:$K$1015,8,FALSE))</f>
        <v xml:space="preserve"> </v>
      </c>
      <c r="J1000" s="205" t="str">
        <f ca="1">IF(($B1000=" ")," ",VLOOKUP($B1000,'C10 Entry Sheet'!$A$16:$K$1015,9,FALSE))</f>
        <v xml:space="preserve"> </v>
      </c>
      <c r="K1000" s="205" t="str">
        <f ca="1">IF(($B1000=" ")," ",VLOOKUP($B1000,'C10 Entry Sheet'!$A$16:$K$1015,10,FALSE))</f>
        <v xml:space="preserve"> </v>
      </c>
      <c r="L1000" s="209" t="str">
        <f t="shared" ca="1" si="38"/>
        <v/>
      </c>
      <c r="M1000" s="318" t="str">
        <f t="shared" ca="1" si="38"/>
        <v/>
      </c>
      <c r="N1000" s="322" t="str">
        <f ca="1">IF(($B1000=" ")," ",VLOOKUP($B1000,'C10 Entry Sheet'!$A$16:$K$1015,11,FALSE))</f>
        <v xml:space="preserve"> </v>
      </c>
    </row>
    <row r="1001" spans="1:14" ht="21.75" hidden="1" customHeight="1">
      <c r="A1001" s="311">
        <f t="shared" si="37"/>
        <v>985</v>
      </c>
      <c r="B1001" s="202" t="str">
        <f ca="1">IF(ISBLANK('C10 Entry Sheet'!A1000)," ",CELL("contents",'C10 Entry Sheet'!A1000))</f>
        <v xml:space="preserve"> </v>
      </c>
      <c r="C1001" s="203" t="str">
        <f ca="1">IF(($B1001=" ")," ",VLOOKUP($B1001,'C10 Entry Sheet'!$A$16:$K$1015,2,FALSE))</f>
        <v xml:space="preserve"> </v>
      </c>
      <c r="D1001" s="203" t="str">
        <f ca="1">IF(($B1001=" ")," ",VLOOKUP($B1001,'C10 Entry Sheet'!$A$16:$K$1015,3,FALSE))</f>
        <v xml:space="preserve"> </v>
      </c>
      <c r="E1001" s="204" t="str">
        <f ca="1">IF(($B1001=" ")," ",VLOOKUP($B1001,'C10 Entry Sheet'!$A$16:$K$1015,6,FALSE))</f>
        <v xml:space="preserve"> </v>
      </c>
      <c r="F1001" s="204" t="str">
        <f ca="1">IF(($B1001=" ")," ",VLOOKUP($B1001,'C10 Entry Sheet'!$A$16:$K$1015,4,FALSE))</f>
        <v xml:space="preserve"> </v>
      </c>
      <c r="G1001" s="204" t="str">
        <f ca="1">IF(($B1001=" ")," ",VLOOKUP($B1001,'C10 Entry Sheet'!$A$16:$K$1015,5,FALSE))</f>
        <v xml:space="preserve"> </v>
      </c>
      <c r="H1001" s="209" t="str">
        <f ca="1">IF(($B1001=" "),"",VLOOKUP($B1001,'C10 Entry Sheet'!$A$16:$K$1015,7,FALSE))</f>
        <v/>
      </c>
      <c r="I1001" s="205" t="str">
        <f ca="1">IF(($B1001=" ")," ",VLOOKUP($B1001,'C10 Entry Sheet'!$A$16:$K$1015,8,FALSE))</f>
        <v xml:space="preserve"> </v>
      </c>
      <c r="J1001" s="205" t="str">
        <f ca="1">IF(($B1001=" ")," ",VLOOKUP($B1001,'C10 Entry Sheet'!$A$16:$K$1015,9,FALSE))</f>
        <v xml:space="preserve"> </v>
      </c>
      <c r="K1001" s="205" t="str">
        <f ca="1">IF(($B1001=" ")," ",VLOOKUP($B1001,'C10 Entry Sheet'!$A$16:$K$1015,10,FALSE))</f>
        <v xml:space="preserve"> </v>
      </c>
      <c r="L1001" s="209" t="str">
        <f t="shared" ca="1" si="38"/>
        <v/>
      </c>
      <c r="M1001" s="318" t="str">
        <f t="shared" ca="1" si="38"/>
        <v/>
      </c>
      <c r="N1001" s="322" t="str">
        <f ca="1">IF(($B1001=" ")," ",VLOOKUP($B1001,'C10 Entry Sheet'!$A$16:$K$1015,11,FALSE))</f>
        <v xml:space="preserve"> </v>
      </c>
    </row>
    <row r="1002" spans="1:14" ht="21.75" hidden="1" customHeight="1">
      <c r="A1002" s="311">
        <f t="shared" si="37"/>
        <v>986</v>
      </c>
      <c r="B1002" s="202" t="str">
        <f ca="1">IF(ISBLANK('C10 Entry Sheet'!A1001)," ",CELL("contents",'C10 Entry Sheet'!A1001))</f>
        <v xml:space="preserve"> </v>
      </c>
      <c r="C1002" s="203" t="str">
        <f ca="1">IF(($B1002=" ")," ",VLOOKUP($B1002,'C10 Entry Sheet'!$A$16:$K$1015,2,FALSE))</f>
        <v xml:space="preserve"> </v>
      </c>
      <c r="D1002" s="203" t="str">
        <f ca="1">IF(($B1002=" ")," ",VLOOKUP($B1002,'C10 Entry Sheet'!$A$16:$K$1015,3,FALSE))</f>
        <v xml:space="preserve"> </v>
      </c>
      <c r="E1002" s="204" t="str">
        <f ca="1">IF(($B1002=" ")," ",VLOOKUP($B1002,'C10 Entry Sheet'!$A$16:$K$1015,6,FALSE))</f>
        <v xml:space="preserve"> </v>
      </c>
      <c r="F1002" s="204" t="str">
        <f ca="1">IF(($B1002=" ")," ",VLOOKUP($B1002,'C10 Entry Sheet'!$A$16:$K$1015,4,FALSE))</f>
        <v xml:space="preserve"> </v>
      </c>
      <c r="G1002" s="204" t="str">
        <f ca="1">IF(($B1002=" ")," ",VLOOKUP($B1002,'C10 Entry Sheet'!$A$16:$K$1015,5,FALSE))</f>
        <v xml:space="preserve"> </v>
      </c>
      <c r="H1002" s="209" t="str">
        <f ca="1">IF(($B1002=" "),"",VLOOKUP($B1002,'C10 Entry Sheet'!$A$16:$K$1015,7,FALSE))</f>
        <v/>
      </c>
      <c r="I1002" s="205" t="str">
        <f ca="1">IF(($B1002=" ")," ",VLOOKUP($B1002,'C10 Entry Sheet'!$A$16:$K$1015,8,FALSE))</f>
        <v xml:space="preserve"> </v>
      </c>
      <c r="J1002" s="205" t="str">
        <f ca="1">IF(($B1002=" ")," ",VLOOKUP($B1002,'C10 Entry Sheet'!$A$16:$K$1015,9,FALSE))</f>
        <v xml:space="preserve"> </v>
      </c>
      <c r="K1002" s="205" t="str">
        <f ca="1">IF(($B1002=" ")," ",VLOOKUP($B1002,'C10 Entry Sheet'!$A$16:$K$1015,10,FALSE))</f>
        <v xml:space="preserve"> </v>
      </c>
      <c r="L1002" s="209" t="str">
        <f t="shared" ca="1" si="38"/>
        <v/>
      </c>
      <c r="M1002" s="318" t="str">
        <f t="shared" ca="1" si="38"/>
        <v/>
      </c>
      <c r="N1002" s="322" t="str">
        <f ca="1">IF(($B1002=" ")," ",VLOOKUP($B1002,'C10 Entry Sheet'!$A$16:$K$1015,11,FALSE))</f>
        <v xml:space="preserve"> </v>
      </c>
    </row>
    <row r="1003" spans="1:14" ht="21.75" hidden="1" customHeight="1">
      <c r="A1003" s="311">
        <f t="shared" si="37"/>
        <v>987</v>
      </c>
      <c r="B1003" s="202" t="str">
        <f ca="1">IF(ISBLANK('C10 Entry Sheet'!A1002)," ",CELL("contents",'C10 Entry Sheet'!A1002))</f>
        <v xml:space="preserve"> </v>
      </c>
      <c r="C1003" s="203" t="str">
        <f ca="1">IF(($B1003=" ")," ",VLOOKUP($B1003,'C10 Entry Sheet'!$A$16:$K$1015,2,FALSE))</f>
        <v xml:space="preserve"> </v>
      </c>
      <c r="D1003" s="203" t="str">
        <f ca="1">IF(($B1003=" ")," ",VLOOKUP($B1003,'C10 Entry Sheet'!$A$16:$K$1015,3,FALSE))</f>
        <v xml:space="preserve"> </v>
      </c>
      <c r="E1003" s="204" t="str">
        <f ca="1">IF(($B1003=" ")," ",VLOOKUP($B1003,'C10 Entry Sheet'!$A$16:$K$1015,6,FALSE))</f>
        <v xml:space="preserve"> </v>
      </c>
      <c r="F1003" s="204" t="str">
        <f ca="1">IF(($B1003=" ")," ",VLOOKUP($B1003,'C10 Entry Sheet'!$A$16:$K$1015,4,FALSE))</f>
        <v xml:space="preserve"> </v>
      </c>
      <c r="G1003" s="204" t="str">
        <f ca="1">IF(($B1003=" ")," ",VLOOKUP($B1003,'C10 Entry Sheet'!$A$16:$K$1015,5,FALSE))</f>
        <v xml:space="preserve"> </v>
      </c>
      <c r="H1003" s="209" t="str">
        <f ca="1">IF(($B1003=" "),"",VLOOKUP($B1003,'C10 Entry Sheet'!$A$16:$K$1015,7,FALSE))</f>
        <v/>
      </c>
      <c r="I1003" s="205" t="str">
        <f ca="1">IF(($B1003=" ")," ",VLOOKUP($B1003,'C10 Entry Sheet'!$A$16:$K$1015,8,FALSE))</f>
        <v xml:space="preserve"> </v>
      </c>
      <c r="J1003" s="205" t="str">
        <f ca="1">IF(($B1003=" ")," ",VLOOKUP($B1003,'C10 Entry Sheet'!$A$16:$K$1015,9,FALSE))</f>
        <v xml:space="preserve"> </v>
      </c>
      <c r="K1003" s="205" t="str">
        <f ca="1">IF(($B1003=" ")," ",VLOOKUP($B1003,'C10 Entry Sheet'!$A$16:$K$1015,10,FALSE))</f>
        <v xml:space="preserve"> </v>
      </c>
      <c r="L1003" s="209" t="str">
        <f t="shared" ca="1" si="38"/>
        <v/>
      </c>
      <c r="M1003" s="318" t="str">
        <f t="shared" ca="1" si="38"/>
        <v/>
      </c>
      <c r="N1003" s="322" t="str">
        <f ca="1">IF(($B1003=" ")," ",VLOOKUP($B1003,'C10 Entry Sheet'!$A$16:$K$1015,11,FALSE))</f>
        <v xml:space="preserve"> </v>
      </c>
    </row>
    <row r="1004" spans="1:14" ht="21.75" hidden="1" customHeight="1">
      <c r="A1004" s="311">
        <f t="shared" si="37"/>
        <v>988</v>
      </c>
      <c r="B1004" s="202" t="str">
        <f ca="1">IF(ISBLANK('C10 Entry Sheet'!A1003)," ",CELL("contents",'C10 Entry Sheet'!A1003))</f>
        <v xml:space="preserve"> </v>
      </c>
      <c r="C1004" s="203" t="str">
        <f ca="1">IF(($B1004=" ")," ",VLOOKUP($B1004,'C10 Entry Sheet'!$A$16:$K$1015,2,FALSE))</f>
        <v xml:space="preserve"> </v>
      </c>
      <c r="D1004" s="203" t="str">
        <f ca="1">IF(($B1004=" ")," ",VLOOKUP($B1004,'C10 Entry Sheet'!$A$16:$K$1015,3,FALSE))</f>
        <v xml:space="preserve"> </v>
      </c>
      <c r="E1004" s="204" t="str">
        <f ca="1">IF(($B1004=" ")," ",VLOOKUP($B1004,'C10 Entry Sheet'!$A$16:$K$1015,6,FALSE))</f>
        <v xml:space="preserve"> </v>
      </c>
      <c r="F1004" s="204" t="str">
        <f ca="1">IF(($B1004=" ")," ",VLOOKUP($B1004,'C10 Entry Sheet'!$A$16:$K$1015,4,FALSE))</f>
        <v xml:space="preserve"> </v>
      </c>
      <c r="G1004" s="204" t="str">
        <f ca="1">IF(($B1004=" ")," ",VLOOKUP($B1004,'C10 Entry Sheet'!$A$16:$K$1015,5,FALSE))</f>
        <v xml:space="preserve"> </v>
      </c>
      <c r="H1004" s="209" t="str">
        <f ca="1">IF(($B1004=" "),"",VLOOKUP($B1004,'C10 Entry Sheet'!$A$16:$K$1015,7,FALSE))</f>
        <v/>
      </c>
      <c r="I1004" s="205" t="str">
        <f ca="1">IF(($B1004=" ")," ",VLOOKUP($B1004,'C10 Entry Sheet'!$A$16:$K$1015,8,FALSE))</f>
        <v xml:space="preserve"> </v>
      </c>
      <c r="J1004" s="205" t="str">
        <f ca="1">IF(($B1004=" ")," ",VLOOKUP($B1004,'C10 Entry Sheet'!$A$16:$K$1015,9,FALSE))</f>
        <v xml:space="preserve"> </v>
      </c>
      <c r="K1004" s="205" t="str">
        <f ca="1">IF(($B1004=" ")," ",VLOOKUP($B1004,'C10 Entry Sheet'!$A$16:$K$1015,10,FALSE))</f>
        <v xml:space="preserve"> </v>
      </c>
      <c r="L1004" s="209" t="str">
        <f t="shared" ca="1" si="38"/>
        <v/>
      </c>
      <c r="M1004" s="318" t="str">
        <f t="shared" ca="1" si="38"/>
        <v/>
      </c>
      <c r="N1004" s="322" t="str">
        <f ca="1">IF(($B1004=" ")," ",VLOOKUP($B1004,'C10 Entry Sheet'!$A$16:$K$1015,11,FALSE))</f>
        <v xml:space="preserve"> </v>
      </c>
    </row>
    <row r="1005" spans="1:14" ht="21.75" hidden="1" customHeight="1">
      <c r="A1005" s="311">
        <f t="shared" si="37"/>
        <v>989</v>
      </c>
      <c r="B1005" s="202" t="str">
        <f ca="1">IF(ISBLANK('C10 Entry Sheet'!A1004)," ",CELL("contents",'C10 Entry Sheet'!A1004))</f>
        <v xml:space="preserve"> </v>
      </c>
      <c r="C1005" s="203" t="str">
        <f ca="1">IF(($B1005=" ")," ",VLOOKUP($B1005,'C10 Entry Sheet'!$A$16:$K$1015,2,FALSE))</f>
        <v xml:space="preserve"> </v>
      </c>
      <c r="D1005" s="203" t="str">
        <f ca="1">IF(($B1005=" ")," ",VLOOKUP($B1005,'C10 Entry Sheet'!$A$16:$K$1015,3,FALSE))</f>
        <v xml:space="preserve"> </v>
      </c>
      <c r="E1005" s="204" t="str">
        <f ca="1">IF(($B1005=" ")," ",VLOOKUP($B1005,'C10 Entry Sheet'!$A$16:$K$1015,6,FALSE))</f>
        <v xml:space="preserve"> </v>
      </c>
      <c r="F1005" s="204" t="str">
        <f ca="1">IF(($B1005=" ")," ",VLOOKUP($B1005,'C10 Entry Sheet'!$A$16:$K$1015,4,FALSE))</f>
        <v xml:space="preserve"> </v>
      </c>
      <c r="G1005" s="204" t="str">
        <f ca="1">IF(($B1005=" ")," ",VLOOKUP($B1005,'C10 Entry Sheet'!$A$16:$K$1015,5,FALSE))</f>
        <v xml:space="preserve"> </v>
      </c>
      <c r="H1005" s="209" t="str">
        <f ca="1">IF(($B1005=" "),"",VLOOKUP($B1005,'C10 Entry Sheet'!$A$16:$K$1015,7,FALSE))</f>
        <v/>
      </c>
      <c r="I1005" s="205" t="str">
        <f ca="1">IF(($B1005=" ")," ",VLOOKUP($B1005,'C10 Entry Sheet'!$A$16:$K$1015,8,FALSE))</f>
        <v xml:space="preserve"> </v>
      </c>
      <c r="J1005" s="205" t="str">
        <f ca="1">IF(($B1005=" ")," ",VLOOKUP($B1005,'C10 Entry Sheet'!$A$16:$K$1015,9,FALSE))</f>
        <v xml:space="preserve"> </v>
      </c>
      <c r="K1005" s="205" t="str">
        <f ca="1">IF(($B1005=" ")," ",VLOOKUP($B1005,'C10 Entry Sheet'!$A$16:$K$1015,10,FALSE))</f>
        <v xml:space="preserve"> </v>
      </c>
      <c r="L1005" s="209" t="str">
        <f t="shared" ca="1" si="38"/>
        <v/>
      </c>
      <c r="M1005" s="318" t="str">
        <f t="shared" ca="1" si="38"/>
        <v/>
      </c>
      <c r="N1005" s="322" t="str">
        <f ca="1">IF(($B1005=" ")," ",VLOOKUP($B1005,'C10 Entry Sheet'!$A$16:$K$1015,11,FALSE))</f>
        <v xml:space="preserve"> </v>
      </c>
    </row>
    <row r="1006" spans="1:14" ht="21.75" hidden="1" customHeight="1">
      <c r="A1006" s="311">
        <f t="shared" si="37"/>
        <v>990</v>
      </c>
      <c r="B1006" s="202" t="str">
        <f ca="1">IF(ISBLANK('C10 Entry Sheet'!A1005)," ",CELL("contents",'C10 Entry Sheet'!A1005))</f>
        <v xml:space="preserve"> </v>
      </c>
      <c r="C1006" s="203" t="str">
        <f ca="1">IF(($B1006=" ")," ",VLOOKUP($B1006,'C10 Entry Sheet'!$A$16:$K$1015,2,FALSE))</f>
        <v xml:space="preserve"> </v>
      </c>
      <c r="D1006" s="203" t="str">
        <f ca="1">IF(($B1006=" ")," ",VLOOKUP($B1006,'C10 Entry Sheet'!$A$16:$K$1015,3,FALSE))</f>
        <v xml:space="preserve"> </v>
      </c>
      <c r="E1006" s="204" t="str">
        <f ca="1">IF(($B1006=" ")," ",VLOOKUP($B1006,'C10 Entry Sheet'!$A$16:$K$1015,6,FALSE))</f>
        <v xml:space="preserve"> </v>
      </c>
      <c r="F1006" s="204" t="str">
        <f ca="1">IF(($B1006=" ")," ",VLOOKUP($B1006,'C10 Entry Sheet'!$A$16:$K$1015,4,FALSE))</f>
        <v xml:space="preserve"> </v>
      </c>
      <c r="G1006" s="204" t="str">
        <f ca="1">IF(($B1006=" ")," ",VLOOKUP($B1006,'C10 Entry Sheet'!$A$16:$K$1015,5,FALSE))</f>
        <v xml:space="preserve"> </v>
      </c>
      <c r="H1006" s="209" t="str">
        <f ca="1">IF(($B1006=" "),"",VLOOKUP($B1006,'C10 Entry Sheet'!$A$16:$K$1015,7,FALSE))</f>
        <v/>
      </c>
      <c r="I1006" s="205" t="str">
        <f ca="1">IF(($B1006=" ")," ",VLOOKUP($B1006,'C10 Entry Sheet'!$A$16:$K$1015,8,FALSE))</f>
        <v xml:space="preserve"> </v>
      </c>
      <c r="J1006" s="205" t="str">
        <f ca="1">IF(($B1006=" ")," ",VLOOKUP($B1006,'C10 Entry Sheet'!$A$16:$K$1015,9,FALSE))</f>
        <v xml:space="preserve"> </v>
      </c>
      <c r="K1006" s="205" t="str">
        <f ca="1">IF(($B1006=" ")," ",VLOOKUP($B1006,'C10 Entry Sheet'!$A$16:$K$1015,10,FALSE))</f>
        <v xml:space="preserve"> </v>
      </c>
      <c r="L1006" s="209" t="str">
        <f t="shared" ca="1" si="38"/>
        <v/>
      </c>
      <c r="M1006" s="318" t="str">
        <f t="shared" ca="1" si="38"/>
        <v/>
      </c>
      <c r="N1006" s="322" t="str">
        <f ca="1">IF(($B1006=" ")," ",VLOOKUP($B1006,'C10 Entry Sheet'!$A$16:$K$1015,11,FALSE))</f>
        <v xml:space="preserve"> </v>
      </c>
    </row>
    <row r="1007" spans="1:14" ht="21.75" hidden="1" customHeight="1">
      <c r="A1007" s="311">
        <f t="shared" si="37"/>
        <v>991</v>
      </c>
      <c r="B1007" s="202" t="str">
        <f ca="1">IF(ISBLANK('C10 Entry Sheet'!A1006)," ",CELL("contents",'C10 Entry Sheet'!A1006))</f>
        <v xml:space="preserve"> </v>
      </c>
      <c r="C1007" s="203" t="str">
        <f ca="1">IF(($B1007=" ")," ",VLOOKUP($B1007,'C10 Entry Sheet'!$A$16:$K$1015,2,FALSE))</f>
        <v xml:space="preserve"> </v>
      </c>
      <c r="D1007" s="203" t="str">
        <f ca="1">IF(($B1007=" ")," ",VLOOKUP($B1007,'C10 Entry Sheet'!$A$16:$K$1015,3,FALSE))</f>
        <v xml:space="preserve"> </v>
      </c>
      <c r="E1007" s="204" t="str">
        <f ca="1">IF(($B1007=" ")," ",VLOOKUP($B1007,'C10 Entry Sheet'!$A$16:$K$1015,6,FALSE))</f>
        <v xml:space="preserve"> </v>
      </c>
      <c r="F1007" s="204" t="str">
        <f ca="1">IF(($B1007=" ")," ",VLOOKUP($B1007,'C10 Entry Sheet'!$A$16:$K$1015,4,FALSE))</f>
        <v xml:space="preserve"> </v>
      </c>
      <c r="G1007" s="204" t="str">
        <f ca="1">IF(($B1007=" ")," ",VLOOKUP($B1007,'C10 Entry Sheet'!$A$16:$K$1015,5,FALSE))</f>
        <v xml:space="preserve"> </v>
      </c>
      <c r="H1007" s="209" t="str">
        <f ca="1">IF(($B1007=" "),"",VLOOKUP($B1007,'C10 Entry Sheet'!$A$16:$K$1015,7,FALSE))</f>
        <v/>
      </c>
      <c r="I1007" s="205" t="str">
        <f ca="1">IF(($B1007=" ")," ",VLOOKUP($B1007,'C10 Entry Sheet'!$A$16:$K$1015,8,FALSE))</f>
        <v xml:space="preserve"> </v>
      </c>
      <c r="J1007" s="205" t="str">
        <f ca="1">IF(($B1007=" ")," ",VLOOKUP($B1007,'C10 Entry Sheet'!$A$16:$K$1015,9,FALSE))</f>
        <v xml:space="preserve"> </v>
      </c>
      <c r="K1007" s="205" t="str">
        <f ca="1">IF(($B1007=" ")," ",VLOOKUP($B1007,'C10 Entry Sheet'!$A$16:$K$1015,10,FALSE))</f>
        <v xml:space="preserve"> </v>
      </c>
      <c r="L1007" s="209" t="str">
        <f t="shared" ca="1" si="38"/>
        <v/>
      </c>
      <c r="M1007" s="318" t="str">
        <f t="shared" ca="1" si="38"/>
        <v/>
      </c>
      <c r="N1007" s="322" t="str">
        <f ca="1">IF(($B1007=" ")," ",VLOOKUP($B1007,'C10 Entry Sheet'!$A$16:$K$1015,11,FALSE))</f>
        <v xml:space="preserve"> </v>
      </c>
    </row>
    <row r="1008" spans="1:14" ht="21.75" hidden="1" customHeight="1">
      <c r="A1008" s="311">
        <f t="shared" si="37"/>
        <v>992</v>
      </c>
      <c r="B1008" s="202" t="str">
        <f ca="1">IF(ISBLANK('C10 Entry Sheet'!A1007)," ",CELL("contents",'C10 Entry Sheet'!A1007))</f>
        <v xml:space="preserve"> </v>
      </c>
      <c r="C1008" s="203" t="str">
        <f ca="1">IF(($B1008=" ")," ",VLOOKUP($B1008,'C10 Entry Sheet'!$A$16:$K$1015,2,FALSE))</f>
        <v xml:space="preserve"> </v>
      </c>
      <c r="D1008" s="203" t="str">
        <f ca="1">IF(($B1008=" ")," ",VLOOKUP($B1008,'C10 Entry Sheet'!$A$16:$K$1015,3,FALSE))</f>
        <v xml:space="preserve"> </v>
      </c>
      <c r="E1008" s="204" t="str">
        <f ca="1">IF(($B1008=" ")," ",VLOOKUP($B1008,'C10 Entry Sheet'!$A$16:$K$1015,6,FALSE))</f>
        <v xml:space="preserve"> </v>
      </c>
      <c r="F1008" s="204" t="str">
        <f ca="1">IF(($B1008=" ")," ",VLOOKUP($B1008,'C10 Entry Sheet'!$A$16:$K$1015,4,FALSE))</f>
        <v xml:space="preserve"> </v>
      </c>
      <c r="G1008" s="204" t="str">
        <f ca="1">IF(($B1008=" ")," ",VLOOKUP($B1008,'C10 Entry Sheet'!$A$16:$K$1015,5,FALSE))</f>
        <v xml:space="preserve"> </v>
      </c>
      <c r="H1008" s="209" t="str">
        <f ca="1">IF(($B1008=" "),"",VLOOKUP($B1008,'C10 Entry Sheet'!$A$16:$K$1015,7,FALSE))</f>
        <v/>
      </c>
      <c r="I1008" s="205" t="str">
        <f ca="1">IF(($B1008=" ")," ",VLOOKUP($B1008,'C10 Entry Sheet'!$A$16:$K$1015,8,FALSE))</f>
        <v xml:space="preserve"> </v>
      </c>
      <c r="J1008" s="205" t="str">
        <f ca="1">IF(($B1008=" ")," ",VLOOKUP($B1008,'C10 Entry Sheet'!$A$16:$K$1015,9,FALSE))</f>
        <v xml:space="preserve"> </v>
      </c>
      <c r="K1008" s="205" t="str">
        <f ca="1">IF(($B1008=" ")," ",VLOOKUP($B1008,'C10 Entry Sheet'!$A$16:$K$1015,10,FALSE))</f>
        <v xml:space="preserve"> </v>
      </c>
      <c r="L1008" s="209" t="str">
        <f t="shared" ca="1" si="38"/>
        <v/>
      </c>
      <c r="M1008" s="318" t="str">
        <f t="shared" ca="1" si="38"/>
        <v/>
      </c>
      <c r="N1008" s="322" t="str">
        <f ca="1">IF(($B1008=" ")," ",VLOOKUP($B1008,'C10 Entry Sheet'!$A$16:$K$1015,11,FALSE))</f>
        <v xml:space="preserve"> </v>
      </c>
    </row>
    <row r="1009" spans="1:14" ht="21.75" hidden="1" customHeight="1">
      <c r="A1009" s="311">
        <f t="shared" si="37"/>
        <v>993</v>
      </c>
      <c r="B1009" s="202" t="str">
        <f ca="1">IF(ISBLANK('C10 Entry Sheet'!A1008)," ",CELL("contents",'C10 Entry Sheet'!A1008))</f>
        <v xml:space="preserve"> </v>
      </c>
      <c r="C1009" s="203" t="str">
        <f ca="1">IF(($B1009=" ")," ",VLOOKUP($B1009,'C10 Entry Sheet'!$A$16:$K$1015,2,FALSE))</f>
        <v xml:space="preserve"> </v>
      </c>
      <c r="D1009" s="203" t="str">
        <f ca="1">IF(($B1009=" ")," ",VLOOKUP($B1009,'C10 Entry Sheet'!$A$16:$K$1015,3,FALSE))</f>
        <v xml:space="preserve"> </v>
      </c>
      <c r="E1009" s="204" t="str">
        <f ca="1">IF(($B1009=" ")," ",VLOOKUP($B1009,'C10 Entry Sheet'!$A$16:$K$1015,6,FALSE))</f>
        <v xml:space="preserve"> </v>
      </c>
      <c r="F1009" s="204" t="str">
        <f ca="1">IF(($B1009=" ")," ",VLOOKUP($B1009,'C10 Entry Sheet'!$A$16:$K$1015,4,FALSE))</f>
        <v xml:space="preserve"> </v>
      </c>
      <c r="G1009" s="204" t="str">
        <f ca="1">IF(($B1009=" ")," ",VLOOKUP($B1009,'C10 Entry Sheet'!$A$16:$K$1015,5,FALSE))</f>
        <v xml:space="preserve"> </v>
      </c>
      <c r="H1009" s="209" t="str">
        <f ca="1">IF(($B1009=" "),"",VLOOKUP($B1009,'C10 Entry Sheet'!$A$16:$K$1015,7,FALSE))</f>
        <v/>
      </c>
      <c r="I1009" s="205" t="str">
        <f ca="1">IF(($B1009=" ")," ",VLOOKUP($B1009,'C10 Entry Sheet'!$A$16:$K$1015,8,FALSE))</f>
        <v xml:space="preserve"> </v>
      </c>
      <c r="J1009" s="205" t="str">
        <f ca="1">IF(($B1009=" ")," ",VLOOKUP($B1009,'C10 Entry Sheet'!$A$16:$K$1015,9,FALSE))</f>
        <v xml:space="preserve"> </v>
      </c>
      <c r="K1009" s="205" t="str">
        <f ca="1">IF(($B1009=" ")," ",VLOOKUP($B1009,'C10 Entry Sheet'!$A$16:$K$1015,10,FALSE))</f>
        <v xml:space="preserve"> </v>
      </c>
      <c r="L1009" s="209" t="str">
        <f t="shared" ca="1" si="38"/>
        <v/>
      </c>
      <c r="M1009" s="318" t="str">
        <f t="shared" ca="1" si="38"/>
        <v/>
      </c>
      <c r="N1009" s="322" t="str">
        <f ca="1">IF(($B1009=" ")," ",VLOOKUP($B1009,'C10 Entry Sheet'!$A$16:$K$1015,11,FALSE))</f>
        <v xml:space="preserve"> </v>
      </c>
    </row>
    <row r="1010" spans="1:14" ht="21.75" hidden="1" customHeight="1">
      <c r="A1010" s="311">
        <f t="shared" si="37"/>
        <v>994</v>
      </c>
      <c r="B1010" s="202" t="str">
        <f ca="1">IF(ISBLANK('C10 Entry Sheet'!A1009)," ",CELL("contents",'C10 Entry Sheet'!A1009))</f>
        <v xml:space="preserve"> </v>
      </c>
      <c r="C1010" s="203" t="str">
        <f ca="1">IF(($B1010=" ")," ",VLOOKUP($B1010,'C10 Entry Sheet'!$A$16:$K$1015,2,FALSE))</f>
        <v xml:space="preserve"> </v>
      </c>
      <c r="D1010" s="203" t="str">
        <f ca="1">IF(($B1010=" ")," ",VLOOKUP($B1010,'C10 Entry Sheet'!$A$16:$K$1015,3,FALSE))</f>
        <v xml:space="preserve"> </v>
      </c>
      <c r="E1010" s="204" t="str">
        <f ca="1">IF(($B1010=" ")," ",VLOOKUP($B1010,'C10 Entry Sheet'!$A$16:$K$1015,6,FALSE))</f>
        <v xml:space="preserve"> </v>
      </c>
      <c r="F1010" s="204" t="str">
        <f ca="1">IF(($B1010=" ")," ",VLOOKUP($B1010,'C10 Entry Sheet'!$A$16:$K$1015,4,FALSE))</f>
        <v xml:space="preserve"> </v>
      </c>
      <c r="G1010" s="204" t="str">
        <f ca="1">IF(($B1010=" ")," ",VLOOKUP($B1010,'C10 Entry Sheet'!$A$16:$K$1015,5,FALSE))</f>
        <v xml:space="preserve"> </v>
      </c>
      <c r="H1010" s="209" t="str">
        <f ca="1">IF(($B1010=" "),"",VLOOKUP($B1010,'C10 Entry Sheet'!$A$16:$K$1015,7,FALSE))</f>
        <v/>
      </c>
      <c r="I1010" s="205" t="str">
        <f ca="1">IF(($B1010=" ")," ",VLOOKUP($B1010,'C10 Entry Sheet'!$A$16:$K$1015,8,FALSE))</f>
        <v xml:space="preserve"> </v>
      </c>
      <c r="J1010" s="205" t="str">
        <f ca="1">IF(($B1010=" ")," ",VLOOKUP($B1010,'C10 Entry Sheet'!$A$16:$K$1015,9,FALSE))</f>
        <v xml:space="preserve"> </v>
      </c>
      <c r="K1010" s="205" t="str">
        <f ca="1">IF(($B1010=" ")," ",VLOOKUP($B1010,'C10 Entry Sheet'!$A$16:$K$1015,10,FALSE))</f>
        <v xml:space="preserve"> </v>
      </c>
      <c r="L1010" s="209" t="str">
        <f t="shared" ca="1" si="38"/>
        <v/>
      </c>
      <c r="M1010" s="318" t="str">
        <f t="shared" ca="1" si="38"/>
        <v/>
      </c>
      <c r="N1010" s="322" t="str">
        <f ca="1">IF(($B1010=" ")," ",VLOOKUP($B1010,'C10 Entry Sheet'!$A$16:$K$1015,11,FALSE))</f>
        <v xml:space="preserve"> </v>
      </c>
    </row>
    <row r="1011" spans="1:14" ht="21.75" hidden="1" customHeight="1">
      <c r="A1011" s="311">
        <f t="shared" si="37"/>
        <v>995</v>
      </c>
      <c r="B1011" s="202" t="str">
        <f ca="1">IF(ISBLANK('C10 Entry Sheet'!A1010)," ",CELL("contents",'C10 Entry Sheet'!A1010))</f>
        <v xml:space="preserve"> </v>
      </c>
      <c r="C1011" s="203" t="str">
        <f ca="1">IF(($B1011=" ")," ",VLOOKUP($B1011,'C10 Entry Sheet'!$A$16:$K$1015,2,FALSE))</f>
        <v xml:space="preserve"> </v>
      </c>
      <c r="D1011" s="203" t="str">
        <f ca="1">IF(($B1011=" ")," ",VLOOKUP($B1011,'C10 Entry Sheet'!$A$16:$K$1015,3,FALSE))</f>
        <v xml:space="preserve"> </v>
      </c>
      <c r="E1011" s="204" t="str">
        <f ca="1">IF(($B1011=" ")," ",VLOOKUP($B1011,'C10 Entry Sheet'!$A$16:$K$1015,6,FALSE))</f>
        <v xml:space="preserve"> </v>
      </c>
      <c r="F1011" s="204" t="str">
        <f ca="1">IF(($B1011=" ")," ",VLOOKUP($B1011,'C10 Entry Sheet'!$A$16:$K$1015,4,FALSE))</f>
        <v xml:space="preserve"> </v>
      </c>
      <c r="G1011" s="204" t="str">
        <f ca="1">IF(($B1011=" ")," ",VLOOKUP($B1011,'C10 Entry Sheet'!$A$16:$K$1015,5,FALSE))</f>
        <v xml:space="preserve"> </v>
      </c>
      <c r="H1011" s="209" t="str">
        <f ca="1">IF(($B1011=" "),"",VLOOKUP($B1011,'C10 Entry Sheet'!$A$16:$K$1015,7,FALSE))</f>
        <v/>
      </c>
      <c r="I1011" s="205" t="str">
        <f ca="1">IF(($B1011=" ")," ",VLOOKUP($B1011,'C10 Entry Sheet'!$A$16:$K$1015,8,FALSE))</f>
        <v xml:space="preserve"> </v>
      </c>
      <c r="J1011" s="205" t="str">
        <f ca="1">IF(($B1011=" ")," ",VLOOKUP($B1011,'C10 Entry Sheet'!$A$16:$K$1015,9,FALSE))</f>
        <v xml:space="preserve"> </v>
      </c>
      <c r="K1011" s="205" t="str">
        <f ca="1">IF(($B1011=" ")," ",VLOOKUP($B1011,'C10 Entry Sheet'!$A$16:$K$1015,10,FALSE))</f>
        <v xml:space="preserve"> </v>
      </c>
      <c r="L1011" s="209" t="str">
        <f t="shared" ca="1" si="38"/>
        <v/>
      </c>
      <c r="M1011" s="318" t="str">
        <f t="shared" ca="1" si="38"/>
        <v/>
      </c>
      <c r="N1011" s="322" t="str">
        <f ca="1">IF(($B1011=" ")," ",VLOOKUP($B1011,'C10 Entry Sheet'!$A$16:$K$1015,11,FALSE))</f>
        <v xml:space="preserve"> </v>
      </c>
    </row>
    <row r="1012" spans="1:14" ht="21.75" hidden="1" customHeight="1">
      <c r="A1012" s="311">
        <f t="shared" si="37"/>
        <v>996</v>
      </c>
      <c r="B1012" s="202" t="str">
        <f ca="1">IF(ISBLANK('C10 Entry Sheet'!A1011)," ",CELL("contents",'C10 Entry Sheet'!A1011))</f>
        <v xml:space="preserve"> </v>
      </c>
      <c r="C1012" s="203" t="str">
        <f ca="1">IF(($B1012=" ")," ",VLOOKUP($B1012,'C10 Entry Sheet'!$A$16:$K$1015,2,FALSE))</f>
        <v xml:space="preserve"> </v>
      </c>
      <c r="D1012" s="203" t="str">
        <f ca="1">IF(($B1012=" ")," ",VLOOKUP($B1012,'C10 Entry Sheet'!$A$16:$K$1015,3,FALSE))</f>
        <v xml:space="preserve"> </v>
      </c>
      <c r="E1012" s="204" t="str">
        <f ca="1">IF(($B1012=" ")," ",VLOOKUP($B1012,'C10 Entry Sheet'!$A$16:$K$1015,6,FALSE))</f>
        <v xml:space="preserve"> </v>
      </c>
      <c r="F1012" s="204" t="str">
        <f ca="1">IF(($B1012=" ")," ",VLOOKUP($B1012,'C10 Entry Sheet'!$A$16:$K$1015,4,FALSE))</f>
        <v xml:space="preserve"> </v>
      </c>
      <c r="G1012" s="204" t="str">
        <f ca="1">IF(($B1012=" ")," ",VLOOKUP($B1012,'C10 Entry Sheet'!$A$16:$K$1015,5,FALSE))</f>
        <v xml:space="preserve"> </v>
      </c>
      <c r="H1012" s="209" t="str">
        <f ca="1">IF(($B1012=" "),"",VLOOKUP($B1012,'C10 Entry Sheet'!$A$16:$K$1015,7,FALSE))</f>
        <v/>
      </c>
      <c r="I1012" s="205" t="str">
        <f ca="1">IF(($B1012=" ")," ",VLOOKUP($B1012,'C10 Entry Sheet'!$A$16:$K$1015,8,FALSE))</f>
        <v xml:space="preserve"> </v>
      </c>
      <c r="J1012" s="205" t="str">
        <f ca="1">IF(($B1012=" ")," ",VLOOKUP($B1012,'C10 Entry Sheet'!$A$16:$K$1015,9,FALSE))</f>
        <v xml:space="preserve"> </v>
      </c>
      <c r="K1012" s="205" t="str">
        <f ca="1">IF(($B1012=" ")," ",VLOOKUP($B1012,'C10 Entry Sheet'!$A$16:$K$1015,10,FALSE))</f>
        <v xml:space="preserve"> </v>
      </c>
      <c r="L1012" s="209" t="str">
        <f t="shared" ca="1" si="38"/>
        <v/>
      </c>
      <c r="M1012" s="318" t="str">
        <f t="shared" ca="1" si="38"/>
        <v/>
      </c>
      <c r="N1012" s="322" t="str">
        <f ca="1">IF(($B1012=" ")," ",VLOOKUP($B1012,'C10 Entry Sheet'!$A$16:$K$1015,11,FALSE))</f>
        <v xml:space="preserve"> </v>
      </c>
    </row>
    <row r="1013" spans="1:14" ht="21.75" hidden="1" customHeight="1">
      <c r="A1013" s="311">
        <f>SUM(A1012+1)</f>
        <v>997</v>
      </c>
      <c r="B1013" s="202" t="str">
        <f ca="1">IF(ISBLANK('C10 Entry Sheet'!A1012)," ",CELL("contents",'C10 Entry Sheet'!A1012))</f>
        <v xml:space="preserve"> </v>
      </c>
      <c r="C1013" s="203" t="str">
        <f ca="1">IF(($B1013=" ")," ",VLOOKUP($B1013,'C10 Entry Sheet'!$A$16:$K$1015,2,FALSE))</f>
        <v xml:space="preserve"> </v>
      </c>
      <c r="D1013" s="203" t="str">
        <f ca="1">IF(($B1013=" ")," ",VLOOKUP($B1013,'C10 Entry Sheet'!$A$16:$K$1015,3,FALSE))</f>
        <v xml:space="preserve"> </v>
      </c>
      <c r="E1013" s="204" t="str">
        <f ca="1">IF(($B1013=" ")," ",VLOOKUP($B1013,'C10 Entry Sheet'!$A$16:$K$1015,6,FALSE))</f>
        <v xml:space="preserve"> </v>
      </c>
      <c r="F1013" s="204" t="str">
        <f ca="1">IF(($B1013=" ")," ",VLOOKUP($B1013,'C10 Entry Sheet'!$A$16:$K$1015,4,FALSE))</f>
        <v xml:space="preserve"> </v>
      </c>
      <c r="G1013" s="204" t="str">
        <f ca="1">IF(($B1013=" ")," ",VLOOKUP($B1013,'C10 Entry Sheet'!$A$16:$K$1015,5,FALSE))</f>
        <v xml:space="preserve"> </v>
      </c>
      <c r="H1013" s="209" t="str">
        <f ca="1">IF(($B1013=" "),"",VLOOKUP($B1013,'C10 Entry Sheet'!$A$16:$K$1015,7,FALSE))</f>
        <v/>
      </c>
      <c r="I1013" s="205" t="str">
        <f ca="1">IF(($B1013=" ")," ",VLOOKUP($B1013,'C10 Entry Sheet'!$A$16:$K$1015,8,FALSE))</f>
        <v xml:space="preserve"> </v>
      </c>
      <c r="J1013" s="205" t="str">
        <f ca="1">IF(($B1013=" ")," ",VLOOKUP($B1013,'C10 Entry Sheet'!$A$16:$K$1015,9,FALSE))</f>
        <v xml:space="preserve"> </v>
      </c>
      <c r="K1013" s="205" t="str">
        <f ca="1">IF(($B1013=" ")," ",VLOOKUP($B1013,'C10 Entry Sheet'!$A$16:$K$1015,10,FALSE))</f>
        <v xml:space="preserve"> </v>
      </c>
      <c r="L1013" s="209" t="str">
        <f t="shared" ca="1" si="38"/>
        <v/>
      </c>
      <c r="M1013" s="318" t="str">
        <f t="shared" ca="1" si="38"/>
        <v/>
      </c>
      <c r="N1013" s="322" t="str">
        <f ca="1">IF(($B1013=" ")," ",VLOOKUP($B1013,'C10 Entry Sheet'!$A$16:$K$1015,11,FALSE))</f>
        <v xml:space="preserve"> </v>
      </c>
    </row>
    <row r="1014" spans="1:14" ht="21.75" hidden="1" customHeight="1">
      <c r="A1014" s="311">
        <f>SUM(A1013+1)</f>
        <v>998</v>
      </c>
      <c r="B1014" s="202" t="str">
        <f ca="1">IF(ISBLANK('C10 Entry Sheet'!A1013)," ",CELL("contents",'C10 Entry Sheet'!A1013))</f>
        <v xml:space="preserve"> </v>
      </c>
      <c r="C1014" s="203" t="str">
        <f ca="1">IF(($B1014=" ")," ",VLOOKUP($B1014,'C10 Entry Sheet'!$A$16:$K$1015,2,FALSE))</f>
        <v xml:space="preserve"> </v>
      </c>
      <c r="D1014" s="203" t="str">
        <f ca="1">IF(($B1014=" ")," ",VLOOKUP($B1014,'C10 Entry Sheet'!$A$16:$K$1015,3,FALSE))</f>
        <v xml:space="preserve"> </v>
      </c>
      <c r="E1014" s="204" t="str">
        <f ca="1">IF(($B1014=" ")," ",VLOOKUP($B1014,'C10 Entry Sheet'!$A$16:$K$1015,6,FALSE))</f>
        <v xml:space="preserve"> </v>
      </c>
      <c r="F1014" s="204" t="str">
        <f ca="1">IF(($B1014=" ")," ",VLOOKUP($B1014,'C10 Entry Sheet'!$A$16:$K$1015,4,FALSE))</f>
        <v xml:space="preserve"> </v>
      </c>
      <c r="G1014" s="204" t="str">
        <f ca="1">IF(($B1014=" ")," ",VLOOKUP($B1014,'C10 Entry Sheet'!$A$16:$K$1015,5,FALSE))</f>
        <v xml:space="preserve"> </v>
      </c>
      <c r="H1014" s="209" t="str">
        <f ca="1">IF(($B1014=" "),"",VLOOKUP($B1014,'C10 Entry Sheet'!$A$16:$K$1015,7,FALSE))</f>
        <v/>
      </c>
      <c r="I1014" s="205" t="str">
        <f ca="1">IF(($B1014=" ")," ",VLOOKUP($B1014,'C10 Entry Sheet'!$A$16:$K$1015,8,FALSE))</f>
        <v xml:space="preserve"> </v>
      </c>
      <c r="J1014" s="205" t="str">
        <f ca="1">IF(($B1014=" ")," ",VLOOKUP($B1014,'C10 Entry Sheet'!$A$16:$K$1015,9,FALSE))</f>
        <v xml:space="preserve"> </v>
      </c>
      <c r="K1014" s="205" t="str">
        <f ca="1">IF(($B1014=" ")," ",VLOOKUP($B1014,'C10 Entry Sheet'!$A$16:$K$1015,10,FALSE))</f>
        <v xml:space="preserve"> </v>
      </c>
      <c r="L1014" s="209" t="str">
        <f t="shared" ca="1" si="38"/>
        <v/>
      </c>
      <c r="M1014" s="318" t="str">
        <f t="shared" ca="1" si="38"/>
        <v/>
      </c>
      <c r="N1014" s="322" t="str">
        <f ca="1">IF(($B1014=" ")," ",VLOOKUP($B1014,'C10 Entry Sheet'!$A$16:$K$1015,11,FALSE))</f>
        <v xml:space="preserve"> </v>
      </c>
    </row>
    <row r="1015" spans="1:14" ht="21.75" hidden="1" customHeight="1">
      <c r="A1015" s="311">
        <f>SUM(A1014+1)</f>
        <v>999</v>
      </c>
      <c r="B1015" s="202" t="str">
        <f ca="1">IF(ISBLANK('C10 Entry Sheet'!A1014)," ",CELL("contents",'C10 Entry Sheet'!A1014))</f>
        <v xml:space="preserve"> </v>
      </c>
      <c r="C1015" s="203" t="str">
        <f ca="1">IF(($B1015=" ")," ",VLOOKUP($B1015,'C10 Entry Sheet'!$A$16:$K$1015,2,FALSE))</f>
        <v xml:space="preserve"> </v>
      </c>
      <c r="D1015" s="203" t="str">
        <f ca="1">IF(($B1015=" ")," ",VLOOKUP($B1015,'C10 Entry Sheet'!$A$16:$K$1015,3,FALSE))</f>
        <v xml:space="preserve"> </v>
      </c>
      <c r="E1015" s="204" t="str">
        <f ca="1">IF(($B1015=" ")," ",VLOOKUP($B1015,'C10 Entry Sheet'!$A$16:$K$1015,6,FALSE))</f>
        <v xml:space="preserve"> </v>
      </c>
      <c r="F1015" s="204" t="str">
        <f ca="1">IF(($B1015=" ")," ",VLOOKUP($B1015,'C10 Entry Sheet'!$A$16:$K$1015,4,FALSE))</f>
        <v xml:space="preserve"> </v>
      </c>
      <c r="G1015" s="204" t="str">
        <f ca="1">IF(($B1015=" ")," ",VLOOKUP($B1015,'C10 Entry Sheet'!$A$16:$K$1015,5,FALSE))</f>
        <v xml:space="preserve"> </v>
      </c>
      <c r="H1015" s="209" t="str">
        <f ca="1">IF(($B1015=" "),"",VLOOKUP($B1015,'C10 Entry Sheet'!$A$16:$K$1015,7,FALSE))</f>
        <v/>
      </c>
      <c r="I1015" s="205" t="str">
        <f ca="1">IF(($B1015=" ")," ",VLOOKUP($B1015,'C10 Entry Sheet'!$A$16:$K$1015,8,FALSE))</f>
        <v xml:space="preserve"> </v>
      </c>
      <c r="J1015" s="205" t="str">
        <f ca="1">IF(($B1015=" ")," ",VLOOKUP($B1015,'C10 Entry Sheet'!$A$16:$K$1015,9,FALSE))</f>
        <v xml:space="preserve"> </v>
      </c>
      <c r="K1015" s="205" t="str">
        <f ca="1">IF(($B1015=" ")," ",VLOOKUP($B1015,'C10 Entry Sheet'!$A$16:$K$1015,10,FALSE))</f>
        <v xml:space="preserve"> </v>
      </c>
      <c r="L1015" s="209" t="str">
        <f t="shared" ca="1" si="38"/>
        <v/>
      </c>
      <c r="M1015" s="318" t="str">
        <f t="shared" ca="1" si="38"/>
        <v/>
      </c>
      <c r="N1015" s="322" t="str">
        <f ca="1">IF(($B1015=" ")," ",VLOOKUP($B1015,'C10 Entry Sheet'!$A$16:$K$1015,11,FALSE))</f>
        <v xml:space="preserve"> </v>
      </c>
    </row>
    <row r="1016" spans="1:14" ht="21.75" hidden="1" customHeight="1" thickBot="1">
      <c r="A1016" s="311">
        <f>SUM(A1015+1)</f>
        <v>1000</v>
      </c>
      <c r="B1016" s="202" t="str">
        <f ca="1">IF(ISBLANK('C10 Entry Sheet'!A1015)," ",CELL("contents",'C10 Entry Sheet'!A1015))</f>
        <v xml:space="preserve"> </v>
      </c>
      <c r="C1016" s="203" t="str">
        <f ca="1">IF(($B1016=" ")," ",VLOOKUP($B1016,'C10 Entry Sheet'!$A$16:$K$1015,2,FALSE))</f>
        <v xml:space="preserve"> </v>
      </c>
      <c r="D1016" s="203" t="str">
        <f ca="1">IF(($B1016=" ")," ",VLOOKUP($B1016,'C10 Entry Sheet'!$A$16:$K$1015,3,FALSE))</f>
        <v xml:space="preserve"> </v>
      </c>
      <c r="E1016" s="204" t="str">
        <f ca="1">IF(($B1016=" ")," ",VLOOKUP($B1016,'C10 Entry Sheet'!$A$16:$K$1015,6,FALSE))</f>
        <v xml:space="preserve"> </v>
      </c>
      <c r="F1016" s="204" t="str">
        <f ca="1">IF(($B1016=" ")," ",VLOOKUP($B1016,'C10 Entry Sheet'!$A$16:$K$1015,4,FALSE))</f>
        <v xml:space="preserve"> </v>
      </c>
      <c r="G1016" s="204" t="str">
        <f ca="1">IF(($B1016=" ")," ",VLOOKUP($B1016,'C10 Entry Sheet'!$A$16:$K$1015,5,FALSE))</f>
        <v xml:space="preserve"> </v>
      </c>
      <c r="H1016" s="209" t="str">
        <f ca="1">IF(($B1016=" "),"",VLOOKUP($B1016,'C10 Entry Sheet'!$A$16:$K$1015,7,FALSE))</f>
        <v/>
      </c>
      <c r="I1016" s="205" t="str">
        <f ca="1">IF(($B1016=" ")," ",VLOOKUP($B1016,'C10 Entry Sheet'!$A$16:$K$1015,8,FALSE))</f>
        <v xml:space="preserve"> </v>
      </c>
      <c r="J1016" s="205" t="str">
        <f ca="1">IF(($B1016=" ")," ",VLOOKUP($B1016,'C10 Entry Sheet'!$A$16:$K$1015,9,FALSE))</f>
        <v xml:space="preserve"> </v>
      </c>
      <c r="K1016" s="205" t="str">
        <f ca="1">IF(($B1016=" ")," ",VLOOKUP($B1016,'C10 Entry Sheet'!$A$16:$K$1015,10,FALSE))</f>
        <v xml:space="preserve"> </v>
      </c>
      <c r="L1016" s="209" t="str">
        <f t="shared" ca="1" si="38"/>
        <v/>
      </c>
      <c r="M1016" s="318" t="str">
        <f t="shared" ca="1" si="38"/>
        <v/>
      </c>
      <c r="N1016" s="322" t="str">
        <f ca="1">IF(($B1016=" ")," ",VLOOKUP($B1016,'C10 Entry Sheet'!$A$16:$K$1015,11,FALSE))</f>
        <v xml:space="preserve"> </v>
      </c>
    </row>
    <row r="1017" spans="1:14" s="206" customFormat="1" ht="24.95" customHeight="1" thickTop="1" thickBot="1">
      <c r="A1017" s="207"/>
      <c r="B1017" s="202"/>
      <c r="C1017" s="203"/>
      <c r="D1017" s="203"/>
      <c r="E1017" s="312"/>
      <c r="F1017" s="312"/>
      <c r="G1017" s="312"/>
      <c r="H1017" s="313" t="s">
        <v>49</v>
      </c>
      <c r="I1017" s="314">
        <f ca="1">SUM(I17:I1016)</f>
        <v>4050</v>
      </c>
      <c r="J1017" s="314">
        <f ca="1">SUM(J17:J1016)</f>
        <v>168.08</v>
      </c>
      <c r="K1017" s="314">
        <f ca="1">SUM(K17:K1016)</f>
        <v>249.08</v>
      </c>
      <c r="L1017" s="315">
        <f>IF(($B1017=" "),"",0)</f>
        <v>0</v>
      </c>
      <c r="M1017" s="316">
        <f>IF(($B1017=" "),"",0)</f>
        <v>0</v>
      </c>
      <c r="N1017" s="317">
        <f ca="1">SUM(N17:N1016)</f>
        <v>417.16</v>
      </c>
    </row>
    <row r="1018" spans="1:14" ht="13.5" thickTop="1"/>
    <row r="1019" spans="1:14" ht="17.25" customHeight="1"/>
    <row r="1020" spans="1:14" ht="16.5" customHeight="1"/>
  </sheetData>
  <sheetProtection password="D234" sheet="1" objects="1" scenarios="1" selectLockedCells="1"/>
  <dataConsolidate link="1"/>
  <mergeCells count="13">
    <mergeCell ref="A1:N2"/>
    <mergeCell ref="A3:N3"/>
    <mergeCell ref="B15:B16"/>
    <mergeCell ref="C15:D15"/>
    <mergeCell ref="G15:G16"/>
    <mergeCell ref="C5:F5"/>
    <mergeCell ref="C6:F6"/>
    <mergeCell ref="C7:F7"/>
    <mergeCell ref="C8:F8"/>
    <mergeCell ref="C9:F9"/>
    <mergeCell ref="I15:K15"/>
    <mergeCell ref="A14:N14"/>
    <mergeCell ref="J5:K5"/>
  </mergeCells>
  <phoneticPr fontId="0" type="noConversion"/>
  <conditionalFormatting sqref="N17:N1016 J17:K1016">
    <cfRule type="expression" dxfId="0" priority="1">
      <formula>ISTEXT(J17)</formula>
    </cfRule>
  </conditionalFormatting>
  <printOptions horizontalCentered="1"/>
  <pageMargins left="3.937007874015748E-2" right="3.937007874015748E-2" top="0.23622047244094491" bottom="0.74803149606299213" header="0.51181102362204722" footer="0.23622047244094491"/>
  <pageSetup scale="75" orientation="landscape" r:id="rId1"/>
  <headerFooter alignWithMargins="0">
    <oddFooter>&amp;LForm &amp;"Arial,Bold"C.10(a)&amp;"Arial,Regular" &amp;"Arial,Bold"Non-Hospitality &amp;"Arial,Regular"(Revised 18/11/2014)&amp;CPage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000"/>
  <sheetViews>
    <sheetView workbookViewId="0">
      <selection activeCell="K2" sqref="K2"/>
    </sheetView>
  </sheetViews>
  <sheetFormatPr defaultColWidth="9.140625" defaultRowHeight="12.75"/>
  <cols>
    <col min="1" max="1" width="2.28515625" style="61" customWidth="1"/>
    <col min="2" max="2" width="9" style="61" customWidth="1"/>
    <col min="3" max="3" width="5" style="160" bestFit="1" customWidth="1"/>
    <col min="4" max="4" width="7" style="61" customWidth="1"/>
    <col min="5" max="5" width="7" style="161" customWidth="1"/>
    <col min="6" max="6" width="2" style="61" customWidth="1"/>
    <col min="7" max="7" width="10" style="86" hidden="1" customWidth="1"/>
    <col min="8" max="8" width="18.28515625" style="61" customWidth="1"/>
    <col min="9" max="9" width="15.7109375" style="61" customWidth="1"/>
    <col min="10" max="10" width="9.28515625" style="61" customWidth="1"/>
    <col min="11" max="11" width="6.7109375" style="61" customWidth="1"/>
    <col min="12" max="12" width="6" style="61" customWidth="1"/>
    <col min="13" max="13" width="2" style="61" customWidth="1"/>
    <col min="14" max="14" width="2.5703125" style="61" customWidth="1"/>
    <col min="15" max="16384" width="9.140625" style="61"/>
  </cols>
  <sheetData>
    <row r="1" spans="1:14">
      <c r="A1" s="153" t="str">
        <f>IF('C10 Entry Sheet'!$BS16="N"," ","R")</f>
        <v>R</v>
      </c>
      <c r="B1" s="153" t="str">
        <f>IF('C10 Entry Sheet'!$BS16="N"," ","00000000")</f>
        <v>00000000</v>
      </c>
      <c r="C1" s="154">
        <f ca="1">IF('C10 Entry Sheet'!$BS16="N"," ",CELL("contents",'C10 Entry Sheet'!$AH$10))</f>
        <v>45474</v>
      </c>
      <c r="D1" s="153" t="str">
        <f ca="1">IF('C10 Entry Sheet'!$BS16="N"," ","000"&amp;IF(LEN('C10 Entry Sheet'!$C$5)&lt;=6,"000",REPT("0",3-(LEN('C10 Entry Sheet'!$C$5)-6))&amp;LEFT(CELL("contents",'C10 Entry Sheet'!$C$5),LEN('C10 Entry Sheet'!$C$5)-6)))</f>
        <v>000000</v>
      </c>
      <c r="E1" s="155">
        <f ca="1">IF('C10 Entry Sheet'!$BS16="N"," ",IF(LEN('C10 Entry Sheet'!$C$5)&lt;=6,CELL("contents",'C10 Entry Sheet'!$C$5),RIGHT(CELL("contents",'C10 Entry Sheet'!$C$5),6)))</f>
        <v>12345</v>
      </c>
      <c r="F1" s="153" t="str">
        <f>IF('C10 Entry Sheet'!$BS16="N"," ","0")</f>
        <v>0</v>
      </c>
      <c r="G1" s="156">
        <f ca="1">IF('C10 Entry Sheet'!$BS16="N"," ",CELL("contents",'C10 Entry Sheet'!$A16))</f>
        <v>11867485</v>
      </c>
      <c r="H1" s="157" t="str">
        <f ca="1">IF(($G1=" ")," ",VLOOKUP($G1,'C10 Entry Sheet'!$A$16:$K$1015,2,FALSE))</f>
        <v>PRATT</v>
      </c>
      <c r="I1" s="157" t="str">
        <f ca="1">IF(($G1=" ")," ",VLOOKUP($G1,'C10 Entry Sheet'!$A$16:$K$1015,3,FALSE))</f>
        <v>JAMES</v>
      </c>
      <c r="J1" s="153">
        <f ca="1">IF('C10 Entry Sheet'!$BS16="N"," ",CELL("contents",'C10 Entry Sheet'!$A16))</f>
        <v>11867485</v>
      </c>
      <c r="K1" s="158">
        <f ca="1">IF(($G1=" ")," ",VLOOKUP($G1,'C10 Entry Sheet'!$A$16:$K$1015,8,FALSE))</f>
        <v>4050</v>
      </c>
      <c r="L1" s="110">
        <f ca="1">IF(($G1=" ")," ",(VLOOKUP($G1,'C10 Entry Sheet'!$A$16:$K$1015,11,FALSE)*100))</f>
        <v>41716</v>
      </c>
      <c r="M1" s="159">
        <f ca="1">IF(($G1=" ")," ",VLOOKUP($G1,'C10 Entry Sheet'!$A$16:$K$1015,6,FALSE))</f>
        <v>5</v>
      </c>
      <c r="N1" s="159" t="str">
        <f ca="1">IF(($G1=" ")," ",VLOOKUP($G1,'C10 Entry Sheet'!$A$16:$K$1015,5,FALSE))</f>
        <v>W</v>
      </c>
    </row>
    <row r="2" spans="1:14">
      <c r="A2" s="153" t="str">
        <f>IF('C10 Entry Sheet'!$BS17="N"," ","R")</f>
        <v xml:space="preserve"> </v>
      </c>
      <c r="B2" s="153" t="str">
        <f>IF('C10 Entry Sheet'!$BS17="N"," ","00000000")</f>
        <v xml:space="preserve"> </v>
      </c>
      <c r="C2" s="154" t="str">
        <f ca="1">IF('C10 Entry Sheet'!$BS17="N"," ",CELL("contents",'C10 Entry Sheet'!$AH$10))</f>
        <v xml:space="preserve"> </v>
      </c>
      <c r="D2" s="153" t="str">
        <f ca="1">IF('C10 Entry Sheet'!$BS17="N"," ","000"&amp;IF(LEN('C10 Entry Sheet'!$C$5)&lt;=6,"000",REPT("0",3-(LEN('C10 Entry Sheet'!$C$5)-6))&amp;LEFT(CELL("contents",'C10 Entry Sheet'!$C$5),LEN('C10 Entry Sheet'!$C$5)-6)))</f>
        <v xml:space="preserve"> </v>
      </c>
      <c r="E2" s="155" t="str">
        <f ca="1">IF('C10 Entry Sheet'!$BS17="N"," ",IF(LEN('C10 Entry Sheet'!$C$5)&lt;=6,CELL("contents",'C10 Entry Sheet'!$C$5),RIGHT(CELL("contents",'C10 Entry Sheet'!$C$5),6)))</f>
        <v xml:space="preserve"> </v>
      </c>
      <c r="F2" s="153" t="str">
        <f>IF('C10 Entry Sheet'!$BS17="N"," ","0")</f>
        <v xml:space="preserve"> </v>
      </c>
      <c r="G2" s="156" t="str">
        <f ca="1">IF('C10 Entry Sheet'!$BS17="N"," ",CELL("contents",'C10 Entry Sheet'!$A17))</f>
        <v xml:space="preserve"> </v>
      </c>
      <c r="H2" s="157" t="str">
        <f ca="1">IF(($G2=" ")," ",VLOOKUP($G2,'C10 Entry Sheet'!$A$16:$K$1015,2,FALSE))</f>
        <v xml:space="preserve"> </v>
      </c>
      <c r="I2" s="157" t="str">
        <f ca="1">IF(($G2=" ")," ",VLOOKUP($G2,'C10 Entry Sheet'!$A$16:$K$1015,3,FALSE))</f>
        <v xml:space="preserve"> </v>
      </c>
      <c r="J2" s="153" t="str">
        <f ca="1">IF('C10 Entry Sheet'!$BS17="N"," ",CELL("contents",'C10 Entry Sheet'!$A17))</f>
        <v xml:space="preserve"> </v>
      </c>
      <c r="K2" s="158" t="str">
        <f ca="1">IF(($G2=" ")," ",VLOOKUP($G2,'C10 Entry Sheet'!$A$16:$K$1015,8,FALSE))</f>
        <v xml:space="preserve"> </v>
      </c>
      <c r="L2" s="110" t="str">
        <f ca="1">IF(($G2=" ")," ",(VLOOKUP($G2,'C10 Entry Sheet'!$A$16:$K$1015,11,FALSE)*100))</f>
        <v xml:space="preserve"> </v>
      </c>
      <c r="M2" s="159" t="str">
        <f ca="1">IF(($G2=" ")," ",VLOOKUP($G2,'C10 Entry Sheet'!$A$16:$K$1015,6,FALSE))</f>
        <v xml:space="preserve"> </v>
      </c>
      <c r="N2" s="159" t="str">
        <f ca="1">IF(($G2=" ")," ",VLOOKUP($G2,'C10 Entry Sheet'!$A$16:$K$1015,5,FALSE))</f>
        <v xml:space="preserve"> </v>
      </c>
    </row>
    <row r="3" spans="1:14">
      <c r="A3" s="153" t="str">
        <f>IF('C10 Entry Sheet'!$BS18="N"," ","R")</f>
        <v xml:space="preserve"> </v>
      </c>
      <c r="B3" s="153" t="str">
        <f>IF('C10 Entry Sheet'!$BS18="N"," ","00000000")</f>
        <v xml:space="preserve"> </v>
      </c>
      <c r="C3" s="154" t="str">
        <f ca="1">IF('C10 Entry Sheet'!$BS18="N"," ",CELL("contents",'C10 Entry Sheet'!$AH$10))</f>
        <v xml:space="preserve"> </v>
      </c>
      <c r="D3" s="153" t="str">
        <f ca="1">IF('C10 Entry Sheet'!$BS18="N"," ","000"&amp;IF(LEN('C10 Entry Sheet'!$C$5)&lt;=6,"000",REPT("0",3-(LEN('C10 Entry Sheet'!$C$5)-6))&amp;LEFT(CELL("contents",'C10 Entry Sheet'!$C$5),LEN('C10 Entry Sheet'!$C$5)-6)))</f>
        <v xml:space="preserve"> </v>
      </c>
      <c r="E3" s="155" t="str">
        <f ca="1">IF('C10 Entry Sheet'!$BS18="N"," ",IF(LEN('C10 Entry Sheet'!$C$5)&lt;=6,CELL("contents",'C10 Entry Sheet'!$C$5),RIGHT(CELL("contents",'C10 Entry Sheet'!$C$5),6)))</f>
        <v xml:space="preserve"> </v>
      </c>
      <c r="F3" s="153" t="str">
        <f>IF('C10 Entry Sheet'!$BS18="N"," ","0")</f>
        <v xml:space="preserve"> </v>
      </c>
      <c r="G3" s="156" t="str">
        <f ca="1">IF('C10 Entry Sheet'!$BS18="N"," ",CELL("contents",'C10 Entry Sheet'!$A18))</f>
        <v xml:space="preserve"> </v>
      </c>
      <c r="H3" s="157" t="str">
        <f ca="1">IF(($G3=" ")," ",VLOOKUP($G3,'C10 Entry Sheet'!$A$16:$K$1015,2,FALSE))</f>
        <v xml:space="preserve"> </v>
      </c>
      <c r="I3" s="157" t="str">
        <f ca="1">IF(($G3=" ")," ",VLOOKUP($G3,'C10 Entry Sheet'!$A$16:$K$1015,3,FALSE))</f>
        <v xml:space="preserve"> </v>
      </c>
      <c r="J3" s="153" t="str">
        <f ca="1">IF('C10 Entry Sheet'!$BS18="N"," ",CELL("contents",'C10 Entry Sheet'!$A18))</f>
        <v xml:space="preserve"> </v>
      </c>
      <c r="K3" s="158" t="str">
        <f ca="1">IF(($G3=" ")," ",VLOOKUP($G3,'C10 Entry Sheet'!$A$16:$K$1015,8,FALSE))</f>
        <v xml:space="preserve"> </v>
      </c>
      <c r="L3" s="110" t="str">
        <f ca="1">IF(($G3=" ")," ",(VLOOKUP($G3,'C10 Entry Sheet'!$A$16:$K$1015,11,FALSE)*100))</f>
        <v xml:space="preserve"> </v>
      </c>
      <c r="M3" s="159" t="str">
        <f ca="1">IF(($G3=" ")," ",VLOOKUP($G3,'C10 Entry Sheet'!$A$16:$K$1015,6,FALSE))</f>
        <v xml:space="preserve"> </v>
      </c>
      <c r="N3" s="159" t="str">
        <f ca="1">IF(($G3=" ")," ",VLOOKUP($G3,'C10 Entry Sheet'!$A$16:$K$1015,5,FALSE))</f>
        <v xml:space="preserve"> </v>
      </c>
    </row>
    <row r="4" spans="1:14">
      <c r="A4" s="153" t="str">
        <f>IF('C10 Entry Sheet'!$BS19="N"," ","R")</f>
        <v xml:space="preserve"> </v>
      </c>
      <c r="B4" s="153" t="str">
        <f>IF('C10 Entry Sheet'!$BS19="N"," ","00000000")</f>
        <v xml:space="preserve"> </v>
      </c>
      <c r="C4" s="154" t="str">
        <f ca="1">IF('C10 Entry Sheet'!$BS19="N"," ",CELL("contents",'C10 Entry Sheet'!$AH$10))</f>
        <v xml:space="preserve"> </v>
      </c>
      <c r="D4" s="153" t="str">
        <f ca="1">IF('C10 Entry Sheet'!$BS19="N"," ","000"&amp;IF(LEN('C10 Entry Sheet'!$C$5)&lt;=6,"000",REPT("0",3-(LEN('C10 Entry Sheet'!$C$5)-6))&amp;LEFT(CELL("contents",'C10 Entry Sheet'!$C$5),LEN('C10 Entry Sheet'!$C$5)-6)))</f>
        <v xml:space="preserve"> </v>
      </c>
      <c r="E4" s="155" t="str">
        <f ca="1">IF('C10 Entry Sheet'!$BS19="N"," ",IF(LEN('C10 Entry Sheet'!$C$5)&lt;=6,CELL("contents",'C10 Entry Sheet'!$C$5),RIGHT(CELL("contents",'C10 Entry Sheet'!$C$5),6)))</f>
        <v xml:space="preserve"> </v>
      </c>
      <c r="F4" s="153" t="str">
        <f>IF('C10 Entry Sheet'!$BS19="N"," ","0")</f>
        <v xml:space="preserve"> </v>
      </c>
      <c r="G4" s="156" t="str">
        <f ca="1">IF('C10 Entry Sheet'!$BS19="N"," ",CELL("contents",'C10 Entry Sheet'!$A19))</f>
        <v xml:space="preserve"> </v>
      </c>
      <c r="H4" s="157" t="str">
        <f ca="1">IF(($G4=" ")," ",VLOOKUP($G4,'C10 Entry Sheet'!$A$16:$K$1015,2,FALSE))</f>
        <v xml:space="preserve"> </v>
      </c>
      <c r="I4" s="157" t="str">
        <f ca="1">IF(($G4=" ")," ",VLOOKUP($G4,'C10 Entry Sheet'!$A$16:$K$1015,3,FALSE))</f>
        <v xml:space="preserve"> </v>
      </c>
      <c r="J4" s="153" t="str">
        <f ca="1">IF('C10 Entry Sheet'!$BS19="N"," ",CELL("contents",'C10 Entry Sheet'!$A19))</f>
        <v xml:space="preserve"> </v>
      </c>
      <c r="K4" s="158" t="str">
        <f ca="1">IF(($G4=" ")," ",VLOOKUP($G4,'C10 Entry Sheet'!$A$16:$K$1015,8,FALSE))</f>
        <v xml:space="preserve"> </v>
      </c>
      <c r="L4" s="110" t="str">
        <f ca="1">IF(($G4=" ")," ",(VLOOKUP($G4,'C10 Entry Sheet'!$A$16:$K$1015,11,FALSE)*100))</f>
        <v xml:space="preserve"> </v>
      </c>
      <c r="M4" s="159" t="str">
        <f ca="1">IF(($G4=" ")," ",VLOOKUP($G4,'C10 Entry Sheet'!$A$16:$K$1015,6,FALSE))</f>
        <v xml:space="preserve"> </v>
      </c>
      <c r="N4" s="159" t="str">
        <f ca="1">IF(($G4=" ")," ",VLOOKUP($G4,'C10 Entry Sheet'!$A$16:$K$1015,5,FALSE))</f>
        <v xml:space="preserve"> </v>
      </c>
    </row>
    <row r="5" spans="1:14">
      <c r="A5" s="153" t="str">
        <f>IF('C10 Entry Sheet'!$BS20="N"," ","R")</f>
        <v xml:space="preserve"> </v>
      </c>
      <c r="B5" s="153" t="str">
        <f>IF('C10 Entry Sheet'!$BS20="N"," ","00000000")</f>
        <v xml:space="preserve"> </v>
      </c>
      <c r="C5" s="154" t="str">
        <f ca="1">IF('C10 Entry Sheet'!$BS20="N"," ",CELL("contents",'C10 Entry Sheet'!$AH$10))</f>
        <v xml:space="preserve"> </v>
      </c>
      <c r="D5" s="153" t="str">
        <f ca="1">IF('C10 Entry Sheet'!$BS20="N"," ","000"&amp;IF(LEN('C10 Entry Sheet'!$C$5)&lt;=6,"000",REPT("0",3-(LEN('C10 Entry Sheet'!$C$5)-6))&amp;LEFT(CELL("contents",'C10 Entry Sheet'!$C$5),LEN('C10 Entry Sheet'!$C$5)-6)))</f>
        <v xml:space="preserve"> </v>
      </c>
      <c r="E5" s="155" t="str">
        <f ca="1">IF('C10 Entry Sheet'!$BS20="N"," ",IF(LEN('C10 Entry Sheet'!$C$5)&lt;=6,CELL("contents",'C10 Entry Sheet'!$C$5),RIGHT(CELL("contents",'C10 Entry Sheet'!$C$5),6)))</f>
        <v xml:space="preserve"> </v>
      </c>
      <c r="F5" s="153" t="str">
        <f>IF('C10 Entry Sheet'!$BS20="N"," ","0")</f>
        <v xml:space="preserve"> </v>
      </c>
      <c r="G5" s="156" t="str">
        <f ca="1">IF('C10 Entry Sheet'!$BS20="N"," ",CELL("contents",'C10 Entry Sheet'!$A20))</f>
        <v xml:space="preserve"> </v>
      </c>
      <c r="H5" s="157" t="str">
        <f ca="1">IF(($G5=" ")," ",VLOOKUP($G5,'C10 Entry Sheet'!$A$16:$K$1015,2,FALSE))</f>
        <v xml:space="preserve"> </v>
      </c>
      <c r="I5" s="157" t="str">
        <f ca="1">IF(($G5=" ")," ",VLOOKUP($G5,'C10 Entry Sheet'!$A$16:$K$1015,3,FALSE))</f>
        <v xml:space="preserve"> </v>
      </c>
      <c r="J5" s="153" t="str">
        <f ca="1">IF('C10 Entry Sheet'!$BS20="N"," ",CELL("contents",'C10 Entry Sheet'!$A20))</f>
        <v xml:space="preserve"> </v>
      </c>
      <c r="K5" s="158" t="str">
        <f ca="1">IF(($G5=" ")," ",VLOOKUP($G5,'C10 Entry Sheet'!$A$16:$K$1015,8,FALSE))</f>
        <v xml:space="preserve"> </v>
      </c>
      <c r="L5" s="110" t="str">
        <f ca="1">IF(($G5=" ")," ",(VLOOKUP($G5,'C10 Entry Sheet'!$A$16:$K$1015,11,FALSE)*100))</f>
        <v xml:space="preserve"> </v>
      </c>
      <c r="M5" s="159" t="str">
        <f ca="1">IF(($G5=" ")," ",VLOOKUP($G5,'C10 Entry Sheet'!$A$16:$K$1015,6,FALSE))</f>
        <v xml:space="preserve"> </v>
      </c>
      <c r="N5" s="159" t="str">
        <f ca="1">IF(($G5=" ")," ",VLOOKUP($G5,'C10 Entry Sheet'!$A$16:$K$1015,5,FALSE))</f>
        <v xml:space="preserve"> </v>
      </c>
    </row>
    <row r="6" spans="1:14">
      <c r="A6" s="153" t="str">
        <f>IF('C10 Entry Sheet'!$BS21="N"," ","R")</f>
        <v xml:space="preserve"> </v>
      </c>
      <c r="B6" s="153" t="str">
        <f>IF('C10 Entry Sheet'!$BS21="N"," ","00000000")</f>
        <v xml:space="preserve"> </v>
      </c>
      <c r="C6" s="154" t="str">
        <f ca="1">IF('C10 Entry Sheet'!$BS21="N"," ",CELL("contents",'C10 Entry Sheet'!$AH$10))</f>
        <v xml:space="preserve"> </v>
      </c>
      <c r="D6" s="153" t="str">
        <f ca="1">IF('C10 Entry Sheet'!$BS21="N"," ","000"&amp;IF(LEN('C10 Entry Sheet'!$C$5)&lt;=6,"000",REPT("0",3-(LEN('C10 Entry Sheet'!$C$5)-6))&amp;LEFT(CELL("contents",'C10 Entry Sheet'!$C$5),LEN('C10 Entry Sheet'!$C$5)-6)))</f>
        <v xml:space="preserve"> </v>
      </c>
      <c r="E6" s="155" t="str">
        <f ca="1">IF('C10 Entry Sheet'!$BS21="N"," ",IF(LEN('C10 Entry Sheet'!$C$5)&lt;=6,CELL("contents",'C10 Entry Sheet'!$C$5),RIGHT(CELL("contents",'C10 Entry Sheet'!$C$5),6)))</f>
        <v xml:space="preserve"> </v>
      </c>
      <c r="F6" s="153" t="str">
        <f>IF('C10 Entry Sheet'!$BS21="N"," ","0")</f>
        <v xml:space="preserve"> </v>
      </c>
      <c r="G6" s="156" t="str">
        <f ca="1">IF('C10 Entry Sheet'!$BS21="N"," ",CELL("contents",'C10 Entry Sheet'!$A21))</f>
        <v xml:space="preserve"> </v>
      </c>
      <c r="H6" s="157" t="str">
        <f ca="1">IF(($G6=" ")," ",VLOOKUP($G6,'C10 Entry Sheet'!$A$16:$K$1015,2,FALSE))</f>
        <v xml:space="preserve"> </v>
      </c>
      <c r="I6" s="157" t="str">
        <f ca="1">IF(($G6=" ")," ",VLOOKUP($G6,'C10 Entry Sheet'!$A$16:$K$1015,3,FALSE))</f>
        <v xml:space="preserve"> </v>
      </c>
      <c r="J6" s="153" t="str">
        <f ca="1">IF('C10 Entry Sheet'!$BS21="N"," ",CELL("contents",'C10 Entry Sheet'!$A21))</f>
        <v xml:space="preserve"> </v>
      </c>
      <c r="K6" s="158" t="str">
        <f ca="1">IF(($G6=" ")," ",VLOOKUP($G6,'C10 Entry Sheet'!$A$16:$K$1015,8,FALSE))</f>
        <v xml:space="preserve"> </v>
      </c>
      <c r="L6" s="110" t="str">
        <f ca="1">IF(($G6=" ")," ",(VLOOKUP($G6,'C10 Entry Sheet'!$A$16:$K$1015,11,FALSE)*100))</f>
        <v xml:space="preserve"> </v>
      </c>
      <c r="M6" s="159" t="str">
        <f ca="1">IF(($G6=" ")," ",VLOOKUP($G6,'C10 Entry Sheet'!$A$16:$K$1015,6,FALSE))</f>
        <v xml:space="preserve"> </v>
      </c>
      <c r="N6" s="159" t="str">
        <f ca="1">IF(($G6=" ")," ",VLOOKUP($G6,'C10 Entry Sheet'!$A$16:$K$1015,5,FALSE))</f>
        <v xml:space="preserve"> </v>
      </c>
    </row>
    <row r="7" spans="1:14">
      <c r="A7" s="153" t="str">
        <f>IF('C10 Entry Sheet'!$BS22="N"," ","R")</f>
        <v xml:space="preserve"> </v>
      </c>
      <c r="B7" s="153" t="str">
        <f>IF('C10 Entry Sheet'!$BS22="N"," ","00000000")</f>
        <v xml:space="preserve"> </v>
      </c>
      <c r="C7" s="154" t="str">
        <f ca="1">IF('C10 Entry Sheet'!$BS22="N"," ",CELL("contents",'C10 Entry Sheet'!$AH$10))</f>
        <v xml:space="preserve"> </v>
      </c>
      <c r="D7" s="153" t="str">
        <f ca="1">IF('C10 Entry Sheet'!$BS22="N"," ","000"&amp;IF(LEN('C10 Entry Sheet'!$C$5)&lt;=6,"000",REPT("0",3-(LEN('C10 Entry Sheet'!$C$5)-6))&amp;LEFT(CELL("contents",'C10 Entry Sheet'!$C$5),LEN('C10 Entry Sheet'!$C$5)-6)))</f>
        <v xml:space="preserve"> </v>
      </c>
      <c r="E7" s="155" t="str">
        <f ca="1">IF('C10 Entry Sheet'!$BS22="N"," ",IF(LEN('C10 Entry Sheet'!$C$5)&lt;=6,CELL("contents",'C10 Entry Sheet'!$C$5),RIGHT(CELL("contents",'C10 Entry Sheet'!$C$5),6)))</f>
        <v xml:space="preserve"> </v>
      </c>
      <c r="F7" s="153" t="str">
        <f>IF('C10 Entry Sheet'!$BS22="N"," ","0")</f>
        <v xml:space="preserve"> </v>
      </c>
      <c r="G7" s="156" t="str">
        <f ca="1">IF('C10 Entry Sheet'!$BS22="N"," ",CELL("contents",'C10 Entry Sheet'!$A22))</f>
        <v xml:space="preserve"> </v>
      </c>
      <c r="H7" s="157" t="str">
        <f ca="1">IF(($G7=" ")," ",VLOOKUP($G7,'C10 Entry Sheet'!$A$16:$K$1015,2,FALSE))</f>
        <v xml:space="preserve"> </v>
      </c>
      <c r="I7" s="157" t="str">
        <f ca="1">IF(($G7=" ")," ",VLOOKUP($G7,'C10 Entry Sheet'!$A$16:$K$1015,3,FALSE))</f>
        <v xml:space="preserve"> </v>
      </c>
      <c r="J7" s="153" t="str">
        <f ca="1">IF('C10 Entry Sheet'!$BS22="N"," ",CELL("contents",'C10 Entry Sheet'!$A22))</f>
        <v xml:space="preserve"> </v>
      </c>
      <c r="K7" s="158" t="str">
        <f ca="1">IF(($G7=" ")," ",VLOOKUP($G7,'C10 Entry Sheet'!$A$16:$K$1015,8,FALSE))</f>
        <v xml:space="preserve"> </v>
      </c>
      <c r="L7" s="110" t="str">
        <f ca="1">IF(($G7=" ")," ",(VLOOKUP($G7,'C10 Entry Sheet'!$A$16:$K$1015,11,FALSE)*100))</f>
        <v xml:space="preserve"> </v>
      </c>
      <c r="M7" s="159" t="str">
        <f ca="1">IF(($G7=" ")," ",VLOOKUP($G7,'C10 Entry Sheet'!$A$16:$K$1015,6,FALSE))</f>
        <v xml:space="preserve"> </v>
      </c>
      <c r="N7" s="159" t="str">
        <f ca="1">IF(($G7=" ")," ",VLOOKUP($G7,'C10 Entry Sheet'!$A$16:$K$1015,5,FALSE))</f>
        <v xml:space="preserve"> </v>
      </c>
    </row>
    <row r="8" spans="1:14">
      <c r="A8" s="153" t="str">
        <f>IF('C10 Entry Sheet'!$BS23="N"," ","R")</f>
        <v xml:space="preserve"> </v>
      </c>
      <c r="B8" s="153" t="str">
        <f>IF('C10 Entry Sheet'!$BS23="N"," ","00000000")</f>
        <v xml:space="preserve"> </v>
      </c>
      <c r="C8" s="154" t="str">
        <f ca="1">IF('C10 Entry Sheet'!$BS23="N"," ",CELL("contents",'C10 Entry Sheet'!$AH$10))</f>
        <v xml:space="preserve"> </v>
      </c>
      <c r="D8" s="153" t="str">
        <f ca="1">IF('C10 Entry Sheet'!$BS23="N"," ","000"&amp;IF(LEN('C10 Entry Sheet'!$C$5)&lt;=6,"000",REPT("0",3-(LEN('C10 Entry Sheet'!$C$5)-6))&amp;LEFT(CELL("contents",'C10 Entry Sheet'!$C$5),LEN('C10 Entry Sheet'!$C$5)-6)))</f>
        <v xml:space="preserve"> </v>
      </c>
      <c r="E8" s="155" t="str">
        <f ca="1">IF('C10 Entry Sheet'!$BS23="N"," ",IF(LEN('C10 Entry Sheet'!$C$5)&lt;=6,CELL("contents",'C10 Entry Sheet'!$C$5),RIGHT(CELL("contents",'C10 Entry Sheet'!$C$5),6)))</f>
        <v xml:space="preserve"> </v>
      </c>
      <c r="F8" s="153" t="str">
        <f>IF('C10 Entry Sheet'!$BS23="N"," ","0")</f>
        <v xml:space="preserve"> </v>
      </c>
      <c r="G8" s="156" t="str">
        <f ca="1">IF('C10 Entry Sheet'!$BS23="N"," ",CELL("contents",'C10 Entry Sheet'!$A23))</f>
        <v xml:space="preserve"> </v>
      </c>
      <c r="H8" s="157" t="str">
        <f ca="1">IF(($G8=" ")," ",VLOOKUP($G8,'C10 Entry Sheet'!$A$16:$K$1015,2,FALSE))</f>
        <v xml:space="preserve"> </v>
      </c>
      <c r="I8" s="157" t="str">
        <f ca="1">IF(($G8=" ")," ",VLOOKUP($G8,'C10 Entry Sheet'!$A$16:$K$1015,3,FALSE))</f>
        <v xml:space="preserve"> </v>
      </c>
      <c r="J8" s="153" t="str">
        <f ca="1">IF('C10 Entry Sheet'!$BS23="N"," ",CELL("contents",'C10 Entry Sheet'!$A23))</f>
        <v xml:space="preserve"> </v>
      </c>
      <c r="K8" s="158" t="str">
        <f ca="1">IF(($G8=" ")," ",VLOOKUP($G8,'C10 Entry Sheet'!$A$16:$K$1015,8,FALSE))</f>
        <v xml:space="preserve"> </v>
      </c>
      <c r="L8" s="110" t="str">
        <f ca="1">IF(($G8=" ")," ",(VLOOKUP($G8,'C10 Entry Sheet'!$A$16:$K$1015,11,FALSE)*100))</f>
        <v xml:space="preserve"> </v>
      </c>
      <c r="M8" s="159" t="str">
        <f ca="1">IF(($G8=" ")," ",VLOOKUP($G8,'C10 Entry Sheet'!$A$16:$K$1015,6,FALSE))</f>
        <v xml:space="preserve"> </v>
      </c>
      <c r="N8" s="159" t="str">
        <f ca="1">IF(($G8=" ")," ",VLOOKUP($G8,'C10 Entry Sheet'!$A$16:$K$1015,5,FALSE))</f>
        <v xml:space="preserve"> </v>
      </c>
    </row>
    <row r="9" spans="1:14">
      <c r="A9" s="153" t="str">
        <f>IF('C10 Entry Sheet'!$BS24="N"," ","R")</f>
        <v xml:space="preserve"> </v>
      </c>
      <c r="B9" s="153" t="str">
        <f>IF('C10 Entry Sheet'!$BS24="N"," ","00000000")</f>
        <v xml:space="preserve"> </v>
      </c>
      <c r="C9" s="154" t="str">
        <f ca="1">IF('C10 Entry Sheet'!$BS24="N"," ",CELL("contents",'C10 Entry Sheet'!$AH$10))</f>
        <v xml:space="preserve"> </v>
      </c>
      <c r="D9" s="153" t="str">
        <f ca="1">IF('C10 Entry Sheet'!$BS24="N"," ","000"&amp;IF(LEN('C10 Entry Sheet'!$C$5)&lt;=6,"000",REPT("0",3-(LEN('C10 Entry Sheet'!$C$5)-6))&amp;LEFT(CELL("contents",'C10 Entry Sheet'!$C$5),LEN('C10 Entry Sheet'!$C$5)-6)))</f>
        <v xml:space="preserve"> </v>
      </c>
      <c r="E9" s="155" t="str">
        <f ca="1">IF('C10 Entry Sheet'!$BS24="N"," ",IF(LEN('C10 Entry Sheet'!$C$5)&lt;=6,CELL("contents",'C10 Entry Sheet'!$C$5),RIGHT(CELL("contents",'C10 Entry Sheet'!$C$5),6)))</f>
        <v xml:space="preserve"> </v>
      </c>
      <c r="F9" s="153" t="str">
        <f>IF('C10 Entry Sheet'!$BS24="N"," ","0")</f>
        <v xml:space="preserve"> </v>
      </c>
      <c r="G9" s="156" t="str">
        <f ca="1">IF('C10 Entry Sheet'!$BS24="N"," ",CELL("contents",'C10 Entry Sheet'!$A24))</f>
        <v xml:space="preserve"> </v>
      </c>
      <c r="H9" s="157" t="str">
        <f ca="1">IF(($G9=" ")," ",VLOOKUP($G9,'C10 Entry Sheet'!$A$16:$K$1015,2,FALSE))</f>
        <v xml:space="preserve"> </v>
      </c>
      <c r="I9" s="157" t="str">
        <f ca="1">IF(($G9=" ")," ",VLOOKUP($G9,'C10 Entry Sheet'!$A$16:$K$1015,3,FALSE))</f>
        <v xml:space="preserve"> </v>
      </c>
      <c r="J9" s="153" t="str">
        <f ca="1">IF('C10 Entry Sheet'!$BS24="N"," ",CELL("contents",'C10 Entry Sheet'!$A24))</f>
        <v xml:space="preserve"> </v>
      </c>
      <c r="K9" s="158" t="str">
        <f ca="1">IF(($G9=" ")," ",VLOOKUP($G9,'C10 Entry Sheet'!$A$16:$K$1015,8,FALSE))</f>
        <v xml:space="preserve"> </v>
      </c>
      <c r="L9" s="110" t="str">
        <f ca="1">IF(($G9=" ")," ",(VLOOKUP($G9,'C10 Entry Sheet'!$A$16:$K$1015,11,FALSE)*100))</f>
        <v xml:space="preserve"> </v>
      </c>
      <c r="M9" s="159" t="str">
        <f ca="1">IF(($G9=" ")," ",VLOOKUP($G9,'C10 Entry Sheet'!$A$16:$K$1015,6,FALSE))</f>
        <v xml:space="preserve"> </v>
      </c>
      <c r="N9" s="159" t="str">
        <f ca="1">IF(($G9=" ")," ",VLOOKUP($G9,'C10 Entry Sheet'!$A$16:$K$1015,5,FALSE))</f>
        <v xml:space="preserve"> </v>
      </c>
    </row>
    <row r="10" spans="1:14">
      <c r="A10" s="153" t="str">
        <f>IF('C10 Entry Sheet'!$BS25="N"," ","R")</f>
        <v xml:space="preserve"> </v>
      </c>
      <c r="B10" s="153" t="str">
        <f>IF('C10 Entry Sheet'!$BS25="N"," ","00000000")</f>
        <v xml:space="preserve"> </v>
      </c>
      <c r="C10" s="154" t="str">
        <f ca="1">IF('C10 Entry Sheet'!$BS25="N"," ",CELL("contents",'C10 Entry Sheet'!$AH$10))</f>
        <v xml:space="preserve"> </v>
      </c>
      <c r="D10" s="153" t="str">
        <f ca="1">IF('C10 Entry Sheet'!$BS25="N"," ","000"&amp;IF(LEN('C10 Entry Sheet'!$C$5)&lt;=6,"000",REPT("0",3-(LEN('C10 Entry Sheet'!$C$5)-6))&amp;LEFT(CELL("contents",'C10 Entry Sheet'!$C$5),LEN('C10 Entry Sheet'!$C$5)-6)))</f>
        <v xml:space="preserve"> </v>
      </c>
      <c r="E10" s="155" t="str">
        <f ca="1">IF('C10 Entry Sheet'!$BS25="N"," ",IF(LEN('C10 Entry Sheet'!$C$5)&lt;=6,CELL("contents",'C10 Entry Sheet'!$C$5),RIGHT(CELL("contents",'C10 Entry Sheet'!$C$5),6)))</f>
        <v xml:space="preserve"> </v>
      </c>
      <c r="F10" s="153" t="str">
        <f>IF('C10 Entry Sheet'!$BS25="N"," ","0")</f>
        <v xml:space="preserve"> </v>
      </c>
      <c r="G10" s="156" t="str">
        <f ca="1">IF('C10 Entry Sheet'!$BS25="N"," ",CELL("contents",'C10 Entry Sheet'!$A25))</f>
        <v xml:space="preserve"> </v>
      </c>
      <c r="H10" s="157" t="str">
        <f ca="1">IF(($G10=" ")," ",VLOOKUP($G10,'C10 Entry Sheet'!$A$16:$K$1015,2,FALSE))</f>
        <v xml:space="preserve"> </v>
      </c>
      <c r="I10" s="157" t="str">
        <f ca="1">IF(($G10=" ")," ",VLOOKUP($G10,'C10 Entry Sheet'!$A$16:$K$1015,3,FALSE))</f>
        <v xml:space="preserve"> </v>
      </c>
      <c r="J10" s="153" t="str">
        <f ca="1">IF('C10 Entry Sheet'!$BS25="N"," ",CELL("contents",'C10 Entry Sheet'!$A25))</f>
        <v xml:space="preserve"> </v>
      </c>
      <c r="K10" s="158" t="str">
        <f ca="1">IF(($G10=" ")," ",VLOOKUP($G10,'C10 Entry Sheet'!$A$16:$K$1015,8,FALSE))</f>
        <v xml:space="preserve"> </v>
      </c>
      <c r="L10" s="110" t="str">
        <f ca="1">IF(($G10=" ")," ",(VLOOKUP($G10,'C10 Entry Sheet'!$A$16:$K$1015,11,FALSE)*100))</f>
        <v xml:space="preserve"> </v>
      </c>
      <c r="M10" s="159" t="str">
        <f ca="1">IF(($G10=" ")," ",VLOOKUP($G10,'C10 Entry Sheet'!$A$16:$K$1015,6,FALSE))</f>
        <v xml:space="preserve"> </v>
      </c>
      <c r="N10" s="159" t="str">
        <f ca="1">IF(($G10=" ")," ",VLOOKUP($G10,'C10 Entry Sheet'!$A$16:$K$1015,5,FALSE))</f>
        <v xml:space="preserve"> </v>
      </c>
    </row>
    <row r="11" spans="1:14">
      <c r="A11" s="153" t="str">
        <f>IF('C10 Entry Sheet'!$BS26="N"," ","R")</f>
        <v xml:space="preserve"> </v>
      </c>
      <c r="B11" s="153" t="str">
        <f>IF('C10 Entry Sheet'!$BS26="N"," ","00000000")</f>
        <v xml:space="preserve"> </v>
      </c>
      <c r="C11" s="154" t="str">
        <f ca="1">IF('C10 Entry Sheet'!$BS26="N"," ",CELL("contents",'C10 Entry Sheet'!$AH$10))</f>
        <v xml:space="preserve"> </v>
      </c>
      <c r="D11" s="153" t="str">
        <f ca="1">IF('C10 Entry Sheet'!$BS26="N"," ","000"&amp;IF(LEN('C10 Entry Sheet'!$C$5)&lt;=6,"000",REPT("0",3-(LEN('C10 Entry Sheet'!$C$5)-6))&amp;LEFT(CELL("contents",'C10 Entry Sheet'!$C$5),LEN('C10 Entry Sheet'!$C$5)-6)))</f>
        <v xml:space="preserve"> </v>
      </c>
      <c r="E11" s="155" t="str">
        <f ca="1">IF('C10 Entry Sheet'!$BS26="N"," ",IF(LEN('C10 Entry Sheet'!$C$5)&lt;=6,CELL("contents",'C10 Entry Sheet'!$C$5),RIGHT(CELL("contents",'C10 Entry Sheet'!$C$5),6)))</f>
        <v xml:space="preserve"> </v>
      </c>
      <c r="F11" s="153" t="str">
        <f>IF('C10 Entry Sheet'!$BS26="N"," ","0")</f>
        <v xml:space="preserve"> </v>
      </c>
      <c r="G11" s="156" t="str">
        <f ca="1">IF('C10 Entry Sheet'!$BS26="N"," ",CELL("contents",'C10 Entry Sheet'!$A26))</f>
        <v xml:space="preserve"> </v>
      </c>
      <c r="H11" s="157" t="str">
        <f ca="1">IF(($G11=" ")," ",VLOOKUP($G11,'C10 Entry Sheet'!$A$16:$K$1015,2,FALSE))</f>
        <v xml:space="preserve"> </v>
      </c>
      <c r="I11" s="157" t="str">
        <f ca="1">IF(($G11=" ")," ",VLOOKUP($G11,'C10 Entry Sheet'!$A$16:$K$1015,3,FALSE))</f>
        <v xml:space="preserve"> </v>
      </c>
      <c r="J11" s="153" t="str">
        <f ca="1">IF('C10 Entry Sheet'!$BS26="N"," ",CELL("contents",'C10 Entry Sheet'!$A26))</f>
        <v xml:space="preserve"> </v>
      </c>
      <c r="K11" s="158" t="str">
        <f ca="1">IF(($G11=" ")," ",VLOOKUP($G11,'C10 Entry Sheet'!$A$16:$K$1015,8,FALSE))</f>
        <v xml:space="preserve"> </v>
      </c>
      <c r="L11" s="110" t="str">
        <f ca="1">IF(($G11=" ")," ",(VLOOKUP($G11,'C10 Entry Sheet'!$A$16:$K$1015,11,FALSE)*100))</f>
        <v xml:space="preserve"> </v>
      </c>
      <c r="M11" s="159" t="str">
        <f ca="1">IF(($G11=" ")," ",VLOOKUP($G11,'C10 Entry Sheet'!$A$16:$K$1015,6,FALSE))</f>
        <v xml:space="preserve"> </v>
      </c>
      <c r="N11" s="159" t="str">
        <f ca="1">IF(($G11=" ")," ",VLOOKUP($G11,'C10 Entry Sheet'!$A$16:$K$1015,5,FALSE))</f>
        <v xml:space="preserve"> </v>
      </c>
    </row>
    <row r="12" spans="1:14">
      <c r="A12" s="153" t="str">
        <f>IF('C10 Entry Sheet'!$BS27="N"," ","R")</f>
        <v xml:space="preserve"> </v>
      </c>
      <c r="B12" s="153" t="str">
        <f>IF('C10 Entry Sheet'!$BS27="N"," ","00000000")</f>
        <v xml:space="preserve"> </v>
      </c>
      <c r="C12" s="154" t="str">
        <f ca="1">IF('C10 Entry Sheet'!$BS27="N"," ",CELL("contents",'C10 Entry Sheet'!$AH$10))</f>
        <v xml:space="preserve"> </v>
      </c>
      <c r="D12" s="153" t="str">
        <f ca="1">IF('C10 Entry Sheet'!$BS27="N"," ","000"&amp;IF(LEN('C10 Entry Sheet'!$C$5)&lt;=6,"000",REPT("0",3-(LEN('C10 Entry Sheet'!$C$5)-6))&amp;LEFT(CELL("contents",'C10 Entry Sheet'!$C$5),LEN('C10 Entry Sheet'!$C$5)-6)))</f>
        <v xml:space="preserve"> </v>
      </c>
      <c r="E12" s="155" t="str">
        <f ca="1">IF('C10 Entry Sheet'!$BS27="N"," ",IF(LEN('C10 Entry Sheet'!$C$5)&lt;=6,CELL("contents",'C10 Entry Sheet'!$C$5),RIGHT(CELL("contents",'C10 Entry Sheet'!$C$5),6)))</f>
        <v xml:space="preserve"> </v>
      </c>
      <c r="F12" s="153" t="str">
        <f>IF('C10 Entry Sheet'!$BS27="N"," ","0")</f>
        <v xml:space="preserve"> </v>
      </c>
      <c r="G12" s="156" t="str">
        <f ca="1">IF('C10 Entry Sheet'!$BS27="N"," ",CELL("contents",'C10 Entry Sheet'!$A27))</f>
        <v xml:space="preserve"> </v>
      </c>
      <c r="H12" s="157" t="str">
        <f ca="1">IF(($G12=" ")," ",VLOOKUP($G12,'C10 Entry Sheet'!$A$16:$K$1015,2,FALSE))</f>
        <v xml:space="preserve"> </v>
      </c>
      <c r="I12" s="157" t="str">
        <f ca="1">IF(($G12=" ")," ",VLOOKUP($G12,'C10 Entry Sheet'!$A$16:$K$1015,3,FALSE))</f>
        <v xml:space="preserve"> </v>
      </c>
      <c r="J12" s="153" t="str">
        <f ca="1">IF('C10 Entry Sheet'!$BS27="N"," ",CELL("contents",'C10 Entry Sheet'!$A27))</f>
        <v xml:space="preserve"> </v>
      </c>
      <c r="K12" s="158" t="str">
        <f ca="1">IF(($G12=" ")," ",VLOOKUP($G12,'C10 Entry Sheet'!$A$16:$K$1015,8,FALSE))</f>
        <v xml:space="preserve"> </v>
      </c>
      <c r="L12" s="110" t="str">
        <f ca="1">IF(($G12=" ")," ",(VLOOKUP($G12,'C10 Entry Sheet'!$A$16:$K$1015,11,FALSE)*100))</f>
        <v xml:space="preserve"> </v>
      </c>
      <c r="M12" s="159" t="str">
        <f ca="1">IF(($G12=" ")," ",VLOOKUP($G12,'C10 Entry Sheet'!$A$16:$K$1015,6,FALSE))</f>
        <v xml:space="preserve"> </v>
      </c>
      <c r="N12" s="159" t="str">
        <f ca="1">IF(($G12=" ")," ",VLOOKUP($G12,'C10 Entry Sheet'!$A$16:$K$1015,5,FALSE))</f>
        <v xml:space="preserve"> </v>
      </c>
    </row>
    <row r="13" spans="1:14">
      <c r="A13" s="153" t="str">
        <f>IF('C10 Entry Sheet'!$BS28="N"," ","R")</f>
        <v xml:space="preserve"> </v>
      </c>
      <c r="B13" s="153" t="str">
        <f>IF('C10 Entry Sheet'!$BS28="N"," ","00000000")</f>
        <v xml:space="preserve"> </v>
      </c>
      <c r="C13" s="154" t="str">
        <f ca="1">IF('C10 Entry Sheet'!$BS28="N"," ",CELL("contents",'C10 Entry Sheet'!$AH$10))</f>
        <v xml:space="preserve"> </v>
      </c>
      <c r="D13" s="153" t="str">
        <f ca="1">IF('C10 Entry Sheet'!$BS28="N"," ","000"&amp;IF(LEN('C10 Entry Sheet'!$C$5)&lt;=6,"000",REPT("0",3-(LEN('C10 Entry Sheet'!$C$5)-6))&amp;LEFT(CELL("contents",'C10 Entry Sheet'!$C$5),LEN('C10 Entry Sheet'!$C$5)-6)))</f>
        <v xml:space="preserve"> </v>
      </c>
      <c r="E13" s="155" t="str">
        <f ca="1">IF('C10 Entry Sheet'!$BS28="N"," ",IF(LEN('C10 Entry Sheet'!$C$5)&lt;=6,CELL("contents",'C10 Entry Sheet'!$C$5),RIGHT(CELL("contents",'C10 Entry Sheet'!$C$5),6)))</f>
        <v xml:space="preserve"> </v>
      </c>
      <c r="F13" s="153" t="str">
        <f>IF('C10 Entry Sheet'!$BS28="N"," ","0")</f>
        <v xml:space="preserve"> </v>
      </c>
      <c r="G13" s="156" t="str">
        <f ca="1">IF('C10 Entry Sheet'!$BS28="N"," ",CELL("contents",'C10 Entry Sheet'!$A28))</f>
        <v xml:space="preserve"> </v>
      </c>
      <c r="H13" s="157" t="str">
        <f ca="1">IF(($G13=" ")," ",VLOOKUP($G13,'C10 Entry Sheet'!$A$16:$K$1015,2,FALSE))</f>
        <v xml:space="preserve"> </v>
      </c>
      <c r="I13" s="157" t="str">
        <f ca="1">IF(($G13=" ")," ",VLOOKUP($G13,'C10 Entry Sheet'!$A$16:$K$1015,3,FALSE))</f>
        <v xml:space="preserve"> </v>
      </c>
      <c r="J13" s="153" t="str">
        <f ca="1">IF('C10 Entry Sheet'!$BS28="N"," ",CELL("contents",'C10 Entry Sheet'!$A28))</f>
        <v xml:space="preserve"> </v>
      </c>
      <c r="K13" s="158" t="str">
        <f ca="1">IF(($G13=" ")," ",VLOOKUP($G13,'C10 Entry Sheet'!$A$16:$K$1015,8,FALSE))</f>
        <v xml:space="preserve"> </v>
      </c>
      <c r="L13" s="110" t="str">
        <f ca="1">IF(($G13=" ")," ",(VLOOKUP($G13,'C10 Entry Sheet'!$A$16:$K$1015,11,FALSE)*100))</f>
        <v xml:space="preserve"> </v>
      </c>
      <c r="M13" s="159" t="str">
        <f ca="1">IF(($G13=" ")," ",VLOOKUP($G13,'C10 Entry Sheet'!$A$16:$K$1015,6,FALSE))</f>
        <v xml:space="preserve"> </v>
      </c>
      <c r="N13" s="159" t="str">
        <f ca="1">IF(($G13=" ")," ",VLOOKUP($G13,'C10 Entry Sheet'!$A$16:$K$1015,5,FALSE))</f>
        <v xml:space="preserve"> </v>
      </c>
    </row>
    <row r="14" spans="1:14">
      <c r="A14" s="153" t="str">
        <f>IF('C10 Entry Sheet'!$BS29="N"," ","R")</f>
        <v xml:space="preserve"> </v>
      </c>
      <c r="B14" s="153" t="str">
        <f>IF('C10 Entry Sheet'!$BS29="N"," ","00000000")</f>
        <v xml:space="preserve"> </v>
      </c>
      <c r="C14" s="154" t="str">
        <f ca="1">IF('C10 Entry Sheet'!$BS29="N"," ",CELL("contents",'C10 Entry Sheet'!$AH$10))</f>
        <v xml:space="preserve"> </v>
      </c>
      <c r="D14" s="153" t="str">
        <f ca="1">IF('C10 Entry Sheet'!$BS29="N"," ","000"&amp;IF(LEN('C10 Entry Sheet'!$C$5)&lt;=6,"000",REPT("0",3-(LEN('C10 Entry Sheet'!$C$5)-6))&amp;LEFT(CELL("contents",'C10 Entry Sheet'!$C$5),LEN('C10 Entry Sheet'!$C$5)-6)))</f>
        <v xml:space="preserve"> </v>
      </c>
      <c r="E14" s="155" t="str">
        <f ca="1">IF('C10 Entry Sheet'!$BS29="N"," ",IF(LEN('C10 Entry Sheet'!$C$5)&lt;=6,CELL("contents",'C10 Entry Sheet'!$C$5),RIGHT(CELL("contents",'C10 Entry Sheet'!$C$5),6)))</f>
        <v xml:space="preserve"> </v>
      </c>
      <c r="F14" s="153" t="str">
        <f>IF('C10 Entry Sheet'!$BS29="N"," ","0")</f>
        <v xml:space="preserve"> </v>
      </c>
      <c r="G14" s="156" t="str">
        <f ca="1">IF('C10 Entry Sheet'!$BS29="N"," ",CELL("contents",'C10 Entry Sheet'!$A29))</f>
        <v xml:space="preserve"> </v>
      </c>
      <c r="H14" s="157" t="str">
        <f ca="1">IF(($G14=" ")," ",VLOOKUP($G14,'C10 Entry Sheet'!$A$16:$K$1015,2,FALSE))</f>
        <v xml:space="preserve"> </v>
      </c>
      <c r="I14" s="157" t="str">
        <f ca="1">IF(($G14=" ")," ",VLOOKUP($G14,'C10 Entry Sheet'!$A$16:$K$1015,3,FALSE))</f>
        <v xml:space="preserve"> </v>
      </c>
      <c r="J14" s="153" t="str">
        <f ca="1">IF('C10 Entry Sheet'!$BS29="N"," ",CELL("contents",'C10 Entry Sheet'!$A29))</f>
        <v xml:space="preserve"> </v>
      </c>
      <c r="K14" s="158" t="str">
        <f ca="1">IF(($G14=" ")," ",VLOOKUP($G14,'C10 Entry Sheet'!$A$16:$K$1015,8,FALSE))</f>
        <v xml:space="preserve"> </v>
      </c>
      <c r="L14" s="110" t="str">
        <f ca="1">IF(($G14=" ")," ",(VLOOKUP($G14,'C10 Entry Sheet'!$A$16:$K$1015,11,FALSE)*100))</f>
        <v xml:space="preserve"> </v>
      </c>
      <c r="M14" s="159" t="str">
        <f ca="1">IF(($G14=" ")," ",VLOOKUP($G14,'C10 Entry Sheet'!$A$16:$K$1015,6,FALSE))</f>
        <v xml:space="preserve"> </v>
      </c>
      <c r="N14" s="159" t="str">
        <f ca="1">IF(($G14=" ")," ",VLOOKUP($G14,'C10 Entry Sheet'!$A$16:$K$1015,5,FALSE))</f>
        <v xml:space="preserve"> </v>
      </c>
    </row>
    <row r="15" spans="1:14">
      <c r="A15" s="153" t="str">
        <f>IF('C10 Entry Sheet'!$BS30="N"," ","R")</f>
        <v xml:space="preserve"> </v>
      </c>
      <c r="B15" s="153" t="str">
        <f>IF('C10 Entry Sheet'!$BS30="N"," ","00000000")</f>
        <v xml:space="preserve"> </v>
      </c>
      <c r="C15" s="154" t="str">
        <f ca="1">IF('C10 Entry Sheet'!$BS30="N"," ",CELL("contents",'C10 Entry Sheet'!$AH$10))</f>
        <v xml:space="preserve"> </v>
      </c>
      <c r="D15" s="153" t="str">
        <f ca="1">IF('C10 Entry Sheet'!$BS30="N"," ","000"&amp;IF(LEN('C10 Entry Sheet'!$C$5)&lt;=6,"000",REPT("0",3-(LEN('C10 Entry Sheet'!$C$5)-6))&amp;LEFT(CELL("contents",'C10 Entry Sheet'!$C$5),LEN('C10 Entry Sheet'!$C$5)-6)))</f>
        <v xml:space="preserve"> </v>
      </c>
      <c r="E15" s="155" t="str">
        <f ca="1">IF('C10 Entry Sheet'!$BS30="N"," ",IF(LEN('C10 Entry Sheet'!$C$5)&lt;=6,CELL("contents",'C10 Entry Sheet'!$C$5),RIGHT(CELL("contents",'C10 Entry Sheet'!$C$5),6)))</f>
        <v xml:space="preserve"> </v>
      </c>
      <c r="F15" s="153" t="str">
        <f>IF('C10 Entry Sheet'!$BS30="N"," ","0")</f>
        <v xml:space="preserve"> </v>
      </c>
      <c r="G15" s="156" t="str">
        <f ca="1">IF('C10 Entry Sheet'!$BS30="N"," ",CELL("contents",'C10 Entry Sheet'!$A30))</f>
        <v xml:space="preserve"> </v>
      </c>
      <c r="H15" s="157" t="str">
        <f ca="1">IF(($G15=" ")," ",VLOOKUP($G15,'C10 Entry Sheet'!$A$16:$K$1015,2,FALSE))</f>
        <v xml:space="preserve"> </v>
      </c>
      <c r="I15" s="157" t="str">
        <f ca="1">IF(($G15=" ")," ",VLOOKUP($G15,'C10 Entry Sheet'!$A$16:$K$1015,3,FALSE))</f>
        <v xml:space="preserve"> </v>
      </c>
      <c r="J15" s="153" t="str">
        <f ca="1">IF('C10 Entry Sheet'!$BS30="N"," ",CELL("contents",'C10 Entry Sheet'!$A30))</f>
        <v xml:space="preserve"> </v>
      </c>
      <c r="K15" s="158" t="str">
        <f ca="1">IF(($G15=" ")," ",VLOOKUP($G15,'C10 Entry Sheet'!$A$16:$K$1015,8,FALSE))</f>
        <v xml:space="preserve"> </v>
      </c>
      <c r="L15" s="110" t="str">
        <f ca="1">IF(($G15=" ")," ",(VLOOKUP($G15,'C10 Entry Sheet'!$A$16:$K$1015,11,FALSE)*100))</f>
        <v xml:space="preserve"> </v>
      </c>
      <c r="M15" s="159" t="str">
        <f ca="1">IF(($G15=" ")," ",VLOOKUP($G15,'C10 Entry Sheet'!$A$16:$K$1015,6,FALSE))</f>
        <v xml:space="preserve"> </v>
      </c>
      <c r="N15" s="159" t="str">
        <f ca="1">IF(($G15=" ")," ",VLOOKUP($G15,'C10 Entry Sheet'!$A$16:$K$1015,5,FALSE))</f>
        <v xml:space="preserve"> </v>
      </c>
    </row>
    <row r="16" spans="1:14">
      <c r="A16" s="153" t="str">
        <f>IF('C10 Entry Sheet'!$BS31="N"," ","R")</f>
        <v xml:space="preserve"> </v>
      </c>
      <c r="B16" s="153" t="str">
        <f>IF('C10 Entry Sheet'!$BS31="N"," ","00000000")</f>
        <v xml:space="preserve"> </v>
      </c>
      <c r="C16" s="154" t="str">
        <f ca="1">IF('C10 Entry Sheet'!$BS31="N"," ",CELL("contents",'C10 Entry Sheet'!$AH$10))</f>
        <v xml:space="preserve"> </v>
      </c>
      <c r="D16" s="153" t="str">
        <f ca="1">IF('C10 Entry Sheet'!$BS31="N"," ","000"&amp;IF(LEN('C10 Entry Sheet'!$C$5)&lt;=6,"000",REPT("0",3-(LEN('C10 Entry Sheet'!$C$5)-6))&amp;LEFT(CELL("contents",'C10 Entry Sheet'!$C$5),LEN('C10 Entry Sheet'!$C$5)-6)))</f>
        <v xml:space="preserve"> </v>
      </c>
      <c r="E16" s="155" t="str">
        <f ca="1">IF('C10 Entry Sheet'!$BS31="N"," ",IF(LEN('C10 Entry Sheet'!$C$5)&lt;=6,CELL("contents",'C10 Entry Sheet'!$C$5),RIGHT(CELL("contents",'C10 Entry Sheet'!$C$5),6)))</f>
        <v xml:space="preserve"> </v>
      </c>
      <c r="F16" s="153" t="str">
        <f>IF('C10 Entry Sheet'!$BS31="N"," ","0")</f>
        <v xml:space="preserve"> </v>
      </c>
      <c r="G16" s="156" t="str">
        <f ca="1">IF('C10 Entry Sheet'!$BS31="N"," ",CELL("contents",'C10 Entry Sheet'!$A31))</f>
        <v xml:space="preserve"> </v>
      </c>
      <c r="H16" s="157" t="str">
        <f ca="1">IF(($G16=" ")," ",VLOOKUP($G16,'C10 Entry Sheet'!$A$16:$K$1015,2,FALSE))</f>
        <v xml:space="preserve"> </v>
      </c>
      <c r="I16" s="157" t="str">
        <f ca="1">IF(($G16=" ")," ",VLOOKUP($G16,'C10 Entry Sheet'!$A$16:$K$1015,3,FALSE))</f>
        <v xml:space="preserve"> </v>
      </c>
      <c r="J16" s="153" t="str">
        <f ca="1">IF('C10 Entry Sheet'!$BS31="N"," ",CELL("contents",'C10 Entry Sheet'!$A31))</f>
        <v xml:space="preserve"> </v>
      </c>
      <c r="K16" s="158" t="str">
        <f ca="1">IF(($G16=" ")," ",VLOOKUP($G16,'C10 Entry Sheet'!$A$16:$K$1015,8,FALSE))</f>
        <v xml:space="preserve"> </v>
      </c>
      <c r="L16" s="110" t="str">
        <f ca="1">IF(($G16=" ")," ",(VLOOKUP($G16,'C10 Entry Sheet'!$A$16:$K$1015,11,FALSE)*100))</f>
        <v xml:space="preserve"> </v>
      </c>
      <c r="M16" s="159" t="str">
        <f ca="1">IF(($G16=" ")," ",VLOOKUP($G16,'C10 Entry Sheet'!$A$16:$K$1015,6,FALSE))</f>
        <v xml:space="preserve"> </v>
      </c>
      <c r="N16" s="159" t="str">
        <f ca="1">IF(($G16=" ")," ",VLOOKUP($G16,'C10 Entry Sheet'!$A$16:$K$1015,5,FALSE))</f>
        <v xml:space="preserve"> </v>
      </c>
    </row>
    <row r="17" spans="1:14">
      <c r="A17" s="153" t="str">
        <f>IF('C10 Entry Sheet'!$BS32="N"," ","R")</f>
        <v xml:space="preserve"> </v>
      </c>
      <c r="B17" s="153" t="str">
        <f>IF('C10 Entry Sheet'!$BS32="N"," ","00000000")</f>
        <v xml:space="preserve"> </v>
      </c>
      <c r="C17" s="154" t="str">
        <f ca="1">IF('C10 Entry Sheet'!$BS32="N"," ",CELL("contents",'C10 Entry Sheet'!$AH$10))</f>
        <v xml:space="preserve"> </v>
      </c>
      <c r="D17" s="153" t="str">
        <f ca="1">IF('C10 Entry Sheet'!$BS32="N"," ","000"&amp;IF(LEN('C10 Entry Sheet'!$C$5)&lt;=6,"000",REPT("0",3-(LEN('C10 Entry Sheet'!$C$5)-6))&amp;LEFT(CELL("contents",'C10 Entry Sheet'!$C$5),LEN('C10 Entry Sheet'!$C$5)-6)))</f>
        <v xml:space="preserve"> </v>
      </c>
      <c r="E17" s="155" t="str">
        <f ca="1">IF('C10 Entry Sheet'!$BS32="N"," ",IF(LEN('C10 Entry Sheet'!$C$5)&lt;=6,CELL("contents",'C10 Entry Sheet'!$C$5),RIGHT(CELL("contents",'C10 Entry Sheet'!$C$5),6)))</f>
        <v xml:space="preserve"> </v>
      </c>
      <c r="F17" s="153" t="str">
        <f>IF('C10 Entry Sheet'!$BS32="N"," ","0")</f>
        <v xml:space="preserve"> </v>
      </c>
      <c r="G17" s="156" t="str">
        <f ca="1">IF('C10 Entry Sheet'!$BS32="N"," ",CELL("contents",'C10 Entry Sheet'!$A32))</f>
        <v xml:space="preserve"> </v>
      </c>
      <c r="H17" s="157" t="str">
        <f ca="1">IF(($G17=" ")," ",VLOOKUP($G17,'C10 Entry Sheet'!$A$16:$K$1015,2,FALSE))</f>
        <v xml:space="preserve"> </v>
      </c>
      <c r="I17" s="157" t="str">
        <f ca="1">IF(($G17=" ")," ",VLOOKUP($G17,'C10 Entry Sheet'!$A$16:$K$1015,3,FALSE))</f>
        <v xml:space="preserve"> </v>
      </c>
      <c r="J17" s="153" t="str">
        <f ca="1">IF('C10 Entry Sheet'!$BS32="N"," ",CELL("contents",'C10 Entry Sheet'!$A32))</f>
        <v xml:space="preserve"> </v>
      </c>
      <c r="K17" s="158" t="str">
        <f ca="1">IF(($G17=" ")," ",VLOOKUP($G17,'C10 Entry Sheet'!$A$16:$K$1015,8,FALSE))</f>
        <v xml:space="preserve"> </v>
      </c>
      <c r="L17" s="110" t="str">
        <f ca="1">IF(($G17=" ")," ",(VLOOKUP($G17,'C10 Entry Sheet'!$A$16:$K$1015,11,FALSE)*100))</f>
        <v xml:space="preserve"> </v>
      </c>
      <c r="M17" s="159" t="str">
        <f ca="1">IF(($G17=" ")," ",VLOOKUP($G17,'C10 Entry Sheet'!$A$16:$K$1015,6,FALSE))</f>
        <v xml:space="preserve"> </v>
      </c>
      <c r="N17" s="159" t="str">
        <f ca="1">IF(($G17=" ")," ",VLOOKUP($G17,'C10 Entry Sheet'!$A$16:$K$1015,5,FALSE))</f>
        <v xml:space="preserve"> </v>
      </c>
    </row>
    <row r="18" spans="1:14">
      <c r="A18" s="153" t="str">
        <f>IF('C10 Entry Sheet'!$BS33="N"," ","R")</f>
        <v xml:space="preserve"> </v>
      </c>
      <c r="B18" s="153" t="str">
        <f>IF('C10 Entry Sheet'!$BS33="N"," ","00000000")</f>
        <v xml:space="preserve"> </v>
      </c>
      <c r="C18" s="154" t="str">
        <f ca="1">IF('C10 Entry Sheet'!$BS33="N"," ",CELL("contents",'C10 Entry Sheet'!$AH$10))</f>
        <v xml:space="preserve"> </v>
      </c>
      <c r="D18" s="153" t="str">
        <f ca="1">IF('C10 Entry Sheet'!$BS33="N"," ","000"&amp;IF(LEN('C10 Entry Sheet'!$C$5)&lt;=6,"000",REPT("0",3-(LEN('C10 Entry Sheet'!$C$5)-6))&amp;LEFT(CELL("contents",'C10 Entry Sheet'!$C$5),LEN('C10 Entry Sheet'!$C$5)-6)))</f>
        <v xml:space="preserve"> </v>
      </c>
      <c r="E18" s="155" t="str">
        <f ca="1">IF('C10 Entry Sheet'!$BS33="N"," ",IF(LEN('C10 Entry Sheet'!$C$5)&lt;=6,CELL("contents",'C10 Entry Sheet'!$C$5),RIGHT(CELL("contents",'C10 Entry Sheet'!$C$5),6)))</f>
        <v xml:space="preserve"> </v>
      </c>
      <c r="F18" s="153" t="str">
        <f>IF('C10 Entry Sheet'!$BS33="N"," ","0")</f>
        <v xml:space="preserve"> </v>
      </c>
      <c r="G18" s="156" t="str">
        <f ca="1">IF('C10 Entry Sheet'!$BS33="N"," ",CELL("contents",'C10 Entry Sheet'!$A33))</f>
        <v xml:space="preserve"> </v>
      </c>
      <c r="H18" s="157" t="str">
        <f ca="1">IF(($G18=" ")," ",VLOOKUP($G18,'C10 Entry Sheet'!$A$16:$K$1015,2,FALSE))</f>
        <v xml:space="preserve"> </v>
      </c>
      <c r="I18" s="157" t="str">
        <f ca="1">IF(($G18=" ")," ",VLOOKUP($G18,'C10 Entry Sheet'!$A$16:$K$1015,3,FALSE))</f>
        <v xml:space="preserve"> </v>
      </c>
      <c r="J18" s="153" t="str">
        <f ca="1">IF('C10 Entry Sheet'!$BS33="N"," ",CELL("contents",'C10 Entry Sheet'!$A33))</f>
        <v xml:space="preserve"> </v>
      </c>
      <c r="K18" s="158" t="str">
        <f ca="1">IF(($G18=" ")," ",VLOOKUP($G18,'C10 Entry Sheet'!$A$16:$K$1015,8,FALSE))</f>
        <v xml:space="preserve"> </v>
      </c>
      <c r="L18" s="110" t="str">
        <f ca="1">IF(($G18=" ")," ",(VLOOKUP($G18,'C10 Entry Sheet'!$A$16:$K$1015,11,FALSE)*100))</f>
        <v xml:space="preserve"> </v>
      </c>
      <c r="M18" s="159" t="str">
        <f ca="1">IF(($G18=" ")," ",VLOOKUP($G18,'C10 Entry Sheet'!$A$16:$K$1015,6,FALSE))</f>
        <v xml:space="preserve"> </v>
      </c>
      <c r="N18" s="159" t="str">
        <f ca="1">IF(($G18=" ")," ",VLOOKUP($G18,'C10 Entry Sheet'!$A$16:$K$1015,5,FALSE))</f>
        <v xml:space="preserve"> </v>
      </c>
    </row>
    <row r="19" spans="1:14">
      <c r="A19" s="153" t="str">
        <f>IF('C10 Entry Sheet'!$BS34="N"," ","R")</f>
        <v xml:space="preserve"> </v>
      </c>
      <c r="B19" s="153" t="str">
        <f>IF('C10 Entry Sheet'!$BS34="N"," ","00000000")</f>
        <v xml:space="preserve"> </v>
      </c>
      <c r="C19" s="154" t="str">
        <f ca="1">IF('C10 Entry Sheet'!$BS34="N"," ",CELL("contents",'C10 Entry Sheet'!$AH$10))</f>
        <v xml:space="preserve"> </v>
      </c>
      <c r="D19" s="153" t="str">
        <f ca="1">IF('C10 Entry Sheet'!$BS34="N"," ","000"&amp;IF(LEN('C10 Entry Sheet'!$C$5)&lt;=6,"000",REPT("0",3-(LEN('C10 Entry Sheet'!$C$5)-6))&amp;LEFT(CELL("contents",'C10 Entry Sheet'!$C$5),LEN('C10 Entry Sheet'!$C$5)-6)))</f>
        <v xml:space="preserve"> </v>
      </c>
      <c r="E19" s="155" t="str">
        <f ca="1">IF('C10 Entry Sheet'!$BS34="N"," ",IF(LEN('C10 Entry Sheet'!$C$5)&lt;=6,CELL("contents",'C10 Entry Sheet'!$C$5),RIGHT(CELL("contents",'C10 Entry Sheet'!$C$5),6)))</f>
        <v xml:space="preserve"> </v>
      </c>
      <c r="F19" s="153" t="str">
        <f>IF('C10 Entry Sheet'!$BS34="N"," ","0")</f>
        <v xml:space="preserve"> </v>
      </c>
      <c r="G19" s="156" t="str">
        <f ca="1">IF('C10 Entry Sheet'!$BS34="N"," ",CELL("contents",'C10 Entry Sheet'!$A34))</f>
        <v xml:space="preserve"> </v>
      </c>
      <c r="H19" s="157" t="str">
        <f ca="1">IF(($G19=" ")," ",VLOOKUP($G19,'C10 Entry Sheet'!$A$16:$K$1015,2,FALSE))</f>
        <v xml:space="preserve"> </v>
      </c>
      <c r="I19" s="157" t="str">
        <f ca="1">IF(($G19=" ")," ",VLOOKUP($G19,'C10 Entry Sheet'!$A$16:$K$1015,3,FALSE))</f>
        <v xml:space="preserve"> </v>
      </c>
      <c r="J19" s="153" t="str">
        <f ca="1">IF('C10 Entry Sheet'!$BS34="N"," ",CELL("contents",'C10 Entry Sheet'!$A34))</f>
        <v xml:space="preserve"> </v>
      </c>
      <c r="K19" s="158" t="str">
        <f ca="1">IF(($G19=" ")," ",VLOOKUP($G19,'C10 Entry Sheet'!$A$16:$K$1015,8,FALSE))</f>
        <v xml:space="preserve"> </v>
      </c>
      <c r="L19" s="110" t="str">
        <f ca="1">IF(($G19=" ")," ",(VLOOKUP($G19,'C10 Entry Sheet'!$A$16:$K$1015,11,FALSE)*100))</f>
        <v xml:space="preserve"> </v>
      </c>
      <c r="M19" s="159" t="str">
        <f ca="1">IF(($G19=" ")," ",VLOOKUP($G19,'C10 Entry Sheet'!$A$16:$K$1015,6,FALSE))</f>
        <v xml:space="preserve"> </v>
      </c>
      <c r="N19" s="159" t="str">
        <f ca="1">IF(($G19=" ")," ",VLOOKUP($G19,'C10 Entry Sheet'!$A$16:$K$1015,5,FALSE))</f>
        <v xml:space="preserve"> </v>
      </c>
    </row>
    <row r="20" spans="1:14">
      <c r="A20" s="153" t="str">
        <f>IF('C10 Entry Sheet'!$BS35="N"," ","R")</f>
        <v xml:space="preserve"> </v>
      </c>
      <c r="B20" s="153" t="str">
        <f>IF('C10 Entry Sheet'!$BS35="N"," ","00000000")</f>
        <v xml:space="preserve"> </v>
      </c>
      <c r="C20" s="154" t="str">
        <f ca="1">IF('C10 Entry Sheet'!$BS35="N"," ",CELL("contents",'C10 Entry Sheet'!$AH$10))</f>
        <v xml:space="preserve"> </v>
      </c>
      <c r="D20" s="153" t="str">
        <f ca="1">IF('C10 Entry Sheet'!$BS35="N"," ","000"&amp;IF(LEN('C10 Entry Sheet'!$C$5)&lt;=6,"000",REPT("0",3-(LEN('C10 Entry Sheet'!$C$5)-6))&amp;LEFT(CELL("contents",'C10 Entry Sheet'!$C$5),LEN('C10 Entry Sheet'!$C$5)-6)))</f>
        <v xml:space="preserve"> </v>
      </c>
      <c r="E20" s="155" t="str">
        <f ca="1">IF('C10 Entry Sheet'!$BS35="N"," ",IF(LEN('C10 Entry Sheet'!$C$5)&lt;=6,CELL("contents",'C10 Entry Sheet'!$C$5),RIGHT(CELL("contents",'C10 Entry Sheet'!$C$5),6)))</f>
        <v xml:space="preserve"> </v>
      </c>
      <c r="F20" s="153" t="str">
        <f>IF('C10 Entry Sheet'!$BS35="N"," ","0")</f>
        <v xml:space="preserve"> </v>
      </c>
      <c r="G20" s="156" t="str">
        <f ca="1">IF('C10 Entry Sheet'!$BS35="N"," ",CELL("contents",'C10 Entry Sheet'!$A35))</f>
        <v xml:space="preserve"> </v>
      </c>
      <c r="H20" s="157" t="str">
        <f ca="1">IF(($G20=" ")," ",VLOOKUP($G20,'C10 Entry Sheet'!$A$16:$K$1015,2,FALSE))</f>
        <v xml:space="preserve"> </v>
      </c>
      <c r="I20" s="157" t="str">
        <f ca="1">IF(($G20=" ")," ",VLOOKUP($G20,'C10 Entry Sheet'!$A$16:$K$1015,3,FALSE))</f>
        <v xml:space="preserve"> </v>
      </c>
      <c r="J20" s="153" t="str">
        <f ca="1">IF('C10 Entry Sheet'!$BS35="N"," ",CELL("contents",'C10 Entry Sheet'!$A35))</f>
        <v xml:space="preserve"> </v>
      </c>
      <c r="K20" s="158" t="str">
        <f ca="1">IF(($G20=" ")," ",VLOOKUP($G20,'C10 Entry Sheet'!$A$16:$K$1015,8,FALSE))</f>
        <v xml:space="preserve"> </v>
      </c>
      <c r="L20" s="110" t="str">
        <f ca="1">IF(($G20=" ")," ",(VLOOKUP($G20,'C10 Entry Sheet'!$A$16:$K$1015,11,FALSE)*100))</f>
        <v xml:space="preserve"> </v>
      </c>
      <c r="M20" s="159" t="str">
        <f ca="1">IF(($G20=" ")," ",VLOOKUP($G20,'C10 Entry Sheet'!$A$16:$K$1015,6,FALSE))</f>
        <v xml:space="preserve"> </v>
      </c>
      <c r="N20" s="159" t="str">
        <f ca="1">IF(($G20=" ")," ",VLOOKUP($G20,'C10 Entry Sheet'!$A$16:$K$1015,5,FALSE))</f>
        <v xml:space="preserve"> </v>
      </c>
    </row>
    <row r="21" spans="1:14">
      <c r="A21" s="153" t="str">
        <f>IF('C10 Entry Sheet'!$BS36="N"," ","R")</f>
        <v xml:space="preserve"> </v>
      </c>
      <c r="B21" s="153" t="str">
        <f>IF('C10 Entry Sheet'!$BS36="N"," ","00000000")</f>
        <v xml:space="preserve"> </v>
      </c>
      <c r="C21" s="154" t="str">
        <f ca="1">IF('C10 Entry Sheet'!$BS36="N"," ",CELL("contents",'C10 Entry Sheet'!$AH$10))</f>
        <v xml:space="preserve"> </v>
      </c>
      <c r="D21" s="153" t="str">
        <f ca="1">IF('C10 Entry Sheet'!$BS36="N"," ","000"&amp;IF(LEN('C10 Entry Sheet'!$C$5)&lt;=6,"000",REPT("0",3-(LEN('C10 Entry Sheet'!$C$5)-6))&amp;LEFT(CELL("contents",'C10 Entry Sheet'!$C$5),LEN('C10 Entry Sheet'!$C$5)-6)))</f>
        <v xml:space="preserve"> </v>
      </c>
      <c r="E21" s="155" t="str">
        <f ca="1">IF('C10 Entry Sheet'!$BS36="N"," ",IF(LEN('C10 Entry Sheet'!$C$5)&lt;=6,CELL("contents",'C10 Entry Sheet'!$C$5),RIGHT(CELL("contents",'C10 Entry Sheet'!$C$5),6)))</f>
        <v xml:space="preserve"> </v>
      </c>
      <c r="F21" s="153" t="str">
        <f>IF('C10 Entry Sheet'!$BS36="N"," ","0")</f>
        <v xml:space="preserve"> </v>
      </c>
      <c r="G21" s="156" t="str">
        <f ca="1">IF('C10 Entry Sheet'!$BS36="N"," ",CELL("contents",'C10 Entry Sheet'!$A36))</f>
        <v xml:space="preserve"> </v>
      </c>
      <c r="H21" s="157" t="str">
        <f ca="1">IF(($G21=" ")," ",VLOOKUP($G21,'C10 Entry Sheet'!$A$16:$K$1015,2,FALSE))</f>
        <v xml:space="preserve"> </v>
      </c>
      <c r="I21" s="157" t="str">
        <f ca="1">IF(($G21=" ")," ",VLOOKUP($G21,'C10 Entry Sheet'!$A$16:$K$1015,3,FALSE))</f>
        <v xml:space="preserve"> </v>
      </c>
      <c r="J21" s="153" t="str">
        <f ca="1">IF('C10 Entry Sheet'!$BS36="N"," ",CELL("contents",'C10 Entry Sheet'!$A36))</f>
        <v xml:space="preserve"> </v>
      </c>
      <c r="K21" s="158" t="str">
        <f ca="1">IF(($G21=" ")," ",VLOOKUP($G21,'C10 Entry Sheet'!$A$16:$K$1015,8,FALSE))</f>
        <v xml:space="preserve"> </v>
      </c>
      <c r="L21" s="110" t="str">
        <f ca="1">IF(($G21=" ")," ",(VLOOKUP($G21,'C10 Entry Sheet'!$A$16:$K$1015,11,FALSE)*100))</f>
        <v xml:space="preserve"> </v>
      </c>
      <c r="M21" s="159" t="str">
        <f ca="1">IF(($G21=" ")," ",VLOOKUP($G21,'C10 Entry Sheet'!$A$16:$K$1015,6,FALSE))</f>
        <v xml:space="preserve"> </v>
      </c>
      <c r="N21" s="159" t="str">
        <f ca="1">IF(($G21=" ")," ",VLOOKUP($G21,'C10 Entry Sheet'!$A$16:$K$1015,5,FALSE))</f>
        <v xml:space="preserve"> </v>
      </c>
    </row>
    <row r="22" spans="1:14">
      <c r="A22" s="153" t="str">
        <f>IF('C10 Entry Sheet'!$BS37="N"," ","R")</f>
        <v xml:space="preserve"> </v>
      </c>
      <c r="B22" s="153" t="str">
        <f>IF('C10 Entry Sheet'!$BS37="N"," ","00000000")</f>
        <v xml:space="preserve"> </v>
      </c>
      <c r="C22" s="154" t="str">
        <f ca="1">IF('C10 Entry Sheet'!$BS37="N"," ",CELL("contents",'C10 Entry Sheet'!$AH$10))</f>
        <v xml:space="preserve"> </v>
      </c>
      <c r="D22" s="153" t="str">
        <f ca="1">IF('C10 Entry Sheet'!$BS37="N"," ","000"&amp;IF(LEN('C10 Entry Sheet'!$C$5)&lt;=6,"000",REPT("0",3-(LEN('C10 Entry Sheet'!$C$5)-6))&amp;LEFT(CELL("contents",'C10 Entry Sheet'!$C$5),LEN('C10 Entry Sheet'!$C$5)-6)))</f>
        <v xml:space="preserve"> </v>
      </c>
      <c r="E22" s="155" t="str">
        <f ca="1">IF('C10 Entry Sheet'!$BS37="N"," ",IF(LEN('C10 Entry Sheet'!$C$5)&lt;=6,CELL("contents",'C10 Entry Sheet'!$C$5),RIGHT(CELL("contents",'C10 Entry Sheet'!$C$5),6)))</f>
        <v xml:space="preserve"> </v>
      </c>
      <c r="F22" s="153" t="str">
        <f>IF('C10 Entry Sheet'!$BS37="N"," ","0")</f>
        <v xml:space="preserve"> </v>
      </c>
      <c r="G22" s="156" t="str">
        <f ca="1">IF('C10 Entry Sheet'!$BS37="N"," ",CELL("contents",'C10 Entry Sheet'!$A37))</f>
        <v xml:space="preserve"> </v>
      </c>
      <c r="H22" s="157" t="str">
        <f ca="1">IF(($G22=" ")," ",VLOOKUP($G22,'C10 Entry Sheet'!$A$16:$K$1015,2,FALSE))</f>
        <v xml:space="preserve"> </v>
      </c>
      <c r="I22" s="157" t="str">
        <f ca="1">IF(($G22=" ")," ",VLOOKUP($G22,'C10 Entry Sheet'!$A$16:$K$1015,3,FALSE))</f>
        <v xml:space="preserve"> </v>
      </c>
      <c r="J22" s="153" t="str">
        <f ca="1">IF('C10 Entry Sheet'!$BS37="N"," ",CELL("contents",'C10 Entry Sheet'!$A37))</f>
        <v xml:space="preserve"> </v>
      </c>
      <c r="K22" s="158" t="str">
        <f ca="1">IF(($G22=" ")," ",VLOOKUP($G22,'C10 Entry Sheet'!$A$16:$K$1015,8,FALSE))</f>
        <v xml:space="preserve"> </v>
      </c>
      <c r="L22" s="110" t="str">
        <f ca="1">IF(($G22=" ")," ",(VLOOKUP($G22,'C10 Entry Sheet'!$A$16:$K$1015,11,FALSE)*100))</f>
        <v xml:space="preserve"> </v>
      </c>
      <c r="M22" s="159" t="str">
        <f ca="1">IF(($G22=" ")," ",VLOOKUP($G22,'C10 Entry Sheet'!$A$16:$K$1015,6,FALSE))</f>
        <v xml:space="preserve"> </v>
      </c>
      <c r="N22" s="159" t="str">
        <f ca="1">IF(($G22=" ")," ",VLOOKUP($G22,'C10 Entry Sheet'!$A$16:$K$1015,5,FALSE))</f>
        <v xml:space="preserve"> </v>
      </c>
    </row>
    <row r="23" spans="1:14">
      <c r="A23" s="153" t="str">
        <f>IF('C10 Entry Sheet'!$BS38="N"," ","R")</f>
        <v xml:space="preserve"> </v>
      </c>
      <c r="B23" s="153" t="str">
        <f>IF('C10 Entry Sheet'!$BS38="N"," ","00000000")</f>
        <v xml:space="preserve"> </v>
      </c>
      <c r="C23" s="154" t="str">
        <f ca="1">IF('C10 Entry Sheet'!$BS38="N"," ",CELL("contents",'C10 Entry Sheet'!$AH$10))</f>
        <v xml:space="preserve"> </v>
      </c>
      <c r="D23" s="153" t="str">
        <f ca="1">IF('C10 Entry Sheet'!$BS38="N"," ","000"&amp;IF(LEN('C10 Entry Sheet'!$C$5)&lt;=6,"000",REPT("0",3-(LEN('C10 Entry Sheet'!$C$5)-6))&amp;LEFT(CELL("contents",'C10 Entry Sheet'!$C$5),LEN('C10 Entry Sheet'!$C$5)-6)))</f>
        <v xml:space="preserve"> </v>
      </c>
      <c r="E23" s="155" t="str">
        <f ca="1">IF('C10 Entry Sheet'!$BS38="N"," ",IF(LEN('C10 Entry Sheet'!$C$5)&lt;=6,CELL("contents",'C10 Entry Sheet'!$C$5),RIGHT(CELL("contents",'C10 Entry Sheet'!$C$5),6)))</f>
        <v xml:space="preserve"> </v>
      </c>
      <c r="F23" s="153" t="str">
        <f>IF('C10 Entry Sheet'!$BS38="N"," ","0")</f>
        <v xml:space="preserve"> </v>
      </c>
      <c r="G23" s="156" t="str">
        <f ca="1">IF('C10 Entry Sheet'!$BS38="N"," ",CELL("contents",'C10 Entry Sheet'!$A38))</f>
        <v xml:space="preserve"> </v>
      </c>
      <c r="H23" s="157" t="str">
        <f ca="1">IF(($G23=" ")," ",VLOOKUP($G23,'C10 Entry Sheet'!$A$16:$K$1015,2,FALSE))</f>
        <v xml:space="preserve"> </v>
      </c>
      <c r="I23" s="157" t="str">
        <f ca="1">IF(($G23=" ")," ",VLOOKUP($G23,'C10 Entry Sheet'!$A$16:$K$1015,3,FALSE))</f>
        <v xml:space="preserve"> </v>
      </c>
      <c r="J23" s="153" t="str">
        <f ca="1">IF('C10 Entry Sheet'!$BS38="N"," ",CELL("contents",'C10 Entry Sheet'!$A38))</f>
        <v xml:space="preserve"> </v>
      </c>
      <c r="K23" s="158" t="str">
        <f ca="1">IF(($G23=" ")," ",VLOOKUP($G23,'C10 Entry Sheet'!$A$16:$K$1015,8,FALSE))</f>
        <v xml:space="preserve"> </v>
      </c>
      <c r="L23" s="110" t="str">
        <f ca="1">IF(($G23=" ")," ",(VLOOKUP($G23,'C10 Entry Sheet'!$A$16:$K$1015,11,FALSE)*100))</f>
        <v xml:space="preserve"> </v>
      </c>
      <c r="M23" s="159" t="str">
        <f ca="1">IF(($G23=" ")," ",VLOOKUP($G23,'C10 Entry Sheet'!$A$16:$K$1015,6,FALSE))</f>
        <v xml:space="preserve"> </v>
      </c>
      <c r="N23" s="159" t="str">
        <f ca="1">IF(($G23=" ")," ",VLOOKUP($G23,'C10 Entry Sheet'!$A$16:$K$1015,5,FALSE))</f>
        <v xml:space="preserve"> </v>
      </c>
    </row>
    <row r="24" spans="1:14">
      <c r="A24" s="153" t="str">
        <f>IF('C10 Entry Sheet'!$BS39="N"," ","R")</f>
        <v xml:space="preserve"> </v>
      </c>
      <c r="B24" s="153" t="str">
        <f>IF('C10 Entry Sheet'!$BS39="N"," ","00000000")</f>
        <v xml:space="preserve"> </v>
      </c>
      <c r="C24" s="154" t="str">
        <f ca="1">IF('C10 Entry Sheet'!$BS39="N"," ",CELL("contents",'C10 Entry Sheet'!$AH$10))</f>
        <v xml:space="preserve"> </v>
      </c>
      <c r="D24" s="153" t="str">
        <f ca="1">IF('C10 Entry Sheet'!$BS39="N"," ","000"&amp;IF(LEN('C10 Entry Sheet'!$C$5)&lt;=6,"000",REPT("0",3-(LEN('C10 Entry Sheet'!$C$5)-6))&amp;LEFT(CELL("contents",'C10 Entry Sheet'!$C$5),LEN('C10 Entry Sheet'!$C$5)-6)))</f>
        <v xml:space="preserve"> </v>
      </c>
      <c r="E24" s="155" t="str">
        <f ca="1">IF('C10 Entry Sheet'!$BS39="N"," ",IF(LEN('C10 Entry Sheet'!$C$5)&lt;=6,CELL("contents",'C10 Entry Sheet'!$C$5),RIGHT(CELL("contents",'C10 Entry Sheet'!$C$5),6)))</f>
        <v xml:space="preserve"> </v>
      </c>
      <c r="F24" s="153" t="str">
        <f>IF('C10 Entry Sheet'!$BS39="N"," ","0")</f>
        <v xml:space="preserve"> </v>
      </c>
      <c r="G24" s="156" t="str">
        <f ca="1">IF('C10 Entry Sheet'!$BS39="N"," ",CELL("contents",'C10 Entry Sheet'!$A39))</f>
        <v xml:space="preserve"> </v>
      </c>
      <c r="H24" s="157" t="str">
        <f ca="1">IF(($G24=" ")," ",VLOOKUP($G24,'C10 Entry Sheet'!$A$16:$K$1015,2,FALSE))</f>
        <v xml:space="preserve"> </v>
      </c>
      <c r="I24" s="157" t="str">
        <f ca="1">IF(($G24=" ")," ",VLOOKUP($G24,'C10 Entry Sheet'!$A$16:$K$1015,3,FALSE))</f>
        <v xml:space="preserve"> </v>
      </c>
      <c r="J24" s="153" t="str">
        <f ca="1">IF('C10 Entry Sheet'!$BS39="N"," ",CELL("contents",'C10 Entry Sheet'!$A39))</f>
        <v xml:space="preserve"> </v>
      </c>
      <c r="K24" s="158" t="str">
        <f ca="1">IF(($G24=" ")," ",VLOOKUP($G24,'C10 Entry Sheet'!$A$16:$K$1015,8,FALSE))</f>
        <v xml:space="preserve"> </v>
      </c>
      <c r="L24" s="110" t="str">
        <f ca="1">IF(($G24=" ")," ",(VLOOKUP($G24,'C10 Entry Sheet'!$A$16:$K$1015,11,FALSE)*100))</f>
        <v xml:space="preserve"> </v>
      </c>
      <c r="M24" s="159" t="str">
        <f ca="1">IF(($G24=" ")," ",VLOOKUP($G24,'C10 Entry Sheet'!$A$16:$K$1015,6,FALSE))</f>
        <v xml:space="preserve"> </v>
      </c>
      <c r="N24" s="159" t="str">
        <f ca="1">IF(($G24=" ")," ",VLOOKUP($G24,'C10 Entry Sheet'!$A$16:$K$1015,5,FALSE))</f>
        <v xml:space="preserve"> </v>
      </c>
    </row>
    <row r="25" spans="1:14">
      <c r="A25" s="153" t="str">
        <f>IF('C10 Entry Sheet'!$BS40="N"," ","R")</f>
        <v xml:space="preserve"> </v>
      </c>
      <c r="B25" s="153" t="str">
        <f>IF('C10 Entry Sheet'!$BS40="N"," ","00000000")</f>
        <v xml:space="preserve"> </v>
      </c>
      <c r="C25" s="154" t="str">
        <f ca="1">IF('C10 Entry Sheet'!$BS40="N"," ",CELL("contents",'C10 Entry Sheet'!$AH$10))</f>
        <v xml:space="preserve"> </v>
      </c>
      <c r="D25" s="153" t="str">
        <f ca="1">IF('C10 Entry Sheet'!$BS40="N"," ","000"&amp;IF(LEN('C10 Entry Sheet'!$C$5)&lt;=6,"000",REPT("0",3-(LEN('C10 Entry Sheet'!$C$5)-6))&amp;LEFT(CELL("contents",'C10 Entry Sheet'!$C$5),LEN('C10 Entry Sheet'!$C$5)-6)))</f>
        <v xml:space="preserve"> </v>
      </c>
      <c r="E25" s="155" t="str">
        <f ca="1">IF('C10 Entry Sheet'!$BS40="N"," ",IF(LEN('C10 Entry Sheet'!$C$5)&lt;=6,CELL("contents",'C10 Entry Sheet'!$C$5),RIGHT(CELL("contents",'C10 Entry Sheet'!$C$5),6)))</f>
        <v xml:space="preserve"> </v>
      </c>
      <c r="F25" s="153" t="str">
        <f>IF('C10 Entry Sheet'!$BS40="N"," ","0")</f>
        <v xml:space="preserve"> </v>
      </c>
      <c r="G25" s="156" t="str">
        <f ca="1">IF('C10 Entry Sheet'!$BS40="N"," ",CELL("contents",'C10 Entry Sheet'!$A40))</f>
        <v xml:space="preserve"> </v>
      </c>
      <c r="H25" s="157" t="str">
        <f ca="1">IF(($G25=" ")," ",VLOOKUP($G25,'C10 Entry Sheet'!$A$16:$K$1015,2,FALSE))</f>
        <v xml:space="preserve"> </v>
      </c>
      <c r="I25" s="157" t="str">
        <f ca="1">IF(($G25=" ")," ",VLOOKUP($G25,'C10 Entry Sheet'!$A$16:$K$1015,3,FALSE))</f>
        <v xml:space="preserve"> </v>
      </c>
      <c r="J25" s="153" t="str">
        <f ca="1">IF('C10 Entry Sheet'!$BS40="N"," ",CELL("contents",'C10 Entry Sheet'!$A40))</f>
        <v xml:space="preserve"> </v>
      </c>
      <c r="K25" s="158" t="str">
        <f ca="1">IF(($G25=" ")," ",VLOOKUP($G25,'C10 Entry Sheet'!$A$16:$K$1015,8,FALSE))</f>
        <v xml:space="preserve"> </v>
      </c>
      <c r="L25" s="110" t="str">
        <f ca="1">IF(($G25=" ")," ",(VLOOKUP($G25,'C10 Entry Sheet'!$A$16:$K$1015,11,FALSE)*100))</f>
        <v xml:space="preserve"> </v>
      </c>
      <c r="M25" s="159" t="str">
        <f ca="1">IF(($G25=" ")," ",VLOOKUP($G25,'C10 Entry Sheet'!$A$16:$K$1015,6,FALSE))</f>
        <v xml:space="preserve"> </v>
      </c>
      <c r="N25" s="159" t="str">
        <f ca="1">IF(($G25=" ")," ",VLOOKUP($G25,'C10 Entry Sheet'!$A$16:$K$1015,5,FALSE))</f>
        <v xml:space="preserve"> </v>
      </c>
    </row>
    <row r="26" spans="1:14">
      <c r="A26" s="153" t="str">
        <f>IF('C10 Entry Sheet'!$BS41="N"," ","R")</f>
        <v xml:space="preserve"> </v>
      </c>
      <c r="B26" s="153" t="str">
        <f>IF('C10 Entry Sheet'!$BS41="N"," ","00000000")</f>
        <v xml:space="preserve"> </v>
      </c>
      <c r="C26" s="154" t="str">
        <f ca="1">IF('C10 Entry Sheet'!$BS41="N"," ",CELL("contents",'C10 Entry Sheet'!$AH$10))</f>
        <v xml:space="preserve"> </v>
      </c>
      <c r="D26" s="153" t="str">
        <f ca="1">IF('C10 Entry Sheet'!$BS41="N"," ","000"&amp;IF(LEN('C10 Entry Sheet'!$C$5)&lt;=6,"000",REPT("0",3-(LEN('C10 Entry Sheet'!$C$5)-6))&amp;LEFT(CELL("contents",'C10 Entry Sheet'!$C$5),LEN('C10 Entry Sheet'!$C$5)-6)))</f>
        <v xml:space="preserve"> </v>
      </c>
      <c r="E26" s="155" t="str">
        <f ca="1">IF('C10 Entry Sheet'!$BS41="N"," ",IF(LEN('C10 Entry Sheet'!$C$5)&lt;=6,CELL("contents",'C10 Entry Sheet'!$C$5),RIGHT(CELL("contents",'C10 Entry Sheet'!$C$5),6)))</f>
        <v xml:space="preserve"> </v>
      </c>
      <c r="F26" s="153" t="str">
        <f>IF('C10 Entry Sheet'!$BS41="N"," ","0")</f>
        <v xml:space="preserve"> </v>
      </c>
      <c r="G26" s="156" t="str">
        <f ca="1">IF('C10 Entry Sheet'!$BS41="N"," ",CELL("contents",'C10 Entry Sheet'!$A41))</f>
        <v xml:space="preserve"> </v>
      </c>
      <c r="H26" s="157" t="str">
        <f ca="1">IF(($G26=" ")," ",VLOOKUP($G26,'C10 Entry Sheet'!$A$16:$K$1015,2,FALSE))</f>
        <v xml:space="preserve"> </v>
      </c>
      <c r="I26" s="157" t="str">
        <f ca="1">IF(($G26=" ")," ",VLOOKUP($G26,'C10 Entry Sheet'!$A$16:$K$1015,3,FALSE))</f>
        <v xml:space="preserve"> </v>
      </c>
      <c r="J26" s="153" t="str">
        <f ca="1">IF('C10 Entry Sheet'!$BS41="N"," ",CELL("contents",'C10 Entry Sheet'!$A41))</f>
        <v xml:space="preserve"> </v>
      </c>
      <c r="K26" s="158" t="str">
        <f ca="1">IF(($G26=" ")," ",VLOOKUP($G26,'C10 Entry Sheet'!$A$16:$K$1015,8,FALSE))</f>
        <v xml:space="preserve"> </v>
      </c>
      <c r="L26" s="110" t="str">
        <f ca="1">IF(($G26=" ")," ",(VLOOKUP($G26,'C10 Entry Sheet'!$A$16:$K$1015,11,FALSE)*100))</f>
        <v xml:space="preserve"> </v>
      </c>
      <c r="M26" s="159" t="str">
        <f ca="1">IF(($G26=" ")," ",VLOOKUP($G26,'C10 Entry Sheet'!$A$16:$K$1015,6,FALSE))</f>
        <v xml:space="preserve"> </v>
      </c>
      <c r="N26" s="159" t="str">
        <f ca="1">IF(($G26=" ")," ",VLOOKUP($G26,'C10 Entry Sheet'!$A$16:$K$1015,5,FALSE))</f>
        <v xml:space="preserve"> </v>
      </c>
    </row>
    <row r="27" spans="1:14">
      <c r="A27" s="153" t="str">
        <f>IF('C10 Entry Sheet'!$BS42="N"," ","R")</f>
        <v xml:space="preserve"> </v>
      </c>
      <c r="B27" s="153" t="str">
        <f>IF('C10 Entry Sheet'!$BS42="N"," ","00000000")</f>
        <v xml:space="preserve"> </v>
      </c>
      <c r="C27" s="154" t="str">
        <f ca="1">IF('C10 Entry Sheet'!$BS42="N"," ",CELL("contents",'C10 Entry Sheet'!$AH$10))</f>
        <v xml:space="preserve"> </v>
      </c>
      <c r="D27" s="153" t="str">
        <f ca="1">IF('C10 Entry Sheet'!$BS42="N"," ","000"&amp;IF(LEN('C10 Entry Sheet'!$C$5)&lt;=6,"000",REPT("0",3-(LEN('C10 Entry Sheet'!$C$5)-6))&amp;LEFT(CELL("contents",'C10 Entry Sheet'!$C$5),LEN('C10 Entry Sheet'!$C$5)-6)))</f>
        <v xml:space="preserve"> </v>
      </c>
      <c r="E27" s="155" t="str">
        <f ca="1">IF('C10 Entry Sheet'!$BS42="N"," ",IF(LEN('C10 Entry Sheet'!$C$5)&lt;=6,CELL("contents",'C10 Entry Sheet'!$C$5),RIGHT(CELL("contents",'C10 Entry Sheet'!$C$5),6)))</f>
        <v xml:space="preserve"> </v>
      </c>
      <c r="F27" s="153" t="str">
        <f>IF('C10 Entry Sheet'!$BS42="N"," ","0")</f>
        <v xml:space="preserve"> </v>
      </c>
      <c r="G27" s="156" t="str">
        <f ca="1">IF('C10 Entry Sheet'!$BS42="N"," ",CELL("contents",'C10 Entry Sheet'!$A42))</f>
        <v xml:space="preserve"> </v>
      </c>
      <c r="H27" s="157" t="str">
        <f ca="1">IF(($G27=" ")," ",VLOOKUP($G27,'C10 Entry Sheet'!$A$16:$K$1015,2,FALSE))</f>
        <v xml:space="preserve"> </v>
      </c>
      <c r="I27" s="157" t="str">
        <f ca="1">IF(($G27=" ")," ",VLOOKUP($G27,'C10 Entry Sheet'!$A$16:$K$1015,3,FALSE))</f>
        <v xml:space="preserve"> </v>
      </c>
      <c r="J27" s="153" t="str">
        <f ca="1">IF('C10 Entry Sheet'!$BS42="N"," ",CELL("contents",'C10 Entry Sheet'!$A42))</f>
        <v xml:space="preserve"> </v>
      </c>
      <c r="K27" s="158" t="str">
        <f ca="1">IF(($G27=" ")," ",VLOOKUP($G27,'C10 Entry Sheet'!$A$16:$K$1015,8,FALSE))</f>
        <v xml:space="preserve"> </v>
      </c>
      <c r="L27" s="110" t="str">
        <f ca="1">IF(($G27=" ")," ",(VLOOKUP($G27,'C10 Entry Sheet'!$A$16:$K$1015,11,FALSE)*100))</f>
        <v xml:space="preserve"> </v>
      </c>
      <c r="M27" s="159" t="str">
        <f ca="1">IF(($G27=" ")," ",VLOOKUP($G27,'C10 Entry Sheet'!$A$16:$K$1015,6,FALSE))</f>
        <v xml:space="preserve"> </v>
      </c>
      <c r="N27" s="159" t="str">
        <f ca="1">IF(($G27=" ")," ",VLOOKUP($G27,'C10 Entry Sheet'!$A$16:$K$1015,5,FALSE))</f>
        <v xml:space="preserve"> </v>
      </c>
    </row>
    <row r="28" spans="1:14">
      <c r="A28" s="153" t="str">
        <f>IF('C10 Entry Sheet'!$BS43="N"," ","R")</f>
        <v xml:space="preserve"> </v>
      </c>
      <c r="B28" s="153" t="str">
        <f>IF('C10 Entry Sheet'!$BS43="N"," ","00000000")</f>
        <v xml:space="preserve"> </v>
      </c>
      <c r="C28" s="154" t="str">
        <f ca="1">IF('C10 Entry Sheet'!$BS43="N"," ",CELL("contents",'C10 Entry Sheet'!$AH$10))</f>
        <v xml:space="preserve"> </v>
      </c>
      <c r="D28" s="153" t="str">
        <f ca="1">IF('C10 Entry Sheet'!$BS43="N"," ","000"&amp;IF(LEN('C10 Entry Sheet'!$C$5)&lt;=6,"000",REPT("0",3-(LEN('C10 Entry Sheet'!$C$5)-6))&amp;LEFT(CELL("contents",'C10 Entry Sheet'!$C$5),LEN('C10 Entry Sheet'!$C$5)-6)))</f>
        <v xml:space="preserve"> </v>
      </c>
      <c r="E28" s="155" t="str">
        <f ca="1">IF('C10 Entry Sheet'!$BS43="N"," ",IF(LEN('C10 Entry Sheet'!$C$5)&lt;=6,CELL("contents",'C10 Entry Sheet'!$C$5),RIGHT(CELL("contents",'C10 Entry Sheet'!$C$5),6)))</f>
        <v xml:space="preserve"> </v>
      </c>
      <c r="F28" s="153" t="str">
        <f>IF('C10 Entry Sheet'!$BS43="N"," ","0")</f>
        <v xml:space="preserve"> </v>
      </c>
      <c r="G28" s="156" t="str">
        <f ca="1">IF('C10 Entry Sheet'!$BS43="N"," ",CELL("contents",'C10 Entry Sheet'!$A43))</f>
        <v xml:space="preserve"> </v>
      </c>
      <c r="H28" s="157" t="str">
        <f ca="1">IF(($G28=" ")," ",VLOOKUP($G28,'C10 Entry Sheet'!$A$16:$K$1015,2,FALSE))</f>
        <v xml:space="preserve"> </v>
      </c>
      <c r="I28" s="157" t="str">
        <f ca="1">IF(($G28=" ")," ",VLOOKUP($G28,'C10 Entry Sheet'!$A$16:$K$1015,3,FALSE))</f>
        <v xml:space="preserve"> </v>
      </c>
      <c r="J28" s="153" t="str">
        <f ca="1">IF('C10 Entry Sheet'!$BS43="N"," ",CELL("contents",'C10 Entry Sheet'!$A43))</f>
        <v xml:space="preserve"> </v>
      </c>
      <c r="K28" s="158" t="str">
        <f ca="1">IF(($G28=" ")," ",VLOOKUP($G28,'C10 Entry Sheet'!$A$16:$K$1015,8,FALSE))</f>
        <v xml:space="preserve"> </v>
      </c>
      <c r="L28" s="110" t="str">
        <f ca="1">IF(($G28=" ")," ",(VLOOKUP($G28,'C10 Entry Sheet'!$A$16:$K$1015,11,FALSE)*100))</f>
        <v xml:space="preserve"> </v>
      </c>
      <c r="M28" s="159" t="str">
        <f ca="1">IF(($G28=" ")," ",VLOOKUP($G28,'C10 Entry Sheet'!$A$16:$K$1015,6,FALSE))</f>
        <v xml:space="preserve"> </v>
      </c>
      <c r="N28" s="159" t="str">
        <f ca="1">IF(($G28=" ")," ",VLOOKUP($G28,'C10 Entry Sheet'!$A$16:$K$1015,5,FALSE))</f>
        <v xml:space="preserve"> </v>
      </c>
    </row>
    <row r="29" spans="1:14">
      <c r="A29" s="153" t="str">
        <f>IF('C10 Entry Sheet'!$BS44="N"," ","R")</f>
        <v xml:space="preserve"> </v>
      </c>
      <c r="B29" s="153" t="str">
        <f>IF('C10 Entry Sheet'!$BS44="N"," ","00000000")</f>
        <v xml:space="preserve"> </v>
      </c>
      <c r="C29" s="154" t="str">
        <f ca="1">IF('C10 Entry Sheet'!$BS44="N"," ",CELL("contents",'C10 Entry Sheet'!$AH$10))</f>
        <v xml:space="preserve"> </v>
      </c>
      <c r="D29" s="153" t="str">
        <f ca="1">IF('C10 Entry Sheet'!$BS44="N"," ","000"&amp;IF(LEN('C10 Entry Sheet'!$C$5)&lt;=6,"000",REPT("0",3-(LEN('C10 Entry Sheet'!$C$5)-6))&amp;LEFT(CELL("contents",'C10 Entry Sheet'!$C$5),LEN('C10 Entry Sheet'!$C$5)-6)))</f>
        <v xml:space="preserve"> </v>
      </c>
      <c r="E29" s="155" t="str">
        <f ca="1">IF('C10 Entry Sheet'!$BS44="N"," ",IF(LEN('C10 Entry Sheet'!$C$5)&lt;=6,CELL("contents",'C10 Entry Sheet'!$C$5),RIGHT(CELL("contents",'C10 Entry Sheet'!$C$5),6)))</f>
        <v xml:space="preserve"> </v>
      </c>
      <c r="F29" s="153" t="str">
        <f>IF('C10 Entry Sheet'!$BS44="N"," ","0")</f>
        <v xml:space="preserve"> </v>
      </c>
      <c r="G29" s="156" t="str">
        <f ca="1">IF('C10 Entry Sheet'!$BS44="N"," ",CELL("contents",'C10 Entry Sheet'!$A44))</f>
        <v xml:space="preserve"> </v>
      </c>
      <c r="H29" s="157" t="str">
        <f ca="1">IF(($G29=" ")," ",VLOOKUP($G29,'C10 Entry Sheet'!$A$16:$K$1015,2,FALSE))</f>
        <v xml:space="preserve"> </v>
      </c>
      <c r="I29" s="157" t="str">
        <f ca="1">IF(($G29=" ")," ",VLOOKUP($G29,'C10 Entry Sheet'!$A$16:$K$1015,3,FALSE))</f>
        <v xml:space="preserve"> </v>
      </c>
      <c r="J29" s="153" t="str">
        <f ca="1">IF('C10 Entry Sheet'!$BS44="N"," ",CELL("contents",'C10 Entry Sheet'!$A44))</f>
        <v xml:space="preserve"> </v>
      </c>
      <c r="K29" s="158" t="str">
        <f ca="1">IF(($G29=" ")," ",VLOOKUP($G29,'C10 Entry Sheet'!$A$16:$K$1015,8,FALSE))</f>
        <v xml:space="preserve"> </v>
      </c>
      <c r="L29" s="110" t="str">
        <f ca="1">IF(($G29=" ")," ",(VLOOKUP($G29,'C10 Entry Sheet'!$A$16:$K$1015,11,FALSE)*100))</f>
        <v xml:space="preserve"> </v>
      </c>
      <c r="M29" s="159" t="str">
        <f ca="1">IF(($G29=" ")," ",VLOOKUP($G29,'C10 Entry Sheet'!$A$16:$K$1015,6,FALSE))</f>
        <v xml:space="preserve"> </v>
      </c>
      <c r="N29" s="159" t="str">
        <f ca="1">IF(($G29=" ")," ",VLOOKUP($G29,'C10 Entry Sheet'!$A$16:$K$1015,5,FALSE))</f>
        <v xml:space="preserve"> </v>
      </c>
    </row>
    <row r="30" spans="1:14">
      <c r="A30" s="153" t="str">
        <f>IF('C10 Entry Sheet'!$BS45="N"," ","R")</f>
        <v xml:space="preserve"> </v>
      </c>
      <c r="B30" s="153" t="str">
        <f>IF('C10 Entry Sheet'!$BS45="N"," ","00000000")</f>
        <v xml:space="preserve"> </v>
      </c>
      <c r="C30" s="154" t="str">
        <f ca="1">IF('C10 Entry Sheet'!$BS45="N"," ",CELL("contents",'C10 Entry Sheet'!$AH$10))</f>
        <v xml:space="preserve"> </v>
      </c>
      <c r="D30" s="153" t="str">
        <f ca="1">IF('C10 Entry Sheet'!$BS45="N"," ","000"&amp;IF(LEN('C10 Entry Sheet'!$C$5)&lt;=6,"000",REPT("0",3-(LEN('C10 Entry Sheet'!$C$5)-6))&amp;LEFT(CELL("contents",'C10 Entry Sheet'!$C$5),LEN('C10 Entry Sheet'!$C$5)-6)))</f>
        <v xml:space="preserve"> </v>
      </c>
      <c r="E30" s="155" t="str">
        <f ca="1">IF('C10 Entry Sheet'!$BS45="N"," ",IF(LEN('C10 Entry Sheet'!$C$5)&lt;=6,CELL("contents",'C10 Entry Sheet'!$C$5),RIGHT(CELL("contents",'C10 Entry Sheet'!$C$5),6)))</f>
        <v xml:space="preserve"> </v>
      </c>
      <c r="F30" s="153" t="str">
        <f>IF('C10 Entry Sheet'!$BS45="N"," ","0")</f>
        <v xml:space="preserve"> </v>
      </c>
      <c r="G30" s="156" t="str">
        <f ca="1">IF('C10 Entry Sheet'!$BS45="N"," ",CELL("contents",'C10 Entry Sheet'!$A45))</f>
        <v xml:space="preserve"> </v>
      </c>
      <c r="H30" s="157" t="str">
        <f ca="1">IF(($G30=" ")," ",VLOOKUP($G30,'C10 Entry Sheet'!$A$16:$K$1015,2,FALSE))</f>
        <v xml:space="preserve"> </v>
      </c>
      <c r="I30" s="157" t="str">
        <f ca="1">IF(($G30=" ")," ",VLOOKUP($G30,'C10 Entry Sheet'!$A$16:$K$1015,3,FALSE))</f>
        <v xml:space="preserve"> </v>
      </c>
      <c r="J30" s="153" t="str">
        <f ca="1">IF('C10 Entry Sheet'!$BS45="N"," ",CELL("contents",'C10 Entry Sheet'!$A45))</f>
        <v xml:space="preserve"> </v>
      </c>
      <c r="K30" s="158" t="str">
        <f ca="1">IF(($G30=" ")," ",VLOOKUP($G30,'C10 Entry Sheet'!$A$16:$K$1015,8,FALSE))</f>
        <v xml:space="preserve"> </v>
      </c>
      <c r="L30" s="110" t="str">
        <f ca="1">IF(($G30=" ")," ",(VLOOKUP($G30,'C10 Entry Sheet'!$A$16:$K$1015,11,FALSE)*100))</f>
        <v xml:space="preserve"> </v>
      </c>
      <c r="M30" s="159" t="str">
        <f ca="1">IF(($G30=" ")," ",VLOOKUP($G30,'C10 Entry Sheet'!$A$16:$K$1015,6,FALSE))</f>
        <v xml:space="preserve"> </v>
      </c>
      <c r="N30" s="159" t="str">
        <f ca="1">IF(($G30=" ")," ",VLOOKUP($G30,'C10 Entry Sheet'!$A$16:$K$1015,5,FALSE))</f>
        <v xml:space="preserve"> </v>
      </c>
    </row>
    <row r="31" spans="1:14">
      <c r="A31" s="153" t="str">
        <f>IF('C10 Entry Sheet'!$BS46="N"," ","R")</f>
        <v xml:space="preserve"> </v>
      </c>
      <c r="B31" s="153" t="str">
        <f>IF('C10 Entry Sheet'!$BS46="N"," ","00000000")</f>
        <v xml:space="preserve"> </v>
      </c>
      <c r="C31" s="154" t="str">
        <f ca="1">IF('C10 Entry Sheet'!$BS46="N"," ",CELL("contents",'C10 Entry Sheet'!$AH$10))</f>
        <v xml:space="preserve"> </v>
      </c>
      <c r="D31" s="153" t="str">
        <f ca="1">IF('C10 Entry Sheet'!$BS46="N"," ","000"&amp;IF(LEN('C10 Entry Sheet'!$C$5)&lt;=6,"000",REPT("0",3-(LEN('C10 Entry Sheet'!$C$5)-6))&amp;LEFT(CELL("contents",'C10 Entry Sheet'!$C$5),LEN('C10 Entry Sheet'!$C$5)-6)))</f>
        <v xml:space="preserve"> </v>
      </c>
      <c r="E31" s="155" t="str">
        <f ca="1">IF('C10 Entry Sheet'!$BS46="N"," ",IF(LEN('C10 Entry Sheet'!$C$5)&lt;=6,CELL("contents",'C10 Entry Sheet'!$C$5),RIGHT(CELL("contents",'C10 Entry Sheet'!$C$5),6)))</f>
        <v xml:space="preserve"> </v>
      </c>
      <c r="F31" s="153" t="str">
        <f>IF('C10 Entry Sheet'!$BS46="N"," ","0")</f>
        <v xml:space="preserve"> </v>
      </c>
      <c r="G31" s="156" t="str">
        <f ca="1">IF('C10 Entry Sheet'!$BS46="N"," ",CELL("contents",'C10 Entry Sheet'!$A46))</f>
        <v xml:space="preserve"> </v>
      </c>
      <c r="H31" s="157" t="str">
        <f ca="1">IF(($G31=" ")," ",VLOOKUP($G31,'C10 Entry Sheet'!$A$16:$K$1015,2,FALSE))</f>
        <v xml:space="preserve"> </v>
      </c>
      <c r="I31" s="157" t="str">
        <f ca="1">IF(($G31=" ")," ",VLOOKUP($G31,'C10 Entry Sheet'!$A$16:$K$1015,3,FALSE))</f>
        <v xml:space="preserve"> </v>
      </c>
      <c r="J31" s="153" t="str">
        <f ca="1">IF('C10 Entry Sheet'!$BS46="N"," ",CELL("contents",'C10 Entry Sheet'!$A46))</f>
        <v xml:space="preserve"> </v>
      </c>
      <c r="K31" s="158" t="str">
        <f ca="1">IF(($G31=" ")," ",VLOOKUP($G31,'C10 Entry Sheet'!$A$16:$K$1015,8,FALSE))</f>
        <v xml:space="preserve"> </v>
      </c>
      <c r="L31" s="110" t="str">
        <f ca="1">IF(($G31=" ")," ",(VLOOKUP($G31,'C10 Entry Sheet'!$A$16:$K$1015,11,FALSE)*100))</f>
        <v xml:space="preserve"> </v>
      </c>
      <c r="M31" s="159" t="str">
        <f ca="1">IF(($G31=" ")," ",VLOOKUP($G31,'C10 Entry Sheet'!$A$16:$K$1015,6,FALSE))</f>
        <v xml:space="preserve"> </v>
      </c>
      <c r="N31" s="159" t="str">
        <f ca="1">IF(($G31=" ")," ",VLOOKUP($G31,'C10 Entry Sheet'!$A$16:$K$1015,5,FALSE))</f>
        <v xml:space="preserve"> </v>
      </c>
    </row>
    <row r="32" spans="1:14">
      <c r="A32" s="153" t="str">
        <f>IF('C10 Entry Sheet'!$BS47="N"," ","R")</f>
        <v xml:space="preserve"> </v>
      </c>
      <c r="B32" s="153" t="str">
        <f>IF('C10 Entry Sheet'!$BS47="N"," ","00000000")</f>
        <v xml:space="preserve"> </v>
      </c>
      <c r="C32" s="154" t="str">
        <f ca="1">IF('C10 Entry Sheet'!$BS47="N"," ",CELL("contents",'C10 Entry Sheet'!$AH$10))</f>
        <v xml:space="preserve"> </v>
      </c>
      <c r="D32" s="153" t="str">
        <f ca="1">IF('C10 Entry Sheet'!$BS47="N"," ","000"&amp;IF(LEN('C10 Entry Sheet'!$C$5)&lt;=6,"000",REPT("0",3-(LEN('C10 Entry Sheet'!$C$5)-6))&amp;LEFT(CELL("contents",'C10 Entry Sheet'!$C$5),LEN('C10 Entry Sheet'!$C$5)-6)))</f>
        <v xml:space="preserve"> </v>
      </c>
      <c r="E32" s="155" t="str">
        <f ca="1">IF('C10 Entry Sheet'!$BS47="N"," ",IF(LEN('C10 Entry Sheet'!$C$5)&lt;=6,CELL("contents",'C10 Entry Sheet'!$C$5),RIGHT(CELL("contents",'C10 Entry Sheet'!$C$5),6)))</f>
        <v xml:space="preserve"> </v>
      </c>
      <c r="F32" s="153" t="str">
        <f>IF('C10 Entry Sheet'!$BS47="N"," ","0")</f>
        <v xml:space="preserve"> </v>
      </c>
      <c r="G32" s="156" t="str">
        <f ca="1">IF('C10 Entry Sheet'!$BS47="N"," ",CELL("contents",'C10 Entry Sheet'!$A47))</f>
        <v xml:space="preserve"> </v>
      </c>
      <c r="H32" s="157" t="str">
        <f ca="1">IF(($G32=" ")," ",VLOOKUP($G32,'C10 Entry Sheet'!$A$16:$K$1015,2,FALSE))</f>
        <v xml:space="preserve"> </v>
      </c>
      <c r="I32" s="157" t="str">
        <f ca="1">IF(($G32=" ")," ",VLOOKUP($G32,'C10 Entry Sheet'!$A$16:$K$1015,3,FALSE))</f>
        <v xml:space="preserve"> </v>
      </c>
      <c r="J32" s="153" t="str">
        <f ca="1">IF('C10 Entry Sheet'!$BS47="N"," ",CELL("contents",'C10 Entry Sheet'!$A47))</f>
        <v xml:space="preserve"> </v>
      </c>
      <c r="K32" s="158" t="str">
        <f ca="1">IF(($G32=" ")," ",VLOOKUP($G32,'C10 Entry Sheet'!$A$16:$K$1015,8,FALSE))</f>
        <v xml:space="preserve"> </v>
      </c>
      <c r="L32" s="110" t="str">
        <f ca="1">IF(($G32=" ")," ",(VLOOKUP($G32,'C10 Entry Sheet'!$A$16:$K$1015,11,FALSE)*100))</f>
        <v xml:space="preserve"> </v>
      </c>
      <c r="M32" s="159" t="str">
        <f ca="1">IF(($G32=" ")," ",VLOOKUP($G32,'C10 Entry Sheet'!$A$16:$K$1015,6,FALSE))</f>
        <v xml:space="preserve"> </v>
      </c>
      <c r="N32" s="159" t="str">
        <f ca="1">IF(($G32=" ")," ",VLOOKUP($G32,'C10 Entry Sheet'!$A$16:$K$1015,5,FALSE))</f>
        <v xml:space="preserve"> </v>
      </c>
    </row>
    <row r="33" spans="1:14">
      <c r="A33" s="153" t="str">
        <f>IF('C10 Entry Sheet'!$BS48="N"," ","R")</f>
        <v xml:space="preserve"> </v>
      </c>
      <c r="B33" s="153" t="str">
        <f>IF('C10 Entry Sheet'!$BS48="N"," ","00000000")</f>
        <v xml:space="preserve"> </v>
      </c>
      <c r="C33" s="154" t="str">
        <f ca="1">IF('C10 Entry Sheet'!$BS48="N"," ",CELL("contents",'C10 Entry Sheet'!$AH$10))</f>
        <v xml:space="preserve"> </v>
      </c>
      <c r="D33" s="153" t="str">
        <f ca="1">IF('C10 Entry Sheet'!$BS48="N"," ","000"&amp;IF(LEN('C10 Entry Sheet'!$C$5)&lt;=6,"000",REPT("0",3-(LEN('C10 Entry Sheet'!$C$5)-6))&amp;LEFT(CELL("contents",'C10 Entry Sheet'!$C$5),LEN('C10 Entry Sheet'!$C$5)-6)))</f>
        <v xml:space="preserve"> </v>
      </c>
      <c r="E33" s="155" t="str">
        <f ca="1">IF('C10 Entry Sheet'!$BS48="N"," ",IF(LEN('C10 Entry Sheet'!$C$5)&lt;=6,CELL("contents",'C10 Entry Sheet'!$C$5),RIGHT(CELL("contents",'C10 Entry Sheet'!$C$5),6)))</f>
        <v xml:space="preserve"> </v>
      </c>
      <c r="F33" s="153" t="str">
        <f>IF('C10 Entry Sheet'!$BS48="N"," ","0")</f>
        <v xml:space="preserve"> </v>
      </c>
      <c r="G33" s="156" t="str">
        <f ca="1">IF('C10 Entry Sheet'!$BS48="N"," ",CELL("contents",'C10 Entry Sheet'!$A48))</f>
        <v xml:space="preserve"> </v>
      </c>
      <c r="H33" s="157" t="str">
        <f ca="1">IF(($G33=" ")," ",VLOOKUP($G33,'C10 Entry Sheet'!$A$16:$K$1015,2,FALSE))</f>
        <v xml:space="preserve"> </v>
      </c>
      <c r="I33" s="157" t="str">
        <f ca="1">IF(($G33=" ")," ",VLOOKUP($G33,'C10 Entry Sheet'!$A$16:$K$1015,3,FALSE))</f>
        <v xml:space="preserve"> </v>
      </c>
      <c r="J33" s="153" t="str">
        <f ca="1">IF('C10 Entry Sheet'!$BS48="N"," ",CELL("contents",'C10 Entry Sheet'!$A48))</f>
        <v xml:space="preserve"> </v>
      </c>
      <c r="K33" s="158" t="str">
        <f ca="1">IF(($G33=" ")," ",VLOOKUP($G33,'C10 Entry Sheet'!$A$16:$K$1015,8,FALSE))</f>
        <v xml:space="preserve"> </v>
      </c>
      <c r="L33" s="110" t="str">
        <f ca="1">IF(($G33=" ")," ",(VLOOKUP($G33,'C10 Entry Sheet'!$A$16:$K$1015,11,FALSE)*100))</f>
        <v xml:space="preserve"> </v>
      </c>
      <c r="M33" s="159" t="str">
        <f ca="1">IF(($G33=" ")," ",VLOOKUP($G33,'C10 Entry Sheet'!$A$16:$K$1015,6,FALSE))</f>
        <v xml:space="preserve"> </v>
      </c>
      <c r="N33" s="159" t="str">
        <f ca="1">IF(($G33=" ")," ",VLOOKUP($G33,'C10 Entry Sheet'!$A$16:$K$1015,5,FALSE))</f>
        <v xml:space="preserve"> </v>
      </c>
    </row>
    <row r="34" spans="1:14">
      <c r="A34" s="153" t="str">
        <f>IF('C10 Entry Sheet'!$BS49="N"," ","R")</f>
        <v xml:space="preserve"> </v>
      </c>
      <c r="B34" s="153" t="str">
        <f>IF('C10 Entry Sheet'!$BS49="N"," ","00000000")</f>
        <v xml:space="preserve"> </v>
      </c>
      <c r="C34" s="154" t="str">
        <f ca="1">IF('C10 Entry Sheet'!$BS49="N"," ",CELL("contents",'C10 Entry Sheet'!$AH$10))</f>
        <v xml:space="preserve"> </v>
      </c>
      <c r="D34" s="153" t="str">
        <f ca="1">IF('C10 Entry Sheet'!$BS49="N"," ","000"&amp;IF(LEN('C10 Entry Sheet'!$C$5)&lt;=6,"000",REPT("0",3-(LEN('C10 Entry Sheet'!$C$5)-6))&amp;LEFT(CELL("contents",'C10 Entry Sheet'!$C$5),LEN('C10 Entry Sheet'!$C$5)-6)))</f>
        <v xml:space="preserve"> </v>
      </c>
      <c r="E34" s="155" t="str">
        <f ca="1">IF('C10 Entry Sheet'!$BS49="N"," ",IF(LEN('C10 Entry Sheet'!$C$5)&lt;=6,CELL("contents",'C10 Entry Sheet'!$C$5),RIGHT(CELL("contents",'C10 Entry Sheet'!$C$5),6)))</f>
        <v xml:space="preserve"> </v>
      </c>
      <c r="F34" s="153" t="str">
        <f>IF('C10 Entry Sheet'!$BS49="N"," ","0")</f>
        <v xml:space="preserve"> </v>
      </c>
      <c r="G34" s="156" t="str">
        <f ca="1">IF('C10 Entry Sheet'!$BS49="N"," ",CELL("contents",'C10 Entry Sheet'!$A49))</f>
        <v xml:space="preserve"> </v>
      </c>
      <c r="H34" s="157" t="str">
        <f ca="1">IF(($G34=" ")," ",VLOOKUP($G34,'C10 Entry Sheet'!$A$16:$K$1015,2,FALSE))</f>
        <v xml:space="preserve"> </v>
      </c>
      <c r="I34" s="157" t="str">
        <f ca="1">IF(($G34=" ")," ",VLOOKUP($G34,'C10 Entry Sheet'!$A$16:$K$1015,3,FALSE))</f>
        <v xml:space="preserve"> </v>
      </c>
      <c r="J34" s="153" t="str">
        <f ca="1">IF('C10 Entry Sheet'!$BS49="N"," ",CELL("contents",'C10 Entry Sheet'!$A49))</f>
        <v xml:space="preserve"> </v>
      </c>
      <c r="K34" s="158" t="str">
        <f ca="1">IF(($G34=" ")," ",VLOOKUP($G34,'C10 Entry Sheet'!$A$16:$K$1015,8,FALSE))</f>
        <v xml:space="preserve"> </v>
      </c>
      <c r="L34" s="110" t="str">
        <f ca="1">IF(($G34=" ")," ",(VLOOKUP($G34,'C10 Entry Sheet'!$A$16:$K$1015,11,FALSE)*100))</f>
        <v xml:space="preserve"> </v>
      </c>
      <c r="M34" s="159" t="str">
        <f ca="1">IF(($G34=" ")," ",VLOOKUP($G34,'C10 Entry Sheet'!$A$16:$K$1015,6,FALSE))</f>
        <v xml:space="preserve"> </v>
      </c>
      <c r="N34" s="159" t="str">
        <f ca="1">IF(($G34=" ")," ",VLOOKUP($G34,'C10 Entry Sheet'!$A$16:$K$1015,5,FALSE))</f>
        <v xml:space="preserve"> </v>
      </c>
    </row>
    <row r="35" spans="1:14">
      <c r="A35" s="153" t="str">
        <f>IF('C10 Entry Sheet'!$BS50="N"," ","R")</f>
        <v xml:space="preserve"> </v>
      </c>
      <c r="B35" s="153" t="str">
        <f>IF('C10 Entry Sheet'!$BS50="N"," ","00000000")</f>
        <v xml:space="preserve"> </v>
      </c>
      <c r="C35" s="154" t="str">
        <f ca="1">IF('C10 Entry Sheet'!$BS50="N"," ",CELL("contents",'C10 Entry Sheet'!$AH$10))</f>
        <v xml:space="preserve"> </v>
      </c>
      <c r="D35" s="153" t="str">
        <f ca="1">IF('C10 Entry Sheet'!$BS50="N"," ","000"&amp;IF(LEN('C10 Entry Sheet'!$C$5)&lt;=6,"000",REPT("0",3-(LEN('C10 Entry Sheet'!$C$5)-6))&amp;LEFT(CELL("contents",'C10 Entry Sheet'!$C$5),LEN('C10 Entry Sheet'!$C$5)-6)))</f>
        <v xml:space="preserve"> </v>
      </c>
      <c r="E35" s="155" t="str">
        <f ca="1">IF('C10 Entry Sheet'!$BS50="N"," ",IF(LEN('C10 Entry Sheet'!$C$5)&lt;=6,CELL("contents",'C10 Entry Sheet'!$C$5),RIGHT(CELL("contents",'C10 Entry Sheet'!$C$5),6)))</f>
        <v xml:space="preserve"> </v>
      </c>
      <c r="F35" s="153" t="str">
        <f>IF('C10 Entry Sheet'!$BS50="N"," ","0")</f>
        <v xml:space="preserve"> </v>
      </c>
      <c r="G35" s="156" t="str">
        <f ca="1">IF('C10 Entry Sheet'!$BS50="N"," ",CELL("contents",'C10 Entry Sheet'!$A50))</f>
        <v xml:space="preserve"> </v>
      </c>
      <c r="H35" s="157" t="str">
        <f ca="1">IF(($G35=" ")," ",VLOOKUP($G35,'C10 Entry Sheet'!$A$16:$K$1015,2,FALSE))</f>
        <v xml:space="preserve"> </v>
      </c>
      <c r="I35" s="157" t="str">
        <f ca="1">IF(($G35=" ")," ",VLOOKUP($G35,'C10 Entry Sheet'!$A$16:$K$1015,3,FALSE))</f>
        <v xml:space="preserve"> </v>
      </c>
      <c r="J35" s="153" t="str">
        <f ca="1">IF('C10 Entry Sheet'!$BS50="N"," ",CELL("contents",'C10 Entry Sheet'!$A50))</f>
        <v xml:space="preserve"> </v>
      </c>
      <c r="K35" s="158" t="str">
        <f ca="1">IF(($G35=" ")," ",VLOOKUP($G35,'C10 Entry Sheet'!$A$16:$K$1015,8,FALSE))</f>
        <v xml:space="preserve"> </v>
      </c>
      <c r="L35" s="110" t="str">
        <f ca="1">IF(($G35=" ")," ",(VLOOKUP($G35,'C10 Entry Sheet'!$A$16:$K$1015,11,FALSE)*100))</f>
        <v xml:space="preserve"> </v>
      </c>
      <c r="M35" s="159" t="str">
        <f ca="1">IF(($G35=" ")," ",VLOOKUP($G35,'C10 Entry Sheet'!$A$16:$K$1015,6,FALSE))</f>
        <v xml:space="preserve"> </v>
      </c>
      <c r="N35" s="159" t="str">
        <f ca="1">IF(($G35=" ")," ",VLOOKUP($G35,'C10 Entry Sheet'!$A$16:$K$1015,5,FALSE))</f>
        <v xml:space="preserve"> </v>
      </c>
    </row>
    <row r="36" spans="1:14">
      <c r="A36" s="153" t="str">
        <f>IF('C10 Entry Sheet'!$BS51="N"," ","R")</f>
        <v xml:space="preserve"> </v>
      </c>
      <c r="B36" s="153" t="str">
        <f>IF('C10 Entry Sheet'!$BS51="N"," ","00000000")</f>
        <v xml:space="preserve"> </v>
      </c>
      <c r="C36" s="154" t="str">
        <f ca="1">IF('C10 Entry Sheet'!$BS51="N"," ",CELL("contents",'C10 Entry Sheet'!$AH$10))</f>
        <v xml:space="preserve"> </v>
      </c>
      <c r="D36" s="153" t="str">
        <f ca="1">IF('C10 Entry Sheet'!$BS51="N"," ","000"&amp;IF(LEN('C10 Entry Sheet'!$C$5)&lt;=6,"000",REPT("0",3-(LEN('C10 Entry Sheet'!$C$5)-6))&amp;LEFT(CELL("contents",'C10 Entry Sheet'!$C$5),LEN('C10 Entry Sheet'!$C$5)-6)))</f>
        <v xml:space="preserve"> </v>
      </c>
      <c r="E36" s="155" t="str">
        <f ca="1">IF('C10 Entry Sheet'!$BS51="N"," ",IF(LEN('C10 Entry Sheet'!$C$5)&lt;=6,CELL("contents",'C10 Entry Sheet'!$C$5),RIGHT(CELL("contents",'C10 Entry Sheet'!$C$5),6)))</f>
        <v xml:space="preserve"> </v>
      </c>
      <c r="F36" s="153" t="str">
        <f>IF('C10 Entry Sheet'!$BS51="N"," ","0")</f>
        <v xml:space="preserve"> </v>
      </c>
      <c r="G36" s="156" t="str">
        <f ca="1">IF('C10 Entry Sheet'!$BS51="N"," ",CELL("contents",'C10 Entry Sheet'!$A51))</f>
        <v xml:space="preserve"> </v>
      </c>
      <c r="H36" s="157" t="str">
        <f ca="1">IF(($G36=" ")," ",VLOOKUP($G36,'C10 Entry Sheet'!$A$16:$K$1015,2,FALSE))</f>
        <v xml:space="preserve"> </v>
      </c>
      <c r="I36" s="157" t="str">
        <f ca="1">IF(($G36=" ")," ",VLOOKUP($G36,'C10 Entry Sheet'!$A$16:$K$1015,3,FALSE))</f>
        <v xml:space="preserve"> </v>
      </c>
      <c r="J36" s="153" t="str">
        <f ca="1">IF('C10 Entry Sheet'!$BS51="N"," ",CELL("contents",'C10 Entry Sheet'!$A51))</f>
        <v xml:space="preserve"> </v>
      </c>
      <c r="K36" s="158" t="str">
        <f ca="1">IF(($G36=" ")," ",VLOOKUP($G36,'C10 Entry Sheet'!$A$16:$K$1015,8,FALSE))</f>
        <v xml:space="preserve"> </v>
      </c>
      <c r="L36" s="110" t="str">
        <f ca="1">IF(($G36=" ")," ",(VLOOKUP($G36,'C10 Entry Sheet'!$A$16:$K$1015,11,FALSE)*100))</f>
        <v xml:space="preserve"> </v>
      </c>
      <c r="M36" s="159" t="str">
        <f ca="1">IF(($G36=" ")," ",VLOOKUP($G36,'C10 Entry Sheet'!$A$16:$K$1015,6,FALSE))</f>
        <v xml:space="preserve"> </v>
      </c>
      <c r="N36" s="159" t="str">
        <f ca="1">IF(($G36=" ")," ",VLOOKUP($G36,'C10 Entry Sheet'!$A$16:$K$1015,5,FALSE))</f>
        <v xml:space="preserve"> </v>
      </c>
    </row>
    <row r="37" spans="1:14">
      <c r="A37" s="153" t="str">
        <f>IF('C10 Entry Sheet'!$BS52="N"," ","R")</f>
        <v xml:space="preserve"> </v>
      </c>
      <c r="B37" s="153" t="str">
        <f>IF('C10 Entry Sheet'!$BS52="N"," ","00000000")</f>
        <v xml:space="preserve"> </v>
      </c>
      <c r="C37" s="154" t="str">
        <f ca="1">IF('C10 Entry Sheet'!$BS52="N"," ",CELL("contents",'C10 Entry Sheet'!$AH$10))</f>
        <v xml:space="preserve"> </v>
      </c>
      <c r="D37" s="153" t="str">
        <f ca="1">IF('C10 Entry Sheet'!$BS52="N"," ","000"&amp;IF(LEN('C10 Entry Sheet'!$C$5)&lt;=6,"000",REPT("0",3-(LEN('C10 Entry Sheet'!$C$5)-6))&amp;LEFT(CELL("contents",'C10 Entry Sheet'!$C$5),LEN('C10 Entry Sheet'!$C$5)-6)))</f>
        <v xml:space="preserve"> </v>
      </c>
      <c r="E37" s="155" t="str">
        <f ca="1">IF('C10 Entry Sheet'!$BS52="N"," ",IF(LEN('C10 Entry Sheet'!$C$5)&lt;=6,CELL("contents",'C10 Entry Sheet'!$C$5),RIGHT(CELL("contents",'C10 Entry Sheet'!$C$5),6)))</f>
        <v xml:space="preserve"> </v>
      </c>
      <c r="F37" s="153" t="str">
        <f>IF('C10 Entry Sheet'!$BS52="N"," ","0")</f>
        <v xml:space="preserve"> </v>
      </c>
      <c r="G37" s="156" t="str">
        <f ca="1">IF('C10 Entry Sheet'!$BS52="N"," ",CELL("contents",'C10 Entry Sheet'!$A52))</f>
        <v xml:space="preserve"> </v>
      </c>
      <c r="H37" s="157" t="str">
        <f ca="1">IF(($G37=" ")," ",VLOOKUP($G37,'C10 Entry Sheet'!$A$16:$K$1015,2,FALSE))</f>
        <v xml:space="preserve"> </v>
      </c>
      <c r="I37" s="157" t="str">
        <f ca="1">IF(($G37=" ")," ",VLOOKUP($G37,'C10 Entry Sheet'!$A$16:$K$1015,3,FALSE))</f>
        <v xml:space="preserve"> </v>
      </c>
      <c r="J37" s="153" t="str">
        <f ca="1">IF('C10 Entry Sheet'!$BS52="N"," ",CELL("contents",'C10 Entry Sheet'!$A52))</f>
        <v xml:space="preserve"> </v>
      </c>
      <c r="K37" s="158" t="str">
        <f ca="1">IF(($G37=" ")," ",VLOOKUP($G37,'C10 Entry Sheet'!$A$16:$K$1015,8,FALSE))</f>
        <v xml:space="preserve"> </v>
      </c>
      <c r="L37" s="110" t="str">
        <f ca="1">IF(($G37=" ")," ",(VLOOKUP($G37,'C10 Entry Sheet'!$A$16:$K$1015,11,FALSE)*100))</f>
        <v xml:space="preserve"> </v>
      </c>
      <c r="M37" s="159" t="str">
        <f ca="1">IF(($G37=" ")," ",VLOOKUP($G37,'C10 Entry Sheet'!$A$16:$K$1015,6,FALSE))</f>
        <v xml:space="preserve"> </v>
      </c>
      <c r="N37" s="159" t="str">
        <f ca="1">IF(($G37=" ")," ",VLOOKUP($G37,'C10 Entry Sheet'!$A$16:$K$1015,5,FALSE))</f>
        <v xml:space="preserve"> </v>
      </c>
    </row>
    <row r="38" spans="1:14">
      <c r="A38" s="153" t="str">
        <f>IF('C10 Entry Sheet'!$BS53="N"," ","R")</f>
        <v xml:space="preserve"> </v>
      </c>
      <c r="B38" s="153" t="str">
        <f>IF('C10 Entry Sheet'!$BS53="N"," ","00000000")</f>
        <v xml:space="preserve"> </v>
      </c>
      <c r="C38" s="154" t="str">
        <f ca="1">IF('C10 Entry Sheet'!$BS53="N"," ",CELL("contents",'C10 Entry Sheet'!$AH$10))</f>
        <v xml:space="preserve"> </v>
      </c>
      <c r="D38" s="153" t="str">
        <f ca="1">IF('C10 Entry Sheet'!$BS53="N"," ","000"&amp;IF(LEN('C10 Entry Sheet'!$C$5)&lt;=6,"000",REPT("0",3-(LEN('C10 Entry Sheet'!$C$5)-6))&amp;LEFT(CELL("contents",'C10 Entry Sheet'!$C$5),LEN('C10 Entry Sheet'!$C$5)-6)))</f>
        <v xml:space="preserve"> </v>
      </c>
      <c r="E38" s="155" t="str">
        <f ca="1">IF('C10 Entry Sheet'!$BS53="N"," ",IF(LEN('C10 Entry Sheet'!$C$5)&lt;=6,CELL("contents",'C10 Entry Sheet'!$C$5),RIGHT(CELL("contents",'C10 Entry Sheet'!$C$5),6)))</f>
        <v xml:space="preserve"> </v>
      </c>
      <c r="F38" s="153" t="str">
        <f>IF('C10 Entry Sheet'!$BS53="N"," ","0")</f>
        <v xml:space="preserve"> </v>
      </c>
      <c r="G38" s="156" t="str">
        <f ca="1">IF('C10 Entry Sheet'!$BS53="N"," ",CELL("contents",'C10 Entry Sheet'!$A53))</f>
        <v xml:space="preserve"> </v>
      </c>
      <c r="H38" s="157" t="str">
        <f ca="1">IF(($G38=" ")," ",VLOOKUP($G38,'C10 Entry Sheet'!$A$16:$K$1015,2,FALSE))</f>
        <v xml:space="preserve"> </v>
      </c>
      <c r="I38" s="157" t="str">
        <f ca="1">IF(($G38=" ")," ",VLOOKUP($G38,'C10 Entry Sheet'!$A$16:$K$1015,3,FALSE))</f>
        <v xml:space="preserve"> </v>
      </c>
      <c r="J38" s="153" t="str">
        <f ca="1">IF('C10 Entry Sheet'!$BS53="N"," ",CELL("contents",'C10 Entry Sheet'!$A53))</f>
        <v xml:space="preserve"> </v>
      </c>
      <c r="K38" s="158" t="str">
        <f ca="1">IF(($G38=" ")," ",VLOOKUP($G38,'C10 Entry Sheet'!$A$16:$K$1015,8,FALSE))</f>
        <v xml:space="preserve"> </v>
      </c>
      <c r="L38" s="110" t="str">
        <f ca="1">IF(($G38=" ")," ",(VLOOKUP($G38,'C10 Entry Sheet'!$A$16:$K$1015,11,FALSE)*100))</f>
        <v xml:space="preserve"> </v>
      </c>
      <c r="M38" s="159" t="str">
        <f ca="1">IF(($G38=" ")," ",VLOOKUP($G38,'C10 Entry Sheet'!$A$16:$K$1015,6,FALSE))</f>
        <v xml:space="preserve"> </v>
      </c>
      <c r="N38" s="159" t="str">
        <f ca="1">IF(($G38=" ")," ",VLOOKUP($G38,'C10 Entry Sheet'!$A$16:$K$1015,5,FALSE))</f>
        <v xml:space="preserve"> </v>
      </c>
    </row>
    <row r="39" spans="1:14">
      <c r="A39" s="153" t="str">
        <f>IF('C10 Entry Sheet'!$BS54="N"," ","R")</f>
        <v xml:space="preserve"> </v>
      </c>
      <c r="B39" s="153" t="str">
        <f>IF('C10 Entry Sheet'!$BS54="N"," ","00000000")</f>
        <v xml:space="preserve"> </v>
      </c>
      <c r="C39" s="154" t="str">
        <f ca="1">IF('C10 Entry Sheet'!$BS54="N"," ",CELL("contents",'C10 Entry Sheet'!$AH$10))</f>
        <v xml:space="preserve"> </v>
      </c>
      <c r="D39" s="153" t="str">
        <f ca="1">IF('C10 Entry Sheet'!$BS54="N"," ","000"&amp;IF(LEN('C10 Entry Sheet'!$C$5)&lt;=6,"000",REPT("0",3-(LEN('C10 Entry Sheet'!$C$5)-6))&amp;LEFT(CELL("contents",'C10 Entry Sheet'!$C$5),LEN('C10 Entry Sheet'!$C$5)-6)))</f>
        <v xml:space="preserve"> </v>
      </c>
      <c r="E39" s="155" t="str">
        <f ca="1">IF('C10 Entry Sheet'!$BS54="N"," ",IF(LEN('C10 Entry Sheet'!$C$5)&lt;=6,CELL("contents",'C10 Entry Sheet'!$C$5),RIGHT(CELL("contents",'C10 Entry Sheet'!$C$5),6)))</f>
        <v xml:space="preserve"> </v>
      </c>
      <c r="F39" s="153" t="str">
        <f>IF('C10 Entry Sheet'!$BS54="N"," ","0")</f>
        <v xml:space="preserve"> </v>
      </c>
      <c r="G39" s="156" t="str">
        <f ca="1">IF('C10 Entry Sheet'!$BS54="N"," ",CELL("contents",'C10 Entry Sheet'!$A54))</f>
        <v xml:space="preserve"> </v>
      </c>
      <c r="H39" s="157" t="str">
        <f ca="1">IF(($G39=" ")," ",VLOOKUP($G39,'C10 Entry Sheet'!$A$16:$K$1015,2,FALSE))</f>
        <v xml:space="preserve"> </v>
      </c>
      <c r="I39" s="157" t="str">
        <f ca="1">IF(($G39=" ")," ",VLOOKUP($G39,'C10 Entry Sheet'!$A$16:$K$1015,3,FALSE))</f>
        <v xml:space="preserve"> </v>
      </c>
      <c r="J39" s="153" t="str">
        <f ca="1">IF('C10 Entry Sheet'!$BS54="N"," ",CELL("contents",'C10 Entry Sheet'!$A54))</f>
        <v xml:space="preserve"> </v>
      </c>
      <c r="K39" s="158" t="str">
        <f ca="1">IF(($G39=" ")," ",VLOOKUP($G39,'C10 Entry Sheet'!$A$16:$K$1015,8,FALSE))</f>
        <v xml:space="preserve"> </v>
      </c>
      <c r="L39" s="110" t="str">
        <f ca="1">IF(($G39=" ")," ",(VLOOKUP($G39,'C10 Entry Sheet'!$A$16:$K$1015,11,FALSE)*100))</f>
        <v xml:space="preserve"> </v>
      </c>
      <c r="M39" s="159" t="str">
        <f ca="1">IF(($G39=" ")," ",VLOOKUP($G39,'C10 Entry Sheet'!$A$16:$K$1015,6,FALSE))</f>
        <v xml:space="preserve"> </v>
      </c>
      <c r="N39" s="159" t="str">
        <f ca="1">IF(($G39=" ")," ",VLOOKUP($G39,'C10 Entry Sheet'!$A$16:$K$1015,5,FALSE))</f>
        <v xml:space="preserve"> </v>
      </c>
    </row>
    <row r="40" spans="1:14">
      <c r="A40" s="153" t="str">
        <f>IF('C10 Entry Sheet'!$BS55="N"," ","R")</f>
        <v xml:space="preserve"> </v>
      </c>
      <c r="B40" s="153" t="str">
        <f>IF('C10 Entry Sheet'!$BS55="N"," ","00000000")</f>
        <v xml:space="preserve"> </v>
      </c>
      <c r="C40" s="154" t="str">
        <f ca="1">IF('C10 Entry Sheet'!$BS55="N"," ",CELL("contents",'C10 Entry Sheet'!$AH$10))</f>
        <v xml:space="preserve"> </v>
      </c>
      <c r="D40" s="153" t="str">
        <f ca="1">IF('C10 Entry Sheet'!$BS55="N"," ","000"&amp;IF(LEN('C10 Entry Sheet'!$C$5)&lt;=6,"000",REPT("0",3-(LEN('C10 Entry Sheet'!$C$5)-6))&amp;LEFT(CELL("contents",'C10 Entry Sheet'!$C$5),LEN('C10 Entry Sheet'!$C$5)-6)))</f>
        <v xml:space="preserve"> </v>
      </c>
      <c r="E40" s="155" t="str">
        <f ca="1">IF('C10 Entry Sheet'!$BS55="N"," ",IF(LEN('C10 Entry Sheet'!$C$5)&lt;=6,CELL("contents",'C10 Entry Sheet'!$C$5),RIGHT(CELL("contents",'C10 Entry Sheet'!$C$5),6)))</f>
        <v xml:space="preserve"> </v>
      </c>
      <c r="F40" s="153" t="str">
        <f>IF('C10 Entry Sheet'!$BS55="N"," ","0")</f>
        <v xml:space="preserve"> </v>
      </c>
      <c r="G40" s="156" t="str">
        <f ca="1">IF('C10 Entry Sheet'!$BS55="N"," ",CELL("contents",'C10 Entry Sheet'!$A55))</f>
        <v xml:space="preserve"> </v>
      </c>
      <c r="H40" s="157" t="str">
        <f ca="1">IF(($G40=" ")," ",VLOOKUP($G40,'C10 Entry Sheet'!$A$16:$K$1015,2,FALSE))</f>
        <v xml:space="preserve"> </v>
      </c>
      <c r="I40" s="157" t="str">
        <f ca="1">IF(($G40=" ")," ",VLOOKUP($G40,'C10 Entry Sheet'!$A$16:$K$1015,3,FALSE))</f>
        <v xml:space="preserve"> </v>
      </c>
      <c r="J40" s="153" t="str">
        <f ca="1">IF('C10 Entry Sheet'!$BS55="N"," ",CELL("contents",'C10 Entry Sheet'!$A55))</f>
        <v xml:space="preserve"> </v>
      </c>
      <c r="K40" s="158" t="str">
        <f ca="1">IF(($G40=" ")," ",VLOOKUP($G40,'C10 Entry Sheet'!$A$16:$K$1015,8,FALSE))</f>
        <v xml:space="preserve"> </v>
      </c>
      <c r="L40" s="110" t="str">
        <f ca="1">IF(($G40=" ")," ",(VLOOKUP($G40,'C10 Entry Sheet'!$A$16:$K$1015,11,FALSE)*100))</f>
        <v xml:space="preserve"> </v>
      </c>
      <c r="M40" s="159" t="str">
        <f ca="1">IF(($G40=" ")," ",VLOOKUP($G40,'C10 Entry Sheet'!$A$16:$K$1015,6,FALSE))</f>
        <v xml:space="preserve"> </v>
      </c>
      <c r="N40" s="159" t="str">
        <f ca="1">IF(($G40=" ")," ",VLOOKUP($G40,'C10 Entry Sheet'!$A$16:$K$1015,5,FALSE))</f>
        <v xml:space="preserve"> </v>
      </c>
    </row>
    <row r="41" spans="1:14">
      <c r="A41" s="153" t="str">
        <f>IF('C10 Entry Sheet'!$BS56="N"," ","R")</f>
        <v xml:space="preserve"> </v>
      </c>
      <c r="B41" s="153" t="str">
        <f>IF('C10 Entry Sheet'!$BS56="N"," ","00000000")</f>
        <v xml:space="preserve"> </v>
      </c>
      <c r="C41" s="154" t="str">
        <f ca="1">IF('C10 Entry Sheet'!$BS56="N"," ",CELL("contents",'C10 Entry Sheet'!$AH$10))</f>
        <v xml:space="preserve"> </v>
      </c>
      <c r="D41" s="153" t="str">
        <f ca="1">IF('C10 Entry Sheet'!$BS56="N"," ","000"&amp;IF(LEN('C10 Entry Sheet'!$C$5)&lt;=6,"000",REPT("0",3-(LEN('C10 Entry Sheet'!$C$5)-6))&amp;LEFT(CELL("contents",'C10 Entry Sheet'!$C$5),LEN('C10 Entry Sheet'!$C$5)-6)))</f>
        <v xml:space="preserve"> </v>
      </c>
      <c r="E41" s="155" t="str">
        <f ca="1">IF('C10 Entry Sheet'!$BS56="N"," ",IF(LEN('C10 Entry Sheet'!$C$5)&lt;=6,CELL("contents",'C10 Entry Sheet'!$C$5),RIGHT(CELL("contents",'C10 Entry Sheet'!$C$5),6)))</f>
        <v xml:space="preserve"> </v>
      </c>
      <c r="F41" s="153" t="str">
        <f>IF('C10 Entry Sheet'!$BS56="N"," ","0")</f>
        <v xml:space="preserve"> </v>
      </c>
      <c r="G41" s="156" t="str">
        <f ca="1">IF('C10 Entry Sheet'!$BS56="N"," ",CELL("contents",'C10 Entry Sheet'!$A56))</f>
        <v xml:space="preserve"> </v>
      </c>
      <c r="H41" s="157" t="str">
        <f ca="1">IF(($G41=" ")," ",VLOOKUP($G41,'C10 Entry Sheet'!$A$16:$K$1015,2,FALSE))</f>
        <v xml:space="preserve"> </v>
      </c>
      <c r="I41" s="157" t="str">
        <f ca="1">IF(($G41=" ")," ",VLOOKUP($G41,'C10 Entry Sheet'!$A$16:$K$1015,3,FALSE))</f>
        <v xml:space="preserve"> </v>
      </c>
      <c r="J41" s="153" t="str">
        <f ca="1">IF('C10 Entry Sheet'!$BS56="N"," ",CELL("contents",'C10 Entry Sheet'!$A56))</f>
        <v xml:space="preserve"> </v>
      </c>
      <c r="K41" s="158" t="str">
        <f ca="1">IF(($G41=" ")," ",VLOOKUP($G41,'C10 Entry Sheet'!$A$16:$K$1015,8,FALSE))</f>
        <v xml:space="preserve"> </v>
      </c>
      <c r="L41" s="110" t="str">
        <f ca="1">IF(($G41=" ")," ",(VLOOKUP($G41,'C10 Entry Sheet'!$A$16:$K$1015,11,FALSE)*100))</f>
        <v xml:space="preserve"> </v>
      </c>
      <c r="M41" s="159" t="str">
        <f ca="1">IF(($G41=" ")," ",VLOOKUP($G41,'C10 Entry Sheet'!$A$16:$K$1015,6,FALSE))</f>
        <v xml:space="preserve"> </v>
      </c>
      <c r="N41" s="159" t="str">
        <f ca="1">IF(($G41=" ")," ",VLOOKUP($G41,'C10 Entry Sheet'!$A$16:$K$1015,5,FALSE))</f>
        <v xml:space="preserve"> </v>
      </c>
    </row>
    <row r="42" spans="1:14">
      <c r="A42" s="153" t="str">
        <f>IF('C10 Entry Sheet'!$BS57="N"," ","R")</f>
        <v xml:space="preserve"> </v>
      </c>
      <c r="B42" s="153" t="str">
        <f>IF('C10 Entry Sheet'!$BS57="N"," ","00000000")</f>
        <v xml:space="preserve"> </v>
      </c>
      <c r="C42" s="154" t="str">
        <f ca="1">IF('C10 Entry Sheet'!$BS57="N"," ",CELL("contents",'C10 Entry Sheet'!$AH$10))</f>
        <v xml:space="preserve"> </v>
      </c>
      <c r="D42" s="153" t="str">
        <f ca="1">IF('C10 Entry Sheet'!$BS57="N"," ","000"&amp;IF(LEN('C10 Entry Sheet'!$C$5)&lt;=6,"000",REPT("0",3-(LEN('C10 Entry Sheet'!$C$5)-6))&amp;LEFT(CELL("contents",'C10 Entry Sheet'!$C$5),LEN('C10 Entry Sheet'!$C$5)-6)))</f>
        <v xml:space="preserve"> </v>
      </c>
      <c r="E42" s="155" t="str">
        <f ca="1">IF('C10 Entry Sheet'!$BS57="N"," ",IF(LEN('C10 Entry Sheet'!$C$5)&lt;=6,CELL("contents",'C10 Entry Sheet'!$C$5),RIGHT(CELL("contents",'C10 Entry Sheet'!$C$5),6)))</f>
        <v xml:space="preserve"> </v>
      </c>
      <c r="F42" s="153" t="str">
        <f>IF('C10 Entry Sheet'!$BS57="N"," ","0")</f>
        <v xml:space="preserve"> </v>
      </c>
      <c r="G42" s="156" t="str">
        <f ca="1">IF('C10 Entry Sheet'!$BS57="N"," ",CELL("contents",'C10 Entry Sheet'!$A57))</f>
        <v xml:space="preserve"> </v>
      </c>
      <c r="H42" s="157" t="str">
        <f ca="1">IF(($G42=" ")," ",VLOOKUP($G42,'C10 Entry Sheet'!$A$16:$K$1015,2,FALSE))</f>
        <v xml:space="preserve"> </v>
      </c>
      <c r="I42" s="157" t="str">
        <f ca="1">IF(($G42=" ")," ",VLOOKUP($G42,'C10 Entry Sheet'!$A$16:$K$1015,3,FALSE))</f>
        <v xml:space="preserve"> </v>
      </c>
      <c r="J42" s="153" t="str">
        <f ca="1">IF('C10 Entry Sheet'!$BS57="N"," ",CELL("contents",'C10 Entry Sheet'!$A57))</f>
        <v xml:space="preserve"> </v>
      </c>
      <c r="K42" s="158" t="str">
        <f ca="1">IF(($G42=" ")," ",VLOOKUP($G42,'C10 Entry Sheet'!$A$16:$K$1015,8,FALSE))</f>
        <v xml:space="preserve"> </v>
      </c>
      <c r="L42" s="110" t="str">
        <f ca="1">IF(($G42=" ")," ",(VLOOKUP($G42,'C10 Entry Sheet'!$A$16:$K$1015,11,FALSE)*100))</f>
        <v xml:space="preserve"> </v>
      </c>
      <c r="M42" s="159" t="str">
        <f ca="1">IF(($G42=" ")," ",VLOOKUP($G42,'C10 Entry Sheet'!$A$16:$K$1015,6,FALSE))</f>
        <v xml:space="preserve"> </v>
      </c>
      <c r="N42" s="159" t="str">
        <f ca="1">IF(($G42=" ")," ",VLOOKUP($G42,'C10 Entry Sheet'!$A$16:$K$1015,5,FALSE))</f>
        <v xml:space="preserve"> </v>
      </c>
    </row>
    <row r="43" spans="1:14">
      <c r="A43" s="153" t="str">
        <f>IF('C10 Entry Sheet'!$BS58="N"," ","R")</f>
        <v xml:space="preserve"> </v>
      </c>
      <c r="B43" s="153" t="str">
        <f>IF('C10 Entry Sheet'!$BS58="N"," ","00000000")</f>
        <v xml:space="preserve"> </v>
      </c>
      <c r="C43" s="154" t="str">
        <f ca="1">IF('C10 Entry Sheet'!$BS58="N"," ",CELL("contents",'C10 Entry Sheet'!$AH$10))</f>
        <v xml:space="preserve"> </v>
      </c>
      <c r="D43" s="153" t="str">
        <f ca="1">IF('C10 Entry Sheet'!$BS58="N"," ","000"&amp;IF(LEN('C10 Entry Sheet'!$C$5)&lt;=6,"000",REPT("0",3-(LEN('C10 Entry Sheet'!$C$5)-6))&amp;LEFT(CELL("contents",'C10 Entry Sheet'!$C$5),LEN('C10 Entry Sheet'!$C$5)-6)))</f>
        <v xml:space="preserve"> </v>
      </c>
      <c r="E43" s="155" t="str">
        <f ca="1">IF('C10 Entry Sheet'!$BS58="N"," ",IF(LEN('C10 Entry Sheet'!$C$5)&lt;=6,CELL("contents",'C10 Entry Sheet'!$C$5),RIGHT(CELL("contents",'C10 Entry Sheet'!$C$5),6)))</f>
        <v xml:space="preserve"> </v>
      </c>
      <c r="F43" s="153" t="str">
        <f>IF('C10 Entry Sheet'!$BS58="N"," ","0")</f>
        <v xml:space="preserve"> </v>
      </c>
      <c r="G43" s="156" t="str">
        <f ca="1">IF('C10 Entry Sheet'!$BS58="N"," ",CELL("contents",'C10 Entry Sheet'!$A58))</f>
        <v xml:space="preserve"> </v>
      </c>
      <c r="H43" s="157" t="str">
        <f ca="1">IF(($G43=" ")," ",VLOOKUP($G43,'C10 Entry Sheet'!$A$16:$K$1015,2,FALSE))</f>
        <v xml:space="preserve"> </v>
      </c>
      <c r="I43" s="157" t="str">
        <f ca="1">IF(($G43=" ")," ",VLOOKUP($G43,'C10 Entry Sheet'!$A$16:$K$1015,3,FALSE))</f>
        <v xml:space="preserve"> </v>
      </c>
      <c r="J43" s="153" t="str">
        <f ca="1">IF('C10 Entry Sheet'!$BS58="N"," ",CELL("contents",'C10 Entry Sheet'!$A58))</f>
        <v xml:space="preserve"> </v>
      </c>
      <c r="K43" s="158" t="str">
        <f ca="1">IF(($G43=" ")," ",VLOOKUP($G43,'C10 Entry Sheet'!$A$16:$K$1015,8,FALSE))</f>
        <v xml:space="preserve"> </v>
      </c>
      <c r="L43" s="110" t="str">
        <f ca="1">IF(($G43=" ")," ",(VLOOKUP($G43,'C10 Entry Sheet'!$A$16:$K$1015,11,FALSE)*100))</f>
        <v xml:space="preserve"> </v>
      </c>
      <c r="M43" s="159" t="str">
        <f ca="1">IF(($G43=" ")," ",VLOOKUP($G43,'C10 Entry Sheet'!$A$16:$K$1015,6,FALSE))</f>
        <v xml:space="preserve"> </v>
      </c>
      <c r="N43" s="159" t="str">
        <f ca="1">IF(($G43=" ")," ",VLOOKUP($G43,'C10 Entry Sheet'!$A$16:$K$1015,5,FALSE))</f>
        <v xml:space="preserve"> </v>
      </c>
    </row>
    <row r="44" spans="1:14">
      <c r="A44" s="153" t="str">
        <f>IF('C10 Entry Sheet'!$BS59="N"," ","R")</f>
        <v xml:space="preserve"> </v>
      </c>
      <c r="B44" s="153" t="str">
        <f>IF('C10 Entry Sheet'!$BS59="N"," ","00000000")</f>
        <v xml:space="preserve"> </v>
      </c>
      <c r="C44" s="154" t="str">
        <f ca="1">IF('C10 Entry Sheet'!$BS59="N"," ",CELL("contents",'C10 Entry Sheet'!$AH$10))</f>
        <v xml:space="preserve"> </v>
      </c>
      <c r="D44" s="153" t="str">
        <f ca="1">IF('C10 Entry Sheet'!$BS59="N"," ","000"&amp;IF(LEN('C10 Entry Sheet'!$C$5)&lt;=6,"000",REPT("0",3-(LEN('C10 Entry Sheet'!$C$5)-6))&amp;LEFT(CELL("contents",'C10 Entry Sheet'!$C$5),LEN('C10 Entry Sheet'!$C$5)-6)))</f>
        <v xml:space="preserve"> </v>
      </c>
      <c r="E44" s="155" t="str">
        <f ca="1">IF('C10 Entry Sheet'!$BS59="N"," ",IF(LEN('C10 Entry Sheet'!$C$5)&lt;=6,CELL("contents",'C10 Entry Sheet'!$C$5),RIGHT(CELL("contents",'C10 Entry Sheet'!$C$5),6)))</f>
        <v xml:space="preserve"> </v>
      </c>
      <c r="F44" s="153" t="str">
        <f>IF('C10 Entry Sheet'!$BS59="N"," ","0")</f>
        <v xml:space="preserve"> </v>
      </c>
      <c r="G44" s="156" t="str">
        <f ca="1">IF('C10 Entry Sheet'!$BS59="N"," ",CELL("contents",'C10 Entry Sheet'!$A59))</f>
        <v xml:space="preserve"> </v>
      </c>
      <c r="H44" s="157" t="str">
        <f ca="1">IF(($G44=" ")," ",VLOOKUP($G44,'C10 Entry Sheet'!$A$16:$K$1015,2,FALSE))</f>
        <v xml:space="preserve"> </v>
      </c>
      <c r="I44" s="157" t="str">
        <f ca="1">IF(($G44=" ")," ",VLOOKUP($G44,'C10 Entry Sheet'!$A$16:$K$1015,3,FALSE))</f>
        <v xml:space="preserve"> </v>
      </c>
      <c r="J44" s="153" t="str">
        <f ca="1">IF('C10 Entry Sheet'!$BS59="N"," ",CELL("contents",'C10 Entry Sheet'!$A59))</f>
        <v xml:space="preserve"> </v>
      </c>
      <c r="K44" s="158" t="str">
        <f ca="1">IF(($G44=" ")," ",VLOOKUP($G44,'C10 Entry Sheet'!$A$16:$K$1015,8,FALSE))</f>
        <v xml:space="preserve"> </v>
      </c>
      <c r="L44" s="110" t="str">
        <f ca="1">IF(($G44=" ")," ",(VLOOKUP($G44,'C10 Entry Sheet'!$A$16:$K$1015,11,FALSE)*100))</f>
        <v xml:space="preserve"> </v>
      </c>
      <c r="M44" s="159" t="str">
        <f ca="1">IF(($G44=" ")," ",VLOOKUP($G44,'C10 Entry Sheet'!$A$16:$K$1015,6,FALSE))</f>
        <v xml:space="preserve"> </v>
      </c>
      <c r="N44" s="159" t="str">
        <f ca="1">IF(($G44=" ")," ",VLOOKUP($G44,'C10 Entry Sheet'!$A$16:$K$1015,5,FALSE))</f>
        <v xml:space="preserve"> </v>
      </c>
    </row>
    <row r="45" spans="1:14">
      <c r="A45" s="153" t="str">
        <f>IF('C10 Entry Sheet'!$BS60="N"," ","R")</f>
        <v xml:space="preserve"> </v>
      </c>
      <c r="B45" s="153" t="str">
        <f>IF('C10 Entry Sheet'!$BS60="N"," ","00000000")</f>
        <v xml:space="preserve"> </v>
      </c>
      <c r="C45" s="154" t="str">
        <f ca="1">IF('C10 Entry Sheet'!$BS60="N"," ",CELL("contents",'C10 Entry Sheet'!$AH$10))</f>
        <v xml:space="preserve"> </v>
      </c>
      <c r="D45" s="153" t="str">
        <f ca="1">IF('C10 Entry Sheet'!$BS60="N"," ","000"&amp;IF(LEN('C10 Entry Sheet'!$C$5)&lt;=6,"000",REPT("0",3-(LEN('C10 Entry Sheet'!$C$5)-6))&amp;LEFT(CELL("contents",'C10 Entry Sheet'!$C$5),LEN('C10 Entry Sheet'!$C$5)-6)))</f>
        <v xml:space="preserve"> </v>
      </c>
      <c r="E45" s="155" t="str">
        <f ca="1">IF('C10 Entry Sheet'!$BS60="N"," ",IF(LEN('C10 Entry Sheet'!$C$5)&lt;=6,CELL("contents",'C10 Entry Sheet'!$C$5),RIGHT(CELL("contents",'C10 Entry Sheet'!$C$5),6)))</f>
        <v xml:space="preserve"> </v>
      </c>
      <c r="F45" s="153" t="str">
        <f>IF('C10 Entry Sheet'!$BS60="N"," ","0")</f>
        <v xml:space="preserve"> </v>
      </c>
      <c r="G45" s="156" t="str">
        <f ca="1">IF('C10 Entry Sheet'!$BS60="N"," ",CELL("contents",'C10 Entry Sheet'!$A60))</f>
        <v xml:space="preserve"> </v>
      </c>
      <c r="H45" s="157" t="str">
        <f ca="1">IF(($G45=" ")," ",VLOOKUP($G45,'C10 Entry Sheet'!$A$16:$K$1015,2,FALSE))</f>
        <v xml:space="preserve"> </v>
      </c>
      <c r="I45" s="157" t="str">
        <f ca="1">IF(($G45=" ")," ",VLOOKUP($G45,'C10 Entry Sheet'!$A$16:$K$1015,3,FALSE))</f>
        <v xml:space="preserve"> </v>
      </c>
      <c r="J45" s="153" t="str">
        <f ca="1">IF('C10 Entry Sheet'!$BS60="N"," ",CELL("contents",'C10 Entry Sheet'!$A60))</f>
        <v xml:space="preserve"> </v>
      </c>
      <c r="K45" s="158" t="str">
        <f ca="1">IF(($G45=" ")," ",VLOOKUP($G45,'C10 Entry Sheet'!$A$16:$K$1015,8,FALSE))</f>
        <v xml:space="preserve"> </v>
      </c>
      <c r="L45" s="110" t="str">
        <f ca="1">IF(($G45=" ")," ",(VLOOKUP($G45,'C10 Entry Sheet'!$A$16:$K$1015,11,FALSE)*100))</f>
        <v xml:space="preserve"> </v>
      </c>
      <c r="M45" s="159" t="str">
        <f ca="1">IF(($G45=" ")," ",VLOOKUP($G45,'C10 Entry Sheet'!$A$16:$K$1015,6,FALSE))</f>
        <v xml:space="preserve"> </v>
      </c>
      <c r="N45" s="159" t="str">
        <f ca="1">IF(($G45=" ")," ",VLOOKUP($G45,'C10 Entry Sheet'!$A$16:$K$1015,5,FALSE))</f>
        <v xml:space="preserve"> </v>
      </c>
    </row>
    <row r="46" spans="1:14">
      <c r="A46" s="153" t="str">
        <f>IF('C10 Entry Sheet'!$BS61="N"," ","R")</f>
        <v xml:space="preserve"> </v>
      </c>
      <c r="B46" s="153" t="str">
        <f>IF('C10 Entry Sheet'!$BS61="N"," ","00000000")</f>
        <v xml:space="preserve"> </v>
      </c>
      <c r="C46" s="154" t="str">
        <f ca="1">IF('C10 Entry Sheet'!$BS61="N"," ",CELL("contents",'C10 Entry Sheet'!$AH$10))</f>
        <v xml:space="preserve"> </v>
      </c>
      <c r="D46" s="153" t="str">
        <f ca="1">IF('C10 Entry Sheet'!$BS61="N"," ","000"&amp;IF(LEN('C10 Entry Sheet'!$C$5)&lt;=6,"000",REPT("0",3-(LEN('C10 Entry Sheet'!$C$5)-6))&amp;LEFT(CELL("contents",'C10 Entry Sheet'!$C$5),LEN('C10 Entry Sheet'!$C$5)-6)))</f>
        <v xml:space="preserve"> </v>
      </c>
      <c r="E46" s="155" t="str">
        <f ca="1">IF('C10 Entry Sheet'!$BS61="N"," ",IF(LEN('C10 Entry Sheet'!$C$5)&lt;=6,CELL("contents",'C10 Entry Sheet'!$C$5),RIGHT(CELL("contents",'C10 Entry Sheet'!$C$5),6)))</f>
        <v xml:space="preserve"> </v>
      </c>
      <c r="F46" s="153" t="str">
        <f>IF('C10 Entry Sheet'!$BS61="N"," ","0")</f>
        <v xml:space="preserve"> </v>
      </c>
      <c r="G46" s="156" t="str">
        <f ca="1">IF('C10 Entry Sheet'!$BS61="N"," ",CELL("contents",'C10 Entry Sheet'!$A61))</f>
        <v xml:space="preserve"> </v>
      </c>
      <c r="H46" s="157" t="str">
        <f ca="1">IF(($G46=" ")," ",VLOOKUP($G46,'C10 Entry Sheet'!$A$16:$K$1015,2,FALSE))</f>
        <v xml:space="preserve"> </v>
      </c>
      <c r="I46" s="157" t="str">
        <f ca="1">IF(($G46=" ")," ",VLOOKUP($G46,'C10 Entry Sheet'!$A$16:$K$1015,3,FALSE))</f>
        <v xml:space="preserve"> </v>
      </c>
      <c r="J46" s="153" t="str">
        <f ca="1">IF('C10 Entry Sheet'!$BS61="N"," ",CELL("contents",'C10 Entry Sheet'!$A61))</f>
        <v xml:space="preserve"> </v>
      </c>
      <c r="K46" s="158" t="str">
        <f ca="1">IF(($G46=" ")," ",VLOOKUP($G46,'C10 Entry Sheet'!$A$16:$K$1015,8,FALSE))</f>
        <v xml:space="preserve"> </v>
      </c>
      <c r="L46" s="110" t="str">
        <f ca="1">IF(($G46=" ")," ",(VLOOKUP($G46,'C10 Entry Sheet'!$A$16:$K$1015,11,FALSE)*100))</f>
        <v xml:space="preserve"> </v>
      </c>
      <c r="M46" s="159" t="str">
        <f ca="1">IF(($G46=" ")," ",VLOOKUP($G46,'C10 Entry Sheet'!$A$16:$K$1015,6,FALSE))</f>
        <v xml:space="preserve"> </v>
      </c>
      <c r="N46" s="159" t="str">
        <f ca="1">IF(($G46=" ")," ",VLOOKUP($G46,'C10 Entry Sheet'!$A$16:$K$1015,5,FALSE))</f>
        <v xml:space="preserve"> </v>
      </c>
    </row>
    <row r="47" spans="1:14">
      <c r="A47" s="153" t="str">
        <f>IF('C10 Entry Sheet'!$BS62="N"," ","R")</f>
        <v xml:space="preserve"> </v>
      </c>
      <c r="B47" s="153" t="str">
        <f>IF('C10 Entry Sheet'!$BS62="N"," ","00000000")</f>
        <v xml:space="preserve"> </v>
      </c>
      <c r="C47" s="154" t="str">
        <f ca="1">IF('C10 Entry Sheet'!$BS62="N"," ",CELL("contents",'C10 Entry Sheet'!$AH$10))</f>
        <v xml:space="preserve"> </v>
      </c>
      <c r="D47" s="153" t="str">
        <f ca="1">IF('C10 Entry Sheet'!$BS62="N"," ","000"&amp;IF(LEN('C10 Entry Sheet'!$C$5)&lt;=6,"000",REPT("0",3-(LEN('C10 Entry Sheet'!$C$5)-6))&amp;LEFT(CELL("contents",'C10 Entry Sheet'!$C$5),LEN('C10 Entry Sheet'!$C$5)-6)))</f>
        <v xml:space="preserve"> </v>
      </c>
      <c r="E47" s="155" t="str">
        <f ca="1">IF('C10 Entry Sheet'!$BS62="N"," ",IF(LEN('C10 Entry Sheet'!$C$5)&lt;=6,CELL("contents",'C10 Entry Sheet'!$C$5),RIGHT(CELL("contents",'C10 Entry Sheet'!$C$5),6)))</f>
        <v xml:space="preserve"> </v>
      </c>
      <c r="F47" s="153" t="str">
        <f>IF('C10 Entry Sheet'!$BS62="N"," ","0")</f>
        <v xml:space="preserve"> </v>
      </c>
      <c r="G47" s="156" t="str">
        <f ca="1">IF('C10 Entry Sheet'!$BS62="N"," ",CELL("contents",'C10 Entry Sheet'!$A62))</f>
        <v xml:space="preserve"> </v>
      </c>
      <c r="H47" s="157" t="str">
        <f ca="1">IF(($G47=" ")," ",VLOOKUP($G47,'C10 Entry Sheet'!$A$16:$K$1015,2,FALSE))</f>
        <v xml:space="preserve"> </v>
      </c>
      <c r="I47" s="157" t="str">
        <f ca="1">IF(($G47=" ")," ",VLOOKUP($G47,'C10 Entry Sheet'!$A$16:$K$1015,3,FALSE))</f>
        <v xml:space="preserve"> </v>
      </c>
      <c r="J47" s="153" t="str">
        <f ca="1">IF('C10 Entry Sheet'!$BS62="N"," ",CELL("contents",'C10 Entry Sheet'!$A62))</f>
        <v xml:space="preserve"> </v>
      </c>
      <c r="K47" s="158" t="str">
        <f ca="1">IF(($G47=" ")," ",VLOOKUP($G47,'C10 Entry Sheet'!$A$16:$K$1015,8,FALSE))</f>
        <v xml:space="preserve"> </v>
      </c>
      <c r="L47" s="110" t="str">
        <f ca="1">IF(($G47=" ")," ",(VLOOKUP($G47,'C10 Entry Sheet'!$A$16:$K$1015,11,FALSE)*100))</f>
        <v xml:space="preserve"> </v>
      </c>
      <c r="M47" s="159" t="str">
        <f ca="1">IF(($G47=" ")," ",VLOOKUP($G47,'C10 Entry Sheet'!$A$16:$K$1015,6,FALSE))</f>
        <v xml:space="preserve"> </v>
      </c>
      <c r="N47" s="159" t="str">
        <f ca="1">IF(($G47=" ")," ",VLOOKUP($G47,'C10 Entry Sheet'!$A$16:$K$1015,5,FALSE))</f>
        <v xml:space="preserve"> </v>
      </c>
    </row>
    <row r="48" spans="1:14">
      <c r="A48" s="153" t="str">
        <f>IF('C10 Entry Sheet'!$BS63="N"," ","R")</f>
        <v xml:space="preserve"> </v>
      </c>
      <c r="B48" s="153" t="str">
        <f>IF('C10 Entry Sheet'!$BS63="N"," ","00000000")</f>
        <v xml:space="preserve"> </v>
      </c>
      <c r="C48" s="154" t="str">
        <f ca="1">IF('C10 Entry Sheet'!$BS63="N"," ",CELL("contents",'C10 Entry Sheet'!$AH$10))</f>
        <v xml:space="preserve"> </v>
      </c>
      <c r="D48" s="153" t="str">
        <f ca="1">IF('C10 Entry Sheet'!$BS63="N"," ","000"&amp;IF(LEN('C10 Entry Sheet'!$C$5)&lt;=6,"000",REPT("0",3-(LEN('C10 Entry Sheet'!$C$5)-6))&amp;LEFT(CELL("contents",'C10 Entry Sheet'!$C$5),LEN('C10 Entry Sheet'!$C$5)-6)))</f>
        <v xml:space="preserve"> </v>
      </c>
      <c r="E48" s="155" t="str">
        <f ca="1">IF('C10 Entry Sheet'!$BS63="N"," ",IF(LEN('C10 Entry Sheet'!$C$5)&lt;=6,CELL("contents",'C10 Entry Sheet'!$C$5),RIGHT(CELL("contents",'C10 Entry Sheet'!$C$5),6)))</f>
        <v xml:space="preserve"> </v>
      </c>
      <c r="F48" s="153" t="str">
        <f>IF('C10 Entry Sheet'!$BS63="N"," ","0")</f>
        <v xml:space="preserve"> </v>
      </c>
      <c r="G48" s="156" t="str">
        <f ca="1">IF('C10 Entry Sheet'!$BS63="N"," ",CELL("contents",'C10 Entry Sheet'!$A63))</f>
        <v xml:space="preserve"> </v>
      </c>
      <c r="H48" s="157" t="str">
        <f ca="1">IF(($G48=" ")," ",VLOOKUP($G48,'C10 Entry Sheet'!$A$16:$K$1015,2,FALSE))</f>
        <v xml:space="preserve"> </v>
      </c>
      <c r="I48" s="157" t="str">
        <f ca="1">IF(($G48=" ")," ",VLOOKUP($G48,'C10 Entry Sheet'!$A$16:$K$1015,3,FALSE))</f>
        <v xml:space="preserve"> </v>
      </c>
      <c r="J48" s="153" t="str">
        <f ca="1">IF('C10 Entry Sheet'!$BS63="N"," ",CELL("contents",'C10 Entry Sheet'!$A63))</f>
        <v xml:space="preserve"> </v>
      </c>
      <c r="K48" s="158" t="str">
        <f ca="1">IF(($G48=" ")," ",VLOOKUP($G48,'C10 Entry Sheet'!$A$16:$K$1015,8,FALSE))</f>
        <v xml:space="preserve"> </v>
      </c>
      <c r="L48" s="110" t="str">
        <f ca="1">IF(($G48=" ")," ",(VLOOKUP($G48,'C10 Entry Sheet'!$A$16:$K$1015,11,FALSE)*100))</f>
        <v xml:space="preserve"> </v>
      </c>
      <c r="M48" s="159" t="str">
        <f ca="1">IF(($G48=" ")," ",VLOOKUP($G48,'C10 Entry Sheet'!$A$16:$K$1015,6,FALSE))</f>
        <v xml:space="preserve"> </v>
      </c>
      <c r="N48" s="159" t="str">
        <f ca="1">IF(($G48=" ")," ",VLOOKUP($G48,'C10 Entry Sheet'!$A$16:$K$1015,5,FALSE))</f>
        <v xml:space="preserve"> </v>
      </c>
    </row>
    <row r="49" spans="1:14">
      <c r="A49" s="153" t="str">
        <f>IF('C10 Entry Sheet'!$BS64="N"," ","R")</f>
        <v xml:space="preserve"> </v>
      </c>
      <c r="B49" s="153" t="str">
        <f>IF('C10 Entry Sheet'!$BS64="N"," ","00000000")</f>
        <v xml:space="preserve"> </v>
      </c>
      <c r="C49" s="154" t="str">
        <f ca="1">IF('C10 Entry Sheet'!$BS64="N"," ",CELL("contents",'C10 Entry Sheet'!$AH$10))</f>
        <v xml:space="preserve"> </v>
      </c>
      <c r="D49" s="153" t="str">
        <f ca="1">IF('C10 Entry Sheet'!$BS64="N"," ","000"&amp;IF(LEN('C10 Entry Sheet'!$C$5)&lt;=6,"000",REPT("0",3-(LEN('C10 Entry Sheet'!$C$5)-6))&amp;LEFT(CELL("contents",'C10 Entry Sheet'!$C$5),LEN('C10 Entry Sheet'!$C$5)-6)))</f>
        <v xml:space="preserve"> </v>
      </c>
      <c r="E49" s="155" t="str">
        <f ca="1">IF('C10 Entry Sheet'!$BS64="N"," ",IF(LEN('C10 Entry Sheet'!$C$5)&lt;=6,CELL("contents",'C10 Entry Sheet'!$C$5),RIGHT(CELL("contents",'C10 Entry Sheet'!$C$5),6)))</f>
        <v xml:space="preserve"> </v>
      </c>
      <c r="F49" s="153" t="str">
        <f>IF('C10 Entry Sheet'!$BS64="N"," ","0")</f>
        <v xml:space="preserve"> </v>
      </c>
      <c r="G49" s="156" t="str">
        <f ca="1">IF('C10 Entry Sheet'!$BS64="N"," ",CELL("contents",'C10 Entry Sheet'!$A64))</f>
        <v xml:space="preserve"> </v>
      </c>
      <c r="H49" s="157" t="str">
        <f ca="1">IF(($G49=" ")," ",VLOOKUP($G49,'C10 Entry Sheet'!$A$16:$K$1015,2,FALSE))</f>
        <v xml:space="preserve"> </v>
      </c>
      <c r="I49" s="157" t="str">
        <f ca="1">IF(($G49=" ")," ",VLOOKUP($G49,'C10 Entry Sheet'!$A$16:$K$1015,3,FALSE))</f>
        <v xml:space="preserve"> </v>
      </c>
      <c r="J49" s="153" t="str">
        <f ca="1">IF('C10 Entry Sheet'!$BS64="N"," ",CELL("contents",'C10 Entry Sheet'!$A64))</f>
        <v xml:space="preserve"> </v>
      </c>
      <c r="K49" s="158" t="str">
        <f ca="1">IF(($G49=" ")," ",VLOOKUP($G49,'C10 Entry Sheet'!$A$16:$K$1015,8,FALSE))</f>
        <v xml:space="preserve"> </v>
      </c>
      <c r="L49" s="110" t="str">
        <f ca="1">IF(($G49=" ")," ",(VLOOKUP($G49,'C10 Entry Sheet'!$A$16:$K$1015,11,FALSE)*100))</f>
        <v xml:space="preserve"> </v>
      </c>
      <c r="M49" s="159" t="str">
        <f ca="1">IF(($G49=" ")," ",VLOOKUP($G49,'C10 Entry Sheet'!$A$16:$K$1015,6,FALSE))</f>
        <v xml:space="preserve"> </v>
      </c>
      <c r="N49" s="159" t="str">
        <f ca="1">IF(($G49=" ")," ",VLOOKUP($G49,'C10 Entry Sheet'!$A$16:$K$1015,5,FALSE))</f>
        <v xml:space="preserve"> </v>
      </c>
    </row>
    <row r="50" spans="1:14">
      <c r="A50" s="153" t="str">
        <f>IF('C10 Entry Sheet'!$BS65="N"," ","R")</f>
        <v xml:space="preserve"> </v>
      </c>
      <c r="B50" s="153" t="str">
        <f>IF('C10 Entry Sheet'!$BS65="N"," ","00000000")</f>
        <v xml:space="preserve"> </v>
      </c>
      <c r="C50" s="154" t="str">
        <f ca="1">IF('C10 Entry Sheet'!$BS65="N"," ",CELL("contents",'C10 Entry Sheet'!$AH$10))</f>
        <v xml:space="preserve"> </v>
      </c>
      <c r="D50" s="153" t="str">
        <f ca="1">IF('C10 Entry Sheet'!$BS65="N"," ","000"&amp;IF(LEN('C10 Entry Sheet'!$C$5)&lt;=6,"000",REPT("0",3-(LEN('C10 Entry Sheet'!$C$5)-6))&amp;LEFT(CELL("contents",'C10 Entry Sheet'!$C$5),LEN('C10 Entry Sheet'!$C$5)-6)))</f>
        <v xml:space="preserve"> </v>
      </c>
      <c r="E50" s="155" t="str">
        <f ca="1">IF('C10 Entry Sheet'!$BS65="N"," ",IF(LEN('C10 Entry Sheet'!$C$5)&lt;=6,CELL("contents",'C10 Entry Sheet'!$C$5),RIGHT(CELL("contents",'C10 Entry Sheet'!$C$5),6)))</f>
        <v xml:space="preserve"> </v>
      </c>
      <c r="F50" s="153" t="str">
        <f>IF('C10 Entry Sheet'!$BS65="N"," ","0")</f>
        <v xml:space="preserve"> </v>
      </c>
      <c r="G50" s="156" t="str">
        <f ca="1">IF('C10 Entry Sheet'!$BS65="N"," ",CELL("contents",'C10 Entry Sheet'!$A65))</f>
        <v xml:space="preserve"> </v>
      </c>
      <c r="H50" s="157" t="str">
        <f ca="1">IF(($G50=" ")," ",VLOOKUP($G50,'C10 Entry Sheet'!$A$16:$K$1015,2,FALSE))</f>
        <v xml:space="preserve"> </v>
      </c>
      <c r="I50" s="157" t="str">
        <f ca="1">IF(($G50=" ")," ",VLOOKUP($G50,'C10 Entry Sheet'!$A$16:$K$1015,3,FALSE))</f>
        <v xml:space="preserve"> </v>
      </c>
      <c r="J50" s="153" t="str">
        <f ca="1">IF('C10 Entry Sheet'!$BS65="N"," ",CELL("contents",'C10 Entry Sheet'!$A65))</f>
        <v xml:space="preserve"> </v>
      </c>
      <c r="K50" s="158" t="str">
        <f ca="1">IF(($G50=" ")," ",VLOOKUP($G50,'C10 Entry Sheet'!$A$16:$K$1015,8,FALSE))</f>
        <v xml:space="preserve"> </v>
      </c>
      <c r="L50" s="110" t="str">
        <f ca="1">IF(($G50=" ")," ",(VLOOKUP($G50,'C10 Entry Sheet'!$A$16:$K$1015,11,FALSE)*100))</f>
        <v xml:space="preserve"> </v>
      </c>
      <c r="M50" s="159" t="str">
        <f ca="1">IF(($G50=" ")," ",VLOOKUP($G50,'C10 Entry Sheet'!$A$16:$K$1015,6,FALSE))</f>
        <v xml:space="preserve"> </v>
      </c>
      <c r="N50" s="159" t="str">
        <f ca="1">IF(($G50=" ")," ",VLOOKUP($G50,'C10 Entry Sheet'!$A$16:$K$1015,5,FALSE))</f>
        <v xml:space="preserve"> </v>
      </c>
    </row>
    <row r="51" spans="1:14">
      <c r="A51" s="153" t="str">
        <f>IF('C10 Entry Sheet'!$BS66="N"," ","R")</f>
        <v xml:space="preserve"> </v>
      </c>
      <c r="B51" s="153" t="str">
        <f>IF('C10 Entry Sheet'!$BS66="N"," ","00000000")</f>
        <v xml:space="preserve"> </v>
      </c>
      <c r="C51" s="154" t="str">
        <f ca="1">IF('C10 Entry Sheet'!$BS66="N"," ",CELL("contents",'C10 Entry Sheet'!$AH$10))</f>
        <v xml:space="preserve"> </v>
      </c>
      <c r="D51" s="153" t="str">
        <f ca="1">IF('C10 Entry Sheet'!$BS66="N"," ","000"&amp;IF(LEN('C10 Entry Sheet'!$C$5)&lt;=6,"000",REPT("0",3-(LEN('C10 Entry Sheet'!$C$5)-6))&amp;LEFT(CELL("contents",'C10 Entry Sheet'!$C$5),LEN('C10 Entry Sheet'!$C$5)-6)))</f>
        <v xml:space="preserve"> </v>
      </c>
      <c r="E51" s="155" t="str">
        <f ca="1">IF('C10 Entry Sheet'!$BS66="N"," ",IF(LEN('C10 Entry Sheet'!$C$5)&lt;=6,CELL("contents",'C10 Entry Sheet'!$C$5),RIGHT(CELL("contents",'C10 Entry Sheet'!$C$5),6)))</f>
        <v xml:space="preserve"> </v>
      </c>
      <c r="F51" s="153" t="str">
        <f>IF('C10 Entry Sheet'!$BS66="N"," ","0")</f>
        <v xml:space="preserve"> </v>
      </c>
      <c r="G51" s="156" t="str">
        <f ca="1">IF('C10 Entry Sheet'!$BS66="N"," ",CELL("contents",'C10 Entry Sheet'!$A66))</f>
        <v xml:space="preserve"> </v>
      </c>
      <c r="H51" s="157" t="str">
        <f ca="1">IF(($G51=" ")," ",VLOOKUP($G51,'C10 Entry Sheet'!$A$16:$K$1015,2,FALSE))</f>
        <v xml:space="preserve"> </v>
      </c>
      <c r="I51" s="157" t="str">
        <f ca="1">IF(($G51=" ")," ",VLOOKUP($G51,'C10 Entry Sheet'!$A$16:$K$1015,3,FALSE))</f>
        <v xml:space="preserve"> </v>
      </c>
      <c r="J51" s="153" t="str">
        <f ca="1">IF('C10 Entry Sheet'!$BS66="N"," ",CELL("contents",'C10 Entry Sheet'!$A66))</f>
        <v xml:space="preserve"> </v>
      </c>
      <c r="K51" s="158" t="str">
        <f ca="1">IF(($G51=" ")," ",VLOOKUP($G51,'C10 Entry Sheet'!$A$16:$K$1015,8,FALSE))</f>
        <v xml:space="preserve"> </v>
      </c>
      <c r="L51" s="110" t="str">
        <f ca="1">IF(($G51=" ")," ",(VLOOKUP($G51,'C10 Entry Sheet'!$A$16:$K$1015,11,FALSE)*100))</f>
        <v xml:space="preserve"> </v>
      </c>
      <c r="M51" s="159" t="str">
        <f ca="1">IF(($G51=" ")," ",VLOOKUP($G51,'C10 Entry Sheet'!$A$16:$K$1015,6,FALSE))</f>
        <v xml:space="preserve"> </v>
      </c>
      <c r="N51" s="159" t="str">
        <f ca="1">IF(($G51=" ")," ",VLOOKUP($G51,'C10 Entry Sheet'!$A$16:$K$1015,5,FALSE))</f>
        <v xml:space="preserve"> </v>
      </c>
    </row>
    <row r="52" spans="1:14">
      <c r="A52" s="153" t="str">
        <f>IF('C10 Entry Sheet'!$BS67="N"," ","R")</f>
        <v xml:space="preserve"> </v>
      </c>
      <c r="B52" s="153" t="str">
        <f>IF('C10 Entry Sheet'!$BS67="N"," ","00000000")</f>
        <v xml:space="preserve"> </v>
      </c>
      <c r="C52" s="154" t="str">
        <f ca="1">IF('C10 Entry Sheet'!$BS67="N"," ",CELL("contents",'C10 Entry Sheet'!$AH$10))</f>
        <v xml:space="preserve"> </v>
      </c>
      <c r="D52" s="153" t="str">
        <f ca="1">IF('C10 Entry Sheet'!$BS67="N"," ","000"&amp;IF(LEN('C10 Entry Sheet'!$C$5)&lt;=6,"000",REPT("0",3-(LEN('C10 Entry Sheet'!$C$5)-6))&amp;LEFT(CELL("contents",'C10 Entry Sheet'!$C$5),LEN('C10 Entry Sheet'!$C$5)-6)))</f>
        <v xml:space="preserve"> </v>
      </c>
      <c r="E52" s="155" t="str">
        <f ca="1">IF('C10 Entry Sheet'!$BS67="N"," ",IF(LEN('C10 Entry Sheet'!$C$5)&lt;=6,CELL("contents",'C10 Entry Sheet'!$C$5),RIGHT(CELL("contents",'C10 Entry Sheet'!$C$5),6)))</f>
        <v xml:space="preserve"> </v>
      </c>
      <c r="F52" s="153" t="str">
        <f>IF('C10 Entry Sheet'!$BS67="N"," ","0")</f>
        <v xml:space="preserve"> </v>
      </c>
      <c r="G52" s="156" t="str">
        <f ca="1">IF('C10 Entry Sheet'!$BS67="N"," ",CELL("contents",'C10 Entry Sheet'!$A67))</f>
        <v xml:space="preserve"> </v>
      </c>
      <c r="H52" s="157" t="str">
        <f ca="1">IF(($G52=" ")," ",VLOOKUP($G52,'C10 Entry Sheet'!$A$16:$K$1015,2,FALSE))</f>
        <v xml:space="preserve"> </v>
      </c>
      <c r="I52" s="157" t="str">
        <f ca="1">IF(($G52=" ")," ",VLOOKUP($G52,'C10 Entry Sheet'!$A$16:$K$1015,3,FALSE))</f>
        <v xml:space="preserve"> </v>
      </c>
      <c r="J52" s="153" t="str">
        <f ca="1">IF('C10 Entry Sheet'!$BS67="N"," ",CELL("contents",'C10 Entry Sheet'!$A67))</f>
        <v xml:space="preserve"> </v>
      </c>
      <c r="K52" s="158" t="str">
        <f ca="1">IF(($G52=" ")," ",VLOOKUP($G52,'C10 Entry Sheet'!$A$16:$K$1015,8,FALSE))</f>
        <v xml:space="preserve"> </v>
      </c>
      <c r="L52" s="110" t="str">
        <f ca="1">IF(($G52=" ")," ",(VLOOKUP($G52,'C10 Entry Sheet'!$A$16:$K$1015,11,FALSE)*100))</f>
        <v xml:space="preserve"> </v>
      </c>
      <c r="M52" s="159" t="str">
        <f ca="1">IF(($G52=" ")," ",VLOOKUP($G52,'C10 Entry Sheet'!$A$16:$K$1015,6,FALSE))</f>
        <v xml:space="preserve"> </v>
      </c>
      <c r="N52" s="159" t="str">
        <f ca="1">IF(($G52=" ")," ",VLOOKUP($G52,'C10 Entry Sheet'!$A$16:$K$1015,5,FALSE))</f>
        <v xml:space="preserve"> </v>
      </c>
    </row>
    <row r="53" spans="1:14">
      <c r="A53" s="153" t="str">
        <f>IF('C10 Entry Sheet'!$BS68="N"," ","R")</f>
        <v xml:space="preserve"> </v>
      </c>
      <c r="B53" s="153" t="str">
        <f>IF('C10 Entry Sheet'!$BS68="N"," ","00000000")</f>
        <v xml:space="preserve"> </v>
      </c>
      <c r="C53" s="154" t="str">
        <f ca="1">IF('C10 Entry Sheet'!$BS68="N"," ",CELL("contents",'C10 Entry Sheet'!$AH$10))</f>
        <v xml:space="preserve"> </v>
      </c>
      <c r="D53" s="153" t="str">
        <f ca="1">IF('C10 Entry Sheet'!$BS68="N"," ","000"&amp;IF(LEN('C10 Entry Sheet'!$C$5)&lt;=6,"000",REPT("0",3-(LEN('C10 Entry Sheet'!$C$5)-6))&amp;LEFT(CELL("contents",'C10 Entry Sheet'!$C$5),LEN('C10 Entry Sheet'!$C$5)-6)))</f>
        <v xml:space="preserve"> </v>
      </c>
      <c r="E53" s="155" t="str">
        <f ca="1">IF('C10 Entry Sheet'!$BS68="N"," ",IF(LEN('C10 Entry Sheet'!$C$5)&lt;=6,CELL("contents",'C10 Entry Sheet'!$C$5),RIGHT(CELL("contents",'C10 Entry Sheet'!$C$5),6)))</f>
        <v xml:space="preserve"> </v>
      </c>
      <c r="F53" s="153" t="str">
        <f>IF('C10 Entry Sheet'!$BS68="N"," ","0")</f>
        <v xml:space="preserve"> </v>
      </c>
      <c r="G53" s="156" t="str">
        <f ca="1">IF('C10 Entry Sheet'!$BS68="N"," ",CELL("contents",'C10 Entry Sheet'!$A68))</f>
        <v xml:space="preserve"> </v>
      </c>
      <c r="H53" s="157" t="str">
        <f ca="1">IF(($G53=" ")," ",VLOOKUP($G53,'C10 Entry Sheet'!$A$16:$K$1015,2,FALSE))</f>
        <v xml:space="preserve"> </v>
      </c>
      <c r="I53" s="157" t="str">
        <f ca="1">IF(($G53=" ")," ",VLOOKUP($G53,'C10 Entry Sheet'!$A$16:$K$1015,3,FALSE))</f>
        <v xml:space="preserve"> </v>
      </c>
      <c r="J53" s="153" t="str">
        <f ca="1">IF('C10 Entry Sheet'!$BS68="N"," ",CELL("contents",'C10 Entry Sheet'!$A68))</f>
        <v xml:space="preserve"> </v>
      </c>
      <c r="K53" s="158" t="str">
        <f ca="1">IF(($G53=" ")," ",VLOOKUP($G53,'C10 Entry Sheet'!$A$16:$K$1015,8,FALSE))</f>
        <v xml:space="preserve"> </v>
      </c>
      <c r="L53" s="110" t="str">
        <f ca="1">IF(($G53=" ")," ",(VLOOKUP($G53,'C10 Entry Sheet'!$A$16:$K$1015,11,FALSE)*100))</f>
        <v xml:space="preserve"> </v>
      </c>
      <c r="M53" s="159" t="str">
        <f ca="1">IF(($G53=" ")," ",VLOOKUP($G53,'C10 Entry Sheet'!$A$16:$K$1015,6,FALSE))</f>
        <v xml:space="preserve"> </v>
      </c>
      <c r="N53" s="159" t="str">
        <f ca="1">IF(($G53=" ")," ",VLOOKUP($G53,'C10 Entry Sheet'!$A$16:$K$1015,5,FALSE))</f>
        <v xml:space="preserve"> </v>
      </c>
    </row>
    <row r="54" spans="1:14">
      <c r="A54" s="153" t="str">
        <f>IF('C10 Entry Sheet'!$BS69="N"," ","R")</f>
        <v xml:space="preserve"> </v>
      </c>
      <c r="B54" s="153" t="str">
        <f>IF('C10 Entry Sheet'!$BS69="N"," ","00000000")</f>
        <v xml:space="preserve"> </v>
      </c>
      <c r="C54" s="154" t="str">
        <f ca="1">IF('C10 Entry Sheet'!$BS69="N"," ",CELL("contents",'C10 Entry Sheet'!$AH$10))</f>
        <v xml:space="preserve"> </v>
      </c>
      <c r="D54" s="153" t="str">
        <f ca="1">IF('C10 Entry Sheet'!$BS69="N"," ","000"&amp;IF(LEN('C10 Entry Sheet'!$C$5)&lt;=6,"000",REPT("0",3-(LEN('C10 Entry Sheet'!$C$5)-6))&amp;LEFT(CELL("contents",'C10 Entry Sheet'!$C$5),LEN('C10 Entry Sheet'!$C$5)-6)))</f>
        <v xml:space="preserve"> </v>
      </c>
      <c r="E54" s="155" t="str">
        <f ca="1">IF('C10 Entry Sheet'!$BS69="N"," ",IF(LEN('C10 Entry Sheet'!$C$5)&lt;=6,CELL("contents",'C10 Entry Sheet'!$C$5),RIGHT(CELL("contents",'C10 Entry Sheet'!$C$5),6)))</f>
        <v xml:space="preserve"> </v>
      </c>
      <c r="F54" s="153" t="str">
        <f>IF('C10 Entry Sheet'!$BS69="N"," ","0")</f>
        <v xml:space="preserve"> </v>
      </c>
      <c r="G54" s="156" t="str">
        <f ca="1">IF('C10 Entry Sheet'!$BS69="N"," ",CELL("contents",'C10 Entry Sheet'!$A69))</f>
        <v xml:space="preserve"> </v>
      </c>
      <c r="H54" s="157" t="str">
        <f ca="1">IF(($G54=" ")," ",VLOOKUP($G54,'C10 Entry Sheet'!$A$16:$K$1015,2,FALSE))</f>
        <v xml:space="preserve"> </v>
      </c>
      <c r="I54" s="157" t="str">
        <f ca="1">IF(($G54=" ")," ",VLOOKUP($G54,'C10 Entry Sheet'!$A$16:$K$1015,3,FALSE))</f>
        <v xml:space="preserve"> </v>
      </c>
      <c r="J54" s="153" t="str">
        <f ca="1">IF('C10 Entry Sheet'!$BS69="N"," ",CELL("contents",'C10 Entry Sheet'!$A69))</f>
        <v xml:space="preserve"> </v>
      </c>
      <c r="K54" s="158" t="str">
        <f ca="1">IF(($G54=" ")," ",VLOOKUP($G54,'C10 Entry Sheet'!$A$16:$K$1015,8,FALSE))</f>
        <v xml:space="preserve"> </v>
      </c>
      <c r="L54" s="110" t="str">
        <f ca="1">IF(($G54=" ")," ",(VLOOKUP($G54,'C10 Entry Sheet'!$A$16:$K$1015,11,FALSE)*100))</f>
        <v xml:space="preserve"> </v>
      </c>
      <c r="M54" s="159" t="str">
        <f ca="1">IF(($G54=" ")," ",VLOOKUP($G54,'C10 Entry Sheet'!$A$16:$K$1015,6,FALSE))</f>
        <v xml:space="preserve"> </v>
      </c>
      <c r="N54" s="159" t="str">
        <f ca="1">IF(($G54=" ")," ",VLOOKUP($G54,'C10 Entry Sheet'!$A$16:$K$1015,5,FALSE))</f>
        <v xml:space="preserve"> </v>
      </c>
    </row>
    <row r="55" spans="1:14">
      <c r="A55" s="153" t="str">
        <f>IF('C10 Entry Sheet'!$BS70="N"," ","R")</f>
        <v xml:space="preserve"> </v>
      </c>
      <c r="B55" s="153" t="str">
        <f>IF('C10 Entry Sheet'!$BS70="N"," ","00000000")</f>
        <v xml:space="preserve"> </v>
      </c>
      <c r="C55" s="154" t="str">
        <f ca="1">IF('C10 Entry Sheet'!$BS70="N"," ",CELL("contents",'C10 Entry Sheet'!$AH$10))</f>
        <v xml:space="preserve"> </v>
      </c>
      <c r="D55" s="153" t="str">
        <f ca="1">IF('C10 Entry Sheet'!$BS70="N"," ","000"&amp;IF(LEN('C10 Entry Sheet'!$C$5)&lt;=6,"000",REPT("0",3-(LEN('C10 Entry Sheet'!$C$5)-6))&amp;LEFT(CELL("contents",'C10 Entry Sheet'!$C$5),LEN('C10 Entry Sheet'!$C$5)-6)))</f>
        <v xml:space="preserve"> </v>
      </c>
      <c r="E55" s="155" t="str">
        <f ca="1">IF('C10 Entry Sheet'!$BS70="N"," ",IF(LEN('C10 Entry Sheet'!$C$5)&lt;=6,CELL("contents",'C10 Entry Sheet'!$C$5),RIGHT(CELL("contents",'C10 Entry Sheet'!$C$5),6)))</f>
        <v xml:space="preserve"> </v>
      </c>
      <c r="F55" s="153" t="str">
        <f>IF('C10 Entry Sheet'!$BS70="N"," ","0")</f>
        <v xml:space="preserve"> </v>
      </c>
      <c r="G55" s="156" t="str">
        <f ca="1">IF('C10 Entry Sheet'!$BS70="N"," ",CELL("contents",'C10 Entry Sheet'!$A70))</f>
        <v xml:space="preserve"> </v>
      </c>
      <c r="H55" s="157" t="str">
        <f ca="1">IF(($G55=" ")," ",VLOOKUP($G55,'C10 Entry Sheet'!$A$16:$K$1015,2,FALSE))</f>
        <v xml:space="preserve"> </v>
      </c>
      <c r="I55" s="157" t="str">
        <f ca="1">IF(($G55=" ")," ",VLOOKUP($G55,'C10 Entry Sheet'!$A$16:$K$1015,3,FALSE))</f>
        <v xml:space="preserve"> </v>
      </c>
      <c r="J55" s="153" t="str">
        <f ca="1">IF('C10 Entry Sheet'!$BS70="N"," ",CELL("contents",'C10 Entry Sheet'!$A70))</f>
        <v xml:space="preserve"> </v>
      </c>
      <c r="K55" s="158" t="str">
        <f ca="1">IF(($G55=" ")," ",VLOOKUP($G55,'C10 Entry Sheet'!$A$16:$K$1015,8,FALSE))</f>
        <v xml:space="preserve"> </v>
      </c>
      <c r="L55" s="110" t="str">
        <f ca="1">IF(($G55=" ")," ",(VLOOKUP($G55,'C10 Entry Sheet'!$A$16:$K$1015,11,FALSE)*100))</f>
        <v xml:space="preserve"> </v>
      </c>
      <c r="M55" s="159" t="str">
        <f ca="1">IF(($G55=" ")," ",VLOOKUP($G55,'C10 Entry Sheet'!$A$16:$K$1015,6,FALSE))</f>
        <v xml:space="preserve"> </v>
      </c>
      <c r="N55" s="159" t="str">
        <f ca="1">IF(($G55=" ")," ",VLOOKUP($G55,'C10 Entry Sheet'!$A$16:$K$1015,5,FALSE))</f>
        <v xml:space="preserve"> </v>
      </c>
    </row>
    <row r="56" spans="1:14">
      <c r="A56" s="153" t="str">
        <f>IF('C10 Entry Sheet'!$BS71="N"," ","R")</f>
        <v xml:space="preserve"> </v>
      </c>
      <c r="B56" s="153" t="str">
        <f>IF('C10 Entry Sheet'!$BS71="N"," ","00000000")</f>
        <v xml:space="preserve"> </v>
      </c>
      <c r="C56" s="154" t="str">
        <f ca="1">IF('C10 Entry Sheet'!$BS71="N"," ",CELL("contents",'C10 Entry Sheet'!$AH$10))</f>
        <v xml:space="preserve"> </v>
      </c>
      <c r="D56" s="153" t="str">
        <f ca="1">IF('C10 Entry Sheet'!$BS71="N"," ","000"&amp;IF(LEN('C10 Entry Sheet'!$C$5)&lt;=6,"000",REPT("0",3-(LEN('C10 Entry Sheet'!$C$5)-6))&amp;LEFT(CELL("contents",'C10 Entry Sheet'!$C$5),LEN('C10 Entry Sheet'!$C$5)-6)))</f>
        <v xml:space="preserve"> </v>
      </c>
      <c r="E56" s="155" t="str">
        <f ca="1">IF('C10 Entry Sheet'!$BS71="N"," ",IF(LEN('C10 Entry Sheet'!$C$5)&lt;=6,CELL("contents",'C10 Entry Sheet'!$C$5),RIGHT(CELL("contents",'C10 Entry Sheet'!$C$5),6)))</f>
        <v xml:space="preserve"> </v>
      </c>
      <c r="F56" s="153" t="str">
        <f>IF('C10 Entry Sheet'!$BS71="N"," ","0")</f>
        <v xml:space="preserve"> </v>
      </c>
      <c r="G56" s="156" t="str">
        <f ca="1">IF('C10 Entry Sheet'!$BS71="N"," ",CELL("contents",'C10 Entry Sheet'!$A71))</f>
        <v xml:space="preserve"> </v>
      </c>
      <c r="H56" s="157" t="str">
        <f ca="1">IF(($G56=" ")," ",VLOOKUP($G56,'C10 Entry Sheet'!$A$16:$K$1015,2,FALSE))</f>
        <v xml:space="preserve"> </v>
      </c>
      <c r="I56" s="157" t="str">
        <f ca="1">IF(($G56=" ")," ",VLOOKUP($G56,'C10 Entry Sheet'!$A$16:$K$1015,3,FALSE))</f>
        <v xml:space="preserve"> </v>
      </c>
      <c r="J56" s="153" t="str">
        <f ca="1">IF('C10 Entry Sheet'!$BS71="N"," ",CELL("contents",'C10 Entry Sheet'!$A71))</f>
        <v xml:space="preserve"> </v>
      </c>
      <c r="K56" s="158" t="str">
        <f ca="1">IF(($G56=" ")," ",VLOOKUP($G56,'C10 Entry Sheet'!$A$16:$K$1015,8,FALSE))</f>
        <v xml:space="preserve"> </v>
      </c>
      <c r="L56" s="110" t="str">
        <f ca="1">IF(($G56=" ")," ",(VLOOKUP($G56,'C10 Entry Sheet'!$A$16:$K$1015,11,FALSE)*100))</f>
        <v xml:space="preserve"> </v>
      </c>
      <c r="M56" s="159" t="str">
        <f ca="1">IF(($G56=" ")," ",VLOOKUP($G56,'C10 Entry Sheet'!$A$16:$K$1015,6,FALSE))</f>
        <v xml:space="preserve"> </v>
      </c>
      <c r="N56" s="159" t="str">
        <f ca="1">IF(($G56=" ")," ",VLOOKUP($G56,'C10 Entry Sheet'!$A$16:$K$1015,5,FALSE))</f>
        <v xml:space="preserve"> </v>
      </c>
    </row>
    <row r="57" spans="1:14">
      <c r="A57" s="153" t="str">
        <f>IF('C10 Entry Sheet'!$BS72="N"," ","R")</f>
        <v xml:space="preserve"> </v>
      </c>
      <c r="B57" s="153" t="str">
        <f>IF('C10 Entry Sheet'!$BS72="N"," ","00000000")</f>
        <v xml:space="preserve"> </v>
      </c>
      <c r="C57" s="154" t="str">
        <f ca="1">IF('C10 Entry Sheet'!$BS72="N"," ",CELL("contents",'C10 Entry Sheet'!$AH$10))</f>
        <v xml:space="preserve"> </v>
      </c>
      <c r="D57" s="153" t="str">
        <f ca="1">IF('C10 Entry Sheet'!$BS72="N"," ","000"&amp;IF(LEN('C10 Entry Sheet'!$C$5)&lt;=6,"000",REPT("0",3-(LEN('C10 Entry Sheet'!$C$5)-6))&amp;LEFT(CELL("contents",'C10 Entry Sheet'!$C$5),LEN('C10 Entry Sheet'!$C$5)-6)))</f>
        <v xml:space="preserve"> </v>
      </c>
      <c r="E57" s="155" t="str">
        <f ca="1">IF('C10 Entry Sheet'!$BS72="N"," ",IF(LEN('C10 Entry Sheet'!$C$5)&lt;=6,CELL("contents",'C10 Entry Sheet'!$C$5),RIGHT(CELL("contents",'C10 Entry Sheet'!$C$5),6)))</f>
        <v xml:space="preserve"> </v>
      </c>
      <c r="F57" s="153" t="str">
        <f>IF('C10 Entry Sheet'!$BS72="N"," ","0")</f>
        <v xml:space="preserve"> </v>
      </c>
      <c r="G57" s="156" t="str">
        <f ca="1">IF('C10 Entry Sheet'!$BS72="N"," ",CELL("contents",'C10 Entry Sheet'!$A72))</f>
        <v xml:space="preserve"> </v>
      </c>
      <c r="H57" s="157" t="str">
        <f ca="1">IF(($G57=" ")," ",VLOOKUP($G57,'C10 Entry Sheet'!$A$16:$K$1015,2,FALSE))</f>
        <v xml:space="preserve"> </v>
      </c>
      <c r="I57" s="157" t="str">
        <f ca="1">IF(($G57=" ")," ",VLOOKUP($G57,'C10 Entry Sheet'!$A$16:$K$1015,3,FALSE))</f>
        <v xml:space="preserve"> </v>
      </c>
      <c r="J57" s="153" t="str">
        <f ca="1">IF('C10 Entry Sheet'!$BS72="N"," ",CELL("contents",'C10 Entry Sheet'!$A72))</f>
        <v xml:space="preserve"> </v>
      </c>
      <c r="K57" s="158" t="str">
        <f ca="1">IF(($G57=" ")," ",VLOOKUP($G57,'C10 Entry Sheet'!$A$16:$K$1015,8,FALSE))</f>
        <v xml:space="preserve"> </v>
      </c>
      <c r="L57" s="110" t="str">
        <f ca="1">IF(($G57=" ")," ",(VLOOKUP($G57,'C10 Entry Sheet'!$A$16:$K$1015,11,FALSE)*100))</f>
        <v xml:space="preserve"> </v>
      </c>
      <c r="M57" s="159" t="str">
        <f ca="1">IF(($G57=" ")," ",VLOOKUP($G57,'C10 Entry Sheet'!$A$16:$K$1015,6,FALSE))</f>
        <v xml:space="preserve"> </v>
      </c>
      <c r="N57" s="159" t="str">
        <f ca="1">IF(($G57=" ")," ",VLOOKUP($G57,'C10 Entry Sheet'!$A$16:$K$1015,5,FALSE))</f>
        <v xml:space="preserve"> </v>
      </c>
    </row>
    <row r="58" spans="1:14">
      <c r="A58" s="153" t="str">
        <f>IF('C10 Entry Sheet'!$BS73="N"," ","R")</f>
        <v xml:space="preserve"> </v>
      </c>
      <c r="B58" s="153" t="str">
        <f>IF('C10 Entry Sheet'!$BS73="N"," ","00000000")</f>
        <v xml:space="preserve"> </v>
      </c>
      <c r="C58" s="154" t="str">
        <f ca="1">IF('C10 Entry Sheet'!$BS73="N"," ",CELL("contents",'C10 Entry Sheet'!$AH$10))</f>
        <v xml:space="preserve"> </v>
      </c>
      <c r="D58" s="153" t="str">
        <f ca="1">IF('C10 Entry Sheet'!$BS73="N"," ","000"&amp;IF(LEN('C10 Entry Sheet'!$C$5)&lt;=6,"000",REPT("0",3-(LEN('C10 Entry Sheet'!$C$5)-6))&amp;LEFT(CELL("contents",'C10 Entry Sheet'!$C$5),LEN('C10 Entry Sheet'!$C$5)-6)))</f>
        <v xml:space="preserve"> </v>
      </c>
      <c r="E58" s="155" t="str">
        <f ca="1">IF('C10 Entry Sheet'!$BS73="N"," ",IF(LEN('C10 Entry Sheet'!$C$5)&lt;=6,CELL("contents",'C10 Entry Sheet'!$C$5),RIGHT(CELL("contents",'C10 Entry Sheet'!$C$5),6)))</f>
        <v xml:space="preserve"> </v>
      </c>
      <c r="F58" s="153" t="str">
        <f>IF('C10 Entry Sheet'!$BS73="N"," ","0")</f>
        <v xml:space="preserve"> </v>
      </c>
      <c r="G58" s="156" t="str">
        <f ca="1">IF('C10 Entry Sheet'!$BS73="N"," ",CELL("contents",'C10 Entry Sheet'!$A73))</f>
        <v xml:space="preserve"> </v>
      </c>
      <c r="H58" s="157" t="str">
        <f ca="1">IF(($G58=" ")," ",VLOOKUP($G58,'C10 Entry Sheet'!$A$16:$K$1015,2,FALSE))</f>
        <v xml:space="preserve"> </v>
      </c>
      <c r="I58" s="157" t="str">
        <f ca="1">IF(($G58=" ")," ",VLOOKUP($G58,'C10 Entry Sheet'!$A$16:$K$1015,3,FALSE))</f>
        <v xml:space="preserve"> </v>
      </c>
      <c r="J58" s="153" t="str">
        <f ca="1">IF('C10 Entry Sheet'!$BS73="N"," ",CELL("contents",'C10 Entry Sheet'!$A73))</f>
        <v xml:space="preserve"> </v>
      </c>
      <c r="K58" s="158" t="str">
        <f ca="1">IF(($G58=" ")," ",VLOOKUP($G58,'C10 Entry Sheet'!$A$16:$K$1015,8,FALSE))</f>
        <v xml:space="preserve"> </v>
      </c>
      <c r="L58" s="110" t="str">
        <f ca="1">IF(($G58=" ")," ",(VLOOKUP($G58,'C10 Entry Sheet'!$A$16:$K$1015,11,FALSE)*100))</f>
        <v xml:space="preserve"> </v>
      </c>
      <c r="M58" s="159" t="str">
        <f ca="1">IF(($G58=" ")," ",VLOOKUP($G58,'C10 Entry Sheet'!$A$16:$K$1015,6,FALSE))</f>
        <v xml:space="preserve"> </v>
      </c>
      <c r="N58" s="159" t="str">
        <f ca="1">IF(($G58=" ")," ",VLOOKUP($G58,'C10 Entry Sheet'!$A$16:$K$1015,5,FALSE))</f>
        <v xml:space="preserve"> </v>
      </c>
    </row>
    <row r="59" spans="1:14">
      <c r="A59" s="153" t="str">
        <f>IF('C10 Entry Sheet'!$BS74="N"," ","R")</f>
        <v xml:space="preserve"> </v>
      </c>
      <c r="B59" s="153" t="str">
        <f>IF('C10 Entry Sheet'!$BS74="N"," ","00000000")</f>
        <v xml:space="preserve"> </v>
      </c>
      <c r="C59" s="154" t="str">
        <f ca="1">IF('C10 Entry Sheet'!$BS74="N"," ",CELL("contents",'C10 Entry Sheet'!$AH$10))</f>
        <v xml:space="preserve"> </v>
      </c>
      <c r="D59" s="153" t="str">
        <f ca="1">IF('C10 Entry Sheet'!$BS74="N"," ","000"&amp;IF(LEN('C10 Entry Sheet'!$C$5)&lt;=6,"000",REPT("0",3-(LEN('C10 Entry Sheet'!$C$5)-6))&amp;LEFT(CELL("contents",'C10 Entry Sheet'!$C$5),LEN('C10 Entry Sheet'!$C$5)-6)))</f>
        <v xml:space="preserve"> </v>
      </c>
      <c r="E59" s="155" t="str">
        <f ca="1">IF('C10 Entry Sheet'!$BS74="N"," ",IF(LEN('C10 Entry Sheet'!$C$5)&lt;=6,CELL("contents",'C10 Entry Sheet'!$C$5),RIGHT(CELL("contents",'C10 Entry Sheet'!$C$5),6)))</f>
        <v xml:space="preserve"> </v>
      </c>
      <c r="F59" s="153" t="str">
        <f>IF('C10 Entry Sheet'!$BS74="N"," ","0")</f>
        <v xml:space="preserve"> </v>
      </c>
      <c r="G59" s="156" t="str">
        <f ca="1">IF('C10 Entry Sheet'!$BS74="N"," ",CELL("contents",'C10 Entry Sheet'!$A74))</f>
        <v xml:space="preserve"> </v>
      </c>
      <c r="H59" s="157" t="str">
        <f ca="1">IF(($G59=" ")," ",VLOOKUP($G59,'C10 Entry Sheet'!$A$16:$K$1015,2,FALSE))</f>
        <v xml:space="preserve"> </v>
      </c>
      <c r="I59" s="157" t="str">
        <f ca="1">IF(($G59=" ")," ",VLOOKUP($G59,'C10 Entry Sheet'!$A$16:$K$1015,3,FALSE))</f>
        <v xml:space="preserve"> </v>
      </c>
      <c r="J59" s="153" t="str">
        <f ca="1">IF('C10 Entry Sheet'!$BS74="N"," ",CELL("contents",'C10 Entry Sheet'!$A74))</f>
        <v xml:space="preserve"> </v>
      </c>
      <c r="K59" s="158" t="str">
        <f ca="1">IF(($G59=" ")," ",VLOOKUP($G59,'C10 Entry Sheet'!$A$16:$K$1015,8,FALSE))</f>
        <v xml:space="preserve"> </v>
      </c>
      <c r="L59" s="110" t="str">
        <f ca="1">IF(($G59=" ")," ",(VLOOKUP($G59,'C10 Entry Sheet'!$A$16:$K$1015,11,FALSE)*100))</f>
        <v xml:space="preserve"> </v>
      </c>
      <c r="M59" s="159" t="str">
        <f ca="1">IF(($G59=" ")," ",VLOOKUP($G59,'C10 Entry Sheet'!$A$16:$K$1015,6,FALSE))</f>
        <v xml:space="preserve"> </v>
      </c>
      <c r="N59" s="159" t="str">
        <f ca="1">IF(($G59=" ")," ",VLOOKUP($G59,'C10 Entry Sheet'!$A$16:$K$1015,5,FALSE))</f>
        <v xml:space="preserve"> </v>
      </c>
    </row>
    <row r="60" spans="1:14">
      <c r="A60" s="153" t="str">
        <f>IF('C10 Entry Sheet'!$BS75="N"," ","R")</f>
        <v xml:space="preserve"> </v>
      </c>
      <c r="B60" s="153" t="str">
        <f>IF('C10 Entry Sheet'!$BS75="N"," ","00000000")</f>
        <v xml:space="preserve"> </v>
      </c>
      <c r="C60" s="154" t="str">
        <f ca="1">IF('C10 Entry Sheet'!$BS75="N"," ",CELL("contents",'C10 Entry Sheet'!$AH$10))</f>
        <v xml:space="preserve"> </v>
      </c>
      <c r="D60" s="153" t="str">
        <f ca="1">IF('C10 Entry Sheet'!$BS75="N"," ","000"&amp;IF(LEN('C10 Entry Sheet'!$C$5)&lt;=6,"000",REPT("0",3-(LEN('C10 Entry Sheet'!$C$5)-6))&amp;LEFT(CELL("contents",'C10 Entry Sheet'!$C$5),LEN('C10 Entry Sheet'!$C$5)-6)))</f>
        <v xml:space="preserve"> </v>
      </c>
      <c r="E60" s="155" t="str">
        <f ca="1">IF('C10 Entry Sheet'!$BS75="N"," ",IF(LEN('C10 Entry Sheet'!$C$5)&lt;=6,CELL("contents",'C10 Entry Sheet'!$C$5),RIGHT(CELL("contents",'C10 Entry Sheet'!$C$5),6)))</f>
        <v xml:space="preserve"> </v>
      </c>
      <c r="F60" s="153" t="str">
        <f>IF('C10 Entry Sheet'!$BS75="N"," ","0")</f>
        <v xml:space="preserve"> </v>
      </c>
      <c r="G60" s="156" t="str">
        <f ca="1">IF('C10 Entry Sheet'!$BS75="N"," ",CELL("contents",'C10 Entry Sheet'!$A75))</f>
        <v xml:space="preserve"> </v>
      </c>
      <c r="H60" s="157" t="str">
        <f ca="1">IF(($G60=" ")," ",VLOOKUP($G60,'C10 Entry Sheet'!$A$16:$K$1015,2,FALSE))</f>
        <v xml:space="preserve"> </v>
      </c>
      <c r="I60" s="157" t="str">
        <f ca="1">IF(($G60=" ")," ",VLOOKUP($G60,'C10 Entry Sheet'!$A$16:$K$1015,3,FALSE))</f>
        <v xml:space="preserve"> </v>
      </c>
      <c r="J60" s="153" t="str">
        <f ca="1">IF('C10 Entry Sheet'!$BS75="N"," ",CELL("contents",'C10 Entry Sheet'!$A75))</f>
        <v xml:space="preserve"> </v>
      </c>
      <c r="K60" s="158" t="str">
        <f ca="1">IF(($G60=" ")," ",VLOOKUP($G60,'C10 Entry Sheet'!$A$16:$K$1015,8,FALSE))</f>
        <v xml:space="preserve"> </v>
      </c>
      <c r="L60" s="110" t="str">
        <f ca="1">IF(($G60=" ")," ",(VLOOKUP($G60,'C10 Entry Sheet'!$A$16:$K$1015,11,FALSE)*100))</f>
        <v xml:space="preserve"> </v>
      </c>
      <c r="M60" s="159" t="str">
        <f ca="1">IF(($G60=" ")," ",VLOOKUP($G60,'C10 Entry Sheet'!$A$16:$K$1015,6,FALSE))</f>
        <v xml:space="preserve"> </v>
      </c>
      <c r="N60" s="159" t="str">
        <f ca="1">IF(($G60=" ")," ",VLOOKUP($G60,'C10 Entry Sheet'!$A$16:$K$1015,5,FALSE))</f>
        <v xml:space="preserve"> </v>
      </c>
    </row>
    <row r="61" spans="1:14">
      <c r="A61" s="153" t="str">
        <f>IF('C10 Entry Sheet'!$BS76="N"," ","R")</f>
        <v xml:space="preserve"> </v>
      </c>
      <c r="B61" s="153" t="str">
        <f>IF('C10 Entry Sheet'!$BS76="N"," ","00000000")</f>
        <v xml:space="preserve"> </v>
      </c>
      <c r="C61" s="154" t="str">
        <f ca="1">IF('C10 Entry Sheet'!$BS76="N"," ",CELL("contents",'C10 Entry Sheet'!$AH$10))</f>
        <v xml:space="preserve"> </v>
      </c>
      <c r="D61" s="153" t="str">
        <f ca="1">IF('C10 Entry Sheet'!$BS76="N"," ","000"&amp;IF(LEN('C10 Entry Sheet'!$C$5)&lt;=6,"000",REPT("0",3-(LEN('C10 Entry Sheet'!$C$5)-6))&amp;LEFT(CELL("contents",'C10 Entry Sheet'!$C$5),LEN('C10 Entry Sheet'!$C$5)-6)))</f>
        <v xml:space="preserve"> </v>
      </c>
      <c r="E61" s="155" t="str">
        <f ca="1">IF('C10 Entry Sheet'!$BS76="N"," ",IF(LEN('C10 Entry Sheet'!$C$5)&lt;=6,CELL("contents",'C10 Entry Sheet'!$C$5),RIGHT(CELL("contents",'C10 Entry Sheet'!$C$5),6)))</f>
        <v xml:space="preserve"> </v>
      </c>
      <c r="F61" s="153" t="str">
        <f>IF('C10 Entry Sheet'!$BS76="N"," ","0")</f>
        <v xml:space="preserve"> </v>
      </c>
      <c r="G61" s="156" t="str">
        <f ca="1">IF('C10 Entry Sheet'!$BS76="N"," ",CELL("contents",'C10 Entry Sheet'!$A76))</f>
        <v xml:space="preserve"> </v>
      </c>
      <c r="H61" s="157" t="str">
        <f ca="1">IF(($G61=" ")," ",VLOOKUP($G61,'C10 Entry Sheet'!$A$16:$K$1015,2,FALSE))</f>
        <v xml:space="preserve"> </v>
      </c>
      <c r="I61" s="157" t="str">
        <f ca="1">IF(($G61=" ")," ",VLOOKUP($G61,'C10 Entry Sheet'!$A$16:$K$1015,3,FALSE))</f>
        <v xml:space="preserve"> </v>
      </c>
      <c r="J61" s="153" t="str">
        <f ca="1">IF('C10 Entry Sheet'!$BS76="N"," ",CELL("contents",'C10 Entry Sheet'!$A76))</f>
        <v xml:space="preserve"> </v>
      </c>
      <c r="K61" s="158" t="str">
        <f ca="1">IF(($G61=" ")," ",VLOOKUP($G61,'C10 Entry Sheet'!$A$16:$K$1015,8,FALSE))</f>
        <v xml:space="preserve"> </v>
      </c>
      <c r="L61" s="110" t="str">
        <f ca="1">IF(($G61=" ")," ",(VLOOKUP($G61,'C10 Entry Sheet'!$A$16:$K$1015,11,FALSE)*100))</f>
        <v xml:space="preserve"> </v>
      </c>
      <c r="M61" s="159" t="str">
        <f ca="1">IF(($G61=" ")," ",VLOOKUP($G61,'C10 Entry Sheet'!$A$16:$K$1015,6,FALSE))</f>
        <v xml:space="preserve"> </v>
      </c>
      <c r="N61" s="159" t="str">
        <f ca="1">IF(($G61=" ")," ",VLOOKUP($G61,'C10 Entry Sheet'!$A$16:$K$1015,5,FALSE))</f>
        <v xml:space="preserve"> </v>
      </c>
    </row>
    <row r="62" spans="1:14">
      <c r="A62" s="153" t="str">
        <f>IF('C10 Entry Sheet'!$BS77="N"," ","R")</f>
        <v xml:space="preserve"> </v>
      </c>
      <c r="B62" s="153" t="str">
        <f>IF('C10 Entry Sheet'!$BS77="N"," ","00000000")</f>
        <v xml:space="preserve"> </v>
      </c>
      <c r="C62" s="154" t="str">
        <f ca="1">IF('C10 Entry Sheet'!$BS77="N"," ",CELL("contents",'C10 Entry Sheet'!$AH$10))</f>
        <v xml:space="preserve"> </v>
      </c>
      <c r="D62" s="153" t="str">
        <f ca="1">IF('C10 Entry Sheet'!$BS77="N"," ","000"&amp;IF(LEN('C10 Entry Sheet'!$C$5)&lt;=6,"000",REPT("0",3-(LEN('C10 Entry Sheet'!$C$5)-6))&amp;LEFT(CELL("contents",'C10 Entry Sheet'!$C$5),LEN('C10 Entry Sheet'!$C$5)-6)))</f>
        <v xml:space="preserve"> </v>
      </c>
      <c r="E62" s="155" t="str">
        <f ca="1">IF('C10 Entry Sheet'!$BS77="N"," ",IF(LEN('C10 Entry Sheet'!$C$5)&lt;=6,CELL("contents",'C10 Entry Sheet'!$C$5),RIGHT(CELL("contents",'C10 Entry Sheet'!$C$5),6)))</f>
        <v xml:space="preserve"> </v>
      </c>
      <c r="F62" s="153" t="str">
        <f>IF('C10 Entry Sheet'!$BS77="N"," ","0")</f>
        <v xml:space="preserve"> </v>
      </c>
      <c r="G62" s="156" t="str">
        <f ca="1">IF('C10 Entry Sheet'!$BS77="N"," ",CELL("contents",'C10 Entry Sheet'!$A77))</f>
        <v xml:space="preserve"> </v>
      </c>
      <c r="H62" s="157" t="str">
        <f ca="1">IF(($G62=" ")," ",VLOOKUP($G62,'C10 Entry Sheet'!$A$16:$K$1015,2,FALSE))</f>
        <v xml:space="preserve"> </v>
      </c>
      <c r="I62" s="157" t="str">
        <f ca="1">IF(($G62=" ")," ",VLOOKUP($G62,'C10 Entry Sheet'!$A$16:$K$1015,3,FALSE))</f>
        <v xml:space="preserve"> </v>
      </c>
      <c r="J62" s="153" t="str">
        <f ca="1">IF('C10 Entry Sheet'!$BS77="N"," ",CELL("contents",'C10 Entry Sheet'!$A77))</f>
        <v xml:space="preserve"> </v>
      </c>
      <c r="K62" s="158" t="str">
        <f ca="1">IF(($G62=" ")," ",VLOOKUP($G62,'C10 Entry Sheet'!$A$16:$K$1015,8,FALSE))</f>
        <v xml:space="preserve"> </v>
      </c>
      <c r="L62" s="110" t="str">
        <f ca="1">IF(($G62=" ")," ",(VLOOKUP($G62,'C10 Entry Sheet'!$A$16:$K$1015,11,FALSE)*100))</f>
        <v xml:space="preserve"> </v>
      </c>
      <c r="M62" s="159" t="str">
        <f ca="1">IF(($G62=" ")," ",VLOOKUP($G62,'C10 Entry Sheet'!$A$16:$K$1015,6,FALSE))</f>
        <v xml:space="preserve"> </v>
      </c>
      <c r="N62" s="159" t="str">
        <f ca="1">IF(($G62=" ")," ",VLOOKUP($G62,'C10 Entry Sheet'!$A$16:$K$1015,5,FALSE))</f>
        <v xml:space="preserve"> </v>
      </c>
    </row>
    <row r="63" spans="1:14">
      <c r="A63" s="153" t="str">
        <f>IF('C10 Entry Sheet'!$BS78="N"," ","R")</f>
        <v xml:space="preserve"> </v>
      </c>
      <c r="B63" s="153" t="str">
        <f>IF('C10 Entry Sheet'!$BS78="N"," ","00000000")</f>
        <v xml:space="preserve"> </v>
      </c>
      <c r="C63" s="154" t="str">
        <f ca="1">IF('C10 Entry Sheet'!$BS78="N"," ",CELL("contents",'C10 Entry Sheet'!$AH$10))</f>
        <v xml:space="preserve"> </v>
      </c>
      <c r="D63" s="153" t="str">
        <f ca="1">IF('C10 Entry Sheet'!$BS78="N"," ","000"&amp;IF(LEN('C10 Entry Sheet'!$C$5)&lt;=6,"000",REPT("0",3-(LEN('C10 Entry Sheet'!$C$5)-6))&amp;LEFT(CELL("contents",'C10 Entry Sheet'!$C$5),LEN('C10 Entry Sheet'!$C$5)-6)))</f>
        <v xml:space="preserve"> </v>
      </c>
      <c r="E63" s="155" t="str">
        <f ca="1">IF('C10 Entry Sheet'!$BS78="N"," ",IF(LEN('C10 Entry Sheet'!$C$5)&lt;=6,CELL("contents",'C10 Entry Sheet'!$C$5),RIGHT(CELL("contents",'C10 Entry Sheet'!$C$5),6)))</f>
        <v xml:space="preserve"> </v>
      </c>
      <c r="F63" s="153" t="str">
        <f>IF('C10 Entry Sheet'!$BS78="N"," ","0")</f>
        <v xml:space="preserve"> </v>
      </c>
      <c r="G63" s="156" t="str">
        <f ca="1">IF('C10 Entry Sheet'!$BS78="N"," ",CELL("contents",'C10 Entry Sheet'!$A78))</f>
        <v xml:space="preserve"> </v>
      </c>
      <c r="H63" s="157" t="str">
        <f ca="1">IF(($G63=" ")," ",VLOOKUP($G63,'C10 Entry Sheet'!$A$16:$K$1015,2,FALSE))</f>
        <v xml:space="preserve"> </v>
      </c>
      <c r="I63" s="157" t="str">
        <f ca="1">IF(($G63=" ")," ",VLOOKUP($G63,'C10 Entry Sheet'!$A$16:$K$1015,3,FALSE))</f>
        <v xml:space="preserve"> </v>
      </c>
      <c r="J63" s="153" t="str">
        <f ca="1">IF('C10 Entry Sheet'!$BS78="N"," ",CELL("contents",'C10 Entry Sheet'!$A78))</f>
        <v xml:space="preserve"> </v>
      </c>
      <c r="K63" s="158" t="str">
        <f ca="1">IF(($G63=" ")," ",VLOOKUP($G63,'C10 Entry Sheet'!$A$16:$K$1015,8,FALSE))</f>
        <v xml:space="preserve"> </v>
      </c>
      <c r="L63" s="110" t="str">
        <f ca="1">IF(($G63=" ")," ",(VLOOKUP($G63,'C10 Entry Sheet'!$A$16:$K$1015,11,FALSE)*100))</f>
        <v xml:space="preserve"> </v>
      </c>
      <c r="M63" s="159" t="str">
        <f ca="1">IF(($G63=" ")," ",VLOOKUP($G63,'C10 Entry Sheet'!$A$16:$K$1015,6,FALSE))</f>
        <v xml:space="preserve"> </v>
      </c>
      <c r="N63" s="159" t="str">
        <f ca="1">IF(($G63=" ")," ",VLOOKUP($G63,'C10 Entry Sheet'!$A$16:$K$1015,5,FALSE))</f>
        <v xml:space="preserve"> </v>
      </c>
    </row>
    <row r="64" spans="1:14">
      <c r="A64" s="153" t="str">
        <f>IF('C10 Entry Sheet'!$BS79="N"," ","R")</f>
        <v xml:space="preserve"> </v>
      </c>
      <c r="B64" s="153" t="str">
        <f>IF('C10 Entry Sheet'!$BS79="N"," ","00000000")</f>
        <v xml:space="preserve"> </v>
      </c>
      <c r="C64" s="154" t="str">
        <f ca="1">IF('C10 Entry Sheet'!$BS79="N"," ",CELL("contents",'C10 Entry Sheet'!$AH$10))</f>
        <v xml:space="preserve"> </v>
      </c>
      <c r="D64" s="153" t="str">
        <f ca="1">IF('C10 Entry Sheet'!$BS79="N"," ","000"&amp;IF(LEN('C10 Entry Sheet'!$C$5)&lt;=6,"000",REPT("0",3-(LEN('C10 Entry Sheet'!$C$5)-6))&amp;LEFT(CELL("contents",'C10 Entry Sheet'!$C$5),LEN('C10 Entry Sheet'!$C$5)-6)))</f>
        <v xml:space="preserve"> </v>
      </c>
      <c r="E64" s="155" t="str">
        <f ca="1">IF('C10 Entry Sheet'!$BS79="N"," ",IF(LEN('C10 Entry Sheet'!$C$5)&lt;=6,CELL("contents",'C10 Entry Sheet'!$C$5),RIGHT(CELL("contents",'C10 Entry Sheet'!$C$5),6)))</f>
        <v xml:space="preserve"> </v>
      </c>
      <c r="F64" s="153" t="str">
        <f>IF('C10 Entry Sheet'!$BS79="N"," ","0")</f>
        <v xml:space="preserve"> </v>
      </c>
      <c r="G64" s="156" t="str">
        <f ca="1">IF('C10 Entry Sheet'!$BS79="N"," ",CELL("contents",'C10 Entry Sheet'!$A79))</f>
        <v xml:space="preserve"> </v>
      </c>
      <c r="H64" s="157" t="str">
        <f ca="1">IF(($G64=" ")," ",VLOOKUP($G64,'C10 Entry Sheet'!$A$16:$K$1015,2,FALSE))</f>
        <v xml:space="preserve"> </v>
      </c>
      <c r="I64" s="157" t="str">
        <f ca="1">IF(($G64=" ")," ",VLOOKUP($G64,'C10 Entry Sheet'!$A$16:$K$1015,3,FALSE))</f>
        <v xml:space="preserve"> </v>
      </c>
      <c r="J64" s="153" t="str">
        <f ca="1">IF('C10 Entry Sheet'!$BS79="N"," ",CELL("contents",'C10 Entry Sheet'!$A79))</f>
        <v xml:space="preserve"> </v>
      </c>
      <c r="K64" s="158" t="str">
        <f ca="1">IF(($G64=" ")," ",VLOOKUP($G64,'C10 Entry Sheet'!$A$16:$K$1015,8,FALSE))</f>
        <v xml:space="preserve"> </v>
      </c>
      <c r="L64" s="110" t="str">
        <f ca="1">IF(($G64=" ")," ",(VLOOKUP($G64,'C10 Entry Sheet'!$A$16:$K$1015,11,FALSE)*100))</f>
        <v xml:space="preserve"> </v>
      </c>
      <c r="M64" s="159" t="str">
        <f ca="1">IF(($G64=" ")," ",VLOOKUP($G64,'C10 Entry Sheet'!$A$16:$K$1015,6,FALSE))</f>
        <v xml:space="preserve"> </v>
      </c>
      <c r="N64" s="159" t="str">
        <f ca="1">IF(($G64=" ")," ",VLOOKUP($G64,'C10 Entry Sheet'!$A$16:$K$1015,5,FALSE))</f>
        <v xml:space="preserve"> </v>
      </c>
    </row>
    <row r="65" spans="1:14">
      <c r="A65" s="153" t="str">
        <f>IF('C10 Entry Sheet'!$BS80="N"," ","R")</f>
        <v xml:space="preserve"> </v>
      </c>
      <c r="B65" s="153" t="str">
        <f>IF('C10 Entry Sheet'!$BS80="N"," ","00000000")</f>
        <v xml:space="preserve"> </v>
      </c>
      <c r="C65" s="154" t="str">
        <f ca="1">IF('C10 Entry Sheet'!$BS80="N"," ",CELL("contents",'C10 Entry Sheet'!$AH$10))</f>
        <v xml:space="preserve"> </v>
      </c>
      <c r="D65" s="153" t="str">
        <f ca="1">IF('C10 Entry Sheet'!$BS80="N"," ","000"&amp;IF(LEN('C10 Entry Sheet'!$C$5)&lt;=6,"000",REPT("0",3-(LEN('C10 Entry Sheet'!$C$5)-6))&amp;LEFT(CELL("contents",'C10 Entry Sheet'!$C$5),LEN('C10 Entry Sheet'!$C$5)-6)))</f>
        <v xml:space="preserve"> </v>
      </c>
      <c r="E65" s="155" t="str">
        <f ca="1">IF('C10 Entry Sheet'!$BS80="N"," ",IF(LEN('C10 Entry Sheet'!$C$5)&lt;=6,CELL("contents",'C10 Entry Sheet'!$C$5),RIGHT(CELL("contents",'C10 Entry Sheet'!$C$5),6)))</f>
        <v xml:space="preserve"> </v>
      </c>
      <c r="F65" s="153" t="str">
        <f>IF('C10 Entry Sheet'!$BS80="N"," ","0")</f>
        <v xml:space="preserve"> </v>
      </c>
      <c r="G65" s="156" t="str">
        <f ca="1">IF('C10 Entry Sheet'!$BS80="N"," ",CELL("contents",'C10 Entry Sheet'!$A80))</f>
        <v xml:space="preserve"> </v>
      </c>
      <c r="H65" s="157" t="str">
        <f ca="1">IF(($G65=" ")," ",VLOOKUP($G65,'C10 Entry Sheet'!$A$16:$K$1015,2,FALSE))</f>
        <v xml:space="preserve"> </v>
      </c>
      <c r="I65" s="157" t="str">
        <f ca="1">IF(($G65=" ")," ",VLOOKUP($G65,'C10 Entry Sheet'!$A$16:$K$1015,3,FALSE))</f>
        <v xml:space="preserve"> </v>
      </c>
      <c r="J65" s="153" t="str">
        <f ca="1">IF('C10 Entry Sheet'!$BS80="N"," ",CELL("contents",'C10 Entry Sheet'!$A80))</f>
        <v xml:space="preserve"> </v>
      </c>
      <c r="K65" s="158" t="str">
        <f ca="1">IF(($G65=" ")," ",VLOOKUP($G65,'C10 Entry Sheet'!$A$16:$K$1015,8,FALSE))</f>
        <v xml:space="preserve"> </v>
      </c>
      <c r="L65" s="110" t="str">
        <f ca="1">IF(($G65=" ")," ",(VLOOKUP($G65,'C10 Entry Sheet'!$A$16:$K$1015,11,FALSE)*100))</f>
        <v xml:space="preserve"> </v>
      </c>
      <c r="M65" s="159" t="str">
        <f ca="1">IF(($G65=" ")," ",VLOOKUP($G65,'C10 Entry Sheet'!$A$16:$K$1015,6,FALSE))</f>
        <v xml:space="preserve"> </v>
      </c>
      <c r="N65" s="159" t="str">
        <f ca="1">IF(($G65=" ")," ",VLOOKUP($G65,'C10 Entry Sheet'!$A$16:$K$1015,5,FALSE))</f>
        <v xml:space="preserve"> </v>
      </c>
    </row>
    <row r="66" spans="1:14">
      <c r="A66" s="153" t="str">
        <f>IF('C10 Entry Sheet'!$BS81="N"," ","R")</f>
        <v xml:space="preserve"> </v>
      </c>
      <c r="B66" s="153" t="str">
        <f>IF('C10 Entry Sheet'!$BS81="N"," ","00000000")</f>
        <v xml:space="preserve"> </v>
      </c>
      <c r="C66" s="154" t="str">
        <f ca="1">IF('C10 Entry Sheet'!$BS81="N"," ",CELL("contents",'C10 Entry Sheet'!$AH$10))</f>
        <v xml:space="preserve"> </v>
      </c>
      <c r="D66" s="153" t="str">
        <f ca="1">IF('C10 Entry Sheet'!$BS81="N"," ","000"&amp;IF(LEN('C10 Entry Sheet'!$C$5)&lt;=6,"000",REPT("0",3-(LEN('C10 Entry Sheet'!$C$5)-6))&amp;LEFT(CELL("contents",'C10 Entry Sheet'!$C$5),LEN('C10 Entry Sheet'!$C$5)-6)))</f>
        <v xml:space="preserve"> </v>
      </c>
      <c r="E66" s="155" t="str">
        <f ca="1">IF('C10 Entry Sheet'!$BS81="N"," ",IF(LEN('C10 Entry Sheet'!$C$5)&lt;=6,CELL("contents",'C10 Entry Sheet'!$C$5),RIGHT(CELL("contents",'C10 Entry Sheet'!$C$5),6)))</f>
        <v xml:space="preserve"> </v>
      </c>
      <c r="F66" s="153" t="str">
        <f>IF('C10 Entry Sheet'!$BS81="N"," ","0")</f>
        <v xml:space="preserve"> </v>
      </c>
      <c r="G66" s="156" t="str">
        <f ca="1">IF('C10 Entry Sheet'!$BS81="N"," ",CELL("contents",'C10 Entry Sheet'!$A81))</f>
        <v xml:space="preserve"> </v>
      </c>
      <c r="H66" s="157" t="str">
        <f ca="1">IF(($G66=" ")," ",VLOOKUP($G66,'C10 Entry Sheet'!$A$16:$K$1015,2,FALSE))</f>
        <v xml:space="preserve"> </v>
      </c>
      <c r="I66" s="157" t="str">
        <f ca="1">IF(($G66=" ")," ",VLOOKUP($G66,'C10 Entry Sheet'!$A$16:$K$1015,3,FALSE))</f>
        <v xml:space="preserve"> </v>
      </c>
      <c r="J66" s="153" t="str">
        <f ca="1">IF('C10 Entry Sheet'!$BS81="N"," ",CELL("contents",'C10 Entry Sheet'!$A81))</f>
        <v xml:space="preserve"> </v>
      </c>
      <c r="K66" s="158" t="str">
        <f ca="1">IF(($G66=" ")," ",VLOOKUP($G66,'C10 Entry Sheet'!$A$16:$K$1015,8,FALSE))</f>
        <v xml:space="preserve"> </v>
      </c>
      <c r="L66" s="110" t="str">
        <f ca="1">IF(($G66=" ")," ",(VLOOKUP($G66,'C10 Entry Sheet'!$A$16:$K$1015,11,FALSE)*100))</f>
        <v xml:space="preserve"> </v>
      </c>
      <c r="M66" s="159" t="str">
        <f ca="1">IF(($G66=" ")," ",VLOOKUP($G66,'C10 Entry Sheet'!$A$16:$K$1015,6,FALSE))</f>
        <v xml:space="preserve"> </v>
      </c>
      <c r="N66" s="159" t="str">
        <f ca="1">IF(($G66=" ")," ",VLOOKUP($G66,'C10 Entry Sheet'!$A$16:$K$1015,5,FALSE))</f>
        <v xml:space="preserve"> </v>
      </c>
    </row>
    <row r="67" spans="1:14">
      <c r="A67" s="153" t="str">
        <f>IF('C10 Entry Sheet'!$BS82="N"," ","R")</f>
        <v xml:space="preserve"> </v>
      </c>
      <c r="B67" s="153" t="str">
        <f>IF('C10 Entry Sheet'!$BS82="N"," ","00000000")</f>
        <v xml:space="preserve"> </v>
      </c>
      <c r="C67" s="154" t="str">
        <f ca="1">IF('C10 Entry Sheet'!$BS82="N"," ",CELL("contents",'C10 Entry Sheet'!$AH$10))</f>
        <v xml:space="preserve"> </v>
      </c>
      <c r="D67" s="153" t="str">
        <f ca="1">IF('C10 Entry Sheet'!$BS82="N"," ","000"&amp;IF(LEN('C10 Entry Sheet'!$C$5)&lt;=6,"000",REPT("0",3-(LEN('C10 Entry Sheet'!$C$5)-6))&amp;LEFT(CELL("contents",'C10 Entry Sheet'!$C$5),LEN('C10 Entry Sheet'!$C$5)-6)))</f>
        <v xml:space="preserve"> </v>
      </c>
      <c r="E67" s="155" t="str">
        <f ca="1">IF('C10 Entry Sheet'!$BS82="N"," ",IF(LEN('C10 Entry Sheet'!$C$5)&lt;=6,CELL("contents",'C10 Entry Sheet'!$C$5),RIGHT(CELL("contents",'C10 Entry Sheet'!$C$5),6)))</f>
        <v xml:space="preserve"> </v>
      </c>
      <c r="F67" s="153" t="str">
        <f>IF('C10 Entry Sheet'!$BS82="N"," ","0")</f>
        <v xml:space="preserve"> </v>
      </c>
      <c r="G67" s="156" t="str">
        <f ca="1">IF('C10 Entry Sheet'!$BS82="N"," ",CELL("contents",'C10 Entry Sheet'!$A82))</f>
        <v xml:space="preserve"> </v>
      </c>
      <c r="H67" s="157" t="str">
        <f ca="1">IF(($G67=" ")," ",VLOOKUP($G67,'C10 Entry Sheet'!$A$16:$K$1015,2,FALSE))</f>
        <v xml:space="preserve"> </v>
      </c>
      <c r="I67" s="157" t="str">
        <f ca="1">IF(($G67=" ")," ",VLOOKUP($G67,'C10 Entry Sheet'!$A$16:$K$1015,3,FALSE))</f>
        <v xml:space="preserve"> </v>
      </c>
      <c r="J67" s="153" t="str">
        <f ca="1">IF('C10 Entry Sheet'!$BS82="N"," ",CELL("contents",'C10 Entry Sheet'!$A82))</f>
        <v xml:space="preserve"> </v>
      </c>
      <c r="K67" s="158" t="str">
        <f ca="1">IF(($G67=" ")," ",VLOOKUP($G67,'C10 Entry Sheet'!$A$16:$K$1015,8,FALSE))</f>
        <v xml:space="preserve"> </v>
      </c>
      <c r="L67" s="110" t="str">
        <f ca="1">IF(($G67=" ")," ",(VLOOKUP($G67,'C10 Entry Sheet'!$A$16:$K$1015,11,FALSE)*100))</f>
        <v xml:space="preserve"> </v>
      </c>
      <c r="M67" s="159" t="str">
        <f ca="1">IF(($G67=" ")," ",VLOOKUP($G67,'C10 Entry Sheet'!$A$16:$K$1015,6,FALSE))</f>
        <v xml:space="preserve"> </v>
      </c>
      <c r="N67" s="159" t="str">
        <f ca="1">IF(($G67=" ")," ",VLOOKUP($G67,'C10 Entry Sheet'!$A$16:$K$1015,5,FALSE))</f>
        <v xml:space="preserve"> </v>
      </c>
    </row>
    <row r="68" spans="1:14">
      <c r="A68" s="153" t="str">
        <f>IF('C10 Entry Sheet'!$BS83="N"," ","R")</f>
        <v xml:space="preserve"> </v>
      </c>
      <c r="B68" s="153" t="str">
        <f>IF('C10 Entry Sheet'!$BS83="N"," ","00000000")</f>
        <v xml:space="preserve"> </v>
      </c>
      <c r="C68" s="154" t="str">
        <f ca="1">IF('C10 Entry Sheet'!$BS83="N"," ",CELL("contents",'C10 Entry Sheet'!$AH$10))</f>
        <v xml:space="preserve"> </v>
      </c>
      <c r="D68" s="153" t="str">
        <f ca="1">IF('C10 Entry Sheet'!$BS83="N"," ","000"&amp;IF(LEN('C10 Entry Sheet'!$C$5)&lt;=6,"000",REPT("0",3-(LEN('C10 Entry Sheet'!$C$5)-6))&amp;LEFT(CELL("contents",'C10 Entry Sheet'!$C$5),LEN('C10 Entry Sheet'!$C$5)-6)))</f>
        <v xml:space="preserve"> </v>
      </c>
      <c r="E68" s="155" t="str">
        <f ca="1">IF('C10 Entry Sheet'!$BS83="N"," ",IF(LEN('C10 Entry Sheet'!$C$5)&lt;=6,CELL("contents",'C10 Entry Sheet'!$C$5),RIGHT(CELL("contents",'C10 Entry Sheet'!$C$5),6)))</f>
        <v xml:space="preserve"> </v>
      </c>
      <c r="F68" s="153" t="str">
        <f>IF('C10 Entry Sheet'!$BS83="N"," ","0")</f>
        <v xml:space="preserve"> </v>
      </c>
      <c r="G68" s="156" t="str">
        <f ca="1">IF('C10 Entry Sheet'!$BS83="N"," ",CELL("contents",'C10 Entry Sheet'!$A83))</f>
        <v xml:space="preserve"> </v>
      </c>
      <c r="H68" s="157" t="str">
        <f ca="1">IF(($G68=" ")," ",VLOOKUP($G68,'C10 Entry Sheet'!$A$16:$K$1015,2,FALSE))</f>
        <v xml:space="preserve"> </v>
      </c>
      <c r="I68" s="157" t="str">
        <f ca="1">IF(($G68=" ")," ",VLOOKUP($G68,'C10 Entry Sheet'!$A$16:$K$1015,3,FALSE))</f>
        <v xml:space="preserve"> </v>
      </c>
      <c r="J68" s="153" t="str">
        <f ca="1">IF('C10 Entry Sheet'!$BS83="N"," ",CELL("contents",'C10 Entry Sheet'!$A83))</f>
        <v xml:space="preserve"> </v>
      </c>
      <c r="K68" s="158" t="str">
        <f ca="1">IF(($G68=" ")," ",VLOOKUP($G68,'C10 Entry Sheet'!$A$16:$K$1015,8,FALSE))</f>
        <v xml:space="preserve"> </v>
      </c>
      <c r="L68" s="110" t="str">
        <f ca="1">IF(($G68=" ")," ",(VLOOKUP($G68,'C10 Entry Sheet'!$A$16:$K$1015,11,FALSE)*100))</f>
        <v xml:space="preserve"> </v>
      </c>
      <c r="M68" s="159" t="str">
        <f ca="1">IF(($G68=" ")," ",VLOOKUP($G68,'C10 Entry Sheet'!$A$16:$K$1015,6,FALSE))</f>
        <v xml:space="preserve"> </v>
      </c>
      <c r="N68" s="159" t="str">
        <f ca="1">IF(($G68=" ")," ",VLOOKUP($G68,'C10 Entry Sheet'!$A$16:$K$1015,5,FALSE))</f>
        <v xml:space="preserve"> </v>
      </c>
    </row>
    <row r="69" spans="1:14">
      <c r="A69" s="153" t="str">
        <f>IF('C10 Entry Sheet'!$BS84="N"," ","R")</f>
        <v xml:space="preserve"> </v>
      </c>
      <c r="B69" s="153" t="str">
        <f>IF('C10 Entry Sheet'!$BS84="N"," ","00000000")</f>
        <v xml:space="preserve"> </v>
      </c>
      <c r="C69" s="154" t="str">
        <f ca="1">IF('C10 Entry Sheet'!$BS84="N"," ",CELL("contents",'C10 Entry Sheet'!$AH$10))</f>
        <v xml:space="preserve"> </v>
      </c>
      <c r="D69" s="153" t="str">
        <f ca="1">IF('C10 Entry Sheet'!$BS84="N"," ","000"&amp;IF(LEN('C10 Entry Sheet'!$C$5)&lt;=6,"000",REPT("0",3-(LEN('C10 Entry Sheet'!$C$5)-6))&amp;LEFT(CELL("contents",'C10 Entry Sheet'!$C$5),LEN('C10 Entry Sheet'!$C$5)-6)))</f>
        <v xml:space="preserve"> </v>
      </c>
      <c r="E69" s="155" t="str">
        <f ca="1">IF('C10 Entry Sheet'!$BS84="N"," ",IF(LEN('C10 Entry Sheet'!$C$5)&lt;=6,CELL("contents",'C10 Entry Sheet'!$C$5),RIGHT(CELL("contents",'C10 Entry Sheet'!$C$5),6)))</f>
        <v xml:space="preserve"> </v>
      </c>
      <c r="F69" s="153" t="str">
        <f>IF('C10 Entry Sheet'!$BS84="N"," ","0")</f>
        <v xml:space="preserve"> </v>
      </c>
      <c r="G69" s="156" t="str">
        <f ca="1">IF('C10 Entry Sheet'!$BS84="N"," ",CELL("contents",'C10 Entry Sheet'!$A84))</f>
        <v xml:space="preserve"> </v>
      </c>
      <c r="H69" s="157" t="str">
        <f ca="1">IF(($G69=" ")," ",VLOOKUP($G69,'C10 Entry Sheet'!$A$16:$K$1015,2,FALSE))</f>
        <v xml:space="preserve"> </v>
      </c>
      <c r="I69" s="157" t="str">
        <f ca="1">IF(($G69=" ")," ",VLOOKUP($G69,'C10 Entry Sheet'!$A$16:$K$1015,3,FALSE))</f>
        <v xml:space="preserve"> </v>
      </c>
      <c r="J69" s="153" t="str">
        <f ca="1">IF('C10 Entry Sheet'!$BS84="N"," ",CELL("contents",'C10 Entry Sheet'!$A84))</f>
        <v xml:space="preserve"> </v>
      </c>
      <c r="K69" s="158" t="str">
        <f ca="1">IF(($G69=" ")," ",VLOOKUP($G69,'C10 Entry Sheet'!$A$16:$K$1015,8,FALSE))</f>
        <v xml:space="preserve"> </v>
      </c>
      <c r="L69" s="110" t="str">
        <f ca="1">IF(($G69=" ")," ",(VLOOKUP($G69,'C10 Entry Sheet'!$A$16:$K$1015,11,FALSE)*100))</f>
        <v xml:space="preserve"> </v>
      </c>
      <c r="M69" s="159" t="str">
        <f ca="1">IF(($G69=" ")," ",VLOOKUP($G69,'C10 Entry Sheet'!$A$16:$K$1015,6,FALSE))</f>
        <v xml:space="preserve"> </v>
      </c>
      <c r="N69" s="159" t="str">
        <f ca="1">IF(($G69=" ")," ",VLOOKUP($G69,'C10 Entry Sheet'!$A$16:$K$1015,5,FALSE))</f>
        <v xml:space="preserve"> </v>
      </c>
    </row>
    <row r="70" spans="1:14">
      <c r="A70" s="153" t="str">
        <f>IF('C10 Entry Sheet'!$BS85="N"," ","R")</f>
        <v xml:space="preserve"> </v>
      </c>
      <c r="B70" s="153" t="str">
        <f>IF('C10 Entry Sheet'!$BS85="N"," ","00000000")</f>
        <v xml:space="preserve"> </v>
      </c>
      <c r="C70" s="154" t="str">
        <f ca="1">IF('C10 Entry Sheet'!$BS85="N"," ",CELL("contents",'C10 Entry Sheet'!$AH$10))</f>
        <v xml:space="preserve"> </v>
      </c>
      <c r="D70" s="153" t="str">
        <f ca="1">IF('C10 Entry Sheet'!$BS85="N"," ","000"&amp;IF(LEN('C10 Entry Sheet'!$C$5)&lt;=6,"000",REPT("0",3-(LEN('C10 Entry Sheet'!$C$5)-6))&amp;LEFT(CELL("contents",'C10 Entry Sheet'!$C$5),LEN('C10 Entry Sheet'!$C$5)-6)))</f>
        <v xml:space="preserve"> </v>
      </c>
      <c r="E70" s="155" t="str">
        <f ca="1">IF('C10 Entry Sheet'!$BS85="N"," ",IF(LEN('C10 Entry Sheet'!$C$5)&lt;=6,CELL("contents",'C10 Entry Sheet'!$C$5),RIGHT(CELL("contents",'C10 Entry Sheet'!$C$5),6)))</f>
        <v xml:space="preserve"> </v>
      </c>
      <c r="F70" s="153" t="str">
        <f>IF('C10 Entry Sheet'!$BS85="N"," ","0")</f>
        <v xml:space="preserve"> </v>
      </c>
      <c r="G70" s="156" t="str">
        <f ca="1">IF('C10 Entry Sheet'!$BS85="N"," ",CELL("contents",'C10 Entry Sheet'!$A85))</f>
        <v xml:space="preserve"> </v>
      </c>
      <c r="H70" s="157" t="str">
        <f ca="1">IF(($G70=" ")," ",VLOOKUP($G70,'C10 Entry Sheet'!$A$16:$K$1015,2,FALSE))</f>
        <v xml:space="preserve"> </v>
      </c>
      <c r="I70" s="157" t="str">
        <f ca="1">IF(($G70=" ")," ",VLOOKUP($G70,'C10 Entry Sheet'!$A$16:$K$1015,3,FALSE))</f>
        <v xml:space="preserve"> </v>
      </c>
      <c r="J70" s="153" t="str">
        <f ca="1">IF('C10 Entry Sheet'!$BS85="N"," ",CELL("contents",'C10 Entry Sheet'!$A85))</f>
        <v xml:space="preserve"> </v>
      </c>
      <c r="K70" s="158" t="str">
        <f ca="1">IF(($G70=" ")," ",VLOOKUP($G70,'C10 Entry Sheet'!$A$16:$K$1015,8,FALSE))</f>
        <v xml:space="preserve"> </v>
      </c>
      <c r="L70" s="110" t="str">
        <f ca="1">IF(($G70=" ")," ",(VLOOKUP($G70,'C10 Entry Sheet'!$A$16:$K$1015,11,FALSE)*100))</f>
        <v xml:space="preserve"> </v>
      </c>
      <c r="M70" s="159" t="str">
        <f ca="1">IF(($G70=" ")," ",VLOOKUP($G70,'C10 Entry Sheet'!$A$16:$K$1015,6,FALSE))</f>
        <v xml:space="preserve"> </v>
      </c>
      <c r="N70" s="159" t="str">
        <f ca="1">IF(($G70=" ")," ",VLOOKUP($G70,'C10 Entry Sheet'!$A$16:$K$1015,5,FALSE))</f>
        <v xml:space="preserve"> </v>
      </c>
    </row>
    <row r="71" spans="1:14">
      <c r="A71" s="153" t="str">
        <f>IF('C10 Entry Sheet'!$BS86="N"," ","R")</f>
        <v xml:space="preserve"> </v>
      </c>
      <c r="B71" s="153" t="str">
        <f>IF('C10 Entry Sheet'!$BS86="N"," ","00000000")</f>
        <v xml:space="preserve"> </v>
      </c>
      <c r="C71" s="154" t="str">
        <f ca="1">IF('C10 Entry Sheet'!$BS86="N"," ",CELL("contents",'C10 Entry Sheet'!$AH$10))</f>
        <v xml:space="preserve"> </v>
      </c>
      <c r="D71" s="153" t="str">
        <f ca="1">IF('C10 Entry Sheet'!$BS86="N"," ","000"&amp;IF(LEN('C10 Entry Sheet'!$C$5)&lt;=6,"000",REPT("0",3-(LEN('C10 Entry Sheet'!$C$5)-6))&amp;LEFT(CELL("contents",'C10 Entry Sheet'!$C$5),LEN('C10 Entry Sheet'!$C$5)-6)))</f>
        <v xml:space="preserve"> </v>
      </c>
      <c r="E71" s="155" t="str">
        <f ca="1">IF('C10 Entry Sheet'!$BS86="N"," ",IF(LEN('C10 Entry Sheet'!$C$5)&lt;=6,CELL("contents",'C10 Entry Sheet'!$C$5),RIGHT(CELL("contents",'C10 Entry Sheet'!$C$5),6)))</f>
        <v xml:space="preserve"> </v>
      </c>
      <c r="F71" s="153" t="str">
        <f>IF('C10 Entry Sheet'!$BS86="N"," ","0")</f>
        <v xml:space="preserve"> </v>
      </c>
      <c r="G71" s="156" t="str">
        <f ca="1">IF('C10 Entry Sheet'!$BS86="N"," ",CELL("contents",'C10 Entry Sheet'!$A86))</f>
        <v xml:space="preserve"> </v>
      </c>
      <c r="H71" s="157" t="str">
        <f ca="1">IF(($G71=" ")," ",VLOOKUP($G71,'C10 Entry Sheet'!$A$16:$K$1015,2,FALSE))</f>
        <v xml:space="preserve"> </v>
      </c>
      <c r="I71" s="157" t="str">
        <f ca="1">IF(($G71=" ")," ",VLOOKUP($G71,'C10 Entry Sheet'!$A$16:$K$1015,3,FALSE))</f>
        <v xml:space="preserve"> </v>
      </c>
      <c r="J71" s="153" t="str">
        <f ca="1">IF('C10 Entry Sheet'!$BS86="N"," ",CELL("contents",'C10 Entry Sheet'!$A86))</f>
        <v xml:space="preserve"> </v>
      </c>
      <c r="K71" s="158" t="str">
        <f ca="1">IF(($G71=" ")," ",VLOOKUP($G71,'C10 Entry Sheet'!$A$16:$K$1015,8,FALSE))</f>
        <v xml:space="preserve"> </v>
      </c>
      <c r="L71" s="110" t="str">
        <f ca="1">IF(($G71=" ")," ",(VLOOKUP($G71,'C10 Entry Sheet'!$A$16:$K$1015,11,FALSE)*100))</f>
        <v xml:space="preserve"> </v>
      </c>
      <c r="M71" s="159" t="str">
        <f ca="1">IF(($G71=" ")," ",VLOOKUP($G71,'C10 Entry Sheet'!$A$16:$K$1015,6,FALSE))</f>
        <v xml:space="preserve"> </v>
      </c>
      <c r="N71" s="159" t="str">
        <f ca="1">IF(($G71=" ")," ",VLOOKUP($G71,'C10 Entry Sheet'!$A$16:$K$1015,5,FALSE))</f>
        <v xml:space="preserve"> </v>
      </c>
    </row>
    <row r="72" spans="1:14">
      <c r="A72" s="153" t="str">
        <f>IF('C10 Entry Sheet'!$BS87="N"," ","R")</f>
        <v xml:space="preserve"> </v>
      </c>
      <c r="B72" s="153" t="str">
        <f>IF('C10 Entry Sheet'!$BS87="N"," ","00000000")</f>
        <v xml:space="preserve"> </v>
      </c>
      <c r="C72" s="154" t="str">
        <f ca="1">IF('C10 Entry Sheet'!$BS87="N"," ",CELL("contents",'C10 Entry Sheet'!$AH$10))</f>
        <v xml:space="preserve"> </v>
      </c>
      <c r="D72" s="153" t="str">
        <f ca="1">IF('C10 Entry Sheet'!$BS87="N"," ","000"&amp;IF(LEN('C10 Entry Sheet'!$C$5)&lt;=6,"000",REPT("0",3-(LEN('C10 Entry Sheet'!$C$5)-6))&amp;LEFT(CELL("contents",'C10 Entry Sheet'!$C$5),LEN('C10 Entry Sheet'!$C$5)-6)))</f>
        <v xml:space="preserve"> </v>
      </c>
      <c r="E72" s="155" t="str">
        <f ca="1">IF('C10 Entry Sheet'!$BS87="N"," ",IF(LEN('C10 Entry Sheet'!$C$5)&lt;=6,CELL("contents",'C10 Entry Sheet'!$C$5),RIGHT(CELL("contents",'C10 Entry Sheet'!$C$5),6)))</f>
        <v xml:space="preserve"> </v>
      </c>
      <c r="F72" s="153" t="str">
        <f>IF('C10 Entry Sheet'!$BS87="N"," ","0")</f>
        <v xml:space="preserve"> </v>
      </c>
      <c r="G72" s="156" t="str">
        <f ca="1">IF('C10 Entry Sheet'!$BS87="N"," ",CELL("contents",'C10 Entry Sheet'!$A87))</f>
        <v xml:space="preserve"> </v>
      </c>
      <c r="H72" s="157" t="str">
        <f ca="1">IF(($G72=" ")," ",VLOOKUP($G72,'C10 Entry Sheet'!$A$16:$K$1015,2,FALSE))</f>
        <v xml:space="preserve"> </v>
      </c>
      <c r="I72" s="157" t="str">
        <f ca="1">IF(($G72=" ")," ",VLOOKUP($G72,'C10 Entry Sheet'!$A$16:$K$1015,3,FALSE))</f>
        <v xml:space="preserve"> </v>
      </c>
      <c r="J72" s="153" t="str">
        <f ca="1">IF('C10 Entry Sheet'!$BS87="N"," ",CELL("contents",'C10 Entry Sheet'!$A87))</f>
        <v xml:space="preserve"> </v>
      </c>
      <c r="K72" s="158" t="str">
        <f ca="1">IF(($G72=" ")," ",VLOOKUP($G72,'C10 Entry Sheet'!$A$16:$K$1015,8,FALSE))</f>
        <v xml:space="preserve"> </v>
      </c>
      <c r="L72" s="110" t="str">
        <f ca="1">IF(($G72=" ")," ",(VLOOKUP($G72,'C10 Entry Sheet'!$A$16:$K$1015,11,FALSE)*100))</f>
        <v xml:space="preserve"> </v>
      </c>
      <c r="M72" s="159" t="str">
        <f ca="1">IF(($G72=" ")," ",VLOOKUP($G72,'C10 Entry Sheet'!$A$16:$K$1015,6,FALSE))</f>
        <v xml:space="preserve"> </v>
      </c>
      <c r="N72" s="159" t="str">
        <f ca="1">IF(($G72=" ")," ",VLOOKUP($G72,'C10 Entry Sheet'!$A$16:$K$1015,5,FALSE))</f>
        <v xml:space="preserve"> </v>
      </c>
    </row>
    <row r="73" spans="1:14">
      <c r="A73" s="153" t="str">
        <f>IF('C10 Entry Sheet'!$BS88="N"," ","R")</f>
        <v xml:space="preserve"> </v>
      </c>
      <c r="B73" s="153" t="str">
        <f>IF('C10 Entry Sheet'!$BS88="N"," ","00000000")</f>
        <v xml:space="preserve"> </v>
      </c>
      <c r="C73" s="154" t="str">
        <f ca="1">IF('C10 Entry Sheet'!$BS88="N"," ",CELL("contents",'C10 Entry Sheet'!$AH$10))</f>
        <v xml:space="preserve"> </v>
      </c>
      <c r="D73" s="153" t="str">
        <f ca="1">IF('C10 Entry Sheet'!$BS88="N"," ","000"&amp;IF(LEN('C10 Entry Sheet'!$C$5)&lt;=6,"000",REPT("0",3-(LEN('C10 Entry Sheet'!$C$5)-6))&amp;LEFT(CELL("contents",'C10 Entry Sheet'!$C$5),LEN('C10 Entry Sheet'!$C$5)-6)))</f>
        <v xml:space="preserve"> </v>
      </c>
      <c r="E73" s="155" t="str">
        <f ca="1">IF('C10 Entry Sheet'!$BS88="N"," ",IF(LEN('C10 Entry Sheet'!$C$5)&lt;=6,CELL("contents",'C10 Entry Sheet'!$C$5),RIGHT(CELL("contents",'C10 Entry Sheet'!$C$5),6)))</f>
        <v xml:space="preserve"> </v>
      </c>
      <c r="F73" s="153" t="str">
        <f>IF('C10 Entry Sheet'!$BS88="N"," ","0")</f>
        <v xml:space="preserve"> </v>
      </c>
      <c r="G73" s="156" t="str">
        <f ca="1">IF('C10 Entry Sheet'!$BS88="N"," ",CELL("contents",'C10 Entry Sheet'!$A88))</f>
        <v xml:space="preserve"> </v>
      </c>
      <c r="H73" s="157" t="str">
        <f ca="1">IF(($G73=" ")," ",VLOOKUP($G73,'C10 Entry Sheet'!$A$16:$K$1015,2,FALSE))</f>
        <v xml:space="preserve"> </v>
      </c>
      <c r="I73" s="157" t="str">
        <f ca="1">IF(($G73=" ")," ",VLOOKUP($G73,'C10 Entry Sheet'!$A$16:$K$1015,3,FALSE))</f>
        <v xml:space="preserve"> </v>
      </c>
      <c r="J73" s="153" t="str">
        <f ca="1">IF('C10 Entry Sheet'!$BS88="N"," ",CELL("contents",'C10 Entry Sheet'!$A88))</f>
        <v xml:space="preserve"> </v>
      </c>
      <c r="K73" s="158" t="str">
        <f ca="1">IF(($G73=" ")," ",VLOOKUP($G73,'C10 Entry Sheet'!$A$16:$K$1015,8,FALSE))</f>
        <v xml:space="preserve"> </v>
      </c>
      <c r="L73" s="110" t="str">
        <f ca="1">IF(($G73=" ")," ",(VLOOKUP($G73,'C10 Entry Sheet'!$A$16:$K$1015,11,FALSE)*100))</f>
        <v xml:space="preserve"> </v>
      </c>
      <c r="M73" s="159" t="str">
        <f ca="1">IF(($G73=" ")," ",VLOOKUP($G73,'C10 Entry Sheet'!$A$16:$K$1015,6,FALSE))</f>
        <v xml:space="preserve"> </v>
      </c>
      <c r="N73" s="159" t="str">
        <f ca="1">IF(($G73=" ")," ",VLOOKUP($G73,'C10 Entry Sheet'!$A$16:$K$1015,5,FALSE))</f>
        <v xml:space="preserve"> </v>
      </c>
    </row>
    <row r="74" spans="1:14">
      <c r="A74" s="153" t="str">
        <f>IF('C10 Entry Sheet'!$BS89="N"," ","R")</f>
        <v xml:space="preserve"> </v>
      </c>
      <c r="B74" s="153" t="str">
        <f>IF('C10 Entry Sheet'!$BS89="N"," ","00000000")</f>
        <v xml:space="preserve"> </v>
      </c>
      <c r="C74" s="154" t="str">
        <f ca="1">IF('C10 Entry Sheet'!$BS89="N"," ",CELL("contents",'C10 Entry Sheet'!$AH$10))</f>
        <v xml:space="preserve"> </v>
      </c>
      <c r="D74" s="153" t="str">
        <f ca="1">IF('C10 Entry Sheet'!$BS89="N"," ","000"&amp;IF(LEN('C10 Entry Sheet'!$C$5)&lt;=6,"000",REPT("0",3-(LEN('C10 Entry Sheet'!$C$5)-6))&amp;LEFT(CELL("contents",'C10 Entry Sheet'!$C$5),LEN('C10 Entry Sheet'!$C$5)-6)))</f>
        <v xml:space="preserve"> </v>
      </c>
      <c r="E74" s="155" t="str">
        <f ca="1">IF('C10 Entry Sheet'!$BS89="N"," ",IF(LEN('C10 Entry Sheet'!$C$5)&lt;=6,CELL("contents",'C10 Entry Sheet'!$C$5),RIGHT(CELL("contents",'C10 Entry Sheet'!$C$5),6)))</f>
        <v xml:space="preserve"> </v>
      </c>
      <c r="F74" s="153" t="str">
        <f>IF('C10 Entry Sheet'!$BS89="N"," ","0")</f>
        <v xml:space="preserve"> </v>
      </c>
      <c r="G74" s="156" t="str">
        <f ca="1">IF('C10 Entry Sheet'!$BS89="N"," ",CELL("contents",'C10 Entry Sheet'!$A89))</f>
        <v xml:space="preserve"> </v>
      </c>
      <c r="H74" s="157" t="str">
        <f ca="1">IF(($G74=" ")," ",VLOOKUP($G74,'C10 Entry Sheet'!$A$16:$K$1015,2,FALSE))</f>
        <v xml:space="preserve"> </v>
      </c>
      <c r="I74" s="157" t="str">
        <f ca="1">IF(($G74=" ")," ",VLOOKUP($G74,'C10 Entry Sheet'!$A$16:$K$1015,3,FALSE))</f>
        <v xml:space="preserve"> </v>
      </c>
      <c r="J74" s="153" t="str">
        <f ca="1">IF('C10 Entry Sheet'!$BS89="N"," ",CELL("contents",'C10 Entry Sheet'!$A89))</f>
        <v xml:space="preserve"> </v>
      </c>
      <c r="K74" s="158" t="str">
        <f ca="1">IF(($G74=" ")," ",VLOOKUP($G74,'C10 Entry Sheet'!$A$16:$K$1015,8,FALSE))</f>
        <v xml:space="preserve"> </v>
      </c>
      <c r="L74" s="110" t="str">
        <f ca="1">IF(($G74=" ")," ",(VLOOKUP($G74,'C10 Entry Sheet'!$A$16:$K$1015,11,FALSE)*100))</f>
        <v xml:space="preserve"> </v>
      </c>
      <c r="M74" s="159" t="str">
        <f ca="1">IF(($G74=" ")," ",VLOOKUP($G74,'C10 Entry Sheet'!$A$16:$K$1015,6,FALSE))</f>
        <v xml:space="preserve"> </v>
      </c>
      <c r="N74" s="159" t="str">
        <f ca="1">IF(($G74=" ")," ",VLOOKUP($G74,'C10 Entry Sheet'!$A$16:$K$1015,5,FALSE))</f>
        <v xml:space="preserve"> </v>
      </c>
    </row>
    <row r="75" spans="1:14">
      <c r="A75" s="153" t="str">
        <f>IF('C10 Entry Sheet'!$BS90="N"," ","R")</f>
        <v xml:space="preserve"> </v>
      </c>
      <c r="B75" s="153" t="str">
        <f>IF('C10 Entry Sheet'!$BS90="N"," ","00000000")</f>
        <v xml:space="preserve"> </v>
      </c>
      <c r="C75" s="154" t="str">
        <f ca="1">IF('C10 Entry Sheet'!$BS90="N"," ",CELL("contents",'C10 Entry Sheet'!$AH$10))</f>
        <v xml:space="preserve"> </v>
      </c>
      <c r="D75" s="153" t="str">
        <f ca="1">IF('C10 Entry Sheet'!$BS90="N"," ","000"&amp;IF(LEN('C10 Entry Sheet'!$C$5)&lt;=6,"000",REPT("0",3-(LEN('C10 Entry Sheet'!$C$5)-6))&amp;LEFT(CELL("contents",'C10 Entry Sheet'!$C$5),LEN('C10 Entry Sheet'!$C$5)-6)))</f>
        <v xml:space="preserve"> </v>
      </c>
      <c r="E75" s="155" t="str">
        <f ca="1">IF('C10 Entry Sheet'!$BS90="N"," ",IF(LEN('C10 Entry Sheet'!$C$5)&lt;=6,CELL("contents",'C10 Entry Sheet'!$C$5),RIGHT(CELL("contents",'C10 Entry Sheet'!$C$5),6)))</f>
        <v xml:space="preserve"> </v>
      </c>
      <c r="F75" s="153" t="str">
        <f>IF('C10 Entry Sheet'!$BS90="N"," ","0")</f>
        <v xml:space="preserve"> </v>
      </c>
      <c r="G75" s="156" t="str">
        <f ca="1">IF('C10 Entry Sheet'!$BS90="N"," ",CELL("contents",'C10 Entry Sheet'!$A90))</f>
        <v xml:space="preserve"> </v>
      </c>
      <c r="H75" s="157" t="str">
        <f ca="1">IF(($G75=" ")," ",VLOOKUP($G75,'C10 Entry Sheet'!$A$16:$K$1015,2,FALSE))</f>
        <v xml:space="preserve"> </v>
      </c>
      <c r="I75" s="157" t="str">
        <f ca="1">IF(($G75=" ")," ",VLOOKUP($G75,'C10 Entry Sheet'!$A$16:$K$1015,3,FALSE))</f>
        <v xml:space="preserve"> </v>
      </c>
      <c r="J75" s="153" t="str">
        <f ca="1">IF('C10 Entry Sheet'!$BS90="N"," ",CELL("contents",'C10 Entry Sheet'!$A90))</f>
        <v xml:space="preserve"> </v>
      </c>
      <c r="K75" s="158" t="str">
        <f ca="1">IF(($G75=" ")," ",VLOOKUP($G75,'C10 Entry Sheet'!$A$16:$K$1015,8,FALSE))</f>
        <v xml:space="preserve"> </v>
      </c>
      <c r="L75" s="110" t="str">
        <f ca="1">IF(($G75=" ")," ",(VLOOKUP($G75,'C10 Entry Sheet'!$A$16:$K$1015,11,FALSE)*100))</f>
        <v xml:space="preserve"> </v>
      </c>
      <c r="M75" s="159" t="str">
        <f ca="1">IF(($G75=" ")," ",VLOOKUP($G75,'C10 Entry Sheet'!$A$16:$K$1015,6,FALSE))</f>
        <v xml:space="preserve"> </v>
      </c>
      <c r="N75" s="159" t="str">
        <f ca="1">IF(($G75=" ")," ",VLOOKUP($G75,'C10 Entry Sheet'!$A$16:$K$1015,5,FALSE))</f>
        <v xml:space="preserve"> </v>
      </c>
    </row>
    <row r="76" spans="1:14">
      <c r="A76" s="153" t="str">
        <f>IF('C10 Entry Sheet'!$BS91="N"," ","R")</f>
        <v xml:space="preserve"> </v>
      </c>
      <c r="B76" s="153" t="str">
        <f>IF('C10 Entry Sheet'!$BS91="N"," ","00000000")</f>
        <v xml:space="preserve"> </v>
      </c>
      <c r="C76" s="154" t="str">
        <f ca="1">IF('C10 Entry Sheet'!$BS91="N"," ",CELL("contents",'C10 Entry Sheet'!$AH$10))</f>
        <v xml:space="preserve"> </v>
      </c>
      <c r="D76" s="153" t="str">
        <f ca="1">IF('C10 Entry Sheet'!$BS91="N"," ","000"&amp;IF(LEN('C10 Entry Sheet'!$C$5)&lt;=6,"000",REPT("0",3-(LEN('C10 Entry Sheet'!$C$5)-6))&amp;LEFT(CELL("contents",'C10 Entry Sheet'!$C$5),LEN('C10 Entry Sheet'!$C$5)-6)))</f>
        <v xml:space="preserve"> </v>
      </c>
      <c r="E76" s="155" t="str">
        <f ca="1">IF('C10 Entry Sheet'!$BS91="N"," ",IF(LEN('C10 Entry Sheet'!$C$5)&lt;=6,CELL("contents",'C10 Entry Sheet'!$C$5),RIGHT(CELL("contents",'C10 Entry Sheet'!$C$5),6)))</f>
        <v xml:space="preserve"> </v>
      </c>
      <c r="F76" s="153" t="str">
        <f>IF('C10 Entry Sheet'!$BS91="N"," ","0")</f>
        <v xml:space="preserve"> </v>
      </c>
      <c r="G76" s="156" t="str">
        <f ca="1">IF('C10 Entry Sheet'!$BS91="N"," ",CELL("contents",'C10 Entry Sheet'!$A91))</f>
        <v xml:space="preserve"> </v>
      </c>
      <c r="H76" s="157" t="str">
        <f ca="1">IF(($G76=" ")," ",VLOOKUP($G76,'C10 Entry Sheet'!$A$16:$K$1015,2,FALSE))</f>
        <v xml:space="preserve"> </v>
      </c>
      <c r="I76" s="157" t="str">
        <f ca="1">IF(($G76=" ")," ",VLOOKUP($G76,'C10 Entry Sheet'!$A$16:$K$1015,3,FALSE))</f>
        <v xml:space="preserve"> </v>
      </c>
      <c r="J76" s="153" t="str">
        <f ca="1">IF('C10 Entry Sheet'!$BS91="N"," ",CELL("contents",'C10 Entry Sheet'!$A91))</f>
        <v xml:space="preserve"> </v>
      </c>
      <c r="K76" s="158" t="str">
        <f ca="1">IF(($G76=" ")," ",VLOOKUP($G76,'C10 Entry Sheet'!$A$16:$K$1015,8,FALSE))</f>
        <v xml:space="preserve"> </v>
      </c>
      <c r="L76" s="110" t="str">
        <f ca="1">IF(($G76=" ")," ",(VLOOKUP($G76,'C10 Entry Sheet'!$A$16:$K$1015,11,FALSE)*100))</f>
        <v xml:space="preserve"> </v>
      </c>
      <c r="M76" s="159" t="str">
        <f ca="1">IF(($G76=" ")," ",VLOOKUP($G76,'C10 Entry Sheet'!$A$16:$K$1015,6,FALSE))</f>
        <v xml:space="preserve"> </v>
      </c>
      <c r="N76" s="159" t="str">
        <f ca="1">IF(($G76=" ")," ",VLOOKUP($G76,'C10 Entry Sheet'!$A$16:$K$1015,5,FALSE))</f>
        <v xml:space="preserve"> </v>
      </c>
    </row>
    <row r="77" spans="1:14">
      <c r="A77" s="153" t="str">
        <f>IF('C10 Entry Sheet'!$BS92="N"," ","R")</f>
        <v xml:space="preserve"> </v>
      </c>
      <c r="B77" s="153" t="str">
        <f>IF('C10 Entry Sheet'!$BS92="N"," ","00000000")</f>
        <v xml:space="preserve"> </v>
      </c>
      <c r="C77" s="154" t="str">
        <f ca="1">IF('C10 Entry Sheet'!$BS92="N"," ",CELL("contents",'C10 Entry Sheet'!$AH$10))</f>
        <v xml:space="preserve"> </v>
      </c>
      <c r="D77" s="153" t="str">
        <f ca="1">IF('C10 Entry Sheet'!$BS92="N"," ","000"&amp;IF(LEN('C10 Entry Sheet'!$C$5)&lt;=6,"000",REPT("0",3-(LEN('C10 Entry Sheet'!$C$5)-6))&amp;LEFT(CELL("contents",'C10 Entry Sheet'!$C$5),LEN('C10 Entry Sheet'!$C$5)-6)))</f>
        <v xml:space="preserve"> </v>
      </c>
      <c r="E77" s="155" t="str">
        <f ca="1">IF('C10 Entry Sheet'!$BS92="N"," ",IF(LEN('C10 Entry Sheet'!$C$5)&lt;=6,CELL("contents",'C10 Entry Sheet'!$C$5),RIGHT(CELL("contents",'C10 Entry Sheet'!$C$5),6)))</f>
        <v xml:space="preserve"> </v>
      </c>
      <c r="F77" s="153" t="str">
        <f>IF('C10 Entry Sheet'!$BS92="N"," ","0")</f>
        <v xml:space="preserve"> </v>
      </c>
      <c r="G77" s="156" t="str">
        <f ca="1">IF('C10 Entry Sheet'!$BS92="N"," ",CELL("contents",'C10 Entry Sheet'!$A92))</f>
        <v xml:space="preserve"> </v>
      </c>
      <c r="H77" s="157" t="str">
        <f ca="1">IF(($G77=" ")," ",VLOOKUP($G77,'C10 Entry Sheet'!$A$16:$K$1015,2,FALSE))</f>
        <v xml:space="preserve"> </v>
      </c>
      <c r="I77" s="157" t="str">
        <f ca="1">IF(($G77=" ")," ",VLOOKUP($G77,'C10 Entry Sheet'!$A$16:$K$1015,3,FALSE))</f>
        <v xml:space="preserve"> </v>
      </c>
      <c r="J77" s="153" t="str">
        <f ca="1">IF('C10 Entry Sheet'!$BS92="N"," ",CELL("contents",'C10 Entry Sheet'!$A92))</f>
        <v xml:space="preserve"> </v>
      </c>
      <c r="K77" s="158" t="str">
        <f ca="1">IF(($G77=" ")," ",VLOOKUP($G77,'C10 Entry Sheet'!$A$16:$K$1015,8,FALSE))</f>
        <v xml:space="preserve"> </v>
      </c>
      <c r="L77" s="110" t="str">
        <f ca="1">IF(($G77=" ")," ",(VLOOKUP($G77,'C10 Entry Sheet'!$A$16:$K$1015,11,FALSE)*100))</f>
        <v xml:space="preserve"> </v>
      </c>
      <c r="M77" s="159" t="str">
        <f ca="1">IF(($G77=" ")," ",VLOOKUP($G77,'C10 Entry Sheet'!$A$16:$K$1015,6,FALSE))</f>
        <v xml:space="preserve"> </v>
      </c>
      <c r="N77" s="159" t="str">
        <f ca="1">IF(($G77=" ")," ",VLOOKUP($G77,'C10 Entry Sheet'!$A$16:$K$1015,5,FALSE))</f>
        <v xml:space="preserve"> </v>
      </c>
    </row>
    <row r="78" spans="1:14">
      <c r="A78" s="153" t="str">
        <f>IF('C10 Entry Sheet'!$BS93="N"," ","R")</f>
        <v xml:space="preserve"> </v>
      </c>
      <c r="B78" s="153" t="str">
        <f>IF('C10 Entry Sheet'!$BS93="N"," ","00000000")</f>
        <v xml:space="preserve"> </v>
      </c>
      <c r="C78" s="154" t="str">
        <f ca="1">IF('C10 Entry Sheet'!$BS93="N"," ",CELL("contents",'C10 Entry Sheet'!$AH$10))</f>
        <v xml:space="preserve"> </v>
      </c>
      <c r="D78" s="153" t="str">
        <f ca="1">IF('C10 Entry Sheet'!$BS93="N"," ","000"&amp;IF(LEN('C10 Entry Sheet'!$C$5)&lt;=6,"000",REPT("0",3-(LEN('C10 Entry Sheet'!$C$5)-6))&amp;LEFT(CELL("contents",'C10 Entry Sheet'!$C$5),LEN('C10 Entry Sheet'!$C$5)-6)))</f>
        <v xml:space="preserve"> </v>
      </c>
      <c r="E78" s="155" t="str">
        <f ca="1">IF('C10 Entry Sheet'!$BS93="N"," ",IF(LEN('C10 Entry Sheet'!$C$5)&lt;=6,CELL("contents",'C10 Entry Sheet'!$C$5),RIGHT(CELL("contents",'C10 Entry Sheet'!$C$5),6)))</f>
        <v xml:space="preserve"> </v>
      </c>
      <c r="F78" s="153" t="str">
        <f>IF('C10 Entry Sheet'!$BS93="N"," ","0")</f>
        <v xml:space="preserve"> </v>
      </c>
      <c r="G78" s="156" t="str">
        <f ca="1">IF('C10 Entry Sheet'!$BS93="N"," ",CELL("contents",'C10 Entry Sheet'!$A93))</f>
        <v xml:space="preserve"> </v>
      </c>
      <c r="H78" s="157" t="str">
        <f ca="1">IF(($G78=" ")," ",VLOOKUP($G78,'C10 Entry Sheet'!$A$16:$K$1015,2,FALSE))</f>
        <v xml:space="preserve"> </v>
      </c>
      <c r="I78" s="157" t="str">
        <f ca="1">IF(($G78=" ")," ",VLOOKUP($G78,'C10 Entry Sheet'!$A$16:$K$1015,3,FALSE))</f>
        <v xml:space="preserve"> </v>
      </c>
      <c r="J78" s="153" t="str">
        <f ca="1">IF('C10 Entry Sheet'!$BS93="N"," ",CELL("contents",'C10 Entry Sheet'!$A93))</f>
        <v xml:space="preserve"> </v>
      </c>
      <c r="K78" s="158" t="str">
        <f ca="1">IF(($G78=" ")," ",VLOOKUP($G78,'C10 Entry Sheet'!$A$16:$K$1015,8,FALSE))</f>
        <v xml:space="preserve"> </v>
      </c>
      <c r="L78" s="110" t="str">
        <f ca="1">IF(($G78=" ")," ",(VLOOKUP($G78,'C10 Entry Sheet'!$A$16:$K$1015,11,FALSE)*100))</f>
        <v xml:space="preserve"> </v>
      </c>
      <c r="M78" s="159" t="str">
        <f ca="1">IF(($G78=" ")," ",VLOOKUP($G78,'C10 Entry Sheet'!$A$16:$K$1015,6,FALSE))</f>
        <v xml:space="preserve"> </v>
      </c>
      <c r="N78" s="159" t="str">
        <f ca="1">IF(($G78=" ")," ",VLOOKUP($G78,'C10 Entry Sheet'!$A$16:$K$1015,5,FALSE))</f>
        <v xml:space="preserve"> </v>
      </c>
    </row>
    <row r="79" spans="1:14">
      <c r="A79" s="153" t="str">
        <f>IF('C10 Entry Sheet'!$BS94="N"," ","R")</f>
        <v xml:space="preserve"> </v>
      </c>
      <c r="B79" s="153" t="str">
        <f>IF('C10 Entry Sheet'!$BS94="N"," ","00000000")</f>
        <v xml:space="preserve"> </v>
      </c>
      <c r="C79" s="154" t="str">
        <f ca="1">IF('C10 Entry Sheet'!$BS94="N"," ",CELL("contents",'C10 Entry Sheet'!$AH$10))</f>
        <v xml:space="preserve"> </v>
      </c>
      <c r="D79" s="153" t="str">
        <f ca="1">IF('C10 Entry Sheet'!$BS94="N"," ","000"&amp;IF(LEN('C10 Entry Sheet'!$C$5)&lt;=6,"000",REPT("0",3-(LEN('C10 Entry Sheet'!$C$5)-6))&amp;LEFT(CELL("contents",'C10 Entry Sheet'!$C$5),LEN('C10 Entry Sheet'!$C$5)-6)))</f>
        <v xml:space="preserve"> </v>
      </c>
      <c r="E79" s="155" t="str">
        <f ca="1">IF('C10 Entry Sheet'!$BS94="N"," ",IF(LEN('C10 Entry Sheet'!$C$5)&lt;=6,CELL("contents",'C10 Entry Sheet'!$C$5),RIGHT(CELL("contents",'C10 Entry Sheet'!$C$5),6)))</f>
        <v xml:space="preserve"> </v>
      </c>
      <c r="F79" s="153" t="str">
        <f>IF('C10 Entry Sheet'!$BS94="N"," ","0")</f>
        <v xml:space="preserve"> </v>
      </c>
      <c r="G79" s="156" t="str">
        <f ca="1">IF('C10 Entry Sheet'!$BS94="N"," ",CELL("contents",'C10 Entry Sheet'!$A94))</f>
        <v xml:space="preserve"> </v>
      </c>
      <c r="H79" s="157" t="str">
        <f ca="1">IF(($G79=" ")," ",VLOOKUP($G79,'C10 Entry Sheet'!$A$16:$K$1015,2,FALSE))</f>
        <v xml:space="preserve"> </v>
      </c>
      <c r="I79" s="157" t="str">
        <f ca="1">IF(($G79=" ")," ",VLOOKUP($G79,'C10 Entry Sheet'!$A$16:$K$1015,3,FALSE))</f>
        <v xml:space="preserve"> </v>
      </c>
      <c r="J79" s="153" t="str">
        <f ca="1">IF('C10 Entry Sheet'!$BS94="N"," ",CELL("contents",'C10 Entry Sheet'!$A94))</f>
        <v xml:space="preserve"> </v>
      </c>
      <c r="K79" s="158" t="str">
        <f ca="1">IF(($G79=" ")," ",VLOOKUP($G79,'C10 Entry Sheet'!$A$16:$K$1015,8,FALSE))</f>
        <v xml:space="preserve"> </v>
      </c>
      <c r="L79" s="110" t="str">
        <f ca="1">IF(($G79=" ")," ",(VLOOKUP($G79,'C10 Entry Sheet'!$A$16:$K$1015,11,FALSE)*100))</f>
        <v xml:space="preserve"> </v>
      </c>
      <c r="M79" s="159" t="str">
        <f ca="1">IF(($G79=" ")," ",VLOOKUP($G79,'C10 Entry Sheet'!$A$16:$K$1015,6,FALSE))</f>
        <v xml:space="preserve"> </v>
      </c>
      <c r="N79" s="159" t="str">
        <f ca="1">IF(($G79=" ")," ",VLOOKUP($G79,'C10 Entry Sheet'!$A$16:$K$1015,5,FALSE))</f>
        <v xml:space="preserve"> </v>
      </c>
    </row>
    <row r="80" spans="1:14">
      <c r="A80" s="153" t="str">
        <f>IF('C10 Entry Sheet'!$BS95="N"," ","R")</f>
        <v xml:space="preserve"> </v>
      </c>
      <c r="B80" s="153" t="str">
        <f>IF('C10 Entry Sheet'!$BS95="N"," ","00000000")</f>
        <v xml:space="preserve"> </v>
      </c>
      <c r="C80" s="154" t="str">
        <f ca="1">IF('C10 Entry Sheet'!$BS95="N"," ",CELL("contents",'C10 Entry Sheet'!$AH$10))</f>
        <v xml:space="preserve"> </v>
      </c>
      <c r="D80" s="153" t="str">
        <f ca="1">IF('C10 Entry Sheet'!$BS95="N"," ","000"&amp;IF(LEN('C10 Entry Sheet'!$C$5)&lt;=6,"000",REPT("0",3-(LEN('C10 Entry Sheet'!$C$5)-6))&amp;LEFT(CELL("contents",'C10 Entry Sheet'!$C$5),LEN('C10 Entry Sheet'!$C$5)-6)))</f>
        <v xml:space="preserve"> </v>
      </c>
      <c r="E80" s="155" t="str">
        <f ca="1">IF('C10 Entry Sheet'!$BS95="N"," ",IF(LEN('C10 Entry Sheet'!$C$5)&lt;=6,CELL("contents",'C10 Entry Sheet'!$C$5),RIGHT(CELL("contents",'C10 Entry Sheet'!$C$5),6)))</f>
        <v xml:space="preserve"> </v>
      </c>
      <c r="F80" s="153" t="str">
        <f>IF('C10 Entry Sheet'!$BS95="N"," ","0")</f>
        <v xml:space="preserve"> </v>
      </c>
      <c r="G80" s="156" t="str">
        <f ca="1">IF('C10 Entry Sheet'!$BS95="N"," ",CELL("contents",'C10 Entry Sheet'!$A95))</f>
        <v xml:space="preserve"> </v>
      </c>
      <c r="H80" s="157" t="str">
        <f ca="1">IF(($G80=" ")," ",VLOOKUP($G80,'C10 Entry Sheet'!$A$16:$K$1015,2,FALSE))</f>
        <v xml:space="preserve"> </v>
      </c>
      <c r="I80" s="157" t="str">
        <f ca="1">IF(($G80=" ")," ",VLOOKUP($G80,'C10 Entry Sheet'!$A$16:$K$1015,3,FALSE))</f>
        <v xml:space="preserve"> </v>
      </c>
      <c r="J80" s="153" t="str">
        <f ca="1">IF('C10 Entry Sheet'!$BS95="N"," ",CELL("contents",'C10 Entry Sheet'!$A95))</f>
        <v xml:space="preserve"> </v>
      </c>
      <c r="K80" s="158" t="str">
        <f ca="1">IF(($G80=" ")," ",VLOOKUP($G80,'C10 Entry Sheet'!$A$16:$K$1015,8,FALSE))</f>
        <v xml:space="preserve"> </v>
      </c>
      <c r="L80" s="110" t="str">
        <f ca="1">IF(($G80=" ")," ",(VLOOKUP($G80,'C10 Entry Sheet'!$A$16:$K$1015,11,FALSE)*100))</f>
        <v xml:space="preserve"> </v>
      </c>
      <c r="M80" s="159" t="str">
        <f ca="1">IF(($G80=" ")," ",VLOOKUP($G80,'C10 Entry Sheet'!$A$16:$K$1015,6,FALSE))</f>
        <v xml:space="preserve"> </v>
      </c>
      <c r="N80" s="159" t="str">
        <f ca="1">IF(($G80=" ")," ",VLOOKUP($G80,'C10 Entry Sheet'!$A$16:$K$1015,5,FALSE))</f>
        <v xml:space="preserve"> </v>
      </c>
    </row>
    <row r="81" spans="1:14">
      <c r="A81" s="153" t="str">
        <f>IF('C10 Entry Sheet'!$BS96="N"," ","R")</f>
        <v xml:space="preserve"> </v>
      </c>
      <c r="B81" s="153" t="str">
        <f>IF('C10 Entry Sheet'!$BS96="N"," ","00000000")</f>
        <v xml:space="preserve"> </v>
      </c>
      <c r="C81" s="154" t="str">
        <f ca="1">IF('C10 Entry Sheet'!$BS96="N"," ",CELL("contents",'C10 Entry Sheet'!$AH$10))</f>
        <v xml:space="preserve"> </v>
      </c>
      <c r="D81" s="153" t="str">
        <f ca="1">IF('C10 Entry Sheet'!$BS96="N"," ","000"&amp;IF(LEN('C10 Entry Sheet'!$C$5)&lt;=6,"000",REPT("0",3-(LEN('C10 Entry Sheet'!$C$5)-6))&amp;LEFT(CELL("contents",'C10 Entry Sheet'!$C$5),LEN('C10 Entry Sheet'!$C$5)-6)))</f>
        <v xml:space="preserve"> </v>
      </c>
      <c r="E81" s="155" t="str">
        <f ca="1">IF('C10 Entry Sheet'!$BS96="N"," ",IF(LEN('C10 Entry Sheet'!$C$5)&lt;=6,CELL("contents",'C10 Entry Sheet'!$C$5),RIGHT(CELL("contents",'C10 Entry Sheet'!$C$5),6)))</f>
        <v xml:space="preserve"> </v>
      </c>
      <c r="F81" s="153" t="str">
        <f>IF('C10 Entry Sheet'!$BS96="N"," ","0")</f>
        <v xml:space="preserve"> </v>
      </c>
      <c r="G81" s="156" t="str">
        <f ca="1">IF('C10 Entry Sheet'!$BS96="N"," ",CELL("contents",'C10 Entry Sheet'!$A96))</f>
        <v xml:space="preserve"> </v>
      </c>
      <c r="H81" s="157" t="str">
        <f ca="1">IF(($G81=" ")," ",VLOOKUP($G81,'C10 Entry Sheet'!$A$16:$K$1015,2,FALSE))</f>
        <v xml:space="preserve"> </v>
      </c>
      <c r="I81" s="157" t="str">
        <f ca="1">IF(($G81=" ")," ",VLOOKUP($G81,'C10 Entry Sheet'!$A$16:$K$1015,3,FALSE))</f>
        <v xml:space="preserve"> </v>
      </c>
      <c r="J81" s="153" t="str">
        <f ca="1">IF('C10 Entry Sheet'!$BS96="N"," ",CELL("contents",'C10 Entry Sheet'!$A96))</f>
        <v xml:space="preserve"> </v>
      </c>
      <c r="K81" s="158" t="str">
        <f ca="1">IF(($G81=" ")," ",VLOOKUP($G81,'C10 Entry Sheet'!$A$16:$K$1015,8,FALSE))</f>
        <v xml:space="preserve"> </v>
      </c>
      <c r="L81" s="110" t="str">
        <f ca="1">IF(($G81=" ")," ",(VLOOKUP($G81,'C10 Entry Sheet'!$A$16:$K$1015,11,FALSE)*100))</f>
        <v xml:space="preserve"> </v>
      </c>
      <c r="M81" s="159" t="str">
        <f ca="1">IF(($G81=" ")," ",VLOOKUP($G81,'C10 Entry Sheet'!$A$16:$K$1015,6,FALSE))</f>
        <v xml:space="preserve"> </v>
      </c>
      <c r="N81" s="159" t="str">
        <f ca="1">IF(($G81=" ")," ",VLOOKUP($G81,'C10 Entry Sheet'!$A$16:$K$1015,5,FALSE))</f>
        <v xml:space="preserve"> </v>
      </c>
    </row>
    <row r="82" spans="1:14">
      <c r="A82" s="153" t="str">
        <f>IF('C10 Entry Sheet'!$BS97="N"," ","R")</f>
        <v xml:space="preserve"> </v>
      </c>
      <c r="B82" s="153" t="str">
        <f>IF('C10 Entry Sheet'!$BS97="N"," ","00000000")</f>
        <v xml:space="preserve"> </v>
      </c>
      <c r="C82" s="154" t="str">
        <f ca="1">IF('C10 Entry Sheet'!$BS97="N"," ",CELL("contents",'C10 Entry Sheet'!$AH$10))</f>
        <v xml:space="preserve"> </v>
      </c>
      <c r="D82" s="153" t="str">
        <f ca="1">IF('C10 Entry Sheet'!$BS97="N"," ","000"&amp;IF(LEN('C10 Entry Sheet'!$C$5)&lt;=6,"000",REPT("0",3-(LEN('C10 Entry Sheet'!$C$5)-6))&amp;LEFT(CELL("contents",'C10 Entry Sheet'!$C$5),LEN('C10 Entry Sheet'!$C$5)-6)))</f>
        <v xml:space="preserve"> </v>
      </c>
      <c r="E82" s="155" t="str">
        <f ca="1">IF('C10 Entry Sheet'!$BS97="N"," ",IF(LEN('C10 Entry Sheet'!$C$5)&lt;=6,CELL("contents",'C10 Entry Sheet'!$C$5),RIGHT(CELL("contents",'C10 Entry Sheet'!$C$5),6)))</f>
        <v xml:space="preserve"> </v>
      </c>
      <c r="F82" s="153" t="str">
        <f>IF('C10 Entry Sheet'!$BS97="N"," ","0")</f>
        <v xml:space="preserve"> </v>
      </c>
      <c r="G82" s="156" t="str">
        <f ca="1">IF('C10 Entry Sheet'!$BS97="N"," ",CELL("contents",'C10 Entry Sheet'!$A97))</f>
        <v xml:space="preserve"> </v>
      </c>
      <c r="H82" s="157" t="str">
        <f ca="1">IF(($G82=" ")," ",VLOOKUP($G82,'C10 Entry Sheet'!$A$16:$K$1015,2,FALSE))</f>
        <v xml:space="preserve"> </v>
      </c>
      <c r="I82" s="157" t="str">
        <f ca="1">IF(($G82=" ")," ",VLOOKUP($G82,'C10 Entry Sheet'!$A$16:$K$1015,3,FALSE))</f>
        <v xml:space="preserve"> </v>
      </c>
      <c r="J82" s="153" t="str">
        <f ca="1">IF('C10 Entry Sheet'!$BS97="N"," ",CELL("contents",'C10 Entry Sheet'!$A97))</f>
        <v xml:space="preserve"> </v>
      </c>
      <c r="K82" s="158" t="str">
        <f ca="1">IF(($G82=" ")," ",VLOOKUP($G82,'C10 Entry Sheet'!$A$16:$K$1015,8,FALSE))</f>
        <v xml:space="preserve"> </v>
      </c>
      <c r="L82" s="110" t="str">
        <f ca="1">IF(($G82=" ")," ",(VLOOKUP($G82,'C10 Entry Sheet'!$A$16:$K$1015,11,FALSE)*100))</f>
        <v xml:space="preserve"> </v>
      </c>
      <c r="M82" s="159" t="str">
        <f ca="1">IF(($G82=" ")," ",VLOOKUP($G82,'C10 Entry Sheet'!$A$16:$K$1015,6,FALSE))</f>
        <v xml:space="preserve"> </v>
      </c>
      <c r="N82" s="159" t="str">
        <f ca="1">IF(($G82=" ")," ",VLOOKUP($G82,'C10 Entry Sheet'!$A$16:$K$1015,5,FALSE))</f>
        <v xml:space="preserve"> </v>
      </c>
    </row>
    <row r="83" spans="1:14">
      <c r="A83" s="153" t="str">
        <f>IF('C10 Entry Sheet'!$BS98="N"," ","R")</f>
        <v xml:space="preserve"> </v>
      </c>
      <c r="B83" s="153" t="str">
        <f>IF('C10 Entry Sheet'!$BS98="N"," ","00000000")</f>
        <v xml:space="preserve"> </v>
      </c>
      <c r="C83" s="154" t="str">
        <f ca="1">IF('C10 Entry Sheet'!$BS98="N"," ",CELL("contents",'C10 Entry Sheet'!$AH$10))</f>
        <v xml:space="preserve"> </v>
      </c>
      <c r="D83" s="153" t="str">
        <f ca="1">IF('C10 Entry Sheet'!$BS98="N"," ","000"&amp;IF(LEN('C10 Entry Sheet'!$C$5)&lt;=6,"000",REPT("0",3-(LEN('C10 Entry Sheet'!$C$5)-6))&amp;LEFT(CELL("contents",'C10 Entry Sheet'!$C$5),LEN('C10 Entry Sheet'!$C$5)-6)))</f>
        <v xml:space="preserve"> </v>
      </c>
      <c r="E83" s="155" t="str">
        <f ca="1">IF('C10 Entry Sheet'!$BS98="N"," ",IF(LEN('C10 Entry Sheet'!$C$5)&lt;=6,CELL("contents",'C10 Entry Sheet'!$C$5),RIGHT(CELL("contents",'C10 Entry Sheet'!$C$5),6)))</f>
        <v xml:space="preserve"> </v>
      </c>
      <c r="F83" s="153" t="str">
        <f>IF('C10 Entry Sheet'!$BS98="N"," ","0")</f>
        <v xml:space="preserve"> </v>
      </c>
      <c r="G83" s="156" t="str">
        <f ca="1">IF('C10 Entry Sheet'!$BS98="N"," ",CELL("contents",'C10 Entry Sheet'!$A98))</f>
        <v xml:space="preserve"> </v>
      </c>
      <c r="H83" s="157" t="str">
        <f ca="1">IF(($G83=" ")," ",VLOOKUP($G83,'C10 Entry Sheet'!$A$16:$K$1015,2,FALSE))</f>
        <v xml:space="preserve"> </v>
      </c>
      <c r="I83" s="157" t="str">
        <f ca="1">IF(($G83=" ")," ",VLOOKUP($G83,'C10 Entry Sheet'!$A$16:$K$1015,3,FALSE))</f>
        <v xml:space="preserve"> </v>
      </c>
      <c r="J83" s="153" t="str">
        <f ca="1">IF('C10 Entry Sheet'!$BS98="N"," ",CELL("contents",'C10 Entry Sheet'!$A98))</f>
        <v xml:space="preserve"> </v>
      </c>
      <c r="K83" s="158" t="str">
        <f ca="1">IF(($G83=" ")," ",VLOOKUP($G83,'C10 Entry Sheet'!$A$16:$K$1015,8,FALSE))</f>
        <v xml:space="preserve"> </v>
      </c>
      <c r="L83" s="110" t="str">
        <f ca="1">IF(($G83=" ")," ",(VLOOKUP($G83,'C10 Entry Sheet'!$A$16:$K$1015,11,FALSE)*100))</f>
        <v xml:space="preserve"> </v>
      </c>
      <c r="M83" s="159" t="str">
        <f ca="1">IF(($G83=" ")," ",VLOOKUP($G83,'C10 Entry Sheet'!$A$16:$K$1015,6,FALSE))</f>
        <v xml:space="preserve"> </v>
      </c>
      <c r="N83" s="159" t="str">
        <f ca="1">IF(($G83=" ")," ",VLOOKUP($G83,'C10 Entry Sheet'!$A$16:$K$1015,5,FALSE))</f>
        <v xml:space="preserve"> </v>
      </c>
    </row>
    <row r="84" spans="1:14">
      <c r="A84" s="153" t="str">
        <f>IF('C10 Entry Sheet'!$BS99="N"," ","R")</f>
        <v xml:space="preserve"> </v>
      </c>
      <c r="B84" s="153" t="str">
        <f>IF('C10 Entry Sheet'!$BS99="N"," ","00000000")</f>
        <v xml:space="preserve"> </v>
      </c>
      <c r="C84" s="154" t="str">
        <f ca="1">IF('C10 Entry Sheet'!$BS99="N"," ",CELL("contents",'C10 Entry Sheet'!$AH$10))</f>
        <v xml:space="preserve"> </v>
      </c>
      <c r="D84" s="153" t="str">
        <f ca="1">IF('C10 Entry Sheet'!$BS99="N"," ","000"&amp;IF(LEN('C10 Entry Sheet'!$C$5)&lt;=6,"000",REPT("0",3-(LEN('C10 Entry Sheet'!$C$5)-6))&amp;LEFT(CELL("contents",'C10 Entry Sheet'!$C$5),LEN('C10 Entry Sheet'!$C$5)-6)))</f>
        <v xml:space="preserve"> </v>
      </c>
      <c r="E84" s="155" t="str">
        <f ca="1">IF('C10 Entry Sheet'!$BS99="N"," ",IF(LEN('C10 Entry Sheet'!$C$5)&lt;=6,CELL("contents",'C10 Entry Sheet'!$C$5),RIGHT(CELL("contents",'C10 Entry Sheet'!$C$5),6)))</f>
        <v xml:space="preserve"> </v>
      </c>
      <c r="F84" s="153" t="str">
        <f>IF('C10 Entry Sheet'!$BS99="N"," ","0")</f>
        <v xml:space="preserve"> </v>
      </c>
      <c r="G84" s="156" t="str">
        <f ca="1">IF('C10 Entry Sheet'!$BS99="N"," ",CELL("contents",'C10 Entry Sheet'!$A99))</f>
        <v xml:space="preserve"> </v>
      </c>
      <c r="H84" s="157" t="str">
        <f ca="1">IF(($G84=" ")," ",VLOOKUP($G84,'C10 Entry Sheet'!$A$16:$K$1015,2,FALSE))</f>
        <v xml:space="preserve"> </v>
      </c>
      <c r="I84" s="157" t="str">
        <f ca="1">IF(($G84=" ")," ",VLOOKUP($G84,'C10 Entry Sheet'!$A$16:$K$1015,3,FALSE))</f>
        <v xml:space="preserve"> </v>
      </c>
      <c r="J84" s="153" t="str">
        <f ca="1">IF('C10 Entry Sheet'!$BS99="N"," ",CELL("contents",'C10 Entry Sheet'!$A99))</f>
        <v xml:space="preserve"> </v>
      </c>
      <c r="K84" s="158" t="str">
        <f ca="1">IF(($G84=" ")," ",VLOOKUP($G84,'C10 Entry Sheet'!$A$16:$K$1015,8,FALSE))</f>
        <v xml:space="preserve"> </v>
      </c>
      <c r="L84" s="110" t="str">
        <f ca="1">IF(($G84=" ")," ",(VLOOKUP($G84,'C10 Entry Sheet'!$A$16:$K$1015,11,FALSE)*100))</f>
        <v xml:space="preserve"> </v>
      </c>
      <c r="M84" s="159" t="str">
        <f ca="1">IF(($G84=" ")," ",VLOOKUP($G84,'C10 Entry Sheet'!$A$16:$K$1015,6,FALSE))</f>
        <v xml:space="preserve"> </v>
      </c>
      <c r="N84" s="159" t="str">
        <f ca="1">IF(($G84=" ")," ",VLOOKUP($G84,'C10 Entry Sheet'!$A$16:$K$1015,5,FALSE))</f>
        <v xml:space="preserve"> </v>
      </c>
    </row>
    <row r="85" spans="1:14">
      <c r="A85" s="153" t="str">
        <f>IF('C10 Entry Sheet'!$BS100="N"," ","R")</f>
        <v xml:space="preserve"> </v>
      </c>
      <c r="B85" s="153" t="str">
        <f>IF('C10 Entry Sheet'!$BS100="N"," ","00000000")</f>
        <v xml:space="preserve"> </v>
      </c>
      <c r="C85" s="154" t="str">
        <f ca="1">IF('C10 Entry Sheet'!$BS100="N"," ",CELL("contents",'C10 Entry Sheet'!$AH$10))</f>
        <v xml:space="preserve"> </v>
      </c>
      <c r="D85" s="153" t="str">
        <f ca="1">IF('C10 Entry Sheet'!$BS100="N"," ","000"&amp;IF(LEN('C10 Entry Sheet'!$C$5)&lt;=6,"000",REPT("0",3-(LEN('C10 Entry Sheet'!$C$5)-6))&amp;LEFT(CELL("contents",'C10 Entry Sheet'!$C$5),LEN('C10 Entry Sheet'!$C$5)-6)))</f>
        <v xml:space="preserve"> </v>
      </c>
      <c r="E85" s="155" t="str">
        <f ca="1">IF('C10 Entry Sheet'!$BS100="N"," ",IF(LEN('C10 Entry Sheet'!$C$5)&lt;=6,CELL("contents",'C10 Entry Sheet'!$C$5),RIGHT(CELL("contents",'C10 Entry Sheet'!$C$5),6)))</f>
        <v xml:space="preserve"> </v>
      </c>
      <c r="F85" s="153" t="str">
        <f>IF('C10 Entry Sheet'!$BS100="N"," ","0")</f>
        <v xml:space="preserve"> </v>
      </c>
      <c r="G85" s="156" t="str">
        <f ca="1">IF('C10 Entry Sheet'!$BS100="N"," ",CELL("contents",'C10 Entry Sheet'!$A100))</f>
        <v xml:space="preserve"> </v>
      </c>
      <c r="H85" s="157" t="str">
        <f ca="1">IF(($G85=" ")," ",VLOOKUP($G85,'C10 Entry Sheet'!$A$16:$K$1015,2,FALSE))</f>
        <v xml:space="preserve"> </v>
      </c>
      <c r="I85" s="157" t="str">
        <f ca="1">IF(($G85=" ")," ",VLOOKUP($G85,'C10 Entry Sheet'!$A$16:$K$1015,3,FALSE))</f>
        <v xml:space="preserve"> </v>
      </c>
      <c r="J85" s="153" t="str">
        <f ca="1">IF('C10 Entry Sheet'!$BS100="N"," ",CELL("contents",'C10 Entry Sheet'!$A100))</f>
        <v xml:space="preserve"> </v>
      </c>
      <c r="K85" s="158" t="str">
        <f ca="1">IF(($G85=" ")," ",VLOOKUP($G85,'C10 Entry Sheet'!$A$16:$K$1015,8,FALSE))</f>
        <v xml:space="preserve"> </v>
      </c>
      <c r="L85" s="110" t="str">
        <f ca="1">IF(($G85=" ")," ",(VLOOKUP($G85,'C10 Entry Sheet'!$A$16:$K$1015,11,FALSE)*100))</f>
        <v xml:space="preserve"> </v>
      </c>
      <c r="M85" s="159" t="str">
        <f ca="1">IF(($G85=" ")," ",VLOOKUP($G85,'C10 Entry Sheet'!$A$16:$K$1015,6,FALSE))</f>
        <v xml:space="preserve"> </v>
      </c>
      <c r="N85" s="159" t="str">
        <f ca="1">IF(($G85=" ")," ",VLOOKUP($G85,'C10 Entry Sheet'!$A$16:$K$1015,5,FALSE))</f>
        <v xml:space="preserve"> </v>
      </c>
    </row>
    <row r="86" spans="1:14">
      <c r="A86" s="153" t="str">
        <f>IF('C10 Entry Sheet'!$BS101="N"," ","R")</f>
        <v xml:space="preserve"> </v>
      </c>
      <c r="B86" s="153" t="str">
        <f>IF('C10 Entry Sheet'!$BS101="N"," ","00000000")</f>
        <v xml:space="preserve"> </v>
      </c>
      <c r="C86" s="154" t="str">
        <f ca="1">IF('C10 Entry Sheet'!$BS101="N"," ",CELL("contents",'C10 Entry Sheet'!$AH$10))</f>
        <v xml:space="preserve"> </v>
      </c>
      <c r="D86" s="153" t="str">
        <f ca="1">IF('C10 Entry Sheet'!$BS101="N"," ","000"&amp;IF(LEN('C10 Entry Sheet'!$C$5)&lt;=6,"000",REPT("0",3-(LEN('C10 Entry Sheet'!$C$5)-6))&amp;LEFT(CELL("contents",'C10 Entry Sheet'!$C$5),LEN('C10 Entry Sheet'!$C$5)-6)))</f>
        <v xml:space="preserve"> </v>
      </c>
      <c r="E86" s="155" t="str">
        <f ca="1">IF('C10 Entry Sheet'!$BS101="N"," ",IF(LEN('C10 Entry Sheet'!$C$5)&lt;=6,CELL("contents",'C10 Entry Sheet'!$C$5),RIGHT(CELL("contents",'C10 Entry Sheet'!$C$5),6)))</f>
        <v xml:space="preserve"> </v>
      </c>
      <c r="F86" s="153" t="str">
        <f>IF('C10 Entry Sheet'!$BS101="N"," ","0")</f>
        <v xml:space="preserve"> </v>
      </c>
      <c r="G86" s="156" t="str">
        <f ca="1">IF('C10 Entry Sheet'!$BS101="N"," ",CELL("contents",'C10 Entry Sheet'!$A101))</f>
        <v xml:space="preserve"> </v>
      </c>
      <c r="H86" s="157" t="str">
        <f ca="1">IF(($G86=" ")," ",VLOOKUP($G86,'C10 Entry Sheet'!$A$16:$K$1015,2,FALSE))</f>
        <v xml:space="preserve"> </v>
      </c>
      <c r="I86" s="157" t="str">
        <f ca="1">IF(($G86=" ")," ",VLOOKUP($G86,'C10 Entry Sheet'!$A$16:$K$1015,3,FALSE))</f>
        <v xml:space="preserve"> </v>
      </c>
      <c r="J86" s="153" t="str">
        <f ca="1">IF('C10 Entry Sheet'!$BS101="N"," ",CELL("contents",'C10 Entry Sheet'!$A101))</f>
        <v xml:space="preserve"> </v>
      </c>
      <c r="K86" s="158" t="str">
        <f ca="1">IF(($G86=" ")," ",VLOOKUP($G86,'C10 Entry Sheet'!$A$16:$K$1015,8,FALSE))</f>
        <v xml:space="preserve"> </v>
      </c>
      <c r="L86" s="110" t="str">
        <f ca="1">IF(($G86=" ")," ",(VLOOKUP($G86,'C10 Entry Sheet'!$A$16:$K$1015,11,FALSE)*100))</f>
        <v xml:space="preserve"> </v>
      </c>
      <c r="M86" s="159" t="str">
        <f ca="1">IF(($G86=" ")," ",VLOOKUP($G86,'C10 Entry Sheet'!$A$16:$K$1015,6,FALSE))</f>
        <v xml:space="preserve"> </v>
      </c>
      <c r="N86" s="159" t="str">
        <f ca="1">IF(($G86=" ")," ",VLOOKUP($G86,'C10 Entry Sheet'!$A$16:$K$1015,5,FALSE))</f>
        <v xml:space="preserve"> </v>
      </c>
    </row>
    <row r="87" spans="1:14">
      <c r="A87" s="153" t="str">
        <f>IF('C10 Entry Sheet'!$BS102="N"," ","R")</f>
        <v xml:space="preserve"> </v>
      </c>
      <c r="B87" s="153" t="str">
        <f>IF('C10 Entry Sheet'!$BS102="N"," ","00000000")</f>
        <v xml:space="preserve"> </v>
      </c>
      <c r="C87" s="154" t="str">
        <f ca="1">IF('C10 Entry Sheet'!$BS102="N"," ",CELL("contents",'C10 Entry Sheet'!$AH$10))</f>
        <v xml:space="preserve"> </v>
      </c>
      <c r="D87" s="153" t="str">
        <f ca="1">IF('C10 Entry Sheet'!$BS102="N"," ","000"&amp;IF(LEN('C10 Entry Sheet'!$C$5)&lt;=6,"000",REPT("0",3-(LEN('C10 Entry Sheet'!$C$5)-6))&amp;LEFT(CELL("contents",'C10 Entry Sheet'!$C$5),LEN('C10 Entry Sheet'!$C$5)-6)))</f>
        <v xml:space="preserve"> </v>
      </c>
      <c r="E87" s="155" t="str">
        <f ca="1">IF('C10 Entry Sheet'!$BS102="N"," ",IF(LEN('C10 Entry Sheet'!$C$5)&lt;=6,CELL("contents",'C10 Entry Sheet'!$C$5),RIGHT(CELL("contents",'C10 Entry Sheet'!$C$5),6)))</f>
        <v xml:space="preserve"> </v>
      </c>
      <c r="F87" s="153" t="str">
        <f>IF('C10 Entry Sheet'!$BS102="N"," ","0")</f>
        <v xml:space="preserve"> </v>
      </c>
      <c r="G87" s="156" t="str">
        <f ca="1">IF('C10 Entry Sheet'!$BS102="N"," ",CELL("contents",'C10 Entry Sheet'!$A102))</f>
        <v xml:space="preserve"> </v>
      </c>
      <c r="H87" s="157" t="str">
        <f ca="1">IF(($G87=" ")," ",VLOOKUP($G87,'C10 Entry Sheet'!$A$16:$K$1015,2,FALSE))</f>
        <v xml:space="preserve"> </v>
      </c>
      <c r="I87" s="157" t="str">
        <f ca="1">IF(($G87=" ")," ",VLOOKUP($G87,'C10 Entry Sheet'!$A$16:$K$1015,3,FALSE))</f>
        <v xml:space="preserve"> </v>
      </c>
      <c r="J87" s="153" t="str">
        <f ca="1">IF('C10 Entry Sheet'!$BS102="N"," ",CELL("contents",'C10 Entry Sheet'!$A102))</f>
        <v xml:space="preserve"> </v>
      </c>
      <c r="K87" s="158" t="str">
        <f ca="1">IF(($G87=" ")," ",VLOOKUP($G87,'C10 Entry Sheet'!$A$16:$K$1015,8,FALSE))</f>
        <v xml:space="preserve"> </v>
      </c>
      <c r="L87" s="110" t="str">
        <f ca="1">IF(($G87=" ")," ",(VLOOKUP($G87,'C10 Entry Sheet'!$A$16:$K$1015,11,FALSE)*100))</f>
        <v xml:space="preserve"> </v>
      </c>
      <c r="M87" s="159" t="str">
        <f ca="1">IF(($G87=" ")," ",VLOOKUP($G87,'C10 Entry Sheet'!$A$16:$K$1015,6,FALSE))</f>
        <v xml:space="preserve"> </v>
      </c>
      <c r="N87" s="159" t="str">
        <f ca="1">IF(($G87=" ")," ",VLOOKUP($G87,'C10 Entry Sheet'!$A$16:$K$1015,5,FALSE))</f>
        <v xml:space="preserve"> </v>
      </c>
    </row>
    <row r="88" spans="1:14">
      <c r="A88" s="153" t="str">
        <f>IF('C10 Entry Sheet'!$BS103="N"," ","R")</f>
        <v xml:space="preserve"> </v>
      </c>
      <c r="B88" s="153" t="str">
        <f>IF('C10 Entry Sheet'!$BS103="N"," ","00000000")</f>
        <v xml:space="preserve"> </v>
      </c>
      <c r="C88" s="154" t="str">
        <f ca="1">IF('C10 Entry Sheet'!$BS103="N"," ",CELL("contents",'C10 Entry Sheet'!$AH$10))</f>
        <v xml:space="preserve"> </v>
      </c>
      <c r="D88" s="153" t="str">
        <f ca="1">IF('C10 Entry Sheet'!$BS103="N"," ","000"&amp;IF(LEN('C10 Entry Sheet'!$C$5)&lt;=6,"000",REPT("0",3-(LEN('C10 Entry Sheet'!$C$5)-6))&amp;LEFT(CELL("contents",'C10 Entry Sheet'!$C$5),LEN('C10 Entry Sheet'!$C$5)-6)))</f>
        <v xml:space="preserve"> </v>
      </c>
      <c r="E88" s="155" t="str">
        <f ca="1">IF('C10 Entry Sheet'!$BS103="N"," ",IF(LEN('C10 Entry Sheet'!$C$5)&lt;=6,CELL("contents",'C10 Entry Sheet'!$C$5),RIGHT(CELL("contents",'C10 Entry Sheet'!$C$5),6)))</f>
        <v xml:space="preserve"> </v>
      </c>
      <c r="F88" s="153" t="str">
        <f>IF('C10 Entry Sheet'!$BS103="N"," ","0")</f>
        <v xml:space="preserve"> </v>
      </c>
      <c r="G88" s="156" t="str">
        <f ca="1">IF('C10 Entry Sheet'!$BS103="N"," ",CELL("contents",'C10 Entry Sheet'!$A103))</f>
        <v xml:space="preserve"> </v>
      </c>
      <c r="H88" s="157" t="str">
        <f ca="1">IF(($G88=" ")," ",VLOOKUP($G88,'C10 Entry Sheet'!$A$16:$K$1015,2,FALSE))</f>
        <v xml:space="preserve"> </v>
      </c>
      <c r="I88" s="157" t="str">
        <f ca="1">IF(($G88=" ")," ",VLOOKUP($G88,'C10 Entry Sheet'!$A$16:$K$1015,3,FALSE))</f>
        <v xml:space="preserve"> </v>
      </c>
      <c r="J88" s="153" t="str">
        <f ca="1">IF('C10 Entry Sheet'!$BS103="N"," ",CELL("contents",'C10 Entry Sheet'!$A103))</f>
        <v xml:space="preserve"> </v>
      </c>
      <c r="K88" s="158" t="str">
        <f ca="1">IF(($G88=" ")," ",VLOOKUP($G88,'C10 Entry Sheet'!$A$16:$K$1015,8,FALSE))</f>
        <v xml:space="preserve"> </v>
      </c>
      <c r="L88" s="110" t="str">
        <f ca="1">IF(($G88=" ")," ",(VLOOKUP($G88,'C10 Entry Sheet'!$A$16:$K$1015,11,FALSE)*100))</f>
        <v xml:space="preserve"> </v>
      </c>
      <c r="M88" s="159" t="str">
        <f ca="1">IF(($G88=" ")," ",VLOOKUP($G88,'C10 Entry Sheet'!$A$16:$K$1015,6,FALSE))</f>
        <v xml:space="preserve"> </v>
      </c>
      <c r="N88" s="159" t="str">
        <f ca="1">IF(($G88=" ")," ",VLOOKUP($G88,'C10 Entry Sheet'!$A$16:$K$1015,5,FALSE))</f>
        <v xml:space="preserve"> </v>
      </c>
    </row>
    <row r="89" spans="1:14">
      <c r="A89" s="153" t="str">
        <f>IF('C10 Entry Sheet'!$BS104="N"," ","R")</f>
        <v xml:space="preserve"> </v>
      </c>
      <c r="B89" s="153" t="str">
        <f>IF('C10 Entry Sheet'!$BS104="N"," ","00000000")</f>
        <v xml:space="preserve"> </v>
      </c>
      <c r="C89" s="154" t="str">
        <f ca="1">IF('C10 Entry Sheet'!$BS104="N"," ",CELL("contents",'C10 Entry Sheet'!$AH$10))</f>
        <v xml:space="preserve"> </v>
      </c>
      <c r="D89" s="153" t="str">
        <f ca="1">IF('C10 Entry Sheet'!$BS104="N"," ","000"&amp;IF(LEN('C10 Entry Sheet'!$C$5)&lt;=6,"000",REPT("0",3-(LEN('C10 Entry Sheet'!$C$5)-6))&amp;LEFT(CELL("contents",'C10 Entry Sheet'!$C$5),LEN('C10 Entry Sheet'!$C$5)-6)))</f>
        <v xml:space="preserve"> </v>
      </c>
      <c r="E89" s="155" t="str">
        <f ca="1">IF('C10 Entry Sheet'!$BS104="N"," ",IF(LEN('C10 Entry Sheet'!$C$5)&lt;=6,CELL("contents",'C10 Entry Sheet'!$C$5),RIGHT(CELL("contents",'C10 Entry Sheet'!$C$5),6)))</f>
        <v xml:space="preserve"> </v>
      </c>
      <c r="F89" s="153" t="str">
        <f>IF('C10 Entry Sheet'!$BS104="N"," ","0")</f>
        <v xml:space="preserve"> </v>
      </c>
      <c r="G89" s="156" t="str">
        <f ca="1">IF('C10 Entry Sheet'!$BS104="N"," ",CELL("contents",'C10 Entry Sheet'!$A104))</f>
        <v xml:space="preserve"> </v>
      </c>
      <c r="H89" s="157" t="str">
        <f ca="1">IF(($G89=" ")," ",VLOOKUP($G89,'C10 Entry Sheet'!$A$16:$K$1015,2,FALSE))</f>
        <v xml:space="preserve"> </v>
      </c>
      <c r="I89" s="157" t="str">
        <f ca="1">IF(($G89=" ")," ",VLOOKUP($G89,'C10 Entry Sheet'!$A$16:$K$1015,3,FALSE))</f>
        <v xml:space="preserve"> </v>
      </c>
      <c r="J89" s="153" t="str">
        <f ca="1">IF('C10 Entry Sheet'!$BS104="N"," ",CELL("contents",'C10 Entry Sheet'!$A104))</f>
        <v xml:space="preserve"> </v>
      </c>
      <c r="K89" s="158" t="str">
        <f ca="1">IF(($G89=" ")," ",VLOOKUP($G89,'C10 Entry Sheet'!$A$16:$K$1015,8,FALSE))</f>
        <v xml:space="preserve"> </v>
      </c>
      <c r="L89" s="110" t="str">
        <f ca="1">IF(($G89=" ")," ",(VLOOKUP($G89,'C10 Entry Sheet'!$A$16:$K$1015,11,FALSE)*100))</f>
        <v xml:space="preserve"> </v>
      </c>
      <c r="M89" s="159" t="str">
        <f ca="1">IF(($G89=" ")," ",VLOOKUP($G89,'C10 Entry Sheet'!$A$16:$K$1015,6,FALSE))</f>
        <v xml:space="preserve"> </v>
      </c>
      <c r="N89" s="159" t="str">
        <f ca="1">IF(($G89=" ")," ",VLOOKUP($G89,'C10 Entry Sheet'!$A$16:$K$1015,5,FALSE))</f>
        <v xml:space="preserve"> </v>
      </c>
    </row>
    <row r="90" spans="1:14">
      <c r="A90" s="153" t="str">
        <f>IF('C10 Entry Sheet'!$BS105="N"," ","R")</f>
        <v xml:space="preserve"> </v>
      </c>
      <c r="B90" s="153" t="str">
        <f>IF('C10 Entry Sheet'!$BS105="N"," ","00000000")</f>
        <v xml:space="preserve"> </v>
      </c>
      <c r="C90" s="154" t="str">
        <f ca="1">IF('C10 Entry Sheet'!$BS105="N"," ",CELL("contents",'C10 Entry Sheet'!$AH$10))</f>
        <v xml:space="preserve"> </v>
      </c>
      <c r="D90" s="153" t="str">
        <f ca="1">IF('C10 Entry Sheet'!$BS105="N"," ","000"&amp;IF(LEN('C10 Entry Sheet'!$C$5)&lt;=6,"000",REPT("0",3-(LEN('C10 Entry Sheet'!$C$5)-6))&amp;LEFT(CELL("contents",'C10 Entry Sheet'!$C$5),LEN('C10 Entry Sheet'!$C$5)-6)))</f>
        <v xml:space="preserve"> </v>
      </c>
      <c r="E90" s="155" t="str">
        <f ca="1">IF('C10 Entry Sheet'!$BS105="N"," ",IF(LEN('C10 Entry Sheet'!$C$5)&lt;=6,CELL("contents",'C10 Entry Sheet'!$C$5),RIGHT(CELL("contents",'C10 Entry Sheet'!$C$5),6)))</f>
        <v xml:space="preserve"> </v>
      </c>
      <c r="F90" s="153" t="str">
        <f>IF('C10 Entry Sheet'!$BS105="N"," ","0")</f>
        <v xml:space="preserve"> </v>
      </c>
      <c r="G90" s="156" t="str">
        <f ca="1">IF('C10 Entry Sheet'!$BS105="N"," ",CELL("contents",'C10 Entry Sheet'!$A105))</f>
        <v xml:space="preserve"> </v>
      </c>
      <c r="H90" s="157" t="str">
        <f ca="1">IF(($G90=" ")," ",VLOOKUP($G90,'C10 Entry Sheet'!$A$16:$K$1015,2,FALSE))</f>
        <v xml:space="preserve"> </v>
      </c>
      <c r="I90" s="157" t="str">
        <f ca="1">IF(($G90=" ")," ",VLOOKUP($G90,'C10 Entry Sheet'!$A$16:$K$1015,3,FALSE))</f>
        <v xml:space="preserve"> </v>
      </c>
      <c r="J90" s="153" t="str">
        <f ca="1">IF('C10 Entry Sheet'!$BS105="N"," ",CELL("contents",'C10 Entry Sheet'!$A105))</f>
        <v xml:space="preserve"> </v>
      </c>
      <c r="K90" s="158" t="str">
        <f ca="1">IF(($G90=" ")," ",VLOOKUP($G90,'C10 Entry Sheet'!$A$16:$K$1015,8,FALSE))</f>
        <v xml:space="preserve"> </v>
      </c>
      <c r="L90" s="110" t="str">
        <f ca="1">IF(($G90=" ")," ",(VLOOKUP($G90,'C10 Entry Sheet'!$A$16:$K$1015,11,FALSE)*100))</f>
        <v xml:space="preserve"> </v>
      </c>
      <c r="M90" s="159" t="str">
        <f ca="1">IF(($G90=" ")," ",VLOOKUP($G90,'C10 Entry Sheet'!$A$16:$K$1015,6,FALSE))</f>
        <v xml:space="preserve"> </v>
      </c>
      <c r="N90" s="159" t="str">
        <f ca="1">IF(($G90=" ")," ",VLOOKUP($G90,'C10 Entry Sheet'!$A$16:$K$1015,5,FALSE))</f>
        <v xml:space="preserve"> </v>
      </c>
    </row>
    <row r="91" spans="1:14">
      <c r="A91" s="153" t="str">
        <f>IF('C10 Entry Sheet'!$BS106="N"," ","R")</f>
        <v xml:space="preserve"> </v>
      </c>
      <c r="B91" s="153" t="str">
        <f>IF('C10 Entry Sheet'!$BS106="N"," ","00000000")</f>
        <v xml:space="preserve"> </v>
      </c>
      <c r="C91" s="154" t="str">
        <f ca="1">IF('C10 Entry Sheet'!$BS106="N"," ",CELL("contents",'C10 Entry Sheet'!$AH$10))</f>
        <v xml:space="preserve"> </v>
      </c>
      <c r="D91" s="153" t="str">
        <f ca="1">IF('C10 Entry Sheet'!$BS106="N"," ","000"&amp;IF(LEN('C10 Entry Sheet'!$C$5)&lt;=6,"000",REPT("0",3-(LEN('C10 Entry Sheet'!$C$5)-6))&amp;LEFT(CELL("contents",'C10 Entry Sheet'!$C$5),LEN('C10 Entry Sheet'!$C$5)-6)))</f>
        <v xml:space="preserve"> </v>
      </c>
      <c r="E91" s="155" t="str">
        <f ca="1">IF('C10 Entry Sheet'!$BS106="N"," ",IF(LEN('C10 Entry Sheet'!$C$5)&lt;=6,CELL("contents",'C10 Entry Sheet'!$C$5),RIGHT(CELL("contents",'C10 Entry Sheet'!$C$5),6)))</f>
        <v xml:space="preserve"> </v>
      </c>
      <c r="F91" s="153" t="str">
        <f>IF('C10 Entry Sheet'!$BS106="N"," ","0")</f>
        <v xml:space="preserve"> </v>
      </c>
      <c r="G91" s="156" t="str">
        <f ca="1">IF('C10 Entry Sheet'!$BS106="N"," ",CELL("contents",'C10 Entry Sheet'!$A106))</f>
        <v xml:space="preserve"> </v>
      </c>
      <c r="H91" s="157" t="str">
        <f ca="1">IF(($G91=" ")," ",VLOOKUP($G91,'C10 Entry Sheet'!$A$16:$K$1015,2,FALSE))</f>
        <v xml:space="preserve"> </v>
      </c>
      <c r="I91" s="157" t="str">
        <f ca="1">IF(($G91=" ")," ",VLOOKUP($G91,'C10 Entry Sheet'!$A$16:$K$1015,3,FALSE))</f>
        <v xml:space="preserve"> </v>
      </c>
      <c r="J91" s="153" t="str">
        <f ca="1">IF('C10 Entry Sheet'!$BS106="N"," ",CELL("contents",'C10 Entry Sheet'!$A106))</f>
        <v xml:space="preserve"> </v>
      </c>
      <c r="K91" s="158" t="str">
        <f ca="1">IF(($G91=" ")," ",VLOOKUP($G91,'C10 Entry Sheet'!$A$16:$K$1015,8,FALSE))</f>
        <v xml:space="preserve"> </v>
      </c>
      <c r="L91" s="110" t="str">
        <f ca="1">IF(($G91=" ")," ",(VLOOKUP($G91,'C10 Entry Sheet'!$A$16:$K$1015,11,FALSE)*100))</f>
        <v xml:space="preserve"> </v>
      </c>
      <c r="M91" s="159" t="str">
        <f ca="1">IF(($G91=" ")," ",VLOOKUP($G91,'C10 Entry Sheet'!$A$16:$K$1015,6,FALSE))</f>
        <v xml:space="preserve"> </v>
      </c>
      <c r="N91" s="159" t="str">
        <f ca="1">IF(($G91=" ")," ",VLOOKUP($G91,'C10 Entry Sheet'!$A$16:$K$1015,5,FALSE))</f>
        <v xml:space="preserve"> </v>
      </c>
    </row>
    <row r="92" spans="1:14">
      <c r="A92" s="153" t="str">
        <f>IF('C10 Entry Sheet'!$BS107="N"," ","R")</f>
        <v xml:space="preserve"> </v>
      </c>
      <c r="B92" s="153" t="str">
        <f>IF('C10 Entry Sheet'!$BS107="N"," ","00000000")</f>
        <v xml:space="preserve"> </v>
      </c>
      <c r="C92" s="154" t="str">
        <f ca="1">IF('C10 Entry Sheet'!$BS107="N"," ",CELL("contents",'C10 Entry Sheet'!$AH$10))</f>
        <v xml:space="preserve"> </v>
      </c>
      <c r="D92" s="153" t="str">
        <f ca="1">IF('C10 Entry Sheet'!$BS107="N"," ","000"&amp;IF(LEN('C10 Entry Sheet'!$C$5)&lt;=6,"000",REPT("0",3-(LEN('C10 Entry Sheet'!$C$5)-6))&amp;LEFT(CELL("contents",'C10 Entry Sheet'!$C$5),LEN('C10 Entry Sheet'!$C$5)-6)))</f>
        <v xml:space="preserve"> </v>
      </c>
      <c r="E92" s="155" t="str">
        <f ca="1">IF('C10 Entry Sheet'!$BS107="N"," ",IF(LEN('C10 Entry Sheet'!$C$5)&lt;=6,CELL("contents",'C10 Entry Sheet'!$C$5),RIGHT(CELL("contents",'C10 Entry Sheet'!$C$5),6)))</f>
        <v xml:space="preserve"> </v>
      </c>
      <c r="F92" s="153" t="str">
        <f>IF('C10 Entry Sheet'!$BS107="N"," ","0")</f>
        <v xml:space="preserve"> </v>
      </c>
      <c r="G92" s="156" t="str">
        <f ca="1">IF('C10 Entry Sheet'!$BS107="N"," ",CELL("contents",'C10 Entry Sheet'!$A107))</f>
        <v xml:space="preserve"> </v>
      </c>
      <c r="H92" s="157" t="str">
        <f ca="1">IF(($G92=" ")," ",VLOOKUP($G92,'C10 Entry Sheet'!$A$16:$K$1015,2,FALSE))</f>
        <v xml:space="preserve"> </v>
      </c>
      <c r="I92" s="157" t="str">
        <f ca="1">IF(($G92=" ")," ",VLOOKUP($G92,'C10 Entry Sheet'!$A$16:$K$1015,3,FALSE))</f>
        <v xml:space="preserve"> </v>
      </c>
      <c r="J92" s="153" t="str">
        <f ca="1">IF('C10 Entry Sheet'!$BS107="N"," ",CELL("contents",'C10 Entry Sheet'!$A107))</f>
        <v xml:space="preserve"> </v>
      </c>
      <c r="K92" s="158" t="str">
        <f ca="1">IF(($G92=" ")," ",VLOOKUP($G92,'C10 Entry Sheet'!$A$16:$K$1015,8,FALSE))</f>
        <v xml:space="preserve"> </v>
      </c>
      <c r="L92" s="110" t="str">
        <f ca="1">IF(($G92=" ")," ",(VLOOKUP($G92,'C10 Entry Sheet'!$A$16:$K$1015,11,FALSE)*100))</f>
        <v xml:space="preserve"> </v>
      </c>
      <c r="M92" s="159" t="str">
        <f ca="1">IF(($G92=" ")," ",VLOOKUP($G92,'C10 Entry Sheet'!$A$16:$K$1015,6,FALSE))</f>
        <v xml:space="preserve"> </v>
      </c>
      <c r="N92" s="159" t="str">
        <f ca="1">IF(($G92=" ")," ",VLOOKUP($G92,'C10 Entry Sheet'!$A$16:$K$1015,5,FALSE))</f>
        <v xml:space="preserve"> </v>
      </c>
    </row>
    <row r="93" spans="1:14">
      <c r="A93" s="153" t="str">
        <f>IF('C10 Entry Sheet'!$BS108="N"," ","R")</f>
        <v xml:space="preserve"> </v>
      </c>
      <c r="B93" s="153" t="str">
        <f>IF('C10 Entry Sheet'!$BS108="N"," ","00000000")</f>
        <v xml:space="preserve"> </v>
      </c>
      <c r="C93" s="154" t="str">
        <f ca="1">IF('C10 Entry Sheet'!$BS108="N"," ",CELL("contents",'C10 Entry Sheet'!$AH$10))</f>
        <v xml:space="preserve"> </v>
      </c>
      <c r="D93" s="153" t="str">
        <f ca="1">IF('C10 Entry Sheet'!$BS108="N"," ","000"&amp;IF(LEN('C10 Entry Sheet'!$C$5)&lt;=6,"000",REPT("0",3-(LEN('C10 Entry Sheet'!$C$5)-6))&amp;LEFT(CELL("contents",'C10 Entry Sheet'!$C$5),LEN('C10 Entry Sheet'!$C$5)-6)))</f>
        <v xml:space="preserve"> </v>
      </c>
      <c r="E93" s="155" t="str">
        <f ca="1">IF('C10 Entry Sheet'!$BS108="N"," ",IF(LEN('C10 Entry Sheet'!$C$5)&lt;=6,CELL("contents",'C10 Entry Sheet'!$C$5),RIGHT(CELL("contents",'C10 Entry Sheet'!$C$5),6)))</f>
        <v xml:space="preserve"> </v>
      </c>
      <c r="F93" s="153" t="str">
        <f>IF('C10 Entry Sheet'!$BS108="N"," ","0")</f>
        <v xml:space="preserve"> </v>
      </c>
      <c r="G93" s="156" t="str">
        <f ca="1">IF('C10 Entry Sheet'!$BS108="N"," ",CELL("contents",'C10 Entry Sheet'!$A108))</f>
        <v xml:space="preserve"> </v>
      </c>
      <c r="H93" s="157" t="str">
        <f ca="1">IF(($G93=" ")," ",VLOOKUP($G93,'C10 Entry Sheet'!$A$16:$K$1015,2,FALSE))</f>
        <v xml:space="preserve"> </v>
      </c>
      <c r="I93" s="157" t="str">
        <f ca="1">IF(($G93=" ")," ",VLOOKUP($G93,'C10 Entry Sheet'!$A$16:$K$1015,3,FALSE))</f>
        <v xml:space="preserve"> </v>
      </c>
      <c r="J93" s="153" t="str">
        <f ca="1">IF('C10 Entry Sheet'!$BS108="N"," ",CELL("contents",'C10 Entry Sheet'!$A108))</f>
        <v xml:space="preserve"> </v>
      </c>
      <c r="K93" s="158" t="str">
        <f ca="1">IF(($G93=" ")," ",VLOOKUP($G93,'C10 Entry Sheet'!$A$16:$K$1015,8,FALSE))</f>
        <v xml:space="preserve"> </v>
      </c>
      <c r="L93" s="110" t="str">
        <f ca="1">IF(($G93=" ")," ",(VLOOKUP($G93,'C10 Entry Sheet'!$A$16:$K$1015,11,FALSE)*100))</f>
        <v xml:space="preserve"> </v>
      </c>
      <c r="M93" s="159" t="str">
        <f ca="1">IF(($G93=" ")," ",VLOOKUP($G93,'C10 Entry Sheet'!$A$16:$K$1015,6,FALSE))</f>
        <v xml:space="preserve"> </v>
      </c>
      <c r="N93" s="159" t="str">
        <f ca="1">IF(($G93=" ")," ",VLOOKUP($G93,'C10 Entry Sheet'!$A$16:$K$1015,5,FALSE))</f>
        <v xml:space="preserve"> </v>
      </c>
    </row>
    <row r="94" spans="1:14">
      <c r="A94" s="153" t="str">
        <f>IF('C10 Entry Sheet'!$BS109="N"," ","R")</f>
        <v xml:space="preserve"> </v>
      </c>
      <c r="B94" s="153" t="str">
        <f>IF('C10 Entry Sheet'!$BS109="N"," ","00000000")</f>
        <v xml:space="preserve"> </v>
      </c>
      <c r="C94" s="154" t="str">
        <f ca="1">IF('C10 Entry Sheet'!$BS109="N"," ",CELL("contents",'C10 Entry Sheet'!$AH$10))</f>
        <v xml:space="preserve"> </v>
      </c>
      <c r="D94" s="153" t="str">
        <f ca="1">IF('C10 Entry Sheet'!$BS109="N"," ","000"&amp;IF(LEN('C10 Entry Sheet'!$C$5)&lt;=6,"000",REPT("0",3-(LEN('C10 Entry Sheet'!$C$5)-6))&amp;LEFT(CELL("contents",'C10 Entry Sheet'!$C$5),LEN('C10 Entry Sheet'!$C$5)-6)))</f>
        <v xml:space="preserve"> </v>
      </c>
      <c r="E94" s="155" t="str">
        <f ca="1">IF('C10 Entry Sheet'!$BS109="N"," ",IF(LEN('C10 Entry Sheet'!$C$5)&lt;=6,CELL("contents",'C10 Entry Sheet'!$C$5),RIGHT(CELL("contents",'C10 Entry Sheet'!$C$5),6)))</f>
        <v xml:space="preserve"> </v>
      </c>
      <c r="F94" s="153" t="str">
        <f>IF('C10 Entry Sheet'!$BS109="N"," ","0")</f>
        <v xml:space="preserve"> </v>
      </c>
      <c r="G94" s="156" t="str">
        <f ca="1">IF('C10 Entry Sheet'!$BS109="N"," ",CELL("contents",'C10 Entry Sheet'!$A109))</f>
        <v xml:space="preserve"> </v>
      </c>
      <c r="H94" s="157" t="str">
        <f ca="1">IF(($G94=" ")," ",VLOOKUP($G94,'C10 Entry Sheet'!$A$16:$K$1015,2,FALSE))</f>
        <v xml:space="preserve"> </v>
      </c>
      <c r="I94" s="157" t="str">
        <f ca="1">IF(($G94=" ")," ",VLOOKUP($G94,'C10 Entry Sheet'!$A$16:$K$1015,3,FALSE))</f>
        <v xml:space="preserve"> </v>
      </c>
      <c r="J94" s="153" t="str">
        <f ca="1">IF('C10 Entry Sheet'!$BS109="N"," ",CELL("contents",'C10 Entry Sheet'!$A109))</f>
        <v xml:space="preserve"> </v>
      </c>
      <c r="K94" s="158" t="str">
        <f ca="1">IF(($G94=" ")," ",VLOOKUP($G94,'C10 Entry Sheet'!$A$16:$K$1015,8,FALSE))</f>
        <v xml:space="preserve"> </v>
      </c>
      <c r="L94" s="110" t="str">
        <f ca="1">IF(($G94=" ")," ",(VLOOKUP($G94,'C10 Entry Sheet'!$A$16:$K$1015,11,FALSE)*100))</f>
        <v xml:space="preserve"> </v>
      </c>
      <c r="M94" s="159" t="str">
        <f ca="1">IF(($G94=" ")," ",VLOOKUP($G94,'C10 Entry Sheet'!$A$16:$K$1015,6,FALSE))</f>
        <v xml:space="preserve"> </v>
      </c>
      <c r="N94" s="159" t="str">
        <f ca="1">IF(($G94=" ")," ",VLOOKUP($G94,'C10 Entry Sheet'!$A$16:$K$1015,5,FALSE))</f>
        <v xml:space="preserve"> </v>
      </c>
    </row>
    <row r="95" spans="1:14">
      <c r="A95" s="153" t="str">
        <f>IF('C10 Entry Sheet'!$BS110="N"," ","R")</f>
        <v xml:space="preserve"> </v>
      </c>
      <c r="B95" s="153" t="str">
        <f>IF('C10 Entry Sheet'!$BS110="N"," ","00000000")</f>
        <v xml:space="preserve"> </v>
      </c>
      <c r="C95" s="154" t="str">
        <f ca="1">IF('C10 Entry Sheet'!$BS110="N"," ",CELL("contents",'C10 Entry Sheet'!$AH$10))</f>
        <v xml:space="preserve"> </v>
      </c>
      <c r="D95" s="153" t="str">
        <f ca="1">IF('C10 Entry Sheet'!$BS110="N"," ","000"&amp;IF(LEN('C10 Entry Sheet'!$C$5)&lt;=6,"000",REPT("0",3-(LEN('C10 Entry Sheet'!$C$5)-6))&amp;LEFT(CELL("contents",'C10 Entry Sheet'!$C$5),LEN('C10 Entry Sheet'!$C$5)-6)))</f>
        <v xml:space="preserve"> </v>
      </c>
      <c r="E95" s="155" t="str">
        <f ca="1">IF('C10 Entry Sheet'!$BS110="N"," ",IF(LEN('C10 Entry Sheet'!$C$5)&lt;=6,CELL("contents",'C10 Entry Sheet'!$C$5),RIGHT(CELL("contents",'C10 Entry Sheet'!$C$5),6)))</f>
        <v xml:space="preserve"> </v>
      </c>
      <c r="F95" s="153" t="str">
        <f>IF('C10 Entry Sheet'!$BS110="N"," ","0")</f>
        <v xml:space="preserve"> </v>
      </c>
      <c r="G95" s="156" t="str">
        <f ca="1">IF('C10 Entry Sheet'!$BS110="N"," ",CELL("contents",'C10 Entry Sheet'!$A110))</f>
        <v xml:space="preserve"> </v>
      </c>
      <c r="H95" s="157" t="str">
        <f ca="1">IF(($G95=" ")," ",VLOOKUP($G95,'C10 Entry Sheet'!$A$16:$K$1015,2,FALSE))</f>
        <v xml:space="preserve"> </v>
      </c>
      <c r="I95" s="157" t="str">
        <f ca="1">IF(($G95=" ")," ",VLOOKUP($G95,'C10 Entry Sheet'!$A$16:$K$1015,3,FALSE))</f>
        <v xml:space="preserve"> </v>
      </c>
      <c r="J95" s="153" t="str">
        <f ca="1">IF('C10 Entry Sheet'!$BS110="N"," ",CELL("contents",'C10 Entry Sheet'!$A110))</f>
        <v xml:space="preserve"> </v>
      </c>
      <c r="K95" s="158" t="str">
        <f ca="1">IF(($G95=" ")," ",VLOOKUP($G95,'C10 Entry Sheet'!$A$16:$K$1015,8,FALSE))</f>
        <v xml:space="preserve"> </v>
      </c>
      <c r="L95" s="110" t="str">
        <f ca="1">IF(($G95=" ")," ",(VLOOKUP($G95,'C10 Entry Sheet'!$A$16:$K$1015,11,FALSE)*100))</f>
        <v xml:space="preserve"> </v>
      </c>
      <c r="M95" s="159" t="str">
        <f ca="1">IF(($G95=" ")," ",VLOOKUP($G95,'C10 Entry Sheet'!$A$16:$K$1015,6,FALSE))</f>
        <v xml:space="preserve"> </v>
      </c>
      <c r="N95" s="159" t="str">
        <f ca="1">IF(($G95=" ")," ",VLOOKUP($G95,'C10 Entry Sheet'!$A$16:$K$1015,5,FALSE))</f>
        <v xml:space="preserve"> </v>
      </c>
    </row>
    <row r="96" spans="1:14">
      <c r="A96" s="153" t="str">
        <f>IF('C10 Entry Sheet'!$BS111="N"," ","R")</f>
        <v xml:space="preserve"> </v>
      </c>
      <c r="B96" s="153" t="str">
        <f>IF('C10 Entry Sheet'!$BS111="N"," ","00000000")</f>
        <v xml:space="preserve"> </v>
      </c>
      <c r="C96" s="154" t="str">
        <f ca="1">IF('C10 Entry Sheet'!$BS111="N"," ",CELL("contents",'C10 Entry Sheet'!$AH$10))</f>
        <v xml:space="preserve"> </v>
      </c>
      <c r="D96" s="153" t="str">
        <f ca="1">IF('C10 Entry Sheet'!$BS111="N"," ","000"&amp;IF(LEN('C10 Entry Sheet'!$C$5)&lt;=6,"000",REPT("0",3-(LEN('C10 Entry Sheet'!$C$5)-6))&amp;LEFT(CELL("contents",'C10 Entry Sheet'!$C$5),LEN('C10 Entry Sheet'!$C$5)-6)))</f>
        <v xml:space="preserve"> </v>
      </c>
      <c r="E96" s="155" t="str">
        <f ca="1">IF('C10 Entry Sheet'!$BS111="N"," ",IF(LEN('C10 Entry Sheet'!$C$5)&lt;=6,CELL("contents",'C10 Entry Sheet'!$C$5),RIGHT(CELL("contents",'C10 Entry Sheet'!$C$5),6)))</f>
        <v xml:space="preserve"> </v>
      </c>
      <c r="F96" s="153" t="str">
        <f>IF('C10 Entry Sheet'!$BS111="N"," ","0")</f>
        <v xml:space="preserve"> </v>
      </c>
      <c r="G96" s="156" t="str">
        <f ca="1">IF('C10 Entry Sheet'!$BS111="N"," ",CELL("contents",'C10 Entry Sheet'!$A111))</f>
        <v xml:space="preserve"> </v>
      </c>
      <c r="H96" s="157" t="str">
        <f ca="1">IF(($G96=" ")," ",VLOOKUP($G96,'C10 Entry Sheet'!$A$16:$K$1015,2,FALSE))</f>
        <v xml:space="preserve"> </v>
      </c>
      <c r="I96" s="157" t="str">
        <f ca="1">IF(($G96=" ")," ",VLOOKUP($G96,'C10 Entry Sheet'!$A$16:$K$1015,3,FALSE))</f>
        <v xml:space="preserve"> </v>
      </c>
      <c r="J96" s="153" t="str">
        <f ca="1">IF('C10 Entry Sheet'!$BS111="N"," ",CELL("contents",'C10 Entry Sheet'!$A111))</f>
        <v xml:space="preserve"> </v>
      </c>
      <c r="K96" s="158" t="str">
        <f ca="1">IF(($G96=" ")," ",VLOOKUP($G96,'C10 Entry Sheet'!$A$16:$K$1015,8,FALSE))</f>
        <v xml:space="preserve"> </v>
      </c>
      <c r="L96" s="110" t="str">
        <f ca="1">IF(($G96=" ")," ",(VLOOKUP($G96,'C10 Entry Sheet'!$A$16:$K$1015,11,FALSE)*100))</f>
        <v xml:space="preserve"> </v>
      </c>
      <c r="M96" s="159" t="str">
        <f ca="1">IF(($G96=" ")," ",VLOOKUP($G96,'C10 Entry Sheet'!$A$16:$K$1015,6,FALSE))</f>
        <v xml:space="preserve"> </v>
      </c>
      <c r="N96" s="159" t="str">
        <f ca="1">IF(($G96=" ")," ",VLOOKUP($G96,'C10 Entry Sheet'!$A$16:$K$1015,5,FALSE))</f>
        <v xml:space="preserve"> </v>
      </c>
    </row>
    <row r="97" spans="1:14">
      <c r="A97" s="153" t="str">
        <f>IF('C10 Entry Sheet'!$BS112="N"," ","R")</f>
        <v xml:space="preserve"> </v>
      </c>
      <c r="B97" s="153" t="str">
        <f>IF('C10 Entry Sheet'!$BS112="N"," ","00000000")</f>
        <v xml:space="preserve"> </v>
      </c>
      <c r="C97" s="154" t="str">
        <f ca="1">IF('C10 Entry Sheet'!$BS112="N"," ",CELL("contents",'C10 Entry Sheet'!$AH$10))</f>
        <v xml:space="preserve"> </v>
      </c>
      <c r="D97" s="153" t="str">
        <f ca="1">IF('C10 Entry Sheet'!$BS112="N"," ","000"&amp;IF(LEN('C10 Entry Sheet'!$C$5)&lt;=6,"000",REPT("0",3-(LEN('C10 Entry Sheet'!$C$5)-6))&amp;LEFT(CELL("contents",'C10 Entry Sheet'!$C$5),LEN('C10 Entry Sheet'!$C$5)-6)))</f>
        <v xml:space="preserve"> </v>
      </c>
      <c r="E97" s="155" t="str">
        <f ca="1">IF('C10 Entry Sheet'!$BS112="N"," ",IF(LEN('C10 Entry Sheet'!$C$5)&lt;=6,CELL("contents",'C10 Entry Sheet'!$C$5),RIGHT(CELL("contents",'C10 Entry Sheet'!$C$5),6)))</f>
        <v xml:space="preserve"> </v>
      </c>
      <c r="F97" s="153" t="str">
        <f>IF('C10 Entry Sheet'!$BS112="N"," ","0")</f>
        <v xml:space="preserve"> </v>
      </c>
      <c r="G97" s="156" t="str">
        <f ca="1">IF('C10 Entry Sheet'!$BS112="N"," ",CELL("contents",'C10 Entry Sheet'!$A112))</f>
        <v xml:space="preserve"> </v>
      </c>
      <c r="H97" s="157" t="str">
        <f ca="1">IF(($G97=" ")," ",VLOOKUP($G97,'C10 Entry Sheet'!$A$16:$K$1015,2,FALSE))</f>
        <v xml:space="preserve"> </v>
      </c>
      <c r="I97" s="157" t="str">
        <f ca="1">IF(($G97=" ")," ",VLOOKUP($G97,'C10 Entry Sheet'!$A$16:$K$1015,3,FALSE))</f>
        <v xml:space="preserve"> </v>
      </c>
      <c r="J97" s="153" t="str">
        <f ca="1">IF('C10 Entry Sheet'!$BS112="N"," ",CELL("contents",'C10 Entry Sheet'!$A112))</f>
        <v xml:space="preserve"> </v>
      </c>
      <c r="K97" s="158" t="str">
        <f ca="1">IF(($G97=" ")," ",VLOOKUP($G97,'C10 Entry Sheet'!$A$16:$K$1015,8,FALSE))</f>
        <v xml:space="preserve"> </v>
      </c>
      <c r="L97" s="110" t="str">
        <f ca="1">IF(($G97=" ")," ",(VLOOKUP($G97,'C10 Entry Sheet'!$A$16:$K$1015,11,FALSE)*100))</f>
        <v xml:space="preserve"> </v>
      </c>
      <c r="M97" s="159" t="str">
        <f ca="1">IF(($G97=" ")," ",VLOOKUP($G97,'C10 Entry Sheet'!$A$16:$K$1015,6,FALSE))</f>
        <v xml:space="preserve"> </v>
      </c>
      <c r="N97" s="159" t="str">
        <f ca="1">IF(($G97=" ")," ",VLOOKUP($G97,'C10 Entry Sheet'!$A$16:$K$1015,5,FALSE))</f>
        <v xml:space="preserve"> </v>
      </c>
    </row>
    <row r="98" spans="1:14">
      <c r="A98" s="153" t="str">
        <f>IF('C10 Entry Sheet'!$BS113="N"," ","R")</f>
        <v xml:space="preserve"> </v>
      </c>
      <c r="B98" s="153" t="str">
        <f>IF('C10 Entry Sheet'!$BS113="N"," ","00000000")</f>
        <v xml:space="preserve"> </v>
      </c>
      <c r="C98" s="154" t="str">
        <f ca="1">IF('C10 Entry Sheet'!$BS113="N"," ",CELL("contents",'C10 Entry Sheet'!$AH$10))</f>
        <v xml:space="preserve"> </v>
      </c>
      <c r="D98" s="153" t="str">
        <f ca="1">IF('C10 Entry Sheet'!$BS113="N"," ","000"&amp;IF(LEN('C10 Entry Sheet'!$C$5)&lt;=6,"000",REPT("0",3-(LEN('C10 Entry Sheet'!$C$5)-6))&amp;LEFT(CELL("contents",'C10 Entry Sheet'!$C$5),LEN('C10 Entry Sheet'!$C$5)-6)))</f>
        <v xml:space="preserve"> </v>
      </c>
      <c r="E98" s="155" t="str">
        <f ca="1">IF('C10 Entry Sheet'!$BS113="N"," ",IF(LEN('C10 Entry Sheet'!$C$5)&lt;=6,CELL("contents",'C10 Entry Sheet'!$C$5),RIGHT(CELL("contents",'C10 Entry Sheet'!$C$5),6)))</f>
        <v xml:space="preserve"> </v>
      </c>
      <c r="F98" s="153" t="str">
        <f>IF('C10 Entry Sheet'!$BS113="N"," ","0")</f>
        <v xml:space="preserve"> </v>
      </c>
      <c r="G98" s="156" t="str">
        <f ca="1">IF('C10 Entry Sheet'!$BS113="N"," ",CELL("contents",'C10 Entry Sheet'!$A113))</f>
        <v xml:space="preserve"> </v>
      </c>
      <c r="H98" s="157" t="str">
        <f ca="1">IF(($G98=" ")," ",VLOOKUP($G98,'C10 Entry Sheet'!$A$16:$K$1015,2,FALSE))</f>
        <v xml:space="preserve"> </v>
      </c>
      <c r="I98" s="157" t="str">
        <f ca="1">IF(($G98=" ")," ",VLOOKUP($G98,'C10 Entry Sheet'!$A$16:$K$1015,3,FALSE))</f>
        <v xml:space="preserve"> </v>
      </c>
      <c r="J98" s="153" t="str">
        <f ca="1">IF('C10 Entry Sheet'!$BS113="N"," ",CELL("contents",'C10 Entry Sheet'!$A113))</f>
        <v xml:space="preserve"> </v>
      </c>
      <c r="K98" s="158" t="str">
        <f ca="1">IF(($G98=" ")," ",VLOOKUP($G98,'C10 Entry Sheet'!$A$16:$K$1015,8,FALSE))</f>
        <v xml:space="preserve"> </v>
      </c>
      <c r="L98" s="110" t="str">
        <f ca="1">IF(($G98=" ")," ",(VLOOKUP($G98,'C10 Entry Sheet'!$A$16:$K$1015,11,FALSE)*100))</f>
        <v xml:space="preserve"> </v>
      </c>
      <c r="M98" s="159" t="str">
        <f ca="1">IF(($G98=" ")," ",VLOOKUP($G98,'C10 Entry Sheet'!$A$16:$K$1015,6,FALSE))</f>
        <v xml:space="preserve"> </v>
      </c>
      <c r="N98" s="159" t="str">
        <f ca="1">IF(($G98=" ")," ",VLOOKUP($G98,'C10 Entry Sheet'!$A$16:$K$1015,5,FALSE))</f>
        <v xml:space="preserve"> </v>
      </c>
    </row>
    <row r="99" spans="1:14">
      <c r="A99" s="153" t="str">
        <f>IF('C10 Entry Sheet'!$BS114="N"," ","R")</f>
        <v xml:space="preserve"> </v>
      </c>
      <c r="B99" s="153" t="str">
        <f>IF('C10 Entry Sheet'!$BS114="N"," ","00000000")</f>
        <v xml:space="preserve"> </v>
      </c>
      <c r="C99" s="154" t="str">
        <f ca="1">IF('C10 Entry Sheet'!$BS114="N"," ",CELL("contents",'C10 Entry Sheet'!$AH$10))</f>
        <v xml:space="preserve"> </v>
      </c>
      <c r="D99" s="153" t="str">
        <f ca="1">IF('C10 Entry Sheet'!$BS114="N"," ","000"&amp;IF(LEN('C10 Entry Sheet'!$C$5)&lt;=6,"000",REPT("0",3-(LEN('C10 Entry Sheet'!$C$5)-6))&amp;LEFT(CELL("contents",'C10 Entry Sheet'!$C$5),LEN('C10 Entry Sheet'!$C$5)-6)))</f>
        <v xml:space="preserve"> </v>
      </c>
      <c r="E99" s="155" t="str">
        <f ca="1">IF('C10 Entry Sheet'!$BS114="N"," ",IF(LEN('C10 Entry Sheet'!$C$5)&lt;=6,CELL("contents",'C10 Entry Sheet'!$C$5),RIGHT(CELL("contents",'C10 Entry Sheet'!$C$5),6)))</f>
        <v xml:space="preserve"> </v>
      </c>
      <c r="F99" s="153" t="str">
        <f>IF('C10 Entry Sheet'!$BS114="N"," ","0")</f>
        <v xml:space="preserve"> </v>
      </c>
      <c r="G99" s="156" t="str">
        <f ca="1">IF('C10 Entry Sheet'!$BS114="N"," ",CELL("contents",'C10 Entry Sheet'!$A114))</f>
        <v xml:space="preserve"> </v>
      </c>
      <c r="H99" s="157" t="str">
        <f ca="1">IF(($G99=" ")," ",VLOOKUP($G99,'C10 Entry Sheet'!$A$16:$K$1015,2,FALSE))</f>
        <v xml:space="preserve"> </v>
      </c>
      <c r="I99" s="157" t="str">
        <f ca="1">IF(($G99=" ")," ",VLOOKUP($G99,'C10 Entry Sheet'!$A$16:$K$1015,3,FALSE))</f>
        <v xml:space="preserve"> </v>
      </c>
      <c r="J99" s="153" t="str">
        <f ca="1">IF('C10 Entry Sheet'!$BS114="N"," ",CELL("contents",'C10 Entry Sheet'!$A114))</f>
        <v xml:space="preserve"> </v>
      </c>
      <c r="K99" s="158" t="str">
        <f ca="1">IF(($G99=" ")," ",VLOOKUP($G99,'C10 Entry Sheet'!$A$16:$K$1015,8,FALSE))</f>
        <v xml:space="preserve"> </v>
      </c>
      <c r="L99" s="110" t="str">
        <f ca="1">IF(($G99=" ")," ",(VLOOKUP($G99,'C10 Entry Sheet'!$A$16:$K$1015,11,FALSE)*100))</f>
        <v xml:space="preserve"> </v>
      </c>
      <c r="M99" s="159" t="str">
        <f ca="1">IF(($G99=" ")," ",VLOOKUP($G99,'C10 Entry Sheet'!$A$16:$K$1015,6,FALSE))</f>
        <v xml:space="preserve"> </v>
      </c>
      <c r="N99" s="159" t="str">
        <f ca="1">IF(($G99=" ")," ",VLOOKUP($G99,'C10 Entry Sheet'!$A$16:$K$1015,5,FALSE))</f>
        <v xml:space="preserve"> </v>
      </c>
    </row>
    <row r="100" spans="1:14">
      <c r="A100" s="153" t="str">
        <f>IF('C10 Entry Sheet'!$BS115="N"," ","R")</f>
        <v xml:space="preserve"> </v>
      </c>
      <c r="B100" s="153" t="str">
        <f>IF('C10 Entry Sheet'!$BS115="N"," ","00000000")</f>
        <v xml:space="preserve"> </v>
      </c>
      <c r="C100" s="154" t="str">
        <f ca="1">IF('C10 Entry Sheet'!$BS115="N"," ",CELL("contents",'C10 Entry Sheet'!$AH$10))</f>
        <v xml:space="preserve"> </v>
      </c>
      <c r="D100" s="153" t="str">
        <f ca="1">IF('C10 Entry Sheet'!$BS115="N"," ","000"&amp;IF(LEN('C10 Entry Sheet'!$C$5)&lt;=6,"000",REPT("0",3-(LEN('C10 Entry Sheet'!$C$5)-6))&amp;LEFT(CELL("contents",'C10 Entry Sheet'!$C$5),LEN('C10 Entry Sheet'!$C$5)-6)))</f>
        <v xml:space="preserve"> </v>
      </c>
      <c r="E100" s="155" t="str">
        <f ca="1">IF('C10 Entry Sheet'!$BS115="N"," ",IF(LEN('C10 Entry Sheet'!$C$5)&lt;=6,CELL("contents",'C10 Entry Sheet'!$C$5),RIGHT(CELL("contents",'C10 Entry Sheet'!$C$5),6)))</f>
        <v xml:space="preserve"> </v>
      </c>
      <c r="F100" s="153" t="str">
        <f>IF('C10 Entry Sheet'!$BS115="N"," ","0")</f>
        <v xml:space="preserve"> </v>
      </c>
      <c r="G100" s="156" t="str">
        <f ca="1">IF('C10 Entry Sheet'!$BS115="N"," ",CELL("contents",'C10 Entry Sheet'!$A115))</f>
        <v xml:space="preserve"> </v>
      </c>
      <c r="H100" s="157" t="str">
        <f ca="1">IF(($G100=" ")," ",VLOOKUP($G100,'C10 Entry Sheet'!$A$16:$K$1015,2,FALSE))</f>
        <v xml:space="preserve"> </v>
      </c>
      <c r="I100" s="157" t="str">
        <f ca="1">IF(($G100=" ")," ",VLOOKUP($G100,'C10 Entry Sheet'!$A$16:$K$1015,3,FALSE))</f>
        <v xml:space="preserve"> </v>
      </c>
      <c r="J100" s="153" t="str">
        <f ca="1">IF('C10 Entry Sheet'!$BS115="N"," ",CELL("contents",'C10 Entry Sheet'!$A115))</f>
        <v xml:space="preserve"> </v>
      </c>
      <c r="K100" s="158" t="str">
        <f ca="1">IF(($G100=" ")," ",VLOOKUP($G100,'C10 Entry Sheet'!$A$16:$K$1015,8,FALSE))</f>
        <v xml:space="preserve"> </v>
      </c>
      <c r="L100" s="110" t="str">
        <f ca="1">IF(($G100=" ")," ",(VLOOKUP($G100,'C10 Entry Sheet'!$A$16:$K$1015,11,FALSE)*100))</f>
        <v xml:space="preserve"> </v>
      </c>
      <c r="M100" s="159" t="str">
        <f ca="1">IF(($G100=" ")," ",VLOOKUP($G100,'C10 Entry Sheet'!$A$16:$K$1015,6,FALSE))</f>
        <v xml:space="preserve"> </v>
      </c>
      <c r="N100" s="159" t="str">
        <f ca="1">IF(($G100=" ")," ",VLOOKUP($G100,'C10 Entry Sheet'!$A$16:$K$1015,5,FALSE))</f>
        <v xml:space="preserve"> </v>
      </c>
    </row>
    <row r="101" spans="1:14">
      <c r="A101" s="153" t="str">
        <f>IF('C10 Entry Sheet'!$BS116="N"," ","R")</f>
        <v xml:space="preserve"> </v>
      </c>
      <c r="B101" s="153" t="str">
        <f>IF('C10 Entry Sheet'!$BS116="N"," ","00000000")</f>
        <v xml:space="preserve"> </v>
      </c>
      <c r="C101" s="154" t="str">
        <f ca="1">IF('C10 Entry Sheet'!$BS116="N"," ",CELL("contents",'C10 Entry Sheet'!$AH$10))</f>
        <v xml:space="preserve"> </v>
      </c>
      <c r="D101" s="153" t="str">
        <f ca="1">IF('C10 Entry Sheet'!$BS116="N"," ","000"&amp;IF(LEN('C10 Entry Sheet'!$C$5)&lt;=6,"000",REPT("0",3-(LEN('C10 Entry Sheet'!$C$5)-6))&amp;LEFT(CELL("contents",'C10 Entry Sheet'!$C$5),LEN('C10 Entry Sheet'!$C$5)-6)))</f>
        <v xml:space="preserve"> </v>
      </c>
      <c r="E101" s="155" t="str">
        <f ca="1">IF('C10 Entry Sheet'!$BS116="N"," ",IF(LEN('C10 Entry Sheet'!$C$5)&lt;=6,CELL("contents",'C10 Entry Sheet'!$C$5),RIGHT(CELL("contents",'C10 Entry Sheet'!$C$5),6)))</f>
        <v xml:space="preserve"> </v>
      </c>
      <c r="F101" s="153" t="str">
        <f>IF('C10 Entry Sheet'!$BS116="N"," ","0")</f>
        <v xml:space="preserve"> </v>
      </c>
      <c r="G101" s="156" t="str">
        <f ca="1">IF('C10 Entry Sheet'!$BS116="N"," ",CELL("contents",'C10 Entry Sheet'!$A116))</f>
        <v xml:space="preserve"> </v>
      </c>
      <c r="H101" s="157" t="str">
        <f ca="1">IF(($G101=" ")," ",VLOOKUP($G101,'C10 Entry Sheet'!$A$16:$K$1015,2,FALSE))</f>
        <v xml:space="preserve"> </v>
      </c>
      <c r="I101" s="157" t="str">
        <f ca="1">IF(($G101=" ")," ",VLOOKUP($G101,'C10 Entry Sheet'!$A$16:$K$1015,3,FALSE))</f>
        <v xml:space="preserve"> </v>
      </c>
      <c r="J101" s="153" t="str">
        <f ca="1">IF('C10 Entry Sheet'!$BS116="N"," ",CELL("contents",'C10 Entry Sheet'!$A116))</f>
        <v xml:space="preserve"> </v>
      </c>
      <c r="K101" s="158" t="str">
        <f ca="1">IF(($G101=" ")," ",VLOOKUP($G101,'C10 Entry Sheet'!$A$16:$K$1015,8,FALSE))</f>
        <v xml:space="preserve"> </v>
      </c>
      <c r="L101" s="110" t="str">
        <f ca="1">IF(($G101=" ")," ",(VLOOKUP($G101,'C10 Entry Sheet'!$A$16:$K$1015,11,FALSE)*100))</f>
        <v xml:space="preserve"> </v>
      </c>
      <c r="M101" s="159" t="str">
        <f ca="1">IF(($G101=" ")," ",VLOOKUP($G101,'C10 Entry Sheet'!$A$16:$K$1015,6,FALSE))</f>
        <v xml:space="preserve"> </v>
      </c>
      <c r="N101" s="159" t="str">
        <f ca="1">IF(($G101=" ")," ",VLOOKUP($G101,'C10 Entry Sheet'!$A$16:$K$1015,5,FALSE))</f>
        <v xml:space="preserve"> </v>
      </c>
    </row>
    <row r="102" spans="1:14">
      <c r="A102" s="153" t="str">
        <f>IF('C10 Entry Sheet'!$BS117="N"," ","R")</f>
        <v xml:space="preserve"> </v>
      </c>
      <c r="B102" s="153" t="str">
        <f>IF('C10 Entry Sheet'!$BS117="N"," ","00000000")</f>
        <v xml:space="preserve"> </v>
      </c>
      <c r="C102" s="154" t="str">
        <f ca="1">IF('C10 Entry Sheet'!$BS117="N"," ",CELL("contents",'C10 Entry Sheet'!$AH$10))</f>
        <v xml:space="preserve"> </v>
      </c>
      <c r="D102" s="153" t="str">
        <f ca="1">IF('C10 Entry Sheet'!$BS117="N"," ","000"&amp;IF(LEN('C10 Entry Sheet'!$C$5)&lt;=6,"000",REPT("0",3-(LEN('C10 Entry Sheet'!$C$5)-6))&amp;LEFT(CELL("contents",'C10 Entry Sheet'!$C$5),LEN('C10 Entry Sheet'!$C$5)-6)))</f>
        <v xml:space="preserve"> </v>
      </c>
      <c r="E102" s="155" t="str">
        <f ca="1">IF('C10 Entry Sheet'!$BS117="N"," ",IF(LEN('C10 Entry Sheet'!$C$5)&lt;=6,CELL("contents",'C10 Entry Sheet'!$C$5),RIGHT(CELL("contents",'C10 Entry Sheet'!$C$5),6)))</f>
        <v xml:space="preserve"> </v>
      </c>
      <c r="F102" s="153" t="str">
        <f>IF('C10 Entry Sheet'!$BS117="N"," ","0")</f>
        <v xml:space="preserve"> </v>
      </c>
      <c r="G102" s="156" t="str">
        <f ca="1">IF('C10 Entry Sheet'!$BS117="N"," ",CELL("contents",'C10 Entry Sheet'!$A117))</f>
        <v xml:space="preserve"> </v>
      </c>
      <c r="H102" s="157" t="str">
        <f ca="1">IF(($G102=" ")," ",VLOOKUP($G102,'C10 Entry Sheet'!$A$16:$K$1015,2,FALSE))</f>
        <v xml:space="preserve"> </v>
      </c>
      <c r="I102" s="157" t="str">
        <f ca="1">IF(($G102=" ")," ",VLOOKUP($G102,'C10 Entry Sheet'!$A$16:$K$1015,3,FALSE))</f>
        <v xml:space="preserve"> </v>
      </c>
      <c r="J102" s="153" t="str">
        <f ca="1">IF('C10 Entry Sheet'!$BS117="N"," ",CELL("contents",'C10 Entry Sheet'!$A117))</f>
        <v xml:space="preserve"> </v>
      </c>
      <c r="K102" s="158" t="str">
        <f ca="1">IF(($G102=" ")," ",VLOOKUP($G102,'C10 Entry Sheet'!$A$16:$K$1015,8,FALSE))</f>
        <v xml:space="preserve"> </v>
      </c>
      <c r="L102" s="110" t="str">
        <f ca="1">IF(($G102=" ")," ",(VLOOKUP($G102,'C10 Entry Sheet'!$A$16:$K$1015,11,FALSE)*100))</f>
        <v xml:space="preserve"> </v>
      </c>
      <c r="M102" s="159" t="str">
        <f ca="1">IF(($G102=" ")," ",VLOOKUP($G102,'C10 Entry Sheet'!$A$16:$K$1015,6,FALSE))</f>
        <v xml:space="preserve"> </v>
      </c>
      <c r="N102" s="159" t="str">
        <f ca="1">IF(($G102=" ")," ",VLOOKUP($G102,'C10 Entry Sheet'!$A$16:$K$1015,5,FALSE))</f>
        <v xml:space="preserve"> </v>
      </c>
    </row>
    <row r="103" spans="1:14">
      <c r="A103" s="153" t="str">
        <f>IF('C10 Entry Sheet'!$BS118="N"," ","R")</f>
        <v xml:space="preserve"> </v>
      </c>
      <c r="B103" s="153" t="str">
        <f>IF('C10 Entry Sheet'!$BS118="N"," ","00000000")</f>
        <v xml:space="preserve"> </v>
      </c>
      <c r="C103" s="154" t="str">
        <f ca="1">IF('C10 Entry Sheet'!$BS118="N"," ",CELL("contents",'C10 Entry Sheet'!$AH$10))</f>
        <v xml:space="preserve"> </v>
      </c>
      <c r="D103" s="153" t="str">
        <f ca="1">IF('C10 Entry Sheet'!$BS118="N"," ","000"&amp;IF(LEN('C10 Entry Sheet'!$C$5)&lt;=6,"000",REPT("0",3-(LEN('C10 Entry Sheet'!$C$5)-6))&amp;LEFT(CELL("contents",'C10 Entry Sheet'!$C$5),LEN('C10 Entry Sheet'!$C$5)-6)))</f>
        <v xml:space="preserve"> </v>
      </c>
      <c r="E103" s="155" t="str">
        <f ca="1">IF('C10 Entry Sheet'!$BS118="N"," ",IF(LEN('C10 Entry Sheet'!$C$5)&lt;=6,CELL("contents",'C10 Entry Sheet'!$C$5),RIGHT(CELL("contents",'C10 Entry Sheet'!$C$5),6)))</f>
        <v xml:space="preserve"> </v>
      </c>
      <c r="F103" s="153" t="str">
        <f>IF('C10 Entry Sheet'!$BS118="N"," ","0")</f>
        <v xml:space="preserve"> </v>
      </c>
      <c r="G103" s="156" t="str">
        <f ca="1">IF('C10 Entry Sheet'!$BS118="N"," ",CELL("contents",'C10 Entry Sheet'!$A118))</f>
        <v xml:space="preserve"> </v>
      </c>
      <c r="H103" s="157" t="str">
        <f ca="1">IF(($G103=" ")," ",VLOOKUP($G103,'C10 Entry Sheet'!$A$16:$K$1015,2,FALSE))</f>
        <v xml:space="preserve"> </v>
      </c>
      <c r="I103" s="157" t="str">
        <f ca="1">IF(($G103=" ")," ",VLOOKUP($G103,'C10 Entry Sheet'!$A$16:$K$1015,3,FALSE))</f>
        <v xml:space="preserve"> </v>
      </c>
      <c r="J103" s="153" t="str">
        <f ca="1">IF('C10 Entry Sheet'!$BS118="N"," ",CELL("contents",'C10 Entry Sheet'!$A118))</f>
        <v xml:space="preserve"> </v>
      </c>
      <c r="K103" s="158" t="str">
        <f ca="1">IF(($G103=" ")," ",VLOOKUP($G103,'C10 Entry Sheet'!$A$16:$K$1015,8,FALSE))</f>
        <v xml:space="preserve"> </v>
      </c>
      <c r="L103" s="110" t="str">
        <f ca="1">IF(($G103=" ")," ",(VLOOKUP($G103,'C10 Entry Sheet'!$A$16:$K$1015,11,FALSE)*100))</f>
        <v xml:space="preserve"> </v>
      </c>
      <c r="M103" s="159" t="str">
        <f ca="1">IF(($G103=" ")," ",VLOOKUP($G103,'C10 Entry Sheet'!$A$16:$K$1015,6,FALSE))</f>
        <v xml:space="preserve"> </v>
      </c>
      <c r="N103" s="159" t="str">
        <f ca="1">IF(($G103=" ")," ",VLOOKUP($G103,'C10 Entry Sheet'!$A$16:$K$1015,5,FALSE))</f>
        <v xml:space="preserve"> </v>
      </c>
    </row>
    <row r="104" spans="1:14">
      <c r="A104" s="153" t="str">
        <f>IF('C10 Entry Sheet'!$BS119="N"," ","R")</f>
        <v xml:space="preserve"> </v>
      </c>
      <c r="B104" s="153" t="str">
        <f>IF('C10 Entry Sheet'!$BS119="N"," ","00000000")</f>
        <v xml:space="preserve"> </v>
      </c>
      <c r="C104" s="154" t="str">
        <f ca="1">IF('C10 Entry Sheet'!$BS119="N"," ",CELL("contents",'C10 Entry Sheet'!$AH$10))</f>
        <v xml:space="preserve"> </v>
      </c>
      <c r="D104" s="153" t="str">
        <f ca="1">IF('C10 Entry Sheet'!$BS119="N"," ","000"&amp;IF(LEN('C10 Entry Sheet'!$C$5)&lt;=6,"000",REPT("0",3-(LEN('C10 Entry Sheet'!$C$5)-6))&amp;LEFT(CELL("contents",'C10 Entry Sheet'!$C$5),LEN('C10 Entry Sheet'!$C$5)-6)))</f>
        <v xml:space="preserve"> </v>
      </c>
      <c r="E104" s="155" t="str">
        <f ca="1">IF('C10 Entry Sheet'!$BS119="N"," ",IF(LEN('C10 Entry Sheet'!$C$5)&lt;=6,CELL("contents",'C10 Entry Sheet'!$C$5),RIGHT(CELL("contents",'C10 Entry Sheet'!$C$5),6)))</f>
        <v xml:space="preserve"> </v>
      </c>
      <c r="F104" s="153" t="str">
        <f>IF('C10 Entry Sheet'!$BS119="N"," ","0")</f>
        <v xml:space="preserve"> </v>
      </c>
      <c r="G104" s="156" t="str">
        <f ca="1">IF('C10 Entry Sheet'!$BS119="N"," ",CELL("contents",'C10 Entry Sheet'!$A119))</f>
        <v xml:space="preserve"> </v>
      </c>
      <c r="H104" s="157" t="str">
        <f ca="1">IF(($G104=" ")," ",VLOOKUP($G104,'C10 Entry Sheet'!$A$16:$K$1015,2,FALSE))</f>
        <v xml:space="preserve"> </v>
      </c>
      <c r="I104" s="157" t="str">
        <f ca="1">IF(($G104=" ")," ",VLOOKUP($G104,'C10 Entry Sheet'!$A$16:$K$1015,3,FALSE))</f>
        <v xml:space="preserve"> </v>
      </c>
      <c r="J104" s="153" t="str">
        <f ca="1">IF('C10 Entry Sheet'!$BS119="N"," ",CELL("contents",'C10 Entry Sheet'!$A119))</f>
        <v xml:space="preserve"> </v>
      </c>
      <c r="K104" s="158" t="str">
        <f ca="1">IF(($G104=" ")," ",VLOOKUP($G104,'C10 Entry Sheet'!$A$16:$K$1015,8,FALSE))</f>
        <v xml:space="preserve"> </v>
      </c>
      <c r="L104" s="110" t="str">
        <f ca="1">IF(($G104=" ")," ",(VLOOKUP($G104,'C10 Entry Sheet'!$A$16:$K$1015,11,FALSE)*100))</f>
        <v xml:space="preserve"> </v>
      </c>
      <c r="M104" s="159" t="str">
        <f ca="1">IF(($G104=" ")," ",VLOOKUP($G104,'C10 Entry Sheet'!$A$16:$K$1015,6,FALSE))</f>
        <v xml:space="preserve"> </v>
      </c>
      <c r="N104" s="159" t="str">
        <f ca="1">IF(($G104=" ")," ",VLOOKUP($G104,'C10 Entry Sheet'!$A$16:$K$1015,5,FALSE))</f>
        <v xml:space="preserve"> </v>
      </c>
    </row>
    <row r="105" spans="1:14">
      <c r="A105" s="153" t="str">
        <f>IF('C10 Entry Sheet'!$BS120="N"," ","R")</f>
        <v xml:space="preserve"> </v>
      </c>
      <c r="B105" s="153" t="str">
        <f>IF('C10 Entry Sheet'!$BS120="N"," ","00000000")</f>
        <v xml:space="preserve"> </v>
      </c>
      <c r="C105" s="154" t="str">
        <f ca="1">IF('C10 Entry Sheet'!$BS120="N"," ",CELL("contents",'C10 Entry Sheet'!$AH$10))</f>
        <v xml:space="preserve"> </v>
      </c>
      <c r="D105" s="153" t="str">
        <f ca="1">IF('C10 Entry Sheet'!$BS120="N"," ","000"&amp;IF(LEN('C10 Entry Sheet'!$C$5)&lt;=6,"000",REPT("0",3-(LEN('C10 Entry Sheet'!$C$5)-6))&amp;LEFT(CELL("contents",'C10 Entry Sheet'!$C$5),LEN('C10 Entry Sheet'!$C$5)-6)))</f>
        <v xml:space="preserve"> </v>
      </c>
      <c r="E105" s="155" t="str">
        <f ca="1">IF('C10 Entry Sheet'!$BS120="N"," ",IF(LEN('C10 Entry Sheet'!$C$5)&lt;=6,CELL("contents",'C10 Entry Sheet'!$C$5),RIGHT(CELL("contents",'C10 Entry Sheet'!$C$5),6)))</f>
        <v xml:space="preserve"> </v>
      </c>
      <c r="F105" s="153" t="str">
        <f>IF('C10 Entry Sheet'!$BS120="N"," ","0")</f>
        <v xml:space="preserve"> </v>
      </c>
      <c r="G105" s="156" t="str">
        <f ca="1">IF('C10 Entry Sheet'!$BS120="N"," ",CELL("contents",'C10 Entry Sheet'!$A120))</f>
        <v xml:space="preserve"> </v>
      </c>
      <c r="H105" s="157" t="str">
        <f ca="1">IF(($G105=" ")," ",VLOOKUP($G105,'C10 Entry Sheet'!$A$16:$K$1015,2,FALSE))</f>
        <v xml:space="preserve"> </v>
      </c>
      <c r="I105" s="157" t="str">
        <f ca="1">IF(($G105=" ")," ",VLOOKUP($G105,'C10 Entry Sheet'!$A$16:$K$1015,3,FALSE))</f>
        <v xml:space="preserve"> </v>
      </c>
      <c r="J105" s="153" t="str">
        <f ca="1">IF('C10 Entry Sheet'!$BS120="N"," ",CELL("contents",'C10 Entry Sheet'!$A120))</f>
        <v xml:space="preserve"> </v>
      </c>
      <c r="K105" s="158" t="str">
        <f ca="1">IF(($G105=" ")," ",VLOOKUP($G105,'C10 Entry Sheet'!$A$16:$K$1015,8,FALSE))</f>
        <v xml:space="preserve"> </v>
      </c>
      <c r="L105" s="110" t="str">
        <f ca="1">IF(($G105=" ")," ",(VLOOKUP($G105,'C10 Entry Sheet'!$A$16:$K$1015,11,FALSE)*100))</f>
        <v xml:space="preserve"> </v>
      </c>
      <c r="M105" s="159" t="str">
        <f ca="1">IF(($G105=" ")," ",VLOOKUP($G105,'C10 Entry Sheet'!$A$16:$K$1015,6,FALSE))</f>
        <v xml:space="preserve"> </v>
      </c>
      <c r="N105" s="159" t="str">
        <f ca="1">IF(($G105=" ")," ",VLOOKUP($G105,'C10 Entry Sheet'!$A$16:$K$1015,5,FALSE))</f>
        <v xml:space="preserve"> </v>
      </c>
    </row>
    <row r="106" spans="1:14">
      <c r="A106" s="153" t="str">
        <f>IF('C10 Entry Sheet'!$BS121="N"," ","R")</f>
        <v xml:space="preserve"> </v>
      </c>
      <c r="B106" s="153" t="str">
        <f>IF('C10 Entry Sheet'!$BS121="N"," ","00000000")</f>
        <v xml:space="preserve"> </v>
      </c>
      <c r="C106" s="154" t="str">
        <f ca="1">IF('C10 Entry Sheet'!$BS121="N"," ",CELL("contents",'C10 Entry Sheet'!$AH$10))</f>
        <v xml:space="preserve"> </v>
      </c>
      <c r="D106" s="153" t="str">
        <f ca="1">IF('C10 Entry Sheet'!$BS121="N"," ","000"&amp;IF(LEN('C10 Entry Sheet'!$C$5)&lt;=6,"000",REPT("0",3-(LEN('C10 Entry Sheet'!$C$5)-6))&amp;LEFT(CELL("contents",'C10 Entry Sheet'!$C$5),LEN('C10 Entry Sheet'!$C$5)-6)))</f>
        <v xml:space="preserve"> </v>
      </c>
      <c r="E106" s="155" t="str">
        <f ca="1">IF('C10 Entry Sheet'!$BS121="N"," ",IF(LEN('C10 Entry Sheet'!$C$5)&lt;=6,CELL("contents",'C10 Entry Sheet'!$C$5),RIGHT(CELL("contents",'C10 Entry Sheet'!$C$5),6)))</f>
        <v xml:space="preserve"> </v>
      </c>
      <c r="F106" s="153" t="str">
        <f>IF('C10 Entry Sheet'!$BS121="N"," ","0")</f>
        <v xml:space="preserve"> </v>
      </c>
      <c r="G106" s="156" t="str">
        <f ca="1">IF('C10 Entry Sheet'!$BS121="N"," ",CELL("contents",'C10 Entry Sheet'!$A121))</f>
        <v xml:space="preserve"> </v>
      </c>
      <c r="H106" s="157" t="str">
        <f ca="1">IF(($G106=" ")," ",VLOOKUP($G106,'C10 Entry Sheet'!$A$16:$K$1015,2,FALSE))</f>
        <v xml:space="preserve"> </v>
      </c>
      <c r="I106" s="157" t="str">
        <f ca="1">IF(($G106=" ")," ",VLOOKUP($G106,'C10 Entry Sheet'!$A$16:$K$1015,3,FALSE))</f>
        <v xml:space="preserve"> </v>
      </c>
      <c r="J106" s="153" t="str">
        <f ca="1">IF('C10 Entry Sheet'!$BS121="N"," ",CELL("contents",'C10 Entry Sheet'!$A121))</f>
        <v xml:space="preserve"> </v>
      </c>
      <c r="K106" s="158" t="str">
        <f ca="1">IF(($G106=" ")," ",VLOOKUP($G106,'C10 Entry Sheet'!$A$16:$K$1015,8,FALSE))</f>
        <v xml:space="preserve"> </v>
      </c>
      <c r="L106" s="110" t="str">
        <f ca="1">IF(($G106=" ")," ",(VLOOKUP($G106,'C10 Entry Sheet'!$A$16:$K$1015,11,FALSE)*100))</f>
        <v xml:space="preserve"> </v>
      </c>
      <c r="M106" s="159" t="str">
        <f ca="1">IF(($G106=" ")," ",VLOOKUP($G106,'C10 Entry Sheet'!$A$16:$K$1015,6,FALSE))</f>
        <v xml:space="preserve"> </v>
      </c>
      <c r="N106" s="159" t="str">
        <f ca="1">IF(($G106=" ")," ",VLOOKUP($G106,'C10 Entry Sheet'!$A$16:$K$1015,5,FALSE))</f>
        <v xml:space="preserve"> </v>
      </c>
    </row>
    <row r="107" spans="1:14">
      <c r="A107" s="153" t="str">
        <f>IF('C10 Entry Sheet'!$BS122="N"," ","R")</f>
        <v xml:space="preserve"> </v>
      </c>
      <c r="B107" s="153" t="str">
        <f>IF('C10 Entry Sheet'!$BS122="N"," ","00000000")</f>
        <v xml:space="preserve"> </v>
      </c>
      <c r="C107" s="154" t="str">
        <f ca="1">IF('C10 Entry Sheet'!$BS122="N"," ",CELL("contents",'C10 Entry Sheet'!$AH$10))</f>
        <v xml:space="preserve"> </v>
      </c>
      <c r="D107" s="153" t="str">
        <f ca="1">IF('C10 Entry Sheet'!$BS122="N"," ","000"&amp;IF(LEN('C10 Entry Sheet'!$C$5)&lt;=6,"000",REPT("0",3-(LEN('C10 Entry Sheet'!$C$5)-6))&amp;LEFT(CELL("contents",'C10 Entry Sheet'!$C$5),LEN('C10 Entry Sheet'!$C$5)-6)))</f>
        <v xml:space="preserve"> </v>
      </c>
      <c r="E107" s="155" t="str">
        <f ca="1">IF('C10 Entry Sheet'!$BS122="N"," ",IF(LEN('C10 Entry Sheet'!$C$5)&lt;=6,CELL("contents",'C10 Entry Sheet'!$C$5),RIGHT(CELL("contents",'C10 Entry Sheet'!$C$5),6)))</f>
        <v xml:space="preserve"> </v>
      </c>
      <c r="F107" s="153" t="str">
        <f>IF('C10 Entry Sheet'!$BS122="N"," ","0")</f>
        <v xml:space="preserve"> </v>
      </c>
      <c r="G107" s="156" t="str">
        <f ca="1">IF('C10 Entry Sheet'!$BS122="N"," ",CELL("contents",'C10 Entry Sheet'!$A122))</f>
        <v xml:space="preserve"> </v>
      </c>
      <c r="H107" s="157" t="str">
        <f ca="1">IF(($G107=" ")," ",VLOOKUP($G107,'C10 Entry Sheet'!$A$16:$K$1015,2,FALSE))</f>
        <v xml:space="preserve"> </v>
      </c>
      <c r="I107" s="157" t="str">
        <f ca="1">IF(($G107=" ")," ",VLOOKUP($G107,'C10 Entry Sheet'!$A$16:$K$1015,3,FALSE))</f>
        <v xml:space="preserve"> </v>
      </c>
      <c r="J107" s="153" t="str">
        <f ca="1">IF('C10 Entry Sheet'!$BS122="N"," ",CELL("contents",'C10 Entry Sheet'!$A122))</f>
        <v xml:space="preserve"> </v>
      </c>
      <c r="K107" s="158" t="str">
        <f ca="1">IF(($G107=" ")," ",VLOOKUP($G107,'C10 Entry Sheet'!$A$16:$K$1015,8,FALSE))</f>
        <v xml:space="preserve"> </v>
      </c>
      <c r="L107" s="110" t="str">
        <f ca="1">IF(($G107=" ")," ",(VLOOKUP($G107,'C10 Entry Sheet'!$A$16:$K$1015,11,FALSE)*100))</f>
        <v xml:space="preserve"> </v>
      </c>
      <c r="M107" s="159" t="str">
        <f ca="1">IF(($G107=" ")," ",VLOOKUP($G107,'C10 Entry Sheet'!$A$16:$K$1015,6,FALSE))</f>
        <v xml:space="preserve"> </v>
      </c>
      <c r="N107" s="159" t="str">
        <f ca="1">IF(($G107=" ")," ",VLOOKUP($G107,'C10 Entry Sheet'!$A$16:$K$1015,5,FALSE))</f>
        <v xml:space="preserve"> </v>
      </c>
    </row>
    <row r="108" spans="1:14">
      <c r="A108" s="153" t="str">
        <f>IF('C10 Entry Sheet'!$BS123="N"," ","R")</f>
        <v xml:space="preserve"> </v>
      </c>
      <c r="B108" s="153" t="str">
        <f>IF('C10 Entry Sheet'!$BS123="N"," ","00000000")</f>
        <v xml:space="preserve"> </v>
      </c>
      <c r="C108" s="154" t="str">
        <f ca="1">IF('C10 Entry Sheet'!$BS123="N"," ",CELL("contents",'C10 Entry Sheet'!$AH$10))</f>
        <v xml:space="preserve"> </v>
      </c>
      <c r="D108" s="153" t="str">
        <f ca="1">IF('C10 Entry Sheet'!$BS123="N"," ","000"&amp;IF(LEN('C10 Entry Sheet'!$C$5)&lt;=6,"000",REPT("0",3-(LEN('C10 Entry Sheet'!$C$5)-6))&amp;LEFT(CELL("contents",'C10 Entry Sheet'!$C$5),LEN('C10 Entry Sheet'!$C$5)-6)))</f>
        <v xml:space="preserve"> </v>
      </c>
      <c r="E108" s="155" t="str">
        <f ca="1">IF('C10 Entry Sheet'!$BS123="N"," ",IF(LEN('C10 Entry Sheet'!$C$5)&lt;=6,CELL("contents",'C10 Entry Sheet'!$C$5),RIGHT(CELL("contents",'C10 Entry Sheet'!$C$5),6)))</f>
        <v xml:space="preserve"> </v>
      </c>
      <c r="F108" s="153" t="str">
        <f>IF('C10 Entry Sheet'!$BS123="N"," ","0")</f>
        <v xml:space="preserve"> </v>
      </c>
      <c r="G108" s="156" t="str">
        <f ca="1">IF('C10 Entry Sheet'!$BS123="N"," ",CELL("contents",'C10 Entry Sheet'!$A123))</f>
        <v xml:space="preserve"> </v>
      </c>
      <c r="H108" s="157" t="str">
        <f ca="1">IF(($G108=" ")," ",VLOOKUP($G108,'C10 Entry Sheet'!$A$16:$K$1015,2,FALSE))</f>
        <v xml:space="preserve"> </v>
      </c>
      <c r="I108" s="157" t="str">
        <f ca="1">IF(($G108=" ")," ",VLOOKUP($G108,'C10 Entry Sheet'!$A$16:$K$1015,3,FALSE))</f>
        <v xml:space="preserve"> </v>
      </c>
      <c r="J108" s="153" t="str">
        <f ca="1">IF('C10 Entry Sheet'!$BS123="N"," ",CELL("contents",'C10 Entry Sheet'!$A123))</f>
        <v xml:space="preserve"> </v>
      </c>
      <c r="K108" s="158" t="str">
        <f ca="1">IF(($G108=" ")," ",VLOOKUP($G108,'C10 Entry Sheet'!$A$16:$K$1015,8,FALSE))</f>
        <v xml:space="preserve"> </v>
      </c>
      <c r="L108" s="110" t="str">
        <f ca="1">IF(($G108=" ")," ",(VLOOKUP($G108,'C10 Entry Sheet'!$A$16:$K$1015,11,FALSE)*100))</f>
        <v xml:space="preserve"> </v>
      </c>
      <c r="M108" s="159" t="str">
        <f ca="1">IF(($G108=" ")," ",VLOOKUP($G108,'C10 Entry Sheet'!$A$16:$K$1015,6,FALSE))</f>
        <v xml:space="preserve"> </v>
      </c>
      <c r="N108" s="159" t="str">
        <f ca="1">IF(($G108=" ")," ",VLOOKUP($G108,'C10 Entry Sheet'!$A$16:$K$1015,5,FALSE))</f>
        <v xml:space="preserve"> </v>
      </c>
    </row>
    <row r="109" spans="1:14">
      <c r="A109" s="153" t="str">
        <f>IF('C10 Entry Sheet'!$BS124="N"," ","R")</f>
        <v xml:space="preserve"> </v>
      </c>
      <c r="B109" s="153" t="str">
        <f>IF('C10 Entry Sheet'!$BS124="N"," ","00000000")</f>
        <v xml:space="preserve"> </v>
      </c>
      <c r="C109" s="154" t="str">
        <f ca="1">IF('C10 Entry Sheet'!$BS124="N"," ",CELL("contents",'C10 Entry Sheet'!$AH$10))</f>
        <v xml:space="preserve"> </v>
      </c>
      <c r="D109" s="153" t="str">
        <f ca="1">IF('C10 Entry Sheet'!$BS124="N"," ","000"&amp;IF(LEN('C10 Entry Sheet'!$C$5)&lt;=6,"000",REPT("0",3-(LEN('C10 Entry Sheet'!$C$5)-6))&amp;LEFT(CELL("contents",'C10 Entry Sheet'!$C$5),LEN('C10 Entry Sheet'!$C$5)-6)))</f>
        <v xml:space="preserve"> </v>
      </c>
      <c r="E109" s="155" t="str">
        <f ca="1">IF('C10 Entry Sheet'!$BS124="N"," ",IF(LEN('C10 Entry Sheet'!$C$5)&lt;=6,CELL("contents",'C10 Entry Sheet'!$C$5),RIGHT(CELL("contents",'C10 Entry Sheet'!$C$5),6)))</f>
        <v xml:space="preserve"> </v>
      </c>
      <c r="F109" s="153" t="str">
        <f>IF('C10 Entry Sheet'!$BS124="N"," ","0")</f>
        <v xml:space="preserve"> </v>
      </c>
      <c r="G109" s="156" t="str">
        <f ca="1">IF('C10 Entry Sheet'!$BS124="N"," ",CELL("contents",'C10 Entry Sheet'!$A124))</f>
        <v xml:space="preserve"> </v>
      </c>
      <c r="H109" s="157" t="str">
        <f ca="1">IF(($G109=" ")," ",VLOOKUP($G109,'C10 Entry Sheet'!$A$16:$K$1015,2,FALSE))</f>
        <v xml:space="preserve"> </v>
      </c>
      <c r="I109" s="157" t="str">
        <f ca="1">IF(($G109=" ")," ",VLOOKUP($G109,'C10 Entry Sheet'!$A$16:$K$1015,3,FALSE))</f>
        <v xml:space="preserve"> </v>
      </c>
      <c r="J109" s="153" t="str">
        <f ca="1">IF('C10 Entry Sheet'!$BS124="N"," ",CELL("contents",'C10 Entry Sheet'!$A124))</f>
        <v xml:space="preserve"> </v>
      </c>
      <c r="K109" s="158" t="str">
        <f ca="1">IF(($G109=" ")," ",VLOOKUP($G109,'C10 Entry Sheet'!$A$16:$K$1015,8,FALSE))</f>
        <v xml:space="preserve"> </v>
      </c>
      <c r="L109" s="110" t="str">
        <f ca="1">IF(($G109=" ")," ",(VLOOKUP($G109,'C10 Entry Sheet'!$A$16:$K$1015,11,FALSE)*100))</f>
        <v xml:space="preserve"> </v>
      </c>
      <c r="M109" s="159" t="str">
        <f ca="1">IF(($G109=" ")," ",VLOOKUP($G109,'C10 Entry Sheet'!$A$16:$K$1015,6,FALSE))</f>
        <v xml:space="preserve"> </v>
      </c>
      <c r="N109" s="159" t="str">
        <f ca="1">IF(($G109=" ")," ",VLOOKUP($G109,'C10 Entry Sheet'!$A$16:$K$1015,5,FALSE))</f>
        <v xml:space="preserve"> </v>
      </c>
    </row>
    <row r="110" spans="1:14">
      <c r="A110" s="153" t="str">
        <f>IF('C10 Entry Sheet'!$BS125="N"," ","R")</f>
        <v xml:space="preserve"> </v>
      </c>
      <c r="B110" s="153" t="str">
        <f>IF('C10 Entry Sheet'!$BS125="N"," ","00000000")</f>
        <v xml:space="preserve"> </v>
      </c>
      <c r="C110" s="154" t="str">
        <f ca="1">IF('C10 Entry Sheet'!$BS125="N"," ",CELL("contents",'C10 Entry Sheet'!$AH$10))</f>
        <v xml:space="preserve"> </v>
      </c>
      <c r="D110" s="153" t="str">
        <f ca="1">IF('C10 Entry Sheet'!$BS125="N"," ","000"&amp;IF(LEN('C10 Entry Sheet'!$C$5)&lt;=6,"000",REPT("0",3-(LEN('C10 Entry Sheet'!$C$5)-6))&amp;LEFT(CELL("contents",'C10 Entry Sheet'!$C$5),LEN('C10 Entry Sheet'!$C$5)-6)))</f>
        <v xml:space="preserve"> </v>
      </c>
      <c r="E110" s="155" t="str">
        <f ca="1">IF('C10 Entry Sheet'!$BS125="N"," ",IF(LEN('C10 Entry Sheet'!$C$5)&lt;=6,CELL("contents",'C10 Entry Sheet'!$C$5),RIGHT(CELL("contents",'C10 Entry Sheet'!$C$5),6)))</f>
        <v xml:space="preserve"> </v>
      </c>
      <c r="F110" s="153" t="str">
        <f>IF('C10 Entry Sheet'!$BS125="N"," ","0")</f>
        <v xml:space="preserve"> </v>
      </c>
      <c r="G110" s="156" t="str">
        <f ca="1">IF('C10 Entry Sheet'!$BS125="N"," ",CELL("contents",'C10 Entry Sheet'!$A125))</f>
        <v xml:space="preserve"> </v>
      </c>
      <c r="H110" s="157" t="str">
        <f ca="1">IF(($G110=" ")," ",VLOOKUP($G110,'C10 Entry Sheet'!$A$16:$K$1015,2,FALSE))</f>
        <v xml:space="preserve"> </v>
      </c>
      <c r="I110" s="157" t="str">
        <f ca="1">IF(($G110=" ")," ",VLOOKUP($G110,'C10 Entry Sheet'!$A$16:$K$1015,3,FALSE))</f>
        <v xml:space="preserve"> </v>
      </c>
      <c r="J110" s="153" t="str">
        <f ca="1">IF('C10 Entry Sheet'!$BS125="N"," ",CELL("contents",'C10 Entry Sheet'!$A125))</f>
        <v xml:space="preserve"> </v>
      </c>
      <c r="K110" s="158" t="str">
        <f ca="1">IF(($G110=" ")," ",VLOOKUP($G110,'C10 Entry Sheet'!$A$16:$K$1015,8,FALSE))</f>
        <v xml:space="preserve"> </v>
      </c>
      <c r="L110" s="110" t="str">
        <f ca="1">IF(($G110=" ")," ",(VLOOKUP($G110,'C10 Entry Sheet'!$A$16:$K$1015,11,FALSE)*100))</f>
        <v xml:space="preserve"> </v>
      </c>
      <c r="M110" s="159" t="str">
        <f ca="1">IF(($G110=" ")," ",VLOOKUP($G110,'C10 Entry Sheet'!$A$16:$K$1015,6,FALSE))</f>
        <v xml:space="preserve"> </v>
      </c>
      <c r="N110" s="159" t="str">
        <f ca="1">IF(($G110=" ")," ",VLOOKUP($G110,'C10 Entry Sheet'!$A$16:$K$1015,5,FALSE))</f>
        <v xml:space="preserve"> </v>
      </c>
    </row>
    <row r="111" spans="1:14">
      <c r="A111" s="153" t="str">
        <f>IF('C10 Entry Sheet'!$BS126="N"," ","R")</f>
        <v xml:space="preserve"> </v>
      </c>
      <c r="B111" s="153" t="str">
        <f>IF('C10 Entry Sheet'!$BS126="N"," ","00000000")</f>
        <v xml:space="preserve"> </v>
      </c>
      <c r="C111" s="154" t="str">
        <f ca="1">IF('C10 Entry Sheet'!$BS126="N"," ",CELL("contents",'C10 Entry Sheet'!$AH$10))</f>
        <v xml:space="preserve"> </v>
      </c>
      <c r="D111" s="153" t="str">
        <f ca="1">IF('C10 Entry Sheet'!$BS126="N"," ","000"&amp;IF(LEN('C10 Entry Sheet'!$C$5)&lt;=6,"000",REPT("0",3-(LEN('C10 Entry Sheet'!$C$5)-6))&amp;LEFT(CELL("contents",'C10 Entry Sheet'!$C$5),LEN('C10 Entry Sheet'!$C$5)-6)))</f>
        <v xml:space="preserve"> </v>
      </c>
      <c r="E111" s="155" t="str">
        <f ca="1">IF('C10 Entry Sheet'!$BS126="N"," ",IF(LEN('C10 Entry Sheet'!$C$5)&lt;=6,CELL("contents",'C10 Entry Sheet'!$C$5),RIGHT(CELL("contents",'C10 Entry Sheet'!$C$5),6)))</f>
        <v xml:space="preserve"> </v>
      </c>
      <c r="F111" s="153" t="str">
        <f>IF('C10 Entry Sheet'!$BS126="N"," ","0")</f>
        <v xml:space="preserve"> </v>
      </c>
      <c r="G111" s="156" t="str">
        <f ca="1">IF('C10 Entry Sheet'!$BS126="N"," ",CELL("contents",'C10 Entry Sheet'!$A126))</f>
        <v xml:space="preserve"> </v>
      </c>
      <c r="H111" s="157" t="str">
        <f ca="1">IF(($G111=" ")," ",VLOOKUP($G111,'C10 Entry Sheet'!$A$16:$K$1015,2,FALSE))</f>
        <v xml:space="preserve"> </v>
      </c>
      <c r="I111" s="157" t="str">
        <f ca="1">IF(($G111=" ")," ",VLOOKUP($G111,'C10 Entry Sheet'!$A$16:$K$1015,3,FALSE))</f>
        <v xml:space="preserve"> </v>
      </c>
      <c r="J111" s="153" t="str">
        <f ca="1">IF('C10 Entry Sheet'!$BS126="N"," ",CELL("contents",'C10 Entry Sheet'!$A126))</f>
        <v xml:space="preserve"> </v>
      </c>
      <c r="K111" s="158" t="str">
        <f ca="1">IF(($G111=" ")," ",VLOOKUP($G111,'C10 Entry Sheet'!$A$16:$K$1015,8,FALSE))</f>
        <v xml:space="preserve"> </v>
      </c>
      <c r="L111" s="110" t="str">
        <f ca="1">IF(($G111=" ")," ",(VLOOKUP($G111,'C10 Entry Sheet'!$A$16:$K$1015,11,FALSE)*100))</f>
        <v xml:space="preserve"> </v>
      </c>
      <c r="M111" s="159" t="str">
        <f ca="1">IF(($G111=" ")," ",VLOOKUP($G111,'C10 Entry Sheet'!$A$16:$K$1015,6,FALSE))</f>
        <v xml:space="preserve"> </v>
      </c>
      <c r="N111" s="159" t="str">
        <f ca="1">IF(($G111=" ")," ",VLOOKUP($G111,'C10 Entry Sheet'!$A$16:$K$1015,5,FALSE))</f>
        <v xml:space="preserve"> </v>
      </c>
    </row>
    <row r="112" spans="1:14">
      <c r="A112" s="153" t="str">
        <f>IF('C10 Entry Sheet'!$BS127="N"," ","R")</f>
        <v xml:space="preserve"> </v>
      </c>
      <c r="B112" s="153" t="str">
        <f>IF('C10 Entry Sheet'!$BS127="N"," ","00000000")</f>
        <v xml:space="preserve"> </v>
      </c>
      <c r="C112" s="154" t="str">
        <f ca="1">IF('C10 Entry Sheet'!$BS127="N"," ",CELL("contents",'C10 Entry Sheet'!$AH$10))</f>
        <v xml:space="preserve"> </v>
      </c>
      <c r="D112" s="153" t="str">
        <f ca="1">IF('C10 Entry Sheet'!$BS127="N"," ","000"&amp;IF(LEN('C10 Entry Sheet'!$C$5)&lt;=6,"000",REPT("0",3-(LEN('C10 Entry Sheet'!$C$5)-6))&amp;LEFT(CELL("contents",'C10 Entry Sheet'!$C$5),LEN('C10 Entry Sheet'!$C$5)-6)))</f>
        <v xml:space="preserve"> </v>
      </c>
      <c r="E112" s="155" t="str">
        <f ca="1">IF('C10 Entry Sheet'!$BS127="N"," ",IF(LEN('C10 Entry Sheet'!$C$5)&lt;=6,CELL("contents",'C10 Entry Sheet'!$C$5),RIGHT(CELL("contents",'C10 Entry Sheet'!$C$5),6)))</f>
        <v xml:space="preserve"> </v>
      </c>
      <c r="F112" s="153" t="str">
        <f>IF('C10 Entry Sheet'!$BS127="N"," ","0")</f>
        <v xml:space="preserve"> </v>
      </c>
      <c r="G112" s="156" t="str">
        <f ca="1">IF('C10 Entry Sheet'!$BS127="N"," ",CELL("contents",'C10 Entry Sheet'!$A127))</f>
        <v xml:space="preserve"> </v>
      </c>
      <c r="H112" s="157" t="str">
        <f ca="1">IF(($G112=" ")," ",VLOOKUP($G112,'C10 Entry Sheet'!$A$16:$K$1015,2,FALSE))</f>
        <v xml:space="preserve"> </v>
      </c>
      <c r="I112" s="157" t="str">
        <f ca="1">IF(($G112=" ")," ",VLOOKUP($G112,'C10 Entry Sheet'!$A$16:$K$1015,3,FALSE))</f>
        <v xml:space="preserve"> </v>
      </c>
      <c r="J112" s="153" t="str">
        <f ca="1">IF('C10 Entry Sheet'!$BS127="N"," ",CELL("contents",'C10 Entry Sheet'!$A127))</f>
        <v xml:space="preserve"> </v>
      </c>
      <c r="K112" s="158" t="str">
        <f ca="1">IF(($G112=" ")," ",VLOOKUP($G112,'C10 Entry Sheet'!$A$16:$K$1015,8,FALSE))</f>
        <v xml:space="preserve"> </v>
      </c>
      <c r="L112" s="110" t="str">
        <f ca="1">IF(($G112=" ")," ",(VLOOKUP($G112,'C10 Entry Sheet'!$A$16:$K$1015,11,FALSE)*100))</f>
        <v xml:space="preserve"> </v>
      </c>
      <c r="M112" s="159" t="str">
        <f ca="1">IF(($G112=" ")," ",VLOOKUP($G112,'C10 Entry Sheet'!$A$16:$K$1015,6,FALSE))</f>
        <v xml:space="preserve"> </v>
      </c>
      <c r="N112" s="159" t="str">
        <f ca="1">IF(($G112=" ")," ",VLOOKUP($G112,'C10 Entry Sheet'!$A$16:$K$1015,5,FALSE))</f>
        <v xml:space="preserve"> </v>
      </c>
    </row>
    <row r="113" spans="1:14">
      <c r="A113" s="153" t="str">
        <f>IF('C10 Entry Sheet'!$BS128="N"," ","R")</f>
        <v xml:space="preserve"> </v>
      </c>
      <c r="B113" s="153" t="str">
        <f>IF('C10 Entry Sheet'!$BS128="N"," ","00000000")</f>
        <v xml:space="preserve"> </v>
      </c>
      <c r="C113" s="154" t="str">
        <f ca="1">IF('C10 Entry Sheet'!$BS128="N"," ",CELL("contents",'C10 Entry Sheet'!$AH$10))</f>
        <v xml:space="preserve"> </v>
      </c>
      <c r="D113" s="153" t="str">
        <f ca="1">IF('C10 Entry Sheet'!$BS128="N"," ","000"&amp;IF(LEN('C10 Entry Sheet'!$C$5)&lt;=6,"000",REPT("0",3-(LEN('C10 Entry Sheet'!$C$5)-6))&amp;LEFT(CELL("contents",'C10 Entry Sheet'!$C$5),LEN('C10 Entry Sheet'!$C$5)-6)))</f>
        <v xml:space="preserve"> </v>
      </c>
      <c r="E113" s="155" t="str">
        <f ca="1">IF('C10 Entry Sheet'!$BS128="N"," ",IF(LEN('C10 Entry Sheet'!$C$5)&lt;=6,CELL("contents",'C10 Entry Sheet'!$C$5),RIGHT(CELL("contents",'C10 Entry Sheet'!$C$5),6)))</f>
        <v xml:space="preserve"> </v>
      </c>
      <c r="F113" s="153" t="str">
        <f>IF('C10 Entry Sheet'!$BS128="N"," ","0")</f>
        <v xml:space="preserve"> </v>
      </c>
      <c r="G113" s="156" t="str">
        <f ca="1">IF('C10 Entry Sheet'!$BS128="N"," ",CELL("contents",'C10 Entry Sheet'!$A128))</f>
        <v xml:space="preserve"> </v>
      </c>
      <c r="H113" s="157" t="str">
        <f ca="1">IF(($G113=" ")," ",VLOOKUP($G113,'C10 Entry Sheet'!$A$16:$K$1015,2,FALSE))</f>
        <v xml:space="preserve"> </v>
      </c>
      <c r="I113" s="157" t="str">
        <f ca="1">IF(($G113=" ")," ",VLOOKUP($G113,'C10 Entry Sheet'!$A$16:$K$1015,3,FALSE))</f>
        <v xml:space="preserve"> </v>
      </c>
      <c r="J113" s="153" t="str">
        <f ca="1">IF('C10 Entry Sheet'!$BS128="N"," ",CELL("contents",'C10 Entry Sheet'!$A128))</f>
        <v xml:space="preserve"> </v>
      </c>
      <c r="K113" s="158" t="str">
        <f ca="1">IF(($G113=" ")," ",VLOOKUP($G113,'C10 Entry Sheet'!$A$16:$K$1015,8,FALSE))</f>
        <v xml:space="preserve"> </v>
      </c>
      <c r="L113" s="110" t="str">
        <f ca="1">IF(($G113=" ")," ",(VLOOKUP($G113,'C10 Entry Sheet'!$A$16:$K$1015,11,FALSE)*100))</f>
        <v xml:space="preserve"> </v>
      </c>
      <c r="M113" s="159" t="str">
        <f ca="1">IF(($G113=" ")," ",VLOOKUP($G113,'C10 Entry Sheet'!$A$16:$K$1015,6,FALSE))</f>
        <v xml:space="preserve"> </v>
      </c>
      <c r="N113" s="159" t="str">
        <f ca="1">IF(($G113=" ")," ",VLOOKUP($G113,'C10 Entry Sheet'!$A$16:$K$1015,5,FALSE))</f>
        <v xml:space="preserve"> </v>
      </c>
    </row>
    <row r="114" spans="1:14">
      <c r="A114" s="153" t="str">
        <f>IF('C10 Entry Sheet'!$BS129="N"," ","R")</f>
        <v xml:space="preserve"> </v>
      </c>
      <c r="B114" s="153" t="str">
        <f>IF('C10 Entry Sheet'!$BS129="N"," ","00000000")</f>
        <v xml:space="preserve"> </v>
      </c>
      <c r="C114" s="154" t="str">
        <f ca="1">IF('C10 Entry Sheet'!$BS129="N"," ",CELL("contents",'C10 Entry Sheet'!$AH$10))</f>
        <v xml:space="preserve"> </v>
      </c>
      <c r="D114" s="153" t="str">
        <f ca="1">IF('C10 Entry Sheet'!$BS129="N"," ","000"&amp;IF(LEN('C10 Entry Sheet'!$C$5)&lt;=6,"000",REPT("0",3-(LEN('C10 Entry Sheet'!$C$5)-6))&amp;LEFT(CELL("contents",'C10 Entry Sheet'!$C$5),LEN('C10 Entry Sheet'!$C$5)-6)))</f>
        <v xml:space="preserve"> </v>
      </c>
      <c r="E114" s="155" t="str">
        <f ca="1">IF('C10 Entry Sheet'!$BS129="N"," ",IF(LEN('C10 Entry Sheet'!$C$5)&lt;=6,CELL("contents",'C10 Entry Sheet'!$C$5),RIGHT(CELL("contents",'C10 Entry Sheet'!$C$5),6)))</f>
        <v xml:space="preserve"> </v>
      </c>
      <c r="F114" s="153" t="str">
        <f>IF('C10 Entry Sheet'!$BS129="N"," ","0")</f>
        <v xml:space="preserve"> </v>
      </c>
      <c r="G114" s="156" t="str">
        <f ca="1">IF('C10 Entry Sheet'!$BS129="N"," ",CELL("contents",'C10 Entry Sheet'!$A129))</f>
        <v xml:space="preserve"> </v>
      </c>
      <c r="H114" s="157" t="str">
        <f ca="1">IF(($G114=" ")," ",VLOOKUP($G114,'C10 Entry Sheet'!$A$16:$K$1015,2,FALSE))</f>
        <v xml:space="preserve"> </v>
      </c>
      <c r="I114" s="157" t="str">
        <f ca="1">IF(($G114=" ")," ",VLOOKUP($G114,'C10 Entry Sheet'!$A$16:$K$1015,3,FALSE))</f>
        <v xml:space="preserve"> </v>
      </c>
      <c r="J114" s="153" t="str">
        <f ca="1">IF('C10 Entry Sheet'!$BS129="N"," ",CELL("contents",'C10 Entry Sheet'!$A129))</f>
        <v xml:space="preserve"> </v>
      </c>
      <c r="K114" s="158" t="str">
        <f ca="1">IF(($G114=" ")," ",VLOOKUP($G114,'C10 Entry Sheet'!$A$16:$K$1015,8,FALSE))</f>
        <v xml:space="preserve"> </v>
      </c>
      <c r="L114" s="110" t="str">
        <f ca="1">IF(($G114=" ")," ",(VLOOKUP($G114,'C10 Entry Sheet'!$A$16:$K$1015,11,FALSE)*100))</f>
        <v xml:space="preserve"> </v>
      </c>
      <c r="M114" s="159" t="str">
        <f ca="1">IF(($G114=" ")," ",VLOOKUP($G114,'C10 Entry Sheet'!$A$16:$K$1015,6,FALSE))</f>
        <v xml:space="preserve"> </v>
      </c>
      <c r="N114" s="159" t="str">
        <f ca="1">IF(($G114=" ")," ",VLOOKUP($G114,'C10 Entry Sheet'!$A$16:$K$1015,5,FALSE))</f>
        <v xml:space="preserve"> </v>
      </c>
    </row>
    <row r="115" spans="1:14">
      <c r="A115" s="153" t="str">
        <f>IF('C10 Entry Sheet'!$BS130="N"," ","R")</f>
        <v xml:space="preserve"> </v>
      </c>
      <c r="B115" s="153" t="str">
        <f>IF('C10 Entry Sheet'!$BS130="N"," ","00000000")</f>
        <v xml:space="preserve"> </v>
      </c>
      <c r="C115" s="154" t="str">
        <f ca="1">IF('C10 Entry Sheet'!$BS130="N"," ",CELL("contents",'C10 Entry Sheet'!$AH$10))</f>
        <v xml:space="preserve"> </v>
      </c>
      <c r="D115" s="153" t="str">
        <f ca="1">IF('C10 Entry Sheet'!$BS130="N"," ","000"&amp;IF(LEN('C10 Entry Sheet'!$C$5)&lt;=6,"000",REPT("0",3-(LEN('C10 Entry Sheet'!$C$5)-6))&amp;LEFT(CELL("contents",'C10 Entry Sheet'!$C$5),LEN('C10 Entry Sheet'!$C$5)-6)))</f>
        <v xml:space="preserve"> </v>
      </c>
      <c r="E115" s="155" t="str">
        <f ca="1">IF('C10 Entry Sheet'!$BS130="N"," ",IF(LEN('C10 Entry Sheet'!$C$5)&lt;=6,CELL("contents",'C10 Entry Sheet'!$C$5),RIGHT(CELL("contents",'C10 Entry Sheet'!$C$5),6)))</f>
        <v xml:space="preserve"> </v>
      </c>
      <c r="F115" s="153" t="str">
        <f>IF('C10 Entry Sheet'!$BS130="N"," ","0")</f>
        <v xml:space="preserve"> </v>
      </c>
      <c r="G115" s="156" t="str">
        <f ca="1">IF('C10 Entry Sheet'!$BS130="N"," ",CELL("contents",'C10 Entry Sheet'!$A130))</f>
        <v xml:space="preserve"> </v>
      </c>
      <c r="H115" s="157" t="str">
        <f ca="1">IF(($G115=" ")," ",VLOOKUP($G115,'C10 Entry Sheet'!$A$16:$K$1015,2,FALSE))</f>
        <v xml:space="preserve"> </v>
      </c>
      <c r="I115" s="157" t="str">
        <f ca="1">IF(($G115=" ")," ",VLOOKUP($G115,'C10 Entry Sheet'!$A$16:$K$1015,3,FALSE))</f>
        <v xml:space="preserve"> </v>
      </c>
      <c r="J115" s="153" t="str">
        <f ca="1">IF('C10 Entry Sheet'!$BS130="N"," ",CELL("contents",'C10 Entry Sheet'!$A130))</f>
        <v xml:space="preserve"> </v>
      </c>
      <c r="K115" s="158" t="str">
        <f ca="1">IF(($G115=" ")," ",VLOOKUP($G115,'C10 Entry Sheet'!$A$16:$K$1015,8,FALSE))</f>
        <v xml:space="preserve"> </v>
      </c>
      <c r="L115" s="110" t="str">
        <f ca="1">IF(($G115=" ")," ",(VLOOKUP($G115,'C10 Entry Sheet'!$A$16:$K$1015,11,FALSE)*100))</f>
        <v xml:space="preserve"> </v>
      </c>
      <c r="M115" s="159" t="str">
        <f ca="1">IF(($G115=" ")," ",VLOOKUP($G115,'C10 Entry Sheet'!$A$16:$K$1015,6,FALSE))</f>
        <v xml:space="preserve"> </v>
      </c>
      <c r="N115" s="159" t="str">
        <f ca="1">IF(($G115=" ")," ",VLOOKUP($G115,'C10 Entry Sheet'!$A$16:$K$1015,5,FALSE))</f>
        <v xml:space="preserve"> </v>
      </c>
    </row>
    <row r="116" spans="1:14">
      <c r="A116" s="153" t="str">
        <f>IF('C10 Entry Sheet'!$BS131="N"," ","R")</f>
        <v xml:space="preserve"> </v>
      </c>
      <c r="B116" s="153" t="str">
        <f>IF('C10 Entry Sheet'!$BS131="N"," ","00000000")</f>
        <v xml:space="preserve"> </v>
      </c>
      <c r="C116" s="154" t="str">
        <f ca="1">IF('C10 Entry Sheet'!$BS131="N"," ",CELL("contents",'C10 Entry Sheet'!$AH$10))</f>
        <v xml:space="preserve"> </v>
      </c>
      <c r="D116" s="153" t="str">
        <f ca="1">IF('C10 Entry Sheet'!$BS131="N"," ","000"&amp;IF(LEN('C10 Entry Sheet'!$C$5)&lt;=6,"000",REPT("0",3-(LEN('C10 Entry Sheet'!$C$5)-6))&amp;LEFT(CELL("contents",'C10 Entry Sheet'!$C$5),LEN('C10 Entry Sheet'!$C$5)-6)))</f>
        <v xml:space="preserve"> </v>
      </c>
      <c r="E116" s="155" t="str">
        <f ca="1">IF('C10 Entry Sheet'!$BS131="N"," ",IF(LEN('C10 Entry Sheet'!$C$5)&lt;=6,CELL("contents",'C10 Entry Sheet'!$C$5),RIGHT(CELL("contents",'C10 Entry Sheet'!$C$5),6)))</f>
        <v xml:space="preserve"> </v>
      </c>
      <c r="F116" s="153" t="str">
        <f>IF('C10 Entry Sheet'!$BS131="N"," ","0")</f>
        <v xml:space="preserve"> </v>
      </c>
      <c r="G116" s="156" t="str">
        <f ca="1">IF('C10 Entry Sheet'!$BS131="N"," ",CELL("contents",'C10 Entry Sheet'!$A131))</f>
        <v xml:space="preserve"> </v>
      </c>
      <c r="H116" s="157" t="str">
        <f ca="1">IF(($G116=" ")," ",VLOOKUP($G116,'C10 Entry Sheet'!$A$16:$K$1015,2,FALSE))</f>
        <v xml:space="preserve"> </v>
      </c>
      <c r="I116" s="157" t="str">
        <f ca="1">IF(($G116=" ")," ",VLOOKUP($G116,'C10 Entry Sheet'!$A$16:$K$1015,3,FALSE))</f>
        <v xml:space="preserve"> </v>
      </c>
      <c r="J116" s="153" t="str">
        <f ca="1">IF('C10 Entry Sheet'!$BS131="N"," ",CELL("contents",'C10 Entry Sheet'!$A131))</f>
        <v xml:space="preserve"> </v>
      </c>
      <c r="K116" s="158" t="str">
        <f ca="1">IF(($G116=" ")," ",VLOOKUP($G116,'C10 Entry Sheet'!$A$16:$K$1015,8,FALSE))</f>
        <v xml:space="preserve"> </v>
      </c>
      <c r="L116" s="110" t="str">
        <f ca="1">IF(($G116=" ")," ",(VLOOKUP($G116,'C10 Entry Sheet'!$A$16:$K$1015,11,FALSE)*100))</f>
        <v xml:space="preserve"> </v>
      </c>
      <c r="M116" s="159" t="str">
        <f ca="1">IF(($G116=" ")," ",VLOOKUP($G116,'C10 Entry Sheet'!$A$16:$K$1015,6,FALSE))</f>
        <v xml:space="preserve"> </v>
      </c>
      <c r="N116" s="159" t="str">
        <f ca="1">IF(($G116=" ")," ",VLOOKUP($G116,'C10 Entry Sheet'!$A$16:$K$1015,5,FALSE))</f>
        <v xml:space="preserve"> </v>
      </c>
    </row>
    <row r="117" spans="1:14">
      <c r="A117" s="153" t="str">
        <f>IF('C10 Entry Sheet'!$BS132="N"," ","R")</f>
        <v xml:space="preserve"> </v>
      </c>
      <c r="B117" s="153" t="str">
        <f>IF('C10 Entry Sheet'!$BS132="N"," ","00000000")</f>
        <v xml:space="preserve"> </v>
      </c>
      <c r="C117" s="154" t="str">
        <f ca="1">IF('C10 Entry Sheet'!$BS132="N"," ",CELL("contents",'C10 Entry Sheet'!$AH$10))</f>
        <v xml:space="preserve"> </v>
      </c>
      <c r="D117" s="153" t="str">
        <f ca="1">IF('C10 Entry Sheet'!$BS132="N"," ","000"&amp;IF(LEN('C10 Entry Sheet'!$C$5)&lt;=6,"000",REPT("0",3-(LEN('C10 Entry Sheet'!$C$5)-6))&amp;LEFT(CELL("contents",'C10 Entry Sheet'!$C$5),LEN('C10 Entry Sheet'!$C$5)-6)))</f>
        <v xml:space="preserve"> </v>
      </c>
      <c r="E117" s="155" t="str">
        <f ca="1">IF('C10 Entry Sheet'!$BS132="N"," ",IF(LEN('C10 Entry Sheet'!$C$5)&lt;=6,CELL("contents",'C10 Entry Sheet'!$C$5),RIGHT(CELL("contents",'C10 Entry Sheet'!$C$5),6)))</f>
        <v xml:space="preserve"> </v>
      </c>
      <c r="F117" s="153" t="str">
        <f>IF('C10 Entry Sheet'!$BS132="N"," ","0")</f>
        <v xml:space="preserve"> </v>
      </c>
      <c r="G117" s="156" t="str">
        <f ca="1">IF('C10 Entry Sheet'!$BS132="N"," ",CELL("contents",'C10 Entry Sheet'!$A132))</f>
        <v xml:space="preserve"> </v>
      </c>
      <c r="H117" s="157" t="str">
        <f ca="1">IF(($G117=" ")," ",VLOOKUP($G117,'C10 Entry Sheet'!$A$16:$K$1015,2,FALSE))</f>
        <v xml:space="preserve"> </v>
      </c>
      <c r="I117" s="157" t="str">
        <f ca="1">IF(($G117=" ")," ",VLOOKUP($G117,'C10 Entry Sheet'!$A$16:$K$1015,3,FALSE))</f>
        <v xml:space="preserve"> </v>
      </c>
      <c r="J117" s="153" t="str">
        <f ca="1">IF('C10 Entry Sheet'!$BS132="N"," ",CELL("contents",'C10 Entry Sheet'!$A132))</f>
        <v xml:space="preserve"> </v>
      </c>
      <c r="K117" s="158" t="str">
        <f ca="1">IF(($G117=" ")," ",VLOOKUP($G117,'C10 Entry Sheet'!$A$16:$K$1015,8,FALSE))</f>
        <v xml:space="preserve"> </v>
      </c>
      <c r="L117" s="110" t="str">
        <f ca="1">IF(($G117=" ")," ",(VLOOKUP($G117,'C10 Entry Sheet'!$A$16:$K$1015,11,FALSE)*100))</f>
        <v xml:space="preserve"> </v>
      </c>
      <c r="M117" s="159" t="str">
        <f ca="1">IF(($G117=" ")," ",VLOOKUP($G117,'C10 Entry Sheet'!$A$16:$K$1015,6,FALSE))</f>
        <v xml:space="preserve"> </v>
      </c>
      <c r="N117" s="159" t="str">
        <f ca="1">IF(($G117=" ")," ",VLOOKUP($G117,'C10 Entry Sheet'!$A$16:$K$1015,5,FALSE))</f>
        <v xml:space="preserve"> </v>
      </c>
    </row>
    <row r="118" spans="1:14">
      <c r="A118" s="153" t="str">
        <f>IF('C10 Entry Sheet'!$BS133="N"," ","R")</f>
        <v xml:space="preserve"> </v>
      </c>
      <c r="B118" s="153" t="str">
        <f>IF('C10 Entry Sheet'!$BS133="N"," ","00000000")</f>
        <v xml:space="preserve"> </v>
      </c>
      <c r="C118" s="154" t="str">
        <f ca="1">IF('C10 Entry Sheet'!$BS133="N"," ",CELL("contents",'C10 Entry Sheet'!$AH$10))</f>
        <v xml:space="preserve"> </v>
      </c>
      <c r="D118" s="153" t="str">
        <f ca="1">IF('C10 Entry Sheet'!$BS133="N"," ","000"&amp;IF(LEN('C10 Entry Sheet'!$C$5)&lt;=6,"000",REPT("0",3-(LEN('C10 Entry Sheet'!$C$5)-6))&amp;LEFT(CELL("contents",'C10 Entry Sheet'!$C$5),LEN('C10 Entry Sheet'!$C$5)-6)))</f>
        <v xml:space="preserve"> </v>
      </c>
      <c r="E118" s="155" t="str">
        <f ca="1">IF('C10 Entry Sheet'!$BS133="N"," ",IF(LEN('C10 Entry Sheet'!$C$5)&lt;=6,CELL("contents",'C10 Entry Sheet'!$C$5),RIGHT(CELL("contents",'C10 Entry Sheet'!$C$5),6)))</f>
        <v xml:space="preserve"> </v>
      </c>
      <c r="F118" s="153" t="str">
        <f>IF('C10 Entry Sheet'!$BS133="N"," ","0")</f>
        <v xml:space="preserve"> </v>
      </c>
      <c r="G118" s="156" t="str">
        <f ca="1">IF('C10 Entry Sheet'!$BS133="N"," ",CELL("contents",'C10 Entry Sheet'!$A133))</f>
        <v xml:space="preserve"> </v>
      </c>
      <c r="H118" s="157" t="str">
        <f ca="1">IF(($G118=" ")," ",VLOOKUP($G118,'C10 Entry Sheet'!$A$16:$K$1015,2,FALSE))</f>
        <v xml:space="preserve"> </v>
      </c>
      <c r="I118" s="157" t="str">
        <f ca="1">IF(($G118=" ")," ",VLOOKUP($G118,'C10 Entry Sheet'!$A$16:$K$1015,3,FALSE))</f>
        <v xml:space="preserve"> </v>
      </c>
      <c r="J118" s="153" t="str">
        <f ca="1">IF('C10 Entry Sheet'!$BS133="N"," ",CELL("contents",'C10 Entry Sheet'!$A133))</f>
        <v xml:space="preserve"> </v>
      </c>
      <c r="K118" s="158" t="str">
        <f ca="1">IF(($G118=" ")," ",VLOOKUP($G118,'C10 Entry Sheet'!$A$16:$K$1015,8,FALSE))</f>
        <v xml:space="preserve"> </v>
      </c>
      <c r="L118" s="110" t="str">
        <f ca="1">IF(($G118=" ")," ",(VLOOKUP($G118,'C10 Entry Sheet'!$A$16:$K$1015,11,FALSE)*100))</f>
        <v xml:space="preserve"> </v>
      </c>
      <c r="M118" s="159" t="str">
        <f ca="1">IF(($G118=" ")," ",VLOOKUP($G118,'C10 Entry Sheet'!$A$16:$K$1015,6,FALSE))</f>
        <v xml:space="preserve"> </v>
      </c>
      <c r="N118" s="159" t="str">
        <f ca="1">IF(($G118=" ")," ",VLOOKUP($G118,'C10 Entry Sheet'!$A$16:$K$1015,5,FALSE))</f>
        <v xml:space="preserve"> </v>
      </c>
    </row>
    <row r="119" spans="1:14">
      <c r="A119" s="153" t="str">
        <f>IF('C10 Entry Sheet'!$BS134="N"," ","R")</f>
        <v xml:space="preserve"> </v>
      </c>
      <c r="B119" s="153" t="str">
        <f>IF('C10 Entry Sheet'!$BS134="N"," ","00000000")</f>
        <v xml:space="preserve"> </v>
      </c>
      <c r="C119" s="154" t="str">
        <f ca="1">IF('C10 Entry Sheet'!$BS134="N"," ",CELL("contents",'C10 Entry Sheet'!$AH$10))</f>
        <v xml:space="preserve"> </v>
      </c>
      <c r="D119" s="153" t="str">
        <f ca="1">IF('C10 Entry Sheet'!$BS134="N"," ","000"&amp;IF(LEN('C10 Entry Sheet'!$C$5)&lt;=6,"000",REPT("0",3-(LEN('C10 Entry Sheet'!$C$5)-6))&amp;LEFT(CELL("contents",'C10 Entry Sheet'!$C$5),LEN('C10 Entry Sheet'!$C$5)-6)))</f>
        <v xml:space="preserve"> </v>
      </c>
      <c r="E119" s="155" t="str">
        <f ca="1">IF('C10 Entry Sheet'!$BS134="N"," ",IF(LEN('C10 Entry Sheet'!$C$5)&lt;=6,CELL("contents",'C10 Entry Sheet'!$C$5),RIGHT(CELL("contents",'C10 Entry Sheet'!$C$5),6)))</f>
        <v xml:space="preserve"> </v>
      </c>
      <c r="F119" s="153" t="str">
        <f>IF('C10 Entry Sheet'!$BS134="N"," ","0")</f>
        <v xml:space="preserve"> </v>
      </c>
      <c r="G119" s="156" t="str">
        <f ca="1">IF('C10 Entry Sheet'!$BS134="N"," ",CELL("contents",'C10 Entry Sheet'!$A134))</f>
        <v xml:space="preserve"> </v>
      </c>
      <c r="H119" s="157" t="str">
        <f ca="1">IF(($G119=" ")," ",VLOOKUP($G119,'C10 Entry Sheet'!$A$16:$K$1015,2,FALSE))</f>
        <v xml:space="preserve"> </v>
      </c>
      <c r="I119" s="157" t="str">
        <f ca="1">IF(($G119=" ")," ",VLOOKUP($G119,'C10 Entry Sheet'!$A$16:$K$1015,3,FALSE))</f>
        <v xml:space="preserve"> </v>
      </c>
      <c r="J119" s="153" t="str">
        <f ca="1">IF('C10 Entry Sheet'!$BS134="N"," ",CELL("contents",'C10 Entry Sheet'!$A134))</f>
        <v xml:space="preserve"> </v>
      </c>
      <c r="K119" s="158" t="str">
        <f ca="1">IF(($G119=" ")," ",VLOOKUP($G119,'C10 Entry Sheet'!$A$16:$K$1015,8,FALSE))</f>
        <v xml:space="preserve"> </v>
      </c>
      <c r="L119" s="110" t="str">
        <f ca="1">IF(($G119=" ")," ",(VLOOKUP($G119,'C10 Entry Sheet'!$A$16:$K$1015,11,FALSE)*100))</f>
        <v xml:space="preserve"> </v>
      </c>
      <c r="M119" s="159" t="str">
        <f ca="1">IF(($G119=" ")," ",VLOOKUP($G119,'C10 Entry Sheet'!$A$16:$K$1015,6,FALSE))</f>
        <v xml:space="preserve"> </v>
      </c>
      <c r="N119" s="159" t="str">
        <f ca="1">IF(($G119=" ")," ",VLOOKUP($G119,'C10 Entry Sheet'!$A$16:$K$1015,5,FALSE))</f>
        <v xml:space="preserve"> </v>
      </c>
    </row>
    <row r="120" spans="1:14">
      <c r="A120" s="153" t="str">
        <f>IF('C10 Entry Sheet'!$BS135="N"," ","R")</f>
        <v xml:space="preserve"> </v>
      </c>
      <c r="B120" s="153" t="str">
        <f>IF('C10 Entry Sheet'!$BS135="N"," ","00000000")</f>
        <v xml:space="preserve"> </v>
      </c>
      <c r="C120" s="154" t="str">
        <f ca="1">IF('C10 Entry Sheet'!$BS135="N"," ",CELL("contents",'C10 Entry Sheet'!$AH$10))</f>
        <v xml:space="preserve"> </v>
      </c>
      <c r="D120" s="153" t="str">
        <f ca="1">IF('C10 Entry Sheet'!$BS135="N"," ","000"&amp;IF(LEN('C10 Entry Sheet'!$C$5)&lt;=6,"000",REPT("0",3-(LEN('C10 Entry Sheet'!$C$5)-6))&amp;LEFT(CELL("contents",'C10 Entry Sheet'!$C$5),LEN('C10 Entry Sheet'!$C$5)-6)))</f>
        <v xml:space="preserve"> </v>
      </c>
      <c r="E120" s="155" t="str">
        <f ca="1">IF('C10 Entry Sheet'!$BS135="N"," ",IF(LEN('C10 Entry Sheet'!$C$5)&lt;=6,CELL("contents",'C10 Entry Sheet'!$C$5),RIGHT(CELL("contents",'C10 Entry Sheet'!$C$5),6)))</f>
        <v xml:space="preserve"> </v>
      </c>
      <c r="F120" s="153" t="str">
        <f>IF('C10 Entry Sheet'!$BS135="N"," ","0")</f>
        <v xml:space="preserve"> </v>
      </c>
      <c r="G120" s="156" t="str">
        <f ca="1">IF('C10 Entry Sheet'!$BS135="N"," ",CELL("contents",'C10 Entry Sheet'!$A135))</f>
        <v xml:space="preserve"> </v>
      </c>
      <c r="H120" s="157" t="str">
        <f ca="1">IF(($G120=" ")," ",VLOOKUP($G120,'C10 Entry Sheet'!$A$16:$K$1015,2,FALSE))</f>
        <v xml:space="preserve"> </v>
      </c>
      <c r="I120" s="157" t="str">
        <f ca="1">IF(($G120=" ")," ",VLOOKUP($G120,'C10 Entry Sheet'!$A$16:$K$1015,3,FALSE))</f>
        <v xml:space="preserve"> </v>
      </c>
      <c r="J120" s="153" t="str">
        <f ca="1">IF('C10 Entry Sheet'!$BS135="N"," ",CELL("contents",'C10 Entry Sheet'!$A135))</f>
        <v xml:space="preserve"> </v>
      </c>
      <c r="K120" s="158" t="str">
        <f ca="1">IF(($G120=" ")," ",VLOOKUP($G120,'C10 Entry Sheet'!$A$16:$K$1015,8,FALSE))</f>
        <v xml:space="preserve"> </v>
      </c>
      <c r="L120" s="110" t="str">
        <f ca="1">IF(($G120=" ")," ",(VLOOKUP($G120,'C10 Entry Sheet'!$A$16:$K$1015,11,FALSE)*100))</f>
        <v xml:space="preserve"> </v>
      </c>
      <c r="M120" s="159" t="str">
        <f ca="1">IF(($G120=" ")," ",VLOOKUP($G120,'C10 Entry Sheet'!$A$16:$K$1015,6,FALSE))</f>
        <v xml:space="preserve"> </v>
      </c>
      <c r="N120" s="159" t="str">
        <f ca="1">IF(($G120=" ")," ",VLOOKUP($G120,'C10 Entry Sheet'!$A$16:$K$1015,5,FALSE))</f>
        <v xml:space="preserve"> </v>
      </c>
    </row>
    <row r="121" spans="1:14">
      <c r="A121" s="153" t="str">
        <f>IF('C10 Entry Sheet'!$BS136="N"," ","R")</f>
        <v xml:space="preserve"> </v>
      </c>
      <c r="B121" s="153" t="str">
        <f>IF('C10 Entry Sheet'!$BS136="N"," ","00000000")</f>
        <v xml:space="preserve"> </v>
      </c>
      <c r="C121" s="154" t="str">
        <f ca="1">IF('C10 Entry Sheet'!$BS136="N"," ",CELL("contents",'C10 Entry Sheet'!$AH$10))</f>
        <v xml:space="preserve"> </v>
      </c>
      <c r="D121" s="153" t="str">
        <f ca="1">IF('C10 Entry Sheet'!$BS136="N"," ","000"&amp;IF(LEN('C10 Entry Sheet'!$C$5)&lt;=6,"000",REPT("0",3-(LEN('C10 Entry Sheet'!$C$5)-6))&amp;LEFT(CELL("contents",'C10 Entry Sheet'!$C$5),LEN('C10 Entry Sheet'!$C$5)-6)))</f>
        <v xml:space="preserve"> </v>
      </c>
      <c r="E121" s="155" t="str">
        <f ca="1">IF('C10 Entry Sheet'!$BS136="N"," ",IF(LEN('C10 Entry Sheet'!$C$5)&lt;=6,CELL("contents",'C10 Entry Sheet'!$C$5),RIGHT(CELL("contents",'C10 Entry Sheet'!$C$5),6)))</f>
        <v xml:space="preserve"> </v>
      </c>
      <c r="F121" s="153" t="str">
        <f>IF('C10 Entry Sheet'!$BS136="N"," ","0")</f>
        <v xml:space="preserve"> </v>
      </c>
      <c r="G121" s="156" t="str">
        <f ca="1">IF('C10 Entry Sheet'!$BS136="N"," ",CELL("contents",'C10 Entry Sheet'!$A136))</f>
        <v xml:space="preserve"> </v>
      </c>
      <c r="H121" s="157" t="str">
        <f ca="1">IF(($G121=" ")," ",VLOOKUP($G121,'C10 Entry Sheet'!$A$16:$K$1015,2,FALSE))</f>
        <v xml:space="preserve"> </v>
      </c>
      <c r="I121" s="157" t="str">
        <f ca="1">IF(($G121=" ")," ",VLOOKUP($G121,'C10 Entry Sheet'!$A$16:$K$1015,3,FALSE))</f>
        <v xml:space="preserve"> </v>
      </c>
      <c r="J121" s="153" t="str">
        <f ca="1">IF('C10 Entry Sheet'!$BS136="N"," ",CELL("contents",'C10 Entry Sheet'!$A136))</f>
        <v xml:space="preserve"> </v>
      </c>
      <c r="K121" s="158" t="str">
        <f ca="1">IF(($G121=" ")," ",VLOOKUP($G121,'C10 Entry Sheet'!$A$16:$K$1015,8,FALSE))</f>
        <v xml:space="preserve"> </v>
      </c>
      <c r="L121" s="110" t="str">
        <f ca="1">IF(($G121=" ")," ",(VLOOKUP($G121,'C10 Entry Sheet'!$A$16:$K$1015,11,FALSE)*100))</f>
        <v xml:space="preserve"> </v>
      </c>
      <c r="M121" s="159" t="str">
        <f ca="1">IF(($G121=" ")," ",VLOOKUP($G121,'C10 Entry Sheet'!$A$16:$K$1015,6,FALSE))</f>
        <v xml:space="preserve"> </v>
      </c>
      <c r="N121" s="159" t="str">
        <f ca="1">IF(($G121=" ")," ",VLOOKUP($G121,'C10 Entry Sheet'!$A$16:$K$1015,5,FALSE))</f>
        <v xml:space="preserve"> </v>
      </c>
    </row>
    <row r="122" spans="1:14">
      <c r="A122" s="153" t="str">
        <f>IF('C10 Entry Sheet'!$BS137="N"," ","R")</f>
        <v xml:space="preserve"> </v>
      </c>
      <c r="B122" s="153" t="str">
        <f>IF('C10 Entry Sheet'!$BS137="N"," ","00000000")</f>
        <v xml:space="preserve"> </v>
      </c>
      <c r="C122" s="154" t="str">
        <f ca="1">IF('C10 Entry Sheet'!$BS137="N"," ",CELL("contents",'C10 Entry Sheet'!$AH$10))</f>
        <v xml:space="preserve"> </v>
      </c>
      <c r="D122" s="153" t="str">
        <f ca="1">IF('C10 Entry Sheet'!$BS137="N"," ","000"&amp;IF(LEN('C10 Entry Sheet'!$C$5)&lt;=6,"000",REPT("0",3-(LEN('C10 Entry Sheet'!$C$5)-6))&amp;LEFT(CELL("contents",'C10 Entry Sheet'!$C$5),LEN('C10 Entry Sheet'!$C$5)-6)))</f>
        <v xml:space="preserve"> </v>
      </c>
      <c r="E122" s="155" t="str">
        <f ca="1">IF('C10 Entry Sheet'!$BS137="N"," ",IF(LEN('C10 Entry Sheet'!$C$5)&lt;=6,CELL("contents",'C10 Entry Sheet'!$C$5),RIGHT(CELL("contents",'C10 Entry Sheet'!$C$5),6)))</f>
        <v xml:space="preserve"> </v>
      </c>
      <c r="F122" s="153" t="str">
        <f>IF('C10 Entry Sheet'!$BS137="N"," ","0")</f>
        <v xml:space="preserve"> </v>
      </c>
      <c r="G122" s="156" t="str">
        <f ca="1">IF('C10 Entry Sheet'!$BS137="N"," ",CELL("contents",'C10 Entry Sheet'!$A137))</f>
        <v xml:space="preserve"> </v>
      </c>
      <c r="H122" s="157" t="str">
        <f ca="1">IF(($G122=" ")," ",VLOOKUP($G122,'C10 Entry Sheet'!$A$16:$K$1015,2,FALSE))</f>
        <v xml:space="preserve"> </v>
      </c>
      <c r="I122" s="157" t="str">
        <f ca="1">IF(($G122=" ")," ",VLOOKUP($G122,'C10 Entry Sheet'!$A$16:$K$1015,3,FALSE))</f>
        <v xml:space="preserve"> </v>
      </c>
      <c r="J122" s="153" t="str">
        <f ca="1">IF('C10 Entry Sheet'!$BS137="N"," ",CELL("contents",'C10 Entry Sheet'!$A137))</f>
        <v xml:space="preserve"> </v>
      </c>
      <c r="K122" s="158" t="str">
        <f ca="1">IF(($G122=" ")," ",VLOOKUP($G122,'C10 Entry Sheet'!$A$16:$K$1015,8,FALSE))</f>
        <v xml:space="preserve"> </v>
      </c>
      <c r="L122" s="110" t="str">
        <f ca="1">IF(($G122=" ")," ",(VLOOKUP($G122,'C10 Entry Sheet'!$A$16:$K$1015,11,FALSE)*100))</f>
        <v xml:space="preserve"> </v>
      </c>
      <c r="M122" s="159" t="str">
        <f ca="1">IF(($G122=" ")," ",VLOOKUP($G122,'C10 Entry Sheet'!$A$16:$K$1015,6,FALSE))</f>
        <v xml:space="preserve"> </v>
      </c>
      <c r="N122" s="159" t="str">
        <f ca="1">IF(($G122=" ")," ",VLOOKUP($G122,'C10 Entry Sheet'!$A$16:$K$1015,5,FALSE))</f>
        <v xml:space="preserve"> </v>
      </c>
    </row>
    <row r="123" spans="1:14">
      <c r="A123" s="153" t="str">
        <f>IF('C10 Entry Sheet'!$BS138="N"," ","R")</f>
        <v xml:space="preserve"> </v>
      </c>
      <c r="B123" s="153" t="str">
        <f>IF('C10 Entry Sheet'!$BS138="N"," ","00000000")</f>
        <v xml:space="preserve"> </v>
      </c>
      <c r="C123" s="154" t="str">
        <f ca="1">IF('C10 Entry Sheet'!$BS138="N"," ",CELL("contents",'C10 Entry Sheet'!$AH$10))</f>
        <v xml:space="preserve"> </v>
      </c>
      <c r="D123" s="153" t="str">
        <f ca="1">IF('C10 Entry Sheet'!$BS138="N"," ","000"&amp;IF(LEN('C10 Entry Sheet'!$C$5)&lt;=6,"000",REPT("0",3-(LEN('C10 Entry Sheet'!$C$5)-6))&amp;LEFT(CELL("contents",'C10 Entry Sheet'!$C$5),LEN('C10 Entry Sheet'!$C$5)-6)))</f>
        <v xml:space="preserve"> </v>
      </c>
      <c r="E123" s="155" t="str">
        <f ca="1">IF('C10 Entry Sheet'!$BS138="N"," ",IF(LEN('C10 Entry Sheet'!$C$5)&lt;=6,CELL("contents",'C10 Entry Sheet'!$C$5),RIGHT(CELL("contents",'C10 Entry Sheet'!$C$5),6)))</f>
        <v xml:space="preserve"> </v>
      </c>
      <c r="F123" s="153" t="str">
        <f>IF('C10 Entry Sheet'!$BS138="N"," ","0")</f>
        <v xml:space="preserve"> </v>
      </c>
      <c r="G123" s="156" t="str">
        <f ca="1">IF('C10 Entry Sheet'!$BS138="N"," ",CELL("contents",'C10 Entry Sheet'!$A138))</f>
        <v xml:space="preserve"> </v>
      </c>
      <c r="H123" s="157" t="str">
        <f ca="1">IF(($G123=" ")," ",VLOOKUP($G123,'C10 Entry Sheet'!$A$16:$K$1015,2,FALSE))</f>
        <v xml:space="preserve"> </v>
      </c>
      <c r="I123" s="157" t="str">
        <f ca="1">IF(($G123=" ")," ",VLOOKUP($G123,'C10 Entry Sheet'!$A$16:$K$1015,3,FALSE))</f>
        <v xml:space="preserve"> </v>
      </c>
      <c r="J123" s="153" t="str">
        <f ca="1">IF('C10 Entry Sheet'!$BS138="N"," ",CELL("contents",'C10 Entry Sheet'!$A138))</f>
        <v xml:space="preserve"> </v>
      </c>
      <c r="K123" s="158" t="str">
        <f ca="1">IF(($G123=" ")," ",VLOOKUP($G123,'C10 Entry Sheet'!$A$16:$K$1015,8,FALSE))</f>
        <v xml:space="preserve"> </v>
      </c>
      <c r="L123" s="110" t="str">
        <f ca="1">IF(($G123=" ")," ",(VLOOKUP($G123,'C10 Entry Sheet'!$A$16:$K$1015,11,FALSE)*100))</f>
        <v xml:space="preserve"> </v>
      </c>
      <c r="M123" s="159" t="str">
        <f ca="1">IF(($G123=" ")," ",VLOOKUP($G123,'C10 Entry Sheet'!$A$16:$K$1015,6,FALSE))</f>
        <v xml:space="preserve"> </v>
      </c>
      <c r="N123" s="159" t="str">
        <f ca="1">IF(($G123=" ")," ",VLOOKUP($G123,'C10 Entry Sheet'!$A$16:$K$1015,5,FALSE))</f>
        <v xml:space="preserve"> </v>
      </c>
    </row>
    <row r="124" spans="1:14">
      <c r="A124" s="153" t="str">
        <f>IF('C10 Entry Sheet'!$BS139="N"," ","R")</f>
        <v xml:space="preserve"> </v>
      </c>
      <c r="B124" s="153" t="str">
        <f>IF('C10 Entry Sheet'!$BS139="N"," ","00000000")</f>
        <v xml:space="preserve"> </v>
      </c>
      <c r="C124" s="154" t="str">
        <f ca="1">IF('C10 Entry Sheet'!$BS139="N"," ",CELL("contents",'C10 Entry Sheet'!$AH$10))</f>
        <v xml:space="preserve"> </v>
      </c>
      <c r="D124" s="153" t="str">
        <f ca="1">IF('C10 Entry Sheet'!$BS139="N"," ","000"&amp;IF(LEN('C10 Entry Sheet'!$C$5)&lt;=6,"000",REPT("0",3-(LEN('C10 Entry Sheet'!$C$5)-6))&amp;LEFT(CELL("contents",'C10 Entry Sheet'!$C$5),LEN('C10 Entry Sheet'!$C$5)-6)))</f>
        <v xml:space="preserve"> </v>
      </c>
      <c r="E124" s="155" t="str">
        <f ca="1">IF('C10 Entry Sheet'!$BS139="N"," ",IF(LEN('C10 Entry Sheet'!$C$5)&lt;=6,CELL("contents",'C10 Entry Sheet'!$C$5),RIGHT(CELL("contents",'C10 Entry Sheet'!$C$5),6)))</f>
        <v xml:space="preserve"> </v>
      </c>
      <c r="F124" s="153" t="str">
        <f>IF('C10 Entry Sheet'!$BS139="N"," ","0")</f>
        <v xml:space="preserve"> </v>
      </c>
      <c r="G124" s="156" t="str">
        <f ca="1">IF('C10 Entry Sheet'!$BS139="N"," ",CELL("contents",'C10 Entry Sheet'!$A139))</f>
        <v xml:space="preserve"> </v>
      </c>
      <c r="H124" s="157" t="str">
        <f ca="1">IF(($G124=" ")," ",VLOOKUP($G124,'C10 Entry Sheet'!$A$16:$K$1015,2,FALSE))</f>
        <v xml:space="preserve"> </v>
      </c>
      <c r="I124" s="157" t="str">
        <f ca="1">IF(($G124=" ")," ",VLOOKUP($G124,'C10 Entry Sheet'!$A$16:$K$1015,3,FALSE))</f>
        <v xml:space="preserve"> </v>
      </c>
      <c r="J124" s="153" t="str">
        <f ca="1">IF('C10 Entry Sheet'!$BS139="N"," ",CELL("contents",'C10 Entry Sheet'!$A139))</f>
        <v xml:space="preserve"> </v>
      </c>
      <c r="K124" s="158" t="str">
        <f ca="1">IF(($G124=" ")," ",VLOOKUP($G124,'C10 Entry Sheet'!$A$16:$K$1015,8,FALSE))</f>
        <v xml:space="preserve"> </v>
      </c>
      <c r="L124" s="110" t="str">
        <f ca="1">IF(($G124=" ")," ",(VLOOKUP($G124,'C10 Entry Sheet'!$A$16:$K$1015,11,FALSE)*100))</f>
        <v xml:space="preserve"> </v>
      </c>
      <c r="M124" s="159" t="str">
        <f ca="1">IF(($G124=" ")," ",VLOOKUP($G124,'C10 Entry Sheet'!$A$16:$K$1015,6,FALSE))</f>
        <v xml:space="preserve"> </v>
      </c>
      <c r="N124" s="159" t="str">
        <f ca="1">IF(($G124=" ")," ",VLOOKUP($G124,'C10 Entry Sheet'!$A$16:$K$1015,5,FALSE))</f>
        <v xml:space="preserve"> </v>
      </c>
    </row>
    <row r="125" spans="1:14">
      <c r="A125" s="153" t="str">
        <f>IF('C10 Entry Sheet'!$BS140="N"," ","R")</f>
        <v xml:space="preserve"> </v>
      </c>
      <c r="B125" s="153" t="str">
        <f>IF('C10 Entry Sheet'!$BS140="N"," ","00000000")</f>
        <v xml:space="preserve"> </v>
      </c>
      <c r="C125" s="154" t="str">
        <f ca="1">IF('C10 Entry Sheet'!$BS140="N"," ",CELL("contents",'C10 Entry Sheet'!$AH$10))</f>
        <v xml:space="preserve"> </v>
      </c>
      <c r="D125" s="153" t="str">
        <f ca="1">IF('C10 Entry Sheet'!$BS140="N"," ","000"&amp;IF(LEN('C10 Entry Sheet'!$C$5)&lt;=6,"000",REPT("0",3-(LEN('C10 Entry Sheet'!$C$5)-6))&amp;LEFT(CELL("contents",'C10 Entry Sheet'!$C$5),LEN('C10 Entry Sheet'!$C$5)-6)))</f>
        <v xml:space="preserve"> </v>
      </c>
      <c r="E125" s="155" t="str">
        <f ca="1">IF('C10 Entry Sheet'!$BS140="N"," ",IF(LEN('C10 Entry Sheet'!$C$5)&lt;=6,CELL("contents",'C10 Entry Sheet'!$C$5),RIGHT(CELL("contents",'C10 Entry Sheet'!$C$5),6)))</f>
        <v xml:space="preserve"> </v>
      </c>
      <c r="F125" s="153" t="str">
        <f>IF('C10 Entry Sheet'!$BS140="N"," ","0")</f>
        <v xml:space="preserve"> </v>
      </c>
      <c r="G125" s="156" t="str">
        <f ca="1">IF('C10 Entry Sheet'!$BS140="N"," ",CELL("contents",'C10 Entry Sheet'!$A140))</f>
        <v xml:space="preserve"> </v>
      </c>
      <c r="H125" s="157" t="str">
        <f ca="1">IF(($G125=" ")," ",VLOOKUP($G125,'C10 Entry Sheet'!$A$16:$K$1015,2,FALSE))</f>
        <v xml:space="preserve"> </v>
      </c>
      <c r="I125" s="157" t="str">
        <f ca="1">IF(($G125=" ")," ",VLOOKUP($G125,'C10 Entry Sheet'!$A$16:$K$1015,3,FALSE))</f>
        <v xml:space="preserve"> </v>
      </c>
      <c r="J125" s="153" t="str">
        <f ca="1">IF('C10 Entry Sheet'!$BS140="N"," ",CELL("contents",'C10 Entry Sheet'!$A140))</f>
        <v xml:space="preserve"> </v>
      </c>
      <c r="K125" s="158" t="str">
        <f ca="1">IF(($G125=" ")," ",VLOOKUP($G125,'C10 Entry Sheet'!$A$16:$K$1015,8,FALSE))</f>
        <v xml:space="preserve"> </v>
      </c>
      <c r="L125" s="110" t="str">
        <f ca="1">IF(($G125=" ")," ",(VLOOKUP($G125,'C10 Entry Sheet'!$A$16:$K$1015,11,FALSE)*100))</f>
        <v xml:space="preserve"> </v>
      </c>
      <c r="M125" s="159" t="str">
        <f ca="1">IF(($G125=" ")," ",VLOOKUP($G125,'C10 Entry Sheet'!$A$16:$K$1015,6,FALSE))</f>
        <v xml:space="preserve"> </v>
      </c>
      <c r="N125" s="159" t="str">
        <f ca="1">IF(($G125=" ")," ",VLOOKUP($G125,'C10 Entry Sheet'!$A$16:$K$1015,5,FALSE))</f>
        <v xml:space="preserve"> </v>
      </c>
    </row>
    <row r="126" spans="1:14">
      <c r="A126" s="153" t="str">
        <f>IF('C10 Entry Sheet'!$BS141="N"," ","R")</f>
        <v xml:space="preserve"> </v>
      </c>
      <c r="B126" s="153" t="str">
        <f>IF('C10 Entry Sheet'!$BS141="N"," ","00000000")</f>
        <v xml:space="preserve"> </v>
      </c>
      <c r="C126" s="154" t="str">
        <f ca="1">IF('C10 Entry Sheet'!$BS141="N"," ",CELL("contents",'C10 Entry Sheet'!$AH$10))</f>
        <v xml:space="preserve"> </v>
      </c>
      <c r="D126" s="153" t="str">
        <f ca="1">IF('C10 Entry Sheet'!$BS141="N"," ","000"&amp;IF(LEN('C10 Entry Sheet'!$C$5)&lt;=6,"000",REPT("0",3-(LEN('C10 Entry Sheet'!$C$5)-6))&amp;LEFT(CELL("contents",'C10 Entry Sheet'!$C$5),LEN('C10 Entry Sheet'!$C$5)-6)))</f>
        <v xml:space="preserve"> </v>
      </c>
      <c r="E126" s="155" t="str">
        <f ca="1">IF('C10 Entry Sheet'!$BS141="N"," ",IF(LEN('C10 Entry Sheet'!$C$5)&lt;=6,CELL("contents",'C10 Entry Sheet'!$C$5),RIGHT(CELL("contents",'C10 Entry Sheet'!$C$5),6)))</f>
        <v xml:space="preserve"> </v>
      </c>
      <c r="F126" s="153" t="str">
        <f>IF('C10 Entry Sheet'!$BS141="N"," ","0")</f>
        <v xml:space="preserve"> </v>
      </c>
      <c r="G126" s="156" t="str">
        <f ca="1">IF('C10 Entry Sheet'!$BS141="N"," ",CELL("contents",'C10 Entry Sheet'!$A141))</f>
        <v xml:space="preserve"> </v>
      </c>
      <c r="H126" s="157" t="str">
        <f ca="1">IF(($G126=" ")," ",VLOOKUP($G126,'C10 Entry Sheet'!$A$16:$K$1015,2,FALSE))</f>
        <v xml:space="preserve"> </v>
      </c>
      <c r="I126" s="157" t="str">
        <f ca="1">IF(($G126=" ")," ",VLOOKUP($G126,'C10 Entry Sheet'!$A$16:$K$1015,3,FALSE))</f>
        <v xml:space="preserve"> </v>
      </c>
      <c r="J126" s="153" t="str">
        <f ca="1">IF('C10 Entry Sheet'!$BS141="N"," ",CELL("contents",'C10 Entry Sheet'!$A141))</f>
        <v xml:space="preserve"> </v>
      </c>
      <c r="K126" s="158" t="str">
        <f ca="1">IF(($G126=" ")," ",VLOOKUP($G126,'C10 Entry Sheet'!$A$16:$K$1015,8,FALSE))</f>
        <v xml:space="preserve"> </v>
      </c>
      <c r="L126" s="110" t="str">
        <f ca="1">IF(($G126=" ")," ",(VLOOKUP($G126,'C10 Entry Sheet'!$A$16:$K$1015,11,FALSE)*100))</f>
        <v xml:space="preserve"> </v>
      </c>
      <c r="M126" s="159" t="str">
        <f ca="1">IF(($G126=" ")," ",VLOOKUP($G126,'C10 Entry Sheet'!$A$16:$K$1015,6,FALSE))</f>
        <v xml:space="preserve"> </v>
      </c>
      <c r="N126" s="159" t="str">
        <f ca="1">IF(($G126=" ")," ",VLOOKUP($G126,'C10 Entry Sheet'!$A$16:$K$1015,5,FALSE))</f>
        <v xml:space="preserve"> </v>
      </c>
    </row>
    <row r="127" spans="1:14">
      <c r="A127" s="153" t="str">
        <f>IF('C10 Entry Sheet'!$BS142="N"," ","R")</f>
        <v xml:space="preserve"> </v>
      </c>
      <c r="B127" s="153" t="str">
        <f>IF('C10 Entry Sheet'!$BS142="N"," ","00000000")</f>
        <v xml:space="preserve"> </v>
      </c>
      <c r="C127" s="154" t="str">
        <f ca="1">IF('C10 Entry Sheet'!$BS142="N"," ",CELL("contents",'C10 Entry Sheet'!$AH$10))</f>
        <v xml:space="preserve"> </v>
      </c>
      <c r="D127" s="153" t="str">
        <f ca="1">IF('C10 Entry Sheet'!$BS142="N"," ","000"&amp;IF(LEN('C10 Entry Sheet'!$C$5)&lt;=6,"000",REPT("0",3-(LEN('C10 Entry Sheet'!$C$5)-6))&amp;LEFT(CELL("contents",'C10 Entry Sheet'!$C$5),LEN('C10 Entry Sheet'!$C$5)-6)))</f>
        <v xml:space="preserve"> </v>
      </c>
      <c r="E127" s="155" t="str">
        <f ca="1">IF('C10 Entry Sheet'!$BS142="N"," ",IF(LEN('C10 Entry Sheet'!$C$5)&lt;=6,CELL("contents",'C10 Entry Sheet'!$C$5),RIGHT(CELL("contents",'C10 Entry Sheet'!$C$5),6)))</f>
        <v xml:space="preserve"> </v>
      </c>
      <c r="F127" s="153" t="str">
        <f>IF('C10 Entry Sheet'!$BS142="N"," ","0")</f>
        <v xml:space="preserve"> </v>
      </c>
      <c r="G127" s="156" t="str">
        <f ca="1">IF('C10 Entry Sheet'!$BS142="N"," ",CELL("contents",'C10 Entry Sheet'!$A142))</f>
        <v xml:space="preserve"> </v>
      </c>
      <c r="H127" s="157" t="str">
        <f ca="1">IF(($G127=" ")," ",VLOOKUP($G127,'C10 Entry Sheet'!$A$16:$K$1015,2,FALSE))</f>
        <v xml:space="preserve"> </v>
      </c>
      <c r="I127" s="157" t="str">
        <f ca="1">IF(($G127=" ")," ",VLOOKUP($G127,'C10 Entry Sheet'!$A$16:$K$1015,3,FALSE))</f>
        <v xml:space="preserve"> </v>
      </c>
      <c r="J127" s="153" t="str">
        <f ca="1">IF('C10 Entry Sheet'!$BS142="N"," ",CELL("contents",'C10 Entry Sheet'!$A142))</f>
        <v xml:space="preserve"> </v>
      </c>
      <c r="K127" s="158" t="str">
        <f ca="1">IF(($G127=" ")," ",VLOOKUP($G127,'C10 Entry Sheet'!$A$16:$K$1015,8,FALSE))</f>
        <v xml:space="preserve"> </v>
      </c>
      <c r="L127" s="110" t="str">
        <f ca="1">IF(($G127=" ")," ",(VLOOKUP($G127,'C10 Entry Sheet'!$A$16:$K$1015,11,FALSE)*100))</f>
        <v xml:space="preserve"> </v>
      </c>
      <c r="M127" s="159" t="str">
        <f ca="1">IF(($G127=" ")," ",VLOOKUP($G127,'C10 Entry Sheet'!$A$16:$K$1015,6,FALSE))</f>
        <v xml:space="preserve"> </v>
      </c>
      <c r="N127" s="159" t="str">
        <f ca="1">IF(($G127=" ")," ",VLOOKUP($G127,'C10 Entry Sheet'!$A$16:$K$1015,5,FALSE))</f>
        <v xml:space="preserve"> </v>
      </c>
    </row>
    <row r="128" spans="1:14">
      <c r="A128" s="153" t="str">
        <f>IF('C10 Entry Sheet'!$BS143="N"," ","R")</f>
        <v xml:space="preserve"> </v>
      </c>
      <c r="B128" s="153" t="str">
        <f>IF('C10 Entry Sheet'!$BS143="N"," ","00000000")</f>
        <v xml:space="preserve"> </v>
      </c>
      <c r="C128" s="154" t="str">
        <f ca="1">IF('C10 Entry Sheet'!$BS143="N"," ",CELL("contents",'C10 Entry Sheet'!$AH$10))</f>
        <v xml:space="preserve"> </v>
      </c>
      <c r="D128" s="153" t="str">
        <f ca="1">IF('C10 Entry Sheet'!$BS143="N"," ","000"&amp;IF(LEN('C10 Entry Sheet'!$C$5)&lt;=6,"000",REPT("0",3-(LEN('C10 Entry Sheet'!$C$5)-6))&amp;LEFT(CELL("contents",'C10 Entry Sheet'!$C$5),LEN('C10 Entry Sheet'!$C$5)-6)))</f>
        <v xml:space="preserve"> </v>
      </c>
      <c r="E128" s="155" t="str">
        <f ca="1">IF('C10 Entry Sheet'!$BS143="N"," ",IF(LEN('C10 Entry Sheet'!$C$5)&lt;=6,CELL("contents",'C10 Entry Sheet'!$C$5),RIGHT(CELL("contents",'C10 Entry Sheet'!$C$5),6)))</f>
        <v xml:space="preserve"> </v>
      </c>
      <c r="F128" s="153" t="str">
        <f>IF('C10 Entry Sheet'!$BS143="N"," ","0")</f>
        <v xml:space="preserve"> </v>
      </c>
      <c r="G128" s="156" t="str">
        <f ca="1">IF('C10 Entry Sheet'!$BS143="N"," ",CELL("contents",'C10 Entry Sheet'!$A143))</f>
        <v xml:space="preserve"> </v>
      </c>
      <c r="H128" s="157" t="str">
        <f ca="1">IF(($G128=" ")," ",VLOOKUP($G128,'C10 Entry Sheet'!$A$16:$K$1015,2,FALSE))</f>
        <v xml:space="preserve"> </v>
      </c>
      <c r="I128" s="157" t="str">
        <f ca="1">IF(($G128=" ")," ",VLOOKUP($G128,'C10 Entry Sheet'!$A$16:$K$1015,3,FALSE))</f>
        <v xml:space="preserve"> </v>
      </c>
      <c r="J128" s="153" t="str">
        <f ca="1">IF('C10 Entry Sheet'!$BS143="N"," ",CELL("contents",'C10 Entry Sheet'!$A143))</f>
        <v xml:space="preserve"> </v>
      </c>
      <c r="K128" s="158" t="str">
        <f ca="1">IF(($G128=" ")," ",VLOOKUP($G128,'C10 Entry Sheet'!$A$16:$K$1015,8,FALSE))</f>
        <v xml:space="preserve"> </v>
      </c>
      <c r="L128" s="110" t="str">
        <f ca="1">IF(($G128=" ")," ",(VLOOKUP($G128,'C10 Entry Sheet'!$A$16:$K$1015,11,FALSE)*100))</f>
        <v xml:space="preserve"> </v>
      </c>
      <c r="M128" s="159" t="str">
        <f ca="1">IF(($G128=" ")," ",VLOOKUP($G128,'C10 Entry Sheet'!$A$16:$K$1015,6,FALSE))</f>
        <v xml:space="preserve"> </v>
      </c>
      <c r="N128" s="159" t="str">
        <f ca="1">IF(($G128=" ")," ",VLOOKUP($G128,'C10 Entry Sheet'!$A$16:$K$1015,5,FALSE))</f>
        <v xml:space="preserve"> </v>
      </c>
    </row>
    <row r="129" spans="1:14">
      <c r="A129" s="153" t="str">
        <f>IF('C10 Entry Sheet'!$BS144="N"," ","R")</f>
        <v xml:space="preserve"> </v>
      </c>
      <c r="B129" s="153" t="str">
        <f>IF('C10 Entry Sheet'!$BS144="N"," ","00000000")</f>
        <v xml:space="preserve"> </v>
      </c>
      <c r="C129" s="154" t="str">
        <f ca="1">IF('C10 Entry Sheet'!$BS144="N"," ",CELL("contents",'C10 Entry Sheet'!$AH$10))</f>
        <v xml:space="preserve"> </v>
      </c>
      <c r="D129" s="153" t="str">
        <f ca="1">IF('C10 Entry Sheet'!$BS144="N"," ","000"&amp;IF(LEN('C10 Entry Sheet'!$C$5)&lt;=6,"000",REPT("0",3-(LEN('C10 Entry Sheet'!$C$5)-6))&amp;LEFT(CELL("contents",'C10 Entry Sheet'!$C$5),LEN('C10 Entry Sheet'!$C$5)-6)))</f>
        <v xml:space="preserve"> </v>
      </c>
      <c r="E129" s="155" t="str">
        <f ca="1">IF('C10 Entry Sheet'!$BS144="N"," ",IF(LEN('C10 Entry Sheet'!$C$5)&lt;=6,CELL("contents",'C10 Entry Sheet'!$C$5),RIGHT(CELL("contents",'C10 Entry Sheet'!$C$5),6)))</f>
        <v xml:space="preserve"> </v>
      </c>
      <c r="F129" s="153" t="str">
        <f>IF('C10 Entry Sheet'!$BS144="N"," ","0")</f>
        <v xml:space="preserve"> </v>
      </c>
      <c r="G129" s="156" t="str">
        <f ca="1">IF('C10 Entry Sheet'!$BS144="N"," ",CELL("contents",'C10 Entry Sheet'!$A144))</f>
        <v xml:space="preserve"> </v>
      </c>
      <c r="H129" s="157" t="str">
        <f ca="1">IF(($G129=" ")," ",VLOOKUP($G129,'C10 Entry Sheet'!$A$16:$K$1015,2,FALSE))</f>
        <v xml:space="preserve"> </v>
      </c>
      <c r="I129" s="157" t="str">
        <f ca="1">IF(($G129=" ")," ",VLOOKUP($G129,'C10 Entry Sheet'!$A$16:$K$1015,3,FALSE))</f>
        <v xml:space="preserve"> </v>
      </c>
      <c r="J129" s="153" t="str">
        <f ca="1">IF('C10 Entry Sheet'!$BS144="N"," ",CELL("contents",'C10 Entry Sheet'!$A144))</f>
        <v xml:space="preserve"> </v>
      </c>
      <c r="K129" s="158" t="str">
        <f ca="1">IF(($G129=" ")," ",VLOOKUP($G129,'C10 Entry Sheet'!$A$16:$K$1015,8,FALSE))</f>
        <v xml:space="preserve"> </v>
      </c>
      <c r="L129" s="110" t="str">
        <f ca="1">IF(($G129=" ")," ",(VLOOKUP($G129,'C10 Entry Sheet'!$A$16:$K$1015,11,FALSE)*100))</f>
        <v xml:space="preserve"> </v>
      </c>
      <c r="M129" s="159" t="str">
        <f ca="1">IF(($G129=" ")," ",VLOOKUP($G129,'C10 Entry Sheet'!$A$16:$K$1015,6,FALSE))</f>
        <v xml:space="preserve"> </v>
      </c>
      <c r="N129" s="159" t="str">
        <f ca="1">IF(($G129=" ")," ",VLOOKUP($G129,'C10 Entry Sheet'!$A$16:$K$1015,5,FALSE))</f>
        <v xml:space="preserve"> </v>
      </c>
    </row>
    <row r="130" spans="1:14">
      <c r="A130" s="153" t="str">
        <f>IF('C10 Entry Sheet'!$BS145="N"," ","R")</f>
        <v xml:space="preserve"> </v>
      </c>
      <c r="B130" s="153" t="str">
        <f>IF('C10 Entry Sheet'!$BS145="N"," ","00000000")</f>
        <v xml:space="preserve"> </v>
      </c>
      <c r="C130" s="154" t="str">
        <f ca="1">IF('C10 Entry Sheet'!$BS145="N"," ",CELL("contents",'C10 Entry Sheet'!$AH$10))</f>
        <v xml:space="preserve"> </v>
      </c>
      <c r="D130" s="153" t="str">
        <f ca="1">IF('C10 Entry Sheet'!$BS145="N"," ","000"&amp;IF(LEN('C10 Entry Sheet'!$C$5)&lt;=6,"000",REPT("0",3-(LEN('C10 Entry Sheet'!$C$5)-6))&amp;LEFT(CELL("contents",'C10 Entry Sheet'!$C$5),LEN('C10 Entry Sheet'!$C$5)-6)))</f>
        <v xml:space="preserve"> </v>
      </c>
      <c r="E130" s="155" t="str">
        <f ca="1">IF('C10 Entry Sheet'!$BS145="N"," ",IF(LEN('C10 Entry Sheet'!$C$5)&lt;=6,CELL("contents",'C10 Entry Sheet'!$C$5),RIGHT(CELL("contents",'C10 Entry Sheet'!$C$5),6)))</f>
        <v xml:space="preserve"> </v>
      </c>
      <c r="F130" s="153" t="str">
        <f>IF('C10 Entry Sheet'!$BS145="N"," ","0")</f>
        <v xml:space="preserve"> </v>
      </c>
      <c r="G130" s="156" t="str">
        <f ca="1">IF('C10 Entry Sheet'!$BS145="N"," ",CELL("contents",'C10 Entry Sheet'!$A145))</f>
        <v xml:space="preserve"> </v>
      </c>
      <c r="H130" s="157" t="str">
        <f ca="1">IF(($G130=" ")," ",VLOOKUP($G130,'C10 Entry Sheet'!$A$16:$K$1015,2,FALSE))</f>
        <v xml:space="preserve"> </v>
      </c>
      <c r="I130" s="157" t="str">
        <f ca="1">IF(($G130=" ")," ",VLOOKUP($G130,'C10 Entry Sheet'!$A$16:$K$1015,3,FALSE))</f>
        <v xml:space="preserve"> </v>
      </c>
      <c r="J130" s="153" t="str">
        <f ca="1">IF('C10 Entry Sheet'!$BS145="N"," ",CELL("contents",'C10 Entry Sheet'!$A145))</f>
        <v xml:space="preserve"> </v>
      </c>
      <c r="K130" s="158" t="str">
        <f ca="1">IF(($G130=" ")," ",VLOOKUP($G130,'C10 Entry Sheet'!$A$16:$K$1015,8,FALSE))</f>
        <v xml:space="preserve"> </v>
      </c>
      <c r="L130" s="110" t="str">
        <f ca="1">IF(($G130=" ")," ",(VLOOKUP($G130,'C10 Entry Sheet'!$A$16:$K$1015,11,FALSE)*100))</f>
        <v xml:space="preserve"> </v>
      </c>
      <c r="M130" s="159" t="str">
        <f ca="1">IF(($G130=" ")," ",VLOOKUP($G130,'C10 Entry Sheet'!$A$16:$K$1015,6,FALSE))</f>
        <v xml:space="preserve"> </v>
      </c>
      <c r="N130" s="159" t="str">
        <f ca="1">IF(($G130=" ")," ",VLOOKUP($G130,'C10 Entry Sheet'!$A$16:$K$1015,5,FALSE))</f>
        <v xml:space="preserve"> </v>
      </c>
    </row>
    <row r="131" spans="1:14">
      <c r="A131" s="153" t="str">
        <f>IF('C10 Entry Sheet'!$BS146="N"," ","R")</f>
        <v xml:space="preserve"> </v>
      </c>
      <c r="B131" s="153" t="str">
        <f>IF('C10 Entry Sheet'!$BS146="N"," ","00000000")</f>
        <v xml:space="preserve"> </v>
      </c>
      <c r="C131" s="154" t="str">
        <f ca="1">IF('C10 Entry Sheet'!$BS146="N"," ",CELL("contents",'C10 Entry Sheet'!$AH$10))</f>
        <v xml:space="preserve"> </v>
      </c>
      <c r="D131" s="153" t="str">
        <f ca="1">IF('C10 Entry Sheet'!$BS146="N"," ","000"&amp;IF(LEN('C10 Entry Sheet'!$C$5)&lt;=6,"000",REPT("0",3-(LEN('C10 Entry Sheet'!$C$5)-6))&amp;LEFT(CELL("contents",'C10 Entry Sheet'!$C$5),LEN('C10 Entry Sheet'!$C$5)-6)))</f>
        <v xml:space="preserve"> </v>
      </c>
      <c r="E131" s="155" t="str">
        <f ca="1">IF('C10 Entry Sheet'!$BS146="N"," ",IF(LEN('C10 Entry Sheet'!$C$5)&lt;=6,CELL("contents",'C10 Entry Sheet'!$C$5),RIGHT(CELL("contents",'C10 Entry Sheet'!$C$5),6)))</f>
        <v xml:space="preserve"> </v>
      </c>
      <c r="F131" s="153" t="str">
        <f>IF('C10 Entry Sheet'!$BS146="N"," ","0")</f>
        <v xml:space="preserve"> </v>
      </c>
      <c r="G131" s="156" t="str">
        <f ca="1">IF('C10 Entry Sheet'!$BS146="N"," ",CELL("contents",'C10 Entry Sheet'!$A146))</f>
        <v xml:space="preserve"> </v>
      </c>
      <c r="H131" s="157" t="str">
        <f ca="1">IF(($G131=" ")," ",VLOOKUP($G131,'C10 Entry Sheet'!$A$16:$K$1015,2,FALSE))</f>
        <v xml:space="preserve"> </v>
      </c>
      <c r="I131" s="157" t="str">
        <f ca="1">IF(($G131=" ")," ",VLOOKUP($G131,'C10 Entry Sheet'!$A$16:$K$1015,3,FALSE))</f>
        <v xml:space="preserve"> </v>
      </c>
      <c r="J131" s="153" t="str">
        <f ca="1">IF('C10 Entry Sheet'!$BS146="N"," ",CELL("contents",'C10 Entry Sheet'!$A146))</f>
        <v xml:space="preserve"> </v>
      </c>
      <c r="K131" s="158" t="str">
        <f ca="1">IF(($G131=" ")," ",VLOOKUP($G131,'C10 Entry Sheet'!$A$16:$K$1015,8,FALSE))</f>
        <v xml:space="preserve"> </v>
      </c>
      <c r="L131" s="110" t="str">
        <f ca="1">IF(($G131=" ")," ",(VLOOKUP($G131,'C10 Entry Sheet'!$A$16:$K$1015,11,FALSE)*100))</f>
        <v xml:space="preserve"> </v>
      </c>
      <c r="M131" s="159" t="str">
        <f ca="1">IF(($G131=" ")," ",VLOOKUP($G131,'C10 Entry Sheet'!$A$16:$K$1015,6,FALSE))</f>
        <v xml:space="preserve"> </v>
      </c>
      <c r="N131" s="159" t="str">
        <f ca="1">IF(($G131=" ")," ",VLOOKUP($G131,'C10 Entry Sheet'!$A$16:$K$1015,5,FALSE))</f>
        <v xml:space="preserve"> </v>
      </c>
    </row>
    <row r="132" spans="1:14">
      <c r="A132" s="153" t="str">
        <f>IF('C10 Entry Sheet'!$BS147="N"," ","R")</f>
        <v xml:space="preserve"> </v>
      </c>
      <c r="B132" s="153" t="str">
        <f>IF('C10 Entry Sheet'!$BS147="N"," ","00000000")</f>
        <v xml:space="preserve"> </v>
      </c>
      <c r="C132" s="154" t="str">
        <f ca="1">IF('C10 Entry Sheet'!$BS147="N"," ",CELL("contents",'C10 Entry Sheet'!$AH$10))</f>
        <v xml:space="preserve"> </v>
      </c>
      <c r="D132" s="153" t="str">
        <f ca="1">IF('C10 Entry Sheet'!$BS147="N"," ","000"&amp;IF(LEN('C10 Entry Sheet'!$C$5)&lt;=6,"000",REPT("0",3-(LEN('C10 Entry Sheet'!$C$5)-6))&amp;LEFT(CELL("contents",'C10 Entry Sheet'!$C$5),LEN('C10 Entry Sheet'!$C$5)-6)))</f>
        <v xml:space="preserve"> </v>
      </c>
      <c r="E132" s="155" t="str">
        <f ca="1">IF('C10 Entry Sheet'!$BS147="N"," ",IF(LEN('C10 Entry Sheet'!$C$5)&lt;=6,CELL("contents",'C10 Entry Sheet'!$C$5),RIGHT(CELL("contents",'C10 Entry Sheet'!$C$5),6)))</f>
        <v xml:space="preserve"> </v>
      </c>
      <c r="F132" s="153" t="str">
        <f>IF('C10 Entry Sheet'!$BS147="N"," ","0")</f>
        <v xml:space="preserve"> </v>
      </c>
      <c r="G132" s="156" t="str">
        <f ca="1">IF('C10 Entry Sheet'!$BS147="N"," ",CELL("contents",'C10 Entry Sheet'!$A147))</f>
        <v xml:space="preserve"> </v>
      </c>
      <c r="H132" s="157" t="str">
        <f ca="1">IF(($G132=" ")," ",VLOOKUP($G132,'C10 Entry Sheet'!$A$16:$K$1015,2,FALSE))</f>
        <v xml:space="preserve"> </v>
      </c>
      <c r="I132" s="157" t="str">
        <f ca="1">IF(($G132=" ")," ",VLOOKUP($G132,'C10 Entry Sheet'!$A$16:$K$1015,3,FALSE))</f>
        <v xml:space="preserve"> </v>
      </c>
      <c r="J132" s="153" t="str">
        <f ca="1">IF('C10 Entry Sheet'!$BS147="N"," ",CELL("contents",'C10 Entry Sheet'!$A147))</f>
        <v xml:space="preserve"> </v>
      </c>
      <c r="K132" s="158" t="str">
        <f ca="1">IF(($G132=" ")," ",VLOOKUP($G132,'C10 Entry Sheet'!$A$16:$K$1015,8,FALSE))</f>
        <v xml:space="preserve"> </v>
      </c>
      <c r="L132" s="110" t="str">
        <f ca="1">IF(($G132=" ")," ",(VLOOKUP($G132,'C10 Entry Sheet'!$A$16:$K$1015,11,FALSE)*100))</f>
        <v xml:space="preserve"> </v>
      </c>
      <c r="M132" s="159" t="str">
        <f ca="1">IF(($G132=" ")," ",VLOOKUP($G132,'C10 Entry Sheet'!$A$16:$K$1015,6,FALSE))</f>
        <v xml:space="preserve"> </v>
      </c>
      <c r="N132" s="159" t="str">
        <f ca="1">IF(($G132=" ")," ",VLOOKUP($G132,'C10 Entry Sheet'!$A$16:$K$1015,5,FALSE))</f>
        <v xml:space="preserve"> </v>
      </c>
    </row>
    <row r="133" spans="1:14">
      <c r="A133" s="153" t="str">
        <f>IF('C10 Entry Sheet'!$BS148="N"," ","R")</f>
        <v xml:space="preserve"> </v>
      </c>
      <c r="B133" s="153" t="str">
        <f>IF('C10 Entry Sheet'!$BS148="N"," ","00000000")</f>
        <v xml:space="preserve"> </v>
      </c>
      <c r="C133" s="154" t="str">
        <f ca="1">IF('C10 Entry Sheet'!$BS148="N"," ",CELL("contents",'C10 Entry Sheet'!$AH$10))</f>
        <v xml:space="preserve"> </v>
      </c>
      <c r="D133" s="153" t="str">
        <f ca="1">IF('C10 Entry Sheet'!$BS148="N"," ","000"&amp;IF(LEN('C10 Entry Sheet'!$C$5)&lt;=6,"000",REPT("0",3-(LEN('C10 Entry Sheet'!$C$5)-6))&amp;LEFT(CELL("contents",'C10 Entry Sheet'!$C$5),LEN('C10 Entry Sheet'!$C$5)-6)))</f>
        <v xml:space="preserve"> </v>
      </c>
      <c r="E133" s="155" t="str">
        <f ca="1">IF('C10 Entry Sheet'!$BS148="N"," ",IF(LEN('C10 Entry Sheet'!$C$5)&lt;=6,CELL("contents",'C10 Entry Sheet'!$C$5),RIGHT(CELL("contents",'C10 Entry Sheet'!$C$5),6)))</f>
        <v xml:space="preserve"> </v>
      </c>
      <c r="F133" s="153" t="str">
        <f>IF('C10 Entry Sheet'!$BS148="N"," ","0")</f>
        <v xml:space="preserve"> </v>
      </c>
      <c r="G133" s="156" t="str">
        <f ca="1">IF('C10 Entry Sheet'!$BS148="N"," ",CELL("contents",'C10 Entry Sheet'!$A148))</f>
        <v xml:space="preserve"> </v>
      </c>
      <c r="H133" s="157" t="str">
        <f ca="1">IF(($G133=" ")," ",VLOOKUP($G133,'C10 Entry Sheet'!$A$16:$K$1015,2,FALSE))</f>
        <v xml:space="preserve"> </v>
      </c>
      <c r="I133" s="157" t="str">
        <f ca="1">IF(($G133=" ")," ",VLOOKUP($G133,'C10 Entry Sheet'!$A$16:$K$1015,3,FALSE))</f>
        <v xml:space="preserve"> </v>
      </c>
      <c r="J133" s="153" t="str">
        <f ca="1">IF('C10 Entry Sheet'!$BS148="N"," ",CELL("contents",'C10 Entry Sheet'!$A148))</f>
        <v xml:space="preserve"> </v>
      </c>
      <c r="K133" s="158" t="str">
        <f ca="1">IF(($G133=" ")," ",VLOOKUP($G133,'C10 Entry Sheet'!$A$16:$K$1015,8,FALSE))</f>
        <v xml:space="preserve"> </v>
      </c>
      <c r="L133" s="110" t="str">
        <f ca="1">IF(($G133=" ")," ",(VLOOKUP($G133,'C10 Entry Sheet'!$A$16:$K$1015,11,FALSE)*100))</f>
        <v xml:space="preserve"> </v>
      </c>
      <c r="M133" s="159" t="str">
        <f ca="1">IF(($G133=" ")," ",VLOOKUP($G133,'C10 Entry Sheet'!$A$16:$K$1015,6,FALSE))</f>
        <v xml:space="preserve"> </v>
      </c>
      <c r="N133" s="159" t="str">
        <f ca="1">IF(($G133=" ")," ",VLOOKUP($G133,'C10 Entry Sheet'!$A$16:$K$1015,5,FALSE))</f>
        <v xml:space="preserve"> </v>
      </c>
    </row>
    <row r="134" spans="1:14">
      <c r="A134" s="153" t="str">
        <f>IF('C10 Entry Sheet'!$BS149="N"," ","R")</f>
        <v xml:space="preserve"> </v>
      </c>
      <c r="B134" s="153" t="str">
        <f>IF('C10 Entry Sheet'!$BS149="N"," ","00000000")</f>
        <v xml:space="preserve"> </v>
      </c>
      <c r="C134" s="154" t="str">
        <f ca="1">IF('C10 Entry Sheet'!$BS149="N"," ",CELL("contents",'C10 Entry Sheet'!$AH$10))</f>
        <v xml:space="preserve"> </v>
      </c>
      <c r="D134" s="153" t="str">
        <f ca="1">IF('C10 Entry Sheet'!$BS149="N"," ","000"&amp;IF(LEN('C10 Entry Sheet'!$C$5)&lt;=6,"000",REPT("0",3-(LEN('C10 Entry Sheet'!$C$5)-6))&amp;LEFT(CELL("contents",'C10 Entry Sheet'!$C$5),LEN('C10 Entry Sheet'!$C$5)-6)))</f>
        <v xml:space="preserve"> </v>
      </c>
      <c r="E134" s="155" t="str">
        <f ca="1">IF('C10 Entry Sheet'!$BS149="N"," ",IF(LEN('C10 Entry Sheet'!$C$5)&lt;=6,CELL("contents",'C10 Entry Sheet'!$C$5),RIGHT(CELL("contents",'C10 Entry Sheet'!$C$5),6)))</f>
        <v xml:space="preserve"> </v>
      </c>
      <c r="F134" s="153" t="str">
        <f>IF('C10 Entry Sheet'!$BS149="N"," ","0")</f>
        <v xml:space="preserve"> </v>
      </c>
      <c r="G134" s="156" t="str">
        <f ca="1">IF('C10 Entry Sheet'!$BS149="N"," ",CELL("contents",'C10 Entry Sheet'!$A149))</f>
        <v xml:space="preserve"> </v>
      </c>
      <c r="H134" s="157" t="str">
        <f ca="1">IF(($G134=" ")," ",VLOOKUP($G134,'C10 Entry Sheet'!$A$16:$K$1015,2,FALSE))</f>
        <v xml:space="preserve"> </v>
      </c>
      <c r="I134" s="157" t="str">
        <f ca="1">IF(($G134=" ")," ",VLOOKUP($G134,'C10 Entry Sheet'!$A$16:$K$1015,3,FALSE))</f>
        <v xml:space="preserve"> </v>
      </c>
      <c r="J134" s="153" t="str">
        <f ca="1">IF('C10 Entry Sheet'!$BS149="N"," ",CELL("contents",'C10 Entry Sheet'!$A149))</f>
        <v xml:space="preserve"> </v>
      </c>
      <c r="K134" s="158" t="str">
        <f ca="1">IF(($G134=" ")," ",VLOOKUP($G134,'C10 Entry Sheet'!$A$16:$K$1015,8,FALSE))</f>
        <v xml:space="preserve"> </v>
      </c>
      <c r="L134" s="110" t="str">
        <f ca="1">IF(($G134=" ")," ",(VLOOKUP($G134,'C10 Entry Sheet'!$A$16:$K$1015,11,FALSE)*100))</f>
        <v xml:space="preserve"> </v>
      </c>
      <c r="M134" s="159" t="str">
        <f ca="1">IF(($G134=" ")," ",VLOOKUP($G134,'C10 Entry Sheet'!$A$16:$K$1015,6,FALSE))</f>
        <v xml:space="preserve"> </v>
      </c>
      <c r="N134" s="159" t="str">
        <f ca="1">IF(($G134=" ")," ",VLOOKUP($G134,'C10 Entry Sheet'!$A$16:$K$1015,5,FALSE))</f>
        <v xml:space="preserve"> </v>
      </c>
    </row>
    <row r="135" spans="1:14">
      <c r="A135" s="153" t="str">
        <f>IF('C10 Entry Sheet'!$BS150="N"," ","R")</f>
        <v xml:space="preserve"> </v>
      </c>
      <c r="B135" s="153" t="str">
        <f>IF('C10 Entry Sheet'!$BS150="N"," ","00000000")</f>
        <v xml:space="preserve"> </v>
      </c>
      <c r="C135" s="154" t="str">
        <f ca="1">IF('C10 Entry Sheet'!$BS150="N"," ",CELL("contents",'C10 Entry Sheet'!$AH$10))</f>
        <v xml:space="preserve"> </v>
      </c>
      <c r="D135" s="153" t="str">
        <f ca="1">IF('C10 Entry Sheet'!$BS150="N"," ","000"&amp;IF(LEN('C10 Entry Sheet'!$C$5)&lt;=6,"000",REPT("0",3-(LEN('C10 Entry Sheet'!$C$5)-6))&amp;LEFT(CELL("contents",'C10 Entry Sheet'!$C$5),LEN('C10 Entry Sheet'!$C$5)-6)))</f>
        <v xml:space="preserve"> </v>
      </c>
      <c r="E135" s="155" t="str">
        <f ca="1">IF('C10 Entry Sheet'!$BS150="N"," ",IF(LEN('C10 Entry Sheet'!$C$5)&lt;=6,CELL("contents",'C10 Entry Sheet'!$C$5),RIGHT(CELL("contents",'C10 Entry Sheet'!$C$5),6)))</f>
        <v xml:space="preserve"> </v>
      </c>
      <c r="F135" s="153" t="str">
        <f>IF('C10 Entry Sheet'!$BS150="N"," ","0")</f>
        <v xml:space="preserve"> </v>
      </c>
      <c r="G135" s="156" t="str">
        <f ca="1">IF('C10 Entry Sheet'!$BS150="N"," ",CELL("contents",'C10 Entry Sheet'!$A150))</f>
        <v xml:space="preserve"> </v>
      </c>
      <c r="H135" s="157" t="str">
        <f ca="1">IF(($G135=" ")," ",VLOOKUP($G135,'C10 Entry Sheet'!$A$16:$K$1015,2,FALSE))</f>
        <v xml:space="preserve"> </v>
      </c>
      <c r="I135" s="157" t="str">
        <f ca="1">IF(($G135=" ")," ",VLOOKUP($G135,'C10 Entry Sheet'!$A$16:$K$1015,3,FALSE))</f>
        <v xml:space="preserve"> </v>
      </c>
      <c r="J135" s="153" t="str">
        <f ca="1">IF('C10 Entry Sheet'!$BS150="N"," ",CELL("contents",'C10 Entry Sheet'!$A150))</f>
        <v xml:space="preserve"> </v>
      </c>
      <c r="K135" s="158" t="str">
        <f ca="1">IF(($G135=" ")," ",VLOOKUP($G135,'C10 Entry Sheet'!$A$16:$K$1015,8,FALSE))</f>
        <v xml:space="preserve"> </v>
      </c>
      <c r="L135" s="110" t="str">
        <f ca="1">IF(($G135=" ")," ",(VLOOKUP($G135,'C10 Entry Sheet'!$A$16:$K$1015,11,FALSE)*100))</f>
        <v xml:space="preserve"> </v>
      </c>
      <c r="M135" s="159" t="str">
        <f ca="1">IF(($G135=" ")," ",VLOOKUP($G135,'C10 Entry Sheet'!$A$16:$K$1015,6,FALSE))</f>
        <v xml:space="preserve"> </v>
      </c>
      <c r="N135" s="159" t="str">
        <f ca="1">IF(($G135=" ")," ",VLOOKUP($G135,'C10 Entry Sheet'!$A$16:$K$1015,5,FALSE))</f>
        <v xml:space="preserve"> </v>
      </c>
    </row>
    <row r="136" spans="1:14">
      <c r="A136" s="153" t="str">
        <f>IF('C10 Entry Sheet'!$BS151="N"," ","R")</f>
        <v xml:space="preserve"> </v>
      </c>
      <c r="B136" s="153" t="str">
        <f>IF('C10 Entry Sheet'!$BS151="N"," ","00000000")</f>
        <v xml:space="preserve"> </v>
      </c>
      <c r="C136" s="154" t="str">
        <f ca="1">IF('C10 Entry Sheet'!$BS151="N"," ",CELL("contents",'C10 Entry Sheet'!$AH$10))</f>
        <v xml:space="preserve"> </v>
      </c>
      <c r="D136" s="153" t="str">
        <f ca="1">IF('C10 Entry Sheet'!$BS151="N"," ","000"&amp;IF(LEN('C10 Entry Sheet'!$C$5)&lt;=6,"000",REPT("0",3-(LEN('C10 Entry Sheet'!$C$5)-6))&amp;LEFT(CELL("contents",'C10 Entry Sheet'!$C$5),LEN('C10 Entry Sheet'!$C$5)-6)))</f>
        <v xml:space="preserve"> </v>
      </c>
      <c r="E136" s="155" t="str">
        <f ca="1">IF('C10 Entry Sheet'!$BS151="N"," ",IF(LEN('C10 Entry Sheet'!$C$5)&lt;=6,CELL("contents",'C10 Entry Sheet'!$C$5),RIGHT(CELL("contents",'C10 Entry Sheet'!$C$5),6)))</f>
        <v xml:space="preserve"> </v>
      </c>
      <c r="F136" s="153" t="str">
        <f>IF('C10 Entry Sheet'!$BS151="N"," ","0")</f>
        <v xml:space="preserve"> </v>
      </c>
      <c r="G136" s="156" t="str">
        <f ca="1">IF('C10 Entry Sheet'!$BS151="N"," ",CELL("contents",'C10 Entry Sheet'!$A151))</f>
        <v xml:space="preserve"> </v>
      </c>
      <c r="H136" s="157" t="str">
        <f ca="1">IF(($G136=" ")," ",VLOOKUP($G136,'C10 Entry Sheet'!$A$16:$K$1015,2,FALSE))</f>
        <v xml:space="preserve"> </v>
      </c>
      <c r="I136" s="157" t="str">
        <f ca="1">IF(($G136=" ")," ",VLOOKUP($G136,'C10 Entry Sheet'!$A$16:$K$1015,3,FALSE))</f>
        <v xml:space="preserve"> </v>
      </c>
      <c r="J136" s="153" t="str">
        <f ca="1">IF('C10 Entry Sheet'!$BS151="N"," ",CELL("contents",'C10 Entry Sheet'!$A151))</f>
        <v xml:space="preserve"> </v>
      </c>
      <c r="K136" s="158" t="str">
        <f ca="1">IF(($G136=" ")," ",VLOOKUP($G136,'C10 Entry Sheet'!$A$16:$K$1015,8,FALSE))</f>
        <v xml:space="preserve"> </v>
      </c>
      <c r="L136" s="110" t="str">
        <f ca="1">IF(($G136=" ")," ",(VLOOKUP($G136,'C10 Entry Sheet'!$A$16:$K$1015,11,FALSE)*100))</f>
        <v xml:space="preserve"> </v>
      </c>
      <c r="M136" s="159" t="str">
        <f ca="1">IF(($G136=" ")," ",VLOOKUP($G136,'C10 Entry Sheet'!$A$16:$K$1015,6,FALSE))</f>
        <v xml:space="preserve"> </v>
      </c>
      <c r="N136" s="159" t="str">
        <f ca="1">IF(($G136=" ")," ",VLOOKUP($G136,'C10 Entry Sheet'!$A$16:$K$1015,5,FALSE))</f>
        <v xml:space="preserve"> </v>
      </c>
    </row>
    <row r="137" spans="1:14">
      <c r="A137" s="153" t="str">
        <f>IF('C10 Entry Sheet'!$BS152="N"," ","R")</f>
        <v xml:space="preserve"> </v>
      </c>
      <c r="B137" s="153" t="str">
        <f>IF('C10 Entry Sheet'!$BS152="N"," ","00000000")</f>
        <v xml:space="preserve"> </v>
      </c>
      <c r="C137" s="154" t="str">
        <f ca="1">IF('C10 Entry Sheet'!$BS152="N"," ",CELL("contents",'C10 Entry Sheet'!$AH$10))</f>
        <v xml:space="preserve"> </v>
      </c>
      <c r="D137" s="153" t="str">
        <f ca="1">IF('C10 Entry Sheet'!$BS152="N"," ","000"&amp;IF(LEN('C10 Entry Sheet'!$C$5)&lt;=6,"000",REPT("0",3-(LEN('C10 Entry Sheet'!$C$5)-6))&amp;LEFT(CELL("contents",'C10 Entry Sheet'!$C$5),LEN('C10 Entry Sheet'!$C$5)-6)))</f>
        <v xml:space="preserve"> </v>
      </c>
      <c r="E137" s="155" t="str">
        <f ca="1">IF('C10 Entry Sheet'!$BS152="N"," ",IF(LEN('C10 Entry Sheet'!$C$5)&lt;=6,CELL("contents",'C10 Entry Sheet'!$C$5),RIGHT(CELL("contents",'C10 Entry Sheet'!$C$5),6)))</f>
        <v xml:space="preserve"> </v>
      </c>
      <c r="F137" s="153" t="str">
        <f>IF('C10 Entry Sheet'!$BS152="N"," ","0")</f>
        <v xml:space="preserve"> </v>
      </c>
      <c r="G137" s="156" t="str">
        <f ca="1">IF('C10 Entry Sheet'!$BS152="N"," ",CELL("contents",'C10 Entry Sheet'!$A152))</f>
        <v xml:space="preserve"> </v>
      </c>
      <c r="H137" s="157" t="str">
        <f ca="1">IF(($G137=" ")," ",VLOOKUP($G137,'C10 Entry Sheet'!$A$16:$K$1015,2,FALSE))</f>
        <v xml:space="preserve"> </v>
      </c>
      <c r="I137" s="157" t="str">
        <f ca="1">IF(($G137=" ")," ",VLOOKUP($G137,'C10 Entry Sheet'!$A$16:$K$1015,3,FALSE))</f>
        <v xml:space="preserve"> </v>
      </c>
      <c r="J137" s="153" t="str">
        <f ca="1">IF('C10 Entry Sheet'!$BS152="N"," ",CELL("contents",'C10 Entry Sheet'!$A152))</f>
        <v xml:space="preserve"> </v>
      </c>
      <c r="K137" s="158" t="str">
        <f ca="1">IF(($G137=" ")," ",VLOOKUP($G137,'C10 Entry Sheet'!$A$16:$K$1015,8,FALSE))</f>
        <v xml:space="preserve"> </v>
      </c>
      <c r="L137" s="110" t="str">
        <f ca="1">IF(($G137=" ")," ",(VLOOKUP($G137,'C10 Entry Sheet'!$A$16:$K$1015,11,FALSE)*100))</f>
        <v xml:space="preserve"> </v>
      </c>
      <c r="M137" s="159" t="str">
        <f ca="1">IF(($G137=" ")," ",VLOOKUP($G137,'C10 Entry Sheet'!$A$16:$K$1015,6,FALSE))</f>
        <v xml:space="preserve"> </v>
      </c>
      <c r="N137" s="159" t="str">
        <f ca="1">IF(($G137=" ")," ",VLOOKUP($G137,'C10 Entry Sheet'!$A$16:$K$1015,5,FALSE))</f>
        <v xml:space="preserve"> </v>
      </c>
    </row>
    <row r="138" spans="1:14">
      <c r="A138" s="153" t="str">
        <f>IF('C10 Entry Sheet'!$BS153="N"," ","R")</f>
        <v xml:space="preserve"> </v>
      </c>
      <c r="B138" s="153" t="str">
        <f>IF('C10 Entry Sheet'!$BS153="N"," ","00000000")</f>
        <v xml:space="preserve"> </v>
      </c>
      <c r="C138" s="154" t="str">
        <f ca="1">IF('C10 Entry Sheet'!$BS153="N"," ",CELL("contents",'C10 Entry Sheet'!$AH$10))</f>
        <v xml:space="preserve"> </v>
      </c>
      <c r="D138" s="153" t="str">
        <f ca="1">IF('C10 Entry Sheet'!$BS153="N"," ","000"&amp;IF(LEN('C10 Entry Sheet'!$C$5)&lt;=6,"000",REPT("0",3-(LEN('C10 Entry Sheet'!$C$5)-6))&amp;LEFT(CELL("contents",'C10 Entry Sheet'!$C$5),LEN('C10 Entry Sheet'!$C$5)-6)))</f>
        <v xml:space="preserve"> </v>
      </c>
      <c r="E138" s="155" t="str">
        <f ca="1">IF('C10 Entry Sheet'!$BS153="N"," ",IF(LEN('C10 Entry Sheet'!$C$5)&lt;=6,CELL("contents",'C10 Entry Sheet'!$C$5),RIGHT(CELL("contents",'C10 Entry Sheet'!$C$5),6)))</f>
        <v xml:space="preserve"> </v>
      </c>
      <c r="F138" s="153" t="str">
        <f>IF('C10 Entry Sheet'!$BS153="N"," ","0")</f>
        <v xml:space="preserve"> </v>
      </c>
      <c r="G138" s="156" t="str">
        <f ca="1">IF('C10 Entry Sheet'!$BS153="N"," ",CELL("contents",'C10 Entry Sheet'!$A153))</f>
        <v xml:space="preserve"> </v>
      </c>
      <c r="H138" s="157" t="str">
        <f ca="1">IF(($G138=" ")," ",VLOOKUP($G138,'C10 Entry Sheet'!$A$16:$K$1015,2,FALSE))</f>
        <v xml:space="preserve"> </v>
      </c>
      <c r="I138" s="157" t="str">
        <f ca="1">IF(($G138=" ")," ",VLOOKUP($G138,'C10 Entry Sheet'!$A$16:$K$1015,3,FALSE))</f>
        <v xml:space="preserve"> </v>
      </c>
      <c r="J138" s="153" t="str">
        <f ca="1">IF('C10 Entry Sheet'!$BS153="N"," ",CELL("contents",'C10 Entry Sheet'!$A153))</f>
        <v xml:space="preserve"> </v>
      </c>
      <c r="K138" s="158" t="str">
        <f ca="1">IF(($G138=" ")," ",VLOOKUP($G138,'C10 Entry Sheet'!$A$16:$K$1015,8,FALSE))</f>
        <v xml:space="preserve"> </v>
      </c>
      <c r="L138" s="110" t="str">
        <f ca="1">IF(($G138=" ")," ",(VLOOKUP($G138,'C10 Entry Sheet'!$A$16:$K$1015,11,FALSE)*100))</f>
        <v xml:space="preserve"> </v>
      </c>
      <c r="M138" s="159" t="str">
        <f ca="1">IF(($G138=" ")," ",VLOOKUP($G138,'C10 Entry Sheet'!$A$16:$K$1015,6,FALSE))</f>
        <v xml:space="preserve"> </v>
      </c>
      <c r="N138" s="159" t="str">
        <f ca="1">IF(($G138=" ")," ",VLOOKUP($G138,'C10 Entry Sheet'!$A$16:$K$1015,5,FALSE))</f>
        <v xml:space="preserve"> </v>
      </c>
    </row>
    <row r="139" spans="1:14">
      <c r="A139" s="153" t="str">
        <f>IF('C10 Entry Sheet'!$BS154="N"," ","R")</f>
        <v xml:space="preserve"> </v>
      </c>
      <c r="B139" s="153" t="str">
        <f>IF('C10 Entry Sheet'!$BS154="N"," ","00000000")</f>
        <v xml:space="preserve"> </v>
      </c>
      <c r="C139" s="154" t="str">
        <f ca="1">IF('C10 Entry Sheet'!$BS154="N"," ",CELL("contents",'C10 Entry Sheet'!$AH$10))</f>
        <v xml:space="preserve"> </v>
      </c>
      <c r="D139" s="153" t="str">
        <f ca="1">IF('C10 Entry Sheet'!$BS154="N"," ","000"&amp;IF(LEN('C10 Entry Sheet'!$C$5)&lt;=6,"000",REPT("0",3-(LEN('C10 Entry Sheet'!$C$5)-6))&amp;LEFT(CELL("contents",'C10 Entry Sheet'!$C$5),LEN('C10 Entry Sheet'!$C$5)-6)))</f>
        <v xml:space="preserve"> </v>
      </c>
      <c r="E139" s="155" t="str">
        <f ca="1">IF('C10 Entry Sheet'!$BS154="N"," ",IF(LEN('C10 Entry Sheet'!$C$5)&lt;=6,CELL("contents",'C10 Entry Sheet'!$C$5),RIGHT(CELL("contents",'C10 Entry Sheet'!$C$5),6)))</f>
        <v xml:space="preserve"> </v>
      </c>
      <c r="F139" s="153" t="str">
        <f>IF('C10 Entry Sheet'!$BS154="N"," ","0")</f>
        <v xml:space="preserve"> </v>
      </c>
      <c r="G139" s="156" t="str">
        <f ca="1">IF('C10 Entry Sheet'!$BS154="N"," ",CELL("contents",'C10 Entry Sheet'!$A154))</f>
        <v xml:space="preserve"> </v>
      </c>
      <c r="H139" s="157" t="str">
        <f ca="1">IF(($G139=" ")," ",VLOOKUP($G139,'C10 Entry Sheet'!$A$16:$K$1015,2,FALSE))</f>
        <v xml:space="preserve"> </v>
      </c>
      <c r="I139" s="157" t="str">
        <f ca="1">IF(($G139=" ")," ",VLOOKUP($G139,'C10 Entry Sheet'!$A$16:$K$1015,3,FALSE))</f>
        <v xml:space="preserve"> </v>
      </c>
      <c r="J139" s="153" t="str">
        <f ca="1">IF('C10 Entry Sheet'!$BS154="N"," ",CELL("contents",'C10 Entry Sheet'!$A154))</f>
        <v xml:space="preserve"> </v>
      </c>
      <c r="K139" s="158" t="str">
        <f ca="1">IF(($G139=" ")," ",VLOOKUP($G139,'C10 Entry Sheet'!$A$16:$K$1015,8,FALSE))</f>
        <v xml:space="preserve"> </v>
      </c>
      <c r="L139" s="110" t="str">
        <f ca="1">IF(($G139=" ")," ",(VLOOKUP($G139,'C10 Entry Sheet'!$A$16:$K$1015,11,FALSE)*100))</f>
        <v xml:space="preserve"> </v>
      </c>
      <c r="M139" s="159" t="str">
        <f ca="1">IF(($G139=" ")," ",VLOOKUP($G139,'C10 Entry Sheet'!$A$16:$K$1015,6,FALSE))</f>
        <v xml:space="preserve"> </v>
      </c>
      <c r="N139" s="159" t="str">
        <f ca="1">IF(($G139=" ")," ",VLOOKUP($G139,'C10 Entry Sheet'!$A$16:$K$1015,5,FALSE))</f>
        <v xml:space="preserve"> </v>
      </c>
    </row>
    <row r="140" spans="1:14">
      <c r="A140" s="153" t="str">
        <f>IF('C10 Entry Sheet'!$BS155="N"," ","R")</f>
        <v xml:space="preserve"> </v>
      </c>
      <c r="B140" s="153" t="str">
        <f>IF('C10 Entry Sheet'!$BS155="N"," ","00000000")</f>
        <v xml:space="preserve"> </v>
      </c>
      <c r="C140" s="154" t="str">
        <f ca="1">IF('C10 Entry Sheet'!$BS155="N"," ",CELL("contents",'C10 Entry Sheet'!$AH$10))</f>
        <v xml:space="preserve"> </v>
      </c>
      <c r="D140" s="153" t="str">
        <f ca="1">IF('C10 Entry Sheet'!$BS155="N"," ","000"&amp;IF(LEN('C10 Entry Sheet'!$C$5)&lt;=6,"000",REPT("0",3-(LEN('C10 Entry Sheet'!$C$5)-6))&amp;LEFT(CELL("contents",'C10 Entry Sheet'!$C$5),LEN('C10 Entry Sheet'!$C$5)-6)))</f>
        <v xml:space="preserve"> </v>
      </c>
      <c r="E140" s="155" t="str">
        <f ca="1">IF('C10 Entry Sheet'!$BS155="N"," ",IF(LEN('C10 Entry Sheet'!$C$5)&lt;=6,CELL("contents",'C10 Entry Sheet'!$C$5),RIGHT(CELL("contents",'C10 Entry Sheet'!$C$5),6)))</f>
        <v xml:space="preserve"> </v>
      </c>
      <c r="F140" s="153" t="str">
        <f>IF('C10 Entry Sheet'!$BS155="N"," ","0")</f>
        <v xml:space="preserve"> </v>
      </c>
      <c r="G140" s="156" t="str">
        <f ca="1">IF('C10 Entry Sheet'!$BS155="N"," ",CELL("contents",'C10 Entry Sheet'!$A155))</f>
        <v xml:space="preserve"> </v>
      </c>
      <c r="H140" s="157" t="str">
        <f ca="1">IF(($G140=" ")," ",VLOOKUP($G140,'C10 Entry Sheet'!$A$16:$K$1015,2,FALSE))</f>
        <v xml:space="preserve"> </v>
      </c>
      <c r="I140" s="157" t="str">
        <f ca="1">IF(($G140=" ")," ",VLOOKUP($G140,'C10 Entry Sheet'!$A$16:$K$1015,3,FALSE))</f>
        <v xml:space="preserve"> </v>
      </c>
      <c r="J140" s="153" t="str">
        <f ca="1">IF('C10 Entry Sheet'!$BS155="N"," ",CELL("contents",'C10 Entry Sheet'!$A155))</f>
        <v xml:space="preserve"> </v>
      </c>
      <c r="K140" s="158" t="str">
        <f ca="1">IF(($G140=" ")," ",VLOOKUP($G140,'C10 Entry Sheet'!$A$16:$K$1015,8,FALSE))</f>
        <v xml:space="preserve"> </v>
      </c>
      <c r="L140" s="110" t="str">
        <f ca="1">IF(($G140=" ")," ",(VLOOKUP($G140,'C10 Entry Sheet'!$A$16:$K$1015,11,FALSE)*100))</f>
        <v xml:space="preserve"> </v>
      </c>
      <c r="M140" s="159" t="str">
        <f ca="1">IF(($G140=" ")," ",VLOOKUP($G140,'C10 Entry Sheet'!$A$16:$K$1015,6,FALSE))</f>
        <v xml:space="preserve"> </v>
      </c>
      <c r="N140" s="159" t="str">
        <f ca="1">IF(($G140=" ")," ",VLOOKUP($G140,'C10 Entry Sheet'!$A$16:$K$1015,5,FALSE))</f>
        <v xml:space="preserve"> </v>
      </c>
    </row>
    <row r="141" spans="1:14">
      <c r="A141" s="153" t="str">
        <f>IF('C10 Entry Sheet'!$BS156="N"," ","R")</f>
        <v xml:space="preserve"> </v>
      </c>
      <c r="B141" s="153" t="str">
        <f>IF('C10 Entry Sheet'!$BS156="N"," ","00000000")</f>
        <v xml:space="preserve"> </v>
      </c>
      <c r="C141" s="154" t="str">
        <f ca="1">IF('C10 Entry Sheet'!$BS156="N"," ",CELL("contents",'C10 Entry Sheet'!$AH$10))</f>
        <v xml:space="preserve"> </v>
      </c>
      <c r="D141" s="153" t="str">
        <f ca="1">IF('C10 Entry Sheet'!$BS156="N"," ","000"&amp;IF(LEN('C10 Entry Sheet'!$C$5)&lt;=6,"000",REPT("0",3-(LEN('C10 Entry Sheet'!$C$5)-6))&amp;LEFT(CELL("contents",'C10 Entry Sheet'!$C$5),LEN('C10 Entry Sheet'!$C$5)-6)))</f>
        <v xml:space="preserve"> </v>
      </c>
      <c r="E141" s="155" t="str">
        <f ca="1">IF('C10 Entry Sheet'!$BS156="N"," ",IF(LEN('C10 Entry Sheet'!$C$5)&lt;=6,CELL("contents",'C10 Entry Sheet'!$C$5),RIGHT(CELL("contents",'C10 Entry Sheet'!$C$5),6)))</f>
        <v xml:space="preserve"> </v>
      </c>
      <c r="F141" s="153" t="str">
        <f>IF('C10 Entry Sheet'!$BS156="N"," ","0")</f>
        <v xml:space="preserve"> </v>
      </c>
      <c r="G141" s="156" t="str">
        <f ca="1">IF('C10 Entry Sheet'!$BS156="N"," ",CELL("contents",'C10 Entry Sheet'!$A156))</f>
        <v xml:space="preserve"> </v>
      </c>
      <c r="H141" s="157" t="str">
        <f ca="1">IF(($G141=" ")," ",VLOOKUP($G141,'C10 Entry Sheet'!$A$16:$K$1015,2,FALSE))</f>
        <v xml:space="preserve"> </v>
      </c>
      <c r="I141" s="157" t="str">
        <f ca="1">IF(($G141=" ")," ",VLOOKUP($G141,'C10 Entry Sheet'!$A$16:$K$1015,3,FALSE))</f>
        <v xml:space="preserve"> </v>
      </c>
      <c r="J141" s="153" t="str">
        <f ca="1">IF('C10 Entry Sheet'!$BS156="N"," ",CELL("contents",'C10 Entry Sheet'!$A156))</f>
        <v xml:space="preserve"> </v>
      </c>
      <c r="K141" s="158" t="str">
        <f ca="1">IF(($G141=" ")," ",VLOOKUP($G141,'C10 Entry Sheet'!$A$16:$K$1015,8,FALSE))</f>
        <v xml:space="preserve"> </v>
      </c>
      <c r="L141" s="110" t="str">
        <f ca="1">IF(($G141=" ")," ",(VLOOKUP($G141,'C10 Entry Sheet'!$A$16:$K$1015,11,FALSE)*100))</f>
        <v xml:space="preserve"> </v>
      </c>
      <c r="M141" s="159" t="str">
        <f ca="1">IF(($G141=" ")," ",VLOOKUP($G141,'C10 Entry Sheet'!$A$16:$K$1015,6,FALSE))</f>
        <v xml:space="preserve"> </v>
      </c>
      <c r="N141" s="159" t="str">
        <f ca="1">IF(($G141=" ")," ",VLOOKUP($G141,'C10 Entry Sheet'!$A$16:$K$1015,5,FALSE))</f>
        <v xml:space="preserve"> </v>
      </c>
    </row>
    <row r="142" spans="1:14">
      <c r="A142" s="153" t="str">
        <f>IF('C10 Entry Sheet'!$BS157="N"," ","R")</f>
        <v xml:space="preserve"> </v>
      </c>
      <c r="B142" s="153" t="str">
        <f>IF('C10 Entry Sheet'!$BS157="N"," ","00000000")</f>
        <v xml:space="preserve"> </v>
      </c>
      <c r="C142" s="154" t="str">
        <f ca="1">IF('C10 Entry Sheet'!$BS157="N"," ",CELL("contents",'C10 Entry Sheet'!$AH$10))</f>
        <v xml:space="preserve"> </v>
      </c>
      <c r="D142" s="153" t="str">
        <f ca="1">IF('C10 Entry Sheet'!$BS157="N"," ","000"&amp;IF(LEN('C10 Entry Sheet'!$C$5)&lt;=6,"000",REPT("0",3-(LEN('C10 Entry Sheet'!$C$5)-6))&amp;LEFT(CELL("contents",'C10 Entry Sheet'!$C$5),LEN('C10 Entry Sheet'!$C$5)-6)))</f>
        <v xml:space="preserve"> </v>
      </c>
      <c r="E142" s="155" t="str">
        <f ca="1">IF('C10 Entry Sheet'!$BS157="N"," ",IF(LEN('C10 Entry Sheet'!$C$5)&lt;=6,CELL("contents",'C10 Entry Sheet'!$C$5),RIGHT(CELL("contents",'C10 Entry Sheet'!$C$5),6)))</f>
        <v xml:space="preserve"> </v>
      </c>
      <c r="F142" s="153" t="str">
        <f>IF('C10 Entry Sheet'!$BS157="N"," ","0")</f>
        <v xml:space="preserve"> </v>
      </c>
      <c r="G142" s="156" t="str">
        <f ca="1">IF('C10 Entry Sheet'!$BS157="N"," ",CELL("contents",'C10 Entry Sheet'!$A157))</f>
        <v xml:space="preserve"> </v>
      </c>
      <c r="H142" s="157" t="str">
        <f ca="1">IF(($G142=" ")," ",VLOOKUP($G142,'C10 Entry Sheet'!$A$16:$K$1015,2,FALSE))</f>
        <v xml:space="preserve"> </v>
      </c>
      <c r="I142" s="157" t="str">
        <f ca="1">IF(($G142=" ")," ",VLOOKUP($G142,'C10 Entry Sheet'!$A$16:$K$1015,3,FALSE))</f>
        <v xml:space="preserve"> </v>
      </c>
      <c r="J142" s="153" t="str">
        <f ca="1">IF('C10 Entry Sheet'!$BS157="N"," ",CELL("contents",'C10 Entry Sheet'!$A157))</f>
        <v xml:space="preserve"> </v>
      </c>
      <c r="K142" s="158" t="str">
        <f ca="1">IF(($G142=" ")," ",VLOOKUP($G142,'C10 Entry Sheet'!$A$16:$K$1015,8,FALSE))</f>
        <v xml:space="preserve"> </v>
      </c>
      <c r="L142" s="110" t="str">
        <f ca="1">IF(($G142=" ")," ",(VLOOKUP($G142,'C10 Entry Sheet'!$A$16:$K$1015,11,FALSE)*100))</f>
        <v xml:space="preserve"> </v>
      </c>
      <c r="M142" s="159" t="str">
        <f ca="1">IF(($G142=" ")," ",VLOOKUP($G142,'C10 Entry Sheet'!$A$16:$K$1015,6,FALSE))</f>
        <v xml:space="preserve"> </v>
      </c>
      <c r="N142" s="159" t="str">
        <f ca="1">IF(($G142=" ")," ",VLOOKUP($G142,'C10 Entry Sheet'!$A$16:$K$1015,5,FALSE))</f>
        <v xml:space="preserve"> </v>
      </c>
    </row>
    <row r="143" spans="1:14">
      <c r="A143" s="153" t="str">
        <f>IF('C10 Entry Sheet'!$BS158="N"," ","R")</f>
        <v xml:space="preserve"> </v>
      </c>
      <c r="B143" s="153" t="str">
        <f>IF('C10 Entry Sheet'!$BS158="N"," ","00000000")</f>
        <v xml:space="preserve"> </v>
      </c>
      <c r="C143" s="154" t="str">
        <f ca="1">IF('C10 Entry Sheet'!$BS158="N"," ",CELL("contents",'C10 Entry Sheet'!$AH$10))</f>
        <v xml:space="preserve"> </v>
      </c>
      <c r="D143" s="153" t="str">
        <f ca="1">IF('C10 Entry Sheet'!$BS158="N"," ","000"&amp;IF(LEN('C10 Entry Sheet'!$C$5)&lt;=6,"000",REPT("0",3-(LEN('C10 Entry Sheet'!$C$5)-6))&amp;LEFT(CELL("contents",'C10 Entry Sheet'!$C$5),LEN('C10 Entry Sheet'!$C$5)-6)))</f>
        <v xml:space="preserve"> </v>
      </c>
      <c r="E143" s="155" t="str">
        <f ca="1">IF('C10 Entry Sheet'!$BS158="N"," ",IF(LEN('C10 Entry Sheet'!$C$5)&lt;=6,CELL("contents",'C10 Entry Sheet'!$C$5),RIGHT(CELL("contents",'C10 Entry Sheet'!$C$5),6)))</f>
        <v xml:space="preserve"> </v>
      </c>
      <c r="F143" s="153" t="str">
        <f>IF('C10 Entry Sheet'!$BS158="N"," ","0")</f>
        <v xml:space="preserve"> </v>
      </c>
      <c r="G143" s="156" t="str">
        <f ca="1">IF('C10 Entry Sheet'!$BS158="N"," ",CELL("contents",'C10 Entry Sheet'!$A158))</f>
        <v xml:space="preserve"> </v>
      </c>
      <c r="H143" s="157" t="str">
        <f ca="1">IF(($G143=" ")," ",VLOOKUP($G143,'C10 Entry Sheet'!$A$16:$K$1015,2,FALSE))</f>
        <v xml:space="preserve"> </v>
      </c>
      <c r="I143" s="157" t="str">
        <f ca="1">IF(($G143=" ")," ",VLOOKUP($G143,'C10 Entry Sheet'!$A$16:$K$1015,3,FALSE))</f>
        <v xml:space="preserve"> </v>
      </c>
      <c r="J143" s="153" t="str">
        <f ca="1">IF('C10 Entry Sheet'!$BS158="N"," ",CELL("contents",'C10 Entry Sheet'!$A158))</f>
        <v xml:space="preserve"> </v>
      </c>
      <c r="K143" s="158" t="str">
        <f ca="1">IF(($G143=" ")," ",VLOOKUP($G143,'C10 Entry Sheet'!$A$16:$K$1015,8,FALSE))</f>
        <v xml:space="preserve"> </v>
      </c>
      <c r="L143" s="110" t="str">
        <f ca="1">IF(($G143=" ")," ",(VLOOKUP($G143,'C10 Entry Sheet'!$A$16:$K$1015,11,FALSE)*100))</f>
        <v xml:space="preserve"> </v>
      </c>
      <c r="M143" s="159" t="str">
        <f ca="1">IF(($G143=" ")," ",VLOOKUP($G143,'C10 Entry Sheet'!$A$16:$K$1015,6,FALSE))</f>
        <v xml:space="preserve"> </v>
      </c>
      <c r="N143" s="159" t="str">
        <f ca="1">IF(($G143=" ")," ",VLOOKUP($G143,'C10 Entry Sheet'!$A$16:$K$1015,5,FALSE))</f>
        <v xml:space="preserve"> </v>
      </c>
    </row>
    <row r="144" spans="1:14">
      <c r="A144" s="153" t="str">
        <f>IF('C10 Entry Sheet'!$BS159="N"," ","R")</f>
        <v xml:space="preserve"> </v>
      </c>
      <c r="B144" s="153" t="str">
        <f>IF('C10 Entry Sheet'!$BS159="N"," ","00000000")</f>
        <v xml:space="preserve"> </v>
      </c>
      <c r="C144" s="154" t="str">
        <f ca="1">IF('C10 Entry Sheet'!$BS159="N"," ",CELL("contents",'C10 Entry Sheet'!$AH$10))</f>
        <v xml:space="preserve"> </v>
      </c>
      <c r="D144" s="153" t="str">
        <f ca="1">IF('C10 Entry Sheet'!$BS159="N"," ","000"&amp;IF(LEN('C10 Entry Sheet'!$C$5)&lt;=6,"000",REPT("0",3-(LEN('C10 Entry Sheet'!$C$5)-6))&amp;LEFT(CELL("contents",'C10 Entry Sheet'!$C$5),LEN('C10 Entry Sheet'!$C$5)-6)))</f>
        <v xml:space="preserve"> </v>
      </c>
      <c r="E144" s="155" t="str">
        <f ca="1">IF('C10 Entry Sheet'!$BS159="N"," ",IF(LEN('C10 Entry Sheet'!$C$5)&lt;=6,CELL("contents",'C10 Entry Sheet'!$C$5),RIGHT(CELL("contents",'C10 Entry Sheet'!$C$5),6)))</f>
        <v xml:space="preserve"> </v>
      </c>
      <c r="F144" s="153" t="str">
        <f>IF('C10 Entry Sheet'!$BS159="N"," ","0")</f>
        <v xml:space="preserve"> </v>
      </c>
      <c r="G144" s="156" t="str">
        <f ca="1">IF('C10 Entry Sheet'!$BS159="N"," ",CELL("contents",'C10 Entry Sheet'!$A159))</f>
        <v xml:space="preserve"> </v>
      </c>
      <c r="H144" s="157" t="str">
        <f ca="1">IF(($G144=" ")," ",VLOOKUP($G144,'C10 Entry Sheet'!$A$16:$K$1015,2,FALSE))</f>
        <v xml:space="preserve"> </v>
      </c>
      <c r="I144" s="157" t="str">
        <f ca="1">IF(($G144=" ")," ",VLOOKUP($G144,'C10 Entry Sheet'!$A$16:$K$1015,3,FALSE))</f>
        <v xml:space="preserve"> </v>
      </c>
      <c r="J144" s="153" t="str">
        <f ca="1">IF('C10 Entry Sheet'!$BS159="N"," ",CELL("contents",'C10 Entry Sheet'!$A159))</f>
        <v xml:space="preserve"> </v>
      </c>
      <c r="K144" s="158" t="str">
        <f ca="1">IF(($G144=" ")," ",VLOOKUP($G144,'C10 Entry Sheet'!$A$16:$K$1015,8,FALSE))</f>
        <v xml:space="preserve"> </v>
      </c>
      <c r="L144" s="110" t="str">
        <f ca="1">IF(($G144=" ")," ",(VLOOKUP($G144,'C10 Entry Sheet'!$A$16:$K$1015,11,FALSE)*100))</f>
        <v xml:space="preserve"> </v>
      </c>
      <c r="M144" s="159" t="str">
        <f ca="1">IF(($G144=" ")," ",VLOOKUP($G144,'C10 Entry Sheet'!$A$16:$K$1015,6,FALSE))</f>
        <v xml:space="preserve"> </v>
      </c>
      <c r="N144" s="159" t="str">
        <f ca="1">IF(($G144=" ")," ",VLOOKUP($G144,'C10 Entry Sheet'!$A$16:$K$1015,5,FALSE))</f>
        <v xml:space="preserve"> </v>
      </c>
    </row>
    <row r="145" spans="1:14">
      <c r="A145" s="153" t="str">
        <f>IF('C10 Entry Sheet'!$BS160="N"," ","R")</f>
        <v xml:space="preserve"> </v>
      </c>
      <c r="B145" s="153" t="str">
        <f>IF('C10 Entry Sheet'!$BS160="N"," ","00000000")</f>
        <v xml:space="preserve"> </v>
      </c>
      <c r="C145" s="154" t="str">
        <f ca="1">IF('C10 Entry Sheet'!$BS160="N"," ",CELL("contents",'C10 Entry Sheet'!$AH$10))</f>
        <v xml:space="preserve"> </v>
      </c>
      <c r="D145" s="153" t="str">
        <f ca="1">IF('C10 Entry Sheet'!$BS160="N"," ","000"&amp;IF(LEN('C10 Entry Sheet'!$C$5)&lt;=6,"000",REPT("0",3-(LEN('C10 Entry Sheet'!$C$5)-6))&amp;LEFT(CELL("contents",'C10 Entry Sheet'!$C$5),LEN('C10 Entry Sheet'!$C$5)-6)))</f>
        <v xml:space="preserve"> </v>
      </c>
      <c r="E145" s="155" t="str">
        <f ca="1">IF('C10 Entry Sheet'!$BS160="N"," ",IF(LEN('C10 Entry Sheet'!$C$5)&lt;=6,CELL("contents",'C10 Entry Sheet'!$C$5),RIGHT(CELL("contents",'C10 Entry Sheet'!$C$5),6)))</f>
        <v xml:space="preserve"> </v>
      </c>
      <c r="F145" s="153" t="str">
        <f>IF('C10 Entry Sheet'!$BS160="N"," ","0")</f>
        <v xml:space="preserve"> </v>
      </c>
      <c r="G145" s="156" t="str">
        <f ca="1">IF('C10 Entry Sheet'!$BS160="N"," ",CELL("contents",'C10 Entry Sheet'!$A160))</f>
        <v xml:space="preserve"> </v>
      </c>
      <c r="H145" s="157" t="str">
        <f ca="1">IF(($G145=" ")," ",VLOOKUP($G145,'C10 Entry Sheet'!$A$16:$K$1015,2,FALSE))</f>
        <v xml:space="preserve"> </v>
      </c>
      <c r="I145" s="157" t="str">
        <f ca="1">IF(($G145=" ")," ",VLOOKUP($G145,'C10 Entry Sheet'!$A$16:$K$1015,3,FALSE))</f>
        <v xml:space="preserve"> </v>
      </c>
      <c r="J145" s="153" t="str">
        <f ca="1">IF('C10 Entry Sheet'!$BS160="N"," ",CELL("contents",'C10 Entry Sheet'!$A160))</f>
        <v xml:space="preserve"> </v>
      </c>
      <c r="K145" s="158" t="str">
        <f ca="1">IF(($G145=" ")," ",VLOOKUP($G145,'C10 Entry Sheet'!$A$16:$K$1015,8,FALSE))</f>
        <v xml:space="preserve"> </v>
      </c>
      <c r="L145" s="110" t="str">
        <f ca="1">IF(($G145=" ")," ",(VLOOKUP($G145,'C10 Entry Sheet'!$A$16:$K$1015,11,FALSE)*100))</f>
        <v xml:space="preserve"> </v>
      </c>
      <c r="M145" s="159" t="str">
        <f ca="1">IF(($G145=" ")," ",VLOOKUP($G145,'C10 Entry Sheet'!$A$16:$K$1015,6,FALSE))</f>
        <v xml:space="preserve"> </v>
      </c>
      <c r="N145" s="159" t="str">
        <f ca="1">IF(($G145=" ")," ",VLOOKUP($G145,'C10 Entry Sheet'!$A$16:$K$1015,5,FALSE))</f>
        <v xml:space="preserve"> </v>
      </c>
    </row>
    <row r="146" spans="1:14">
      <c r="A146" s="153" t="str">
        <f>IF('C10 Entry Sheet'!$BS161="N"," ","R")</f>
        <v xml:space="preserve"> </v>
      </c>
      <c r="B146" s="153" t="str">
        <f>IF('C10 Entry Sheet'!$BS161="N"," ","00000000")</f>
        <v xml:space="preserve"> </v>
      </c>
      <c r="C146" s="154" t="str">
        <f ca="1">IF('C10 Entry Sheet'!$BS161="N"," ",CELL("contents",'C10 Entry Sheet'!$AH$10))</f>
        <v xml:space="preserve"> </v>
      </c>
      <c r="D146" s="153" t="str">
        <f ca="1">IF('C10 Entry Sheet'!$BS161="N"," ","000"&amp;IF(LEN('C10 Entry Sheet'!$C$5)&lt;=6,"000",REPT("0",3-(LEN('C10 Entry Sheet'!$C$5)-6))&amp;LEFT(CELL("contents",'C10 Entry Sheet'!$C$5),LEN('C10 Entry Sheet'!$C$5)-6)))</f>
        <v xml:space="preserve"> </v>
      </c>
      <c r="E146" s="155" t="str">
        <f ca="1">IF('C10 Entry Sheet'!$BS161="N"," ",IF(LEN('C10 Entry Sheet'!$C$5)&lt;=6,CELL("contents",'C10 Entry Sheet'!$C$5),RIGHT(CELL("contents",'C10 Entry Sheet'!$C$5),6)))</f>
        <v xml:space="preserve"> </v>
      </c>
      <c r="F146" s="153" t="str">
        <f>IF('C10 Entry Sheet'!$BS161="N"," ","0")</f>
        <v xml:space="preserve"> </v>
      </c>
      <c r="G146" s="156" t="str">
        <f ca="1">IF('C10 Entry Sheet'!$BS161="N"," ",CELL("contents",'C10 Entry Sheet'!$A161))</f>
        <v xml:space="preserve"> </v>
      </c>
      <c r="H146" s="157" t="str">
        <f ca="1">IF(($G146=" ")," ",VLOOKUP($G146,'C10 Entry Sheet'!$A$16:$K$1015,2,FALSE))</f>
        <v xml:space="preserve"> </v>
      </c>
      <c r="I146" s="157" t="str">
        <f ca="1">IF(($G146=" ")," ",VLOOKUP($G146,'C10 Entry Sheet'!$A$16:$K$1015,3,FALSE))</f>
        <v xml:space="preserve"> </v>
      </c>
      <c r="J146" s="153" t="str">
        <f ca="1">IF('C10 Entry Sheet'!$BS161="N"," ",CELL("contents",'C10 Entry Sheet'!$A161))</f>
        <v xml:space="preserve"> </v>
      </c>
      <c r="K146" s="158" t="str">
        <f ca="1">IF(($G146=" ")," ",VLOOKUP($G146,'C10 Entry Sheet'!$A$16:$K$1015,8,FALSE))</f>
        <v xml:space="preserve"> </v>
      </c>
      <c r="L146" s="110" t="str">
        <f ca="1">IF(($G146=" ")," ",(VLOOKUP($G146,'C10 Entry Sheet'!$A$16:$K$1015,11,FALSE)*100))</f>
        <v xml:space="preserve"> </v>
      </c>
      <c r="M146" s="159" t="str">
        <f ca="1">IF(($G146=" ")," ",VLOOKUP($G146,'C10 Entry Sheet'!$A$16:$K$1015,6,FALSE))</f>
        <v xml:space="preserve"> </v>
      </c>
      <c r="N146" s="159" t="str">
        <f ca="1">IF(($G146=" ")," ",VLOOKUP($G146,'C10 Entry Sheet'!$A$16:$K$1015,5,FALSE))</f>
        <v xml:space="preserve"> </v>
      </c>
    </row>
    <row r="147" spans="1:14">
      <c r="A147" s="153" t="str">
        <f>IF('C10 Entry Sheet'!$BS162="N"," ","R")</f>
        <v xml:space="preserve"> </v>
      </c>
      <c r="B147" s="153" t="str">
        <f>IF('C10 Entry Sheet'!$BS162="N"," ","00000000")</f>
        <v xml:space="preserve"> </v>
      </c>
      <c r="C147" s="154" t="str">
        <f ca="1">IF('C10 Entry Sheet'!$BS162="N"," ",CELL("contents",'C10 Entry Sheet'!$AH$10))</f>
        <v xml:space="preserve"> </v>
      </c>
      <c r="D147" s="153" t="str">
        <f ca="1">IF('C10 Entry Sheet'!$BS162="N"," ","000"&amp;IF(LEN('C10 Entry Sheet'!$C$5)&lt;=6,"000",REPT("0",3-(LEN('C10 Entry Sheet'!$C$5)-6))&amp;LEFT(CELL("contents",'C10 Entry Sheet'!$C$5),LEN('C10 Entry Sheet'!$C$5)-6)))</f>
        <v xml:space="preserve"> </v>
      </c>
      <c r="E147" s="155" t="str">
        <f ca="1">IF('C10 Entry Sheet'!$BS162="N"," ",IF(LEN('C10 Entry Sheet'!$C$5)&lt;=6,CELL("contents",'C10 Entry Sheet'!$C$5),RIGHT(CELL("contents",'C10 Entry Sheet'!$C$5),6)))</f>
        <v xml:space="preserve"> </v>
      </c>
      <c r="F147" s="153" t="str">
        <f>IF('C10 Entry Sheet'!$BS162="N"," ","0")</f>
        <v xml:space="preserve"> </v>
      </c>
      <c r="G147" s="156" t="str">
        <f ca="1">IF('C10 Entry Sheet'!$BS162="N"," ",CELL("contents",'C10 Entry Sheet'!$A162))</f>
        <v xml:space="preserve"> </v>
      </c>
      <c r="H147" s="157" t="str">
        <f ca="1">IF(($G147=" ")," ",VLOOKUP($G147,'C10 Entry Sheet'!$A$16:$K$1015,2,FALSE))</f>
        <v xml:space="preserve"> </v>
      </c>
      <c r="I147" s="157" t="str">
        <f ca="1">IF(($G147=" ")," ",VLOOKUP($G147,'C10 Entry Sheet'!$A$16:$K$1015,3,FALSE))</f>
        <v xml:space="preserve"> </v>
      </c>
      <c r="J147" s="153" t="str">
        <f ca="1">IF('C10 Entry Sheet'!$BS162="N"," ",CELL("contents",'C10 Entry Sheet'!$A162))</f>
        <v xml:space="preserve"> </v>
      </c>
      <c r="K147" s="158" t="str">
        <f ca="1">IF(($G147=" ")," ",VLOOKUP($G147,'C10 Entry Sheet'!$A$16:$K$1015,8,FALSE))</f>
        <v xml:space="preserve"> </v>
      </c>
      <c r="L147" s="110" t="str">
        <f ca="1">IF(($G147=" ")," ",(VLOOKUP($G147,'C10 Entry Sheet'!$A$16:$K$1015,11,FALSE)*100))</f>
        <v xml:space="preserve"> </v>
      </c>
      <c r="M147" s="159" t="str">
        <f ca="1">IF(($G147=" ")," ",VLOOKUP($G147,'C10 Entry Sheet'!$A$16:$K$1015,6,FALSE))</f>
        <v xml:space="preserve"> </v>
      </c>
      <c r="N147" s="159" t="str">
        <f ca="1">IF(($G147=" ")," ",VLOOKUP($G147,'C10 Entry Sheet'!$A$16:$K$1015,5,FALSE))</f>
        <v xml:space="preserve"> </v>
      </c>
    </row>
    <row r="148" spans="1:14">
      <c r="A148" s="153" t="str">
        <f>IF('C10 Entry Sheet'!$BS163="N"," ","R")</f>
        <v xml:space="preserve"> </v>
      </c>
      <c r="B148" s="153" t="str">
        <f>IF('C10 Entry Sheet'!$BS163="N"," ","00000000")</f>
        <v xml:space="preserve"> </v>
      </c>
      <c r="C148" s="154" t="str">
        <f ca="1">IF('C10 Entry Sheet'!$BS163="N"," ",CELL("contents",'C10 Entry Sheet'!$AH$10))</f>
        <v xml:space="preserve"> </v>
      </c>
      <c r="D148" s="153" t="str">
        <f ca="1">IF('C10 Entry Sheet'!$BS163="N"," ","000"&amp;IF(LEN('C10 Entry Sheet'!$C$5)&lt;=6,"000",REPT("0",3-(LEN('C10 Entry Sheet'!$C$5)-6))&amp;LEFT(CELL("contents",'C10 Entry Sheet'!$C$5),LEN('C10 Entry Sheet'!$C$5)-6)))</f>
        <v xml:space="preserve"> </v>
      </c>
      <c r="E148" s="155" t="str">
        <f ca="1">IF('C10 Entry Sheet'!$BS163="N"," ",IF(LEN('C10 Entry Sheet'!$C$5)&lt;=6,CELL("contents",'C10 Entry Sheet'!$C$5),RIGHT(CELL("contents",'C10 Entry Sheet'!$C$5),6)))</f>
        <v xml:space="preserve"> </v>
      </c>
      <c r="F148" s="153" t="str">
        <f>IF('C10 Entry Sheet'!$BS163="N"," ","0")</f>
        <v xml:space="preserve"> </v>
      </c>
      <c r="G148" s="156" t="str">
        <f ca="1">IF('C10 Entry Sheet'!$BS163="N"," ",CELL("contents",'C10 Entry Sheet'!$A163))</f>
        <v xml:space="preserve"> </v>
      </c>
      <c r="H148" s="157" t="str">
        <f ca="1">IF(($G148=" ")," ",VLOOKUP($G148,'C10 Entry Sheet'!$A$16:$K$1015,2,FALSE))</f>
        <v xml:space="preserve"> </v>
      </c>
      <c r="I148" s="157" t="str">
        <f ca="1">IF(($G148=" ")," ",VLOOKUP($G148,'C10 Entry Sheet'!$A$16:$K$1015,3,FALSE))</f>
        <v xml:space="preserve"> </v>
      </c>
      <c r="J148" s="153" t="str">
        <f ca="1">IF('C10 Entry Sheet'!$BS163="N"," ",CELL("contents",'C10 Entry Sheet'!$A163))</f>
        <v xml:space="preserve"> </v>
      </c>
      <c r="K148" s="158" t="str">
        <f ca="1">IF(($G148=" ")," ",VLOOKUP($G148,'C10 Entry Sheet'!$A$16:$K$1015,8,FALSE))</f>
        <v xml:space="preserve"> </v>
      </c>
      <c r="L148" s="110" t="str">
        <f ca="1">IF(($G148=" ")," ",(VLOOKUP($G148,'C10 Entry Sheet'!$A$16:$K$1015,11,FALSE)*100))</f>
        <v xml:space="preserve"> </v>
      </c>
      <c r="M148" s="159" t="str">
        <f ca="1">IF(($G148=" ")," ",VLOOKUP($G148,'C10 Entry Sheet'!$A$16:$K$1015,6,FALSE))</f>
        <v xml:space="preserve"> </v>
      </c>
      <c r="N148" s="159" t="str">
        <f ca="1">IF(($G148=" ")," ",VLOOKUP($G148,'C10 Entry Sheet'!$A$16:$K$1015,5,FALSE))</f>
        <v xml:space="preserve"> </v>
      </c>
    </row>
    <row r="149" spans="1:14">
      <c r="A149" s="153" t="str">
        <f>IF('C10 Entry Sheet'!$BS164="N"," ","R")</f>
        <v xml:space="preserve"> </v>
      </c>
      <c r="B149" s="153" t="str">
        <f>IF('C10 Entry Sheet'!$BS164="N"," ","00000000")</f>
        <v xml:space="preserve"> </v>
      </c>
      <c r="C149" s="154" t="str">
        <f ca="1">IF('C10 Entry Sheet'!$BS164="N"," ",CELL("contents",'C10 Entry Sheet'!$AH$10))</f>
        <v xml:space="preserve"> </v>
      </c>
      <c r="D149" s="153" t="str">
        <f ca="1">IF('C10 Entry Sheet'!$BS164="N"," ","000"&amp;IF(LEN('C10 Entry Sheet'!$C$5)&lt;=6,"000",REPT("0",3-(LEN('C10 Entry Sheet'!$C$5)-6))&amp;LEFT(CELL("contents",'C10 Entry Sheet'!$C$5),LEN('C10 Entry Sheet'!$C$5)-6)))</f>
        <v xml:space="preserve"> </v>
      </c>
      <c r="E149" s="155" t="str">
        <f ca="1">IF('C10 Entry Sheet'!$BS164="N"," ",IF(LEN('C10 Entry Sheet'!$C$5)&lt;=6,CELL("contents",'C10 Entry Sheet'!$C$5),RIGHT(CELL("contents",'C10 Entry Sheet'!$C$5),6)))</f>
        <v xml:space="preserve"> </v>
      </c>
      <c r="F149" s="153" t="str">
        <f>IF('C10 Entry Sheet'!$BS164="N"," ","0")</f>
        <v xml:space="preserve"> </v>
      </c>
      <c r="G149" s="156" t="str">
        <f ca="1">IF('C10 Entry Sheet'!$BS164="N"," ",CELL("contents",'C10 Entry Sheet'!$A164))</f>
        <v xml:space="preserve"> </v>
      </c>
      <c r="H149" s="157" t="str">
        <f ca="1">IF(($G149=" ")," ",VLOOKUP($G149,'C10 Entry Sheet'!$A$16:$K$1015,2,FALSE))</f>
        <v xml:space="preserve"> </v>
      </c>
      <c r="I149" s="157" t="str">
        <f ca="1">IF(($G149=" ")," ",VLOOKUP($G149,'C10 Entry Sheet'!$A$16:$K$1015,3,FALSE))</f>
        <v xml:space="preserve"> </v>
      </c>
      <c r="J149" s="153" t="str">
        <f ca="1">IF('C10 Entry Sheet'!$BS164="N"," ",CELL("contents",'C10 Entry Sheet'!$A164))</f>
        <v xml:space="preserve"> </v>
      </c>
      <c r="K149" s="158" t="str">
        <f ca="1">IF(($G149=" ")," ",VLOOKUP($G149,'C10 Entry Sheet'!$A$16:$K$1015,8,FALSE))</f>
        <v xml:space="preserve"> </v>
      </c>
      <c r="L149" s="110" t="str">
        <f ca="1">IF(($G149=" ")," ",(VLOOKUP($G149,'C10 Entry Sheet'!$A$16:$K$1015,11,FALSE)*100))</f>
        <v xml:space="preserve"> </v>
      </c>
      <c r="M149" s="159" t="str">
        <f ca="1">IF(($G149=" ")," ",VLOOKUP($G149,'C10 Entry Sheet'!$A$16:$K$1015,6,FALSE))</f>
        <v xml:space="preserve"> </v>
      </c>
      <c r="N149" s="159" t="str">
        <f ca="1">IF(($G149=" ")," ",VLOOKUP($G149,'C10 Entry Sheet'!$A$16:$K$1015,5,FALSE))</f>
        <v xml:space="preserve"> </v>
      </c>
    </row>
    <row r="150" spans="1:14">
      <c r="A150" s="153" t="str">
        <f>IF('C10 Entry Sheet'!$BS165="N"," ","R")</f>
        <v xml:space="preserve"> </v>
      </c>
      <c r="B150" s="153" t="str">
        <f>IF('C10 Entry Sheet'!$BS165="N"," ","00000000")</f>
        <v xml:space="preserve"> </v>
      </c>
      <c r="C150" s="154" t="str">
        <f ca="1">IF('C10 Entry Sheet'!$BS165="N"," ",CELL("contents",'C10 Entry Sheet'!$AH$10))</f>
        <v xml:space="preserve"> </v>
      </c>
      <c r="D150" s="153" t="str">
        <f ca="1">IF('C10 Entry Sheet'!$BS165="N"," ","000"&amp;IF(LEN('C10 Entry Sheet'!$C$5)&lt;=6,"000",REPT("0",3-(LEN('C10 Entry Sheet'!$C$5)-6))&amp;LEFT(CELL("contents",'C10 Entry Sheet'!$C$5),LEN('C10 Entry Sheet'!$C$5)-6)))</f>
        <v xml:space="preserve"> </v>
      </c>
      <c r="E150" s="155" t="str">
        <f ca="1">IF('C10 Entry Sheet'!$BS165="N"," ",IF(LEN('C10 Entry Sheet'!$C$5)&lt;=6,CELL("contents",'C10 Entry Sheet'!$C$5),RIGHT(CELL("contents",'C10 Entry Sheet'!$C$5),6)))</f>
        <v xml:space="preserve"> </v>
      </c>
      <c r="F150" s="153" t="str">
        <f>IF('C10 Entry Sheet'!$BS165="N"," ","0")</f>
        <v xml:space="preserve"> </v>
      </c>
      <c r="G150" s="156" t="str">
        <f ca="1">IF('C10 Entry Sheet'!$BS165="N"," ",CELL("contents",'C10 Entry Sheet'!$A165))</f>
        <v xml:space="preserve"> </v>
      </c>
      <c r="H150" s="157" t="str">
        <f ca="1">IF(($G150=" ")," ",VLOOKUP($G150,'C10 Entry Sheet'!$A$16:$K$1015,2,FALSE))</f>
        <v xml:space="preserve"> </v>
      </c>
      <c r="I150" s="157" t="str">
        <f ca="1">IF(($G150=" ")," ",VLOOKUP($G150,'C10 Entry Sheet'!$A$16:$K$1015,3,FALSE))</f>
        <v xml:space="preserve"> </v>
      </c>
      <c r="J150" s="153" t="str">
        <f ca="1">IF('C10 Entry Sheet'!$BS165="N"," ",CELL("contents",'C10 Entry Sheet'!$A165))</f>
        <v xml:space="preserve"> </v>
      </c>
      <c r="K150" s="158" t="str">
        <f ca="1">IF(($G150=" ")," ",VLOOKUP($G150,'C10 Entry Sheet'!$A$16:$K$1015,8,FALSE))</f>
        <v xml:space="preserve"> </v>
      </c>
      <c r="L150" s="110" t="str">
        <f ca="1">IF(($G150=" ")," ",(VLOOKUP($G150,'C10 Entry Sheet'!$A$16:$K$1015,11,FALSE)*100))</f>
        <v xml:space="preserve"> </v>
      </c>
      <c r="M150" s="159" t="str">
        <f ca="1">IF(($G150=" ")," ",VLOOKUP($G150,'C10 Entry Sheet'!$A$16:$K$1015,6,FALSE))</f>
        <v xml:space="preserve"> </v>
      </c>
      <c r="N150" s="159" t="str">
        <f ca="1">IF(($G150=" ")," ",VLOOKUP($G150,'C10 Entry Sheet'!$A$16:$K$1015,5,FALSE))</f>
        <v xml:space="preserve"> </v>
      </c>
    </row>
    <row r="151" spans="1:14">
      <c r="A151" s="153" t="str">
        <f>IF('C10 Entry Sheet'!$BS166="N"," ","R")</f>
        <v xml:space="preserve"> </v>
      </c>
      <c r="B151" s="153" t="str">
        <f>IF('C10 Entry Sheet'!$BS166="N"," ","00000000")</f>
        <v xml:space="preserve"> </v>
      </c>
      <c r="C151" s="154" t="str">
        <f ca="1">IF('C10 Entry Sheet'!$BS166="N"," ",CELL("contents",'C10 Entry Sheet'!$AH$10))</f>
        <v xml:space="preserve"> </v>
      </c>
      <c r="D151" s="153" t="str">
        <f ca="1">IF('C10 Entry Sheet'!$BS166="N"," ","000"&amp;IF(LEN('C10 Entry Sheet'!$C$5)&lt;=6,"000",REPT("0",3-(LEN('C10 Entry Sheet'!$C$5)-6))&amp;LEFT(CELL("contents",'C10 Entry Sheet'!$C$5),LEN('C10 Entry Sheet'!$C$5)-6)))</f>
        <v xml:space="preserve"> </v>
      </c>
      <c r="E151" s="155" t="str">
        <f ca="1">IF('C10 Entry Sheet'!$BS166="N"," ",IF(LEN('C10 Entry Sheet'!$C$5)&lt;=6,CELL("contents",'C10 Entry Sheet'!$C$5),RIGHT(CELL("contents",'C10 Entry Sheet'!$C$5),6)))</f>
        <v xml:space="preserve"> </v>
      </c>
      <c r="F151" s="153" t="str">
        <f>IF('C10 Entry Sheet'!$BS166="N"," ","0")</f>
        <v xml:space="preserve"> </v>
      </c>
      <c r="G151" s="156" t="str">
        <f ca="1">IF('C10 Entry Sheet'!$BS166="N"," ",CELL("contents",'C10 Entry Sheet'!$A166))</f>
        <v xml:space="preserve"> </v>
      </c>
      <c r="H151" s="157" t="str">
        <f ca="1">IF(($G151=" ")," ",VLOOKUP($G151,'C10 Entry Sheet'!$A$16:$K$1015,2,FALSE))</f>
        <v xml:space="preserve"> </v>
      </c>
      <c r="I151" s="157" t="str">
        <f ca="1">IF(($G151=" ")," ",VLOOKUP($G151,'C10 Entry Sheet'!$A$16:$K$1015,3,FALSE))</f>
        <v xml:space="preserve"> </v>
      </c>
      <c r="J151" s="153" t="str">
        <f ca="1">IF('C10 Entry Sheet'!$BS166="N"," ",CELL("contents",'C10 Entry Sheet'!$A166))</f>
        <v xml:space="preserve"> </v>
      </c>
      <c r="K151" s="158" t="str">
        <f ca="1">IF(($G151=" ")," ",VLOOKUP($G151,'C10 Entry Sheet'!$A$16:$K$1015,8,FALSE))</f>
        <v xml:space="preserve"> </v>
      </c>
      <c r="L151" s="110" t="str">
        <f ca="1">IF(($G151=" ")," ",(VLOOKUP($G151,'C10 Entry Sheet'!$A$16:$K$1015,11,FALSE)*100))</f>
        <v xml:space="preserve"> </v>
      </c>
      <c r="M151" s="159" t="str">
        <f ca="1">IF(($G151=" ")," ",VLOOKUP($G151,'C10 Entry Sheet'!$A$16:$K$1015,6,FALSE))</f>
        <v xml:space="preserve"> </v>
      </c>
      <c r="N151" s="159" t="str">
        <f ca="1">IF(($G151=" ")," ",VLOOKUP($G151,'C10 Entry Sheet'!$A$16:$K$1015,5,FALSE))</f>
        <v xml:space="preserve"> </v>
      </c>
    </row>
    <row r="152" spans="1:14">
      <c r="A152" s="153" t="str">
        <f>IF('C10 Entry Sheet'!$BS167="N"," ","R")</f>
        <v xml:space="preserve"> </v>
      </c>
      <c r="B152" s="153" t="str">
        <f>IF('C10 Entry Sheet'!$BS167="N"," ","00000000")</f>
        <v xml:space="preserve"> </v>
      </c>
      <c r="C152" s="154" t="str">
        <f ca="1">IF('C10 Entry Sheet'!$BS167="N"," ",CELL("contents",'C10 Entry Sheet'!$AH$10))</f>
        <v xml:space="preserve"> </v>
      </c>
      <c r="D152" s="153" t="str">
        <f ca="1">IF('C10 Entry Sheet'!$BS167="N"," ","000"&amp;IF(LEN('C10 Entry Sheet'!$C$5)&lt;=6,"000",REPT("0",3-(LEN('C10 Entry Sheet'!$C$5)-6))&amp;LEFT(CELL("contents",'C10 Entry Sheet'!$C$5),LEN('C10 Entry Sheet'!$C$5)-6)))</f>
        <v xml:space="preserve"> </v>
      </c>
      <c r="E152" s="155" t="str">
        <f ca="1">IF('C10 Entry Sheet'!$BS167="N"," ",IF(LEN('C10 Entry Sheet'!$C$5)&lt;=6,CELL("contents",'C10 Entry Sheet'!$C$5),RIGHT(CELL("contents",'C10 Entry Sheet'!$C$5),6)))</f>
        <v xml:space="preserve"> </v>
      </c>
      <c r="F152" s="153" t="str">
        <f>IF('C10 Entry Sheet'!$BS167="N"," ","0")</f>
        <v xml:space="preserve"> </v>
      </c>
      <c r="G152" s="156" t="str">
        <f ca="1">IF('C10 Entry Sheet'!$BS167="N"," ",CELL("contents",'C10 Entry Sheet'!$A167))</f>
        <v xml:space="preserve"> </v>
      </c>
      <c r="H152" s="157" t="str">
        <f ca="1">IF(($G152=" ")," ",VLOOKUP($G152,'C10 Entry Sheet'!$A$16:$K$1015,2,FALSE))</f>
        <v xml:space="preserve"> </v>
      </c>
      <c r="I152" s="157" t="str">
        <f ca="1">IF(($G152=" ")," ",VLOOKUP($G152,'C10 Entry Sheet'!$A$16:$K$1015,3,FALSE))</f>
        <v xml:space="preserve"> </v>
      </c>
      <c r="J152" s="153" t="str">
        <f ca="1">IF('C10 Entry Sheet'!$BS167="N"," ",CELL("contents",'C10 Entry Sheet'!$A167))</f>
        <v xml:space="preserve"> </v>
      </c>
      <c r="K152" s="158" t="str">
        <f ca="1">IF(($G152=" ")," ",VLOOKUP($G152,'C10 Entry Sheet'!$A$16:$K$1015,8,FALSE))</f>
        <v xml:space="preserve"> </v>
      </c>
      <c r="L152" s="110" t="str">
        <f ca="1">IF(($G152=" ")," ",(VLOOKUP($G152,'C10 Entry Sheet'!$A$16:$K$1015,11,FALSE)*100))</f>
        <v xml:space="preserve"> </v>
      </c>
      <c r="M152" s="159" t="str">
        <f ca="1">IF(($G152=" ")," ",VLOOKUP($G152,'C10 Entry Sheet'!$A$16:$K$1015,6,FALSE))</f>
        <v xml:space="preserve"> </v>
      </c>
      <c r="N152" s="159" t="str">
        <f ca="1">IF(($G152=" ")," ",VLOOKUP($G152,'C10 Entry Sheet'!$A$16:$K$1015,5,FALSE))</f>
        <v xml:space="preserve"> </v>
      </c>
    </row>
    <row r="153" spans="1:14">
      <c r="A153" s="153" t="str">
        <f>IF('C10 Entry Sheet'!$BS168="N"," ","R")</f>
        <v xml:space="preserve"> </v>
      </c>
      <c r="B153" s="153" t="str">
        <f>IF('C10 Entry Sheet'!$BS168="N"," ","00000000")</f>
        <v xml:space="preserve"> </v>
      </c>
      <c r="C153" s="154" t="str">
        <f ca="1">IF('C10 Entry Sheet'!$BS168="N"," ",CELL("contents",'C10 Entry Sheet'!$AH$10))</f>
        <v xml:space="preserve"> </v>
      </c>
      <c r="D153" s="153" t="str">
        <f ca="1">IF('C10 Entry Sheet'!$BS168="N"," ","000"&amp;IF(LEN('C10 Entry Sheet'!$C$5)&lt;=6,"000",REPT("0",3-(LEN('C10 Entry Sheet'!$C$5)-6))&amp;LEFT(CELL("contents",'C10 Entry Sheet'!$C$5),LEN('C10 Entry Sheet'!$C$5)-6)))</f>
        <v xml:space="preserve"> </v>
      </c>
      <c r="E153" s="155" t="str">
        <f ca="1">IF('C10 Entry Sheet'!$BS168="N"," ",IF(LEN('C10 Entry Sheet'!$C$5)&lt;=6,CELL("contents",'C10 Entry Sheet'!$C$5),RIGHT(CELL("contents",'C10 Entry Sheet'!$C$5),6)))</f>
        <v xml:space="preserve"> </v>
      </c>
      <c r="F153" s="153" t="str">
        <f>IF('C10 Entry Sheet'!$BS168="N"," ","0")</f>
        <v xml:space="preserve"> </v>
      </c>
      <c r="G153" s="156" t="str">
        <f ca="1">IF('C10 Entry Sheet'!$BS168="N"," ",CELL("contents",'C10 Entry Sheet'!$A168))</f>
        <v xml:space="preserve"> </v>
      </c>
      <c r="H153" s="157" t="str">
        <f ca="1">IF(($G153=" ")," ",VLOOKUP($G153,'C10 Entry Sheet'!$A$16:$K$1015,2,FALSE))</f>
        <v xml:space="preserve"> </v>
      </c>
      <c r="I153" s="157" t="str">
        <f ca="1">IF(($G153=" ")," ",VLOOKUP($G153,'C10 Entry Sheet'!$A$16:$K$1015,3,FALSE))</f>
        <v xml:space="preserve"> </v>
      </c>
      <c r="J153" s="153" t="str">
        <f ca="1">IF('C10 Entry Sheet'!$BS168="N"," ",CELL("contents",'C10 Entry Sheet'!$A168))</f>
        <v xml:space="preserve"> </v>
      </c>
      <c r="K153" s="158" t="str">
        <f ca="1">IF(($G153=" ")," ",VLOOKUP($G153,'C10 Entry Sheet'!$A$16:$K$1015,8,FALSE))</f>
        <v xml:space="preserve"> </v>
      </c>
      <c r="L153" s="110" t="str">
        <f ca="1">IF(($G153=" ")," ",(VLOOKUP($G153,'C10 Entry Sheet'!$A$16:$K$1015,11,FALSE)*100))</f>
        <v xml:space="preserve"> </v>
      </c>
      <c r="M153" s="159" t="str">
        <f ca="1">IF(($G153=" ")," ",VLOOKUP($G153,'C10 Entry Sheet'!$A$16:$K$1015,6,FALSE))</f>
        <v xml:space="preserve"> </v>
      </c>
      <c r="N153" s="159" t="str">
        <f ca="1">IF(($G153=" ")," ",VLOOKUP($G153,'C10 Entry Sheet'!$A$16:$K$1015,5,FALSE))</f>
        <v xml:space="preserve"> </v>
      </c>
    </row>
    <row r="154" spans="1:14">
      <c r="A154" s="153" t="str">
        <f>IF('C10 Entry Sheet'!$BS169="N"," ","R")</f>
        <v xml:space="preserve"> </v>
      </c>
      <c r="B154" s="153" t="str">
        <f>IF('C10 Entry Sheet'!$BS169="N"," ","00000000")</f>
        <v xml:space="preserve"> </v>
      </c>
      <c r="C154" s="154" t="str">
        <f ca="1">IF('C10 Entry Sheet'!$BS169="N"," ",CELL("contents",'C10 Entry Sheet'!$AH$10))</f>
        <v xml:space="preserve"> </v>
      </c>
      <c r="D154" s="153" t="str">
        <f ca="1">IF('C10 Entry Sheet'!$BS169="N"," ","000"&amp;IF(LEN('C10 Entry Sheet'!$C$5)&lt;=6,"000",REPT("0",3-(LEN('C10 Entry Sheet'!$C$5)-6))&amp;LEFT(CELL("contents",'C10 Entry Sheet'!$C$5),LEN('C10 Entry Sheet'!$C$5)-6)))</f>
        <v xml:space="preserve"> </v>
      </c>
      <c r="E154" s="155" t="str">
        <f ca="1">IF('C10 Entry Sheet'!$BS169="N"," ",IF(LEN('C10 Entry Sheet'!$C$5)&lt;=6,CELL("contents",'C10 Entry Sheet'!$C$5),RIGHT(CELL("contents",'C10 Entry Sheet'!$C$5),6)))</f>
        <v xml:space="preserve"> </v>
      </c>
      <c r="F154" s="153" t="str">
        <f>IF('C10 Entry Sheet'!$BS169="N"," ","0")</f>
        <v xml:space="preserve"> </v>
      </c>
      <c r="G154" s="156" t="str">
        <f ca="1">IF('C10 Entry Sheet'!$BS169="N"," ",CELL("contents",'C10 Entry Sheet'!$A169))</f>
        <v xml:space="preserve"> </v>
      </c>
      <c r="H154" s="157" t="str">
        <f ca="1">IF(($G154=" ")," ",VLOOKUP($G154,'C10 Entry Sheet'!$A$16:$K$1015,2,FALSE))</f>
        <v xml:space="preserve"> </v>
      </c>
      <c r="I154" s="157" t="str">
        <f ca="1">IF(($G154=" ")," ",VLOOKUP($G154,'C10 Entry Sheet'!$A$16:$K$1015,3,FALSE))</f>
        <v xml:space="preserve"> </v>
      </c>
      <c r="J154" s="153" t="str">
        <f ca="1">IF('C10 Entry Sheet'!$BS169="N"," ",CELL("contents",'C10 Entry Sheet'!$A169))</f>
        <v xml:space="preserve"> </v>
      </c>
      <c r="K154" s="158" t="str">
        <f ca="1">IF(($G154=" ")," ",VLOOKUP($G154,'C10 Entry Sheet'!$A$16:$K$1015,8,FALSE))</f>
        <v xml:space="preserve"> </v>
      </c>
      <c r="L154" s="110" t="str">
        <f ca="1">IF(($G154=" ")," ",(VLOOKUP($G154,'C10 Entry Sheet'!$A$16:$K$1015,11,FALSE)*100))</f>
        <v xml:space="preserve"> </v>
      </c>
      <c r="M154" s="159" t="str">
        <f ca="1">IF(($G154=" ")," ",VLOOKUP($G154,'C10 Entry Sheet'!$A$16:$K$1015,6,FALSE))</f>
        <v xml:space="preserve"> </v>
      </c>
      <c r="N154" s="159" t="str">
        <f ca="1">IF(($G154=" ")," ",VLOOKUP($G154,'C10 Entry Sheet'!$A$16:$K$1015,5,FALSE))</f>
        <v xml:space="preserve"> </v>
      </c>
    </row>
    <row r="155" spans="1:14">
      <c r="A155" s="153" t="str">
        <f>IF('C10 Entry Sheet'!$BS170="N"," ","R")</f>
        <v xml:space="preserve"> </v>
      </c>
      <c r="B155" s="153" t="str">
        <f>IF('C10 Entry Sheet'!$BS170="N"," ","00000000")</f>
        <v xml:space="preserve"> </v>
      </c>
      <c r="C155" s="154" t="str">
        <f ca="1">IF('C10 Entry Sheet'!$BS170="N"," ",CELL("contents",'C10 Entry Sheet'!$AH$10))</f>
        <v xml:space="preserve"> </v>
      </c>
      <c r="D155" s="153" t="str">
        <f ca="1">IF('C10 Entry Sheet'!$BS170="N"," ","000"&amp;IF(LEN('C10 Entry Sheet'!$C$5)&lt;=6,"000",REPT("0",3-(LEN('C10 Entry Sheet'!$C$5)-6))&amp;LEFT(CELL("contents",'C10 Entry Sheet'!$C$5),LEN('C10 Entry Sheet'!$C$5)-6)))</f>
        <v xml:space="preserve"> </v>
      </c>
      <c r="E155" s="155" t="str">
        <f ca="1">IF('C10 Entry Sheet'!$BS170="N"," ",IF(LEN('C10 Entry Sheet'!$C$5)&lt;=6,CELL("contents",'C10 Entry Sheet'!$C$5),RIGHT(CELL("contents",'C10 Entry Sheet'!$C$5),6)))</f>
        <v xml:space="preserve"> </v>
      </c>
      <c r="F155" s="153" t="str">
        <f>IF('C10 Entry Sheet'!$BS170="N"," ","0")</f>
        <v xml:space="preserve"> </v>
      </c>
      <c r="G155" s="156" t="str">
        <f ca="1">IF('C10 Entry Sheet'!$BS170="N"," ",CELL("contents",'C10 Entry Sheet'!$A170))</f>
        <v xml:space="preserve"> </v>
      </c>
      <c r="H155" s="157" t="str">
        <f ca="1">IF(($G155=" ")," ",VLOOKUP($G155,'C10 Entry Sheet'!$A$16:$K$1015,2,FALSE))</f>
        <v xml:space="preserve"> </v>
      </c>
      <c r="I155" s="157" t="str">
        <f ca="1">IF(($G155=" ")," ",VLOOKUP($G155,'C10 Entry Sheet'!$A$16:$K$1015,3,FALSE))</f>
        <v xml:space="preserve"> </v>
      </c>
      <c r="J155" s="153" t="str">
        <f ca="1">IF('C10 Entry Sheet'!$BS170="N"," ",CELL("contents",'C10 Entry Sheet'!$A170))</f>
        <v xml:space="preserve"> </v>
      </c>
      <c r="K155" s="158" t="str">
        <f ca="1">IF(($G155=" ")," ",VLOOKUP($G155,'C10 Entry Sheet'!$A$16:$K$1015,8,FALSE))</f>
        <v xml:space="preserve"> </v>
      </c>
      <c r="L155" s="110" t="str">
        <f ca="1">IF(($G155=" ")," ",(VLOOKUP($G155,'C10 Entry Sheet'!$A$16:$K$1015,11,FALSE)*100))</f>
        <v xml:space="preserve"> </v>
      </c>
      <c r="M155" s="159" t="str">
        <f ca="1">IF(($G155=" ")," ",VLOOKUP($G155,'C10 Entry Sheet'!$A$16:$K$1015,6,FALSE))</f>
        <v xml:space="preserve"> </v>
      </c>
      <c r="N155" s="159" t="str">
        <f ca="1">IF(($G155=" ")," ",VLOOKUP($G155,'C10 Entry Sheet'!$A$16:$K$1015,5,FALSE))</f>
        <v xml:space="preserve"> </v>
      </c>
    </row>
    <row r="156" spans="1:14">
      <c r="A156" s="153" t="str">
        <f>IF('C10 Entry Sheet'!$BS171="N"," ","R")</f>
        <v xml:space="preserve"> </v>
      </c>
      <c r="B156" s="153" t="str">
        <f>IF('C10 Entry Sheet'!$BS171="N"," ","00000000")</f>
        <v xml:space="preserve"> </v>
      </c>
      <c r="C156" s="154" t="str">
        <f ca="1">IF('C10 Entry Sheet'!$BS171="N"," ",CELL("contents",'C10 Entry Sheet'!$AH$10))</f>
        <v xml:space="preserve"> </v>
      </c>
      <c r="D156" s="153" t="str">
        <f ca="1">IF('C10 Entry Sheet'!$BS171="N"," ","000"&amp;IF(LEN('C10 Entry Sheet'!$C$5)&lt;=6,"000",REPT("0",3-(LEN('C10 Entry Sheet'!$C$5)-6))&amp;LEFT(CELL("contents",'C10 Entry Sheet'!$C$5),LEN('C10 Entry Sheet'!$C$5)-6)))</f>
        <v xml:space="preserve"> </v>
      </c>
      <c r="E156" s="155" t="str">
        <f ca="1">IF('C10 Entry Sheet'!$BS171="N"," ",IF(LEN('C10 Entry Sheet'!$C$5)&lt;=6,CELL("contents",'C10 Entry Sheet'!$C$5),RIGHT(CELL("contents",'C10 Entry Sheet'!$C$5),6)))</f>
        <v xml:space="preserve"> </v>
      </c>
      <c r="F156" s="153" t="str">
        <f>IF('C10 Entry Sheet'!$BS171="N"," ","0")</f>
        <v xml:space="preserve"> </v>
      </c>
      <c r="G156" s="156" t="str">
        <f ca="1">IF('C10 Entry Sheet'!$BS171="N"," ",CELL("contents",'C10 Entry Sheet'!$A171))</f>
        <v xml:space="preserve"> </v>
      </c>
      <c r="H156" s="157" t="str">
        <f ca="1">IF(($G156=" ")," ",VLOOKUP($G156,'C10 Entry Sheet'!$A$16:$K$1015,2,FALSE))</f>
        <v xml:space="preserve"> </v>
      </c>
      <c r="I156" s="157" t="str">
        <f ca="1">IF(($G156=" ")," ",VLOOKUP($G156,'C10 Entry Sheet'!$A$16:$K$1015,3,FALSE))</f>
        <v xml:space="preserve"> </v>
      </c>
      <c r="J156" s="153" t="str">
        <f ca="1">IF('C10 Entry Sheet'!$BS171="N"," ",CELL("contents",'C10 Entry Sheet'!$A171))</f>
        <v xml:space="preserve"> </v>
      </c>
      <c r="K156" s="158" t="str">
        <f ca="1">IF(($G156=" ")," ",VLOOKUP($G156,'C10 Entry Sheet'!$A$16:$K$1015,8,FALSE))</f>
        <v xml:space="preserve"> </v>
      </c>
      <c r="L156" s="110" t="str">
        <f ca="1">IF(($G156=" ")," ",(VLOOKUP($G156,'C10 Entry Sheet'!$A$16:$K$1015,11,FALSE)*100))</f>
        <v xml:space="preserve"> </v>
      </c>
      <c r="M156" s="159" t="str">
        <f ca="1">IF(($G156=" ")," ",VLOOKUP($G156,'C10 Entry Sheet'!$A$16:$K$1015,6,FALSE))</f>
        <v xml:space="preserve"> </v>
      </c>
      <c r="N156" s="159" t="str">
        <f ca="1">IF(($G156=" ")," ",VLOOKUP($G156,'C10 Entry Sheet'!$A$16:$K$1015,5,FALSE))</f>
        <v xml:space="preserve"> </v>
      </c>
    </row>
    <row r="157" spans="1:14">
      <c r="A157" s="153" t="str">
        <f>IF('C10 Entry Sheet'!$BS172="N"," ","R")</f>
        <v xml:space="preserve"> </v>
      </c>
      <c r="B157" s="153" t="str">
        <f>IF('C10 Entry Sheet'!$BS172="N"," ","00000000")</f>
        <v xml:space="preserve"> </v>
      </c>
      <c r="C157" s="154" t="str">
        <f ca="1">IF('C10 Entry Sheet'!$BS172="N"," ",CELL("contents",'C10 Entry Sheet'!$AH$10))</f>
        <v xml:space="preserve"> </v>
      </c>
      <c r="D157" s="153" t="str">
        <f ca="1">IF('C10 Entry Sheet'!$BS172="N"," ","000"&amp;IF(LEN('C10 Entry Sheet'!$C$5)&lt;=6,"000",REPT("0",3-(LEN('C10 Entry Sheet'!$C$5)-6))&amp;LEFT(CELL("contents",'C10 Entry Sheet'!$C$5),LEN('C10 Entry Sheet'!$C$5)-6)))</f>
        <v xml:space="preserve"> </v>
      </c>
      <c r="E157" s="155" t="str">
        <f ca="1">IF('C10 Entry Sheet'!$BS172="N"," ",IF(LEN('C10 Entry Sheet'!$C$5)&lt;=6,CELL("contents",'C10 Entry Sheet'!$C$5),RIGHT(CELL("contents",'C10 Entry Sheet'!$C$5),6)))</f>
        <v xml:space="preserve"> </v>
      </c>
      <c r="F157" s="153" t="str">
        <f>IF('C10 Entry Sheet'!$BS172="N"," ","0")</f>
        <v xml:space="preserve"> </v>
      </c>
      <c r="G157" s="156" t="str">
        <f ca="1">IF('C10 Entry Sheet'!$BS172="N"," ",CELL("contents",'C10 Entry Sheet'!$A172))</f>
        <v xml:space="preserve"> </v>
      </c>
      <c r="H157" s="157" t="str">
        <f ca="1">IF(($G157=" ")," ",VLOOKUP($G157,'C10 Entry Sheet'!$A$16:$K$1015,2,FALSE))</f>
        <v xml:space="preserve"> </v>
      </c>
      <c r="I157" s="157" t="str">
        <f ca="1">IF(($G157=" ")," ",VLOOKUP($G157,'C10 Entry Sheet'!$A$16:$K$1015,3,FALSE))</f>
        <v xml:space="preserve"> </v>
      </c>
      <c r="J157" s="153" t="str">
        <f ca="1">IF('C10 Entry Sheet'!$BS172="N"," ",CELL("contents",'C10 Entry Sheet'!$A172))</f>
        <v xml:space="preserve"> </v>
      </c>
      <c r="K157" s="158" t="str">
        <f ca="1">IF(($G157=" ")," ",VLOOKUP($G157,'C10 Entry Sheet'!$A$16:$K$1015,8,FALSE))</f>
        <v xml:space="preserve"> </v>
      </c>
      <c r="L157" s="110" t="str">
        <f ca="1">IF(($G157=" ")," ",(VLOOKUP($G157,'C10 Entry Sheet'!$A$16:$K$1015,11,FALSE)*100))</f>
        <v xml:space="preserve"> </v>
      </c>
      <c r="M157" s="159" t="str">
        <f ca="1">IF(($G157=" ")," ",VLOOKUP($G157,'C10 Entry Sheet'!$A$16:$K$1015,6,FALSE))</f>
        <v xml:space="preserve"> </v>
      </c>
      <c r="N157" s="159" t="str">
        <f ca="1">IF(($G157=" ")," ",VLOOKUP($G157,'C10 Entry Sheet'!$A$16:$K$1015,5,FALSE))</f>
        <v xml:space="preserve"> </v>
      </c>
    </row>
    <row r="158" spans="1:14">
      <c r="A158" s="153" t="str">
        <f>IF('C10 Entry Sheet'!$BS173="N"," ","R")</f>
        <v xml:space="preserve"> </v>
      </c>
      <c r="B158" s="153" t="str">
        <f>IF('C10 Entry Sheet'!$BS173="N"," ","00000000")</f>
        <v xml:space="preserve"> </v>
      </c>
      <c r="C158" s="154" t="str">
        <f ca="1">IF('C10 Entry Sheet'!$BS173="N"," ",CELL("contents",'C10 Entry Sheet'!$AH$10))</f>
        <v xml:space="preserve"> </v>
      </c>
      <c r="D158" s="153" t="str">
        <f ca="1">IF('C10 Entry Sheet'!$BS173="N"," ","000"&amp;IF(LEN('C10 Entry Sheet'!$C$5)&lt;=6,"000",REPT("0",3-(LEN('C10 Entry Sheet'!$C$5)-6))&amp;LEFT(CELL("contents",'C10 Entry Sheet'!$C$5),LEN('C10 Entry Sheet'!$C$5)-6)))</f>
        <v xml:space="preserve"> </v>
      </c>
      <c r="E158" s="155" t="str">
        <f ca="1">IF('C10 Entry Sheet'!$BS173="N"," ",IF(LEN('C10 Entry Sheet'!$C$5)&lt;=6,CELL("contents",'C10 Entry Sheet'!$C$5),RIGHT(CELL("contents",'C10 Entry Sheet'!$C$5),6)))</f>
        <v xml:space="preserve"> </v>
      </c>
      <c r="F158" s="153" t="str">
        <f>IF('C10 Entry Sheet'!$BS173="N"," ","0")</f>
        <v xml:space="preserve"> </v>
      </c>
      <c r="G158" s="156" t="str">
        <f ca="1">IF('C10 Entry Sheet'!$BS173="N"," ",CELL("contents",'C10 Entry Sheet'!$A173))</f>
        <v xml:space="preserve"> </v>
      </c>
      <c r="H158" s="157" t="str">
        <f ca="1">IF(($G158=" ")," ",VLOOKUP($G158,'C10 Entry Sheet'!$A$16:$K$1015,2,FALSE))</f>
        <v xml:space="preserve"> </v>
      </c>
      <c r="I158" s="157" t="str">
        <f ca="1">IF(($G158=" ")," ",VLOOKUP($G158,'C10 Entry Sheet'!$A$16:$K$1015,3,FALSE))</f>
        <v xml:space="preserve"> </v>
      </c>
      <c r="J158" s="153" t="str">
        <f ca="1">IF('C10 Entry Sheet'!$BS173="N"," ",CELL("contents",'C10 Entry Sheet'!$A173))</f>
        <v xml:space="preserve"> </v>
      </c>
      <c r="K158" s="158" t="str">
        <f ca="1">IF(($G158=" ")," ",VLOOKUP($G158,'C10 Entry Sheet'!$A$16:$K$1015,8,FALSE))</f>
        <v xml:space="preserve"> </v>
      </c>
      <c r="L158" s="110" t="str">
        <f ca="1">IF(($G158=" ")," ",(VLOOKUP($G158,'C10 Entry Sheet'!$A$16:$K$1015,11,FALSE)*100))</f>
        <v xml:space="preserve"> </v>
      </c>
      <c r="M158" s="159" t="str">
        <f ca="1">IF(($G158=" ")," ",VLOOKUP($G158,'C10 Entry Sheet'!$A$16:$K$1015,6,FALSE))</f>
        <v xml:space="preserve"> </v>
      </c>
      <c r="N158" s="159" t="str">
        <f ca="1">IF(($G158=" ")," ",VLOOKUP($G158,'C10 Entry Sheet'!$A$16:$K$1015,5,FALSE))</f>
        <v xml:space="preserve"> </v>
      </c>
    </row>
    <row r="159" spans="1:14">
      <c r="A159" s="153" t="str">
        <f>IF('C10 Entry Sheet'!$BS174="N"," ","R")</f>
        <v xml:space="preserve"> </v>
      </c>
      <c r="B159" s="153" t="str">
        <f>IF('C10 Entry Sheet'!$BS174="N"," ","00000000")</f>
        <v xml:space="preserve"> </v>
      </c>
      <c r="C159" s="154" t="str">
        <f ca="1">IF('C10 Entry Sheet'!$BS174="N"," ",CELL("contents",'C10 Entry Sheet'!$AH$10))</f>
        <v xml:space="preserve"> </v>
      </c>
      <c r="D159" s="153" t="str">
        <f ca="1">IF('C10 Entry Sheet'!$BS174="N"," ","000"&amp;IF(LEN('C10 Entry Sheet'!$C$5)&lt;=6,"000",REPT("0",3-(LEN('C10 Entry Sheet'!$C$5)-6))&amp;LEFT(CELL("contents",'C10 Entry Sheet'!$C$5),LEN('C10 Entry Sheet'!$C$5)-6)))</f>
        <v xml:space="preserve"> </v>
      </c>
      <c r="E159" s="155" t="str">
        <f ca="1">IF('C10 Entry Sheet'!$BS174="N"," ",IF(LEN('C10 Entry Sheet'!$C$5)&lt;=6,CELL("contents",'C10 Entry Sheet'!$C$5),RIGHT(CELL("contents",'C10 Entry Sheet'!$C$5),6)))</f>
        <v xml:space="preserve"> </v>
      </c>
      <c r="F159" s="153" t="str">
        <f>IF('C10 Entry Sheet'!$BS174="N"," ","0")</f>
        <v xml:space="preserve"> </v>
      </c>
      <c r="G159" s="156" t="str">
        <f ca="1">IF('C10 Entry Sheet'!$BS174="N"," ",CELL("contents",'C10 Entry Sheet'!$A174))</f>
        <v xml:space="preserve"> </v>
      </c>
      <c r="H159" s="157" t="str">
        <f ca="1">IF(($G159=" ")," ",VLOOKUP($G159,'C10 Entry Sheet'!$A$16:$K$1015,2,FALSE))</f>
        <v xml:space="preserve"> </v>
      </c>
      <c r="I159" s="157" t="str">
        <f ca="1">IF(($G159=" ")," ",VLOOKUP($G159,'C10 Entry Sheet'!$A$16:$K$1015,3,FALSE))</f>
        <v xml:space="preserve"> </v>
      </c>
      <c r="J159" s="153" t="str">
        <f ca="1">IF('C10 Entry Sheet'!$BS174="N"," ",CELL("contents",'C10 Entry Sheet'!$A174))</f>
        <v xml:space="preserve"> </v>
      </c>
      <c r="K159" s="158" t="str">
        <f ca="1">IF(($G159=" ")," ",VLOOKUP($G159,'C10 Entry Sheet'!$A$16:$K$1015,8,FALSE))</f>
        <v xml:space="preserve"> </v>
      </c>
      <c r="L159" s="110" t="str">
        <f ca="1">IF(($G159=" ")," ",(VLOOKUP($G159,'C10 Entry Sheet'!$A$16:$K$1015,11,FALSE)*100))</f>
        <v xml:space="preserve"> </v>
      </c>
      <c r="M159" s="159" t="str">
        <f ca="1">IF(($G159=" ")," ",VLOOKUP($G159,'C10 Entry Sheet'!$A$16:$K$1015,6,FALSE))</f>
        <v xml:space="preserve"> </v>
      </c>
      <c r="N159" s="159" t="str">
        <f ca="1">IF(($G159=" ")," ",VLOOKUP($G159,'C10 Entry Sheet'!$A$16:$K$1015,5,FALSE))</f>
        <v xml:space="preserve"> </v>
      </c>
    </row>
    <row r="160" spans="1:14">
      <c r="A160" s="153" t="str">
        <f>IF('C10 Entry Sheet'!$BS175="N"," ","R")</f>
        <v xml:space="preserve"> </v>
      </c>
      <c r="B160" s="153" t="str">
        <f>IF('C10 Entry Sheet'!$BS175="N"," ","00000000")</f>
        <v xml:space="preserve"> </v>
      </c>
      <c r="C160" s="154" t="str">
        <f ca="1">IF('C10 Entry Sheet'!$BS175="N"," ",CELL("contents",'C10 Entry Sheet'!$AH$10))</f>
        <v xml:space="preserve"> </v>
      </c>
      <c r="D160" s="153" t="str">
        <f ca="1">IF('C10 Entry Sheet'!$BS175="N"," ","000"&amp;IF(LEN('C10 Entry Sheet'!$C$5)&lt;=6,"000",REPT("0",3-(LEN('C10 Entry Sheet'!$C$5)-6))&amp;LEFT(CELL("contents",'C10 Entry Sheet'!$C$5),LEN('C10 Entry Sheet'!$C$5)-6)))</f>
        <v xml:space="preserve"> </v>
      </c>
      <c r="E160" s="155" t="str">
        <f ca="1">IF('C10 Entry Sheet'!$BS175="N"," ",IF(LEN('C10 Entry Sheet'!$C$5)&lt;=6,CELL("contents",'C10 Entry Sheet'!$C$5),RIGHT(CELL("contents",'C10 Entry Sheet'!$C$5),6)))</f>
        <v xml:space="preserve"> </v>
      </c>
      <c r="F160" s="153" t="str">
        <f>IF('C10 Entry Sheet'!$BS175="N"," ","0")</f>
        <v xml:space="preserve"> </v>
      </c>
      <c r="G160" s="156" t="str">
        <f ca="1">IF('C10 Entry Sheet'!$BS175="N"," ",CELL("contents",'C10 Entry Sheet'!$A175))</f>
        <v xml:space="preserve"> </v>
      </c>
      <c r="H160" s="157" t="str">
        <f ca="1">IF(($G160=" ")," ",VLOOKUP($G160,'C10 Entry Sheet'!$A$16:$K$1015,2,FALSE))</f>
        <v xml:space="preserve"> </v>
      </c>
      <c r="I160" s="157" t="str">
        <f ca="1">IF(($G160=" ")," ",VLOOKUP($G160,'C10 Entry Sheet'!$A$16:$K$1015,3,FALSE))</f>
        <v xml:space="preserve"> </v>
      </c>
      <c r="J160" s="153" t="str">
        <f ca="1">IF('C10 Entry Sheet'!$BS175="N"," ",CELL("contents",'C10 Entry Sheet'!$A175))</f>
        <v xml:space="preserve"> </v>
      </c>
      <c r="K160" s="158" t="str">
        <f ca="1">IF(($G160=" ")," ",VLOOKUP($G160,'C10 Entry Sheet'!$A$16:$K$1015,8,FALSE))</f>
        <v xml:space="preserve"> </v>
      </c>
      <c r="L160" s="110" t="str">
        <f ca="1">IF(($G160=" ")," ",(VLOOKUP($G160,'C10 Entry Sheet'!$A$16:$K$1015,11,FALSE)*100))</f>
        <v xml:space="preserve"> </v>
      </c>
      <c r="M160" s="159" t="str">
        <f ca="1">IF(($G160=" ")," ",VLOOKUP($G160,'C10 Entry Sheet'!$A$16:$K$1015,6,FALSE))</f>
        <v xml:space="preserve"> </v>
      </c>
      <c r="N160" s="159" t="str">
        <f ca="1">IF(($G160=" ")," ",VLOOKUP($G160,'C10 Entry Sheet'!$A$16:$K$1015,5,FALSE))</f>
        <v xml:space="preserve"> </v>
      </c>
    </row>
    <row r="161" spans="1:14">
      <c r="A161" s="153" t="str">
        <f>IF('C10 Entry Sheet'!$BS176="N"," ","R")</f>
        <v xml:space="preserve"> </v>
      </c>
      <c r="B161" s="153" t="str">
        <f>IF('C10 Entry Sheet'!$BS176="N"," ","00000000")</f>
        <v xml:space="preserve"> </v>
      </c>
      <c r="C161" s="154" t="str">
        <f ca="1">IF('C10 Entry Sheet'!$BS176="N"," ",CELL("contents",'C10 Entry Sheet'!$AH$10))</f>
        <v xml:space="preserve"> </v>
      </c>
      <c r="D161" s="153" t="str">
        <f ca="1">IF('C10 Entry Sheet'!$BS176="N"," ","000"&amp;IF(LEN('C10 Entry Sheet'!$C$5)&lt;=6,"000",REPT("0",3-(LEN('C10 Entry Sheet'!$C$5)-6))&amp;LEFT(CELL("contents",'C10 Entry Sheet'!$C$5),LEN('C10 Entry Sheet'!$C$5)-6)))</f>
        <v xml:space="preserve"> </v>
      </c>
      <c r="E161" s="155" t="str">
        <f ca="1">IF('C10 Entry Sheet'!$BS176="N"," ",IF(LEN('C10 Entry Sheet'!$C$5)&lt;=6,CELL("contents",'C10 Entry Sheet'!$C$5),RIGHT(CELL("contents",'C10 Entry Sheet'!$C$5),6)))</f>
        <v xml:space="preserve"> </v>
      </c>
      <c r="F161" s="153" t="str">
        <f>IF('C10 Entry Sheet'!$BS176="N"," ","0")</f>
        <v xml:space="preserve"> </v>
      </c>
      <c r="G161" s="156" t="str">
        <f ca="1">IF('C10 Entry Sheet'!$BS176="N"," ",CELL("contents",'C10 Entry Sheet'!$A176))</f>
        <v xml:space="preserve"> </v>
      </c>
      <c r="H161" s="157" t="str">
        <f ca="1">IF(($G161=" ")," ",VLOOKUP($G161,'C10 Entry Sheet'!$A$16:$K$1015,2,FALSE))</f>
        <v xml:space="preserve"> </v>
      </c>
      <c r="I161" s="157" t="str">
        <f ca="1">IF(($G161=" ")," ",VLOOKUP($G161,'C10 Entry Sheet'!$A$16:$K$1015,3,FALSE))</f>
        <v xml:space="preserve"> </v>
      </c>
      <c r="J161" s="153" t="str">
        <f ca="1">IF('C10 Entry Sheet'!$BS176="N"," ",CELL("contents",'C10 Entry Sheet'!$A176))</f>
        <v xml:space="preserve"> </v>
      </c>
      <c r="K161" s="158" t="str">
        <f ca="1">IF(($G161=" ")," ",VLOOKUP($G161,'C10 Entry Sheet'!$A$16:$K$1015,8,FALSE))</f>
        <v xml:space="preserve"> </v>
      </c>
      <c r="L161" s="110" t="str">
        <f ca="1">IF(($G161=" ")," ",(VLOOKUP($G161,'C10 Entry Sheet'!$A$16:$K$1015,11,FALSE)*100))</f>
        <v xml:space="preserve"> </v>
      </c>
      <c r="M161" s="159" t="str">
        <f ca="1">IF(($G161=" ")," ",VLOOKUP($G161,'C10 Entry Sheet'!$A$16:$K$1015,6,FALSE))</f>
        <v xml:space="preserve"> </v>
      </c>
      <c r="N161" s="159" t="str">
        <f ca="1">IF(($G161=" ")," ",VLOOKUP($G161,'C10 Entry Sheet'!$A$16:$K$1015,5,FALSE))</f>
        <v xml:space="preserve"> </v>
      </c>
    </row>
    <row r="162" spans="1:14">
      <c r="A162" s="153" t="str">
        <f>IF('C10 Entry Sheet'!$BS177="N"," ","R")</f>
        <v xml:space="preserve"> </v>
      </c>
      <c r="B162" s="153" t="str">
        <f>IF('C10 Entry Sheet'!$BS177="N"," ","00000000")</f>
        <v xml:space="preserve"> </v>
      </c>
      <c r="C162" s="154" t="str">
        <f ca="1">IF('C10 Entry Sheet'!$BS177="N"," ",CELL("contents",'C10 Entry Sheet'!$AH$10))</f>
        <v xml:space="preserve"> </v>
      </c>
      <c r="D162" s="153" t="str">
        <f ca="1">IF('C10 Entry Sheet'!$BS177="N"," ","000"&amp;IF(LEN('C10 Entry Sheet'!$C$5)&lt;=6,"000",REPT("0",3-(LEN('C10 Entry Sheet'!$C$5)-6))&amp;LEFT(CELL("contents",'C10 Entry Sheet'!$C$5),LEN('C10 Entry Sheet'!$C$5)-6)))</f>
        <v xml:space="preserve"> </v>
      </c>
      <c r="E162" s="155" t="str">
        <f ca="1">IF('C10 Entry Sheet'!$BS177="N"," ",IF(LEN('C10 Entry Sheet'!$C$5)&lt;=6,CELL("contents",'C10 Entry Sheet'!$C$5),RIGHT(CELL("contents",'C10 Entry Sheet'!$C$5),6)))</f>
        <v xml:space="preserve"> </v>
      </c>
      <c r="F162" s="153" t="str">
        <f>IF('C10 Entry Sheet'!$BS177="N"," ","0")</f>
        <v xml:space="preserve"> </v>
      </c>
      <c r="G162" s="156" t="str">
        <f ca="1">IF('C10 Entry Sheet'!$BS177="N"," ",CELL("contents",'C10 Entry Sheet'!$A177))</f>
        <v xml:space="preserve"> </v>
      </c>
      <c r="H162" s="157" t="str">
        <f ca="1">IF(($G162=" ")," ",VLOOKUP($G162,'C10 Entry Sheet'!$A$16:$K$1015,2,FALSE))</f>
        <v xml:space="preserve"> </v>
      </c>
      <c r="I162" s="157" t="str">
        <f ca="1">IF(($G162=" ")," ",VLOOKUP($G162,'C10 Entry Sheet'!$A$16:$K$1015,3,FALSE))</f>
        <v xml:space="preserve"> </v>
      </c>
      <c r="J162" s="153" t="str">
        <f ca="1">IF('C10 Entry Sheet'!$BS177="N"," ",CELL("contents",'C10 Entry Sheet'!$A177))</f>
        <v xml:space="preserve"> </v>
      </c>
      <c r="K162" s="158" t="str">
        <f ca="1">IF(($G162=" ")," ",VLOOKUP($G162,'C10 Entry Sheet'!$A$16:$K$1015,8,FALSE))</f>
        <v xml:space="preserve"> </v>
      </c>
      <c r="L162" s="110" t="str">
        <f ca="1">IF(($G162=" ")," ",(VLOOKUP($G162,'C10 Entry Sheet'!$A$16:$K$1015,11,FALSE)*100))</f>
        <v xml:space="preserve"> </v>
      </c>
      <c r="M162" s="159" t="str">
        <f ca="1">IF(($G162=" ")," ",VLOOKUP($G162,'C10 Entry Sheet'!$A$16:$K$1015,6,FALSE))</f>
        <v xml:space="preserve"> </v>
      </c>
      <c r="N162" s="159" t="str">
        <f ca="1">IF(($G162=" ")," ",VLOOKUP($G162,'C10 Entry Sheet'!$A$16:$K$1015,5,FALSE))</f>
        <v xml:space="preserve"> </v>
      </c>
    </row>
    <row r="163" spans="1:14">
      <c r="A163" s="153" t="str">
        <f>IF('C10 Entry Sheet'!$BS178="N"," ","R")</f>
        <v xml:space="preserve"> </v>
      </c>
      <c r="B163" s="153" t="str">
        <f>IF('C10 Entry Sheet'!$BS178="N"," ","00000000")</f>
        <v xml:space="preserve"> </v>
      </c>
      <c r="C163" s="154" t="str">
        <f ca="1">IF('C10 Entry Sheet'!$BS178="N"," ",CELL("contents",'C10 Entry Sheet'!$AH$10))</f>
        <v xml:space="preserve"> </v>
      </c>
      <c r="D163" s="153" t="str">
        <f ca="1">IF('C10 Entry Sheet'!$BS178="N"," ","000"&amp;IF(LEN('C10 Entry Sheet'!$C$5)&lt;=6,"000",REPT("0",3-(LEN('C10 Entry Sheet'!$C$5)-6))&amp;LEFT(CELL("contents",'C10 Entry Sheet'!$C$5),LEN('C10 Entry Sheet'!$C$5)-6)))</f>
        <v xml:space="preserve"> </v>
      </c>
      <c r="E163" s="155" t="str">
        <f ca="1">IF('C10 Entry Sheet'!$BS178="N"," ",IF(LEN('C10 Entry Sheet'!$C$5)&lt;=6,CELL("contents",'C10 Entry Sheet'!$C$5),RIGHT(CELL("contents",'C10 Entry Sheet'!$C$5),6)))</f>
        <v xml:space="preserve"> </v>
      </c>
      <c r="F163" s="153" t="str">
        <f>IF('C10 Entry Sheet'!$BS178="N"," ","0")</f>
        <v xml:space="preserve"> </v>
      </c>
      <c r="G163" s="156" t="str">
        <f ca="1">IF('C10 Entry Sheet'!$BS178="N"," ",CELL("contents",'C10 Entry Sheet'!$A178))</f>
        <v xml:space="preserve"> </v>
      </c>
      <c r="H163" s="157" t="str">
        <f ca="1">IF(($G163=" ")," ",VLOOKUP($G163,'C10 Entry Sheet'!$A$16:$K$1015,2,FALSE))</f>
        <v xml:space="preserve"> </v>
      </c>
      <c r="I163" s="157" t="str">
        <f ca="1">IF(($G163=" ")," ",VLOOKUP($G163,'C10 Entry Sheet'!$A$16:$K$1015,3,FALSE))</f>
        <v xml:space="preserve"> </v>
      </c>
      <c r="J163" s="153" t="str">
        <f ca="1">IF('C10 Entry Sheet'!$BS178="N"," ",CELL("contents",'C10 Entry Sheet'!$A178))</f>
        <v xml:space="preserve"> </v>
      </c>
      <c r="K163" s="158" t="str">
        <f ca="1">IF(($G163=" ")," ",VLOOKUP($G163,'C10 Entry Sheet'!$A$16:$K$1015,8,FALSE))</f>
        <v xml:space="preserve"> </v>
      </c>
      <c r="L163" s="110" t="str">
        <f ca="1">IF(($G163=" ")," ",(VLOOKUP($G163,'C10 Entry Sheet'!$A$16:$K$1015,11,FALSE)*100))</f>
        <v xml:space="preserve"> </v>
      </c>
      <c r="M163" s="159" t="str">
        <f ca="1">IF(($G163=" ")," ",VLOOKUP($G163,'C10 Entry Sheet'!$A$16:$K$1015,6,FALSE))</f>
        <v xml:space="preserve"> </v>
      </c>
      <c r="N163" s="159" t="str">
        <f ca="1">IF(($G163=" ")," ",VLOOKUP($G163,'C10 Entry Sheet'!$A$16:$K$1015,5,FALSE))</f>
        <v xml:space="preserve"> </v>
      </c>
    </row>
    <row r="164" spans="1:14">
      <c r="A164" s="153" t="str">
        <f>IF('C10 Entry Sheet'!$BS179="N"," ","R")</f>
        <v xml:space="preserve"> </v>
      </c>
      <c r="B164" s="153" t="str">
        <f>IF('C10 Entry Sheet'!$BS179="N"," ","00000000")</f>
        <v xml:space="preserve"> </v>
      </c>
      <c r="C164" s="154" t="str">
        <f ca="1">IF('C10 Entry Sheet'!$BS179="N"," ",CELL("contents",'C10 Entry Sheet'!$AH$10))</f>
        <v xml:space="preserve"> </v>
      </c>
      <c r="D164" s="153" t="str">
        <f ca="1">IF('C10 Entry Sheet'!$BS179="N"," ","000"&amp;IF(LEN('C10 Entry Sheet'!$C$5)&lt;=6,"000",REPT("0",3-(LEN('C10 Entry Sheet'!$C$5)-6))&amp;LEFT(CELL("contents",'C10 Entry Sheet'!$C$5),LEN('C10 Entry Sheet'!$C$5)-6)))</f>
        <v xml:space="preserve"> </v>
      </c>
      <c r="E164" s="155" t="str">
        <f ca="1">IF('C10 Entry Sheet'!$BS179="N"," ",IF(LEN('C10 Entry Sheet'!$C$5)&lt;=6,CELL("contents",'C10 Entry Sheet'!$C$5),RIGHT(CELL("contents",'C10 Entry Sheet'!$C$5),6)))</f>
        <v xml:space="preserve"> </v>
      </c>
      <c r="F164" s="153" t="str">
        <f>IF('C10 Entry Sheet'!$BS179="N"," ","0")</f>
        <v xml:space="preserve"> </v>
      </c>
      <c r="G164" s="156" t="str">
        <f ca="1">IF('C10 Entry Sheet'!$BS179="N"," ",CELL("contents",'C10 Entry Sheet'!$A179))</f>
        <v xml:space="preserve"> </v>
      </c>
      <c r="H164" s="157" t="str">
        <f ca="1">IF(($G164=" ")," ",VLOOKUP($G164,'C10 Entry Sheet'!$A$16:$K$1015,2,FALSE))</f>
        <v xml:space="preserve"> </v>
      </c>
      <c r="I164" s="157" t="str">
        <f ca="1">IF(($G164=" ")," ",VLOOKUP($G164,'C10 Entry Sheet'!$A$16:$K$1015,3,FALSE))</f>
        <v xml:space="preserve"> </v>
      </c>
      <c r="J164" s="153" t="str">
        <f ca="1">IF('C10 Entry Sheet'!$BS179="N"," ",CELL("contents",'C10 Entry Sheet'!$A179))</f>
        <v xml:space="preserve"> </v>
      </c>
      <c r="K164" s="158" t="str">
        <f ca="1">IF(($G164=" ")," ",VLOOKUP($G164,'C10 Entry Sheet'!$A$16:$K$1015,8,FALSE))</f>
        <v xml:space="preserve"> </v>
      </c>
      <c r="L164" s="110" t="str">
        <f ca="1">IF(($G164=" ")," ",(VLOOKUP($G164,'C10 Entry Sheet'!$A$16:$K$1015,11,FALSE)*100))</f>
        <v xml:space="preserve"> </v>
      </c>
      <c r="M164" s="159" t="str">
        <f ca="1">IF(($G164=" ")," ",VLOOKUP($G164,'C10 Entry Sheet'!$A$16:$K$1015,6,FALSE))</f>
        <v xml:space="preserve"> </v>
      </c>
      <c r="N164" s="159" t="str">
        <f ca="1">IF(($G164=" ")," ",VLOOKUP($G164,'C10 Entry Sheet'!$A$16:$K$1015,5,FALSE))</f>
        <v xml:space="preserve"> </v>
      </c>
    </row>
    <row r="165" spans="1:14">
      <c r="A165" s="153" t="str">
        <f>IF('C10 Entry Sheet'!$BS180="N"," ","R")</f>
        <v xml:space="preserve"> </v>
      </c>
      <c r="B165" s="153" t="str">
        <f>IF('C10 Entry Sheet'!$BS180="N"," ","00000000")</f>
        <v xml:space="preserve"> </v>
      </c>
      <c r="C165" s="154" t="str">
        <f ca="1">IF('C10 Entry Sheet'!$BS180="N"," ",CELL("contents",'C10 Entry Sheet'!$AH$10))</f>
        <v xml:space="preserve"> </v>
      </c>
      <c r="D165" s="153" t="str">
        <f ca="1">IF('C10 Entry Sheet'!$BS180="N"," ","000"&amp;IF(LEN('C10 Entry Sheet'!$C$5)&lt;=6,"000",REPT("0",3-(LEN('C10 Entry Sheet'!$C$5)-6))&amp;LEFT(CELL("contents",'C10 Entry Sheet'!$C$5),LEN('C10 Entry Sheet'!$C$5)-6)))</f>
        <v xml:space="preserve"> </v>
      </c>
      <c r="E165" s="155" t="str">
        <f ca="1">IF('C10 Entry Sheet'!$BS180="N"," ",IF(LEN('C10 Entry Sheet'!$C$5)&lt;=6,CELL("contents",'C10 Entry Sheet'!$C$5),RIGHT(CELL("contents",'C10 Entry Sheet'!$C$5),6)))</f>
        <v xml:space="preserve"> </v>
      </c>
      <c r="F165" s="153" t="str">
        <f>IF('C10 Entry Sheet'!$BS180="N"," ","0")</f>
        <v xml:space="preserve"> </v>
      </c>
      <c r="G165" s="156" t="str">
        <f ca="1">IF('C10 Entry Sheet'!$BS180="N"," ",CELL("contents",'C10 Entry Sheet'!$A180))</f>
        <v xml:space="preserve"> </v>
      </c>
      <c r="H165" s="157" t="str">
        <f ca="1">IF(($G165=" ")," ",VLOOKUP($G165,'C10 Entry Sheet'!$A$16:$K$1015,2,FALSE))</f>
        <v xml:space="preserve"> </v>
      </c>
      <c r="I165" s="157" t="str">
        <f ca="1">IF(($G165=" ")," ",VLOOKUP($G165,'C10 Entry Sheet'!$A$16:$K$1015,3,FALSE))</f>
        <v xml:space="preserve"> </v>
      </c>
      <c r="J165" s="153" t="str">
        <f ca="1">IF('C10 Entry Sheet'!$BS180="N"," ",CELL("contents",'C10 Entry Sheet'!$A180))</f>
        <v xml:space="preserve"> </v>
      </c>
      <c r="K165" s="158" t="str">
        <f ca="1">IF(($G165=" ")," ",VLOOKUP($G165,'C10 Entry Sheet'!$A$16:$K$1015,8,FALSE))</f>
        <v xml:space="preserve"> </v>
      </c>
      <c r="L165" s="110" t="str">
        <f ca="1">IF(($G165=" ")," ",(VLOOKUP($G165,'C10 Entry Sheet'!$A$16:$K$1015,11,FALSE)*100))</f>
        <v xml:space="preserve"> </v>
      </c>
      <c r="M165" s="159" t="str">
        <f ca="1">IF(($G165=" ")," ",VLOOKUP($G165,'C10 Entry Sheet'!$A$16:$K$1015,6,FALSE))</f>
        <v xml:space="preserve"> </v>
      </c>
      <c r="N165" s="159" t="str">
        <f ca="1">IF(($G165=" ")," ",VLOOKUP($G165,'C10 Entry Sheet'!$A$16:$K$1015,5,FALSE))</f>
        <v xml:space="preserve"> </v>
      </c>
    </row>
    <row r="166" spans="1:14">
      <c r="A166" s="153" t="str">
        <f>IF('C10 Entry Sheet'!$BS181="N"," ","R")</f>
        <v xml:space="preserve"> </v>
      </c>
      <c r="B166" s="153" t="str">
        <f>IF('C10 Entry Sheet'!$BS181="N"," ","00000000")</f>
        <v xml:space="preserve"> </v>
      </c>
      <c r="C166" s="154" t="str">
        <f ca="1">IF('C10 Entry Sheet'!$BS181="N"," ",CELL("contents",'C10 Entry Sheet'!$AH$10))</f>
        <v xml:space="preserve"> </v>
      </c>
      <c r="D166" s="153" t="str">
        <f ca="1">IF('C10 Entry Sheet'!$BS181="N"," ","000"&amp;IF(LEN('C10 Entry Sheet'!$C$5)&lt;=6,"000",REPT("0",3-(LEN('C10 Entry Sheet'!$C$5)-6))&amp;LEFT(CELL("contents",'C10 Entry Sheet'!$C$5),LEN('C10 Entry Sheet'!$C$5)-6)))</f>
        <v xml:space="preserve"> </v>
      </c>
      <c r="E166" s="155" t="str">
        <f ca="1">IF('C10 Entry Sheet'!$BS181="N"," ",IF(LEN('C10 Entry Sheet'!$C$5)&lt;=6,CELL("contents",'C10 Entry Sheet'!$C$5),RIGHT(CELL("contents",'C10 Entry Sheet'!$C$5),6)))</f>
        <v xml:space="preserve"> </v>
      </c>
      <c r="F166" s="153" t="str">
        <f>IF('C10 Entry Sheet'!$BS181="N"," ","0")</f>
        <v xml:space="preserve"> </v>
      </c>
      <c r="G166" s="156" t="str">
        <f ca="1">IF('C10 Entry Sheet'!$BS181="N"," ",CELL("contents",'C10 Entry Sheet'!$A181))</f>
        <v xml:space="preserve"> </v>
      </c>
      <c r="H166" s="157" t="str">
        <f ca="1">IF(($G166=" ")," ",VLOOKUP($G166,'C10 Entry Sheet'!$A$16:$K$1015,2,FALSE))</f>
        <v xml:space="preserve"> </v>
      </c>
      <c r="I166" s="157" t="str">
        <f ca="1">IF(($G166=" ")," ",VLOOKUP($G166,'C10 Entry Sheet'!$A$16:$K$1015,3,FALSE))</f>
        <v xml:space="preserve"> </v>
      </c>
      <c r="J166" s="153" t="str">
        <f ca="1">IF('C10 Entry Sheet'!$BS181="N"," ",CELL("contents",'C10 Entry Sheet'!$A181))</f>
        <v xml:space="preserve"> </v>
      </c>
      <c r="K166" s="158" t="str">
        <f ca="1">IF(($G166=" ")," ",VLOOKUP($G166,'C10 Entry Sheet'!$A$16:$K$1015,8,FALSE))</f>
        <v xml:space="preserve"> </v>
      </c>
      <c r="L166" s="110" t="str">
        <f ca="1">IF(($G166=" ")," ",(VLOOKUP($G166,'C10 Entry Sheet'!$A$16:$K$1015,11,FALSE)*100))</f>
        <v xml:space="preserve"> </v>
      </c>
      <c r="M166" s="159" t="str">
        <f ca="1">IF(($G166=" ")," ",VLOOKUP($G166,'C10 Entry Sheet'!$A$16:$K$1015,6,FALSE))</f>
        <v xml:space="preserve"> </v>
      </c>
      <c r="N166" s="159" t="str">
        <f ca="1">IF(($G166=" ")," ",VLOOKUP($G166,'C10 Entry Sheet'!$A$16:$K$1015,5,FALSE))</f>
        <v xml:space="preserve"> </v>
      </c>
    </row>
    <row r="167" spans="1:14">
      <c r="A167" s="153" t="str">
        <f>IF('C10 Entry Sheet'!$BS182="N"," ","R")</f>
        <v xml:space="preserve"> </v>
      </c>
      <c r="B167" s="153" t="str">
        <f>IF('C10 Entry Sheet'!$BS182="N"," ","00000000")</f>
        <v xml:space="preserve"> </v>
      </c>
      <c r="C167" s="154" t="str">
        <f ca="1">IF('C10 Entry Sheet'!$BS182="N"," ",CELL("contents",'C10 Entry Sheet'!$AH$10))</f>
        <v xml:space="preserve"> </v>
      </c>
      <c r="D167" s="153" t="str">
        <f ca="1">IF('C10 Entry Sheet'!$BS182="N"," ","000"&amp;IF(LEN('C10 Entry Sheet'!$C$5)&lt;=6,"000",REPT("0",3-(LEN('C10 Entry Sheet'!$C$5)-6))&amp;LEFT(CELL("contents",'C10 Entry Sheet'!$C$5),LEN('C10 Entry Sheet'!$C$5)-6)))</f>
        <v xml:space="preserve"> </v>
      </c>
      <c r="E167" s="155" t="str">
        <f ca="1">IF('C10 Entry Sheet'!$BS182="N"," ",IF(LEN('C10 Entry Sheet'!$C$5)&lt;=6,CELL("contents",'C10 Entry Sheet'!$C$5),RIGHT(CELL("contents",'C10 Entry Sheet'!$C$5),6)))</f>
        <v xml:space="preserve"> </v>
      </c>
      <c r="F167" s="153" t="str">
        <f>IF('C10 Entry Sheet'!$BS182="N"," ","0")</f>
        <v xml:space="preserve"> </v>
      </c>
      <c r="G167" s="156" t="str">
        <f ca="1">IF('C10 Entry Sheet'!$BS182="N"," ",CELL("contents",'C10 Entry Sheet'!$A182))</f>
        <v xml:space="preserve"> </v>
      </c>
      <c r="H167" s="157" t="str">
        <f ca="1">IF(($G167=" ")," ",VLOOKUP($G167,'C10 Entry Sheet'!$A$16:$K$1015,2,FALSE))</f>
        <v xml:space="preserve"> </v>
      </c>
      <c r="I167" s="157" t="str">
        <f ca="1">IF(($G167=" ")," ",VLOOKUP($G167,'C10 Entry Sheet'!$A$16:$K$1015,3,FALSE))</f>
        <v xml:space="preserve"> </v>
      </c>
      <c r="J167" s="153" t="str">
        <f ca="1">IF('C10 Entry Sheet'!$BS182="N"," ",CELL("contents",'C10 Entry Sheet'!$A182))</f>
        <v xml:space="preserve"> </v>
      </c>
      <c r="K167" s="158" t="str">
        <f ca="1">IF(($G167=" ")," ",VLOOKUP($G167,'C10 Entry Sheet'!$A$16:$K$1015,8,FALSE))</f>
        <v xml:space="preserve"> </v>
      </c>
      <c r="L167" s="110" t="str">
        <f ca="1">IF(($G167=" ")," ",(VLOOKUP($G167,'C10 Entry Sheet'!$A$16:$K$1015,11,FALSE)*100))</f>
        <v xml:space="preserve"> </v>
      </c>
      <c r="M167" s="159" t="str">
        <f ca="1">IF(($G167=" ")," ",VLOOKUP($G167,'C10 Entry Sheet'!$A$16:$K$1015,6,FALSE))</f>
        <v xml:space="preserve"> </v>
      </c>
      <c r="N167" s="159" t="str">
        <f ca="1">IF(($G167=" ")," ",VLOOKUP($G167,'C10 Entry Sheet'!$A$16:$K$1015,5,FALSE))</f>
        <v xml:space="preserve"> </v>
      </c>
    </row>
    <row r="168" spans="1:14">
      <c r="A168" s="153" t="str">
        <f>IF('C10 Entry Sheet'!$BS183="N"," ","R")</f>
        <v xml:space="preserve"> </v>
      </c>
      <c r="B168" s="153" t="str">
        <f>IF('C10 Entry Sheet'!$BS183="N"," ","00000000")</f>
        <v xml:space="preserve"> </v>
      </c>
      <c r="C168" s="154" t="str">
        <f ca="1">IF('C10 Entry Sheet'!$BS183="N"," ",CELL("contents",'C10 Entry Sheet'!$AH$10))</f>
        <v xml:space="preserve"> </v>
      </c>
      <c r="D168" s="153" t="str">
        <f ca="1">IF('C10 Entry Sheet'!$BS183="N"," ","000"&amp;IF(LEN('C10 Entry Sheet'!$C$5)&lt;=6,"000",REPT("0",3-(LEN('C10 Entry Sheet'!$C$5)-6))&amp;LEFT(CELL("contents",'C10 Entry Sheet'!$C$5),LEN('C10 Entry Sheet'!$C$5)-6)))</f>
        <v xml:space="preserve"> </v>
      </c>
      <c r="E168" s="155" t="str">
        <f ca="1">IF('C10 Entry Sheet'!$BS183="N"," ",IF(LEN('C10 Entry Sheet'!$C$5)&lt;=6,CELL("contents",'C10 Entry Sheet'!$C$5),RIGHT(CELL("contents",'C10 Entry Sheet'!$C$5),6)))</f>
        <v xml:space="preserve"> </v>
      </c>
      <c r="F168" s="153" t="str">
        <f>IF('C10 Entry Sheet'!$BS183="N"," ","0")</f>
        <v xml:space="preserve"> </v>
      </c>
      <c r="G168" s="156" t="str">
        <f ca="1">IF('C10 Entry Sheet'!$BS183="N"," ",CELL("contents",'C10 Entry Sheet'!$A183))</f>
        <v xml:space="preserve"> </v>
      </c>
      <c r="H168" s="157" t="str">
        <f ca="1">IF(($G168=" ")," ",VLOOKUP($G168,'C10 Entry Sheet'!$A$16:$K$1015,2,FALSE))</f>
        <v xml:space="preserve"> </v>
      </c>
      <c r="I168" s="157" t="str">
        <f ca="1">IF(($G168=" ")," ",VLOOKUP($G168,'C10 Entry Sheet'!$A$16:$K$1015,3,FALSE))</f>
        <v xml:space="preserve"> </v>
      </c>
      <c r="J168" s="153" t="str">
        <f ca="1">IF('C10 Entry Sheet'!$BS183="N"," ",CELL("contents",'C10 Entry Sheet'!$A183))</f>
        <v xml:space="preserve"> </v>
      </c>
      <c r="K168" s="158" t="str">
        <f ca="1">IF(($G168=" ")," ",VLOOKUP($G168,'C10 Entry Sheet'!$A$16:$K$1015,8,FALSE))</f>
        <v xml:space="preserve"> </v>
      </c>
      <c r="L168" s="110" t="str">
        <f ca="1">IF(($G168=" ")," ",(VLOOKUP($G168,'C10 Entry Sheet'!$A$16:$K$1015,11,FALSE)*100))</f>
        <v xml:space="preserve"> </v>
      </c>
      <c r="M168" s="159" t="str">
        <f ca="1">IF(($G168=" ")," ",VLOOKUP($G168,'C10 Entry Sheet'!$A$16:$K$1015,6,FALSE))</f>
        <v xml:space="preserve"> </v>
      </c>
      <c r="N168" s="159" t="str">
        <f ca="1">IF(($G168=" ")," ",VLOOKUP($G168,'C10 Entry Sheet'!$A$16:$K$1015,5,FALSE))</f>
        <v xml:space="preserve"> </v>
      </c>
    </row>
    <row r="169" spans="1:14">
      <c r="A169" s="153" t="str">
        <f>IF('C10 Entry Sheet'!$BS184="N"," ","R")</f>
        <v xml:space="preserve"> </v>
      </c>
      <c r="B169" s="153" t="str">
        <f>IF('C10 Entry Sheet'!$BS184="N"," ","00000000")</f>
        <v xml:space="preserve"> </v>
      </c>
      <c r="C169" s="154" t="str">
        <f ca="1">IF('C10 Entry Sheet'!$BS184="N"," ",CELL("contents",'C10 Entry Sheet'!$AH$10))</f>
        <v xml:space="preserve"> </v>
      </c>
      <c r="D169" s="153" t="str">
        <f ca="1">IF('C10 Entry Sheet'!$BS184="N"," ","000"&amp;IF(LEN('C10 Entry Sheet'!$C$5)&lt;=6,"000",REPT("0",3-(LEN('C10 Entry Sheet'!$C$5)-6))&amp;LEFT(CELL("contents",'C10 Entry Sheet'!$C$5),LEN('C10 Entry Sheet'!$C$5)-6)))</f>
        <v xml:space="preserve"> </v>
      </c>
      <c r="E169" s="155" t="str">
        <f ca="1">IF('C10 Entry Sheet'!$BS184="N"," ",IF(LEN('C10 Entry Sheet'!$C$5)&lt;=6,CELL("contents",'C10 Entry Sheet'!$C$5),RIGHT(CELL("contents",'C10 Entry Sheet'!$C$5),6)))</f>
        <v xml:space="preserve"> </v>
      </c>
      <c r="F169" s="153" t="str">
        <f>IF('C10 Entry Sheet'!$BS184="N"," ","0")</f>
        <v xml:space="preserve"> </v>
      </c>
      <c r="G169" s="156" t="str">
        <f ca="1">IF('C10 Entry Sheet'!$BS184="N"," ",CELL("contents",'C10 Entry Sheet'!$A184))</f>
        <v xml:space="preserve"> </v>
      </c>
      <c r="H169" s="157" t="str">
        <f ca="1">IF(($G169=" ")," ",VLOOKUP($G169,'C10 Entry Sheet'!$A$16:$K$1015,2,FALSE))</f>
        <v xml:space="preserve"> </v>
      </c>
      <c r="I169" s="157" t="str">
        <f ca="1">IF(($G169=" ")," ",VLOOKUP($G169,'C10 Entry Sheet'!$A$16:$K$1015,3,FALSE))</f>
        <v xml:space="preserve"> </v>
      </c>
      <c r="J169" s="153" t="str">
        <f ca="1">IF('C10 Entry Sheet'!$BS184="N"," ",CELL("contents",'C10 Entry Sheet'!$A184))</f>
        <v xml:space="preserve"> </v>
      </c>
      <c r="K169" s="158" t="str">
        <f ca="1">IF(($G169=" ")," ",VLOOKUP($G169,'C10 Entry Sheet'!$A$16:$K$1015,8,FALSE))</f>
        <v xml:space="preserve"> </v>
      </c>
      <c r="L169" s="110" t="str">
        <f ca="1">IF(($G169=" ")," ",(VLOOKUP($G169,'C10 Entry Sheet'!$A$16:$K$1015,11,FALSE)*100))</f>
        <v xml:space="preserve"> </v>
      </c>
      <c r="M169" s="159" t="str">
        <f ca="1">IF(($G169=" ")," ",VLOOKUP($G169,'C10 Entry Sheet'!$A$16:$K$1015,6,FALSE))</f>
        <v xml:space="preserve"> </v>
      </c>
      <c r="N169" s="159" t="str">
        <f ca="1">IF(($G169=" ")," ",VLOOKUP($G169,'C10 Entry Sheet'!$A$16:$K$1015,5,FALSE))</f>
        <v xml:space="preserve"> </v>
      </c>
    </row>
    <row r="170" spans="1:14">
      <c r="A170" s="153" t="str">
        <f>IF('C10 Entry Sheet'!$BS185="N"," ","R")</f>
        <v xml:space="preserve"> </v>
      </c>
      <c r="B170" s="153" t="str">
        <f>IF('C10 Entry Sheet'!$BS185="N"," ","00000000")</f>
        <v xml:space="preserve"> </v>
      </c>
      <c r="C170" s="154" t="str">
        <f ca="1">IF('C10 Entry Sheet'!$BS185="N"," ",CELL("contents",'C10 Entry Sheet'!$AH$10))</f>
        <v xml:space="preserve"> </v>
      </c>
      <c r="D170" s="153" t="str">
        <f ca="1">IF('C10 Entry Sheet'!$BS185="N"," ","000"&amp;IF(LEN('C10 Entry Sheet'!$C$5)&lt;=6,"000",REPT("0",3-(LEN('C10 Entry Sheet'!$C$5)-6))&amp;LEFT(CELL("contents",'C10 Entry Sheet'!$C$5),LEN('C10 Entry Sheet'!$C$5)-6)))</f>
        <v xml:space="preserve"> </v>
      </c>
      <c r="E170" s="155" t="str">
        <f ca="1">IF('C10 Entry Sheet'!$BS185="N"," ",IF(LEN('C10 Entry Sheet'!$C$5)&lt;=6,CELL("contents",'C10 Entry Sheet'!$C$5),RIGHT(CELL("contents",'C10 Entry Sheet'!$C$5),6)))</f>
        <v xml:space="preserve"> </v>
      </c>
      <c r="F170" s="153" t="str">
        <f>IF('C10 Entry Sheet'!$BS185="N"," ","0")</f>
        <v xml:space="preserve"> </v>
      </c>
      <c r="G170" s="156" t="str">
        <f ca="1">IF('C10 Entry Sheet'!$BS185="N"," ",CELL("contents",'C10 Entry Sheet'!$A185))</f>
        <v xml:space="preserve"> </v>
      </c>
      <c r="H170" s="157" t="str">
        <f ca="1">IF(($G170=" ")," ",VLOOKUP($G170,'C10 Entry Sheet'!$A$16:$K$1015,2,FALSE))</f>
        <v xml:space="preserve"> </v>
      </c>
      <c r="I170" s="157" t="str">
        <f ca="1">IF(($G170=" ")," ",VLOOKUP($G170,'C10 Entry Sheet'!$A$16:$K$1015,3,FALSE))</f>
        <v xml:space="preserve"> </v>
      </c>
      <c r="J170" s="153" t="str">
        <f ca="1">IF('C10 Entry Sheet'!$BS185="N"," ",CELL("contents",'C10 Entry Sheet'!$A185))</f>
        <v xml:space="preserve"> </v>
      </c>
      <c r="K170" s="158" t="str">
        <f ca="1">IF(($G170=" ")," ",VLOOKUP($G170,'C10 Entry Sheet'!$A$16:$K$1015,8,FALSE))</f>
        <v xml:space="preserve"> </v>
      </c>
      <c r="L170" s="110" t="str">
        <f ca="1">IF(($G170=" ")," ",(VLOOKUP($G170,'C10 Entry Sheet'!$A$16:$K$1015,11,FALSE)*100))</f>
        <v xml:space="preserve"> </v>
      </c>
      <c r="M170" s="159" t="str">
        <f ca="1">IF(($G170=" ")," ",VLOOKUP($G170,'C10 Entry Sheet'!$A$16:$K$1015,6,FALSE))</f>
        <v xml:space="preserve"> </v>
      </c>
      <c r="N170" s="159" t="str">
        <f ca="1">IF(($G170=" ")," ",VLOOKUP($G170,'C10 Entry Sheet'!$A$16:$K$1015,5,FALSE))</f>
        <v xml:space="preserve"> </v>
      </c>
    </row>
    <row r="171" spans="1:14">
      <c r="A171" s="153" t="str">
        <f>IF('C10 Entry Sheet'!$BS186="N"," ","R")</f>
        <v xml:space="preserve"> </v>
      </c>
      <c r="B171" s="153" t="str">
        <f>IF('C10 Entry Sheet'!$BS186="N"," ","00000000")</f>
        <v xml:space="preserve"> </v>
      </c>
      <c r="C171" s="154" t="str">
        <f ca="1">IF('C10 Entry Sheet'!$BS186="N"," ",CELL("contents",'C10 Entry Sheet'!$AH$10))</f>
        <v xml:space="preserve"> </v>
      </c>
      <c r="D171" s="153" t="str">
        <f ca="1">IF('C10 Entry Sheet'!$BS186="N"," ","000"&amp;IF(LEN('C10 Entry Sheet'!$C$5)&lt;=6,"000",REPT("0",3-(LEN('C10 Entry Sheet'!$C$5)-6))&amp;LEFT(CELL("contents",'C10 Entry Sheet'!$C$5),LEN('C10 Entry Sheet'!$C$5)-6)))</f>
        <v xml:space="preserve"> </v>
      </c>
      <c r="E171" s="155" t="str">
        <f ca="1">IF('C10 Entry Sheet'!$BS186="N"," ",IF(LEN('C10 Entry Sheet'!$C$5)&lt;=6,CELL("contents",'C10 Entry Sheet'!$C$5),RIGHT(CELL("contents",'C10 Entry Sheet'!$C$5),6)))</f>
        <v xml:space="preserve"> </v>
      </c>
      <c r="F171" s="153" t="str">
        <f>IF('C10 Entry Sheet'!$BS186="N"," ","0")</f>
        <v xml:space="preserve"> </v>
      </c>
      <c r="G171" s="156" t="str">
        <f ca="1">IF('C10 Entry Sheet'!$BS186="N"," ",CELL("contents",'C10 Entry Sheet'!$A186))</f>
        <v xml:space="preserve"> </v>
      </c>
      <c r="H171" s="157" t="str">
        <f ca="1">IF(($G171=" ")," ",VLOOKUP($G171,'C10 Entry Sheet'!$A$16:$K$1015,2,FALSE))</f>
        <v xml:space="preserve"> </v>
      </c>
      <c r="I171" s="157" t="str">
        <f ca="1">IF(($G171=" ")," ",VLOOKUP($G171,'C10 Entry Sheet'!$A$16:$K$1015,3,FALSE))</f>
        <v xml:space="preserve"> </v>
      </c>
      <c r="J171" s="153" t="str">
        <f ca="1">IF('C10 Entry Sheet'!$BS186="N"," ",CELL("contents",'C10 Entry Sheet'!$A186))</f>
        <v xml:space="preserve"> </v>
      </c>
      <c r="K171" s="158" t="str">
        <f ca="1">IF(($G171=" ")," ",VLOOKUP($G171,'C10 Entry Sheet'!$A$16:$K$1015,8,FALSE))</f>
        <v xml:space="preserve"> </v>
      </c>
      <c r="L171" s="110" t="str">
        <f ca="1">IF(($G171=" ")," ",(VLOOKUP($G171,'C10 Entry Sheet'!$A$16:$K$1015,11,FALSE)*100))</f>
        <v xml:space="preserve"> </v>
      </c>
      <c r="M171" s="159" t="str">
        <f ca="1">IF(($G171=" ")," ",VLOOKUP($G171,'C10 Entry Sheet'!$A$16:$K$1015,6,FALSE))</f>
        <v xml:space="preserve"> </v>
      </c>
      <c r="N171" s="159" t="str">
        <f ca="1">IF(($G171=" ")," ",VLOOKUP($G171,'C10 Entry Sheet'!$A$16:$K$1015,5,FALSE))</f>
        <v xml:space="preserve"> </v>
      </c>
    </row>
    <row r="172" spans="1:14">
      <c r="A172" s="153" t="str">
        <f>IF('C10 Entry Sheet'!$BS187="N"," ","R")</f>
        <v xml:space="preserve"> </v>
      </c>
      <c r="B172" s="153" t="str">
        <f>IF('C10 Entry Sheet'!$BS187="N"," ","00000000")</f>
        <v xml:space="preserve"> </v>
      </c>
      <c r="C172" s="154" t="str">
        <f ca="1">IF('C10 Entry Sheet'!$BS187="N"," ",CELL("contents",'C10 Entry Sheet'!$AH$10))</f>
        <v xml:space="preserve"> </v>
      </c>
      <c r="D172" s="153" t="str">
        <f ca="1">IF('C10 Entry Sheet'!$BS187="N"," ","000"&amp;IF(LEN('C10 Entry Sheet'!$C$5)&lt;=6,"000",REPT("0",3-(LEN('C10 Entry Sheet'!$C$5)-6))&amp;LEFT(CELL("contents",'C10 Entry Sheet'!$C$5),LEN('C10 Entry Sheet'!$C$5)-6)))</f>
        <v xml:space="preserve"> </v>
      </c>
      <c r="E172" s="155" t="str">
        <f ca="1">IF('C10 Entry Sheet'!$BS187="N"," ",IF(LEN('C10 Entry Sheet'!$C$5)&lt;=6,CELL("contents",'C10 Entry Sheet'!$C$5),RIGHT(CELL("contents",'C10 Entry Sheet'!$C$5),6)))</f>
        <v xml:space="preserve"> </v>
      </c>
      <c r="F172" s="153" t="str">
        <f>IF('C10 Entry Sheet'!$BS187="N"," ","0")</f>
        <v xml:space="preserve"> </v>
      </c>
      <c r="G172" s="156" t="str">
        <f ca="1">IF('C10 Entry Sheet'!$BS187="N"," ",CELL("contents",'C10 Entry Sheet'!$A187))</f>
        <v xml:space="preserve"> </v>
      </c>
      <c r="H172" s="157" t="str">
        <f ca="1">IF(($G172=" ")," ",VLOOKUP($G172,'C10 Entry Sheet'!$A$16:$K$1015,2,FALSE))</f>
        <v xml:space="preserve"> </v>
      </c>
      <c r="I172" s="157" t="str">
        <f ca="1">IF(($G172=" ")," ",VLOOKUP($G172,'C10 Entry Sheet'!$A$16:$K$1015,3,FALSE))</f>
        <v xml:space="preserve"> </v>
      </c>
      <c r="J172" s="153" t="str">
        <f ca="1">IF('C10 Entry Sheet'!$BS187="N"," ",CELL("contents",'C10 Entry Sheet'!$A187))</f>
        <v xml:space="preserve"> </v>
      </c>
      <c r="K172" s="158" t="str">
        <f ca="1">IF(($G172=" ")," ",VLOOKUP($G172,'C10 Entry Sheet'!$A$16:$K$1015,8,FALSE))</f>
        <v xml:space="preserve"> </v>
      </c>
      <c r="L172" s="110" t="str">
        <f ca="1">IF(($G172=" ")," ",(VLOOKUP($G172,'C10 Entry Sheet'!$A$16:$K$1015,11,FALSE)*100))</f>
        <v xml:space="preserve"> </v>
      </c>
      <c r="M172" s="159" t="str">
        <f ca="1">IF(($G172=" ")," ",VLOOKUP($G172,'C10 Entry Sheet'!$A$16:$K$1015,6,FALSE))</f>
        <v xml:space="preserve"> </v>
      </c>
      <c r="N172" s="159" t="str">
        <f ca="1">IF(($G172=" ")," ",VLOOKUP($G172,'C10 Entry Sheet'!$A$16:$K$1015,5,FALSE))</f>
        <v xml:space="preserve"> </v>
      </c>
    </row>
    <row r="173" spans="1:14">
      <c r="A173" s="153" t="str">
        <f>IF('C10 Entry Sheet'!$BS188="N"," ","R")</f>
        <v xml:space="preserve"> </v>
      </c>
      <c r="B173" s="153" t="str">
        <f>IF('C10 Entry Sheet'!$BS188="N"," ","00000000")</f>
        <v xml:space="preserve"> </v>
      </c>
      <c r="C173" s="154" t="str">
        <f ca="1">IF('C10 Entry Sheet'!$BS188="N"," ",CELL("contents",'C10 Entry Sheet'!$AH$10))</f>
        <v xml:space="preserve"> </v>
      </c>
      <c r="D173" s="153" t="str">
        <f ca="1">IF('C10 Entry Sheet'!$BS188="N"," ","000"&amp;IF(LEN('C10 Entry Sheet'!$C$5)&lt;=6,"000",REPT("0",3-(LEN('C10 Entry Sheet'!$C$5)-6))&amp;LEFT(CELL("contents",'C10 Entry Sheet'!$C$5),LEN('C10 Entry Sheet'!$C$5)-6)))</f>
        <v xml:space="preserve"> </v>
      </c>
      <c r="E173" s="155" t="str">
        <f ca="1">IF('C10 Entry Sheet'!$BS188="N"," ",IF(LEN('C10 Entry Sheet'!$C$5)&lt;=6,CELL("contents",'C10 Entry Sheet'!$C$5),RIGHT(CELL("contents",'C10 Entry Sheet'!$C$5),6)))</f>
        <v xml:space="preserve"> </v>
      </c>
      <c r="F173" s="153" t="str">
        <f>IF('C10 Entry Sheet'!$BS188="N"," ","0")</f>
        <v xml:space="preserve"> </v>
      </c>
      <c r="G173" s="156" t="str">
        <f ca="1">IF('C10 Entry Sheet'!$BS188="N"," ",CELL("contents",'C10 Entry Sheet'!$A188))</f>
        <v xml:space="preserve"> </v>
      </c>
      <c r="H173" s="157" t="str">
        <f ca="1">IF(($G173=" ")," ",VLOOKUP($G173,'C10 Entry Sheet'!$A$16:$K$1015,2,FALSE))</f>
        <v xml:space="preserve"> </v>
      </c>
      <c r="I173" s="157" t="str">
        <f ca="1">IF(($G173=" ")," ",VLOOKUP($G173,'C10 Entry Sheet'!$A$16:$K$1015,3,FALSE))</f>
        <v xml:space="preserve"> </v>
      </c>
      <c r="J173" s="153" t="str">
        <f ca="1">IF('C10 Entry Sheet'!$BS188="N"," ",CELL("contents",'C10 Entry Sheet'!$A188))</f>
        <v xml:space="preserve"> </v>
      </c>
      <c r="K173" s="158" t="str">
        <f ca="1">IF(($G173=" ")," ",VLOOKUP($G173,'C10 Entry Sheet'!$A$16:$K$1015,8,FALSE))</f>
        <v xml:space="preserve"> </v>
      </c>
      <c r="L173" s="110" t="str">
        <f ca="1">IF(($G173=" ")," ",(VLOOKUP($G173,'C10 Entry Sheet'!$A$16:$K$1015,11,FALSE)*100))</f>
        <v xml:space="preserve"> </v>
      </c>
      <c r="M173" s="159" t="str">
        <f ca="1">IF(($G173=" ")," ",VLOOKUP($G173,'C10 Entry Sheet'!$A$16:$K$1015,6,FALSE))</f>
        <v xml:space="preserve"> </v>
      </c>
      <c r="N173" s="159" t="str">
        <f ca="1">IF(($G173=" ")," ",VLOOKUP($G173,'C10 Entry Sheet'!$A$16:$K$1015,5,FALSE))</f>
        <v xml:space="preserve"> </v>
      </c>
    </row>
    <row r="174" spans="1:14">
      <c r="A174" s="153" t="str">
        <f>IF('C10 Entry Sheet'!$BS189="N"," ","R")</f>
        <v xml:space="preserve"> </v>
      </c>
      <c r="B174" s="153" t="str">
        <f>IF('C10 Entry Sheet'!$BS189="N"," ","00000000")</f>
        <v xml:space="preserve"> </v>
      </c>
      <c r="C174" s="154" t="str">
        <f ca="1">IF('C10 Entry Sheet'!$BS189="N"," ",CELL("contents",'C10 Entry Sheet'!$AH$10))</f>
        <v xml:space="preserve"> </v>
      </c>
      <c r="D174" s="153" t="str">
        <f ca="1">IF('C10 Entry Sheet'!$BS189="N"," ","000"&amp;IF(LEN('C10 Entry Sheet'!$C$5)&lt;=6,"000",REPT("0",3-(LEN('C10 Entry Sheet'!$C$5)-6))&amp;LEFT(CELL("contents",'C10 Entry Sheet'!$C$5),LEN('C10 Entry Sheet'!$C$5)-6)))</f>
        <v xml:space="preserve"> </v>
      </c>
      <c r="E174" s="155" t="str">
        <f ca="1">IF('C10 Entry Sheet'!$BS189="N"," ",IF(LEN('C10 Entry Sheet'!$C$5)&lt;=6,CELL("contents",'C10 Entry Sheet'!$C$5),RIGHT(CELL("contents",'C10 Entry Sheet'!$C$5),6)))</f>
        <v xml:space="preserve"> </v>
      </c>
      <c r="F174" s="153" t="str">
        <f>IF('C10 Entry Sheet'!$BS189="N"," ","0")</f>
        <v xml:space="preserve"> </v>
      </c>
      <c r="G174" s="156" t="str">
        <f ca="1">IF('C10 Entry Sheet'!$BS189="N"," ",CELL("contents",'C10 Entry Sheet'!$A189))</f>
        <v xml:space="preserve"> </v>
      </c>
      <c r="H174" s="157" t="str">
        <f ca="1">IF(($G174=" ")," ",VLOOKUP($G174,'C10 Entry Sheet'!$A$16:$K$1015,2,FALSE))</f>
        <v xml:space="preserve"> </v>
      </c>
      <c r="I174" s="157" t="str">
        <f ca="1">IF(($G174=" ")," ",VLOOKUP($G174,'C10 Entry Sheet'!$A$16:$K$1015,3,FALSE))</f>
        <v xml:space="preserve"> </v>
      </c>
      <c r="J174" s="153" t="str">
        <f ca="1">IF('C10 Entry Sheet'!$BS189="N"," ",CELL("contents",'C10 Entry Sheet'!$A189))</f>
        <v xml:space="preserve"> </v>
      </c>
      <c r="K174" s="158" t="str">
        <f ca="1">IF(($G174=" ")," ",VLOOKUP($G174,'C10 Entry Sheet'!$A$16:$K$1015,8,FALSE))</f>
        <v xml:space="preserve"> </v>
      </c>
      <c r="L174" s="110" t="str">
        <f ca="1">IF(($G174=" ")," ",(VLOOKUP($G174,'C10 Entry Sheet'!$A$16:$K$1015,11,FALSE)*100))</f>
        <v xml:space="preserve"> </v>
      </c>
      <c r="M174" s="159" t="str">
        <f ca="1">IF(($G174=" ")," ",VLOOKUP($G174,'C10 Entry Sheet'!$A$16:$K$1015,6,FALSE))</f>
        <v xml:space="preserve"> </v>
      </c>
      <c r="N174" s="159" t="str">
        <f ca="1">IF(($G174=" ")," ",VLOOKUP($G174,'C10 Entry Sheet'!$A$16:$K$1015,5,FALSE))</f>
        <v xml:space="preserve"> </v>
      </c>
    </row>
    <row r="175" spans="1:14">
      <c r="A175" s="153" t="str">
        <f>IF('C10 Entry Sheet'!$BS190="N"," ","R")</f>
        <v xml:space="preserve"> </v>
      </c>
      <c r="B175" s="153" t="str">
        <f>IF('C10 Entry Sheet'!$BS190="N"," ","00000000")</f>
        <v xml:space="preserve"> </v>
      </c>
      <c r="C175" s="154" t="str">
        <f ca="1">IF('C10 Entry Sheet'!$BS190="N"," ",CELL("contents",'C10 Entry Sheet'!$AH$10))</f>
        <v xml:space="preserve"> </v>
      </c>
      <c r="D175" s="153" t="str">
        <f ca="1">IF('C10 Entry Sheet'!$BS190="N"," ","000"&amp;IF(LEN('C10 Entry Sheet'!$C$5)&lt;=6,"000",REPT("0",3-(LEN('C10 Entry Sheet'!$C$5)-6))&amp;LEFT(CELL("contents",'C10 Entry Sheet'!$C$5),LEN('C10 Entry Sheet'!$C$5)-6)))</f>
        <v xml:space="preserve"> </v>
      </c>
      <c r="E175" s="155" t="str">
        <f ca="1">IF('C10 Entry Sheet'!$BS190="N"," ",IF(LEN('C10 Entry Sheet'!$C$5)&lt;=6,CELL("contents",'C10 Entry Sheet'!$C$5),RIGHT(CELL("contents",'C10 Entry Sheet'!$C$5),6)))</f>
        <v xml:space="preserve"> </v>
      </c>
      <c r="F175" s="153" t="str">
        <f>IF('C10 Entry Sheet'!$BS190="N"," ","0")</f>
        <v xml:space="preserve"> </v>
      </c>
      <c r="G175" s="156" t="str">
        <f ca="1">IF('C10 Entry Sheet'!$BS190="N"," ",CELL("contents",'C10 Entry Sheet'!$A190))</f>
        <v xml:space="preserve"> </v>
      </c>
      <c r="H175" s="157" t="str">
        <f ca="1">IF(($G175=" ")," ",VLOOKUP($G175,'C10 Entry Sheet'!$A$16:$K$1015,2,FALSE))</f>
        <v xml:space="preserve"> </v>
      </c>
      <c r="I175" s="157" t="str">
        <f ca="1">IF(($G175=" ")," ",VLOOKUP($G175,'C10 Entry Sheet'!$A$16:$K$1015,3,FALSE))</f>
        <v xml:space="preserve"> </v>
      </c>
      <c r="J175" s="153" t="str">
        <f ca="1">IF('C10 Entry Sheet'!$BS190="N"," ",CELL("contents",'C10 Entry Sheet'!$A190))</f>
        <v xml:space="preserve"> </v>
      </c>
      <c r="K175" s="158" t="str">
        <f ca="1">IF(($G175=" ")," ",VLOOKUP($G175,'C10 Entry Sheet'!$A$16:$K$1015,8,FALSE))</f>
        <v xml:space="preserve"> </v>
      </c>
      <c r="L175" s="110" t="str">
        <f ca="1">IF(($G175=" ")," ",(VLOOKUP($G175,'C10 Entry Sheet'!$A$16:$K$1015,11,FALSE)*100))</f>
        <v xml:space="preserve"> </v>
      </c>
      <c r="M175" s="159" t="str">
        <f ca="1">IF(($G175=" ")," ",VLOOKUP($G175,'C10 Entry Sheet'!$A$16:$K$1015,6,FALSE))</f>
        <v xml:space="preserve"> </v>
      </c>
      <c r="N175" s="159" t="str">
        <f ca="1">IF(($G175=" ")," ",VLOOKUP($G175,'C10 Entry Sheet'!$A$16:$K$1015,5,FALSE))</f>
        <v xml:space="preserve"> </v>
      </c>
    </row>
    <row r="176" spans="1:14">
      <c r="A176" s="153" t="str">
        <f>IF('C10 Entry Sheet'!$BS191="N"," ","R")</f>
        <v xml:space="preserve"> </v>
      </c>
      <c r="B176" s="153" t="str">
        <f>IF('C10 Entry Sheet'!$BS191="N"," ","00000000")</f>
        <v xml:space="preserve"> </v>
      </c>
      <c r="C176" s="154" t="str">
        <f ca="1">IF('C10 Entry Sheet'!$BS191="N"," ",CELL("contents",'C10 Entry Sheet'!$AH$10))</f>
        <v xml:space="preserve"> </v>
      </c>
      <c r="D176" s="153" t="str">
        <f ca="1">IF('C10 Entry Sheet'!$BS191="N"," ","000"&amp;IF(LEN('C10 Entry Sheet'!$C$5)&lt;=6,"000",REPT("0",3-(LEN('C10 Entry Sheet'!$C$5)-6))&amp;LEFT(CELL("contents",'C10 Entry Sheet'!$C$5),LEN('C10 Entry Sheet'!$C$5)-6)))</f>
        <v xml:space="preserve"> </v>
      </c>
      <c r="E176" s="155" t="str">
        <f ca="1">IF('C10 Entry Sheet'!$BS191="N"," ",IF(LEN('C10 Entry Sheet'!$C$5)&lt;=6,CELL("contents",'C10 Entry Sheet'!$C$5),RIGHT(CELL("contents",'C10 Entry Sheet'!$C$5),6)))</f>
        <v xml:space="preserve"> </v>
      </c>
      <c r="F176" s="153" t="str">
        <f>IF('C10 Entry Sheet'!$BS191="N"," ","0")</f>
        <v xml:space="preserve"> </v>
      </c>
      <c r="G176" s="156" t="str">
        <f ca="1">IF('C10 Entry Sheet'!$BS191="N"," ",CELL("contents",'C10 Entry Sheet'!$A191))</f>
        <v xml:space="preserve"> </v>
      </c>
      <c r="H176" s="157" t="str">
        <f ca="1">IF(($G176=" ")," ",VLOOKUP($G176,'C10 Entry Sheet'!$A$16:$K$1015,2,FALSE))</f>
        <v xml:space="preserve"> </v>
      </c>
      <c r="I176" s="157" t="str">
        <f ca="1">IF(($G176=" ")," ",VLOOKUP($G176,'C10 Entry Sheet'!$A$16:$K$1015,3,FALSE))</f>
        <v xml:space="preserve"> </v>
      </c>
      <c r="J176" s="153" t="str">
        <f ca="1">IF('C10 Entry Sheet'!$BS191="N"," ",CELL("contents",'C10 Entry Sheet'!$A191))</f>
        <v xml:space="preserve"> </v>
      </c>
      <c r="K176" s="158" t="str">
        <f ca="1">IF(($G176=" ")," ",VLOOKUP($G176,'C10 Entry Sheet'!$A$16:$K$1015,8,FALSE))</f>
        <v xml:space="preserve"> </v>
      </c>
      <c r="L176" s="110" t="str">
        <f ca="1">IF(($G176=" ")," ",(VLOOKUP($G176,'C10 Entry Sheet'!$A$16:$K$1015,11,FALSE)*100))</f>
        <v xml:space="preserve"> </v>
      </c>
      <c r="M176" s="159" t="str">
        <f ca="1">IF(($G176=" ")," ",VLOOKUP($G176,'C10 Entry Sheet'!$A$16:$K$1015,6,FALSE))</f>
        <v xml:space="preserve"> </v>
      </c>
      <c r="N176" s="159" t="str">
        <f ca="1">IF(($G176=" ")," ",VLOOKUP($G176,'C10 Entry Sheet'!$A$16:$K$1015,5,FALSE))</f>
        <v xml:space="preserve"> </v>
      </c>
    </row>
    <row r="177" spans="1:14">
      <c r="A177" s="153" t="str">
        <f>IF('C10 Entry Sheet'!$BS192="N"," ","R")</f>
        <v xml:space="preserve"> </v>
      </c>
      <c r="B177" s="153" t="str">
        <f>IF('C10 Entry Sheet'!$BS192="N"," ","00000000")</f>
        <v xml:space="preserve"> </v>
      </c>
      <c r="C177" s="154" t="str">
        <f ca="1">IF('C10 Entry Sheet'!$BS192="N"," ",CELL("contents",'C10 Entry Sheet'!$AH$10))</f>
        <v xml:space="preserve"> </v>
      </c>
      <c r="D177" s="153" t="str">
        <f ca="1">IF('C10 Entry Sheet'!$BS192="N"," ","000"&amp;IF(LEN('C10 Entry Sheet'!$C$5)&lt;=6,"000",REPT("0",3-(LEN('C10 Entry Sheet'!$C$5)-6))&amp;LEFT(CELL("contents",'C10 Entry Sheet'!$C$5),LEN('C10 Entry Sheet'!$C$5)-6)))</f>
        <v xml:space="preserve"> </v>
      </c>
      <c r="E177" s="155" t="str">
        <f ca="1">IF('C10 Entry Sheet'!$BS192="N"," ",IF(LEN('C10 Entry Sheet'!$C$5)&lt;=6,CELL("contents",'C10 Entry Sheet'!$C$5),RIGHT(CELL("contents",'C10 Entry Sheet'!$C$5),6)))</f>
        <v xml:space="preserve"> </v>
      </c>
      <c r="F177" s="153" t="str">
        <f>IF('C10 Entry Sheet'!$BS192="N"," ","0")</f>
        <v xml:space="preserve"> </v>
      </c>
      <c r="G177" s="156" t="str">
        <f ca="1">IF('C10 Entry Sheet'!$BS192="N"," ",CELL("contents",'C10 Entry Sheet'!$A192))</f>
        <v xml:space="preserve"> </v>
      </c>
      <c r="H177" s="157" t="str">
        <f ca="1">IF(($G177=" ")," ",VLOOKUP($G177,'C10 Entry Sheet'!$A$16:$K$1015,2,FALSE))</f>
        <v xml:space="preserve"> </v>
      </c>
      <c r="I177" s="157" t="str">
        <f ca="1">IF(($G177=" ")," ",VLOOKUP($G177,'C10 Entry Sheet'!$A$16:$K$1015,3,FALSE))</f>
        <v xml:space="preserve"> </v>
      </c>
      <c r="J177" s="153" t="str">
        <f ca="1">IF('C10 Entry Sheet'!$BS192="N"," ",CELL("contents",'C10 Entry Sheet'!$A192))</f>
        <v xml:space="preserve"> </v>
      </c>
      <c r="K177" s="158" t="str">
        <f ca="1">IF(($G177=" ")," ",VLOOKUP($G177,'C10 Entry Sheet'!$A$16:$K$1015,8,FALSE))</f>
        <v xml:space="preserve"> </v>
      </c>
      <c r="L177" s="110" t="str">
        <f ca="1">IF(($G177=" ")," ",(VLOOKUP($G177,'C10 Entry Sheet'!$A$16:$K$1015,11,FALSE)*100))</f>
        <v xml:space="preserve"> </v>
      </c>
      <c r="M177" s="159" t="str">
        <f ca="1">IF(($G177=" ")," ",VLOOKUP($G177,'C10 Entry Sheet'!$A$16:$K$1015,6,FALSE))</f>
        <v xml:space="preserve"> </v>
      </c>
      <c r="N177" s="159" t="str">
        <f ca="1">IF(($G177=" ")," ",VLOOKUP($G177,'C10 Entry Sheet'!$A$16:$K$1015,5,FALSE))</f>
        <v xml:space="preserve"> </v>
      </c>
    </row>
    <row r="178" spans="1:14">
      <c r="A178" s="153" t="str">
        <f>IF('C10 Entry Sheet'!$BS193="N"," ","R")</f>
        <v xml:space="preserve"> </v>
      </c>
      <c r="B178" s="153" t="str">
        <f>IF('C10 Entry Sheet'!$BS193="N"," ","00000000")</f>
        <v xml:space="preserve"> </v>
      </c>
      <c r="C178" s="154" t="str">
        <f ca="1">IF('C10 Entry Sheet'!$BS193="N"," ",CELL("contents",'C10 Entry Sheet'!$AH$10))</f>
        <v xml:space="preserve"> </v>
      </c>
      <c r="D178" s="153" t="str">
        <f ca="1">IF('C10 Entry Sheet'!$BS193="N"," ","000"&amp;IF(LEN('C10 Entry Sheet'!$C$5)&lt;=6,"000",REPT("0",3-(LEN('C10 Entry Sheet'!$C$5)-6))&amp;LEFT(CELL("contents",'C10 Entry Sheet'!$C$5),LEN('C10 Entry Sheet'!$C$5)-6)))</f>
        <v xml:space="preserve"> </v>
      </c>
      <c r="E178" s="155" t="str">
        <f ca="1">IF('C10 Entry Sheet'!$BS193="N"," ",IF(LEN('C10 Entry Sheet'!$C$5)&lt;=6,CELL("contents",'C10 Entry Sheet'!$C$5),RIGHT(CELL("contents",'C10 Entry Sheet'!$C$5),6)))</f>
        <v xml:space="preserve"> </v>
      </c>
      <c r="F178" s="153" t="str">
        <f>IF('C10 Entry Sheet'!$BS193="N"," ","0")</f>
        <v xml:space="preserve"> </v>
      </c>
      <c r="G178" s="156" t="str">
        <f ca="1">IF('C10 Entry Sheet'!$BS193="N"," ",CELL("contents",'C10 Entry Sheet'!$A193))</f>
        <v xml:space="preserve"> </v>
      </c>
      <c r="H178" s="157" t="str">
        <f ca="1">IF(($G178=" ")," ",VLOOKUP($G178,'C10 Entry Sheet'!$A$16:$K$1015,2,FALSE))</f>
        <v xml:space="preserve"> </v>
      </c>
      <c r="I178" s="157" t="str">
        <f ca="1">IF(($G178=" ")," ",VLOOKUP($G178,'C10 Entry Sheet'!$A$16:$K$1015,3,FALSE))</f>
        <v xml:space="preserve"> </v>
      </c>
      <c r="J178" s="153" t="str">
        <f ca="1">IF('C10 Entry Sheet'!$BS193="N"," ",CELL("contents",'C10 Entry Sheet'!$A193))</f>
        <v xml:space="preserve"> </v>
      </c>
      <c r="K178" s="158" t="str">
        <f ca="1">IF(($G178=" ")," ",VLOOKUP($G178,'C10 Entry Sheet'!$A$16:$K$1015,8,FALSE))</f>
        <v xml:space="preserve"> </v>
      </c>
      <c r="L178" s="110" t="str">
        <f ca="1">IF(($G178=" ")," ",(VLOOKUP($G178,'C10 Entry Sheet'!$A$16:$K$1015,11,FALSE)*100))</f>
        <v xml:space="preserve"> </v>
      </c>
      <c r="M178" s="159" t="str">
        <f ca="1">IF(($G178=" ")," ",VLOOKUP($G178,'C10 Entry Sheet'!$A$16:$K$1015,6,FALSE))</f>
        <v xml:space="preserve"> </v>
      </c>
      <c r="N178" s="159" t="str">
        <f ca="1">IF(($G178=" ")," ",VLOOKUP($G178,'C10 Entry Sheet'!$A$16:$K$1015,5,FALSE))</f>
        <v xml:space="preserve"> </v>
      </c>
    </row>
    <row r="179" spans="1:14">
      <c r="A179" s="153" t="str">
        <f>IF('C10 Entry Sheet'!$BS194="N"," ","R")</f>
        <v xml:space="preserve"> </v>
      </c>
      <c r="B179" s="153" t="str">
        <f>IF('C10 Entry Sheet'!$BS194="N"," ","00000000")</f>
        <v xml:space="preserve"> </v>
      </c>
      <c r="C179" s="154" t="str">
        <f ca="1">IF('C10 Entry Sheet'!$BS194="N"," ",CELL("contents",'C10 Entry Sheet'!$AH$10))</f>
        <v xml:space="preserve"> </v>
      </c>
      <c r="D179" s="153" t="str">
        <f ca="1">IF('C10 Entry Sheet'!$BS194="N"," ","000"&amp;IF(LEN('C10 Entry Sheet'!$C$5)&lt;=6,"000",REPT("0",3-(LEN('C10 Entry Sheet'!$C$5)-6))&amp;LEFT(CELL("contents",'C10 Entry Sheet'!$C$5),LEN('C10 Entry Sheet'!$C$5)-6)))</f>
        <v xml:space="preserve"> </v>
      </c>
      <c r="E179" s="155" t="str">
        <f ca="1">IF('C10 Entry Sheet'!$BS194="N"," ",IF(LEN('C10 Entry Sheet'!$C$5)&lt;=6,CELL("contents",'C10 Entry Sheet'!$C$5),RIGHT(CELL("contents",'C10 Entry Sheet'!$C$5),6)))</f>
        <v xml:space="preserve"> </v>
      </c>
      <c r="F179" s="153" t="str">
        <f>IF('C10 Entry Sheet'!$BS194="N"," ","0")</f>
        <v xml:space="preserve"> </v>
      </c>
      <c r="G179" s="156" t="str">
        <f ca="1">IF('C10 Entry Sheet'!$BS194="N"," ",CELL("contents",'C10 Entry Sheet'!$A194))</f>
        <v xml:space="preserve"> </v>
      </c>
      <c r="H179" s="157" t="str">
        <f ca="1">IF(($G179=" ")," ",VLOOKUP($G179,'C10 Entry Sheet'!$A$16:$K$1015,2,FALSE))</f>
        <v xml:space="preserve"> </v>
      </c>
      <c r="I179" s="157" t="str">
        <f ca="1">IF(($G179=" ")," ",VLOOKUP($G179,'C10 Entry Sheet'!$A$16:$K$1015,3,FALSE))</f>
        <v xml:space="preserve"> </v>
      </c>
      <c r="J179" s="153" t="str">
        <f ca="1">IF('C10 Entry Sheet'!$BS194="N"," ",CELL("contents",'C10 Entry Sheet'!$A194))</f>
        <v xml:space="preserve"> </v>
      </c>
      <c r="K179" s="158" t="str">
        <f ca="1">IF(($G179=" ")," ",VLOOKUP($G179,'C10 Entry Sheet'!$A$16:$K$1015,8,FALSE))</f>
        <v xml:space="preserve"> </v>
      </c>
      <c r="L179" s="110" t="str">
        <f ca="1">IF(($G179=" ")," ",(VLOOKUP($G179,'C10 Entry Sheet'!$A$16:$K$1015,11,FALSE)*100))</f>
        <v xml:space="preserve"> </v>
      </c>
      <c r="M179" s="159" t="str">
        <f ca="1">IF(($G179=" ")," ",VLOOKUP($G179,'C10 Entry Sheet'!$A$16:$K$1015,6,FALSE))</f>
        <v xml:space="preserve"> </v>
      </c>
      <c r="N179" s="159" t="str">
        <f ca="1">IF(($G179=" ")," ",VLOOKUP($G179,'C10 Entry Sheet'!$A$16:$K$1015,5,FALSE))</f>
        <v xml:space="preserve"> </v>
      </c>
    </row>
    <row r="180" spans="1:14">
      <c r="A180" s="153" t="str">
        <f>IF('C10 Entry Sheet'!$BS195="N"," ","R")</f>
        <v xml:space="preserve"> </v>
      </c>
      <c r="B180" s="153" t="str">
        <f>IF('C10 Entry Sheet'!$BS195="N"," ","00000000")</f>
        <v xml:space="preserve"> </v>
      </c>
      <c r="C180" s="154" t="str">
        <f ca="1">IF('C10 Entry Sheet'!$BS195="N"," ",CELL("contents",'C10 Entry Sheet'!$AH$10))</f>
        <v xml:space="preserve"> </v>
      </c>
      <c r="D180" s="153" t="str">
        <f ca="1">IF('C10 Entry Sheet'!$BS195="N"," ","000"&amp;IF(LEN('C10 Entry Sheet'!$C$5)&lt;=6,"000",REPT("0",3-(LEN('C10 Entry Sheet'!$C$5)-6))&amp;LEFT(CELL("contents",'C10 Entry Sheet'!$C$5),LEN('C10 Entry Sheet'!$C$5)-6)))</f>
        <v xml:space="preserve"> </v>
      </c>
      <c r="E180" s="155" t="str">
        <f ca="1">IF('C10 Entry Sheet'!$BS195="N"," ",IF(LEN('C10 Entry Sheet'!$C$5)&lt;=6,CELL("contents",'C10 Entry Sheet'!$C$5),RIGHT(CELL("contents",'C10 Entry Sheet'!$C$5),6)))</f>
        <v xml:space="preserve"> </v>
      </c>
      <c r="F180" s="153" t="str">
        <f>IF('C10 Entry Sheet'!$BS195="N"," ","0")</f>
        <v xml:space="preserve"> </v>
      </c>
      <c r="G180" s="156" t="str">
        <f ca="1">IF('C10 Entry Sheet'!$BS195="N"," ",CELL("contents",'C10 Entry Sheet'!$A195))</f>
        <v xml:space="preserve"> </v>
      </c>
      <c r="H180" s="157" t="str">
        <f ca="1">IF(($G180=" ")," ",VLOOKUP($G180,'C10 Entry Sheet'!$A$16:$K$1015,2,FALSE))</f>
        <v xml:space="preserve"> </v>
      </c>
      <c r="I180" s="157" t="str">
        <f ca="1">IF(($G180=" ")," ",VLOOKUP($G180,'C10 Entry Sheet'!$A$16:$K$1015,3,FALSE))</f>
        <v xml:space="preserve"> </v>
      </c>
      <c r="J180" s="153" t="str">
        <f ca="1">IF('C10 Entry Sheet'!$BS195="N"," ",CELL("contents",'C10 Entry Sheet'!$A195))</f>
        <v xml:space="preserve"> </v>
      </c>
      <c r="K180" s="158" t="str">
        <f ca="1">IF(($G180=" ")," ",VLOOKUP($G180,'C10 Entry Sheet'!$A$16:$K$1015,8,FALSE))</f>
        <v xml:space="preserve"> </v>
      </c>
      <c r="L180" s="110" t="str">
        <f ca="1">IF(($G180=" ")," ",(VLOOKUP($G180,'C10 Entry Sheet'!$A$16:$K$1015,11,FALSE)*100))</f>
        <v xml:space="preserve"> </v>
      </c>
      <c r="M180" s="159" t="str">
        <f ca="1">IF(($G180=" ")," ",VLOOKUP($G180,'C10 Entry Sheet'!$A$16:$K$1015,6,FALSE))</f>
        <v xml:space="preserve"> </v>
      </c>
      <c r="N180" s="159" t="str">
        <f ca="1">IF(($G180=" ")," ",VLOOKUP($G180,'C10 Entry Sheet'!$A$16:$K$1015,5,FALSE))</f>
        <v xml:space="preserve"> </v>
      </c>
    </row>
    <row r="181" spans="1:14">
      <c r="A181" s="153" t="str">
        <f>IF('C10 Entry Sheet'!$BS196="N"," ","R")</f>
        <v xml:space="preserve"> </v>
      </c>
      <c r="B181" s="153" t="str">
        <f>IF('C10 Entry Sheet'!$BS196="N"," ","00000000")</f>
        <v xml:space="preserve"> </v>
      </c>
      <c r="C181" s="154" t="str">
        <f ca="1">IF('C10 Entry Sheet'!$BS196="N"," ",CELL("contents",'C10 Entry Sheet'!$AH$10))</f>
        <v xml:space="preserve"> </v>
      </c>
      <c r="D181" s="153" t="str">
        <f ca="1">IF('C10 Entry Sheet'!$BS196="N"," ","000"&amp;IF(LEN('C10 Entry Sheet'!$C$5)&lt;=6,"000",REPT("0",3-(LEN('C10 Entry Sheet'!$C$5)-6))&amp;LEFT(CELL("contents",'C10 Entry Sheet'!$C$5),LEN('C10 Entry Sheet'!$C$5)-6)))</f>
        <v xml:space="preserve"> </v>
      </c>
      <c r="E181" s="155" t="str">
        <f ca="1">IF('C10 Entry Sheet'!$BS196="N"," ",IF(LEN('C10 Entry Sheet'!$C$5)&lt;=6,CELL("contents",'C10 Entry Sheet'!$C$5),RIGHT(CELL("contents",'C10 Entry Sheet'!$C$5),6)))</f>
        <v xml:space="preserve"> </v>
      </c>
      <c r="F181" s="153" t="str">
        <f>IF('C10 Entry Sheet'!$BS196="N"," ","0")</f>
        <v xml:space="preserve"> </v>
      </c>
      <c r="G181" s="156" t="str">
        <f ca="1">IF('C10 Entry Sheet'!$BS196="N"," ",CELL("contents",'C10 Entry Sheet'!$A196))</f>
        <v xml:space="preserve"> </v>
      </c>
      <c r="H181" s="157" t="str">
        <f ca="1">IF(($G181=" ")," ",VLOOKUP($G181,'C10 Entry Sheet'!$A$16:$K$1015,2,FALSE))</f>
        <v xml:space="preserve"> </v>
      </c>
      <c r="I181" s="157" t="str">
        <f ca="1">IF(($G181=" ")," ",VLOOKUP($G181,'C10 Entry Sheet'!$A$16:$K$1015,3,FALSE))</f>
        <v xml:space="preserve"> </v>
      </c>
      <c r="J181" s="153" t="str">
        <f ca="1">IF('C10 Entry Sheet'!$BS196="N"," ",CELL("contents",'C10 Entry Sheet'!$A196))</f>
        <v xml:space="preserve"> </v>
      </c>
      <c r="K181" s="158" t="str">
        <f ca="1">IF(($G181=" ")," ",VLOOKUP($G181,'C10 Entry Sheet'!$A$16:$K$1015,8,FALSE))</f>
        <v xml:space="preserve"> </v>
      </c>
      <c r="L181" s="110" t="str">
        <f ca="1">IF(($G181=" ")," ",(VLOOKUP($G181,'C10 Entry Sheet'!$A$16:$K$1015,11,FALSE)*100))</f>
        <v xml:space="preserve"> </v>
      </c>
      <c r="M181" s="159" t="str">
        <f ca="1">IF(($G181=" ")," ",VLOOKUP($G181,'C10 Entry Sheet'!$A$16:$K$1015,6,FALSE))</f>
        <v xml:space="preserve"> </v>
      </c>
      <c r="N181" s="159" t="str">
        <f ca="1">IF(($G181=" ")," ",VLOOKUP($G181,'C10 Entry Sheet'!$A$16:$K$1015,5,FALSE))</f>
        <v xml:space="preserve"> </v>
      </c>
    </row>
    <row r="182" spans="1:14">
      <c r="A182" s="153" t="str">
        <f>IF('C10 Entry Sheet'!$BS197="N"," ","R")</f>
        <v xml:space="preserve"> </v>
      </c>
      <c r="B182" s="153" t="str">
        <f>IF('C10 Entry Sheet'!$BS197="N"," ","00000000")</f>
        <v xml:space="preserve"> </v>
      </c>
      <c r="C182" s="154" t="str">
        <f ca="1">IF('C10 Entry Sheet'!$BS197="N"," ",CELL("contents",'C10 Entry Sheet'!$AH$10))</f>
        <v xml:space="preserve"> </v>
      </c>
      <c r="D182" s="153" t="str">
        <f ca="1">IF('C10 Entry Sheet'!$BS197="N"," ","000"&amp;IF(LEN('C10 Entry Sheet'!$C$5)&lt;=6,"000",REPT("0",3-(LEN('C10 Entry Sheet'!$C$5)-6))&amp;LEFT(CELL("contents",'C10 Entry Sheet'!$C$5),LEN('C10 Entry Sheet'!$C$5)-6)))</f>
        <v xml:space="preserve"> </v>
      </c>
      <c r="E182" s="155" t="str">
        <f ca="1">IF('C10 Entry Sheet'!$BS197="N"," ",IF(LEN('C10 Entry Sheet'!$C$5)&lt;=6,CELL("contents",'C10 Entry Sheet'!$C$5),RIGHT(CELL("contents",'C10 Entry Sheet'!$C$5),6)))</f>
        <v xml:space="preserve"> </v>
      </c>
      <c r="F182" s="153" t="str">
        <f>IF('C10 Entry Sheet'!$BS197="N"," ","0")</f>
        <v xml:space="preserve"> </v>
      </c>
      <c r="G182" s="156" t="str">
        <f ca="1">IF('C10 Entry Sheet'!$BS197="N"," ",CELL("contents",'C10 Entry Sheet'!$A197))</f>
        <v xml:space="preserve"> </v>
      </c>
      <c r="H182" s="157" t="str">
        <f ca="1">IF(($G182=" ")," ",VLOOKUP($G182,'C10 Entry Sheet'!$A$16:$K$1015,2,FALSE))</f>
        <v xml:space="preserve"> </v>
      </c>
      <c r="I182" s="157" t="str">
        <f ca="1">IF(($G182=" ")," ",VLOOKUP($G182,'C10 Entry Sheet'!$A$16:$K$1015,3,FALSE))</f>
        <v xml:space="preserve"> </v>
      </c>
      <c r="J182" s="153" t="str">
        <f ca="1">IF('C10 Entry Sheet'!$BS197="N"," ",CELL("contents",'C10 Entry Sheet'!$A197))</f>
        <v xml:space="preserve"> </v>
      </c>
      <c r="K182" s="158" t="str">
        <f ca="1">IF(($G182=" ")," ",VLOOKUP($G182,'C10 Entry Sheet'!$A$16:$K$1015,8,FALSE))</f>
        <v xml:space="preserve"> </v>
      </c>
      <c r="L182" s="110" t="str">
        <f ca="1">IF(($G182=" ")," ",(VLOOKUP($G182,'C10 Entry Sheet'!$A$16:$K$1015,11,FALSE)*100))</f>
        <v xml:space="preserve"> </v>
      </c>
      <c r="M182" s="159" t="str">
        <f ca="1">IF(($G182=" ")," ",VLOOKUP($G182,'C10 Entry Sheet'!$A$16:$K$1015,6,FALSE))</f>
        <v xml:space="preserve"> </v>
      </c>
      <c r="N182" s="159" t="str">
        <f ca="1">IF(($G182=" ")," ",VLOOKUP($G182,'C10 Entry Sheet'!$A$16:$K$1015,5,FALSE))</f>
        <v xml:space="preserve"> </v>
      </c>
    </row>
    <row r="183" spans="1:14">
      <c r="A183" s="153" t="str">
        <f>IF('C10 Entry Sheet'!$BS198="N"," ","R")</f>
        <v xml:space="preserve"> </v>
      </c>
      <c r="B183" s="153" t="str">
        <f>IF('C10 Entry Sheet'!$BS198="N"," ","00000000")</f>
        <v xml:space="preserve"> </v>
      </c>
      <c r="C183" s="154" t="str">
        <f ca="1">IF('C10 Entry Sheet'!$BS198="N"," ",CELL("contents",'C10 Entry Sheet'!$AH$10))</f>
        <v xml:space="preserve"> </v>
      </c>
      <c r="D183" s="153" t="str">
        <f ca="1">IF('C10 Entry Sheet'!$BS198="N"," ","000"&amp;IF(LEN('C10 Entry Sheet'!$C$5)&lt;=6,"000",REPT("0",3-(LEN('C10 Entry Sheet'!$C$5)-6))&amp;LEFT(CELL("contents",'C10 Entry Sheet'!$C$5),LEN('C10 Entry Sheet'!$C$5)-6)))</f>
        <v xml:space="preserve"> </v>
      </c>
      <c r="E183" s="155" t="str">
        <f ca="1">IF('C10 Entry Sheet'!$BS198="N"," ",IF(LEN('C10 Entry Sheet'!$C$5)&lt;=6,CELL("contents",'C10 Entry Sheet'!$C$5),RIGHT(CELL("contents",'C10 Entry Sheet'!$C$5),6)))</f>
        <v xml:space="preserve"> </v>
      </c>
      <c r="F183" s="153" t="str">
        <f>IF('C10 Entry Sheet'!$BS198="N"," ","0")</f>
        <v xml:space="preserve"> </v>
      </c>
      <c r="G183" s="156" t="str">
        <f ca="1">IF('C10 Entry Sheet'!$BS198="N"," ",CELL("contents",'C10 Entry Sheet'!$A198))</f>
        <v xml:space="preserve"> </v>
      </c>
      <c r="H183" s="157" t="str">
        <f ca="1">IF(($G183=" ")," ",VLOOKUP($G183,'C10 Entry Sheet'!$A$16:$K$1015,2,FALSE))</f>
        <v xml:space="preserve"> </v>
      </c>
      <c r="I183" s="157" t="str">
        <f ca="1">IF(($G183=" ")," ",VLOOKUP($G183,'C10 Entry Sheet'!$A$16:$K$1015,3,FALSE))</f>
        <v xml:space="preserve"> </v>
      </c>
      <c r="J183" s="153" t="str">
        <f ca="1">IF('C10 Entry Sheet'!$BS198="N"," ",CELL("contents",'C10 Entry Sheet'!$A198))</f>
        <v xml:space="preserve"> </v>
      </c>
      <c r="K183" s="158" t="str">
        <f ca="1">IF(($G183=" ")," ",VLOOKUP($G183,'C10 Entry Sheet'!$A$16:$K$1015,8,FALSE))</f>
        <v xml:space="preserve"> </v>
      </c>
      <c r="L183" s="110" t="str">
        <f ca="1">IF(($G183=" ")," ",(VLOOKUP($G183,'C10 Entry Sheet'!$A$16:$K$1015,11,FALSE)*100))</f>
        <v xml:space="preserve"> </v>
      </c>
      <c r="M183" s="159" t="str">
        <f ca="1">IF(($G183=" ")," ",VLOOKUP($G183,'C10 Entry Sheet'!$A$16:$K$1015,6,FALSE))</f>
        <v xml:space="preserve"> </v>
      </c>
      <c r="N183" s="159" t="str">
        <f ca="1">IF(($G183=" ")," ",VLOOKUP($G183,'C10 Entry Sheet'!$A$16:$K$1015,5,FALSE))</f>
        <v xml:space="preserve"> </v>
      </c>
    </row>
    <row r="184" spans="1:14">
      <c r="A184" s="153" t="str">
        <f>IF('C10 Entry Sheet'!$BS199="N"," ","R")</f>
        <v xml:space="preserve"> </v>
      </c>
      <c r="B184" s="153" t="str">
        <f>IF('C10 Entry Sheet'!$BS199="N"," ","00000000")</f>
        <v xml:space="preserve"> </v>
      </c>
      <c r="C184" s="154" t="str">
        <f ca="1">IF('C10 Entry Sheet'!$BS199="N"," ",CELL("contents",'C10 Entry Sheet'!$AH$10))</f>
        <v xml:space="preserve"> </v>
      </c>
      <c r="D184" s="153" t="str">
        <f ca="1">IF('C10 Entry Sheet'!$BS199="N"," ","000"&amp;IF(LEN('C10 Entry Sheet'!$C$5)&lt;=6,"000",REPT("0",3-(LEN('C10 Entry Sheet'!$C$5)-6))&amp;LEFT(CELL("contents",'C10 Entry Sheet'!$C$5),LEN('C10 Entry Sheet'!$C$5)-6)))</f>
        <v xml:space="preserve"> </v>
      </c>
      <c r="E184" s="155" t="str">
        <f ca="1">IF('C10 Entry Sheet'!$BS199="N"," ",IF(LEN('C10 Entry Sheet'!$C$5)&lt;=6,CELL("contents",'C10 Entry Sheet'!$C$5),RIGHT(CELL("contents",'C10 Entry Sheet'!$C$5),6)))</f>
        <v xml:space="preserve"> </v>
      </c>
      <c r="F184" s="153" t="str">
        <f>IF('C10 Entry Sheet'!$BS199="N"," ","0")</f>
        <v xml:space="preserve"> </v>
      </c>
      <c r="G184" s="156" t="str">
        <f ca="1">IF('C10 Entry Sheet'!$BS199="N"," ",CELL("contents",'C10 Entry Sheet'!$A199))</f>
        <v xml:space="preserve"> </v>
      </c>
      <c r="H184" s="157" t="str">
        <f ca="1">IF(($G184=" ")," ",VLOOKUP($G184,'C10 Entry Sheet'!$A$16:$K$1015,2,FALSE))</f>
        <v xml:space="preserve"> </v>
      </c>
      <c r="I184" s="157" t="str">
        <f ca="1">IF(($G184=" ")," ",VLOOKUP($G184,'C10 Entry Sheet'!$A$16:$K$1015,3,FALSE))</f>
        <v xml:space="preserve"> </v>
      </c>
      <c r="J184" s="153" t="str">
        <f ca="1">IF('C10 Entry Sheet'!$BS199="N"," ",CELL("contents",'C10 Entry Sheet'!$A199))</f>
        <v xml:space="preserve"> </v>
      </c>
      <c r="K184" s="158" t="str">
        <f ca="1">IF(($G184=" ")," ",VLOOKUP($G184,'C10 Entry Sheet'!$A$16:$K$1015,8,FALSE))</f>
        <v xml:space="preserve"> </v>
      </c>
      <c r="L184" s="110" t="str">
        <f ca="1">IF(($G184=" ")," ",(VLOOKUP($G184,'C10 Entry Sheet'!$A$16:$K$1015,11,FALSE)*100))</f>
        <v xml:space="preserve"> </v>
      </c>
      <c r="M184" s="159" t="str">
        <f ca="1">IF(($G184=" ")," ",VLOOKUP($G184,'C10 Entry Sheet'!$A$16:$K$1015,6,FALSE))</f>
        <v xml:space="preserve"> </v>
      </c>
      <c r="N184" s="159" t="str">
        <f ca="1">IF(($G184=" ")," ",VLOOKUP($G184,'C10 Entry Sheet'!$A$16:$K$1015,5,FALSE))</f>
        <v xml:space="preserve"> </v>
      </c>
    </row>
    <row r="185" spans="1:14">
      <c r="A185" s="153" t="str">
        <f>IF('C10 Entry Sheet'!$BS200="N"," ","R")</f>
        <v xml:space="preserve"> </v>
      </c>
      <c r="B185" s="153" t="str">
        <f>IF('C10 Entry Sheet'!$BS200="N"," ","00000000")</f>
        <v xml:space="preserve"> </v>
      </c>
      <c r="C185" s="154" t="str">
        <f ca="1">IF('C10 Entry Sheet'!$BS200="N"," ",CELL("contents",'C10 Entry Sheet'!$AH$10))</f>
        <v xml:space="preserve"> </v>
      </c>
      <c r="D185" s="153" t="str">
        <f ca="1">IF('C10 Entry Sheet'!$BS200="N"," ","000"&amp;IF(LEN('C10 Entry Sheet'!$C$5)&lt;=6,"000",REPT("0",3-(LEN('C10 Entry Sheet'!$C$5)-6))&amp;LEFT(CELL("contents",'C10 Entry Sheet'!$C$5),LEN('C10 Entry Sheet'!$C$5)-6)))</f>
        <v xml:space="preserve"> </v>
      </c>
      <c r="E185" s="155" t="str">
        <f ca="1">IF('C10 Entry Sheet'!$BS200="N"," ",IF(LEN('C10 Entry Sheet'!$C$5)&lt;=6,CELL("contents",'C10 Entry Sheet'!$C$5),RIGHT(CELL("contents",'C10 Entry Sheet'!$C$5),6)))</f>
        <v xml:space="preserve"> </v>
      </c>
      <c r="F185" s="153" t="str">
        <f>IF('C10 Entry Sheet'!$BS200="N"," ","0")</f>
        <v xml:space="preserve"> </v>
      </c>
      <c r="G185" s="156" t="str">
        <f ca="1">IF('C10 Entry Sheet'!$BS200="N"," ",CELL("contents",'C10 Entry Sheet'!$A200))</f>
        <v xml:space="preserve"> </v>
      </c>
      <c r="H185" s="157" t="str">
        <f ca="1">IF(($G185=" ")," ",VLOOKUP($G185,'C10 Entry Sheet'!$A$16:$K$1015,2,FALSE))</f>
        <v xml:space="preserve"> </v>
      </c>
      <c r="I185" s="157" t="str">
        <f ca="1">IF(($G185=" ")," ",VLOOKUP($G185,'C10 Entry Sheet'!$A$16:$K$1015,3,FALSE))</f>
        <v xml:space="preserve"> </v>
      </c>
      <c r="J185" s="153" t="str">
        <f ca="1">IF('C10 Entry Sheet'!$BS200="N"," ",CELL("contents",'C10 Entry Sheet'!$A200))</f>
        <v xml:space="preserve"> </v>
      </c>
      <c r="K185" s="158" t="str">
        <f ca="1">IF(($G185=" ")," ",VLOOKUP($G185,'C10 Entry Sheet'!$A$16:$K$1015,8,FALSE))</f>
        <v xml:space="preserve"> </v>
      </c>
      <c r="L185" s="110" t="str">
        <f ca="1">IF(($G185=" ")," ",(VLOOKUP($G185,'C10 Entry Sheet'!$A$16:$K$1015,11,FALSE)*100))</f>
        <v xml:space="preserve"> </v>
      </c>
      <c r="M185" s="159" t="str">
        <f ca="1">IF(($G185=" ")," ",VLOOKUP($G185,'C10 Entry Sheet'!$A$16:$K$1015,6,FALSE))</f>
        <v xml:space="preserve"> </v>
      </c>
      <c r="N185" s="159" t="str">
        <f ca="1">IF(($G185=" ")," ",VLOOKUP($G185,'C10 Entry Sheet'!$A$16:$K$1015,5,FALSE))</f>
        <v xml:space="preserve"> </v>
      </c>
    </row>
    <row r="186" spans="1:14">
      <c r="A186" s="153" t="str">
        <f>IF('C10 Entry Sheet'!$BS201="N"," ","R")</f>
        <v xml:space="preserve"> </v>
      </c>
      <c r="B186" s="153" t="str">
        <f>IF('C10 Entry Sheet'!$BS201="N"," ","00000000")</f>
        <v xml:space="preserve"> </v>
      </c>
      <c r="C186" s="154" t="str">
        <f ca="1">IF('C10 Entry Sheet'!$BS201="N"," ",CELL("contents",'C10 Entry Sheet'!$AH$10))</f>
        <v xml:space="preserve"> </v>
      </c>
      <c r="D186" s="153" t="str">
        <f ca="1">IF('C10 Entry Sheet'!$BS201="N"," ","000"&amp;IF(LEN('C10 Entry Sheet'!$C$5)&lt;=6,"000",REPT("0",3-(LEN('C10 Entry Sheet'!$C$5)-6))&amp;LEFT(CELL("contents",'C10 Entry Sheet'!$C$5),LEN('C10 Entry Sheet'!$C$5)-6)))</f>
        <v xml:space="preserve"> </v>
      </c>
      <c r="E186" s="155" t="str">
        <f ca="1">IF('C10 Entry Sheet'!$BS201="N"," ",IF(LEN('C10 Entry Sheet'!$C$5)&lt;=6,CELL("contents",'C10 Entry Sheet'!$C$5),RIGHT(CELL("contents",'C10 Entry Sheet'!$C$5),6)))</f>
        <v xml:space="preserve"> </v>
      </c>
      <c r="F186" s="153" t="str">
        <f>IF('C10 Entry Sheet'!$BS201="N"," ","0")</f>
        <v xml:space="preserve"> </v>
      </c>
      <c r="G186" s="156" t="str">
        <f ca="1">IF('C10 Entry Sheet'!$BS201="N"," ",CELL("contents",'C10 Entry Sheet'!$A201))</f>
        <v xml:space="preserve"> </v>
      </c>
      <c r="H186" s="157" t="str">
        <f ca="1">IF(($G186=" ")," ",VLOOKUP($G186,'C10 Entry Sheet'!$A$16:$K$1015,2,FALSE))</f>
        <v xml:space="preserve"> </v>
      </c>
      <c r="I186" s="157" t="str">
        <f ca="1">IF(($G186=" ")," ",VLOOKUP($G186,'C10 Entry Sheet'!$A$16:$K$1015,3,FALSE))</f>
        <v xml:space="preserve"> </v>
      </c>
      <c r="J186" s="153" t="str">
        <f ca="1">IF('C10 Entry Sheet'!$BS201="N"," ",CELL("contents",'C10 Entry Sheet'!$A201))</f>
        <v xml:space="preserve"> </v>
      </c>
      <c r="K186" s="158" t="str">
        <f ca="1">IF(($G186=" ")," ",VLOOKUP($G186,'C10 Entry Sheet'!$A$16:$K$1015,8,FALSE))</f>
        <v xml:space="preserve"> </v>
      </c>
      <c r="L186" s="110" t="str">
        <f ca="1">IF(($G186=" ")," ",(VLOOKUP($G186,'C10 Entry Sheet'!$A$16:$K$1015,11,FALSE)*100))</f>
        <v xml:space="preserve"> </v>
      </c>
      <c r="M186" s="159" t="str">
        <f ca="1">IF(($G186=" ")," ",VLOOKUP($G186,'C10 Entry Sheet'!$A$16:$K$1015,6,FALSE))</f>
        <v xml:space="preserve"> </v>
      </c>
      <c r="N186" s="159" t="str">
        <f ca="1">IF(($G186=" ")," ",VLOOKUP($G186,'C10 Entry Sheet'!$A$16:$K$1015,5,FALSE))</f>
        <v xml:space="preserve"> </v>
      </c>
    </row>
    <row r="187" spans="1:14">
      <c r="A187" s="153" t="str">
        <f>IF('C10 Entry Sheet'!$BS202="N"," ","R")</f>
        <v xml:space="preserve"> </v>
      </c>
      <c r="B187" s="153" t="str">
        <f>IF('C10 Entry Sheet'!$BS202="N"," ","00000000")</f>
        <v xml:space="preserve"> </v>
      </c>
      <c r="C187" s="154" t="str">
        <f ca="1">IF('C10 Entry Sheet'!$BS202="N"," ",CELL("contents",'C10 Entry Sheet'!$AH$10))</f>
        <v xml:space="preserve"> </v>
      </c>
      <c r="D187" s="153" t="str">
        <f ca="1">IF('C10 Entry Sheet'!$BS202="N"," ","000"&amp;IF(LEN('C10 Entry Sheet'!$C$5)&lt;=6,"000",REPT("0",3-(LEN('C10 Entry Sheet'!$C$5)-6))&amp;LEFT(CELL("contents",'C10 Entry Sheet'!$C$5),LEN('C10 Entry Sheet'!$C$5)-6)))</f>
        <v xml:space="preserve"> </v>
      </c>
      <c r="E187" s="155" t="str">
        <f ca="1">IF('C10 Entry Sheet'!$BS202="N"," ",IF(LEN('C10 Entry Sheet'!$C$5)&lt;=6,CELL("contents",'C10 Entry Sheet'!$C$5),RIGHT(CELL("contents",'C10 Entry Sheet'!$C$5),6)))</f>
        <v xml:space="preserve"> </v>
      </c>
      <c r="F187" s="153" t="str">
        <f>IF('C10 Entry Sheet'!$BS202="N"," ","0")</f>
        <v xml:space="preserve"> </v>
      </c>
      <c r="G187" s="156" t="str">
        <f ca="1">IF('C10 Entry Sheet'!$BS202="N"," ",CELL("contents",'C10 Entry Sheet'!$A202))</f>
        <v xml:space="preserve"> </v>
      </c>
      <c r="H187" s="157" t="str">
        <f ca="1">IF(($G187=" ")," ",VLOOKUP($G187,'C10 Entry Sheet'!$A$16:$K$1015,2,FALSE))</f>
        <v xml:space="preserve"> </v>
      </c>
      <c r="I187" s="157" t="str">
        <f ca="1">IF(($G187=" ")," ",VLOOKUP($G187,'C10 Entry Sheet'!$A$16:$K$1015,3,FALSE))</f>
        <v xml:space="preserve"> </v>
      </c>
      <c r="J187" s="153" t="str">
        <f ca="1">IF('C10 Entry Sheet'!$BS202="N"," ",CELL("contents",'C10 Entry Sheet'!$A202))</f>
        <v xml:space="preserve"> </v>
      </c>
      <c r="K187" s="158" t="str">
        <f ca="1">IF(($G187=" ")," ",VLOOKUP($G187,'C10 Entry Sheet'!$A$16:$K$1015,8,FALSE))</f>
        <v xml:space="preserve"> </v>
      </c>
      <c r="L187" s="110" t="str">
        <f ca="1">IF(($G187=" ")," ",(VLOOKUP($G187,'C10 Entry Sheet'!$A$16:$K$1015,11,FALSE)*100))</f>
        <v xml:space="preserve"> </v>
      </c>
      <c r="M187" s="159" t="str">
        <f ca="1">IF(($G187=" ")," ",VLOOKUP($G187,'C10 Entry Sheet'!$A$16:$K$1015,6,FALSE))</f>
        <v xml:space="preserve"> </v>
      </c>
      <c r="N187" s="159" t="str">
        <f ca="1">IF(($G187=" ")," ",VLOOKUP($G187,'C10 Entry Sheet'!$A$16:$K$1015,5,FALSE))</f>
        <v xml:space="preserve"> </v>
      </c>
    </row>
    <row r="188" spans="1:14">
      <c r="A188" s="153" t="str">
        <f>IF('C10 Entry Sheet'!$BS203="N"," ","R")</f>
        <v xml:space="preserve"> </v>
      </c>
      <c r="B188" s="153" t="str">
        <f>IF('C10 Entry Sheet'!$BS203="N"," ","00000000")</f>
        <v xml:space="preserve"> </v>
      </c>
      <c r="C188" s="154" t="str">
        <f ca="1">IF('C10 Entry Sheet'!$BS203="N"," ",CELL("contents",'C10 Entry Sheet'!$AH$10))</f>
        <v xml:space="preserve"> </v>
      </c>
      <c r="D188" s="153" t="str">
        <f ca="1">IF('C10 Entry Sheet'!$BS203="N"," ","000"&amp;IF(LEN('C10 Entry Sheet'!$C$5)&lt;=6,"000",REPT("0",3-(LEN('C10 Entry Sheet'!$C$5)-6))&amp;LEFT(CELL("contents",'C10 Entry Sheet'!$C$5),LEN('C10 Entry Sheet'!$C$5)-6)))</f>
        <v xml:space="preserve"> </v>
      </c>
      <c r="E188" s="155" t="str">
        <f ca="1">IF('C10 Entry Sheet'!$BS203="N"," ",IF(LEN('C10 Entry Sheet'!$C$5)&lt;=6,CELL("contents",'C10 Entry Sheet'!$C$5),RIGHT(CELL("contents",'C10 Entry Sheet'!$C$5),6)))</f>
        <v xml:space="preserve"> </v>
      </c>
      <c r="F188" s="153" t="str">
        <f>IF('C10 Entry Sheet'!$BS203="N"," ","0")</f>
        <v xml:space="preserve"> </v>
      </c>
      <c r="G188" s="156" t="str">
        <f ca="1">IF('C10 Entry Sheet'!$BS203="N"," ",CELL("contents",'C10 Entry Sheet'!$A203))</f>
        <v xml:space="preserve"> </v>
      </c>
      <c r="H188" s="157" t="str">
        <f ca="1">IF(($G188=" ")," ",VLOOKUP($G188,'C10 Entry Sheet'!$A$16:$K$1015,2,FALSE))</f>
        <v xml:space="preserve"> </v>
      </c>
      <c r="I188" s="157" t="str">
        <f ca="1">IF(($G188=" ")," ",VLOOKUP($G188,'C10 Entry Sheet'!$A$16:$K$1015,3,FALSE))</f>
        <v xml:space="preserve"> </v>
      </c>
      <c r="J188" s="153" t="str">
        <f ca="1">IF('C10 Entry Sheet'!$BS203="N"," ",CELL("contents",'C10 Entry Sheet'!$A203))</f>
        <v xml:space="preserve"> </v>
      </c>
      <c r="K188" s="158" t="str">
        <f ca="1">IF(($G188=" ")," ",VLOOKUP($G188,'C10 Entry Sheet'!$A$16:$K$1015,8,FALSE))</f>
        <v xml:space="preserve"> </v>
      </c>
      <c r="L188" s="110" t="str">
        <f ca="1">IF(($G188=" ")," ",(VLOOKUP($G188,'C10 Entry Sheet'!$A$16:$K$1015,11,FALSE)*100))</f>
        <v xml:space="preserve"> </v>
      </c>
      <c r="M188" s="159" t="str">
        <f ca="1">IF(($G188=" ")," ",VLOOKUP($G188,'C10 Entry Sheet'!$A$16:$K$1015,6,FALSE))</f>
        <v xml:space="preserve"> </v>
      </c>
      <c r="N188" s="159" t="str">
        <f ca="1">IF(($G188=" ")," ",VLOOKUP($G188,'C10 Entry Sheet'!$A$16:$K$1015,5,FALSE))</f>
        <v xml:space="preserve"> </v>
      </c>
    </row>
    <row r="189" spans="1:14">
      <c r="A189" s="153" t="str">
        <f>IF('C10 Entry Sheet'!$BS204="N"," ","R")</f>
        <v xml:space="preserve"> </v>
      </c>
      <c r="B189" s="153" t="str">
        <f>IF('C10 Entry Sheet'!$BS204="N"," ","00000000")</f>
        <v xml:space="preserve"> </v>
      </c>
      <c r="C189" s="154" t="str">
        <f ca="1">IF('C10 Entry Sheet'!$BS204="N"," ",CELL("contents",'C10 Entry Sheet'!$AH$10))</f>
        <v xml:space="preserve"> </v>
      </c>
      <c r="D189" s="153" t="str">
        <f ca="1">IF('C10 Entry Sheet'!$BS204="N"," ","000"&amp;IF(LEN('C10 Entry Sheet'!$C$5)&lt;=6,"000",REPT("0",3-(LEN('C10 Entry Sheet'!$C$5)-6))&amp;LEFT(CELL("contents",'C10 Entry Sheet'!$C$5),LEN('C10 Entry Sheet'!$C$5)-6)))</f>
        <v xml:space="preserve"> </v>
      </c>
      <c r="E189" s="155" t="str">
        <f ca="1">IF('C10 Entry Sheet'!$BS204="N"," ",IF(LEN('C10 Entry Sheet'!$C$5)&lt;=6,CELL("contents",'C10 Entry Sheet'!$C$5),RIGHT(CELL("contents",'C10 Entry Sheet'!$C$5),6)))</f>
        <v xml:space="preserve"> </v>
      </c>
      <c r="F189" s="153" t="str">
        <f>IF('C10 Entry Sheet'!$BS204="N"," ","0")</f>
        <v xml:space="preserve"> </v>
      </c>
      <c r="G189" s="156" t="str">
        <f ca="1">IF('C10 Entry Sheet'!$BS204="N"," ",CELL("contents",'C10 Entry Sheet'!$A204))</f>
        <v xml:space="preserve"> </v>
      </c>
      <c r="H189" s="157" t="str">
        <f ca="1">IF(($G189=" ")," ",VLOOKUP($G189,'C10 Entry Sheet'!$A$16:$K$1015,2,FALSE))</f>
        <v xml:space="preserve"> </v>
      </c>
      <c r="I189" s="157" t="str">
        <f ca="1">IF(($G189=" ")," ",VLOOKUP($G189,'C10 Entry Sheet'!$A$16:$K$1015,3,FALSE))</f>
        <v xml:space="preserve"> </v>
      </c>
      <c r="J189" s="153" t="str">
        <f ca="1">IF('C10 Entry Sheet'!$BS204="N"," ",CELL("contents",'C10 Entry Sheet'!$A204))</f>
        <v xml:space="preserve"> </v>
      </c>
      <c r="K189" s="158" t="str">
        <f ca="1">IF(($G189=" ")," ",VLOOKUP($G189,'C10 Entry Sheet'!$A$16:$K$1015,8,FALSE))</f>
        <v xml:space="preserve"> </v>
      </c>
      <c r="L189" s="110" t="str">
        <f ca="1">IF(($G189=" ")," ",(VLOOKUP($G189,'C10 Entry Sheet'!$A$16:$K$1015,11,FALSE)*100))</f>
        <v xml:space="preserve"> </v>
      </c>
      <c r="M189" s="159" t="str">
        <f ca="1">IF(($G189=" ")," ",VLOOKUP($G189,'C10 Entry Sheet'!$A$16:$K$1015,6,FALSE))</f>
        <v xml:space="preserve"> </v>
      </c>
      <c r="N189" s="159" t="str">
        <f ca="1">IF(($G189=" ")," ",VLOOKUP($G189,'C10 Entry Sheet'!$A$16:$K$1015,5,FALSE))</f>
        <v xml:space="preserve"> </v>
      </c>
    </row>
    <row r="190" spans="1:14">
      <c r="A190" s="153" t="str">
        <f>IF('C10 Entry Sheet'!$BS205="N"," ","R")</f>
        <v xml:space="preserve"> </v>
      </c>
      <c r="B190" s="153" t="str">
        <f>IF('C10 Entry Sheet'!$BS205="N"," ","00000000")</f>
        <v xml:space="preserve"> </v>
      </c>
      <c r="C190" s="154" t="str">
        <f ca="1">IF('C10 Entry Sheet'!$BS205="N"," ",CELL("contents",'C10 Entry Sheet'!$AH$10))</f>
        <v xml:space="preserve"> </v>
      </c>
      <c r="D190" s="153" t="str">
        <f ca="1">IF('C10 Entry Sheet'!$BS205="N"," ","000"&amp;IF(LEN('C10 Entry Sheet'!$C$5)&lt;=6,"000",REPT("0",3-(LEN('C10 Entry Sheet'!$C$5)-6))&amp;LEFT(CELL("contents",'C10 Entry Sheet'!$C$5),LEN('C10 Entry Sheet'!$C$5)-6)))</f>
        <v xml:space="preserve"> </v>
      </c>
      <c r="E190" s="155" t="str">
        <f ca="1">IF('C10 Entry Sheet'!$BS205="N"," ",IF(LEN('C10 Entry Sheet'!$C$5)&lt;=6,CELL("contents",'C10 Entry Sheet'!$C$5),RIGHT(CELL("contents",'C10 Entry Sheet'!$C$5),6)))</f>
        <v xml:space="preserve"> </v>
      </c>
      <c r="F190" s="153" t="str">
        <f>IF('C10 Entry Sheet'!$BS205="N"," ","0")</f>
        <v xml:space="preserve"> </v>
      </c>
      <c r="G190" s="156" t="str">
        <f ca="1">IF('C10 Entry Sheet'!$BS205="N"," ",CELL("contents",'C10 Entry Sheet'!$A205))</f>
        <v xml:space="preserve"> </v>
      </c>
      <c r="H190" s="157" t="str">
        <f ca="1">IF(($G190=" ")," ",VLOOKUP($G190,'C10 Entry Sheet'!$A$16:$K$1015,2,FALSE))</f>
        <v xml:space="preserve"> </v>
      </c>
      <c r="I190" s="157" t="str">
        <f ca="1">IF(($G190=" ")," ",VLOOKUP($G190,'C10 Entry Sheet'!$A$16:$K$1015,3,FALSE))</f>
        <v xml:space="preserve"> </v>
      </c>
      <c r="J190" s="153" t="str">
        <f ca="1">IF('C10 Entry Sheet'!$BS205="N"," ",CELL("contents",'C10 Entry Sheet'!$A205))</f>
        <v xml:space="preserve"> </v>
      </c>
      <c r="K190" s="158" t="str">
        <f ca="1">IF(($G190=" ")," ",VLOOKUP($G190,'C10 Entry Sheet'!$A$16:$K$1015,8,FALSE))</f>
        <v xml:space="preserve"> </v>
      </c>
      <c r="L190" s="110" t="str">
        <f ca="1">IF(($G190=" ")," ",(VLOOKUP($G190,'C10 Entry Sheet'!$A$16:$K$1015,11,FALSE)*100))</f>
        <v xml:space="preserve"> </v>
      </c>
      <c r="M190" s="159" t="str">
        <f ca="1">IF(($G190=" ")," ",VLOOKUP($G190,'C10 Entry Sheet'!$A$16:$K$1015,6,FALSE))</f>
        <v xml:space="preserve"> </v>
      </c>
      <c r="N190" s="159" t="str">
        <f ca="1">IF(($G190=" ")," ",VLOOKUP($G190,'C10 Entry Sheet'!$A$16:$K$1015,5,FALSE))</f>
        <v xml:space="preserve"> </v>
      </c>
    </row>
    <row r="191" spans="1:14">
      <c r="A191" s="153" t="str">
        <f>IF('C10 Entry Sheet'!$BS206="N"," ","R")</f>
        <v xml:space="preserve"> </v>
      </c>
      <c r="B191" s="153" t="str">
        <f>IF('C10 Entry Sheet'!$BS206="N"," ","00000000")</f>
        <v xml:space="preserve"> </v>
      </c>
      <c r="C191" s="154" t="str">
        <f ca="1">IF('C10 Entry Sheet'!$BS206="N"," ",CELL("contents",'C10 Entry Sheet'!$AH$10))</f>
        <v xml:space="preserve"> </v>
      </c>
      <c r="D191" s="153" t="str">
        <f ca="1">IF('C10 Entry Sheet'!$BS206="N"," ","000"&amp;IF(LEN('C10 Entry Sheet'!$C$5)&lt;=6,"000",REPT("0",3-(LEN('C10 Entry Sheet'!$C$5)-6))&amp;LEFT(CELL("contents",'C10 Entry Sheet'!$C$5),LEN('C10 Entry Sheet'!$C$5)-6)))</f>
        <v xml:space="preserve"> </v>
      </c>
      <c r="E191" s="155" t="str">
        <f ca="1">IF('C10 Entry Sheet'!$BS206="N"," ",IF(LEN('C10 Entry Sheet'!$C$5)&lt;=6,CELL("contents",'C10 Entry Sheet'!$C$5),RIGHT(CELL("contents",'C10 Entry Sheet'!$C$5),6)))</f>
        <v xml:space="preserve"> </v>
      </c>
      <c r="F191" s="153" t="str">
        <f>IF('C10 Entry Sheet'!$BS206="N"," ","0")</f>
        <v xml:space="preserve"> </v>
      </c>
      <c r="G191" s="156" t="str">
        <f ca="1">IF('C10 Entry Sheet'!$BS206="N"," ",CELL("contents",'C10 Entry Sheet'!$A206))</f>
        <v xml:space="preserve"> </v>
      </c>
      <c r="H191" s="157" t="str">
        <f ca="1">IF(($G191=" ")," ",VLOOKUP($G191,'C10 Entry Sheet'!$A$16:$K$1015,2,FALSE))</f>
        <v xml:space="preserve"> </v>
      </c>
      <c r="I191" s="157" t="str">
        <f ca="1">IF(($G191=" ")," ",VLOOKUP($G191,'C10 Entry Sheet'!$A$16:$K$1015,3,FALSE))</f>
        <v xml:space="preserve"> </v>
      </c>
      <c r="J191" s="153" t="str">
        <f ca="1">IF('C10 Entry Sheet'!$BS206="N"," ",CELL("contents",'C10 Entry Sheet'!$A206))</f>
        <v xml:space="preserve"> </v>
      </c>
      <c r="K191" s="158" t="str">
        <f ca="1">IF(($G191=" ")," ",VLOOKUP($G191,'C10 Entry Sheet'!$A$16:$K$1015,8,FALSE))</f>
        <v xml:space="preserve"> </v>
      </c>
      <c r="L191" s="110" t="str">
        <f ca="1">IF(($G191=" ")," ",(VLOOKUP($G191,'C10 Entry Sheet'!$A$16:$K$1015,11,FALSE)*100))</f>
        <v xml:space="preserve"> </v>
      </c>
      <c r="M191" s="159" t="str">
        <f ca="1">IF(($G191=" ")," ",VLOOKUP($G191,'C10 Entry Sheet'!$A$16:$K$1015,6,FALSE))</f>
        <v xml:space="preserve"> </v>
      </c>
      <c r="N191" s="159" t="str">
        <f ca="1">IF(($G191=" ")," ",VLOOKUP($G191,'C10 Entry Sheet'!$A$16:$K$1015,5,FALSE))</f>
        <v xml:space="preserve"> </v>
      </c>
    </row>
    <row r="192" spans="1:14">
      <c r="A192" s="153" t="str">
        <f>IF('C10 Entry Sheet'!$BS207="N"," ","R")</f>
        <v xml:space="preserve"> </v>
      </c>
      <c r="B192" s="153" t="str">
        <f>IF('C10 Entry Sheet'!$BS207="N"," ","00000000")</f>
        <v xml:space="preserve"> </v>
      </c>
      <c r="C192" s="154" t="str">
        <f ca="1">IF('C10 Entry Sheet'!$BS207="N"," ",CELL("contents",'C10 Entry Sheet'!$AH$10))</f>
        <v xml:space="preserve"> </v>
      </c>
      <c r="D192" s="153" t="str">
        <f ca="1">IF('C10 Entry Sheet'!$BS207="N"," ","000"&amp;IF(LEN('C10 Entry Sheet'!$C$5)&lt;=6,"000",REPT("0",3-(LEN('C10 Entry Sheet'!$C$5)-6))&amp;LEFT(CELL("contents",'C10 Entry Sheet'!$C$5),LEN('C10 Entry Sheet'!$C$5)-6)))</f>
        <v xml:space="preserve"> </v>
      </c>
      <c r="E192" s="155" t="str">
        <f ca="1">IF('C10 Entry Sheet'!$BS207="N"," ",IF(LEN('C10 Entry Sheet'!$C$5)&lt;=6,CELL("contents",'C10 Entry Sheet'!$C$5),RIGHT(CELL("contents",'C10 Entry Sheet'!$C$5),6)))</f>
        <v xml:space="preserve"> </v>
      </c>
      <c r="F192" s="153" t="str">
        <f>IF('C10 Entry Sheet'!$BS207="N"," ","0")</f>
        <v xml:space="preserve"> </v>
      </c>
      <c r="G192" s="156" t="str">
        <f ca="1">IF('C10 Entry Sheet'!$BS207="N"," ",CELL("contents",'C10 Entry Sheet'!$A207))</f>
        <v xml:space="preserve"> </v>
      </c>
      <c r="H192" s="157" t="str">
        <f ca="1">IF(($G192=" ")," ",VLOOKUP($G192,'C10 Entry Sheet'!$A$16:$K$1015,2,FALSE))</f>
        <v xml:space="preserve"> </v>
      </c>
      <c r="I192" s="157" t="str">
        <f ca="1">IF(($G192=" ")," ",VLOOKUP($G192,'C10 Entry Sheet'!$A$16:$K$1015,3,FALSE))</f>
        <v xml:space="preserve"> </v>
      </c>
      <c r="J192" s="153" t="str">
        <f ca="1">IF('C10 Entry Sheet'!$BS207="N"," ",CELL("contents",'C10 Entry Sheet'!$A207))</f>
        <v xml:space="preserve"> </v>
      </c>
      <c r="K192" s="158" t="str">
        <f ca="1">IF(($G192=" ")," ",VLOOKUP($G192,'C10 Entry Sheet'!$A$16:$K$1015,8,FALSE))</f>
        <v xml:space="preserve"> </v>
      </c>
      <c r="L192" s="110" t="str">
        <f ca="1">IF(($G192=" ")," ",(VLOOKUP($G192,'C10 Entry Sheet'!$A$16:$K$1015,11,FALSE)*100))</f>
        <v xml:space="preserve"> </v>
      </c>
      <c r="M192" s="159" t="str">
        <f ca="1">IF(($G192=" ")," ",VLOOKUP($G192,'C10 Entry Sheet'!$A$16:$K$1015,6,FALSE))</f>
        <v xml:space="preserve"> </v>
      </c>
      <c r="N192" s="159" t="str">
        <f ca="1">IF(($G192=" ")," ",VLOOKUP($G192,'C10 Entry Sheet'!$A$16:$K$1015,5,FALSE))</f>
        <v xml:space="preserve"> </v>
      </c>
    </row>
    <row r="193" spans="1:14">
      <c r="A193" s="153" t="str">
        <f>IF('C10 Entry Sheet'!$BS208="N"," ","R")</f>
        <v xml:space="preserve"> </v>
      </c>
      <c r="B193" s="153" t="str">
        <f>IF('C10 Entry Sheet'!$BS208="N"," ","00000000")</f>
        <v xml:space="preserve"> </v>
      </c>
      <c r="C193" s="154" t="str">
        <f ca="1">IF('C10 Entry Sheet'!$BS208="N"," ",CELL("contents",'C10 Entry Sheet'!$AH$10))</f>
        <v xml:space="preserve"> </v>
      </c>
      <c r="D193" s="153" t="str">
        <f ca="1">IF('C10 Entry Sheet'!$BS208="N"," ","000"&amp;IF(LEN('C10 Entry Sheet'!$C$5)&lt;=6,"000",REPT("0",3-(LEN('C10 Entry Sheet'!$C$5)-6))&amp;LEFT(CELL("contents",'C10 Entry Sheet'!$C$5),LEN('C10 Entry Sheet'!$C$5)-6)))</f>
        <v xml:space="preserve"> </v>
      </c>
      <c r="E193" s="155" t="str">
        <f ca="1">IF('C10 Entry Sheet'!$BS208="N"," ",IF(LEN('C10 Entry Sheet'!$C$5)&lt;=6,CELL("contents",'C10 Entry Sheet'!$C$5),RIGHT(CELL("contents",'C10 Entry Sheet'!$C$5),6)))</f>
        <v xml:space="preserve"> </v>
      </c>
      <c r="F193" s="153" t="str">
        <f>IF('C10 Entry Sheet'!$BS208="N"," ","0")</f>
        <v xml:space="preserve"> </v>
      </c>
      <c r="G193" s="156" t="str">
        <f ca="1">IF('C10 Entry Sheet'!$BS208="N"," ",CELL("contents",'C10 Entry Sheet'!$A208))</f>
        <v xml:space="preserve"> </v>
      </c>
      <c r="H193" s="157" t="str">
        <f ca="1">IF(($G193=" ")," ",VLOOKUP($G193,'C10 Entry Sheet'!$A$16:$K$1015,2,FALSE))</f>
        <v xml:space="preserve"> </v>
      </c>
      <c r="I193" s="157" t="str">
        <f ca="1">IF(($G193=" ")," ",VLOOKUP($G193,'C10 Entry Sheet'!$A$16:$K$1015,3,FALSE))</f>
        <v xml:space="preserve"> </v>
      </c>
      <c r="J193" s="153" t="str">
        <f ca="1">IF('C10 Entry Sheet'!$BS208="N"," ",CELL("contents",'C10 Entry Sheet'!$A208))</f>
        <v xml:space="preserve"> </v>
      </c>
      <c r="K193" s="158" t="str">
        <f ca="1">IF(($G193=" ")," ",VLOOKUP($G193,'C10 Entry Sheet'!$A$16:$K$1015,8,FALSE))</f>
        <v xml:space="preserve"> </v>
      </c>
      <c r="L193" s="110" t="str">
        <f ca="1">IF(($G193=" ")," ",(VLOOKUP($G193,'C10 Entry Sheet'!$A$16:$K$1015,11,FALSE)*100))</f>
        <v xml:space="preserve"> </v>
      </c>
      <c r="M193" s="159" t="str">
        <f ca="1">IF(($G193=" ")," ",VLOOKUP($G193,'C10 Entry Sheet'!$A$16:$K$1015,6,FALSE))</f>
        <v xml:space="preserve"> </v>
      </c>
      <c r="N193" s="159" t="str">
        <f ca="1">IF(($G193=" ")," ",VLOOKUP($G193,'C10 Entry Sheet'!$A$16:$K$1015,5,FALSE))</f>
        <v xml:space="preserve"> </v>
      </c>
    </row>
    <row r="194" spans="1:14">
      <c r="A194" s="153" t="str">
        <f>IF('C10 Entry Sheet'!$BS209="N"," ","R")</f>
        <v xml:space="preserve"> </v>
      </c>
      <c r="B194" s="153" t="str">
        <f>IF('C10 Entry Sheet'!$BS209="N"," ","00000000")</f>
        <v xml:space="preserve"> </v>
      </c>
      <c r="C194" s="154" t="str">
        <f ca="1">IF('C10 Entry Sheet'!$BS209="N"," ",CELL("contents",'C10 Entry Sheet'!$AH$10))</f>
        <v xml:space="preserve"> </v>
      </c>
      <c r="D194" s="153" t="str">
        <f ca="1">IF('C10 Entry Sheet'!$BS209="N"," ","000"&amp;IF(LEN('C10 Entry Sheet'!$C$5)&lt;=6,"000",REPT("0",3-(LEN('C10 Entry Sheet'!$C$5)-6))&amp;LEFT(CELL("contents",'C10 Entry Sheet'!$C$5),LEN('C10 Entry Sheet'!$C$5)-6)))</f>
        <v xml:space="preserve"> </v>
      </c>
      <c r="E194" s="155" t="str">
        <f ca="1">IF('C10 Entry Sheet'!$BS209="N"," ",IF(LEN('C10 Entry Sheet'!$C$5)&lt;=6,CELL("contents",'C10 Entry Sheet'!$C$5),RIGHT(CELL("contents",'C10 Entry Sheet'!$C$5),6)))</f>
        <v xml:space="preserve"> </v>
      </c>
      <c r="F194" s="153" t="str">
        <f>IF('C10 Entry Sheet'!$BS209="N"," ","0")</f>
        <v xml:space="preserve"> </v>
      </c>
      <c r="G194" s="156" t="str">
        <f ca="1">IF('C10 Entry Sheet'!$BS209="N"," ",CELL("contents",'C10 Entry Sheet'!$A209))</f>
        <v xml:space="preserve"> </v>
      </c>
      <c r="H194" s="157" t="str">
        <f ca="1">IF(($G194=" ")," ",VLOOKUP($G194,'C10 Entry Sheet'!$A$16:$K$1015,2,FALSE))</f>
        <v xml:space="preserve"> </v>
      </c>
      <c r="I194" s="157" t="str">
        <f ca="1">IF(($G194=" ")," ",VLOOKUP($G194,'C10 Entry Sheet'!$A$16:$K$1015,3,FALSE))</f>
        <v xml:space="preserve"> </v>
      </c>
      <c r="J194" s="153" t="str">
        <f ca="1">IF('C10 Entry Sheet'!$BS209="N"," ",CELL("contents",'C10 Entry Sheet'!$A209))</f>
        <v xml:space="preserve"> </v>
      </c>
      <c r="K194" s="158" t="str">
        <f ca="1">IF(($G194=" ")," ",VLOOKUP($G194,'C10 Entry Sheet'!$A$16:$K$1015,8,FALSE))</f>
        <v xml:space="preserve"> </v>
      </c>
      <c r="L194" s="110" t="str">
        <f ca="1">IF(($G194=" ")," ",(VLOOKUP($G194,'C10 Entry Sheet'!$A$16:$K$1015,11,FALSE)*100))</f>
        <v xml:space="preserve"> </v>
      </c>
      <c r="M194" s="159" t="str">
        <f ca="1">IF(($G194=" ")," ",VLOOKUP($G194,'C10 Entry Sheet'!$A$16:$K$1015,6,FALSE))</f>
        <v xml:space="preserve"> </v>
      </c>
      <c r="N194" s="159" t="str">
        <f ca="1">IF(($G194=" ")," ",VLOOKUP($G194,'C10 Entry Sheet'!$A$16:$K$1015,5,FALSE))</f>
        <v xml:space="preserve"> </v>
      </c>
    </row>
    <row r="195" spans="1:14">
      <c r="A195" s="153" t="str">
        <f>IF('C10 Entry Sheet'!$BS210="N"," ","R")</f>
        <v xml:space="preserve"> </v>
      </c>
      <c r="B195" s="153" t="str">
        <f>IF('C10 Entry Sheet'!$BS210="N"," ","00000000")</f>
        <v xml:space="preserve"> </v>
      </c>
      <c r="C195" s="154" t="str">
        <f ca="1">IF('C10 Entry Sheet'!$BS210="N"," ",CELL("contents",'C10 Entry Sheet'!$AH$10))</f>
        <v xml:space="preserve"> </v>
      </c>
      <c r="D195" s="153" t="str">
        <f ca="1">IF('C10 Entry Sheet'!$BS210="N"," ","000"&amp;IF(LEN('C10 Entry Sheet'!$C$5)&lt;=6,"000",REPT("0",3-(LEN('C10 Entry Sheet'!$C$5)-6))&amp;LEFT(CELL("contents",'C10 Entry Sheet'!$C$5),LEN('C10 Entry Sheet'!$C$5)-6)))</f>
        <v xml:space="preserve"> </v>
      </c>
      <c r="E195" s="155" t="str">
        <f ca="1">IF('C10 Entry Sheet'!$BS210="N"," ",IF(LEN('C10 Entry Sheet'!$C$5)&lt;=6,CELL("contents",'C10 Entry Sheet'!$C$5),RIGHT(CELL("contents",'C10 Entry Sheet'!$C$5),6)))</f>
        <v xml:space="preserve"> </v>
      </c>
      <c r="F195" s="153" t="str">
        <f>IF('C10 Entry Sheet'!$BS210="N"," ","0")</f>
        <v xml:space="preserve"> </v>
      </c>
      <c r="G195" s="156" t="str">
        <f ca="1">IF('C10 Entry Sheet'!$BS210="N"," ",CELL("contents",'C10 Entry Sheet'!$A210))</f>
        <v xml:space="preserve"> </v>
      </c>
      <c r="H195" s="157" t="str">
        <f ca="1">IF(($G195=" ")," ",VLOOKUP($G195,'C10 Entry Sheet'!$A$16:$K$1015,2,FALSE))</f>
        <v xml:space="preserve"> </v>
      </c>
      <c r="I195" s="157" t="str">
        <f ca="1">IF(($G195=" ")," ",VLOOKUP($G195,'C10 Entry Sheet'!$A$16:$K$1015,3,FALSE))</f>
        <v xml:space="preserve"> </v>
      </c>
      <c r="J195" s="153" t="str">
        <f ca="1">IF('C10 Entry Sheet'!$BS210="N"," ",CELL("contents",'C10 Entry Sheet'!$A210))</f>
        <v xml:space="preserve"> </v>
      </c>
      <c r="K195" s="158" t="str">
        <f ca="1">IF(($G195=" ")," ",VLOOKUP($G195,'C10 Entry Sheet'!$A$16:$K$1015,8,FALSE))</f>
        <v xml:space="preserve"> </v>
      </c>
      <c r="L195" s="110" t="str">
        <f ca="1">IF(($G195=" ")," ",(VLOOKUP($G195,'C10 Entry Sheet'!$A$16:$K$1015,11,FALSE)*100))</f>
        <v xml:space="preserve"> </v>
      </c>
      <c r="M195" s="159" t="str">
        <f ca="1">IF(($G195=" ")," ",VLOOKUP($G195,'C10 Entry Sheet'!$A$16:$K$1015,6,FALSE))</f>
        <v xml:space="preserve"> </v>
      </c>
      <c r="N195" s="159" t="str">
        <f ca="1">IF(($G195=" ")," ",VLOOKUP($G195,'C10 Entry Sheet'!$A$16:$K$1015,5,FALSE))</f>
        <v xml:space="preserve"> </v>
      </c>
    </row>
    <row r="196" spans="1:14">
      <c r="A196" s="153" t="str">
        <f>IF('C10 Entry Sheet'!$BS211="N"," ","R")</f>
        <v xml:space="preserve"> </v>
      </c>
      <c r="B196" s="153" t="str">
        <f>IF('C10 Entry Sheet'!$BS211="N"," ","00000000")</f>
        <v xml:space="preserve"> </v>
      </c>
      <c r="C196" s="154" t="str">
        <f ca="1">IF('C10 Entry Sheet'!$BS211="N"," ",CELL("contents",'C10 Entry Sheet'!$AH$10))</f>
        <v xml:space="preserve"> </v>
      </c>
      <c r="D196" s="153" t="str">
        <f ca="1">IF('C10 Entry Sheet'!$BS211="N"," ","000"&amp;IF(LEN('C10 Entry Sheet'!$C$5)&lt;=6,"000",REPT("0",3-(LEN('C10 Entry Sheet'!$C$5)-6))&amp;LEFT(CELL("contents",'C10 Entry Sheet'!$C$5),LEN('C10 Entry Sheet'!$C$5)-6)))</f>
        <v xml:space="preserve"> </v>
      </c>
      <c r="E196" s="155" t="str">
        <f ca="1">IF('C10 Entry Sheet'!$BS211="N"," ",IF(LEN('C10 Entry Sheet'!$C$5)&lt;=6,CELL("contents",'C10 Entry Sheet'!$C$5),RIGHT(CELL("contents",'C10 Entry Sheet'!$C$5),6)))</f>
        <v xml:space="preserve"> </v>
      </c>
      <c r="F196" s="153" t="str">
        <f>IF('C10 Entry Sheet'!$BS211="N"," ","0")</f>
        <v xml:space="preserve"> </v>
      </c>
      <c r="G196" s="156" t="str">
        <f ca="1">IF('C10 Entry Sheet'!$BS211="N"," ",CELL("contents",'C10 Entry Sheet'!$A211))</f>
        <v xml:space="preserve"> </v>
      </c>
      <c r="H196" s="157" t="str">
        <f ca="1">IF(($G196=" ")," ",VLOOKUP($G196,'C10 Entry Sheet'!$A$16:$K$1015,2,FALSE))</f>
        <v xml:space="preserve"> </v>
      </c>
      <c r="I196" s="157" t="str">
        <f ca="1">IF(($G196=" ")," ",VLOOKUP($G196,'C10 Entry Sheet'!$A$16:$K$1015,3,FALSE))</f>
        <v xml:space="preserve"> </v>
      </c>
      <c r="J196" s="153" t="str">
        <f ca="1">IF('C10 Entry Sheet'!$BS211="N"," ",CELL("contents",'C10 Entry Sheet'!$A211))</f>
        <v xml:space="preserve"> </v>
      </c>
      <c r="K196" s="158" t="str">
        <f ca="1">IF(($G196=" ")," ",VLOOKUP($G196,'C10 Entry Sheet'!$A$16:$K$1015,8,FALSE))</f>
        <v xml:space="preserve"> </v>
      </c>
      <c r="L196" s="110" t="str">
        <f ca="1">IF(($G196=" ")," ",(VLOOKUP($G196,'C10 Entry Sheet'!$A$16:$K$1015,11,FALSE)*100))</f>
        <v xml:space="preserve"> </v>
      </c>
      <c r="M196" s="159" t="str">
        <f ca="1">IF(($G196=" ")," ",VLOOKUP($G196,'C10 Entry Sheet'!$A$16:$K$1015,6,FALSE))</f>
        <v xml:space="preserve"> </v>
      </c>
      <c r="N196" s="159" t="str">
        <f ca="1">IF(($G196=" ")," ",VLOOKUP($G196,'C10 Entry Sheet'!$A$16:$K$1015,5,FALSE))</f>
        <v xml:space="preserve"> </v>
      </c>
    </row>
    <row r="197" spans="1:14">
      <c r="A197" s="153" t="str">
        <f>IF('C10 Entry Sheet'!$BS212="N"," ","R")</f>
        <v xml:space="preserve"> </v>
      </c>
      <c r="B197" s="153" t="str">
        <f>IF('C10 Entry Sheet'!$BS212="N"," ","00000000")</f>
        <v xml:space="preserve"> </v>
      </c>
      <c r="C197" s="154" t="str">
        <f ca="1">IF('C10 Entry Sheet'!$BS212="N"," ",CELL("contents",'C10 Entry Sheet'!$AH$10))</f>
        <v xml:space="preserve"> </v>
      </c>
      <c r="D197" s="153" t="str">
        <f ca="1">IF('C10 Entry Sheet'!$BS212="N"," ","000"&amp;IF(LEN('C10 Entry Sheet'!$C$5)&lt;=6,"000",REPT("0",3-(LEN('C10 Entry Sheet'!$C$5)-6))&amp;LEFT(CELL("contents",'C10 Entry Sheet'!$C$5),LEN('C10 Entry Sheet'!$C$5)-6)))</f>
        <v xml:space="preserve"> </v>
      </c>
      <c r="E197" s="155" t="str">
        <f ca="1">IF('C10 Entry Sheet'!$BS212="N"," ",IF(LEN('C10 Entry Sheet'!$C$5)&lt;=6,CELL("contents",'C10 Entry Sheet'!$C$5),RIGHT(CELL("contents",'C10 Entry Sheet'!$C$5),6)))</f>
        <v xml:space="preserve"> </v>
      </c>
      <c r="F197" s="153" t="str">
        <f>IF('C10 Entry Sheet'!$BS212="N"," ","0")</f>
        <v xml:space="preserve"> </v>
      </c>
      <c r="G197" s="156" t="str">
        <f ca="1">IF('C10 Entry Sheet'!$BS212="N"," ",CELL("contents",'C10 Entry Sheet'!$A212))</f>
        <v xml:space="preserve"> </v>
      </c>
      <c r="H197" s="157" t="str">
        <f ca="1">IF(($G197=" ")," ",VLOOKUP($G197,'C10 Entry Sheet'!$A$16:$K$1015,2,FALSE))</f>
        <v xml:space="preserve"> </v>
      </c>
      <c r="I197" s="157" t="str">
        <f ca="1">IF(($G197=" ")," ",VLOOKUP($G197,'C10 Entry Sheet'!$A$16:$K$1015,3,FALSE))</f>
        <v xml:space="preserve"> </v>
      </c>
      <c r="J197" s="153" t="str">
        <f ca="1">IF('C10 Entry Sheet'!$BS212="N"," ",CELL("contents",'C10 Entry Sheet'!$A212))</f>
        <v xml:space="preserve"> </v>
      </c>
      <c r="K197" s="158" t="str">
        <f ca="1">IF(($G197=" ")," ",VLOOKUP($G197,'C10 Entry Sheet'!$A$16:$K$1015,8,FALSE))</f>
        <v xml:space="preserve"> </v>
      </c>
      <c r="L197" s="110" t="str">
        <f ca="1">IF(($G197=" ")," ",(VLOOKUP($G197,'C10 Entry Sheet'!$A$16:$K$1015,11,FALSE)*100))</f>
        <v xml:space="preserve"> </v>
      </c>
      <c r="M197" s="159" t="str">
        <f ca="1">IF(($G197=" ")," ",VLOOKUP($G197,'C10 Entry Sheet'!$A$16:$K$1015,6,FALSE))</f>
        <v xml:space="preserve"> </v>
      </c>
      <c r="N197" s="159" t="str">
        <f ca="1">IF(($G197=" ")," ",VLOOKUP($G197,'C10 Entry Sheet'!$A$16:$K$1015,5,FALSE))</f>
        <v xml:space="preserve"> </v>
      </c>
    </row>
    <row r="198" spans="1:14">
      <c r="A198" s="153" t="str">
        <f>IF('C10 Entry Sheet'!$BS213="N"," ","R")</f>
        <v xml:space="preserve"> </v>
      </c>
      <c r="B198" s="153" t="str">
        <f>IF('C10 Entry Sheet'!$BS213="N"," ","00000000")</f>
        <v xml:space="preserve"> </v>
      </c>
      <c r="C198" s="154" t="str">
        <f ca="1">IF('C10 Entry Sheet'!$BS213="N"," ",CELL("contents",'C10 Entry Sheet'!$AH$10))</f>
        <v xml:space="preserve"> </v>
      </c>
      <c r="D198" s="153" t="str">
        <f ca="1">IF('C10 Entry Sheet'!$BS213="N"," ","000"&amp;IF(LEN('C10 Entry Sheet'!$C$5)&lt;=6,"000",REPT("0",3-(LEN('C10 Entry Sheet'!$C$5)-6))&amp;LEFT(CELL("contents",'C10 Entry Sheet'!$C$5),LEN('C10 Entry Sheet'!$C$5)-6)))</f>
        <v xml:space="preserve"> </v>
      </c>
      <c r="E198" s="155" t="str">
        <f ca="1">IF('C10 Entry Sheet'!$BS213="N"," ",IF(LEN('C10 Entry Sheet'!$C$5)&lt;=6,CELL("contents",'C10 Entry Sheet'!$C$5),RIGHT(CELL("contents",'C10 Entry Sheet'!$C$5),6)))</f>
        <v xml:space="preserve"> </v>
      </c>
      <c r="F198" s="153" t="str">
        <f>IF('C10 Entry Sheet'!$BS213="N"," ","0")</f>
        <v xml:space="preserve"> </v>
      </c>
      <c r="G198" s="156" t="str">
        <f ca="1">IF('C10 Entry Sheet'!$BS213="N"," ",CELL("contents",'C10 Entry Sheet'!$A213))</f>
        <v xml:space="preserve"> </v>
      </c>
      <c r="H198" s="157" t="str">
        <f ca="1">IF(($G198=" ")," ",VLOOKUP($G198,'C10 Entry Sheet'!$A$16:$K$1015,2,FALSE))</f>
        <v xml:space="preserve"> </v>
      </c>
      <c r="I198" s="157" t="str">
        <f ca="1">IF(($G198=" ")," ",VLOOKUP($G198,'C10 Entry Sheet'!$A$16:$K$1015,3,FALSE))</f>
        <v xml:space="preserve"> </v>
      </c>
      <c r="J198" s="153" t="str">
        <f ca="1">IF('C10 Entry Sheet'!$BS213="N"," ",CELL("contents",'C10 Entry Sheet'!$A213))</f>
        <v xml:space="preserve"> </v>
      </c>
      <c r="K198" s="158" t="str">
        <f ca="1">IF(($G198=" ")," ",VLOOKUP($G198,'C10 Entry Sheet'!$A$16:$K$1015,8,FALSE))</f>
        <v xml:space="preserve"> </v>
      </c>
      <c r="L198" s="110" t="str">
        <f ca="1">IF(($G198=" ")," ",(VLOOKUP($G198,'C10 Entry Sheet'!$A$16:$K$1015,11,FALSE)*100))</f>
        <v xml:space="preserve"> </v>
      </c>
      <c r="M198" s="159" t="str">
        <f ca="1">IF(($G198=" ")," ",VLOOKUP($G198,'C10 Entry Sheet'!$A$16:$K$1015,6,FALSE))</f>
        <v xml:space="preserve"> </v>
      </c>
      <c r="N198" s="159" t="str">
        <f ca="1">IF(($G198=" ")," ",VLOOKUP($G198,'C10 Entry Sheet'!$A$16:$K$1015,5,FALSE))</f>
        <v xml:space="preserve"> </v>
      </c>
    </row>
    <row r="199" spans="1:14">
      <c r="A199" s="153" t="str">
        <f>IF('C10 Entry Sheet'!$BS214="N"," ","R")</f>
        <v xml:space="preserve"> </v>
      </c>
      <c r="B199" s="153" t="str">
        <f>IF('C10 Entry Sheet'!$BS214="N"," ","00000000")</f>
        <v xml:space="preserve"> </v>
      </c>
      <c r="C199" s="154" t="str">
        <f ca="1">IF('C10 Entry Sheet'!$BS214="N"," ",CELL("contents",'C10 Entry Sheet'!$AH$10))</f>
        <v xml:space="preserve"> </v>
      </c>
      <c r="D199" s="153" t="str">
        <f ca="1">IF('C10 Entry Sheet'!$BS214="N"," ","000"&amp;IF(LEN('C10 Entry Sheet'!$C$5)&lt;=6,"000",REPT("0",3-(LEN('C10 Entry Sheet'!$C$5)-6))&amp;LEFT(CELL("contents",'C10 Entry Sheet'!$C$5),LEN('C10 Entry Sheet'!$C$5)-6)))</f>
        <v xml:space="preserve"> </v>
      </c>
      <c r="E199" s="155" t="str">
        <f ca="1">IF('C10 Entry Sheet'!$BS214="N"," ",IF(LEN('C10 Entry Sheet'!$C$5)&lt;=6,CELL("contents",'C10 Entry Sheet'!$C$5),RIGHT(CELL("contents",'C10 Entry Sheet'!$C$5),6)))</f>
        <v xml:space="preserve"> </v>
      </c>
      <c r="F199" s="153" t="str">
        <f>IF('C10 Entry Sheet'!$BS214="N"," ","0")</f>
        <v xml:space="preserve"> </v>
      </c>
      <c r="G199" s="156" t="str">
        <f ca="1">IF('C10 Entry Sheet'!$BS214="N"," ",CELL("contents",'C10 Entry Sheet'!$A214))</f>
        <v xml:space="preserve"> </v>
      </c>
      <c r="H199" s="157" t="str">
        <f ca="1">IF(($G199=" ")," ",VLOOKUP($G199,'C10 Entry Sheet'!$A$16:$K$1015,2,FALSE))</f>
        <v xml:space="preserve"> </v>
      </c>
      <c r="I199" s="157" t="str">
        <f ca="1">IF(($G199=" ")," ",VLOOKUP($G199,'C10 Entry Sheet'!$A$16:$K$1015,3,FALSE))</f>
        <v xml:space="preserve"> </v>
      </c>
      <c r="J199" s="153" t="str">
        <f ca="1">IF('C10 Entry Sheet'!$BS214="N"," ",CELL("contents",'C10 Entry Sheet'!$A214))</f>
        <v xml:space="preserve"> </v>
      </c>
      <c r="K199" s="158" t="str">
        <f ca="1">IF(($G199=" ")," ",VLOOKUP($G199,'C10 Entry Sheet'!$A$16:$K$1015,8,FALSE))</f>
        <v xml:space="preserve"> </v>
      </c>
      <c r="L199" s="110" t="str">
        <f ca="1">IF(($G199=" ")," ",(VLOOKUP($G199,'C10 Entry Sheet'!$A$16:$K$1015,11,FALSE)*100))</f>
        <v xml:space="preserve"> </v>
      </c>
      <c r="M199" s="159" t="str">
        <f ca="1">IF(($G199=" ")," ",VLOOKUP($G199,'C10 Entry Sheet'!$A$16:$K$1015,6,FALSE))</f>
        <v xml:space="preserve"> </v>
      </c>
      <c r="N199" s="159" t="str">
        <f ca="1">IF(($G199=" ")," ",VLOOKUP($G199,'C10 Entry Sheet'!$A$16:$K$1015,5,FALSE))</f>
        <v xml:space="preserve"> </v>
      </c>
    </row>
    <row r="200" spans="1:14">
      <c r="A200" s="153" t="str">
        <f>IF('C10 Entry Sheet'!$BS215="N"," ","R")</f>
        <v xml:space="preserve"> </v>
      </c>
      <c r="B200" s="153" t="str">
        <f>IF('C10 Entry Sheet'!$BS215="N"," ","00000000")</f>
        <v xml:space="preserve"> </v>
      </c>
      <c r="C200" s="154" t="str">
        <f ca="1">IF('C10 Entry Sheet'!$BS215="N"," ",CELL("contents",'C10 Entry Sheet'!$AH$10))</f>
        <v xml:space="preserve"> </v>
      </c>
      <c r="D200" s="153" t="str">
        <f ca="1">IF('C10 Entry Sheet'!$BS215="N"," ","000"&amp;IF(LEN('C10 Entry Sheet'!$C$5)&lt;=6,"000",REPT("0",3-(LEN('C10 Entry Sheet'!$C$5)-6))&amp;LEFT(CELL("contents",'C10 Entry Sheet'!$C$5),LEN('C10 Entry Sheet'!$C$5)-6)))</f>
        <v xml:space="preserve"> </v>
      </c>
      <c r="E200" s="155" t="str">
        <f ca="1">IF('C10 Entry Sheet'!$BS215="N"," ",IF(LEN('C10 Entry Sheet'!$C$5)&lt;=6,CELL("contents",'C10 Entry Sheet'!$C$5),RIGHT(CELL("contents",'C10 Entry Sheet'!$C$5),6)))</f>
        <v xml:space="preserve"> </v>
      </c>
      <c r="F200" s="153" t="str">
        <f>IF('C10 Entry Sheet'!$BS215="N"," ","0")</f>
        <v xml:space="preserve"> </v>
      </c>
      <c r="G200" s="156" t="str">
        <f ca="1">IF('C10 Entry Sheet'!$BS215="N"," ",CELL("contents",'C10 Entry Sheet'!$A215))</f>
        <v xml:space="preserve"> </v>
      </c>
      <c r="H200" s="157" t="str">
        <f ca="1">IF(($G200=" ")," ",VLOOKUP($G200,'C10 Entry Sheet'!$A$16:$K$1015,2,FALSE))</f>
        <v xml:space="preserve"> </v>
      </c>
      <c r="I200" s="157" t="str">
        <f ca="1">IF(($G200=" ")," ",VLOOKUP($G200,'C10 Entry Sheet'!$A$16:$K$1015,3,FALSE))</f>
        <v xml:space="preserve"> </v>
      </c>
      <c r="J200" s="153" t="str">
        <f ca="1">IF('C10 Entry Sheet'!$BS215="N"," ",CELL("contents",'C10 Entry Sheet'!$A215))</f>
        <v xml:space="preserve"> </v>
      </c>
      <c r="K200" s="158" t="str">
        <f ca="1">IF(($G200=" ")," ",VLOOKUP($G200,'C10 Entry Sheet'!$A$16:$K$1015,8,FALSE))</f>
        <v xml:space="preserve"> </v>
      </c>
      <c r="L200" s="110" t="str">
        <f ca="1">IF(($G200=" ")," ",(VLOOKUP($G200,'C10 Entry Sheet'!$A$16:$K$1015,11,FALSE)*100))</f>
        <v xml:space="preserve"> </v>
      </c>
      <c r="M200" s="159" t="str">
        <f ca="1">IF(($G200=" ")," ",VLOOKUP($G200,'C10 Entry Sheet'!$A$16:$K$1015,6,FALSE))</f>
        <v xml:space="preserve"> </v>
      </c>
      <c r="N200" s="159" t="str">
        <f ca="1">IF(($G200=" ")," ",VLOOKUP($G200,'C10 Entry Sheet'!$A$16:$K$1015,5,FALSE))</f>
        <v xml:space="preserve"> </v>
      </c>
    </row>
    <row r="201" spans="1:14">
      <c r="A201" s="153" t="str">
        <f>IF('C10 Entry Sheet'!$BS216="N"," ","R")</f>
        <v xml:space="preserve"> </v>
      </c>
      <c r="B201" s="153" t="str">
        <f>IF('C10 Entry Sheet'!$BS216="N"," ","00000000")</f>
        <v xml:space="preserve"> </v>
      </c>
      <c r="C201" s="154" t="str">
        <f ca="1">IF('C10 Entry Sheet'!$BS216="N"," ",CELL("contents",'C10 Entry Sheet'!$AH$10))</f>
        <v xml:space="preserve"> </v>
      </c>
      <c r="D201" s="153" t="str">
        <f ca="1">IF('C10 Entry Sheet'!$BS216="N"," ","000"&amp;IF(LEN('C10 Entry Sheet'!$C$5)&lt;=6,"000",REPT("0",3-(LEN('C10 Entry Sheet'!$C$5)-6))&amp;LEFT(CELL("contents",'C10 Entry Sheet'!$C$5),LEN('C10 Entry Sheet'!$C$5)-6)))</f>
        <v xml:space="preserve"> </v>
      </c>
      <c r="E201" s="155" t="str">
        <f ca="1">IF('C10 Entry Sheet'!$BS216="N"," ",IF(LEN('C10 Entry Sheet'!$C$5)&lt;=6,CELL("contents",'C10 Entry Sheet'!$C$5),RIGHT(CELL("contents",'C10 Entry Sheet'!$C$5),6)))</f>
        <v xml:space="preserve"> </v>
      </c>
      <c r="F201" s="153" t="str">
        <f>IF('C10 Entry Sheet'!$BS216="N"," ","0")</f>
        <v xml:space="preserve"> </v>
      </c>
      <c r="G201" s="156" t="str">
        <f ca="1">IF('C10 Entry Sheet'!$BS216="N"," ",CELL("contents",'C10 Entry Sheet'!$A216))</f>
        <v xml:space="preserve"> </v>
      </c>
      <c r="H201" s="157" t="str">
        <f ca="1">IF(($G201=" ")," ",VLOOKUP($G201,'C10 Entry Sheet'!$A$16:$K$1015,2,FALSE))</f>
        <v xml:space="preserve"> </v>
      </c>
      <c r="I201" s="157" t="str">
        <f ca="1">IF(($G201=" ")," ",VLOOKUP($G201,'C10 Entry Sheet'!$A$16:$K$1015,3,FALSE))</f>
        <v xml:space="preserve"> </v>
      </c>
      <c r="J201" s="153" t="str">
        <f ca="1">IF('C10 Entry Sheet'!$BS216="N"," ",CELL("contents",'C10 Entry Sheet'!$A216))</f>
        <v xml:space="preserve"> </v>
      </c>
      <c r="K201" s="158" t="str">
        <f ca="1">IF(($G201=" ")," ",VLOOKUP($G201,'C10 Entry Sheet'!$A$16:$K$1015,8,FALSE))</f>
        <v xml:space="preserve"> </v>
      </c>
      <c r="L201" s="110" t="str">
        <f ca="1">IF(($G201=" ")," ",(VLOOKUP($G201,'C10 Entry Sheet'!$A$16:$K$1015,11,FALSE)*100))</f>
        <v xml:space="preserve"> </v>
      </c>
      <c r="M201" s="159" t="str">
        <f ca="1">IF(($G201=" ")," ",VLOOKUP($G201,'C10 Entry Sheet'!$A$16:$K$1015,6,FALSE))</f>
        <v xml:space="preserve"> </v>
      </c>
      <c r="N201" s="159" t="str">
        <f ca="1">IF(($G201=" ")," ",VLOOKUP($G201,'C10 Entry Sheet'!$A$16:$K$1015,5,FALSE))</f>
        <v xml:space="preserve"> </v>
      </c>
    </row>
    <row r="202" spans="1:14">
      <c r="A202" s="153" t="str">
        <f>IF('C10 Entry Sheet'!$BS217="N"," ","R")</f>
        <v xml:space="preserve"> </v>
      </c>
      <c r="B202" s="153" t="str">
        <f>IF('C10 Entry Sheet'!$BS217="N"," ","00000000")</f>
        <v xml:space="preserve"> </v>
      </c>
      <c r="C202" s="154" t="str">
        <f ca="1">IF('C10 Entry Sheet'!$BS217="N"," ",CELL("contents",'C10 Entry Sheet'!$AH$10))</f>
        <v xml:space="preserve"> </v>
      </c>
      <c r="D202" s="153" t="str">
        <f ca="1">IF('C10 Entry Sheet'!$BS217="N"," ","000"&amp;IF(LEN('C10 Entry Sheet'!$C$5)&lt;=6,"000",REPT("0",3-(LEN('C10 Entry Sheet'!$C$5)-6))&amp;LEFT(CELL("contents",'C10 Entry Sheet'!$C$5),LEN('C10 Entry Sheet'!$C$5)-6)))</f>
        <v xml:space="preserve"> </v>
      </c>
      <c r="E202" s="155" t="str">
        <f ca="1">IF('C10 Entry Sheet'!$BS217="N"," ",IF(LEN('C10 Entry Sheet'!$C$5)&lt;=6,CELL("contents",'C10 Entry Sheet'!$C$5),RIGHT(CELL("contents",'C10 Entry Sheet'!$C$5),6)))</f>
        <v xml:space="preserve"> </v>
      </c>
      <c r="F202" s="153" t="str">
        <f>IF('C10 Entry Sheet'!$BS217="N"," ","0")</f>
        <v xml:space="preserve"> </v>
      </c>
      <c r="G202" s="156" t="str">
        <f ca="1">IF('C10 Entry Sheet'!$BS217="N"," ",CELL("contents",'C10 Entry Sheet'!$A217))</f>
        <v xml:space="preserve"> </v>
      </c>
      <c r="H202" s="157" t="str">
        <f ca="1">IF(($G202=" ")," ",VLOOKUP($G202,'C10 Entry Sheet'!$A$16:$K$1015,2,FALSE))</f>
        <v xml:space="preserve"> </v>
      </c>
      <c r="I202" s="157" t="str">
        <f ca="1">IF(($G202=" ")," ",VLOOKUP($G202,'C10 Entry Sheet'!$A$16:$K$1015,3,FALSE))</f>
        <v xml:space="preserve"> </v>
      </c>
      <c r="J202" s="153" t="str">
        <f ca="1">IF('C10 Entry Sheet'!$BS217="N"," ",CELL("contents",'C10 Entry Sheet'!$A217))</f>
        <v xml:space="preserve"> </v>
      </c>
      <c r="K202" s="158" t="str">
        <f ca="1">IF(($G202=" ")," ",VLOOKUP($G202,'C10 Entry Sheet'!$A$16:$K$1015,8,FALSE))</f>
        <v xml:space="preserve"> </v>
      </c>
      <c r="L202" s="110" t="str">
        <f ca="1">IF(($G202=" ")," ",(VLOOKUP($G202,'C10 Entry Sheet'!$A$16:$K$1015,11,FALSE)*100))</f>
        <v xml:space="preserve"> </v>
      </c>
      <c r="M202" s="159" t="str">
        <f ca="1">IF(($G202=" ")," ",VLOOKUP($G202,'C10 Entry Sheet'!$A$16:$K$1015,6,FALSE))</f>
        <v xml:space="preserve"> </v>
      </c>
      <c r="N202" s="159" t="str">
        <f ca="1">IF(($G202=" ")," ",VLOOKUP($G202,'C10 Entry Sheet'!$A$16:$K$1015,5,FALSE))</f>
        <v xml:space="preserve"> </v>
      </c>
    </row>
    <row r="203" spans="1:14">
      <c r="A203" s="153" t="str">
        <f>IF('C10 Entry Sheet'!$BS218="N"," ","R")</f>
        <v xml:space="preserve"> </v>
      </c>
      <c r="B203" s="153" t="str">
        <f>IF('C10 Entry Sheet'!$BS218="N"," ","00000000")</f>
        <v xml:space="preserve"> </v>
      </c>
      <c r="C203" s="154" t="str">
        <f ca="1">IF('C10 Entry Sheet'!$BS218="N"," ",CELL("contents",'C10 Entry Sheet'!$AH$10))</f>
        <v xml:space="preserve"> </v>
      </c>
      <c r="D203" s="153" t="str">
        <f ca="1">IF('C10 Entry Sheet'!$BS218="N"," ","000"&amp;IF(LEN('C10 Entry Sheet'!$C$5)&lt;=6,"000",REPT("0",3-(LEN('C10 Entry Sheet'!$C$5)-6))&amp;LEFT(CELL("contents",'C10 Entry Sheet'!$C$5),LEN('C10 Entry Sheet'!$C$5)-6)))</f>
        <v xml:space="preserve"> </v>
      </c>
      <c r="E203" s="155" t="str">
        <f ca="1">IF('C10 Entry Sheet'!$BS218="N"," ",IF(LEN('C10 Entry Sheet'!$C$5)&lt;=6,CELL("contents",'C10 Entry Sheet'!$C$5),RIGHT(CELL("contents",'C10 Entry Sheet'!$C$5),6)))</f>
        <v xml:space="preserve"> </v>
      </c>
      <c r="F203" s="153" t="str">
        <f>IF('C10 Entry Sheet'!$BS218="N"," ","0")</f>
        <v xml:space="preserve"> </v>
      </c>
      <c r="G203" s="156" t="str">
        <f ca="1">IF('C10 Entry Sheet'!$BS218="N"," ",CELL("contents",'C10 Entry Sheet'!$A218))</f>
        <v xml:space="preserve"> </v>
      </c>
      <c r="H203" s="157" t="str">
        <f ca="1">IF(($G203=" ")," ",VLOOKUP($G203,'C10 Entry Sheet'!$A$16:$K$1015,2,FALSE))</f>
        <v xml:space="preserve"> </v>
      </c>
      <c r="I203" s="157" t="str">
        <f ca="1">IF(($G203=" ")," ",VLOOKUP($G203,'C10 Entry Sheet'!$A$16:$K$1015,3,FALSE))</f>
        <v xml:space="preserve"> </v>
      </c>
      <c r="J203" s="153" t="str">
        <f ca="1">IF('C10 Entry Sheet'!$BS218="N"," ",CELL("contents",'C10 Entry Sheet'!$A218))</f>
        <v xml:space="preserve"> </v>
      </c>
      <c r="K203" s="158" t="str">
        <f ca="1">IF(($G203=" ")," ",VLOOKUP($G203,'C10 Entry Sheet'!$A$16:$K$1015,8,FALSE))</f>
        <v xml:space="preserve"> </v>
      </c>
      <c r="L203" s="110" t="str">
        <f ca="1">IF(($G203=" ")," ",(VLOOKUP($G203,'C10 Entry Sheet'!$A$16:$K$1015,11,FALSE)*100))</f>
        <v xml:space="preserve"> </v>
      </c>
      <c r="M203" s="159" t="str">
        <f ca="1">IF(($G203=" ")," ",VLOOKUP($G203,'C10 Entry Sheet'!$A$16:$K$1015,6,FALSE))</f>
        <v xml:space="preserve"> </v>
      </c>
      <c r="N203" s="159" t="str">
        <f ca="1">IF(($G203=" ")," ",VLOOKUP($G203,'C10 Entry Sheet'!$A$16:$K$1015,5,FALSE))</f>
        <v xml:space="preserve"> </v>
      </c>
    </row>
    <row r="204" spans="1:14">
      <c r="A204" s="153" t="str">
        <f>IF('C10 Entry Sheet'!$BS219="N"," ","R")</f>
        <v xml:space="preserve"> </v>
      </c>
      <c r="B204" s="153" t="str">
        <f>IF('C10 Entry Sheet'!$BS219="N"," ","00000000")</f>
        <v xml:space="preserve"> </v>
      </c>
      <c r="C204" s="154" t="str">
        <f ca="1">IF('C10 Entry Sheet'!$BS219="N"," ",CELL("contents",'C10 Entry Sheet'!$AH$10))</f>
        <v xml:space="preserve"> </v>
      </c>
      <c r="D204" s="153" t="str">
        <f ca="1">IF('C10 Entry Sheet'!$BS219="N"," ","000"&amp;IF(LEN('C10 Entry Sheet'!$C$5)&lt;=6,"000",REPT("0",3-(LEN('C10 Entry Sheet'!$C$5)-6))&amp;LEFT(CELL("contents",'C10 Entry Sheet'!$C$5),LEN('C10 Entry Sheet'!$C$5)-6)))</f>
        <v xml:space="preserve"> </v>
      </c>
      <c r="E204" s="155" t="str">
        <f ca="1">IF('C10 Entry Sheet'!$BS219="N"," ",IF(LEN('C10 Entry Sheet'!$C$5)&lt;=6,CELL("contents",'C10 Entry Sheet'!$C$5),RIGHT(CELL("contents",'C10 Entry Sheet'!$C$5),6)))</f>
        <v xml:space="preserve"> </v>
      </c>
      <c r="F204" s="153" t="str">
        <f>IF('C10 Entry Sheet'!$BS219="N"," ","0")</f>
        <v xml:space="preserve"> </v>
      </c>
      <c r="G204" s="156" t="str">
        <f ca="1">IF('C10 Entry Sheet'!$BS219="N"," ",CELL("contents",'C10 Entry Sheet'!$A219))</f>
        <v xml:space="preserve"> </v>
      </c>
      <c r="H204" s="157" t="str">
        <f ca="1">IF(($G204=" ")," ",VLOOKUP($G204,'C10 Entry Sheet'!$A$16:$K$1015,2,FALSE))</f>
        <v xml:space="preserve"> </v>
      </c>
      <c r="I204" s="157" t="str">
        <f ca="1">IF(($G204=" ")," ",VLOOKUP($G204,'C10 Entry Sheet'!$A$16:$K$1015,3,FALSE))</f>
        <v xml:space="preserve"> </v>
      </c>
      <c r="J204" s="153" t="str">
        <f ca="1">IF('C10 Entry Sheet'!$BS219="N"," ",CELL("contents",'C10 Entry Sheet'!$A219))</f>
        <v xml:space="preserve"> </v>
      </c>
      <c r="K204" s="158" t="str">
        <f ca="1">IF(($G204=" ")," ",VLOOKUP($G204,'C10 Entry Sheet'!$A$16:$K$1015,8,FALSE))</f>
        <v xml:space="preserve"> </v>
      </c>
      <c r="L204" s="110" t="str">
        <f ca="1">IF(($G204=" ")," ",(VLOOKUP($G204,'C10 Entry Sheet'!$A$16:$K$1015,11,FALSE)*100))</f>
        <v xml:space="preserve"> </v>
      </c>
      <c r="M204" s="159" t="str">
        <f ca="1">IF(($G204=" ")," ",VLOOKUP($G204,'C10 Entry Sheet'!$A$16:$K$1015,6,FALSE))</f>
        <v xml:space="preserve"> </v>
      </c>
      <c r="N204" s="159" t="str">
        <f ca="1">IF(($G204=" ")," ",VLOOKUP($G204,'C10 Entry Sheet'!$A$16:$K$1015,5,FALSE))</f>
        <v xml:space="preserve"> </v>
      </c>
    </row>
    <row r="205" spans="1:14">
      <c r="A205" s="153" t="str">
        <f>IF('C10 Entry Sheet'!$BS220="N"," ","R")</f>
        <v xml:space="preserve"> </v>
      </c>
      <c r="B205" s="153" t="str">
        <f>IF('C10 Entry Sheet'!$BS220="N"," ","00000000")</f>
        <v xml:space="preserve"> </v>
      </c>
      <c r="C205" s="154" t="str">
        <f ca="1">IF('C10 Entry Sheet'!$BS220="N"," ",CELL("contents",'C10 Entry Sheet'!$AH$10))</f>
        <v xml:space="preserve"> </v>
      </c>
      <c r="D205" s="153" t="str">
        <f ca="1">IF('C10 Entry Sheet'!$BS220="N"," ","000"&amp;IF(LEN('C10 Entry Sheet'!$C$5)&lt;=6,"000",REPT("0",3-(LEN('C10 Entry Sheet'!$C$5)-6))&amp;LEFT(CELL("contents",'C10 Entry Sheet'!$C$5),LEN('C10 Entry Sheet'!$C$5)-6)))</f>
        <v xml:space="preserve"> </v>
      </c>
      <c r="E205" s="155" t="str">
        <f ca="1">IF('C10 Entry Sheet'!$BS220="N"," ",IF(LEN('C10 Entry Sheet'!$C$5)&lt;=6,CELL("contents",'C10 Entry Sheet'!$C$5),RIGHT(CELL("contents",'C10 Entry Sheet'!$C$5),6)))</f>
        <v xml:space="preserve"> </v>
      </c>
      <c r="F205" s="153" t="str">
        <f>IF('C10 Entry Sheet'!$BS220="N"," ","0")</f>
        <v xml:space="preserve"> </v>
      </c>
      <c r="G205" s="156" t="str">
        <f ca="1">IF('C10 Entry Sheet'!$BS220="N"," ",CELL("contents",'C10 Entry Sheet'!$A220))</f>
        <v xml:space="preserve"> </v>
      </c>
      <c r="H205" s="157" t="str">
        <f ca="1">IF(($G205=" ")," ",VLOOKUP($G205,'C10 Entry Sheet'!$A$16:$K$1015,2,FALSE))</f>
        <v xml:space="preserve"> </v>
      </c>
      <c r="I205" s="157" t="str">
        <f ca="1">IF(($G205=" ")," ",VLOOKUP($G205,'C10 Entry Sheet'!$A$16:$K$1015,3,FALSE))</f>
        <v xml:space="preserve"> </v>
      </c>
      <c r="J205" s="153" t="str">
        <f ca="1">IF('C10 Entry Sheet'!$BS220="N"," ",CELL("contents",'C10 Entry Sheet'!$A220))</f>
        <v xml:space="preserve"> </v>
      </c>
      <c r="K205" s="158" t="str">
        <f ca="1">IF(($G205=" ")," ",VLOOKUP($G205,'C10 Entry Sheet'!$A$16:$K$1015,8,FALSE))</f>
        <v xml:space="preserve"> </v>
      </c>
      <c r="L205" s="110" t="str">
        <f ca="1">IF(($G205=" ")," ",(VLOOKUP($G205,'C10 Entry Sheet'!$A$16:$K$1015,11,FALSE)*100))</f>
        <v xml:space="preserve"> </v>
      </c>
      <c r="M205" s="159" t="str">
        <f ca="1">IF(($G205=" ")," ",VLOOKUP($G205,'C10 Entry Sheet'!$A$16:$K$1015,6,FALSE))</f>
        <v xml:space="preserve"> </v>
      </c>
      <c r="N205" s="159" t="str">
        <f ca="1">IF(($G205=" ")," ",VLOOKUP($G205,'C10 Entry Sheet'!$A$16:$K$1015,5,FALSE))</f>
        <v xml:space="preserve"> </v>
      </c>
    </row>
    <row r="206" spans="1:14">
      <c r="A206" s="153" t="str">
        <f>IF('C10 Entry Sheet'!$BS221="N"," ","R")</f>
        <v xml:space="preserve"> </v>
      </c>
      <c r="B206" s="153" t="str">
        <f>IF('C10 Entry Sheet'!$BS221="N"," ","00000000")</f>
        <v xml:space="preserve"> </v>
      </c>
      <c r="C206" s="154" t="str">
        <f ca="1">IF('C10 Entry Sheet'!$BS221="N"," ",CELL("contents",'C10 Entry Sheet'!$AH$10))</f>
        <v xml:space="preserve"> </v>
      </c>
      <c r="D206" s="153" t="str">
        <f ca="1">IF('C10 Entry Sheet'!$BS221="N"," ","000"&amp;IF(LEN('C10 Entry Sheet'!$C$5)&lt;=6,"000",REPT("0",3-(LEN('C10 Entry Sheet'!$C$5)-6))&amp;LEFT(CELL("contents",'C10 Entry Sheet'!$C$5),LEN('C10 Entry Sheet'!$C$5)-6)))</f>
        <v xml:space="preserve"> </v>
      </c>
      <c r="E206" s="155" t="str">
        <f ca="1">IF('C10 Entry Sheet'!$BS221="N"," ",IF(LEN('C10 Entry Sheet'!$C$5)&lt;=6,CELL("contents",'C10 Entry Sheet'!$C$5),RIGHT(CELL("contents",'C10 Entry Sheet'!$C$5),6)))</f>
        <v xml:space="preserve"> </v>
      </c>
      <c r="F206" s="153" t="str">
        <f>IF('C10 Entry Sheet'!$BS221="N"," ","0")</f>
        <v xml:space="preserve"> </v>
      </c>
      <c r="G206" s="156" t="str">
        <f ca="1">IF('C10 Entry Sheet'!$BS221="N"," ",CELL("contents",'C10 Entry Sheet'!$A221))</f>
        <v xml:space="preserve"> </v>
      </c>
      <c r="H206" s="157" t="str">
        <f ca="1">IF(($G206=" ")," ",VLOOKUP($G206,'C10 Entry Sheet'!$A$16:$K$1015,2,FALSE))</f>
        <v xml:space="preserve"> </v>
      </c>
      <c r="I206" s="157" t="str">
        <f ca="1">IF(($G206=" ")," ",VLOOKUP($G206,'C10 Entry Sheet'!$A$16:$K$1015,3,FALSE))</f>
        <v xml:space="preserve"> </v>
      </c>
      <c r="J206" s="153" t="str">
        <f ca="1">IF('C10 Entry Sheet'!$BS221="N"," ",CELL("contents",'C10 Entry Sheet'!$A221))</f>
        <v xml:space="preserve"> </v>
      </c>
      <c r="K206" s="158" t="str">
        <f ca="1">IF(($G206=" ")," ",VLOOKUP($G206,'C10 Entry Sheet'!$A$16:$K$1015,8,FALSE))</f>
        <v xml:space="preserve"> </v>
      </c>
      <c r="L206" s="110" t="str">
        <f ca="1">IF(($G206=" ")," ",(VLOOKUP($G206,'C10 Entry Sheet'!$A$16:$K$1015,11,FALSE)*100))</f>
        <v xml:space="preserve"> </v>
      </c>
      <c r="M206" s="159" t="str">
        <f ca="1">IF(($G206=" ")," ",VLOOKUP($G206,'C10 Entry Sheet'!$A$16:$K$1015,6,FALSE))</f>
        <v xml:space="preserve"> </v>
      </c>
      <c r="N206" s="159" t="str">
        <f ca="1">IF(($G206=" ")," ",VLOOKUP($G206,'C10 Entry Sheet'!$A$16:$K$1015,5,FALSE))</f>
        <v xml:space="preserve"> </v>
      </c>
    </row>
    <row r="207" spans="1:14">
      <c r="A207" s="153" t="str">
        <f>IF('C10 Entry Sheet'!$BS222="N"," ","R")</f>
        <v xml:space="preserve"> </v>
      </c>
      <c r="B207" s="153" t="str">
        <f>IF('C10 Entry Sheet'!$BS222="N"," ","00000000")</f>
        <v xml:space="preserve"> </v>
      </c>
      <c r="C207" s="154" t="str">
        <f ca="1">IF('C10 Entry Sheet'!$BS222="N"," ",CELL("contents",'C10 Entry Sheet'!$AH$10))</f>
        <v xml:space="preserve"> </v>
      </c>
      <c r="D207" s="153" t="str">
        <f ca="1">IF('C10 Entry Sheet'!$BS222="N"," ","000"&amp;IF(LEN('C10 Entry Sheet'!$C$5)&lt;=6,"000",REPT("0",3-(LEN('C10 Entry Sheet'!$C$5)-6))&amp;LEFT(CELL("contents",'C10 Entry Sheet'!$C$5),LEN('C10 Entry Sheet'!$C$5)-6)))</f>
        <v xml:space="preserve"> </v>
      </c>
      <c r="E207" s="155" t="str">
        <f ca="1">IF('C10 Entry Sheet'!$BS222="N"," ",IF(LEN('C10 Entry Sheet'!$C$5)&lt;=6,CELL("contents",'C10 Entry Sheet'!$C$5),RIGHT(CELL("contents",'C10 Entry Sheet'!$C$5),6)))</f>
        <v xml:space="preserve"> </v>
      </c>
      <c r="F207" s="153" t="str">
        <f>IF('C10 Entry Sheet'!$BS222="N"," ","0")</f>
        <v xml:space="preserve"> </v>
      </c>
      <c r="G207" s="156" t="str">
        <f ca="1">IF('C10 Entry Sheet'!$BS222="N"," ",CELL("contents",'C10 Entry Sheet'!$A222))</f>
        <v xml:space="preserve"> </v>
      </c>
      <c r="H207" s="157" t="str">
        <f ca="1">IF(($G207=" ")," ",VLOOKUP($G207,'C10 Entry Sheet'!$A$16:$K$1015,2,FALSE))</f>
        <v xml:space="preserve"> </v>
      </c>
      <c r="I207" s="157" t="str">
        <f ca="1">IF(($G207=" ")," ",VLOOKUP($G207,'C10 Entry Sheet'!$A$16:$K$1015,3,FALSE))</f>
        <v xml:space="preserve"> </v>
      </c>
      <c r="J207" s="153" t="str">
        <f ca="1">IF('C10 Entry Sheet'!$BS222="N"," ",CELL("contents",'C10 Entry Sheet'!$A222))</f>
        <v xml:space="preserve"> </v>
      </c>
      <c r="K207" s="158" t="str">
        <f ca="1">IF(($G207=" ")," ",VLOOKUP($G207,'C10 Entry Sheet'!$A$16:$K$1015,8,FALSE))</f>
        <v xml:space="preserve"> </v>
      </c>
      <c r="L207" s="110" t="str">
        <f ca="1">IF(($G207=" ")," ",(VLOOKUP($G207,'C10 Entry Sheet'!$A$16:$K$1015,11,FALSE)*100))</f>
        <v xml:space="preserve"> </v>
      </c>
      <c r="M207" s="159" t="str">
        <f ca="1">IF(($G207=" ")," ",VLOOKUP($G207,'C10 Entry Sheet'!$A$16:$K$1015,6,FALSE))</f>
        <v xml:space="preserve"> </v>
      </c>
      <c r="N207" s="159" t="str">
        <f ca="1">IF(($G207=" ")," ",VLOOKUP($G207,'C10 Entry Sheet'!$A$16:$K$1015,5,FALSE))</f>
        <v xml:space="preserve"> </v>
      </c>
    </row>
    <row r="208" spans="1:14">
      <c r="A208" s="153" t="str">
        <f>IF('C10 Entry Sheet'!$BS223="N"," ","R")</f>
        <v xml:space="preserve"> </v>
      </c>
      <c r="B208" s="153" t="str">
        <f>IF('C10 Entry Sheet'!$BS223="N"," ","00000000")</f>
        <v xml:space="preserve"> </v>
      </c>
      <c r="C208" s="154" t="str">
        <f ca="1">IF('C10 Entry Sheet'!$BS223="N"," ",CELL("contents",'C10 Entry Sheet'!$AH$10))</f>
        <v xml:space="preserve"> </v>
      </c>
      <c r="D208" s="153" t="str">
        <f ca="1">IF('C10 Entry Sheet'!$BS223="N"," ","000"&amp;IF(LEN('C10 Entry Sheet'!$C$5)&lt;=6,"000",REPT("0",3-(LEN('C10 Entry Sheet'!$C$5)-6))&amp;LEFT(CELL("contents",'C10 Entry Sheet'!$C$5),LEN('C10 Entry Sheet'!$C$5)-6)))</f>
        <v xml:space="preserve"> </v>
      </c>
      <c r="E208" s="155" t="str">
        <f ca="1">IF('C10 Entry Sheet'!$BS223="N"," ",IF(LEN('C10 Entry Sheet'!$C$5)&lt;=6,CELL("contents",'C10 Entry Sheet'!$C$5),RIGHT(CELL("contents",'C10 Entry Sheet'!$C$5),6)))</f>
        <v xml:space="preserve"> </v>
      </c>
      <c r="F208" s="153" t="str">
        <f>IF('C10 Entry Sheet'!$BS223="N"," ","0")</f>
        <v xml:space="preserve"> </v>
      </c>
      <c r="G208" s="156" t="str">
        <f ca="1">IF('C10 Entry Sheet'!$BS223="N"," ",CELL("contents",'C10 Entry Sheet'!$A223))</f>
        <v xml:space="preserve"> </v>
      </c>
      <c r="H208" s="157" t="str">
        <f ca="1">IF(($G208=" ")," ",VLOOKUP($G208,'C10 Entry Sheet'!$A$16:$K$1015,2,FALSE))</f>
        <v xml:space="preserve"> </v>
      </c>
      <c r="I208" s="157" t="str">
        <f ca="1">IF(($G208=" ")," ",VLOOKUP($G208,'C10 Entry Sheet'!$A$16:$K$1015,3,FALSE))</f>
        <v xml:space="preserve"> </v>
      </c>
      <c r="J208" s="153" t="str">
        <f ca="1">IF('C10 Entry Sheet'!$BS223="N"," ",CELL("contents",'C10 Entry Sheet'!$A223))</f>
        <v xml:space="preserve"> </v>
      </c>
      <c r="K208" s="158" t="str">
        <f ca="1">IF(($G208=" ")," ",VLOOKUP($G208,'C10 Entry Sheet'!$A$16:$K$1015,8,FALSE))</f>
        <v xml:space="preserve"> </v>
      </c>
      <c r="L208" s="110" t="str">
        <f ca="1">IF(($G208=" ")," ",(VLOOKUP($G208,'C10 Entry Sheet'!$A$16:$K$1015,11,FALSE)*100))</f>
        <v xml:space="preserve"> </v>
      </c>
      <c r="M208" s="159" t="str">
        <f ca="1">IF(($G208=" ")," ",VLOOKUP($G208,'C10 Entry Sheet'!$A$16:$K$1015,6,FALSE))</f>
        <v xml:space="preserve"> </v>
      </c>
      <c r="N208" s="159" t="str">
        <f ca="1">IF(($G208=" ")," ",VLOOKUP($G208,'C10 Entry Sheet'!$A$16:$K$1015,5,FALSE))</f>
        <v xml:space="preserve"> </v>
      </c>
    </row>
    <row r="209" spans="1:14">
      <c r="A209" s="153" t="str">
        <f>IF('C10 Entry Sheet'!$BS224="N"," ","R")</f>
        <v xml:space="preserve"> </v>
      </c>
      <c r="B209" s="153" t="str">
        <f>IF('C10 Entry Sheet'!$BS224="N"," ","00000000")</f>
        <v xml:space="preserve"> </v>
      </c>
      <c r="C209" s="154" t="str">
        <f ca="1">IF('C10 Entry Sheet'!$BS224="N"," ",CELL("contents",'C10 Entry Sheet'!$AH$10))</f>
        <v xml:space="preserve"> </v>
      </c>
      <c r="D209" s="153" t="str">
        <f ca="1">IF('C10 Entry Sheet'!$BS224="N"," ","000"&amp;IF(LEN('C10 Entry Sheet'!$C$5)&lt;=6,"000",REPT("0",3-(LEN('C10 Entry Sheet'!$C$5)-6))&amp;LEFT(CELL("contents",'C10 Entry Sheet'!$C$5),LEN('C10 Entry Sheet'!$C$5)-6)))</f>
        <v xml:space="preserve"> </v>
      </c>
      <c r="E209" s="155" t="str">
        <f ca="1">IF('C10 Entry Sheet'!$BS224="N"," ",IF(LEN('C10 Entry Sheet'!$C$5)&lt;=6,CELL("contents",'C10 Entry Sheet'!$C$5),RIGHT(CELL("contents",'C10 Entry Sheet'!$C$5),6)))</f>
        <v xml:space="preserve"> </v>
      </c>
      <c r="F209" s="153" t="str">
        <f>IF('C10 Entry Sheet'!$BS224="N"," ","0")</f>
        <v xml:space="preserve"> </v>
      </c>
      <c r="G209" s="156" t="str">
        <f ca="1">IF('C10 Entry Sheet'!$BS224="N"," ",CELL("contents",'C10 Entry Sheet'!$A224))</f>
        <v xml:space="preserve"> </v>
      </c>
      <c r="H209" s="157" t="str">
        <f ca="1">IF(($G209=" ")," ",VLOOKUP($G209,'C10 Entry Sheet'!$A$16:$K$1015,2,FALSE))</f>
        <v xml:space="preserve"> </v>
      </c>
      <c r="I209" s="157" t="str">
        <f ca="1">IF(($G209=" ")," ",VLOOKUP($G209,'C10 Entry Sheet'!$A$16:$K$1015,3,FALSE))</f>
        <v xml:space="preserve"> </v>
      </c>
      <c r="J209" s="153" t="str">
        <f ca="1">IF('C10 Entry Sheet'!$BS224="N"," ",CELL("contents",'C10 Entry Sheet'!$A224))</f>
        <v xml:space="preserve"> </v>
      </c>
      <c r="K209" s="158" t="str">
        <f ca="1">IF(($G209=" ")," ",VLOOKUP($G209,'C10 Entry Sheet'!$A$16:$K$1015,8,FALSE))</f>
        <v xml:space="preserve"> </v>
      </c>
      <c r="L209" s="110" t="str">
        <f ca="1">IF(($G209=" ")," ",(VLOOKUP($G209,'C10 Entry Sheet'!$A$16:$K$1015,11,FALSE)*100))</f>
        <v xml:space="preserve"> </v>
      </c>
      <c r="M209" s="159" t="str">
        <f ca="1">IF(($G209=" ")," ",VLOOKUP($G209,'C10 Entry Sheet'!$A$16:$K$1015,6,FALSE))</f>
        <v xml:space="preserve"> </v>
      </c>
      <c r="N209" s="159" t="str">
        <f ca="1">IF(($G209=" ")," ",VLOOKUP($G209,'C10 Entry Sheet'!$A$16:$K$1015,5,FALSE))</f>
        <v xml:space="preserve"> </v>
      </c>
    </row>
    <row r="210" spans="1:14">
      <c r="A210" s="153" t="str">
        <f>IF('C10 Entry Sheet'!$BS225="N"," ","R")</f>
        <v xml:space="preserve"> </v>
      </c>
      <c r="B210" s="153" t="str">
        <f>IF('C10 Entry Sheet'!$BS225="N"," ","00000000")</f>
        <v xml:space="preserve"> </v>
      </c>
      <c r="C210" s="154" t="str">
        <f ca="1">IF('C10 Entry Sheet'!$BS225="N"," ",CELL("contents",'C10 Entry Sheet'!$AH$10))</f>
        <v xml:space="preserve"> </v>
      </c>
      <c r="D210" s="153" t="str">
        <f ca="1">IF('C10 Entry Sheet'!$BS225="N"," ","000"&amp;IF(LEN('C10 Entry Sheet'!$C$5)&lt;=6,"000",REPT("0",3-(LEN('C10 Entry Sheet'!$C$5)-6))&amp;LEFT(CELL("contents",'C10 Entry Sheet'!$C$5),LEN('C10 Entry Sheet'!$C$5)-6)))</f>
        <v xml:space="preserve"> </v>
      </c>
      <c r="E210" s="155" t="str">
        <f ca="1">IF('C10 Entry Sheet'!$BS225="N"," ",IF(LEN('C10 Entry Sheet'!$C$5)&lt;=6,CELL("contents",'C10 Entry Sheet'!$C$5),RIGHT(CELL("contents",'C10 Entry Sheet'!$C$5),6)))</f>
        <v xml:space="preserve"> </v>
      </c>
      <c r="F210" s="153" t="str">
        <f>IF('C10 Entry Sheet'!$BS225="N"," ","0")</f>
        <v xml:space="preserve"> </v>
      </c>
      <c r="G210" s="156" t="str">
        <f ca="1">IF('C10 Entry Sheet'!$BS225="N"," ",CELL("contents",'C10 Entry Sheet'!$A225))</f>
        <v xml:space="preserve"> </v>
      </c>
      <c r="H210" s="157" t="str">
        <f ca="1">IF(($G210=" ")," ",VLOOKUP($G210,'C10 Entry Sheet'!$A$16:$K$1015,2,FALSE))</f>
        <v xml:space="preserve"> </v>
      </c>
      <c r="I210" s="157" t="str">
        <f ca="1">IF(($G210=" ")," ",VLOOKUP($G210,'C10 Entry Sheet'!$A$16:$K$1015,3,FALSE))</f>
        <v xml:space="preserve"> </v>
      </c>
      <c r="J210" s="153" t="str">
        <f ca="1">IF('C10 Entry Sheet'!$BS225="N"," ",CELL("contents",'C10 Entry Sheet'!$A225))</f>
        <v xml:space="preserve"> </v>
      </c>
      <c r="K210" s="158" t="str">
        <f ca="1">IF(($G210=" ")," ",VLOOKUP($G210,'C10 Entry Sheet'!$A$16:$K$1015,8,FALSE))</f>
        <v xml:space="preserve"> </v>
      </c>
      <c r="L210" s="110" t="str">
        <f ca="1">IF(($G210=" ")," ",(VLOOKUP($G210,'C10 Entry Sheet'!$A$16:$K$1015,11,FALSE)*100))</f>
        <v xml:space="preserve"> </v>
      </c>
      <c r="M210" s="159" t="str">
        <f ca="1">IF(($G210=" ")," ",VLOOKUP($G210,'C10 Entry Sheet'!$A$16:$K$1015,6,FALSE))</f>
        <v xml:space="preserve"> </v>
      </c>
      <c r="N210" s="159" t="str">
        <f ca="1">IF(($G210=" ")," ",VLOOKUP($G210,'C10 Entry Sheet'!$A$16:$K$1015,5,FALSE))</f>
        <v xml:space="preserve"> </v>
      </c>
    </row>
    <row r="211" spans="1:14">
      <c r="A211" s="153" t="str">
        <f>IF('C10 Entry Sheet'!$BS226="N"," ","R")</f>
        <v xml:space="preserve"> </v>
      </c>
      <c r="B211" s="153" t="str">
        <f>IF('C10 Entry Sheet'!$BS226="N"," ","00000000")</f>
        <v xml:space="preserve"> </v>
      </c>
      <c r="C211" s="154" t="str">
        <f ca="1">IF('C10 Entry Sheet'!$BS226="N"," ",CELL("contents",'C10 Entry Sheet'!$AH$10))</f>
        <v xml:space="preserve"> </v>
      </c>
      <c r="D211" s="153" t="str">
        <f ca="1">IF('C10 Entry Sheet'!$BS226="N"," ","000"&amp;IF(LEN('C10 Entry Sheet'!$C$5)&lt;=6,"000",REPT("0",3-(LEN('C10 Entry Sheet'!$C$5)-6))&amp;LEFT(CELL("contents",'C10 Entry Sheet'!$C$5),LEN('C10 Entry Sheet'!$C$5)-6)))</f>
        <v xml:space="preserve"> </v>
      </c>
      <c r="E211" s="155" t="str">
        <f ca="1">IF('C10 Entry Sheet'!$BS226="N"," ",IF(LEN('C10 Entry Sheet'!$C$5)&lt;=6,CELL("contents",'C10 Entry Sheet'!$C$5),RIGHT(CELL("contents",'C10 Entry Sheet'!$C$5),6)))</f>
        <v xml:space="preserve"> </v>
      </c>
      <c r="F211" s="153" t="str">
        <f>IF('C10 Entry Sheet'!$BS226="N"," ","0")</f>
        <v xml:space="preserve"> </v>
      </c>
      <c r="G211" s="156" t="str">
        <f ca="1">IF('C10 Entry Sheet'!$BS226="N"," ",CELL("contents",'C10 Entry Sheet'!$A226))</f>
        <v xml:space="preserve"> </v>
      </c>
      <c r="H211" s="157" t="str">
        <f ca="1">IF(($G211=" ")," ",VLOOKUP($G211,'C10 Entry Sheet'!$A$16:$K$1015,2,FALSE))</f>
        <v xml:space="preserve"> </v>
      </c>
      <c r="I211" s="157" t="str">
        <f ca="1">IF(($G211=" ")," ",VLOOKUP($G211,'C10 Entry Sheet'!$A$16:$K$1015,3,FALSE))</f>
        <v xml:space="preserve"> </v>
      </c>
      <c r="J211" s="153" t="str">
        <f ca="1">IF('C10 Entry Sheet'!$BS226="N"," ",CELL("contents",'C10 Entry Sheet'!$A226))</f>
        <v xml:space="preserve"> </v>
      </c>
      <c r="K211" s="158" t="str">
        <f ca="1">IF(($G211=" ")," ",VLOOKUP($G211,'C10 Entry Sheet'!$A$16:$K$1015,8,FALSE))</f>
        <v xml:space="preserve"> </v>
      </c>
      <c r="L211" s="110" t="str">
        <f ca="1">IF(($G211=" ")," ",(VLOOKUP($G211,'C10 Entry Sheet'!$A$16:$K$1015,11,FALSE)*100))</f>
        <v xml:space="preserve"> </v>
      </c>
      <c r="M211" s="159" t="str">
        <f ca="1">IF(($G211=" ")," ",VLOOKUP($G211,'C10 Entry Sheet'!$A$16:$K$1015,6,FALSE))</f>
        <v xml:space="preserve"> </v>
      </c>
      <c r="N211" s="159" t="str">
        <f ca="1">IF(($G211=" ")," ",VLOOKUP($G211,'C10 Entry Sheet'!$A$16:$K$1015,5,FALSE))</f>
        <v xml:space="preserve"> </v>
      </c>
    </row>
    <row r="212" spans="1:14">
      <c r="A212" s="153" t="str">
        <f>IF('C10 Entry Sheet'!$BS227="N"," ","R")</f>
        <v xml:space="preserve"> </v>
      </c>
      <c r="B212" s="153" t="str">
        <f>IF('C10 Entry Sheet'!$BS227="N"," ","00000000")</f>
        <v xml:space="preserve"> </v>
      </c>
      <c r="C212" s="154" t="str">
        <f ca="1">IF('C10 Entry Sheet'!$BS227="N"," ",CELL("contents",'C10 Entry Sheet'!$AH$10))</f>
        <v xml:space="preserve"> </v>
      </c>
      <c r="D212" s="153" t="str">
        <f ca="1">IF('C10 Entry Sheet'!$BS227="N"," ","000"&amp;IF(LEN('C10 Entry Sheet'!$C$5)&lt;=6,"000",REPT("0",3-(LEN('C10 Entry Sheet'!$C$5)-6))&amp;LEFT(CELL("contents",'C10 Entry Sheet'!$C$5),LEN('C10 Entry Sheet'!$C$5)-6)))</f>
        <v xml:space="preserve"> </v>
      </c>
      <c r="E212" s="155" t="str">
        <f ca="1">IF('C10 Entry Sheet'!$BS227="N"," ",IF(LEN('C10 Entry Sheet'!$C$5)&lt;=6,CELL("contents",'C10 Entry Sheet'!$C$5),RIGHT(CELL("contents",'C10 Entry Sheet'!$C$5),6)))</f>
        <v xml:space="preserve"> </v>
      </c>
      <c r="F212" s="153" t="str">
        <f>IF('C10 Entry Sheet'!$BS227="N"," ","0")</f>
        <v xml:space="preserve"> </v>
      </c>
      <c r="G212" s="156" t="str">
        <f ca="1">IF('C10 Entry Sheet'!$BS227="N"," ",CELL("contents",'C10 Entry Sheet'!$A227))</f>
        <v xml:space="preserve"> </v>
      </c>
      <c r="H212" s="157" t="str">
        <f ca="1">IF(($G212=" ")," ",VLOOKUP($G212,'C10 Entry Sheet'!$A$16:$K$1015,2,FALSE))</f>
        <v xml:space="preserve"> </v>
      </c>
      <c r="I212" s="157" t="str">
        <f ca="1">IF(($G212=" ")," ",VLOOKUP($G212,'C10 Entry Sheet'!$A$16:$K$1015,3,FALSE))</f>
        <v xml:space="preserve"> </v>
      </c>
      <c r="J212" s="153" t="str">
        <f ca="1">IF('C10 Entry Sheet'!$BS227="N"," ",CELL("contents",'C10 Entry Sheet'!$A227))</f>
        <v xml:space="preserve"> </v>
      </c>
      <c r="K212" s="158" t="str">
        <f ca="1">IF(($G212=" ")," ",VLOOKUP($G212,'C10 Entry Sheet'!$A$16:$K$1015,8,FALSE))</f>
        <v xml:space="preserve"> </v>
      </c>
      <c r="L212" s="110" t="str">
        <f ca="1">IF(($G212=" ")," ",(VLOOKUP($G212,'C10 Entry Sheet'!$A$16:$K$1015,11,FALSE)*100))</f>
        <v xml:space="preserve"> </v>
      </c>
      <c r="M212" s="159" t="str">
        <f ca="1">IF(($G212=" ")," ",VLOOKUP($G212,'C10 Entry Sheet'!$A$16:$K$1015,6,FALSE))</f>
        <v xml:space="preserve"> </v>
      </c>
      <c r="N212" s="159" t="str">
        <f ca="1">IF(($G212=" ")," ",VLOOKUP($G212,'C10 Entry Sheet'!$A$16:$K$1015,5,FALSE))</f>
        <v xml:space="preserve"> </v>
      </c>
    </row>
    <row r="213" spans="1:14">
      <c r="A213" s="153" t="str">
        <f>IF('C10 Entry Sheet'!$BS228="N"," ","R")</f>
        <v xml:space="preserve"> </v>
      </c>
      <c r="B213" s="153" t="str">
        <f>IF('C10 Entry Sheet'!$BS228="N"," ","00000000")</f>
        <v xml:space="preserve"> </v>
      </c>
      <c r="C213" s="154" t="str">
        <f ca="1">IF('C10 Entry Sheet'!$BS228="N"," ",CELL("contents",'C10 Entry Sheet'!$AH$10))</f>
        <v xml:space="preserve"> </v>
      </c>
      <c r="D213" s="153" t="str">
        <f ca="1">IF('C10 Entry Sheet'!$BS228="N"," ","000"&amp;IF(LEN('C10 Entry Sheet'!$C$5)&lt;=6,"000",REPT("0",3-(LEN('C10 Entry Sheet'!$C$5)-6))&amp;LEFT(CELL("contents",'C10 Entry Sheet'!$C$5),LEN('C10 Entry Sheet'!$C$5)-6)))</f>
        <v xml:space="preserve"> </v>
      </c>
      <c r="E213" s="155" t="str">
        <f ca="1">IF('C10 Entry Sheet'!$BS228="N"," ",IF(LEN('C10 Entry Sheet'!$C$5)&lt;=6,CELL("contents",'C10 Entry Sheet'!$C$5),RIGHT(CELL("contents",'C10 Entry Sheet'!$C$5),6)))</f>
        <v xml:space="preserve"> </v>
      </c>
      <c r="F213" s="153" t="str">
        <f>IF('C10 Entry Sheet'!$BS228="N"," ","0")</f>
        <v xml:space="preserve"> </v>
      </c>
      <c r="G213" s="156" t="str">
        <f ca="1">IF('C10 Entry Sheet'!$BS228="N"," ",CELL("contents",'C10 Entry Sheet'!$A228))</f>
        <v xml:space="preserve"> </v>
      </c>
      <c r="H213" s="157" t="str">
        <f ca="1">IF(($G213=" ")," ",VLOOKUP($G213,'C10 Entry Sheet'!$A$16:$K$1015,2,FALSE))</f>
        <v xml:space="preserve"> </v>
      </c>
      <c r="I213" s="157" t="str">
        <f ca="1">IF(($G213=" ")," ",VLOOKUP($G213,'C10 Entry Sheet'!$A$16:$K$1015,3,FALSE))</f>
        <v xml:space="preserve"> </v>
      </c>
      <c r="J213" s="153" t="str">
        <f ca="1">IF('C10 Entry Sheet'!$BS228="N"," ",CELL("contents",'C10 Entry Sheet'!$A228))</f>
        <v xml:space="preserve"> </v>
      </c>
      <c r="K213" s="158" t="str">
        <f ca="1">IF(($G213=" ")," ",VLOOKUP($G213,'C10 Entry Sheet'!$A$16:$K$1015,8,FALSE))</f>
        <v xml:space="preserve"> </v>
      </c>
      <c r="L213" s="110" t="str">
        <f ca="1">IF(($G213=" ")," ",(VLOOKUP($G213,'C10 Entry Sheet'!$A$16:$K$1015,11,FALSE)*100))</f>
        <v xml:space="preserve"> </v>
      </c>
      <c r="M213" s="159" t="str">
        <f ca="1">IF(($G213=" ")," ",VLOOKUP($G213,'C10 Entry Sheet'!$A$16:$K$1015,6,FALSE))</f>
        <v xml:space="preserve"> </v>
      </c>
      <c r="N213" s="159" t="str">
        <f ca="1">IF(($G213=" ")," ",VLOOKUP($G213,'C10 Entry Sheet'!$A$16:$K$1015,5,FALSE))</f>
        <v xml:space="preserve"> </v>
      </c>
    </row>
    <row r="214" spans="1:14">
      <c r="A214" s="153" t="str">
        <f>IF('C10 Entry Sheet'!$BS229="N"," ","R")</f>
        <v xml:space="preserve"> </v>
      </c>
      <c r="B214" s="153" t="str">
        <f>IF('C10 Entry Sheet'!$BS229="N"," ","00000000")</f>
        <v xml:space="preserve"> </v>
      </c>
      <c r="C214" s="154" t="str">
        <f ca="1">IF('C10 Entry Sheet'!$BS229="N"," ",CELL("contents",'C10 Entry Sheet'!$AH$10))</f>
        <v xml:space="preserve"> </v>
      </c>
      <c r="D214" s="153" t="str">
        <f ca="1">IF('C10 Entry Sheet'!$BS229="N"," ","000"&amp;IF(LEN('C10 Entry Sheet'!$C$5)&lt;=6,"000",REPT("0",3-(LEN('C10 Entry Sheet'!$C$5)-6))&amp;LEFT(CELL("contents",'C10 Entry Sheet'!$C$5),LEN('C10 Entry Sheet'!$C$5)-6)))</f>
        <v xml:space="preserve"> </v>
      </c>
      <c r="E214" s="155" t="str">
        <f ca="1">IF('C10 Entry Sheet'!$BS229="N"," ",IF(LEN('C10 Entry Sheet'!$C$5)&lt;=6,CELL("contents",'C10 Entry Sheet'!$C$5),RIGHT(CELL("contents",'C10 Entry Sheet'!$C$5),6)))</f>
        <v xml:space="preserve"> </v>
      </c>
      <c r="F214" s="153" t="str">
        <f>IF('C10 Entry Sheet'!$BS229="N"," ","0")</f>
        <v xml:space="preserve"> </v>
      </c>
      <c r="G214" s="156" t="str">
        <f ca="1">IF('C10 Entry Sheet'!$BS229="N"," ",CELL("contents",'C10 Entry Sheet'!$A229))</f>
        <v xml:space="preserve"> </v>
      </c>
      <c r="H214" s="157" t="str">
        <f ca="1">IF(($G214=" ")," ",VLOOKUP($G214,'C10 Entry Sheet'!$A$16:$K$1015,2,FALSE))</f>
        <v xml:space="preserve"> </v>
      </c>
      <c r="I214" s="157" t="str">
        <f ca="1">IF(($G214=" ")," ",VLOOKUP($G214,'C10 Entry Sheet'!$A$16:$K$1015,3,FALSE))</f>
        <v xml:space="preserve"> </v>
      </c>
      <c r="J214" s="153" t="str">
        <f ca="1">IF('C10 Entry Sheet'!$BS229="N"," ",CELL("contents",'C10 Entry Sheet'!$A229))</f>
        <v xml:space="preserve"> </v>
      </c>
      <c r="K214" s="158" t="str">
        <f ca="1">IF(($G214=" ")," ",VLOOKUP($G214,'C10 Entry Sheet'!$A$16:$K$1015,8,FALSE))</f>
        <v xml:space="preserve"> </v>
      </c>
      <c r="L214" s="110" t="str">
        <f ca="1">IF(($G214=" ")," ",(VLOOKUP($G214,'C10 Entry Sheet'!$A$16:$K$1015,11,FALSE)*100))</f>
        <v xml:space="preserve"> </v>
      </c>
      <c r="M214" s="159" t="str">
        <f ca="1">IF(($G214=" ")," ",VLOOKUP($G214,'C10 Entry Sheet'!$A$16:$K$1015,6,FALSE))</f>
        <v xml:space="preserve"> </v>
      </c>
      <c r="N214" s="159" t="str">
        <f ca="1">IF(($G214=" ")," ",VLOOKUP($G214,'C10 Entry Sheet'!$A$16:$K$1015,5,FALSE))</f>
        <v xml:space="preserve"> </v>
      </c>
    </row>
    <row r="215" spans="1:14">
      <c r="A215" s="153" t="str">
        <f>IF('C10 Entry Sheet'!$BS230="N"," ","R")</f>
        <v xml:space="preserve"> </v>
      </c>
      <c r="B215" s="153" t="str">
        <f>IF('C10 Entry Sheet'!$BS230="N"," ","00000000")</f>
        <v xml:space="preserve"> </v>
      </c>
      <c r="C215" s="154" t="str">
        <f ca="1">IF('C10 Entry Sheet'!$BS230="N"," ",CELL("contents",'C10 Entry Sheet'!$AH$10))</f>
        <v xml:space="preserve"> </v>
      </c>
      <c r="D215" s="153" t="str">
        <f ca="1">IF('C10 Entry Sheet'!$BS230="N"," ","000"&amp;IF(LEN('C10 Entry Sheet'!$C$5)&lt;=6,"000",REPT("0",3-(LEN('C10 Entry Sheet'!$C$5)-6))&amp;LEFT(CELL("contents",'C10 Entry Sheet'!$C$5),LEN('C10 Entry Sheet'!$C$5)-6)))</f>
        <v xml:space="preserve"> </v>
      </c>
      <c r="E215" s="155" t="str">
        <f ca="1">IF('C10 Entry Sheet'!$BS230="N"," ",IF(LEN('C10 Entry Sheet'!$C$5)&lt;=6,CELL("contents",'C10 Entry Sheet'!$C$5),RIGHT(CELL("contents",'C10 Entry Sheet'!$C$5),6)))</f>
        <v xml:space="preserve"> </v>
      </c>
      <c r="F215" s="153" t="str">
        <f>IF('C10 Entry Sheet'!$BS230="N"," ","0")</f>
        <v xml:space="preserve"> </v>
      </c>
      <c r="G215" s="156" t="str">
        <f ca="1">IF('C10 Entry Sheet'!$BS230="N"," ",CELL("contents",'C10 Entry Sheet'!$A230))</f>
        <v xml:space="preserve"> </v>
      </c>
      <c r="H215" s="157" t="str">
        <f ca="1">IF(($G215=" ")," ",VLOOKUP($G215,'C10 Entry Sheet'!$A$16:$K$1015,2,FALSE))</f>
        <v xml:space="preserve"> </v>
      </c>
      <c r="I215" s="157" t="str">
        <f ca="1">IF(($G215=" ")," ",VLOOKUP($G215,'C10 Entry Sheet'!$A$16:$K$1015,3,FALSE))</f>
        <v xml:space="preserve"> </v>
      </c>
      <c r="J215" s="153" t="str">
        <f ca="1">IF('C10 Entry Sheet'!$BS230="N"," ",CELL("contents",'C10 Entry Sheet'!$A230))</f>
        <v xml:space="preserve"> </v>
      </c>
      <c r="K215" s="158" t="str">
        <f ca="1">IF(($G215=" ")," ",VLOOKUP($G215,'C10 Entry Sheet'!$A$16:$K$1015,8,FALSE))</f>
        <v xml:space="preserve"> </v>
      </c>
      <c r="L215" s="110" t="str">
        <f ca="1">IF(($G215=" ")," ",(VLOOKUP($G215,'C10 Entry Sheet'!$A$16:$K$1015,11,FALSE)*100))</f>
        <v xml:space="preserve"> </v>
      </c>
      <c r="M215" s="159" t="str">
        <f ca="1">IF(($G215=" ")," ",VLOOKUP($G215,'C10 Entry Sheet'!$A$16:$K$1015,6,FALSE))</f>
        <v xml:space="preserve"> </v>
      </c>
      <c r="N215" s="159" t="str">
        <f ca="1">IF(($G215=" ")," ",VLOOKUP($G215,'C10 Entry Sheet'!$A$16:$K$1015,5,FALSE))</f>
        <v xml:space="preserve"> </v>
      </c>
    </row>
    <row r="216" spans="1:14">
      <c r="A216" s="153" t="str">
        <f>IF('C10 Entry Sheet'!$BS231="N"," ","R")</f>
        <v xml:space="preserve"> </v>
      </c>
      <c r="B216" s="153" t="str">
        <f>IF('C10 Entry Sheet'!$BS231="N"," ","00000000")</f>
        <v xml:space="preserve"> </v>
      </c>
      <c r="C216" s="154" t="str">
        <f ca="1">IF('C10 Entry Sheet'!$BS231="N"," ",CELL("contents",'C10 Entry Sheet'!$AH$10))</f>
        <v xml:space="preserve"> </v>
      </c>
      <c r="D216" s="153" t="str">
        <f ca="1">IF('C10 Entry Sheet'!$BS231="N"," ","000"&amp;IF(LEN('C10 Entry Sheet'!$C$5)&lt;=6,"000",REPT("0",3-(LEN('C10 Entry Sheet'!$C$5)-6))&amp;LEFT(CELL("contents",'C10 Entry Sheet'!$C$5),LEN('C10 Entry Sheet'!$C$5)-6)))</f>
        <v xml:space="preserve"> </v>
      </c>
      <c r="E216" s="155" t="str">
        <f ca="1">IF('C10 Entry Sheet'!$BS231="N"," ",IF(LEN('C10 Entry Sheet'!$C$5)&lt;=6,CELL("contents",'C10 Entry Sheet'!$C$5),RIGHT(CELL("contents",'C10 Entry Sheet'!$C$5),6)))</f>
        <v xml:space="preserve"> </v>
      </c>
      <c r="F216" s="153" t="str">
        <f>IF('C10 Entry Sheet'!$BS231="N"," ","0")</f>
        <v xml:space="preserve"> </v>
      </c>
      <c r="G216" s="156" t="str">
        <f ca="1">IF('C10 Entry Sheet'!$BS231="N"," ",CELL("contents",'C10 Entry Sheet'!$A231))</f>
        <v xml:space="preserve"> </v>
      </c>
      <c r="H216" s="157" t="str">
        <f ca="1">IF(($G216=" ")," ",VLOOKUP($G216,'C10 Entry Sheet'!$A$16:$K$1015,2,FALSE))</f>
        <v xml:space="preserve"> </v>
      </c>
      <c r="I216" s="157" t="str">
        <f ca="1">IF(($G216=" ")," ",VLOOKUP($G216,'C10 Entry Sheet'!$A$16:$K$1015,3,FALSE))</f>
        <v xml:space="preserve"> </v>
      </c>
      <c r="J216" s="153" t="str">
        <f ca="1">IF('C10 Entry Sheet'!$BS231="N"," ",CELL("contents",'C10 Entry Sheet'!$A231))</f>
        <v xml:space="preserve"> </v>
      </c>
      <c r="K216" s="158" t="str">
        <f ca="1">IF(($G216=" ")," ",VLOOKUP($G216,'C10 Entry Sheet'!$A$16:$K$1015,8,FALSE))</f>
        <v xml:space="preserve"> </v>
      </c>
      <c r="L216" s="110" t="str">
        <f ca="1">IF(($G216=" ")," ",(VLOOKUP($G216,'C10 Entry Sheet'!$A$16:$K$1015,11,FALSE)*100))</f>
        <v xml:space="preserve"> </v>
      </c>
      <c r="M216" s="159" t="str">
        <f ca="1">IF(($G216=" ")," ",VLOOKUP($G216,'C10 Entry Sheet'!$A$16:$K$1015,6,FALSE))</f>
        <v xml:space="preserve"> </v>
      </c>
      <c r="N216" s="159" t="str">
        <f ca="1">IF(($G216=" ")," ",VLOOKUP($G216,'C10 Entry Sheet'!$A$16:$K$1015,5,FALSE))</f>
        <v xml:space="preserve"> </v>
      </c>
    </row>
    <row r="217" spans="1:14">
      <c r="A217" s="153" t="str">
        <f>IF('C10 Entry Sheet'!$BS232="N"," ","R")</f>
        <v xml:space="preserve"> </v>
      </c>
      <c r="B217" s="153" t="str">
        <f>IF('C10 Entry Sheet'!$BS232="N"," ","00000000")</f>
        <v xml:space="preserve"> </v>
      </c>
      <c r="C217" s="154" t="str">
        <f ca="1">IF('C10 Entry Sheet'!$BS232="N"," ",CELL("contents",'C10 Entry Sheet'!$AH$10))</f>
        <v xml:space="preserve"> </v>
      </c>
      <c r="D217" s="153" t="str">
        <f ca="1">IF('C10 Entry Sheet'!$BS232="N"," ","000"&amp;IF(LEN('C10 Entry Sheet'!$C$5)&lt;=6,"000",REPT("0",3-(LEN('C10 Entry Sheet'!$C$5)-6))&amp;LEFT(CELL("contents",'C10 Entry Sheet'!$C$5),LEN('C10 Entry Sheet'!$C$5)-6)))</f>
        <v xml:space="preserve"> </v>
      </c>
      <c r="E217" s="155" t="str">
        <f ca="1">IF('C10 Entry Sheet'!$BS232="N"," ",IF(LEN('C10 Entry Sheet'!$C$5)&lt;=6,CELL("contents",'C10 Entry Sheet'!$C$5),RIGHT(CELL("contents",'C10 Entry Sheet'!$C$5),6)))</f>
        <v xml:space="preserve"> </v>
      </c>
      <c r="F217" s="153" t="str">
        <f>IF('C10 Entry Sheet'!$BS232="N"," ","0")</f>
        <v xml:space="preserve"> </v>
      </c>
      <c r="G217" s="156" t="str">
        <f ca="1">IF('C10 Entry Sheet'!$BS232="N"," ",CELL("contents",'C10 Entry Sheet'!$A232))</f>
        <v xml:space="preserve"> </v>
      </c>
      <c r="H217" s="157" t="str">
        <f ca="1">IF(($G217=" ")," ",VLOOKUP($G217,'C10 Entry Sheet'!$A$16:$K$1015,2,FALSE))</f>
        <v xml:space="preserve"> </v>
      </c>
      <c r="I217" s="157" t="str">
        <f ca="1">IF(($G217=" ")," ",VLOOKUP($G217,'C10 Entry Sheet'!$A$16:$K$1015,3,FALSE))</f>
        <v xml:space="preserve"> </v>
      </c>
      <c r="J217" s="153" t="str">
        <f ca="1">IF('C10 Entry Sheet'!$BS232="N"," ",CELL("contents",'C10 Entry Sheet'!$A232))</f>
        <v xml:space="preserve"> </v>
      </c>
      <c r="K217" s="158" t="str">
        <f ca="1">IF(($G217=" ")," ",VLOOKUP($G217,'C10 Entry Sheet'!$A$16:$K$1015,8,FALSE))</f>
        <v xml:space="preserve"> </v>
      </c>
      <c r="L217" s="110" t="str">
        <f ca="1">IF(($G217=" ")," ",(VLOOKUP($G217,'C10 Entry Sheet'!$A$16:$K$1015,11,FALSE)*100))</f>
        <v xml:space="preserve"> </v>
      </c>
      <c r="M217" s="159" t="str">
        <f ca="1">IF(($G217=" ")," ",VLOOKUP($G217,'C10 Entry Sheet'!$A$16:$K$1015,6,FALSE))</f>
        <v xml:space="preserve"> </v>
      </c>
      <c r="N217" s="159" t="str">
        <f ca="1">IF(($G217=" ")," ",VLOOKUP($G217,'C10 Entry Sheet'!$A$16:$K$1015,5,FALSE))</f>
        <v xml:space="preserve"> </v>
      </c>
    </row>
    <row r="218" spans="1:14">
      <c r="A218" s="153" t="str">
        <f>IF('C10 Entry Sheet'!$BS233="N"," ","R")</f>
        <v xml:space="preserve"> </v>
      </c>
      <c r="B218" s="153" t="str">
        <f>IF('C10 Entry Sheet'!$BS233="N"," ","00000000")</f>
        <v xml:space="preserve"> </v>
      </c>
      <c r="C218" s="154" t="str">
        <f ca="1">IF('C10 Entry Sheet'!$BS233="N"," ",CELL("contents",'C10 Entry Sheet'!$AH$10))</f>
        <v xml:space="preserve"> </v>
      </c>
      <c r="D218" s="153" t="str">
        <f ca="1">IF('C10 Entry Sheet'!$BS233="N"," ","000"&amp;IF(LEN('C10 Entry Sheet'!$C$5)&lt;=6,"000",REPT("0",3-(LEN('C10 Entry Sheet'!$C$5)-6))&amp;LEFT(CELL("contents",'C10 Entry Sheet'!$C$5),LEN('C10 Entry Sheet'!$C$5)-6)))</f>
        <v xml:space="preserve"> </v>
      </c>
      <c r="E218" s="155" t="str">
        <f ca="1">IF('C10 Entry Sheet'!$BS233="N"," ",IF(LEN('C10 Entry Sheet'!$C$5)&lt;=6,CELL("contents",'C10 Entry Sheet'!$C$5),RIGHT(CELL("contents",'C10 Entry Sheet'!$C$5),6)))</f>
        <v xml:space="preserve"> </v>
      </c>
      <c r="F218" s="153" t="str">
        <f>IF('C10 Entry Sheet'!$BS233="N"," ","0")</f>
        <v xml:space="preserve"> </v>
      </c>
      <c r="G218" s="156" t="str">
        <f ca="1">IF('C10 Entry Sheet'!$BS233="N"," ",CELL("contents",'C10 Entry Sheet'!$A233))</f>
        <v xml:space="preserve"> </v>
      </c>
      <c r="H218" s="157" t="str">
        <f ca="1">IF(($G218=" ")," ",VLOOKUP($G218,'C10 Entry Sheet'!$A$16:$K$1015,2,FALSE))</f>
        <v xml:space="preserve"> </v>
      </c>
      <c r="I218" s="157" t="str">
        <f ca="1">IF(($G218=" ")," ",VLOOKUP($G218,'C10 Entry Sheet'!$A$16:$K$1015,3,FALSE))</f>
        <v xml:space="preserve"> </v>
      </c>
      <c r="J218" s="153" t="str">
        <f ca="1">IF('C10 Entry Sheet'!$BS233="N"," ",CELL("contents",'C10 Entry Sheet'!$A233))</f>
        <v xml:space="preserve"> </v>
      </c>
      <c r="K218" s="158" t="str">
        <f ca="1">IF(($G218=" ")," ",VLOOKUP($G218,'C10 Entry Sheet'!$A$16:$K$1015,8,FALSE))</f>
        <v xml:space="preserve"> </v>
      </c>
      <c r="L218" s="110" t="str">
        <f ca="1">IF(($G218=" ")," ",(VLOOKUP($G218,'C10 Entry Sheet'!$A$16:$K$1015,11,FALSE)*100))</f>
        <v xml:space="preserve"> </v>
      </c>
      <c r="M218" s="159" t="str">
        <f ca="1">IF(($G218=" ")," ",VLOOKUP($G218,'C10 Entry Sheet'!$A$16:$K$1015,6,FALSE))</f>
        <v xml:space="preserve"> </v>
      </c>
      <c r="N218" s="159" t="str">
        <f ca="1">IF(($G218=" ")," ",VLOOKUP($G218,'C10 Entry Sheet'!$A$16:$K$1015,5,FALSE))</f>
        <v xml:space="preserve"> </v>
      </c>
    </row>
    <row r="219" spans="1:14">
      <c r="A219" s="153" t="str">
        <f>IF('C10 Entry Sheet'!$BS234="N"," ","R")</f>
        <v xml:space="preserve"> </v>
      </c>
      <c r="B219" s="153" t="str">
        <f>IF('C10 Entry Sheet'!$BS234="N"," ","00000000")</f>
        <v xml:space="preserve"> </v>
      </c>
      <c r="C219" s="154" t="str">
        <f ca="1">IF('C10 Entry Sheet'!$BS234="N"," ",CELL("contents",'C10 Entry Sheet'!$AH$10))</f>
        <v xml:space="preserve"> </v>
      </c>
      <c r="D219" s="153" t="str">
        <f ca="1">IF('C10 Entry Sheet'!$BS234="N"," ","000"&amp;IF(LEN('C10 Entry Sheet'!$C$5)&lt;=6,"000",REPT("0",3-(LEN('C10 Entry Sheet'!$C$5)-6))&amp;LEFT(CELL("contents",'C10 Entry Sheet'!$C$5),LEN('C10 Entry Sheet'!$C$5)-6)))</f>
        <v xml:space="preserve"> </v>
      </c>
      <c r="E219" s="155" t="str">
        <f ca="1">IF('C10 Entry Sheet'!$BS234="N"," ",IF(LEN('C10 Entry Sheet'!$C$5)&lt;=6,CELL("contents",'C10 Entry Sheet'!$C$5),RIGHT(CELL("contents",'C10 Entry Sheet'!$C$5),6)))</f>
        <v xml:space="preserve"> </v>
      </c>
      <c r="F219" s="153" t="str">
        <f>IF('C10 Entry Sheet'!$BS234="N"," ","0")</f>
        <v xml:space="preserve"> </v>
      </c>
      <c r="G219" s="156" t="str">
        <f ca="1">IF('C10 Entry Sheet'!$BS234="N"," ",CELL("contents",'C10 Entry Sheet'!$A234))</f>
        <v xml:space="preserve"> </v>
      </c>
      <c r="H219" s="157" t="str">
        <f ca="1">IF(($G219=" ")," ",VLOOKUP($G219,'C10 Entry Sheet'!$A$16:$K$1015,2,FALSE))</f>
        <v xml:space="preserve"> </v>
      </c>
      <c r="I219" s="157" t="str">
        <f ca="1">IF(($G219=" ")," ",VLOOKUP($G219,'C10 Entry Sheet'!$A$16:$K$1015,3,FALSE))</f>
        <v xml:space="preserve"> </v>
      </c>
      <c r="J219" s="153" t="str">
        <f ca="1">IF('C10 Entry Sheet'!$BS234="N"," ",CELL("contents",'C10 Entry Sheet'!$A234))</f>
        <v xml:space="preserve"> </v>
      </c>
      <c r="K219" s="158" t="str">
        <f ca="1">IF(($G219=" ")," ",VLOOKUP($G219,'C10 Entry Sheet'!$A$16:$K$1015,8,FALSE))</f>
        <v xml:space="preserve"> </v>
      </c>
      <c r="L219" s="110" t="str">
        <f ca="1">IF(($G219=" ")," ",(VLOOKUP($G219,'C10 Entry Sheet'!$A$16:$K$1015,11,FALSE)*100))</f>
        <v xml:space="preserve"> </v>
      </c>
      <c r="M219" s="159" t="str">
        <f ca="1">IF(($G219=" ")," ",VLOOKUP($G219,'C10 Entry Sheet'!$A$16:$K$1015,6,FALSE))</f>
        <v xml:space="preserve"> </v>
      </c>
      <c r="N219" s="159" t="str">
        <f ca="1">IF(($G219=" ")," ",VLOOKUP($G219,'C10 Entry Sheet'!$A$16:$K$1015,5,FALSE))</f>
        <v xml:space="preserve"> </v>
      </c>
    </row>
    <row r="220" spans="1:14">
      <c r="A220" s="153" t="str">
        <f>IF('C10 Entry Sheet'!$BS235="N"," ","R")</f>
        <v xml:space="preserve"> </v>
      </c>
      <c r="B220" s="153" t="str">
        <f>IF('C10 Entry Sheet'!$BS235="N"," ","00000000")</f>
        <v xml:space="preserve"> </v>
      </c>
      <c r="C220" s="154" t="str">
        <f ca="1">IF('C10 Entry Sheet'!$BS235="N"," ",CELL("contents",'C10 Entry Sheet'!$AH$10))</f>
        <v xml:space="preserve"> </v>
      </c>
      <c r="D220" s="153" t="str">
        <f ca="1">IF('C10 Entry Sheet'!$BS235="N"," ","000"&amp;IF(LEN('C10 Entry Sheet'!$C$5)&lt;=6,"000",REPT("0",3-(LEN('C10 Entry Sheet'!$C$5)-6))&amp;LEFT(CELL("contents",'C10 Entry Sheet'!$C$5),LEN('C10 Entry Sheet'!$C$5)-6)))</f>
        <v xml:space="preserve"> </v>
      </c>
      <c r="E220" s="155" t="str">
        <f ca="1">IF('C10 Entry Sheet'!$BS235="N"," ",IF(LEN('C10 Entry Sheet'!$C$5)&lt;=6,CELL("contents",'C10 Entry Sheet'!$C$5),RIGHT(CELL("contents",'C10 Entry Sheet'!$C$5),6)))</f>
        <v xml:space="preserve"> </v>
      </c>
      <c r="F220" s="153" t="str">
        <f>IF('C10 Entry Sheet'!$BS235="N"," ","0")</f>
        <v xml:space="preserve"> </v>
      </c>
      <c r="G220" s="156" t="str">
        <f ca="1">IF('C10 Entry Sheet'!$BS235="N"," ",CELL("contents",'C10 Entry Sheet'!$A235))</f>
        <v xml:space="preserve"> </v>
      </c>
      <c r="H220" s="157" t="str">
        <f ca="1">IF(($G220=" ")," ",VLOOKUP($G220,'C10 Entry Sheet'!$A$16:$K$1015,2,FALSE))</f>
        <v xml:space="preserve"> </v>
      </c>
      <c r="I220" s="157" t="str">
        <f ca="1">IF(($G220=" ")," ",VLOOKUP($G220,'C10 Entry Sheet'!$A$16:$K$1015,3,FALSE))</f>
        <v xml:space="preserve"> </v>
      </c>
      <c r="J220" s="153" t="str">
        <f ca="1">IF('C10 Entry Sheet'!$BS235="N"," ",CELL("contents",'C10 Entry Sheet'!$A235))</f>
        <v xml:space="preserve"> </v>
      </c>
      <c r="K220" s="158" t="str">
        <f ca="1">IF(($G220=" ")," ",VLOOKUP($G220,'C10 Entry Sheet'!$A$16:$K$1015,8,FALSE))</f>
        <v xml:space="preserve"> </v>
      </c>
      <c r="L220" s="110" t="str">
        <f ca="1">IF(($G220=" ")," ",(VLOOKUP($G220,'C10 Entry Sheet'!$A$16:$K$1015,11,FALSE)*100))</f>
        <v xml:space="preserve"> </v>
      </c>
      <c r="M220" s="159" t="str">
        <f ca="1">IF(($G220=" ")," ",VLOOKUP($G220,'C10 Entry Sheet'!$A$16:$K$1015,6,FALSE))</f>
        <v xml:space="preserve"> </v>
      </c>
      <c r="N220" s="159" t="str">
        <f ca="1">IF(($G220=" ")," ",VLOOKUP($G220,'C10 Entry Sheet'!$A$16:$K$1015,5,FALSE))</f>
        <v xml:space="preserve"> </v>
      </c>
    </row>
    <row r="221" spans="1:14">
      <c r="A221" s="153" t="str">
        <f>IF('C10 Entry Sheet'!$BS236="N"," ","R")</f>
        <v xml:space="preserve"> </v>
      </c>
      <c r="B221" s="153" t="str">
        <f>IF('C10 Entry Sheet'!$BS236="N"," ","00000000")</f>
        <v xml:space="preserve"> </v>
      </c>
      <c r="C221" s="154" t="str">
        <f ca="1">IF('C10 Entry Sheet'!$BS236="N"," ",CELL("contents",'C10 Entry Sheet'!$AH$10))</f>
        <v xml:space="preserve"> </v>
      </c>
      <c r="D221" s="153" t="str">
        <f ca="1">IF('C10 Entry Sheet'!$BS236="N"," ","000"&amp;IF(LEN('C10 Entry Sheet'!$C$5)&lt;=6,"000",REPT("0",3-(LEN('C10 Entry Sheet'!$C$5)-6))&amp;LEFT(CELL("contents",'C10 Entry Sheet'!$C$5),LEN('C10 Entry Sheet'!$C$5)-6)))</f>
        <v xml:space="preserve"> </v>
      </c>
      <c r="E221" s="155" t="str">
        <f ca="1">IF('C10 Entry Sheet'!$BS236="N"," ",IF(LEN('C10 Entry Sheet'!$C$5)&lt;=6,CELL("contents",'C10 Entry Sheet'!$C$5),RIGHT(CELL("contents",'C10 Entry Sheet'!$C$5),6)))</f>
        <v xml:space="preserve"> </v>
      </c>
      <c r="F221" s="153" t="str">
        <f>IF('C10 Entry Sheet'!$BS236="N"," ","0")</f>
        <v xml:space="preserve"> </v>
      </c>
      <c r="G221" s="156" t="str">
        <f ca="1">IF('C10 Entry Sheet'!$BS236="N"," ",CELL("contents",'C10 Entry Sheet'!$A236))</f>
        <v xml:space="preserve"> </v>
      </c>
      <c r="H221" s="157" t="str">
        <f ca="1">IF(($G221=" ")," ",VLOOKUP($G221,'C10 Entry Sheet'!$A$16:$K$1015,2,FALSE))</f>
        <v xml:space="preserve"> </v>
      </c>
      <c r="I221" s="157" t="str">
        <f ca="1">IF(($G221=" ")," ",VLOOKUP($G221,'C10 Entry Sheet'!$A$16:$K$1015,3,FALSE))</f>
        <v xml:space="preserve"> </v>
      </c>
      <c r="J221" s="153" t="str">
        <f ca="1">IF('C10 Entry Sheet'!$BS236="N"," ",CELL("contents",'C10 Entry Sheet'!$A236))</f>
        <v xml:space="preserve"> </v>
      </c>
      <c r="K221" s="158" t="str">
        <f ca="1">IF(($G221=" ")," ",VLOOKUP($G221,'C10 Entry Sheet'!$A$16:$K$1015,8,FALSE))</f>
        <v xml:space="preserve"> </v>
      </c>
      <c r="L221" s="110" t="str">
        <f ca="1">IF(($G221=" ")," ",(VLOOKUP($G221,'C10 Entry Sheet'!$A$16:$K$1015,11,FALSE)*100))</f>
        <v xml:space="preserve"> </v>
      </c>
      <c r="M221" s="159" t="str">
        <f ca="1">IF(($G221=" ")," ",VLOOKUP($G221,'C10 Entry Sheet'!$A$16:$K$1015,6,FALSE))</f>
        <v xml:space="preserve"> </v>
      </c>
      <c r="N221" s="159" t="str">
        <f ca="1">IF(($G221=" ")," ",VLOOKUP($G221,'C10 Entry Sheet'!$A$16:$K$1015,5,FALSE))</f>
        <v xml:space="preserve"> </v>
      </c>
    </row>
    <row r="222" spans="1:14">
      <c r="A222" s="153" t="str">
        <f>IF('C10 Entry Sheet'!$BS237="N"," ","R")</f>
        <v xml:space="preserve"> </v>
      </c>
      <c r="B222" s="153" t="str">
        <f>IF('C10 Entry Sheet'!$BS237="N"," ","00000000")</f>
        <v xml:space="preserve"> </v>
      </c>
      <c r="C222" s="154" t="str">
        <f ca="1">IF('C10 Entry Sheet'!$BS237="N"," ",CELL("contents",'C10 Entry Sheet'!$AH$10))</f>
        <v xml:space="preserve"> </v>
      </c>
      <c r="D222" s="153" t="str">
        <f ca="1">IF('C10 Entry Sheet'!$BS237="N"," ","000"&amp;IF(LEN('C10 Entry Sheet'!$C$5)&lt;=6,"000",REPT("0",3-(LEN('C10 Entry Sheet'!$C$5)-6))&amp;LEFT(CELL("contents",'C10 Entry Sheet'!$C$5),LEN('C10 Entry Sheet'!$C$5)-6)))</f>
        <v xml:space="preserve"> </v>
      </c>
      <c r="E222" s="155" t="str">
        <f ca="1">IF('C10 Entry Sheet'!$BS237="N"," ",IF(LEN('C10 Entry Sheet'!$C$5)&lt;=6,CELL("contents",'C10 Entry Sheet'!$C$5),RIGHT(CELL("contents",'C10 Entry Sheet'!$C$5),6)))</f>
        <v xml:space="preserve"> </v>
      </c>
      <c r="F222" s="153" t="str">
        <f>IF('C10 Entry Sheet'!$BS237="N"," ","0")</f>
        <v xml:space="preserve"> </v>
      </c>
      <c r="G222" s="156" t="str">
        <f ca="1">IF('C10 Entry Sheet'!$BS237="N"," ",CELL("contents",'C10 Entry Sheet'!$A237))</f>
        <v xml:space="preserve"> </v>
      </c>
      <c r="H222" s="157" t="str">
        <f ca="1">IF(($G222=" ")," ",VLOOKUP($G222,'C10 Entry Sheet'!$A$16:$K$1015,2,FALSE))</f>
        <v xml:space="preserve"> </v>
      </c>
      <c r="I222" s="157" t="str">
        <f ca="1">IF(($G222=" ")," ",VLOOKUP($G222,'C10 Entry Sheet'!$A$16:$K$1015,3,FALSE))</f>
        <v xml:space="preserve"> </v>
      </c>
      <c r="J222" s="153" t="str">
        <f ca="1">IF('C10 Entry Sheet'!$BS237="N"," ",CELL("contents",'C10 Entry Sheet'!$A237))</f>
        <v xml:space="preserve"> </v>
      </c>
      <c r="K222" s="158" t="str">
        <f ca="1">IF(($G222=" ")," ",VLOOKUP($G222,'C10 Entry Sheet'!$A$16:$K$1015,8,FALSE))</f>
        <v xml:space="preserve"> </v>
      </c>
      <c r="L222" s="110" t="str">
        <f ca="1">IF(($G222=" ")," ",(VLOOKUP($G222,'C10 Entry Sheet'!$A$16:$K$1015,11,FALSE)*100))</f>
        <v xml:space="preserve"> </v>
      </c>
      <c r="M222" s="159" t="str">
        <f ca="1">IF(($G222=" ")," ",VLOOKUP($G222,'C10 Entry Sheet'!$A$16:$K$1015,6,FALSE))</f>
        <v xml:space="preserve"> </v>
      </c>
      <c r="N222" s="159" t="str">
        <f ca="1">IF(($G222=" ")," ",VLOOKUP($G222,'C10 Entry Sheet'!$A$16:$K$1015,5,FALSE))</f>
        <v xml:space="preserve"> </v>
      </c>
    </row>
    <row r="223" spans="1:14">
      <c r="A223" s="153" t="str">
        <f>IF('C10 Entry Sheet'!$BS238="N"," ","R")</f>
        <v xml:space="preserve"> </v>
      </c>
      <c r="B223" s="153" t="str">
        <f>IF('C10 Entry Sheet'!$BS238="N"," ","00000000")</f>
        <v xml:space="preserve"> </v>
      </c>
      <c r="C223" s="154" t="str">
        <f ca="1">IF('C10 Entry Sheet'!$BS238="N"," ",CELL("contents",'C10 Entry Sheet'!$AH$10))</f>
        <v xml:space="preserve"> </v>
      </c>
      <c r="D223" s="153" t="str">
        <f ca="1">IF('C10 Entry Sheet'!$BS238="N"," ","000"&amp;IF(LEN('C10 Entry Sheet'!$C$5)&lt;=6,"000",REPT("0",3-(LEN('C10 Entry Sheet'!$C$5)-6))&amp;LEFT(CELL("contents",'C10 Entry Sheet'!$C$5),LEN('C10 Entry Sheet'!$C$5)-6)))</f>
        <v xml:space="preserve"> </v>
      </c>
      <c r="E223" s="155" t="str">
        <f ca="1">IF('C10 Entry Sheet'!$BS238="N"," ",IF(LEN('C10 Entry Sheet'!$C$5)&lt;=6,CELL("contents",'C10 Entry Sheet'!$C$5),RIGHT(CELL("contents",'C10 Entry Sheet'!$C$5),6)))</f>
        <v xml:space="preserve"> </v>
      </c>
      <c r="F223" s="153" t="str">
        <f>IF('C10 Entry Sheet'!$BS238="N"," ","0")</f>
        <v xml:space="preserve"> </v>
      </c>
      <c r="G223" s="156" t="str">
        <f ca="1">IF('C10 Entry Sheet'!$BS238="N"," ",CELL("contents",'C10 Entry Sheet'!$A238))</f>
        <v xml:space="preserve"> </v>
      </c>
      <c r="H223" s="157" t="str">
        <f ca="1">IF(($G223=" ")," ",VLOOKUP($G223,'C10 Entry Sheet'!$A$16:$K$1015,2,FALSE))</f>
        <v xml:space="preserve"> </v>
      </c>
      <c r="I223" s="157" t="str">
        <f ca="1">IF(($G223=" ")," ",VLOOKUP($G223,'C10 Entry Sheet'!$A$16:$K$1015,3,FALSE))</f>
        <v xml:space="preserve"> </v>
      </c>
      <c r="J223" s="153" t="str">
        <f ca="1">IF('C10 Entry Sheet'!$BS238="N"," ",CELL("contents",'C10 Entry Sheet'!$A238))</f>
        <v xml:space="preserve"> </v>
      </c>
      <c r="K223" s="158" t="str">
        <f ca="1">IF(($G223=" ")," ",VLOOKUP($G223,'C10 Entry Sheet'!$A$16:$K$1015,8,FALSE))</f>
        <v xml:space="preserve"> </v>
      </c>
      <c r="L223" s="110" t="str">
        <f ca="1">IF(($G223=" ")," ",(VLOOKUP($G223,'C10 Entry Sheet'!$A$16:$K$1015,11,FALSE)*100))</f>
        <v xml:space="preserve"> </v>
      </c>
      <c r="M223" s="159" t="str">
        <f ca="1">IF(($G223=" ")," ",VLOOKUP($G223,'C10 Entry Sheet'!$A$16:$K$1015,6,FALSE))</f>
        <v xml:space="preserve"> </v>
      </c>
      <c r="N223" s="159" t="str">
        <f ca="1">IF(($G223=" ")," ",VLOOKUP($G223,'C10 Entry Sheet'!$A$16:$K$1015,5,FALSE))</f>
        <v xml:space="preserve"> </v>
      </c>
    </row>
    <row r="224" spans="1:14">
      <c r="A224" s="153" t="str">
        <f>IF('C10 Entry Sheet'!$BS239="N"," ","R")</f>
        <v xml:space="preserve"> </v>
      </c>
      <c r="B224" s="153" t="str">
        <f>IF('C10 Entry Sheet'!$BS239="N"," ","00000000")</f>
        <v xml:space="preserve"> </v>
      </c>
      <c r="C224" s="154" t="str">
        <f ca="1">IF('C10 Entry Sheet'!$BS239="N"," ",CELL("contents",'C10 Entry Sheet'!$AH$10))</f>
        <v xml:space="preserve"> </v>
      </c>
      <c r="D224" s="153" t="str">
        <f ca="1">IF('C10 Entry Sheet'!$BS239="N"," ","000"&amp;IF(LEN('C10 Entry Sheet'!$C$5)&lt;=6,"000",REPT("0",3-(LEN('C10 Entry Sheet'!$C$5)-6))&amp;LEFT(CELL("contents",'C10 Entry Sheet'!$C$5),LEN('C10 Entry Sheet'!$C$5)-6)))</f>
        <v xml:space="preserve"> </v>
      </c>
      <c r="E224" s="155" t="str">
        <f ca="1">IF('C10 Entry Sheet'!$BS239="N"," ",IF(LEN('C10 Entry Sheet'!$C$5)&lt;=6,CELL("contents",'C10 Entry Sheet'!$C$5),RIGHT(CELL("contents",'C10 Entry Sheet'!$C$5),6)))</f>
        <v xml:space="preserve"> </v>
      </c>
      <c r="F224" s="153" t="str">
        <f>IF('C10 Entry Sheet'!$BS239="N"," ","0")</f>
        <v xml:space="preserve"> </v>
      </c>
      <c r="G224" s="156" t="str">
        <f ca="1">IF('C10 Entry Sheet'!$BS239="N"," ",CELL("contents",'C10 Entry Sheet'!$A239))</f>
        <v xml:space="preserve"> </v>
      </c>
      <c r="H224" s="157" t="str">
        <f ca="1">IF(($G224=" ")," ",VLOOKUP($G224,'C10 Entry Sheet'!$A$16:$K$1015,2,FALSE))</f>
        <v xml:space="preserve"> </v>
      </c>
      <c r="I224" s="157" t="str">
        <f ca="1">IF(($G224=" ")," ",VLOOKUP($G224,'C10 Entry Sheet'!$A$16:$K$1015,3,FALSE))</f>
        <v xml:space="preserve"> </v>
      </c>
      <c r="J224" s="153" t="str">
        <f ca="1">IF('C10 Entry Sheet'!$BS239="N"," ",CELL("contents",'C10 Entry Sheet'!$A239))</f>
        <v xml:space="preserve"> </v>
      </c>
      <c r="K224" s="158" t="str">
        <f ca="1">IF(($G224=" ")," ",VLOOKUP($G224,'C10 Entry Sheet'!$A$16:$K$1015,8,FALSE))</f>
        <v xml:space="preserve"> </v>
      </c>
      <c r="L224" s="110" t="str">
        <f ca="1">IF(($G224=" ")," ",(VLOOKUP($G224,'C10 Entry Sheet'!$A$16:$K$1015,11,FALSE)*100))</f>
        <v xml:space="preserve"> </v>
      </c>
      <c r="M224" s="159" t="str">
        <f ca="1">IF(($G224=" ")," ",VLOOKUP($G224,'C10 Entry Sheet'!$A$16:$K$1015,6,FALSE))</f>
        <v xml:space="preserve"> </v>
      </c>
      <c r="N224" s="159" t="str">
        <f ca="1">IF(($G224=" ")," ",VLOOKUP($G224,'C10 Entry Sheet'!$A$16:$K$1015,5,FALSE))</f>
        <v xml:space="preserve"> </v>
      </c>
    </row>
    <row r="225" spans="1:14">
      <c r="A225" s="153" t="str">
        <f>IF('C10 Entry Sheet'!$BS240="N"," ","R")</f>
        <v xml:space="preserve"> </v>
      </c>
      <c r="B225" s="153" t="str">
        <f>IF('C10 Entry Sheet'!$BS240="N"," ","00000000")</f>
        <v xml:space="preserve"> </v>
      </c>
      <c r="C225" s="154" t="str">
        <f ca="1">IF('C10 Entry Sheet'!$BS240="N"," ",CELL("contents",'C10 Entry Sheet'!$AH$10))</f>
        <v xml:space="preserve"> </v>
      </c>
      <c r="D225" s="153" t="str">
        <f ca="1">IF('C10 Entry Sheet'!$BS240="N"," ","000"&amp;IF(LEN('C10 Entry Sheet'!$C$5)&lt;=6,"000",REPT("0",3-(LEN('C10 Entry Sheet'!$C$5)-6))&amp;LEFT(CELL("contents",'C10 Entry Sheet'!$C$5),LEN('C10 Entry Sheet'!$C$5)-6)))</f>
        <v xml:space="preserve"> </v>
      </c>
      <c r="E225" s="155" t="str">
        <f ca="1">IF('C10 Entry Sheet'!$BS240="N"," ",IF(LEN('C10 Entry Sheet'!$C$5)&lt;=6,CELL("contents",'C10 Entry Sheet'!$C$5),RIGHT(CELL("contents",'C10 Entry Sheet'!$C$5),6)))</f>
        <v xml:space="preserve"> </v>
      </c>
      <c r="F225" s="153" t="str">
        <f>IF('C10 Entry Sheet'!$BS240="N"," ","0")</f>
        <v xml:space="preserve"> </v>
      </c>
      <c r="G225" s="156" t="str">
        <f ca="1">IF('C10 Entry Sheet'!$BS240="N"," ",CELL("contents",'C10 Entry Sheet'!$A240))</f>
        <v xml:space="preserve"> </v>
      </c>
      <c r="H225" s="157" t="str">
        <f ca="1">IF(($G225=" ")," ",VLOOKUP($G225,'C10 Entry Sheet'!$A$16:$K$1015,2,FALSE))</f>
        <v xml:space="preserve"> </v>
      </c>
      <c r="I225" s="157" t="str">
        <f ca="1">IF(($G225=" ")," ",VLOOKUP($G225,'C10 Entry Sheet'!$A$16:$K$1015,3,FALSE))</f>
        <v xml:space="preserve"> </v>
      </c>
      <c r="J225" s="153" t="str">
        <f ca="1">IF('C10 Entry Sheet'!$BS240="N"," ",CELL("contents",'C10 Entry Sheet'!$A240))</f>
        <v xml:space="preserve"> </v>
      </c>
      <c r="K225" s="158" t="str">
        <f ca="1">IF(($G225=" ")," ",VLOOKUP($G225,'C10 Entry Sheet'!$A$16:$K$1015,8,FALSE))</f>
        <v xml:space="preserve"> </v>
      </c>
      <c r="L225" s="110" t="str">
        <f ca="1">IF(($G225=" ")," ",(VLOOKUP($G225,'C10 Entry Sheet'!$A$16:$K$1015,11,FALSE)*100))</f>
        <v xml:space="preserve"> </v>
      </c>
      <c r="M225" s="159" t="str">
        <f ca="1">IF(($G225=" ")," ",VLOOKUP($G225,'C10 Entry Sheet'!$A$16:$K$1015,6,FALSE))</f>
        <v xml:space="preserve"> </v>
      </c>
      <c r="N225" s="159" t="str">
        <f ca="1">IF(($G225=" ")," ",VLOOKUP($G225,'C10 Entry Sheet'!$A$16:$K$1015,5,FALSE))</f>
        <v xml:space="preserve"> </v>
      </c>
    </row>
    <row r="226" spans="1:14">
      <c r="A226" s="153" t="str">
        <f>IF('C10 Entry Sheet'!$BS241="N"," ","R")</f>
        <v xml:space="preserve"> </v>
      </c>
      <c r="B226" s="153" t="str">
        <f>IF('C10 Entry Sheet'!$BS241="N"," ","00000000")</f>
        <v xml:space="preserve"> </v>
      </c>
      <c r="C226" s="154" t="str">
        <f ca="1">IF('C10 Entry Sheet'!$BS241="N"," ",CELL("contents",'C10 Entry Sheet'!$AH$10))</f>
        <v xml:space="preserve"> </v>
      </c>
      <c r="D226" s="153" t="str">
        <f ca="1">IF('C10 Entry Sheet'!$BS241="N"," ","000"&amp;IF(LEN('C10 Entry Sheet'!$C$5)&lt;=6,"000",REPT("0",3-(LEN('C10 Entry Sheet'!$C$5)-6))&amp;LEFT(CELL("contents",'C10 Entry Sheet'!$C$5),LEN('C10 Entry Sheet'!$C$5)-6)))</f>
        <v xml:space="preserve"> </v>
      </c>
      <c r="E226" s="155" t="str">
        <f ca="1">IF('C10 Entry Sheet'!$BS241="N"," ",IF(LEN('C10 Entry Sheet'!$C$5)&lt;=6,CELL("contents",'C10 Entry Sheet'!$C$5),RIGHT(CELL("contents",'C10 Entry Sheet'!$C$5),6)))</f>
        <v xml:space="preserve"> </v>
      </c>
      <c r="F226" s="153" t="str">
        <f>IF('C10 Entry Sheet'!$BS241="N"," ","0")</f>
        <v xml:space="preserve"> </v>
      </c>
      <c r="G226" s="156" t="str">
        <f ca="1">IF('C10 Entry Sheet'!$BS241="N"," ",CELL("contents",'C10 Entry Sheet'!$A241))</f>
        <v xml:space="preserve"> </v>
      </c>
      <c r="H226" s="157" t="str">
        <f ca="1">IF(($G226=" ")," ",VLOOKUP($G226,'C10 Entry Sheet'!$A$16:$K$1015,2,FALSE))</f>
        <v xml:space="preserve"> </v>
      </c>
      <c r="I226" s="157" t="str">
        <f ca="1">IF(($G226=" ")," ",VLOOKUP($G226,'C10 Entry Sheet'!$A$16:$K$1015,3,FALSE))</f>
        <v xml:space="preserve"> </v>
      </c>
      <c r="J226" s="153" t="str">
        <f ca="1">IF('C10 Entry Sheet'!$BS241="N"," ",CELL("contents",'C10 Entry Sheet'!$A241))</f>
        <v xml:space="preserve"> </v>
      </c>
      <c r="K226" s="158" t="str">
        <f ca="1">IF(($G226=" ")," ",VLOOKUP($G226,'C10 Entry Sheet'!$A$16:$K$1015,8,FALSE))</f>
        <v xml:space="preserve"> </v>
      </c>
      <c r="L226" s="110" t="str">
        <f ca="1">IF(($G226=" ")," ",(VLOOKUP($G226,'C10 Entry Sheet'!$A$16:$K$1015,11,FALSE)*100))</f>
        <v xml:space="preserve"> </v>
      </c>
      <c r="M226" s="159" t="str">
        <f ca="1">IF(($G226=" ")," ",VLOOKUP($G226,'C10 Entry Sheet'!$A$16:$K$1015,6,FALSE))</f>
        <v xml:space="preserve"> </v>
      </c>
      <c r="N226" s="159" t="str">
        <f ca="1">IF(($G226=" ")," ",VLOOKUP($G226,'C10 Entry Sheet'!$A$16:$K$1015,5,FALSE))</f>
        <v xml:space="preserve"> </v>
      </c>
    </row>
    <row r="227" spans="1:14">
      <c r="A227" s="153" t="str">
        <f>IF('C10 Entry Sheet'!$BS242="N"," ","R")</f>
        <v xml:space="preserve"> </v>
      </c>
      <c r="B227" s="153" t="str">
        <f>IF('C10 Entry Sheet'!$BS242="N"," ","00000000")</f>
        <v xml:space="preserve"> </v>
      </c>
      <c r="C227" s="154" t="str">
        <f ca="1">IF('C10 Entry Sheet'!$BS242="N"," ",CELL("contents",'C10 Entry Sheet'!$AH$10))</f>
        <v xml:space="preserve"> </v>
      </c>
      <c r="D227" s="153" t="str">
        <f ca="1">IF('C10 Entry Sheet'!$BS242="N"," ","000"&amp;IF(LEN('C10 Entry Sheet'!$C$5)&lt;=6,"000",REPT("0",3-(LEN('C10 Entry Sheet'!$C$5)-6))&amp;LEFT(CELL("contents",'C10 Entry Sheet'!$C$5),LEN('C10 Entry Sheet'!$C$5)-6)))</f>
        <v xml:space="preserve"> </v>
      </c>
      <c r="E227" s="155" t="str">
        <f ca="1">IF('C10 Entry Sheet'!$BS242="N"," ",IF(LEN('C10 Entry Sheet'!$C$5)&lt;=6,CELL("contents",'C10 Entry Sheet'!$C$5),RIGHT(CELL("contents",'C10 Entry Sheet'!$C$5),6)))</f>
        <v xml:space="preserve"> </v>
      </c>
      <c r="F227" s="153" t="str">
        <f>IF('C10 Entry Sheet'!$BS242="N"," ","0")</f>
        <v xml:space="preserve"> </v>
      </c>
      <c r="G227" s="156" t="str">
        <f ca="1">IF('C10 Entry Sheet'!$BS242="N"," ",CELL("contents",'C10 Entry Sheet'!$A242))</f>
        <v xml:space="preserve"> </v>
      </c>
      <c r="H227" s="157" t="str">
        <f ca="1">IF(($G227=" ")," ",VLOOKUP($G227,'C10 Entry Sheet'!$A$16:$K$1015,2,FALSE))</f>
        <v xml:space="preserve"> </v>
      </c>
      <c r="I227" s="157" t="str">
        <f ca="1">IF(($G227=" ")," ",VLOOKUP($G227,'C10 Entry Sheet'!$A$16:$K$1015,3,FALSE))</f>
        <v xml:space="preserve"> </v>
      </c>
      <c r="J227" s="153" t="str">
        <f ca="1">IF('C10 Entry Sheet'!$BS242="N"," ",CELL("contents",'C10 Entry Sheet'!$A242))</f>
        <v xml:space="preserve"> </v>
      </c>
      <c r="K227" s="158" t="str">
        <f ca="1">IF(($G227=" ")," ",VLOOKUP($G227,'C10 Entry Sheet'!$A$16:$K$1015,8,FALSE))</f>
        <v xml:space="preserve"> </v>
      </c>
      <c r="L227" s="110" t="str">
        <f ca="1">IF(($G227=" ")," ",(VLOOKUP($G227,'C10 Entry Sheet'!$A$16:$K$1015,11,FALSE)*100))</f>
        <v xml:space="preserve"> </v>
      </c>
      <c r="M227" s="159" t="str">
        <f ca="1">IF(($G227=" ")," ",VLOOKUP($G227,'C10 Entry Sheet'!$A$16:$K$1015,6,FALSE))</f>
        <v xml:space="preserve"> </v>
      </c>
      <c r="N227" s="159" t="str">
        <f ca="1">IF(($G227=" ")," ",VLOOKUP($G227,'C10 Entry Sheet'!$A$16:$K$1015,5,FALSE))</f>
        <v xml:space="preserve"> </v>
      </c>
    </row>
    <row r="228" spans="1:14">
      <c r="A228" s="153" t="str">
        <f>IF('C10 Entry Sheet'!$BS243="N"," ","R")</f>
        <v xml:space="preserve"> </v>
      </c>
      <c r="B228" s="153" t="str">
        <f>IF('C10 Entry Sheet'!$BS243="N"," ","00000000")</f>
        <v xml:space="preserve"> </v>
      </c>
      <c r="C228" s="154" t="str">
        <f ca="1">IF('C10 Entry Sheet'!$BS243="N"," ",CELL("contents",'C10 Entry Sheet'!$AH$10))</f>
        <v xml:space="preserve"> </v>
      </c>
      <c r="D228" s="153" t="str">
        <f ca="1">IF('C10 Entry Sheet'!$BS243="N"," ","000"&amp;IF(LEN('C10 Entry Sheet'!$C$5)&lt;=6,"000",REPT("0",3-(LEN('C10 Entry Sheet'!$C$5)-6))&amp;LEFT(CELL("contents",'C10 Entry Sheet'!$C$5),LEN('C10 Entry Sheet'!$C$5)-6)))</f>
        <v xml:space="preserve"> </v>
      </c>
      <c r="E228" s="155" t="str">
        <f ca="1">IF('C10 Entry Sheet'!$BS243="N"," ",IF(LEN('C10 Entry Sheet'!$C$5)&lt;=6,CELL("contents",'C10 Entry Sheet'!$C$5),RIGHT(CELL("contents",'C10 Entry Sheet'!$C$5),6)))</f>
        <v xml:space="preserve"> </v>
      </c>
      <c r="F228" s="153" t="str">
        <f>IF('C10 Entry Sheet'!$BS243="N"," ","0")</f>
        <v xml:space="preserve"> </v>
      </c>
      <c r="G228" s="156" t="str">
        <f ca="1">IF('C10 Entry Sheet'!$BS243="N"," ",CELL("contents",'C10 Entry Sheet'!$A243))</f>
        <v xml:space="preserve"> </v>
      </c>
      <c r="H228" s="157" t="str">
        <f ca="1">IF(($G228=" ")," ",VLOOKUP($G228,'C10 Entry Sheet'!$A$16:$K$1015,2,FALSE))</f>
        <v xml:space="preserve"> </v>
      </c>
      <c r="I228" s="157" t="str">
        <f ca="1">IF(($G228=" ")," ",VLOOKUP($G228,'C10 Entry Sheet'!$A$16:$K$1015,3,FALSE))</f>
        <v xml:space="preserve"> </v>
      </c>
      <c r="J228" s="153" t="str">
        <f ca="1">IF('C10 Entry Sheet'!$BS243="N"," ",CELL("contents",'C10 Entry Sheet'!$A243))</f>
        <v xml:space="preserve"> </v>
      </c>
      <c r="K228" s="158" t="str">
        <f ca="1">IF(($G228=" ")," ",VLOOKUP($G228,'C10 Entry Sheet'!$A$16:$K$1015,8,FALSE))</f>
        <v xml:space="preserve"> </v>
      </c>
      <c r="L228" s="110" t="str">
        <f ca="1">IF(($G228=" ")," ",(VLOOKUP($G228,'C10 Entry Sheet'!$A$16:$K$1015,11,FALSE)*100))</f>
        <v xml:space="preserve"> </v>
      </c>
      <c r="M228" s="159" t="str">
        <f ca="1">IF(($G228=" ")," ",VLOOKUP($G228,'C10 Entry Sheet'!$A$16:$K$1015,6,FALSE))</f>
        <v xml:space="preserve"> </v>
      </c>
      <c r="N228" s="159" t="str">
        <f ca="1">IF(($G228=" ")," ",VLOOKUP($G228,'C10 Entry Sheet'!$A$16:$K$1015,5,FALSE))</f>
        <v xml:space="preserve"> </v>
      </c>
    </row>
    <row r="229" spans="1:14">
      <c r="A229" s="153" t="str">
        <f>IF('C10 Entry Sheet'!$BS244="N"," ","R")</f>
        <v xml:space="preserve"> </v>
      </c>
      <c r="B229" s="153" t="str">
        <f>IF('C10 Entry Sheet'!$BS244="N"," ","00000000")</f>
        <v xml:space="preserve"> </v>
      </c>
      <c r="C229" s="154" t="str">
        <f ca="1">IF('C10 Entry Sheet'!$BS244="N"," ",CELL("contents",'C10 Entry Sheet'!$AH$10))</f>
        <v xml:space="preserve"> </v>
      </c>
      <c r="D229" s="153" t="str">
        <f ca="1">IF('C10 Entry Sheet'!$BS244="N"," ","000"&amp;IF(LEN('C10 Entry Sheet'!$C$5)&lt;=6,"000",REPT("0",3-(LEN('C10 Entry Sheet'!$C$5)-6))&amp;LEFT(CELL("contents",'C10 Entry Sheet'!$C$5),LEN('C10 Entry Sheet'!$C$5)-6)))</f>
        <v xml:space="preserve"> </v>
      </c>
      <c r="E229" s="155" t="str">
        <f ca="1">IF('C10 Entry Sheet'!$BS244="N"," ",IF(LEN('C10 Entry Sheet'!$C$5)&lt;=6,CELL("contents",'C10 Entry Sheet'!$C$5),RIGHT(CELL("contents",'C10 Entry Sheet'!$C$5),6)))</f>
        <v xml:space="preserve"> </v>
      </c>
      <c r="F229" s="153" t="str">
        <f>IF('C10 Entry Sheet'!$BS244="N"," ","0")</f>
        <v xml:space="preserve"> </v>
      </c>
      <c r="G229" s="156" t="str">
        <f ca="1">IF('C10 Entry Sheet'!$BS244="N"," ",CELL("contents",'C10 Entry Sheet'!$A244))</f>
        <v xml:space="preserve"> </v>
      </c>
      <c r="H229" s="157" t="str">
        <f ca="1">IF(($G229=" ")," ",VLOOKUP($G229,'C10 Entry Sheet'!$A$16:$K$1015,2,FALSE))</f>
        <v xml:space="preserve"> </v>
      </c>
      <c r="I229" s="157" t="str">
        <f ca="1">IF(($G229=" ")," ",VLOOKUP($G229,'C10 Entry Sheet'!$A$16:$K$1015,3,FALSE))</f>
        <v xml:space="preserve"> </v>
      </c>
      <c r="J229" s="153" t="str">
        <f ca="1">IF('C10 Entry Sheet'!$BS244="N"," ",CELL("contents",'C10 Entry Sheet'!$A244))</f>
        <v xml:space="preserve"> </v>
      </c>
      <c r="K229" s="158" t="str">
        <f ca="1">IF(($G229=" ")," ",VLOOKUP($G229,'C10 Entry Sheet'!$A$16:$K$1015,8,FALSE))</f>
        <v xml:space="preserve"> </v>
      </c>
      <c r="L229" s="110" t="str">
        <f ca="1">IF(($G229=" ")," ",(VLOOKUP($G229,'C10 Entry Sheet'!$A$16:$K$1015,11,FALSE)*100))</f>
        <v xml:space="preserve"> </v>
      </c>
      <c r="M229" s="159" t="str">
        <f ca="1">IF(($G229=" ")," ",VLOOKUP($G229,'C10 Entry Sheet'!$A$16:$K$1015,6,FALSE))</f>
        <v xml:space="preserve"> </v>
      </c>
      <c r="N229" s="159" t="str">
        <f ca="1">IF(($G229=" ")," ",VLOOKUP($G229,'C10 Entry Sheet'!$A$16:$K$1015,5,FALSE))</f>
        <v xml:space="preserve"> </v>
      </c>
    </row>
    <row r="230" spans="1:14">
      <c r="A230" s="153" t="str">
        <f>IF('C10 Entry Sheet'!$BS245="N"," ","R")</f>
        <v xml:space="preserve"> </v>
      </c>
      <c r="B230" s="153" t="str">
        <f>IF('C10 Entry Sheet'!$BS245="N"," ","00000000")</f>
        <v xml:space="preserve"> </v>
      </c>
      <c r="C230" s="154" t="str">
        <f ca="1">IF('C10 Entry Sheet'!$BS245="N"," ",CELL("contents",'C10 Entry Sheet'!$AH$10))</f>
        <v xml:space="preserve"> </v>
      </c>
      <c r="D230" s="153" t="str">
        <f ca="1">IF('C10 Entry Sheet'!$BS245="N"," ","000"&amp;IF(LEN('C10 Entry Sheet'!$C$5)&lt;=6,"000",REPT("0",3-(LEN('C10 Entry Sheet'!$C$5)-6))&amp;LEFT(CELL("contents",'C10 Entry Sheet'!$C$5),LEN('C10 Entry Sheet'!$C$5)-6)))</f>
        <v xml:space="preserve"> </v>
      </c>
      <c r="E230" s="155" t="str">
        <f ca="1">IF('C10 Entry Sheet'!$BS245="N"," ",IF(LEN('C10 Entry Sheet'!$C$5)&lt;=6,CELL("contents",'C10 Entry Sheet'!$C$5),RIGHT(CELL("contents",'C10 Entry Sheet'!$C$5),6)))</f>
        <v xml:space="preserve"> </v>
      </c>
      <c r="F230" s="153" t="str">
        <f>IF('C10 Entry Sheet'!$BS245="N"," ","0")</f>
        <v xml:space="preserve"> </v>
      </c>
      <c r="G230" s="156" t="str">
        <f ca="1">IF('C10 Entry Sheet'!$BS245="N"," ",CELL("contents",'C10 Entry Sheet'!$A245))</f>
        <v xml:space="preserve"> </v>
      </c>
      <c r="H230" s="157" t="str">
        <f ca="1">IF(($G230=" ")," ",VLOOKUP($G230,'C10 Entry Sheet'!$A$16:$K$1015,2,FALSE))</f>
        <v xml:space="preserve"> </v>
      </c>
      <c r="I230" s="157" t="str">
        <f ca="1">IF(($G230=" ")," ",VLOOKUP($G230,'C10 Entry Sheet'!$A$16:$K$1015,3,FALSE))</f>
        <v xml:space="preserve"> </v>
      </c>
      <c r="J230" s="153" t="str">
        <f ca="1">IF('C10 Entry Sheet'!$BS245="N"," ",CELL("contents",'C10 Entry Sheet'!$A245))</f>
        <v xml:space="preserve"> </v>
      </c>
      <c r="K230" s="158" t="str">
        <f ca="1">IF(($G230=" ")," ",VLOOKUP($G230,'C10 Entry Sheet'!$A$16:$K$1015,8,FALSE))</f>
        <v xml:space="preserve"> </v>
      </c>
      <c r="L230" s="110" t="str">
        <f ca="1">IF(($G230=" ")," ",(VLOOKUP($G230,'C10 Entry Sheet'!$A$16:$K$1015,11,FALSE)*100))</f>
        <v xml:space="preserve"> </v>
      </c>
      <c r="M230" s="159" t="str">
        <f ca="1">IF(($G230=" ")," ",VLOOKUP($G230,'C10 Entry Sheet'!$A$16:$K$1015,6,FALSE))</f>
        <v xml:space="preserve"> </v>
      </c>
      <c r="N230" s="159" t="str">
        <f ca="1">IF(($G230=" ")," ",VLOOKUP($G230,'C10 Entry Sheet'!$A$16:$K$1015,5,FALSE))</f>
        <v xml:space="preserve"> </v>
      </c>
    </row>
    <row r="231" spans="1:14">
      <c r="A231" s="153" t="str">
        <f>IF('C10 Entry Sheet'!$BS246="N"," ","R")</f>
        <v xml:space="preserve"> </v>
      </c>
      <c r="B231" s="153" t="str">
        <f>IF('C10 Entry Sheet'!$BS246="N"," ","00000000")</f>
        <v xml:space="preserve"> </v>
      </c>
      <c r="C231" s="154" t="str">
        <f ca="1">IF('C10 Entry Sheet'!$BS246="N"," ",CELL("contents",'C10 Entry Sheet'!$AH$10))</f>
        <v xml:space="preserve"> </v>
      </c>
      <c r="D231" s="153" t="str">
        <f ca="1">IF('C10 Entry Sheet'!$BS246="N"," ","000"&amp;IF(LEN('C10 Entry Sheet'!$C$5)&lt;=6,"000",REPT("0",3-(LEN('C10 Entry Sheet'!$C$5)-6))&amp;LEFT(CELL("contents",'C10 Entry Sheet'!$C$5),LEN('C10 Entry Sheet'!$C$5)-6)))</f>
        <v xml:space="preserve"> </v>
      </c>
      <c r="E231" s="155" t="str">
        <f ca="1">IF('C10 Entry Sheet'!$BS246="N"," ",IF(LEN('C10 Entry Sheet'!$C$5)&lt;=6,CELL("contents",'C10 Entry Sheet'!$C$5),RIGHT(CELL("contents",'C10 Entry Sheet'!$C$5),6)))</f>
        <v xml:space="preserve"> </v>
      </c>
      <c r="F231" s="153" t="str">
        <f>IF('C10 Entry Sheet'!$BS246="N"," ","0")</f>
        <v xml:space="preserve"> </v>
      </c>
      <c r="G231" s="156" t="str">
        <f ca="1">IF('C10 Entry Sheet'!$BS246="N"," ",CELL("contents",'C10 Entry Sheet'!$A246))</f>
        <v xml:space="preserve"> </v>
      </c>
      <c r="H231" s="157" t="str">
        <f ca="1">IF(($G231=" ")," ",VLOOKUP($G231,'C10 Entry Sheet'!$A$16:$K$1015,2,FALSE))</f>
        <v xml:space="preserve"> </v>
      </c>
      <c r="I231" s="157" t="str">
        <f ca="1">IF(($G231=" ")," ",VLOOKUP($G231,'C10 Entry Sheet'!$A$16:$K$1015,3,FALSE))</f>
        <v xml:space="preserve"> </v>
      </c>
      <c r="J231" s="153" t="str">
        <f ca="1">IF('C10 Entry Sheet'!$BS246="N"," ",CELL("contents",'C10 Entry Sheet'!$A246))</f>
        <v xml:space="preserve"> </v>
      </c>
      <c r="K231" s="158" t="str">
        <f ca="1">IF(($G231=" ")," ",VLOOKUP($G231,'C10 Entry Sheet'!$A$16:$K$1015,8,FALSE))</f>
        <v xml:space="preserve"> </v>
      </c>
      <c r="L231" s="110" t="str">
        <f ca="1">IF(($G231=" ")," ",(VLOOKUP($G231,'C10 Entry Sheet'!$A$16:$K$1015,11,FALSE)*100))</f>
        <v xml:space="preserve"> </v>
      </c>
      <c r="M231" s="159" t="str">
        <f ca="1">IF(($G231=" ")," ",VLOOKUP($G231,'C10 Entry Sheet'!$A$16:$K$1015,6,FALSE))</f>
        <v xml:space="preserve"> </v>
      </c>
      <c r="N231" s="159" t="str">
        <f ca="1">IF(($G231=" ")," ",VLOOKUP($G231,'C10 Entry Sheet'!$A$16:$K$1015,5,FALSE))</f>
        <v xml:space="preserve"> </v>
      </c>
    </row>
    <row r="232" spans="1:14">
      <c r="A232" s="153" t="str">
        <f>IF('C10 Entry Sheet'!$BS247="N"," ","R")</f>
        <v xml:space="preserve"> </v>
      </c>
      <c r="B232" s="153" t="str">
        <f>IF('C10 Entry Sheet'!$BS247="N"," ","00000000")</f>
        <v xml:space="preserve"> </v>
      </c>
      <c r="C232" s="154" t="str">
        <f ca="1">IF('C10 Entry Sheet'!$BS247="N"," ",CELL("contents",'C10 Entry Sheet'!$AH$10))</f>
        <v xml:space="preserve"> </v>
      </c>
      <c r="D232" s="153" t="str">
        <f ca="1">IF('C10 Entry Sheet'!$BS247="N"," ","000"&amp;IF(LEN('C10 Entry Sheet'!$C$5)&lt;=6,"000",REPT("0",3-(LEN('C10 Entry Sheet'!$C$5)-6))&amp;LEFT(CELL("contents",'C10 Entry Sheet'!$C$5),LEN('C10 Entry Sheet'!$C$5)-6)))</f>
        <v xml:space="preserve"> </v>
      </c>
      <c r="E232" s="155" t="str">
        <f ca="1">IF('C10 Entry Sheet'!$BS247="N"," ",IF(LEN('C10 Entry Sheet'!$C$5)&lt;=6,CELL("contents",'C10 Entry Sheet'!$C$5),RIGHT(CELL("contents",'C10 Entry Sheet'!$C$5),6)))</f>
        <v xml:space="preserve"> </v>
      </c>
      <c r="F232" s="153" t="str">
        <f>IF('C10 Entry Sheet'!$BS247="N"," ","0")</f>
        <v xml:space="preserve"> </v>
      </c>
      <c r="G232" s="156" t="str">
        <f ca="1">IF('C10 Entry Sheet'!$BS247="N"," ",CELL("contents",'C10 Entry Sheet'!$A247))</f>
        <v xml:space="preserve"> </v>
      </c>
      <c r="H232" s="157" t="str">
        <f ca="1">IF(($G232=" ")," ",VLOOKUP($G232,'C10 Entry Sheet'!$A$16:$K$1015,2,FALSE))</f>
        <v xml:space="preserve"> </v>
      </c>
      <c r="I232" s="157" t="str">
        <f ca="1">IF(($G232=" ")," ",VLOOKUP($G232,'C10 Entry Sheet'!$A$16:$K$1015,3,FALSE))</f>
        <v xml:space="preserve"> </v>
      </c>
      <c r="J232" s="153" t="str">
        <f ca="1">IF('C10 Entry Sheet'!$BS247="N"," ",CELL("contents",'C10 Entry Sheet'!$A247))</f>
        <v xml:space="preserve"> </v>
      </c>
      <c r="K232" s="158" t="str">
        <f ca="1">IF(($G232=" ")," ",VLOOKUP($G232,'C10 Entry Sheet'!$A$16:$K$1015,8,FALSE))</f>
        <v xml:space="preserve"> </v>
      </c>
      <c r="L232" s="110" t="str">
        <f ca="1">IF(($G232=" ")," ",(VLOOKUP($G232,'C10 Entry Sheet'!$A$16:$K$1015,11,FALSE)*100))</f>
        <v xml:space="preserve"> </v>
      </c>
      <c r="M232" s="159" t="str">
        <f ca="1">IF(($G232=" ")," ",VLOOKUP($G232,'C10 Entry Sheet'!$A$16:$K$1015,6,FALSE))</f>
        <v xml:space="preserve"> </v>
      </c>
      <c r="N232" s="159" t="str">
        <f ca="1">IF(($G232=" ")," ",VLOOKUP($G232,'C10 Entry Sheet'!$A$16:$K$1015,5,FALSE))</f>
        <v xml:space="preserve"> </v>
      </c>
    </row>
    <row r="233" spans="1:14">
      <c r="A233" s="153" t="str">
        <f>IF('C10 Entry Sheet'!$BS248="N"," ","R")</f>
        <v xml:space="preserve"> </v>
      </c>
      <c r="B233" s="153" t="str">
        <f>IF('C10 Entry Sheet'!$BS248="N"," ","00000000")</f>
        <v xml:space="preserve"> </v>
      </c>
      <c r="C233" s="154" t="str">
        <f ca="1">IF('C10 Entry Sheet'!$BS248="N"," ",CELL("contents",'C10 Entry Sheet'!$AH$10))</f>
        <v xml:space="preserve"> </v>
      </c>
      <c r="D233" s="153" t="str">
        <f ca="1">IF('C10 Entry Sheet'!$BS248="N"," ","000"&amp;IF(LEN('C10 Entry Sheet'!$C$5)&lt;=6,"000",REPT("0",3-(LEN('C10 Entry Sheet'!$C$5)-6))&amp;LEFT(CELL("contents",'C10 Entry Sheet'!$C$5),LEN('C10 Entry Sheet'!$C$5)-6)))</f>
        <v xml:space="preserve"> </v>
      </c>
      <c r="E233" s="155" t="str">
        <f ca="1">IF('C10 Entry Sheet'!$BS248="N"," ",IF(LEN('C10 Entry Sheet'!$C$5)&lt;=6,CELL("contents",'C10 Entry Sheet'!$C$5),RIGHT(CELL("contents",'C10 Entry Sheet'!$C$5),6)))</f>
        <v xml:space="preserve"> </v>
      </c>
      <c r="F233" s="153" t="str">
        <f>IF('C10 Entry Sheet'!$BS248="N"," ","0")</f>
        <v xml:space="preserve"> </v>
      </c>
      <c r="G233" s="156" t="str">
        <f ca="1">IF('C10 Entry Sheet'!$BS248="N"," ",CELL("contents",'C10 Entry Sheet'!$A248))</f>
        <v xml:space="preserve"> </v>
      </c>
      <c r="H233" s="157" t="str">
        <f ca="1">IF(($G233=" ")," ",VLOOKUP($G233,'C10 Entry Sheet'!$A$16:$K$1015,2,FALSE))</f>
        <v xml:space="preserve"> </v>
      </c>
      <c r="I233" s="157" t="str">
        <f ca="1">IF(($G233=" ")," ",VLOOKUP($G233,'C10 Entry Sheet'!$A$16:$K$1015,3,FALSE))</f>
        <v xml:space="preserve"> </v>
      </c>
      <c r="J233" s="153" t="str">
        <f ca="1">IF('C10 Entry Sheet'!$BS248="N"," ",CELL("contents",'C10 Entry Sheet'!$A248))</f>
        <v xml:space="preserve"> </v>
      </c>
      <c r="K233" s="158" t="str">
        <f ca="1">IF(($G233=" ")," ",VLOOKUP($G233,'C10 Entry Sheet'!$A$16:$K$1015,8,FALSE))</f>
        <v xml:space="preserve"> </v>
      </c>
      <c r="L233" s="110" t="str">
        <f ca="1">IF(($G233=" ")," ",(VLOOKUP($G233,'C10 Entry Sheet'!$A$16:$K$1015,11,FALSE)*100))</f>
        <v xml:space="preserve"> </v>
      </c>
      <c r="M233" s="159" t="str">
        <f ca="1">IF(($G233=" ")," ",VLOOKUP($G233,'C10 Entry Sheet'!$A$16:$K$1015,6,FALSE))</f>
        <v xml:space="preserve"> </v>
      </c>
      <c r="N233" s="159" t="str">
        <f ca="1">IF(($G233=" ")," ",VLOOKUP($G233,'C10 Entry Sheet'!$A$16:$K$1015,5,FALSE))</f>
        <v xml:space="preserve"> </v>
      </c>
    </row>
    <row r="234" spans="1:14">
      <c r="A234" s="153" t="str">
        <f>IF('C10 Entry Sheet'!$BS249="N"," ","R")</f>
        <v xml:space="preserve"> </v>
      </c>
      <c r="B234" s="153" t="str">
        <f>IF('C10 Entry Sheet'!$BS249="N"," ","00000000")</f>
        <v xml:space="preserve"> </v>
      </c>
      <c r="C234" s="154" t="str">
        <f ca="1">IF('C10 Entry Sheet'!$BS249="N"," ",CELL("contents",'C10 Entry Sheet'!$AH$10))</f>
        <v xml:space="preserve"> </v>
      </c>
      <c r="D234" s="153" t="str">
        <f ca="1">IF('C10 Entry Sheet'!$BS249="N"," ","000"&amp;IF(LEN('C10 Entry Sheet'!$C$5)&lt;=6,"000",REPT("0",3-(LEN('C10 Entry Sheet'!$C$5)-6))&amp;LEFT(CELL("contents",'C10 Entry Sheet'!$C$5),LEN('C10 Entry Sheet'!$C$5)-6)))</f>
        <v xml:space="preserve"> </v>
      </c>
      <c r="E234" s="155" t="str">
        <f ca="1">IF('C10 Entry Sheet'!$BS249="N"," ",IF(LEN('C10 Entry Sheet'!$C$5)&lt;=6,CELL("contents",'C10 Entry Sheet'!$C$5),RIGHT(CELL("contents",'C10 Entry Sheet'!$C$5),6)))</f>
        <v xml:space="preserve"> </v>
      </c>
      <c r="F234" s="153" t="str">
        <f>IF('C10 Entry Sheet'!$BS249="N"," ","0")</f>
        <v xml:space="preserve"> </v>
      </c>
      <c r="G234" s="156" t="str">
        <f ca="1">IF('C10 Entry Sheet'!$BS249="N"," ",CELL("contents",'C10 Entry Sheet'!$A249))</f>
        <v xml:space="preserve"> </v>
      </c>
      <c r="H234" s="157" t="str">
        <f ca="1">IF(($G234=" ")," ",VLOOKUP($G234,'C10 Entry Sheet'!$A$16:$K$1015,2,FALSE))</f>
        <v xml:space="preserve"> </v>
      </c>
      <c r="I234" s="157" t="str">
        <f ca="1">IF(($G234=" ")," ",VLOOKUP($G234,'C10 Entry Sheet'!$A$16:$K$1015,3,FALSE))</f>
        <v xml:space="preserve"> </v>
      </c>
      <c r="J234" s="153" t="str">
        <f ca="1">IF('C10 Entry Sheet'!$BS249="N"," ",CELL("contents",'C10 Entry Sheet'!$A249))</f>
        <v xml:space="preserve"> </v>
      </c>
      <c r="K234" s="158" t="str">
        <f ca="1">IF(($G234=" ")," ",VLOOKUP($G234,'C10 Entry Sheet'!$A$16:$K$1015,8,FALSE))</f>
        <v xml:space="preserve"> </v>
      </c>
      <c r="L234" s="110" t="str">
        <f ca="1">IF(($G234=" ")," ",(VLOOKUP($G234,'C10 Entry Sheet'!$A$16:$K$1015,11,FALSE)*100))</f>
        <v xml:space="preserve"> </v>
      </c>
      <c r="M234" s="159" t="str">
        <f ca="1">IF(($G234=" ")," ",VLOOKUP($G234,'C10 Entry Sheet'!$A$16:$K$1015,6,FALSE))</f>
        <v xml:space="preserve"> </v>
      </c>
      <c r="N234" s="159" t="str">
        <f ca="1">IF(($G234=" ")," ",VLOOKUP($G234,'C10 Entry Sheet'!$A$16:$K$1015,5,FALSE))</f>
        <v xml:space="preserve"> </v>
      </c>
    </row>
    <row r="235" spans="1:14">
      <c r="A235" s="153" t="str">
        <f>IF('C10 Entry Sheet'!$BS250="N"," ","R")</f>
        <v xml:space="preserve"> </v>
      </c>
      <c r="B235" s="153" t="str">
        <f>IF('C10 Entry Sheet'!$BS250="N"," ","00000000")</f>
        <v xml:space="preserve"> </v>
      </c>
      <c r="C235" s="154" t="str">
        <f ca="1">IF('C10 Entry Sheet'!$BS250="N"," ",CELL("contents",'C10 Entry Sheet'!$AH$10))</f>
        <v xml:space="preserve"> </v>
      </c>
      <c r="D235" s="153" t="str">
        <f ca="1">IF('C10 Entry Sheet'!$BS250="N"," ","000"&amp;IF(LEN('C10 Entry Sheet'!$C$5)&lt;=6,"000",REPT("0",3-(LEN('C10 Entry Sheet'!$C$5)-6))&amp;LEFT(CELL("contents",'C10 Entry Sheet'!$C$5),LEN('C10 Entry Sheet'!$C$5)-6)))</f>
        <v xml:space="preserve"> </v>
      </c>
      <c r="E235" s="155" t="str">
        <f ca="1">IF('C10 Entry Sheet'!$BS250="N"," ",IF(LEN('C10 Entry Sheet'!$C$5)&lt;=6,CELL("contents",'C10 Entry Sheet'!$C$5),RIGHT(CELL("contents",'C10 Entry Sheet'!$C$5),6)))</f>
        <v xml:space="preserve"> </v>
      </c>
      <c r="F235" s="153" t="str">
        <f>IF('C10 Entry Sheet'!$BS250="N"," ","0")</f>
        <v xml:space="preserve"> </v>
      </c>
      <c r="G235" s="156" t="str">
        <f ca="1">IF('C10 Entry Sheet'!$BS250="N"," ",CELL("contents",'C10 Entry Sheet'!$A250))</f>
        <v xml:space="preserve"> </v>
      </c>
      <c r="H235" s="157" t="str">
        <f ca="1">IF(($G235=" ")," ",VLOOKUP($G235,'C10 Entry Sheet'!$A$16:$K$1015,2,FALSE))</f>
        <v xml:space="preserve"> </v>
      </c>
      <c r="I235" s="157" t="str">
        <f ca="1">IF(($G235=" ")," ",VLOOKUP($G235,'C10 Entry Sheet'!$A$16:$K$1015,3,FALSE))</f>
        <v xml:space="preserve"> </v>
      </c>
      <c r="J235" s="153" t="str">
        <f ca="1">IF('C10 Entry Sheet'!$BS250="N"," ",CELL("contents",'C10 Entry Sheet'!$A250))</f>
        <v xml:space="preserve"> </v>
      </c>
      <c r="K235" s="158" t="str">
        <f ca="1">IF(($G235=" ")," ",VLOOKUP($G235,'C10 Entry Sheet'!$A$16:$K$1015,8,FALSE))</f>
        <v xml:space="preserve"> </v>
      </c>
      <c r="L235" s="110" t="str">
        <f ca="1">IF(($G235=" ")," ",(VLOOKUP($G235,'C10 Entry Sheet'!$A$16:$K$1015,11,FALSE)*100))</f>
        <v xml:space="preserve"> </v>
      </c>
      <c r="M235" s="159" t="str">
        <f ca="1">IF(($G235=" ")," ",VLOOKUP($G235,'C10 Entry Sheet'!$A$16:$K$1015,6,FALSE))</f>
        <v xml:space="preserve"> </v>
      </c>
      <c r="N235" s="159" t="str">
        <f ca="1">IF(($G235=" ")," ",VLOOKUP($G235,'C10 Entry Sheet'!$A$16:$K$1015,5,FALSE))</f>
        <v xml:space="preserve"> </v>
      </c>
    </row>
    <row r="236" spans="1:14">
      <c r="A236" s="153" t="str">
        <f>IF('C10 Entry Sheet'!$BS251="N"," ","R")</f>
        <v xml:space="preserve"> </v>
      </c>
      <c r="B236" s="153" t="str">
        <f>IF('C10 Entry Sheet'!$BS251="N"," ","00000000")</f>
        <v xml:space="preserve"> </v>
      </c>
      <c r="C236" s="154" t="str">
        <f ca="1">IF('C10 Entry Sheet'!$BS251="N"," ",CELL("contents",'C10 Entry Sheet'!$AH$10))</f>
        <v xml:space="preserve"> </v>
      </c>
      <c r="D236" s="153" t="str">
        <f ca="1">IF('C10 Entry Sheet'!$BS251="N"," ","000"&amp;IF(LEN('C10 Entry Sheet'!$C$5)&lt;=6,"000",REPT("0",3-(LEN('C10 Entry Sheet'!$C$5)-6))&amp;LEFT(CELL("contents",'C10 Entry Sheet'!$C$5),LEN('C10 Entry Sheet'!$C$5)-6)))</f>
        <v xml:space="preserve"> </v>
      </c>
      <c r="E236" s="155" t="str">
        <f ca="1">IF('C10 Entry Sheet'!$BS251="N"," ",IF(LEN('C10 Entry Sheet'!$C$5)&lt;=6,CELL("contents",'C10 Entry Sheet'!$C$5),RIGHT(CELL("contents",'C10 Entry Sheet'!$C$5),6)))</f>
        <v xml:space="preserve"> </v>
      </c>
      <c r="F236" s="153" t="str">
        <f>IF('C10 Entry Sheet'!$BS251="N"," ","0")</f>
        <v xml:space="preserve"> </v>
      </c>
      <c r="G236" s="156" t="str">
        <f ca="1">IF('C10 Entry Sheet'!$BS251="N"," ",CELL("contents",'C10 Entry Sheet'!$A251))</f>
        <v xml:space="preserve"> </v>
      </c>
      <c r="H236" s="157" t="str">
        <f ca="1">IF(($G236=" ")," ",VLOOKUP($G236,'C10 Entry Sheet'!$A$16:$K$1015,2,FALSE))</f>
        <v xml:space="preserve"> </v>
      </c>
      <c r="I236" s="157" t="str">
        <f ca="1">IF(($G236=" ")," ",VLOOKUP($G236,'C10 Entry Sheet'!$A$16:$K$1015,3,FALSE))</f>
        <v xml:space="preserve"> </v>
      </c>
      <c r="J236" s="153" t="str">
        <f ca="1">IF('C10 Entry Sheet'!$BS251="N"," ",CELL("contents",'C10 Entry Sheet'!$A251))</f>
        <v xml:space="preserve"> </v>
      </c>
      <c r="K236" s="158" t="str">
        <f ca="1">IF(($G236=" ")," ",VLOOKUP($G236,'C10 Entry Sheet'!$A$16:$K$1015,8,FALSE))</f>
        <v xml:space="preserve"> </v>
      </c>
      <c r="L236" s="110" t="str">
        <f ca="1">IF(($G236=" ")," ",(VLOOKUP($G236,'C10 Entry Sheet'!$A$16:$K$1015,11,FALSE)*100))</f>
        <v xml:space="preserve"> </v>
      </c>
      <c r="M236" s="159" t="str">
        <f ca="1">IF(($G236=" ")," ",VLOOKUP($G236,'C10 Entry Sheet'!$A$16:$K$1015,6,FALSE))</f>
        <v xml:space="preserve"> </v>
      </c>
      <c r="N236" s="159" t="str">
        <f ca="1">IF(($G236=" ")," ",VLOOKUP($G236,'C10 Entry Sheet'!$A$16:$K$1015,5,FALSE))</f>
        <v xml:space="preserve"> </v>
      </c>
    </row>
    <row r="237" spans="1:14">
      <c r="A237" s="153" t="str">
        <f>IF('C10 Entry Sheet'!$BS252="N"," ","R")</f>
        <v xml:space="preserve"> </v>
      </c>
      <c r="B237" s="153" t="str">
        <f>IF('C10 Entry Sheet'!$BS252="N"," ","00000000")</f>
        <v xml:space="preserve"> </v>
      </c>
      <c r="C237" s="154" t="str">
        <f ca="1">IF('C10 Entry Sheet'!$BS252="N"," ",CELL("contents",'C10 Entry Sheet'!$AH$10))</f>
        <v xml:space="preserve"> </v>
      </c>
      <c r="D237" s="153" t="str">
        <f ca="1">IF('C10 Entry Sheet'!$BS252="N"," ","000"&amp;IF(LEN('C10 Entry Sheet'!$C$5)&lt;=6,"000",REPT("0",3-(LEN('C10 Entry Sheet'!$C$5)-6))&amp;LEFT(CELL("contents",'C10 Entry Sheet'!$C$5),LEN('C10 Entry Sheet'!$C$5)-6)))</f>
        <v xml:space="preserve"> </v>
      </c>
      <c r="E237" s="155" t="str">
        <f ca="1">IF('C10 Entry Sheet'!$BS252="N"," ",IF(LEN('C10 Entry Sheet'!$C$5)&lt;=6,CELL("contents",'C10 Entry Sheet'!$C$5),RIGHT(CELL("contents",'C10 Entry Sheet'!$C$5),6)))</f>
        <v xml:space="preserve"> </v>
      </c>
      <c r="F237" s="153" t="str">
        <f>IF('C10 Entry Sheet'!$BS252="N"," ","0")</f>
        <v xml:space="preserve"> </v>
      </c>
      <c r="G237" s="156" t="str">
        <f ca="1">IF('C10 Entry Sheet'!$BS252="N"," ",CELL("contents",'C10 Entry Sheet'!$A252))</f>
        <v xml:space="preserve"> </v>
      </c>
      <c r="H237" s="157" t="str">
        <f ca="1">IF(($G237=" ")," ",VLOOKUP($G237,'C10 Entry Sheet'!$A$16:$K$1015,2,FALSE))</f>
        <v xml:space="preserve"> </v>
      </c>
      <c r="I237" s="157" t="str">
        <f ca="1">IF(($G237=" ")," ",VLOOKUP($G237,'C10 Entry Sheet'!$A$16:$K$1015,3,FALSE))</f>
        <v xml:space="preserve"> </v>
      </c>
      <c r="J237" s="153" t="str">
        <f ca="1">IF('C10 Entry Sheet'!$BS252="N"," ",CELL("contents",'C10 Entry Sheet'!$A252))</f>
        <v xml:space="preserve"> </v>
      </c>
      <c r="K237" s="158" t="str">
        <f ca="1">IF(($G237=" ")," ",VLOOKUP($G237,'C10 Entry Sheet'!$A$16:$K$1015,8,FALSE))</f>
        <v xml:space="preserve"> </v>
      </c>
      <c r="L237" s="110" t="str">
        <f ca="1">IF(($G237=" ")," ",(VLOOKUP($G237,'C10 Entry Sheet'!$A$16:$K$1015,11,FALSE)*100))</f>
        <v xml:space="preserve"> </v>
      </c>
      <c r="M237" s="159" t="str">
        <f ca="1">IF(($G237=" ")," ",VLOOKUP($G237,'C10 Entry Sheet'!$A$16:$K$1015,6,FALSE))</f>
        <v xml:space="preserve"> </v>
      </c>
      <c r="N237" s="159" t="str">
        <f ca="1">IF(($G237=" ")," ",VLOOKUP($G237,'C10 Entry Sheet'!$A$16:$K$1015,5,FALSE))</f>
        <v xml:space="preserve"> </v>
      </c>
    </row>
    <row r="238" spans="1:14">
      <c r="A238" s="153" t="str">
        <f>IF('C10 Entry Sheet'!$BS253="N"," ","R")</f>
        <v xml:space="preserve"> </v>
      </c>
      <c r="B238" s="153" t="str">
        <f>IF('C10 Entry Sheet'!$BS253="N"," ","00000000")</f>
        <v xml:space="preserve"> </v>
      </c>
      <c r="C238" s="154" t="str">
        <f ca="1">IF('C10 Entry Sheet'!$BS253="N"," ",CELL("contents",'C10 Entry Sheet'!$AH$10))</f>
        <v xml:space="preserve"> </v>
      </c>
      <c r="D238" s="153" t="str">
        <f ca="1">IF('C10 Entry Sheet'!$BS253="N"," ","000"&amp;IF(LEN('C10 Entry Sheet'!$C$5)&lt;=6,"000",REPT("0",3-(LEN('C10 Entry Sheet'!$C$5)-6))&amp;LEFT(CELL("contents",'C10 Entry Sheet'!$C$5),LEN('C10 Entry Sheet'!$C$5)-6)))</f>
        <v xml:space="preserve"> </v>
      </c>
      <c r="E238" s="155" t="str">
        <f ca="1">IF('C10 Entry Sheet'!$BS253="N"," ",IF(LEN('C10 Entry Sheet'!$C$5)&lt;=6,CELL("contents",'C10 Entry Sheet'!$C$5),RIGHT(CELL("contents",'C10 Entry Sheet'!$C$5),6)))</f>
        <v xml:space="preserve"> </v>
      </c>
      <c r="F238" s="153" t="str">
        <f>IF('C10 Entry Sheet'!$BS253="N"," ","0")</f>
        <v xml:space="preserve"> </v>
      </c>
      <c r="G238" s="156" t="str">
        <f ca="1">IF('C10 Entry Sheet'!$BS253="N"," ",CELL("contents",'C10 Entry Sheet'!$A253))</f>
        <v xml:space="preserve"> </v>
      </c>
      <c r="H238" s="157" t="str">
        <f ca="1">IF(($G238=" ")," ",VLOOKUP($G238,'C10 Entry Sheet'!$A$16:$K$1015,2,FALSE))</f>
        <v xml:space="preserve"> </v>
      </c>
      <c r="I238" s="157" t="str">
        <f ca="1">IF(($G238=" ")," ",VLOOKUP($G238,'C10 Entry Sheet'!$A$16:$K$1015,3,FALSE))</f>
        <v xml:space="preserve"> </v>
      </c>
      <c r="J238" s="153" t="str">
        <f ca="1">IF('C10 Entry Sheet'!$BS253="N"," ",CELL("contents",'C10 Entry Sheet'!$A253))</f>
        <v xml:space="preserve"> </v>
      </c>
      <c r="K238" s="158" t="str">
        <f ca="1">IF(($G238=" ")," ",VLOOKUP($G238,'C10 Entry Sheet'!$A$16:$K$1015,8,FALSE))</f>
        <v xml:space="preserve"> </v>
      </c>
      <c r="L238" s="110" t="str">
        <f ca="1">IF(($G238=" ")," ",(VLOOKUP($G238,'C10 Entry Sheet'!$A$16:$K$1015,11,FALSE)*100))</f>
        <v xml:space="preserve"> </v>
      </c>
      <c r="M238" s="159" t="str">
        <f ca="1">IF(($G238=" ")," ",VLOOKUP($G238,'C10 Entry Sheet'!$A$16:$K$1015,6,FALSE))</f>
        <v xml:space="preserve"> </v>
      </c>
      <c r="N238" s="159" t="str">
        <f ca="1">IF(($G238=" ")," ",VLOOKUP($G238,'C10 Entry Sheet'!$A$16:$K$1015,5,FALSE))</f>
        <v xml:space="preserve"> </v>
      </c>
    </row>
    <row r="239" spans="1:14">
      <c r="A239" s="153" t="str">
        <f>IF('C10 Entry Sheet'!$BS254="N"," ","R")</f>
        <v xml:space="preserve"> </v>
      </c>
      <c r="B239" s="153" t="str">
        <f>IF('C10 Entry Sheet'!$BS254="N"," ","00000000")</f>
        <v xml:space="preserve"> </v>
      </c>
      <c r="C239" s="154" t="str">
        <f ca="1">IF('C10 Entry Sheet'!$BS254="N"," ",CELL("contents",'C10 Entry Sheet'!$AH$10))</f>
        <v xml:space="preserve"> </v>
      </c>
      <c r="D239" s="153" t="str">
        <f ca="1">IF('C10 Entry Sheet'!$BS254="N"," ","000"&amp;IF(LEN('C10 Entry Sheet'!$C$5)&lt;=6,"000",REPT("0",3-(LEN('C10 Entry Sheet'!$C$5)-6))&amp;LEFT(CELL("contents",'C10 Entry Sheet'!$C$5),LEN('C10 Entry Sheet'!$C$5)-6)))</f>
        <v xml:space="preserve"> </v>
      </c>
      <c r="E239" s="155" t="str">
        <f ca="1">IF('C10 Entry Sheet'!$BS254="N"," ",IF(LEN('C10 Entry Sheet'!$C$5)&lt;=6,CELL("contents",'C10 Entry Sheet'!$C$5),RIGHT(CELL("contents",'C10 Entry Sheet'!$C$5),6)))</f>
        <v xml:space="preserve"> </v>
      </c>
      <c r="F239" s="153" t="str">
        <f>IF('C10 Entry Sheet'!$BS254="N"," ","0")</f>
        <v xml:space="preserve"> </v>
      </c>
      <c r="G239" s="156" t="str">
        <f ca="1">IF('C10 Entry Sheet'!$BS254="N"," ",CELL("contents",'C10 Entry Sheet'!$A254))</f>
        <v xml:space="preserve"> </v>
      </c>
      <c r="H239" s="157" t="str">
        <f ca="1">IF(($G239=" ")," ",VLOOKUP($G239,'C10 Entry Sheet'!$A$16:$K$1015,2,FALSE))</f>
        <v xml:space="preserve"> </v>
      </c>
      <c r="I239" s="157" t="str">
        <f ca="1">IF(($G239=" ")," ",VLOOKUP($G239,'C10 Entry Sheet'!$A$16:$K$1015,3,FALSE))</f>
        <v xml:space="preserve"> </v>
      </c>
      <c r="J239" s="153" t="str">
        <f ca="1">IF('C10 Entry Sheet'!$BS254="N"," ",CELL("contents",'C10 Entry Sheet'!$A254))</f>
        <v xml:space="preserve"> </v>
      </c>
      <c r="K239" s="158" t="str">
        <f ca="1">IF(($G239=" ")," ",VLOOKUP($G239,'C10 Entry Sheet'!$A$16:$K$1015,8,FALSE))</f>
        <v xml:space="preserve"> </v>
      </c>
      <c r="L239" s="110" t="str">
        <f ca="1">IF(($G239=" ")," ",(VLOOKUP($G239,'C10 Entry Sheet'!$A$16:$K$1015,11,FALSE)*100))</f>
        <v xml:space="preserve"> </v>
      </c>
      <c r="M239" s="159" t="str">
        <f ca="1">IF(($G239=" ")," ",VLOOKUP($G239,'C10 Entry Sheet'!$A$16:$K$1015,6,FALSE))</f>
        <v xml:space="preserve"> </v>
      </c>
      <c r="N239" s="159" t="str">
        <f ca="1">IF(($G239=" ")," ",VLOOKUP($G239,'C10 Entry Sheet'!$A$16:$K$1015,5,FALSE))</f>
        <v xml:space="preserve"> </v>
      </c>
    </row>
    <row r="240" spans="1:14">
      <c r="A240" s="153" t="str">
        <f>IF('C10 Entry Sheet'!$BS255="N"," ","R")</f>
        <v xml:space="preserve"> </v>
      </c>
      <c r="B240" s="153" t="str">
        <f>IF('C10 Entry Sheet'!$BS255="N"," ","00000000")</f>
        <v xml:space="preserve"> </v>
      </c>
      <c r="C240" s="154" t="str">
        <f ca="1">IF('C10 Entry Sheet'!$BS255="N"," ",CELL("contents",'C10 Entry Sheet'!$AH$10))</f>
        <v xml:space="preserve"> </v>
      </c>
      <c r="D240" s="153" t="str">
        <f ca="1">IF('C10 Entry Sheet'!$BS255="N"," ","000"&amp;IF(LEN('C10 Entry Sheet'!$C$5)&lt;=6,"000",REPT("0",3-(LEN('C10 Entry Sheet'!$C$5)-6))&amp;LEFT(CELL("contents",'C10 Entry Sheet'!$C$5),LEN('C10 Entry Sheet'!$C$5)-6)))</f>
        <v xml:space="preserve"> </v>
      </c>
      <c r="E240" s="155" t="str">
        <f ca="1">IF('C10 Entry Sheet'!$BS255="N"," ",IF(LEN('C10 Entry Sheet'!$C$5)&lt;=6,CELL("contents",'C10 Entry Sheet'!$C$5),RIGHT(CELL("contents",'C10 Entry Sheet'!$C$5),6)))</f>
        <v xml:space="preserve"> </v>
      </c>
      <c r="F240" s="153" t="str">
        <f>IF('C10 Entry Sheet'!$BS255="N"," ","0")</f>
        <v xml:space="preserve"> </v>
      </c>
      <c r="G240" s="156" t="str">
        <f ca="1">IF('C10 Entry Sheet'!$BS255="N"," ",CELL("contents",'C10 Entry Sheet'!$A255))</f>
        <v xml:space="preserve"> </v>
      </c>
      <c r="H240" s="157" t="str">
        <f ca="1">IF(($G240=" ")," ",VLOOKUP($G240,'C10 Entry Sheet'!$A$16:$K$1015,2,FALSE))</f>
        <v xml:space="preserve"> </v>
      </c>
      <c r="I240" s="157" t="str">
        <f ca="1">IF(($G240=" ")," ",VLOOKUP($G240,'C10 Entry Sheet'!$A$16:$K$1015,3,FALSE))</f>
        <v xml:space="preserve"> </v>
      </c>
      <c r="J240" s="153" t="str">
        <f ca="1">IF('C10 Entry Sheet'!$BS255="N"," ",CELL("contents",'C10 Entry Sheet'!$A255))</f>
        <v xml:space="preserve"> </v>
      </c>
      <c r="K240" s="158" t="str">
        <f ca="1">IF(($G240=" ")," ",VLOOKUP($G240,'C10 Entry Sheet'!$A$16:$K$1015,8,FALSE))</f>
        <v xml:space="preserve"> </v>
      </c>
      <c r="L240" s="110" t="str">
        <f ca="1">IF(($G240=" ")," ",(VLOOKUP($G240,'C10 Entry Sheet'!$A$16:$K$1015,11,FALSE)*100))</f>
        <v xml:space="preserve"> </v>
      </c>
      <c r="M240" s="159" t="str">
        <f ca="1">IF(($G240=" ")," ",VLOOKUP($G240,'C10 Entry Sheet'!$A$16:$K$1015,6,FALSE))</f>
        <v xml:space="preserve"> </v>
      </c>
      <c r="N240" s="159" t="str">
        <f ca="1">IF(($G240=" ")," ",VLOOKUP($G240,'C10 Entry Sheet'!$A$16:$K$1015,5,FALSE))</f>
        <v xml:space="preserve"> </v>
      </c>
    </row>
    <row r="241" spans="1:14">
      <c r="A241" s="153" t="str">
        <f>IF('C10 Entry Sheet'!$BS256="N"," ","R")</f>
        <v xml:space="preserve"> </v>
      </c>
      <c r="B241" s="153" t="str">
        <f>IF('C10 Entry Sheet'!$BS256="N"," ","00000000")</f>
        <v xml:space="preserve"> </v>
      </c>
      <c r="C241" s="154" t="str">
        <f ca="1">IF('C10 Entry Sheet'!$BS256="N"," ",CELL("contents",'C10 Entry Sheet'!$AH$10))</f>
        <v xml:space="preserve"> </v>
      </c>
      <c r="D241" s="153" t="str">
        <f ca="1">IF('C10 Entry Sheet'!$BS256="N"," ","000"&amp;IF(LEN('C10 Entry Sheet'!$C$5)&lt;=6,"000",REPT("0",3-(LEN('C10 Entry Sheet'!$C$5)-6))&amp;LEFT(CELL("contents",'C10 Entry Sheet'!$C$5),LEN('C10 Entry Sheet'!$C$5)-6)))</f>
        <v xml:space="preserve"> </v>
      </c>
      <c r="E241" s="155" t="str">
        <f ca="1">IF('C10 Entry Sheet'!$BS256="N"," ",IF(LEN('C10 Entry Sheet'!$C$5)&lt;=6,CELL("contents",'C10 Entry Sheet'!$C$5),RIGHT(CELL("contents",'C10 Entry Sheet'!$C$5),6)))</f>
        <v xml:space="preserve"> </v>
      </c>
      <c r="F241" s="153" t="str">
        <f>IF('C10 Entry Sheet'!$BS256="N"," ","0")</f>
        <v xml:space="preserve"> </v>
      </c>
      <c r="G241" s="156" t="str">
        <f ca="1">IF('C10 Entry Sheet'!$BS256="N"," ",CELL("contents",'C10 Entry Sheet'!$A256))</f>
        <v xml:space="preserve"> </v>
      </c>
      <c r="H241" s="157" t="str">
        <f ca="1">IF(($G241=" ")," ",VLOOKUP($G241,'C10 Entry Sheet'!$A$16:$K$1015,2,FALSE))</f>
        <v xml:space="preserve"> </v>
      </c>
      <c r="I241" s="157" t="str">
        <f ca="1">IF(($G241=" ")," ",VLOOKUP($G241,'C10 Entry Sheet'!$A$16:$K$1015,3,FALSE))</f>
        <v xml:space="preserve"> </v>
      </c>
      <c r="J241" s="153" t="str">
        <f ca="1">IF('C10 Entry Sheet'!$BS256="N"," ",CELL("contents",'C10 Entry Sheet'!$A256))</f>
        <v xml:space="preserve"> </v>
      </c>
      <c r="K241" s="158" t="str">
        <f ca="1">IF(($G241=" ")," ",VLOOKUP($G241,'C10 Entry Sheet'!$A$16:$K$1015,8,FALSE))</f>
        <v xml:space="preserve"> </v>
      </c>
      <c r="L241" s="110" t="str">
        <f ca="1">IF(($G241=" ")," ",(VLOOKUP($G241,'C10 Entry Sheet'!$A$16:$K$1015,11,FALSE)*100))</f>
        <v xml:space="preserve"> </v>
      </c>
      <c r="M241" s="159" t="str">
        <f ca="1">IF(($G241=" ")," ",VLOOKUP($G241,'C10 Entry Sheet'!$A$16:$K$1015,6,FALSE))</f>
        <v xml:space="preserve"> </v>
      </c>
      <c r="N241" s="159" t="str">
        <f ca="1">IF(($G241=" ")," ",VLOOKUP($G241,'C10 Entry Sheet'!$A$16:$K$1015,5,FALSE))</f>
        <v xml:space="preserve"> </v>
      </c>
    </row>
    <row r="242" spans="1:14">
      <c r="A242" s="153" t="str">
        <f>IF('C10 Entry Sheet'!$BS257="N"," ","R")</f>
        <v xml:space="preserve"> </v>
      </c>
      <c r="B242" s="153" t="str">
        <f>IF('C10 Entry Sheet'!$BS257="N"," ","00000000")</f>
        <v xml:space="preserve"> </v>
      </c>
      <c r="C242" s="154" t="str">
        <f ca="1">IF('C10 Entry Sheet'!$BS257="N"," ",CELL("contents",'C10 Entry Sheet'!$AH$10))</f>
        <v xml:space="preserve"> </v>
      </c>
      <c r="D242" s="153" t="str">
        <f ca="1">IF('C10 Entry Sheet'!$BS257="N"," ","000"&amp;IF(LEN('C10 Entry Sheet'!$C$5)&lt;=6,"000",REPT("0",3-(LEN('C10 Entry Sheet'!$C$5)-6))&amp;LEFT(CELL("contents",'C10 Entry Sheet'!$C$5),LEN('C10 Entry Sheet'!$C$5)-6)))</f>
        <v xml:space="preserve"> </v>
      </c>
      <c r="E242" s="155" t="str">
        <f ca="1">IF('C10 Entry Sheet'!$BS257="N"," ",IF(LEN('C10 Entry Sheet'!$C$5)&lt;=6,CELL("contents",'C10 Entry Sheet'!$C$5),RIGHT(CELL("contents",'C10 Entry Sheet'!$C$5),6)))</f>
        <v xml:space="preserve"> </v>
      </c>
      <c r="F242" s="153" t="str">
        <f>IF('C10 Entry Sheet'!$BS257="N"," ","0")</f>
        <v xml:space="preserve"> </v>
      </c>
      <c r="G242" s="156" t="str">
        <f ca="1">IF('C10 Entry Sheet'!$BS257="N"," ",CELL("contents",'C10 Entry Sheet'!$A257))</f>
        <v xml:space="preserve"> </v>
      </c>
      <c r="H242" s="157" t="str">
        <f ca="1">IF(($G242=" ")," ",VLOOKUP($G242,'C10 Entry Sheet'!$A$16:$K$1015,2,FALSE))</f>
        <v xml:space="preserve"> </v>
      </c>
      <c r="I242" s="157" t="str">
        <f ca="1">IF(($G242=" ")," ",VLOOKUP($G242,'C10 Entry Sheet'!$A$16:$K$1015,3,FALSE))</f>
        <v xml:space="preserve"> </v>
      </c>
      <c r="J242" s="153" t="str">
        <f ca="1">IF('C10 Entry Sheet'!$BS257="N"," ",CELL("contents",'C10 Entry Sheet'!$A257))</f>
        <v xml:space="preserve"> </v>
      </c>
      <c r="K242" s="158" t="str">
        <f ca="1">IF(($G242=" ")," ",VLOOKUP($G242,'C10 Entry Sheet'!$A$16:$K$1015,8,FALSE))</f>
        <v xml:space="preserve"> </v>
      </c>
      <c r="L242" s="110" t="str">
        <f ca="1">IF(($G242=" ")," ",(VLOOKUP($G242,'C10 Entry Sheet'!$A$16:$K$1015,11,FALSE)*100))</f>
        <v xml:space="preserve"> </v>
      </c>
      <c r="M242" s="159" t="str">
        <f ca="1">IF(($G242=" ")," ",VLOOKUP($G242,'C10 Entry Sheet'!$A$16:$K$1015,6,FALSE))</f>
        <v xml:space="preserve"> </v>
      </c>
      <c r="N242" s="159" t="str">
        <f ca="1">IF(($G242=" ")," ",VLOOKUP($G242,'C10 Entry Sheet'!$A$16:$K$1015,5,FALSE))</f>
        <v xml:space="preserve"> </v>
      </c>
    </row>
    <row r="243" spans="1:14">
      <c r="A243" s="153" t="str">
        <f>IF('C10 Entry Sheet'!$BS258="N"," ","R")</f>
        <v xml:space="preserve"> </v>
      </c>
      <c r="B243" s="153" t="str">
        <f>IF('C10 Entry Sheet'!$BS258="N"," ","00000000")</f>
        <v xml:space="preserve"> </v>
      </c>
      <c r="C243" s="154" t="str">
        <f ca="1">IF('C10 Entry Sheet'!$BS258="N"," ",CELL("contents",'C10 Entry Sheet'!$AH$10))</f>
        <v xml:space="preserve"> </v>
      </c>
      <c r="D243" s="153" t="str">
        <f ca="1">IF('C10 Entry Sheet'!$BS258="N"," ","000"&amp;IF(LEN('C10 Entry Sheet'!$C$5)&lt;=6,"000",REPT("0",3-(LEN('C10 Entry Sheet'!$C$5)-6))&amp;LEFT(CELL("contents",'C10 Entry Sheet'!$C$5),LEN('C10 Entry Sheet'!$C$5)-6)))</f>
        <v xml:space="preserve"> </v>
      </c>
      <c r="E243" s="155" t="str">
        <f ca="1">IF('C10 Entry Sheet'!$BS258="N"," ",IF(LEN('C10 Entry Sheet'!$C$5)&lt;=6,CELL("contents",'C10 Entry Sheet'!$C$5),RIGHT(CELL("contents",'C10 Entry Sheet'!$C$5),6)))</f>
        <v xml:space="preserve"> </v>
      </c>
      <c r="F243" s="153" t="str">
        <f>IF('C10 Entry Sheet'!$BS258="N"," ","0")</f>
        <v xml:space="preserve"> </v>
      </c>
      <c r="G243" s="156" t="str">
        <f ca="1">IF('C10 Entry Sheet'!$BS258="N"," ",CELL("contents",'C10 Entry Sheet'!$A258))</f>
        <v xml:space="preserve"> </v>
      </c>
      <c r="H243" s="157" t="str">
        <f ca="1">IF(($G243=" ")," ",VLOOKUP($G243,'C10 Entry Sheet'!$A$16:$K$1015,2,FALSE))</f>
        <v xml:space="preserve"> </v>
      </c>
      <c r="I243" s="157" t="str">
        <f ca="1">IF(($G243=" ")," ",VLOOKUP($G243,'C10 Entry Sheet'!$A$16:$K$1015,3,FALSE))</f>
        <v xml:space="preserve"> </v>
      </c>
      <c r="J243" s="153" t="str">
        <f ca="1">IF('C10 Entry Sheet'!$BS258="N"," ",CELL("contents",'C10 Entry Sheet'!$A258))</f>
        <v xml:space="preserve"> </v>
      </c>
      <c r="K243" s="158" t="str">
        <f ca="1">IF(($G243=" ")," ",VLOOKUP($G243,'C10 Entry Sheet'!$A$16:$K$1015,8,FALSE))</f>
        <v xml:space="preserve"> </v>
      </c>
      <c r="L243" s="110" t="str">
        <f ca="1">IF(($G243=" ")," ",(VLOOKUP($G243,'C10 Entry Sheet'!$A$16:$K$1015,11,FALSE)*100))</f>
        <v xml:space="preserve"> </v>
      </c>
      <c r="M243" s="159" t="str">
        <f ca="1">IF(($G243=" ")," ",VLOOKUP($G243,'C10 Entry Sheet'!$A$16:$K$1015,6,FALSE))</f>
        <v xml:space="preserve"> </v>
      </c>
      <c r="N243" s="159" t="str">
        <f ca="1">IF(($G243=" ")," ",VLOOKUP($G243,'C10 Entry Sheet'!$A$16:$K$1015,5,FALSE))</f>
        <v xml:space="preserve"> </v>
      </c>
    </row>
    <row r="244" spans="1:14">
      <c r="A244" s="153" t="str">
        <f>IF('C10 Entry Sheet'!$BS259="N"," ","R")</f>
        <v xml:space="preserve"> </v>
      </c>
      <c r="B244" s="153" t="str">
        <f>IF('C10 Entry Sheet'!$BS259="N"," ","00000000")</f>
        <v xml:space="preserve"> </v>
      </c>
      <c r="C244" s="154" t="str">
        <f ca="1">IF('C10 Entry Sheet'!$BS259="N"," ",CELL("contents",'C10 Entry Sheet'!$AH$10))</f>
        <v xml:space="preserve"> </v>
      </c>
      <c r="D244" s="153" t="str">
        <f ca="1">IF('C10 Entry Sheet'!$BS259="N"," ","000"&amp;IF(LEN('C10 Entry Sheet'!$C$5)&lt;=6,"000",REPT("0",3-(LEN('C10 Entry Sheet'!$C$5)-6))&amp;LEFT(CELL("contents",'C10 Entry Sheet'!$C$5),LEN('C10 Entry Sheet'!$C$5)-6)))</f>
        <v xml:space="preserve"> </v>
      </c>
      <c r="E244" s="155" t="str">
        <f ca="1">IF('C10 Entry Sheet'!$BS259="N"," ",IF(LEN('C10 Entry Sheet'!$C$5)&lt;=6,CELL("contents",'C10 Entry Sheet'!$C$5),RIGHT(CELL("contents",'C10 Entry Sheet'!$C$5),6)))</f>
        <v xml:space="preserve"> </v>
      </c>
      <c r="F244" s="153" t="str">
        <f>IF('C10 Entry Sheet'!$BS259="N"," ","0")</f>
        <v xml:space="preserve"> </v>
      </c>
      <c r="G244" s="156" t="str">
        <f ca="1">IF('C10 Entry Sheet'!$BS259="N"," ",CELL("contents",'C10 Entry Sheet'!$A259))</f>
        <v xml:space="preserve"> </v>
      </c>
      <c r="H244" s="157" t="str">
        <f ca="1">IF(($G244=" ")," ",VLOOKUP($G244,'C10 Entry Sheet'!$A$16:$K$1015,2,FALSE))</f>
        <v xml:space="preserve"> </v>
      </c>
      <c r="I244" s="157" t="str">
        <f ca="1">IF(($G244=" ")," ",VLOOKUP($G244,'C10 Entry Sheet'!$A$16:$K$1015,3,FALSE))</f>
        <v xml:space="preserve"> </v>
      </c>
      <c r="J244" s="153" t="str">
        <f ca="1">IF('C10 Entry Sheet'!$BS259="N"," ",CELL("contents",'C10 Entry Sheet'!$A259))</f>
        <v xml:space="preserve"> </v>
      </c>
      <c r="K244" s="158" t="str">
        <f ca="1">IF(($G244=" ")," ",VLOOKUP($G244,'C10 Entry Sheet'!$A$16:$K$1015,8,FALSE))</f>
        <v xml:space="preserve"> </v>
      </c>
      <c r="L244" s="110" t="str">
        <f ca="1">IF(($G244=" ")," ",(VLOOKUP($G244,'C10 Entry Sheet'!$A$16:$K$1015,11,FALSE)*100))</f>
        <v xml:space="preserve"> </v>
      </c>
      <c r="M244" s="159" t="str">
        <f ca="1">IF(($G244=" ")," ",VLOOKUP($G244,'C10 Entry Sheet'!$A$16:$K$1015,6,FALSE))</f>
        <v xml:space="preserve"> </v>
      </c>
      <c r="N244" s="159" t="str">
        <f ca="1">IF(($G244=" ")," ",VLOOKUP($G244,'C10 Entry Sheet'!$A$16:$K$1015,5,FALSE))</f>
        <v xml:space="preserve"> </v>
      </c>
    </row>
    <row r="245" spans="1:14">
      <c r="A245" s="153" t="str">
        <f>IF('C10 Entry Sheet'!$BS260="N"," ","R")</f>
        <v xml:space="preserve"> </v>
      </c>
      <c r="B245" s="153" t="str">
        <f>IF('C10 Entry Sheet'!$BS260="N"," ","00000000")</f>
        <v xml:space="preserve"> </v>
      </c>
      <c r="C245" s="154" t="str">
        <f ca="1">IF('C10 Entry Sheet'!$BS260="N"," ",CELL("contents",'C10 Entry Sheet'!$AH$10))</f>
        <v xml:space="preserve"> </v>
      </c>
      <c r="D245" s="153" t="str">
        <f ca="1">IF('C10 Entry Sheet'!$BS260="N"," ","000"&amp;IF(LEN('C10 Entry Sheet'!$C$5)&lt;=6,"000",REPT("0",3-(LEN('C10 Entry Sheet'!$C$5)-6))&amp;LEFT(CELL("contents",'C10 Entry Sheet'!$C$5),LEN('C10 Entry Sheet'!$C$5)-6)))</f>
        <v xml:space="preserve"> </v>
      </c>
      <c r="E245" s="155" t="str">
        <f ca="1">IF('C10 Entry Sheet'!$BS260="N"," ",IF(LEN('C10 Entry Sheet'!$C$5)&lt;=6,CELL("contents",'C10 Entry Sheet'!$C$5),RIGHT(CELL("contents",'C10 Entry Sheet'!$C$5),6)))</f>
        <v xml:space="preserve"> </v>
      </c>
      <c r="F245" s="153" t="str">
        <f>IF('C10 Entry Sheet'!$BS260="N"," ","0")</f>
        <v xml:space="preserve"> </v>
      </c>
      <c r="G245" s="156" t="str">
        <f ca="1">IF('C10 Entry Sheet'!$BS260="N"," ",CELL("contents",'C10 Entry Sheet'!$A260))</f>
        <v xml:space="preserve"> </v>
      </c>
      <c r="H245" s="157" t="str">
        <f ca="1">IF(($G245=" ")," ",VLOOKUP($G245,'C10 Entry Sheet'!$A$16:$K$1015,2,FALSE))</f>
        <v xml:space="preserve"> </v>
      </c>
      <c r="I245" s="157" t="str">
        <f ca="1">IF(($G245=" ")," ",VLOOKUP($G245,'C10 Entry Sheet'!$A$16:$K$1015,3,FALSE))</f>
        <v xml:space="preserve"> </v>
      </c>
      <c r="J245" s="153" t="str">
        <f ca="1">IF('C10 Entry Sheet'!$BS260="N"," ",CELL("contents",'C10 Entry Sheet'!$A260))</f>
        <v xml:space="preserve"> </v>
      </c>
      <c r="K245" s="158" t="str">
        <f ca="1">IF(($G245=" ")," ",VLOOKUP($G245,'C10 Entry Sheet'!$A$16:$K$1015,8,FALSE))</f>
        <v xml:space="preserve"> </v>
      </c>
      <c r="L245" s="110" t="str">
        <f ca="1">IF(($G245=" ")," ",(VLOOKUP($G245,'C10 Entry Sheet'!$A$16:$K$1015,11,FALSE)*100))</f>
        <v xml:space="preserve"> </v>
      </c>
      <c r="M245" s="159" t="str">
        <f ca="1">IF(($G245=" ")," ",VLOOKUP($G245,'C10 Entry Sheet'!$A$16:$K$1015,6,FALSE))</f>
        <v xml:space="preserve"> </v>
      </c>
      <c r="N245" s="159" t="str">
        <f ca="1">IF(($G245=" ")," ",VLOOKUP($G245,'C10 Entry Sheet'!$A$16:$K$1015,5,FALSE))</f>
        <v xml:space="preserve"> </v>
      </c>
    </row>
    <row r="246" spans="1:14">
      <c r="A246" s="153" t="str">
        <f>IF('C10 Entry Sheet'!$BS261="N"," ","R")</f>
        <v xml:space="preserve"> </v>
      </c>
      <c r="B246" s="153" t="str">
        <f>IF('C10 Entry Sheet'!$BS261="N"," ","00000000")</f>
        <v xml:space="preserve"> </v>
      </c>
      <c r="C246" s="154" t="str">
        <f ca="1">IF('C10 Entry Sheet'!$BS261="N"," ",CELL("contents",'C10 Entry Sheet'!$AH$10))</f>
        <v xml:space="preserve"> </v>
      </c>
      <c r="D246" s="153" t="str">
        <f ca="1">IF('C10 Entry Sheet'!$BS261="N"," ","000"&amp;IF(LEN('C10 Entry Sheet'!$C$5)&lt;=6,"000",REPT("0",3-(LEN('C10 Entry Sheet'!$C$5)-6))&amp;LEFT(CELL("contents",'C10 Entry Sheet'!$C$5),LEN('C10 Entry Sheet'!$C$5)-6)))</f>
        <v xml:space="preserve"> </v>
      </c>
      <c r="E246" s="155" t="str">
        <f ca="1">IF('C10 Entry Sheet'!$BS261="N"," ",IF(LEN('C10 Entry Sheet'!$C$5)&lt;=6,CELL("contents",'C10 Entry Sheet'!$C$5),RIGHT(CELL("contents",'C10 Entry Sheet'!$C$5),6)))</f>
        <v xml:space="preserve"> </v>
      </c>
      <c r="F246" s="153" t="str">
        <f>IF('C10 Entry Sheet'!$BS261="N"," ","0")</f>
        <v xml:space="preserve"> </v>
      </c>
      <c r="G246" s="156" t="str">
        <f ca="1">IF('C10 Entry Sheet'!$BS261="N"," ",CELL("contents",'C10 Entry Sheet'!$A261))</f>
        <v xml:space="preserve"> </v>
      </c>
      <c r="H246" s="157" t="str">
        <f ca="1">IF(($G246=" ")," ",VLOOKUP($G246,'C10 Entry Sheet'!$A$16:$K$1015,2,FALSE))</f>
        <v xml:space="preserve"> </v>
      </c>
      <c r="I246" s="157" t="str">
        <f ca="1">IF(($G246=" ")," ",VLOOKUP($G246,'C10 Entry Sheet'!$A$16:$K$1015,3,FALSE))</f>
        <v xml:space="preserve"> </v>
      </c>
      <c r="J246" s="153" t="str">
        <f ca="1">IF('C10 Entry Sheet'!$BS261="N"," ",CELL("contents",'C10 Entry Sheet'!$A261))</f>
        <v xml:space="preserve"> </v>
      </c>
      <c r="K246" s="158" t="str">
        <f ca="1">IF(($G246=" ")," ",VLOOKUP($G246,'C10 Entry Sheet'!$A$16:$K$1015,8,FALSE))</f>
        <v xml:space="preserve"> </v>
      </c>
      <c r="L246" s="110" t="str">
        <f ca="1">IF(($G246=" ")," ",(VLOOKUP($G246,'C10 Entry Sheet'!$A$16:$K$1015,11,FALSE)*100))</f>
        <v xml:space="preserve"> </v>
      </c>
      <c r="M246" s="159" t="str">
        <f ca="1">IF(($G246=" ")," ",VLOOKUP($G246,'C10 Entry Sheet'!$A$16:$K$1015,6,FALSE))</f>
        <v xml:space="preserve"> </v>
      </c>
      <c r="N246" s="159" t="str">
        <f ca="1">IF(($G246=" ")," ",VLOOKUP($G246,'C10 Entry Sheet'!$A$16:$K$1015,5,FALSE))</f>
        <v xml:space="preserve"> </v>
      </c>
    </row>
    <row r="247" spans="1:14">
      <c r="A247" s="153" t="str">
        <f>IF('C10 Entry Sheet'!$BS262="N"," ","R")</f>
        <v xml:space="preserve"> </v>
      </c>
      <c r="B247" s="153" t="str">
        <f>IF('C10 Entry Sheet'!$BS262="N"," ","00000000")</f>
        <v xml:space="preserve"> </v>
      </c>
      <c r="C247" s="154" t="str">
        <f ca="1">IF('C10 Entry Sheet'!$BS262="N"," ",CELL("contents",'C10 Entry Sheet'!$AH$10))</f>
        <v xml:space="preserve"> </v>
      </c>
      <c r="D247" s="153" t="str">
        <f ca="1">IF('C10 Entry Sheet'!$BS262="N"," ","000"&amp;IF(LEN('C10 Entry Sheet'!$C$5)&lt;=6,"000",REPT("0",3-(LEN('C10 Entry Sheet'!$C$5)-6))&amp;LEFT(CELL("contents",'C10 Entry Sheet'!$C$5),LEN('C10 Entry Sheet'!$C$5)-6)))</f>
        <v xml:space="preserve"> </v>
      </c>
      <c r="E247" s="155" t="str">
        <f ca="1">IF('C10 Entry Sheet'!$BS262="N"," ",IF(LEN('C10 Entry Sheet'!$C$5)&lt;=6,CELL("contents",'C10 Entry Sheet'!$C$5),RIGHT(CELL("contents",'C10 Entry Sheet'!$C$5),6)))</f>
        <v xml:space="preserve"> </v>
      </c>
      <c r="F247" s="153" t="str">
        <f>IF('C10 Entry Sheet'!$BS262="N"," ","0")</f>
        <v xml:space="preserve"> </v>
      </c>
      <c r="G247" s="156" t="str">
        <f ca="1">IF('C10 Entry Sheet'!$BS262="N"," ",CELL("contents",'C10 Entry Sheet'!$A262))</f>
        <v xml:space="preserve"> </v>
      </c>
      <c r="H247" s="157" t="str">
        <f ca="1">IF(($G247=" ")," ",VLOOKUP($G247,'C10 Entry Sheet'!$A$16:$K$1015,2,FALSE))</f>
        <v xml:space="preserve"> </v>
      </c>
      <c r="I247" s="157" t="str">
        <f ca="1">IF(($G247=" ")," ",VLOOKUP($G247,'C10 Entry Sheet'!$A$16:$K$1015,3,FALSE))</f>
        <v xml:space="preserve"> </v>
      </c>
      <c r="J247" s="153" t="str">
        <f ca="1">IF('C10 Entry Sheet'!$BS262="N"," ",CELL("contents",'C10 Entry Sheet'!$A262))</f>
        <v xml:space="preserve"> </v>
      </c>
      <c r="K247" s="158" t="str">
        <f ca="1">IF(($G247=" ")," ",VLOOKUP($G247,'C10 Entry Sheet'!$A$16:$K$1015,8,FALSE))</f>
        <v xml:space="preserve"> </v>
      </c>
      <c r="L247" s="110" t="str">
        <f ca="1">IF(($G247=" ")," ",(VLOOKUP($G247,'C10 Entry Sheet'!$A$16:$K$1015,11,FALSE)*100))</f>
        <v xml:space="preserve"> </v>
      </c>
      <c r="M247" s="159" t="str">
        <f ca="1">IF(($G247=" ")," ",VLOOKUP($G247,'C10 Entry Sheet'!$A$16:$K$1015,6,FALSE))</f>
        <v xml:space="preserve"> </v>
      </c>
      <c r="N247" s="159" t="str">
        <f ca="1">IF(($G247=" ")," ",VLOOKUP($G247,'C10 Entry Sheet'!$A$16:$K$1015,5,FALSE))</f>
        <v xml:space="preserve"> </v>
      </c>
    </row>
    <row r="248" spans="1:14">
      <c r="A248" s="153" t="str">
        <f>IF('C10 Entry Sheet'!$BS263="N"," ","R")</f>
        <v xml:space="preserve"> </v>
      </c>
      <c r="B248" s="153" t="str">
        <f>IF('C10 Entry Sheet'!$BS263="N"," ","00000000")</f>
        <v xml:space="preserve"> </v>
      </c>
      <c r="C248" s="154" t="str">
        <f ca="1">IF('C10 Entry Sheet'!$BS263="N"," ",CELL("contents",'C10 Entry Sheet'!$AH$10))</f>
        <v xml:space="preserve"> </v>
      </c>
      <c r="D248" s="153" t="str">
        <f ca="1">IF('C10 Entry Sheet'!$BS263="N"," ","000"&amp;IF(LEN('C10 Entry Sheet'!$C$5)&lt;=6,"000",REPT("0",3-(LEN('C10 Entry Sheet'!$C$5)-6))&amp;LEFT(CELL("contents",'C10 Entry Sheet'!$C$5),LEN('C10 Entry Sheet'!$C$5)-6)))</f>
        <v xml:space="preserve"> </v>
      </c>
      <c r="E248" s="155" t="str">
        <f ca="1">IF('C10 Entry Sheet'!$BS263="N"," ",IF(LEN('C10 Entry Sheet'!$C$5)&lt;=6,CELL("contents",'C10 Entry Sheet'!$C$5),RIGHT(CELL("contents",'C10 Entry Sheet'!$C$5),6)))</f>
        <v xml:space="preserve"> </v>
      </c>
      <c r="F248" s="153" t="str">
        <f>IF('C10 Entry Sheet'!$BS263="N"," ","0")</f>
        <v xml:space="preserve"> </v>
      </c>
      <c r="G248" s="156" t="str">
        <f ca="1">IF('C10 Entry Sheet'!$BS263="N"," ",CELL("contents",'C10 Entry Sheet'!$A263))</f>
        <v xml:space="preserve"> </v>
      </c>
      <c r="H248" s="157" t="str">
        <f ca="1">IF(($G248=" ")," ",VLOOKUP($G248,'C10 Entry Sheet'!$A$16:$K$1015,2,FALSE))</f>
        <v xml:space="preserve"> </v>
      </c>
      <c r="I248" s="157" t="str">
        <f ca="1">IF(($G248=" ")," ",VLOOKUP($G248,'C10 Entry Sheet'!$A$16:$K$1015,3,FALSE))</f>
        <v xml:space="preserve"> </v>
      </c>
      <c r="J248" s="153" t="str">
        <f ca="1">IF('C10 Entry Sheet'!$BS263="N"," ",CELL("contents",'C10 Entry Sheet'!$A263))</f>
        <v xml:space="preserve"> </v>
      </c>
      <c r="K248" s="158" t="str">
        <f ca="1">IF(($G248=" ")," ",VLOOKUP($G248,'C10 Entry Sheet'!$A$16:$K$1015,8,FALSE))</f>
        <v xml:space="preserve"> </v>
      </c>
      <c r="L248" s="110" t="str">
        <f ca="1">IF(($G248=" ")," ",(VLOOKUP($G248,'C10 Entry Sheet'!$A$16:$K$1015,11,FALSE)*100))</f>
        <v xml:space="preserve"> </v>
      </c>
      <c r="M248" s="159" t="str">
        <f ca="1">IF(($G248=" ")," ",VLOOKUP($G248,'C10 Entry Sheet'!$A$16:$K$1015,6,FALSE))</f>
        <v xml:space="preserve"> </v>
      </c>
      <c r="N248" s="159" t="str">
        <f ca="1">IF(($G248=" ")," ",VLOOKUP($G248,'C10 Entry Sheet'!$A$16:$K$1015,5,FALSE))</f>
        <v xml:space="preserve"> </v>
      </c>
    </row>
    <row r="249" spans="1:14">
      <c r="A249" s="153" t="str">
        <f>IF('C10 Entry Sheet'!$BS264="N"," ","R")</f>
        <v xml:space="preserve"> </v>
      </c>
      <c r="B249" s="153" t="str">
        <f>IF('C10 Entry Sheet'!$BS264="N"," ","00000000")</f>
        <v xml:space="preserve"> </v>
      </c>
      <c r="C249" s="154" t="str">
        <f ca="1">IF('C10 Entry Sheet'!$BS264="N"," ",CELL("contents",'C10 Entry Sheet'!$AH$10))</f>
        <v xml:space="preserve"> </v>
      </c>
      <c r="D249" s="153" t="str">
        <f ca="1">IF('C10 Entry Sheet'!$BS264="N"," ","000"&amp;IF(LEN('C10 Entry Sheet'!$C$5)&lt;=6,"000",REPT("0",3-(LEN('C10 Entry Sheet'!$C$5)-6))&amp;LEFT(CELL("contents",'C10 Entry Sheet'!$C$5),LEN('C10 Entry Sheet'!$C$5)-6)))</f>
        <v xml:space="preserve"> </v>
      </c>
      <c r="E249" s="155" t="str">
        <f ca="1">IF('C10 Entry Sheet'!$BS264="N"," ",IF(LEN('C10 Entry Sheet'!$C$5)&lt;=6,CELL("contents",'C10 Entry Sheet'!$C$5),RIGHT(CELL("contents",'C10 Entry Sheet'!$C$5),6)))</f>
        <v xml:space="preserve"> </v>
      </c>
      <c r="F249" s="153" t="str">
        <f>IF('C10 Entry Sheet'!$BS264="N"," ","0")</f>
        <v xml:space="preserve"> </v>
      </c>
      <c r="G249" s="156" t="str">
        <f ca="1">IF('C10 Entry Sheet'!$BS264="N"," ",CELL("contents",'C10 Entry Sheet'!$A264))</f>
        <v xml:space="preserve"> </v>
      </c>
      <c r="H249" s="157" t="str">
        <f ca="1">IF(($G249=" ")," ",VLOOKUP($G249,'C10 Entry Sheet'!$A$16:$K$1015,2,FALSE))</f>
        <v xml:space="preserve"> </v>
      </c>
      <c r="I249" s="157" t="str">
        <f ca="1">IF(($G249=" ")," ",VLOOKUP($G249,'C10 Entry Sheet'!$A$16:$K$1015,3,FALSE))</f>
        <v xml:space="preserve"> </v>
      </c>
      <c r="J249" s="153" t="str">
        <f ca="1">IF('C10 Entry Sheet'!$BS264="N"," ",CELL("contents",'C10 Entry Sheet'!$A264))</f>
        <v xml:space="preserve"> </v>
      </c>
      <c r="K249" s="158" t="str">
        <f ca="1">IF(($G249=" ")," ",VLOOKUP($G249,'C10 Entry Sheet'!$A$16:$K$1015,8,FALSE))</f>
        <v xml:space="preserve"> </v>
      </c>
      <c r="L249" s="110" t="str">
        <f ca="1">IF(($G249=" ")," ",(VLOOKUP($G249,'C10 Entry Sheet'!$A$16:$K$1015,11,FALSE)*100))</f>
        <v xml:space="preserve"> </v>
      </c>
      <c r="M249" s="159" t="str">
        <f ca="1">IF(($G249=" ")," ",VLOOKUP($G249,'C10 Entry Sheet'!$A$16:$K$1015,6,FALSE))</f>
        <v xml:space="preserve"> </v>
      </c>
      <c r="N249" s="159" t="str">
        <f ca="1">IF(($G249=" ")," ",VLOOKUP($G249,'C10 Entry Sheet'!$A$16:$K$1015,5,FALSE))</f>
        <v xml:space="preserve"> </v>
      </c>
    </row>
    <row r="250" spans="1:14">
      <c r="A250" s="153" t="str">
        <f>IF('C10 Entry Sheet'!$BS265="N"," ","R")</f>
        <v xml:space="preserve"> </v>
      </c>
      <c r="B250" s="153" t="str">
        <f>IF('C10 Entry Sheet'!$BS265="N"," ","00000000")</f>
        <v xml:space="preserve"> </v>
      </c>
      <c r="C250" s="154" t="str">
        <f ca="1">IF('C10 Entry Sheet'!$BS265="N"," ",CELL("contents",'C10 Entry Sheet'!$AH$10))</f>
        <v xml:space="preserve"> </v>
      </c>
      <c r="D250" s="153" t="str">
        <f ca="1">IF('C10 Entry Sheet'!$BS265="N"," ","000"&amp;IF(LEN('C10 Entry Sheet'!$C$5)&lt;=6,"000",REPT("0",3-(LEN('C10 Entry Sheet'!$C$5)-6))&amp;LEFT(CELL("contents",'C10 Entry Sheet'!$C$5),LEN('C10 Entry Sheet'!$C$5)-6)))</f>
        <v xml:space="preserve"> </v>
      </c>
      <c r="E250" s="155" t="str">
        <f ca="1">IF('C10 Entry Sheet'!$BS265="N"," ",IF(LEN('C10 Entry Sheet'!$C$5)&lt;=6,CELL("contents",'C10 Entry Sheet'!$C$5),RIGHT(CELL("contents",'C10 Entry Sheet'!$C$5),6)))</f>
        <v xml:space="preserve"> </v>
      </c>
      <c r="F250" s="153" t="str">
        <f>IF('C10 Entry Sheet'!$BS265="N"," ","0")</f>
        <v xml:space="preserve"> </v>
      </c>
      <c r="G250" s="156" t="str">
        <f ca="1">IF('C10 Entry Sheet'!$BS265="N"," ",CELL("contents",'C10 Entry Sheet'!$A265))</f>
        <v xml:space="preserve"> </v>
      </c>
      <c r="H250" s="157" t="str">
        <f ca="1">IF(($G250=" ")," ",VLOOKUP($G250,'C10 Entry Sheet'!$A$16:$K$1015,2,FALSE))</f>
        <v xml:space="preserve"> </v>
      </c>
      <c r="I250" s="157" t="str">
        <f ca="1">IF(($G250=" ")," ",VLOOKUP($G250,'C10 Entry Sheet'!$A$16:$K$1015,3,FALSE))</f>
        <v xml:space="preserve"> </v>
      </c>
      <c r="J250" s="153" t="str">
        <f ca="1">IF('C10 Entry Sheet'!$BS265="N"," ",CELL("contents",'C10 Entry Sheet'!$A265))</f>
        <v xml:space="preserve"> </v>
      </c>
      <c r="K250" s="158" t="str">
        <f ca="1">IF(($G250=" ")," ",VLOOKUP($G250,'C10 Entry Sheet'!$A$16:$K$1015,8,FALSE))</f>
        <v xml:space="preserve"> </v>
      </c>
      <c r="L250" s="110" t="str">
        <f ca="1">IF(($G250=" ")," ",(VLOOKUP($G250,'C10 Entry Sheet'!$A$16:$K$1015,11,FALSE)*100))</f>
        <v xml:space="preserve"> </v>
      </c>
      <c r="M250" s="159" t="str">
        <f ca="1">IF(($G250=" ")," ",VLOOKUP($G250,'C10 Entry Sheet'!$A$16:$K$1015,6,FALSE))</f>
        <v xml:space="preserve"> </v>
      </c>
      <c r="N250" s="159" t="str">
        <f ca="1">IF(($G250=" ")," ",VLOOKUP($G250,'C10 Entry Sheet'!$A$16:$K$1015,5,FALSE))</f>
        <v xml:space="preserve"> </v>
      </c>
    </row>
    <row r="251" spans="1:14">
      <c r="A251" s="153" t="str">
        <f>IF('C10 Entry Sheet'!$BS266="N"," ","R")</f>
        <v xml:space="preserve"> </v>
      </c>
      <c r="B251" s="153" t="str">
        <f>IF('C10 Entry Sheet'!$BS266="N"," ","00000000")</f>
        <v xml:space="preserve"> </v>
      </c>
      <c r="C251" s="154" t="str">
        <f ca="1">IF('C10 Entry Sheet'!$BS266="N"," ",CELL("contents",'C10 Entry Sheet'!$AH$10))</f>
        <v xml:space="preserve"> </v>
      </c>
      <c r="D251" s="153" t="str">
        <f ca="1">IF('C10 Entry Sheet'!$BS266="N"," ","000"&amp;IF(LEN('C10 Entry Sheet'!$C$5)&lt;=6,"000",REPT("0",3-(LEN('C10 Entry Sheet'!$C$5)-6))&amp;LEFT(CELL("contents",'C10 Entry Sheet'!$C$5),LEN('C10 Entry Sheet'!$C$5)-6)))</f>
        <v xml:space="preserve"> </v>
      </c>
      <c r="E251" s="155" t="str">
        <f ca="1">IF('C10 Entry Sheet'!$BS266="N"," ",IF(LEN('C10 Entry Sheet'!$C$5)&lt;=6,CELL("contents",'C10 Entry Sheet'!$C$5),RIGHT(CELL("contents",'C10 Entry Sheet'!$C$5),6)))</f>
        <v xml:space="preserve"> </v>
      </c>
      <c r="F251" s="153" t="str">
        <f>IF('C10 Entry Sheet'!$BS266="N"," ","0")</f>
        <v xml:space="preserve"> </v>
      </c>
      <c r="G251" s="156" t="str">
        <f ca="1">IF('C10 Entry Sheet'!$BS266="N"," ",CELL("contents",'C10 Entry Sheet'!$A266))</f>
        <v xml:space="preserve"> </v>
      </c>
      <c r="H251" s="157" t="str">
        <f ca="1">IF(($G251=" ")," ",VLOOKUP($G251,'C10 Entry Sheet'!$A$16:$K$1015,2,FALSE))</f>
        <v xml:space="preserve"> </v>
      </c>
      <c r="I251" s="157" t="str">
        <f ca="1">IF(($G251=" ")," ",VLOOKUP($G251,'C10 Entry Sheet'!$A$16:$K$1015,3,FALSE))</f>
        <v xml:space="preserve"> </v>
      </c>
      <c r="J251" s="153" t="str">
        <f ca="1">IF('C10 Entry Sheet'!$BS266="N"," ",CELL("contents",'C10 Entry Sheet'!$A266))</f>
        <v xml:space="preserve"> </v>
      </c>
      <c r="K251" s="158" t="str">
        <f ca="1">IF(($G251=" ")," ",VLOOKUP($G251,'C10 Entry Sheet'!$A$16:$K$1015,8,FALSE))</f>
        <v xml:space="preserve"> </v>
      </c>
      <c r="L251" s="110" t="str">
        <f ca="1">IF(($G251=" ")," ",(VLOOKUP($G251,'C10 Entry Sheet'!$A$16:$K$1015,11,FALSE)*100))</f>
        <v xml:space="preserve"> </v>
      </c>
      <c r="M251" s="159" t="str">
        <f ca="1">IF(($G251=" ")," ",VLOOKUP($G251,'C10 Entry Sheet'!$A$16:$K$1015,6,FALSE))</f>
        <v xml:space="preserve"> </v>
      </c>
      <c r="N251" s="159" t="str">
        <f ca="1">IF(($G251=" ")," ",VLOOKUP($G251,'C10 Entry Sheet'!$A$16:$K$1015,5,FALSE))</f>
        <v xml:space="preserve"> </v>
      </c>
    </row>
    <row r="252" spans="1:14">
      <c r="A252" s="153" t="str">
        <f>IF('C10 Entry Sheet'!$BS267="N"," ","R")</f>
        <v xml:space="preserve"> </v>
      </c>
      <c r="B252" s="153" t="str">
        <f>IF('C10 Entry Sheet'!$BS267="N"," ","00000000")</f>
        <v xml:space="preserve"> </v>
      </c>
      <c r="C252" s="154" t="str">
        <f ca="1">IF('C10 Entry Sheet'!$BS267="N"," ",CELL("contents",'C10 Entry Sheet'!$AH$10))</f>
        <v xml:space="preserve"> </v>
      </c>
      <c r="D252" s="153" t="str">
        <f ca="1">IF('C10 Entry Sheet'!$BS267="N"," ","000"&amp;IF(LEN('C10 Entry Sheet'!$C$5)&lt;=6,"000",REPT("0",3-(LEN('C10 Entry Sheet'!$C$5)-6))&amp;LEFT(CELL("contents",'C10 Entry Sheet'!$C$5),LEN('C10 Entry Sheet'!$C$5)-6)))</f>
        <v xml:space="preserve"> </v>
      </c>
      <c r="E252" s="155" t="str">
        <f ca="1">IF('C10 Entry Sheet'!$BS267="N"," ",IF(LEN('C10 Entry Sheet'!$C$5)&lt;=6,CELL("contents",'C10 Entry Sheet'!$C$5),RIGHT(CELL("contents",'C10 Entry Sheet'!$C$5),6)))</f>
        <v xml:space="preserve"> </v>
      </c>
      <c r="F252" s="153" t="str">
        <f>IF('C10 Entry Sheet'!$BS267="N"," ","0")</f>
        <v xml:space="preserve"> </v>
      </c>
      <c r="G252" s="156" t="str">
        <f ca="1">IF('C10 Entry Sheet'!$BS267="N"," ",CELL("contents",'C10 Entry Sheet'!$A267))</f>
        <v xml:space="preserve"> </v>
      </c>
      <c r="H252" s="157" t="str">
        <f ca="1">IF(($G252=" ")," ",VLOOKUP($G252,'C10 Entry Sheet'!$A$16:$K$1015,2,FALSE))</f>
        <v xml:space="preserve"> </v>
      </c>
      <c r="I252" s="157" t="str">
        <f ca="1">IF(($G252=" ")," ",VLOOKUP($G252,'C10 Entry Sheet'!$A$16:$K$1015,3,FALSE))</f>
        <v xml:space="preserve"> </v>
      </c>
      <c r="J252" s="153" t="str">
        <f ca="1">IF('C10 Entry Sheet'!$BS267="N"," ",CELL("contents",'C10 Entry Sheet'!$A267))</f>
        <v xml:space="preserve"> </v>
      </c>
      <c r="K252" s="158" t="str">
        <f ca="1">IF(($G252=" ")," ",VLOOKUP($G252,'C10 Entry Sheet'!$A$16:$K$1015,8,FALSE))</f>
        <v xml:space="preserve"> </v>
      </c>
      <c r="L252" s="110" t="str">
        <f ca="1">IF(($G252=" ")," ",(VLOOKUP($G252,'C10 Entry Sheet'!$A$16:$K$1015,11,FALSE)*100))</f>
        <v xml:space="preserve"> </v>
      </c>
      <c r="M252" s="159" t="str">
        <f ca="1">IF(($G252=" ")," ",VLOOKUP($G252,'C10 Entry Sheet'!$A$16:$K$1015,6,FALSE))</f>
        <v xml:space="preserve"> </v>
      </c>
      <c r="N252" s="159" t="str">
        <f ca="1">IF(($G252=" ")," ",VLOOKUP($G252,'C10 Entry Sheet'!$A$16:$K$1015,5,FALSE))</f>
        <v xml:space="preserve"> </v>
      </c>
    </row>
    <row r="253" spans="1:14">
      <c r="A253" s="153" t="str">
        <f>IF('C10 Entry Sheet'!$BS268="N"," ","R")</f>
        <v xml:space="preserve"> </v>
      </c>
      <c r="B253" s="153" t="str">
        <f>IF('C10 Entry Sheet'!$BS268="N"," ","00000000")</f>
        <v xml:space="preserve"> </v>
      </c>
      <c r="C253" s="154" t="str">
        <f ca="1">IF('C10 Entry Sheet'!$BS268="N"," ",CELL("contents",'C10 Entry Sheet'!$AH$10))</f>
        <v xml:space="preserve"> </v>
      </c>
      <c r="D253" s="153" t="str">
        <f ca="1">IF('C10 Entry Sheet'!$BS268="N"," ","000"&amp;IF(LEN('C10 Entry Sheet'!$C$5)&lt;=6,"000",REPT("0",3-(LEN('C10 Entry Sheet'!$C$5)-6))&amp;LEFT(CELL("contents",'C10 Entry Sheet'!$C$5),LEN('C10 Entry Sheet'!$C$5)-6)))</f>
        <v xml:space="preserve"> </v>
      </c>
      <c r="E253" s="155" t="str">
        <f ca="1">IF('C10 Entry Sheet'!$BS268="N"," ",IF(LEN('C10 Entry Sheet'!$C$5)&lt;=6,CELL("contents",'C10 Entry Sheet'!$C$5),RIGHT(CELL("contents",'C10 Entry Sheet'!$C$5),6)))</f>
        <v xml:space="preserve"> </v>
      </c>
      <c r="F253" s="153" t="str">
        <f>IF('C10 Entry Sheet'!$BS268="N"," ","0")</f>
        <v xml:space="preserve"> </v>
      </c>
      <c r="G253" s="156" t="str">
        <f ca="1">IF('C10 Entry Sheet'!$BS268="N"," ",CELL("contents",'C10 Entry Sheet'!$A268))</f>
        <v xml:space="preserve"> </v>
      </c>
      <c r="H253" s="157" t="str">
        <f ca="1">IF(($G253=" ")," ",VLOOKUP($G253,'C10 Entry Sheet'!$A$16:$K$1015,2,FALSE))</f>
        <v xml:space="preserve"> </v>
      </c>
      <c r="I253" s="157" t="str">
        <f ca="1">IF(($G253=" ")," ",VLOOKUP($G253,'C10 Entry Sheet'!$A$16:$K$1015,3,FALSE))</f>
        <v xml:space="preserve"> </v>
      </c>
      <c r="J253" s="153" t="str">
        <f ca="1">IF('C10 Entry Sheet'!$BS268="N"," ",CELL("contents",'C10 Entry Sheet'!$A268))</f>
        <v xml:space="preserve"> </v>
      </c>
      <c r="K253" s="158" t="str">
        <f ca="1">IF(($G253=" ")," ",VLOOKUP($G253,'C10 Entry Sheet'!$A$16:$K$1015,8,FALSE))</f>
        <v xml:space="preserve"> </v>
      </c>
      <c r="L253" s="110" t="str">
        <f ca="1">IF(($G253=" ")," ",(VLOOKUP($G253,'C10 Entry Sheet'!$A$16:$K$1015,11,FALSE)*100))</f>
        <v xml:space="preserve"> </v>
      </c>
      <c r="M253" s="159" t="str">
        <f ca="1">IF(($G253=" ")," ",VLOOKUP($G253,'C10 Entry Sheet'!$A$16:$K$1015,6,FALSE))</f>
        <v xml:space="preserve"> </v>
      </c>
      <c r="N253" s="159" t="str">
        <f ca="1">IF(($G253=" ")," ",VLOOKUP($G253,'C10 Entry Sheet'!$A$16:$K$1015,5,FALSE))</f>
        <v xml:space="preserve"> </v>
      </c>
    </row>
    <row r="254" spans="1:14">
      <c r="A254" s="153" t="str">
        <f>IF('C10 Entry Sheet'!$BS269="N"," ","R")</f>
        <v xml:space="preserve"> </v>
      </c>
      <c r="B254" s="153" t="str">
        <f>IF('C10 Entry Sheet'!$BS269="N"," ","00000000")</f>
        <v xml:space="preserve"> </v>
      </c>
      <c r="C254" s="154" t="str">
        <f ca="1">IF('C10 Entry Sheet'!$BS269="N"," ",CELL("contents",'C10 Entry Sheet'!$AH$10))</f>
        <v xml:space="preserve"> </v>
      </c>
      <c r="D254" s="153" t="str">
        <f ca="1">IF('C10 Entry Sheet'!$BS269="N"," ","000"&amp;IF(LEN('C10 Entry Sheet'!$C$5)&lt;=6,"000",REPT("0",3-(LEN('C10 Entry Sheet'!$C$5)-6))&amp;LEFT(CELL("contents",'C10 Entry Sheet'!$C$5),LEN('C10 Entry Sheet'!$C$5)-6)))</f>
        <v xml:space="preserve"> </v>
      </c>
      <c r="E254" s="155" t="str">
        <f ca="1">IF('C10 Entry Sheet'!$BS269="N"," ",IF(LEN('C10 Entry Sheet'!$C$5)&lt;=6,CELL("contents",'C10 Entry Sheet'!$C$5),RIGHT(CELL("contents",'C10 Entry Sheet'!$C$5),6)))</f>
        <v xml:space="preserve"> </v>
      </c>
      <c r="F254" s="153" t="str">
        <f>IF('C10 Entry Sheet'!$BS269="N"," ","0")</f>
        <v xml:space="preserve"> </v>
      </c>
      <c r="G254" s="156" t="str">
        <f ca="1">IF('C10 Entry Sheet'!$BS269="N"," ",CELL("contents",'C10 Entry Sheet'!$A269))</f>
        <v xml:space="preserve"> </v>
      </c>
      <c r="H254" s="157" t="str">
        <f ca="1">IF(($G254=" ")," ",VLOOKUP($G254,'C10 Entry Sheet'!$A$16:$K$1015,2,FALSE))</f>
        <v xml:space="preserve"> </v>
      </c>
      <c r="I254" s="157" t="str">
        <f ca="1">IF(($G254=" ")," ",VLOOKUP($G254,'C10 Entry Sheet'!$A$16:$K$1015,3,FALSE))</f>
        <v xml:space="preserve"> </v>
      </c>
      <c r="J254" s="153" t="str">
        <f ca="1">IF('C10 Entry Sheet'!$BS269="N"," ",CELL("contents",'C10 Entry Sheet'!$A269))</f>
        <v xml:space="preserve"> </v>
      </c>
      <c r="K254" s="158" t="str">
        <f ca="1">IF(($G254=" ")," ",VLOOKUP($G254,'C10 Entry Sheet'!$A$16:$K$1015,8,FALSE))</f>
        <v xml:space="preserve"> </v>
      </c>
      <c r="L254" s="110" t="str">
        <f ca="1">IF(($G254=" ")," ",(VLOOKUP($G254,'C10 Entry Sheet'!$A$16:$K$1015,11,FALSE)*100))</f>
        <v xml:space="preserve"> </v>
      </c>
      <c r="M254" s="159" t="str">
        <f ca="1">IF(($G254=" ")," ",VLOOKUP($G254,'C10 Entry Sheet'!$A$16:$K$1015,6,FALSE))</f>
        <v xml:space="preserve"> </v>
      </c>
      <c r="N254" s="159" t="str">
        <f ca="1">IF(($G254=" ")," ",VLOOKUP($G254,'C10 Entry Sheet'!$A$16:$K$1015,5,FALSE))</f>
        <v xml:space="preserve"> </v>
      </c>
    </row>
    <row r="255" spans="1:14">
      <c r="A255" s="153" t="str">
        <f>IF('C10 Entry Sheet'!$BS270="N"," ","R")</f>
        <v xml:space="preserve"> </v>
      </c>
      <c r="B255" s="153" t="str">
        <f>IF('C10 Entry Sheet'!$BS270="N"," ","00000000")</f>
        <v xml:space="preserve"> </v>
      </c>
      <c r="C255" s="154" t="str">
        <f ca="1">IF('C10 Entry Sheet'!$BS270="N"," ",CELL("contents",'C10 Entry Sheet'!$AH$10))</f>
        <v xml:space="preserve"> </v>
      </c>
      <c r="D255" s="153" t="str">
        <f ca="1">IF('C10 Entry Sheet'!$BS270="N"," ","000"&amp;IF(LEN('C10 Entry Sheet'!$C$5)&lt;=6,"000",REPT("0",3-(LEN('C10 Entry Sheet'!$C$5)-6))&amp;LEFT(CELL("contents",'C10 Entry Sheet'!$C$5),LEN('C10 Entry Sheet'!$C$5)-6)))</f>
        <v xml:space="preserve"> </v>
      </c>
      <c r="E255" s="155" t="str">
        <f ca="1">IF('C10 Entry Sheet'!$BS270="N"," ",IF(LEN('C10 Entry Sheet'!$C$5)&lt;=6,CELL("contents",'C10 Entry Sheet'!$C$5),RIGHT(CELL("contents",'C10 Entry Sheet'!$C$5),6)))</f>
        <v xml:space="preserve"> </v>
      </c>
      <c r="F255" s="153" t="str">
        <f>IF('C10 Entry Sheet'!$BS270="N"," ","0")</f>
        <v xml:space="preserve"> </v>
      </c>
      <c r="G255" s="156" t="str">
        <f ca="1">IF('C10 Entry Sheet'!$BS270="N"," ",CELL("contents",'C10 Entry Sheet'!$A270))</f>
        <v xml:space="preserve"> </v>
      </c>
      <c r="H255" s="157" t="str">
        <f ca="1">IF(($G255=" ")," ",VLOOKUP($G255,'C10 Entry Sheet'!$A$16:$K$1015,2,FALSE))</f>
        <v xml:space="preserve"> </v>
      </c>
      <c r="I255" s="157" t="str">
        <f ca="1">IF(($G255=" ")," ",VLOOKUP($G255,'C10 Entry Sheet'!$A$16:$K$1015,3,FALSE))</f>
        <v xml:space="preserve"> </v>
      </c>
      <c r="J255" s="153" t="str">
        <f ca="1">IF('C10 Entry Sheet'!$BS270="N"," ",CELL("contents",'C10 Entry Sheet'!$A270))</f>
        <v xml:space="preserve"> </v>
      </c>
      <c r="K255" s="158" t="str">
        <f ca="1">IF(($G255=" ")," ",VLOOKUP($G255,'C10 Entry Sheet'!$A$16:$K$1015,8,FALSE))</f>
        <v xml:space="preserve"> </v>
      </c>
      <c r="L255" s="110" t="str">
        <f ca="1">IF(($G255=" ")," ",(VLOOKUP($G255,'C10 Entry Sheet'!$A$16:$K$1015,11,FALSE)*100))</f>
        <v xml:space="preserve"> </v>
      </c>
      <c r="M255" s="159" t="str">
        <f ca="1">IF(($G255=" ")," ",VLOOKUP($G255,'C10 Entry Sheet'!$A$16:$K$1015,6,FALSE))</f>
        <v xml:space="preserve"> </v>
      </c>
      <c r="N255" s="159" t="str">
        <f ca="1">IF(($G255=" ")," ",VLOOKUP($G255,'C10 Entry Sheet'!$A$16:$K$1015,5,FALSE))</f>
        <v xml:space="preserve"> </v>
      </c>
    </row>
    <row r="256" spans="1:14">
      <c r="A256" s="153" t="str">
        <f>IF('C10 Entry Sheet'!$BS271="N"," ","R")</f>
        <v xml:space="preserve"> </v>
      </c>
      <c r="B256" s="153" t="str">
        <f>IF('C10 Entry Sheet'!$BS271="N"," ","00000000")</f>
        <v xml:space="preserve"> </v>
      </c>
      <c r="C256" s="154" t="str">
        <f ca="1">IF('C10 Entry Sheet'!$BS271="N"," ",CELL("contents",'C10 Entry Sheet'!$AH$10))</f>
        <v xml:space="preserve"> </v>
      </c>
      <c r="D256" s="153" t="str">
        <f ca="1">IF('C10 Entry Sheet'!$BS271="N"," ","000"&amp;IF(LEN('C10 Entry Sheet'!$C$5)&lt;=6,"000",REPT("0",3-(LEN('C10 Entry Sheet'!$C$5)-6))&amp;LEFT(CELL("contents",'C10 Entry Sheet'!$C$5),LEN('C10 Entry Sheet'!$C$5)-6)))</f>
        <v xml:space="preserve"> </v>
      </c>
      <c r="E256" s="155" t="str">
        <f ca="1">IF('C10 Entry Sheet'!$BS271="N"," ",IF(LEN('C10 Entry Sheet'!$C$5)&lt;=6,CELL("contents",'C10 Entry Sheet'!$C$5),RIGHT(CELL("contents",'C10 Entry Sheet'!$C$5),6)))</f>
        <v xml:space="preserve"> </v>
      </c>
      <c r="F256" s="153" t="str">
        <f>IF('C10 Entry Sheet'!$BS271="N"," ","0")</f>
        <v xml:space="preserve"> </v>
      </c>
      <c r="G256" s="156" t="str">
        <f ca="1">IF('C10 Entry Sheet'!$BS271="N"," ",CELL("contents",'C10 Entry Sheet'!$A271))</f>
        <v xml:space="preserve"> </v>
      </c>
      <c r="H256" s="157" t="str">
        <f ca="1">IF(($G256=" ")," ",VLOOKUP($G256,'C10 Entry Sheet'!$A$16:$K$1015,2,FALSE))</f>
        <v xml:space="preserve"> </v>
      </c>
      <c r="I256" s="157" t="str">
        <f ca="1">IF(($G256=" ")," ",VLOOKUP($G256,'C10 Entry Sheet'!$A$16:$K$1015,3,FALSE))</f>
        <v xml:space="preserve"> </v>
      </c>
      <c r="J256" s="153" t="str">
        <f ca="1">IF('C10 Entry Sheet'!$BS271="N"," ",CELL("contents",'C10 Entry Sheet'!$A271))</f>
        <v xml:space="preserve"> </v>
      </c>
      <c r="K256" s="158" t="str">
        <f ca="1">IF(($G256=" ")," ",VLOOKUP($G256,'C10 Entry Sheet'!$A$16:$K$1015,8,FALSE))</f>
        <v xml:space="preserve"> </v>
      </c>
      <c r="L256" s="110" t="str">
        <f ca="1">IF(($G256=" ")," ",(VLOOKUP($G256,'C10 Entry Sheet'!$A$16:$K$1015,11,FALSE)*100))</f>
        <v xml:space="preserve"> </v>
      </c>
      <c r="M256" s="159" t="str">
        <f ca="1">IF(($G256=" ")," ",VLOOKUP($G256,'C10 Entry Sheet'!$A$16:$K$1015,6,FALSE))</f>
        <v xml:space="preserve"> </v>
      </c>
      <c r="N256" s="159" t="str">
        <f ca="1">IF(($G256=" ")," ",VLOOKUP($G256,'C10 Entry Sheet'!$A$16:$K$1015,5,FALSE))</f>
        <v xml:space="preserve"> </v>
      </c>
    </row>
    <row r="257" spans="1:14">
      <c r="A257" s="153" t="str">
        <f>IF('C10 Entry Sheet'!$BS272="N"," ","R")</f>
        <v xml:space="preserve"> </v>
      </c>
      <c r="B257" s="153" t="str">
        <f>IF('C10 Entry Sheet'!$BS272="N"," ","00000000")</f>
        <v xml:space="preserve"> </v>
      </c>
      <c r="C257" s="154" t="str">
        <f ca="1">IF('C10 Entry Sheet'!$BS272="N"," ",CELL("contents",'C10 Entry Sheet'!$AH$10))</f>
        <v xml:space="preserve"> </v>
      </c>
      <c r="D257" s="153" t="str">
        <f ca="1">IF('C10 Entry Sheet'!$BS272="N"," ","000"&amp;IF(LEN('C10 Entry Sheet'!$C$5)&lt;=6,"000",REPT("0",3-(LEN('C10 Entry Sheet'!$C$5)-6))&amp;LEFT(CELL("contents",'C10 Entry Sheet'!$C$5),LEN('C10 Entry Sheet'!$C$5)-6)))</f>
        <v xml:space="preserve"> </v>
      </c>
      <c r="E257" s="155" t="str">
        <f ca="1">IF('C10 Entry Sheet'!$BS272="N"," ",IF(LEN('C10 Entry Sheet'!$C$5)&lt;=6,CELL("contents",'C10 Entry Sheet'!$C$5),RIGHT(CELL("contents",'C10 Entry Sheet'!$C$5),6)))</f>
        <v xml:space="preserve"> </v>
      </c>
      <c r="F257" s="153" t="str">
        <f>IF('C10 Entry Sheet'!$BS272="N"," ","0")</f>
        <v xml:space="preserve"> </v>
      </c>
      <c r="G257" s="156" t="str">
        <f ca="1">IF('C10 Entry Sheet'!$BS272="N"," ",CELL("contents",'C10 Entry Sheet'!$A272))</f>
        <v xml:space="preserve"> </v>
      </c>
      <c r="H257" s="157" t="str">
        <f ca="1">IF(($G257=" ")," ",VLOOKUP($G257,'C10 Entry Sheet'!$A$16:$K$1015,2,FALSE))</f>
        <v xml:space="preserve"> </v>
      </c>
      <c r="I257" s="157" t="str">
        <f ca="1">IF(($G257=" ")," ",VLOOKUP($G257,'C10 Entry Sheet'!$A$16:$K$1015,3,FALSE))</f>
        <v xml:space="preserve"> </v>
      </c>
      <c r="J257" s="153" t="str">
        <f ca="1">IF('C10 Entry Sheet'!$BS272="N"," ",CELL("contents",'C10 Entry Sheet'!$A272))</f>
        <v xml:space="preserve"> </v>
      </c>
      <c r="K257" s="158" t="str">
        <f ca="1">IF(($G257=" ")," ",VLOOKUP($G257,'C10 Entry Sheet'!$A$16:$K$1015,8,FALSE))</f>
        <v xml:space="preserve"> </v>
      </c>
      <c r="L257" s="110" t="str">
        <f ca="1">IF(($G257=" ")," ",(VLOOKUP($G257,'C10 Entry Sheet'!$A$16:$K$1015,11,FALSE)*100))</f>
        <v xml:space="preserve"> </v>
      </c>
      <c r="M257" s="159" t="str">
        <f ca="1">IF(($G257=" ")," ",VLOOKUP($G257,'C10 Entry Sheet'!$A$16:$K$1015,6,FALSE))</f>
        <v xml:space="preserve"> </v>
      </c>
      <c r="N257" s="159" t="str">
        <f ca="1">IF(($G257=" ")," ",VLOOKUP($G257,'C10 Entry Sheet'!$A$16:$K$1015,5,FALSE))</f>
        <v xml:space="preserve"> </v>
      </c>
    </row>
    <row r="258" spans="1:14">
      <c r="A258" s="153" t="str">
        <f>IF('C10 Entry Sheet'!$BS273="N"," ","R")</f>
        <v xml:space="preserve"> </v>
      </c>
      <c r="B258" s="153" t="str">
        <f>IF('C10 Entry Sheet'!$BS273="N"," ","00000000")</f>
        <v xml:space="preserve"> </v>
      </c>
      <c r="C258" s="154" t="str">
        <f ca="1">IF('C10 Entry Sheet'!$BS273="N"," ",CELL("contents",'C10 Entry Sheet'!$AH$10))</f>
        <v xml:space="preserve"> </v>
      </c>
      <c r="D258" s="153" t="str">
        <f ca="1">IF('C10 Entry Sheet'!$BS273="N"," ","000"&amp;IF(LEN('C10 Entry Sheet'!$C$5)&lt;=6,"000",REPT("0",3-(LEN('C10 Entry Sheet'!$C$5)-6))&amp;LEFT(CELL("contents",'C10 Entry Sheet'!$C$5),LEN('C10 Entry Sheet'!$C$5)-6)))</f>
        <v xml:space="preserve"> </v>
      </c>
      <c r="E258" s="155" t="str">
        <f ca="1">IF('C10 Entry Sheet'!$BS273="N"," ",IF(LEN('C10 Entry Sheet'!$C$5)&lt;=6,CELL("contents",'C10 Entry Sheet'!$C$5),RIGHT(CELL("contents",'C10 Entry Sheet'!$C$5),6)))</f>
        <v xml:space="preserve"> </v>
      </c>
      <c r="F258" s="153" t="str">
        <f>IF('C10 Entry Sheet'!$BS273="N"," ","0")</f>
        <v xml:space="preserve"> </v>
      </c>
      <c r="G258" s="156" t="str">
        <f ca="1">IF('C10 Entry Sheet'!$BS273="N"," ",CELL("contents",'C10 Entry Sheet'!$A273))</f>
        <v xml:space="preserve"> </v>
      </c>
      <c r="H258" s="157" t="str">
        <f ca="1">IF(($G258=" ")," ",VLOOKUP($G258,'C10 Entry Sheet'!$A$16:$K$1015,2,FALSE))</f>
        <v xml:space="preserve"> </v>
      </c>
      <c r="I258" s="157" t="str">
        <f ca="1">IF(($G258=" ")," ",VLOOKUP($G258,'C10 Entry Sheet'!$A$16:$K$1015,3,FALSE))</f>
        <v xml:space="preserve"> </v>
      </c>
      <c r="J258" s="153" t="str">
        <f ca="1">IF('C10 Entry Sheet'!$BS273="N"," ",CELL("contents",'C10 Entry Sheet'!$A273))</f>
        <v xml:space="preserve"> </v>
      </c>
      <c r="K258" s="158" t="str">
        <f ca="1">IF(($G258=" ")," ",VLOOKUP($G258,'C10 Entry Sheet'!$A$16:$K$1015,8,FALSE))</f>
        <v xml:space="preserve"> </v>
      </c>
      <c r="L258" s="110" t="str">
        <f ca="1">IF(($G258=" ")," ",(VLOOKUP($G258,'C10 Entry Sheet'!$A$16:$K$1015,11,FALSE)*100))</f>
        <v xml:space="preserve"> </v>
      </c>
      <c r="M258" s="159" t="str">
        <f ca="1">IF(($G258=" ")," ",VLOOKUP($G258,'C10 Entry Sheet'!$A$16:$K$1015,6,FALSE))</f>
        <v xml:space="preserve"> </v>
      </c>
      <c r="N258" s="159" t="str">
        <f ca="1">IF(($G258=" ")," ",VLOOKUP($G258,'C10 Entry Sheet'!$A$16:$K$1015,5,FALSE))</f>
        <v xml:space="preserve"> </v>
      </c>
    </row>
    <row r="259" spans="1:14">
      <c r="A259" s="153" t="str">
        <f>IF('C10 Entry Sheet'!$BS274="N"," ","R")</f>
        <v xml:space="preserve"> </v>
      </c>
      <c r="B259" s="153" t="str">
        <f>IF('C10 Entry Sheet'!$BS274="N"," ","00000000")</f>
        <v xml:space="preserve"> </v>
      </c>
      <c r="C259" s="154" t="str">
        <f ca="1">IF('C10 Entry Sheet'!$BS274="N"," ",CELL("contents",'C10 Entry Sheet'!$AH$10))</f>
        <v xml:space="preserve"> </v>
      </c>
      <c r="D259" s="153" t="str">
        <f ca="1">IF('C10 Entry Sheet'!$BS274="N"," ","000"&amp;IF(LEN('C10 Entry Sheet'!$C$5)&lt;=6,"000",REPT("0",3-(LEN('C10 Entry Sheet'!$C$5)-6))&amp;LEFT(CELL("contents",'C10 Entry Sheet'!$C$5),LEN('C10 Entry Sheet'!$C$5)-6)))</f>
        <v xml:space="preserve"> </v>
      </c>
      <c r="E259" s="155" t="str">
        <f ca="1">IF('C10 Entry Sheet'!$BS274="N"," ",IF(LEN('C10 Entry Sheet'!$C$5)&lt;=6,CELL("contents",'C10 Entry Sheet'!$C$5),RIGHT(CELL("contents",'C10 Entry Sheet'!$C$5),6)))</f>
        <v xml:space="preserve"> </v>
      </c>
      <c r="F259" s="153" t="str">
        <f>IF('C10 Entry Sheet'!$BS274="N"," ","0")</f>
        <v xml:space="preserve"> </v>
      </c>
      <c r="G259" s="156" t="str">
        <f ca="1">IF('C10 Entry Sheet'!$BS274="N"," ",CELL("contents",'C10 Entry Sheet'!$A274))</f>
        <v xml:space="preserve"> </v>
      </c>
      <c r="H259" s="157" t="str">
        <f ca="1">IF(($G259=" ")," ",VLOOKUP($G259,'C10 Entry Sheet'!$A$16:$K$1015,2,FALSE))</f>
        <v xml:space="preserve"> </v>
      </c>
      <c r="I259" s="157" t="str">
        <f ca="1">IF(($G259=" ")," ",VLOOKUP($G259,'C10 Entry Sheet'!$A$16:$K$1015,3,FALSE))</f>
        <v xml:space="preserve"> </v>
      </c>
      <c r="J259" s="153" t="str">
        <f ca="1">IF('C10 Entry Sheet'!$BS274="N"," ",CELL("contents",'C10 Entry Sheet'!$A274))</f>
        <v xml:space="preserve"> </v>
      </c>
      <c r="K259" s="158" t="str">
        <f ca="1">IF(($G259=" ")," ",VLOOKUP($G259,'C10 Entry Sheet'!$A$16:$K$1015,8,FALSE))</f>
        <v xml:space="preserve"> </v>
      </c>
      <c r="L259" s="110" t="str">
        <f ca="1">IF(($G259=" ")," ",(VLOOKUP($G259,'C10 Entry Sheet'!$A$16:$K$1015,11,FALSE)*100))</f>
        <v xml:space="preserve"> </v>
      </c>
      <c r="M259" s="159" t="str">
        <f ca="1">IF(($G259=" ")," ",VLOOKUP($G259,'C10 Entry Sheet'!$A$16:$K$1015,6,FALSE))</f>
        <v xml:space="preserve"> </v>
      </c>
      <c r="N259" s="159" t="str">
        <f ca="1">IF(($G259=" ")," ",VLOOKUP($G259,'C10 Entry Sheet'!$A$16:$K$1015,5,FALSE))</f>
        <v xml:space="preserve"> </v>
      </c>
    </row>
    <row r="260" spans="1:14">
      <c r="A260" s="153" t="str">
        <f>IF('C10 Entry Sheet'!$BS275="N"," ","R")</f>
        <v xml:space="preserve"> </v>
      </c>
      <c r="B260" s="153" t="str">
        <f>IF('C10 Entry Sheet'!$BS275="N"," ","00000000")</f>
        <v xml:space="preserve"> </v>
      </c>
      <c r="C260" s="154" t="str">
        <f ca="1">IF('C10 Entry Sheet'!$BS275="N"," ",CELL("contents",'C10 Entry Sheet'!$AH$10))</f>
        <v xml:space="preserve"> </v>
      </c>
      <c r="D260" s="153" t="str">
        <f ca="1">IF('C10 Entry Sheet'!$BS275="N"," ","000"&amp;IF(LEN('C10 Entry Sheet'!$C$5)&lt;=6,"000",REPT("0",3-(LEN('C10 Entry Sheet'!$C$5)-6))&amp;LEFT(CELL("contents",'C10 Entry Sheet'!$C$5),LEN('C10 Entry Sheet'!$C$5)-6)))</f>
        <v xml:space="preserve"> </v>
      </c>
      <c r="E260" s="155" t="str">
        <f ca="1">IF('C10 Entry Sheet'!$BS275="N"," ",IF(LEN('C10 Entry Sheet'!$C$5)&lt;=6,CELL("contents",'C10 Entry Sheet'!$C$5),RIGHT(CELL("contents",'C10 Entry Sheet'!$C$5),6)))</f>
        <v xml:space="preserve"> </v>
      </c>
      <c r="F260" s="153" t="str">
        <f>IF('C10 Entry Sheet'!$BS275="N"," ","0")</f>
        <v xml:space="preserve"> </v>
      </c>
      <c r="G260" s="156" t="str">
        <f ca="1">IF('C10 Entry Sheet'!$BS275="N"," ",CELL("contents",'C10 Entry Sheet'!$A275))</f>
        <v xml:space="preserve"> </v>
      </c>
      <c r="H260" s="157" t="str">
        <f ca="1">IF(($G260=" ")," ",VLOOKUP($G260,'C10 Entry Sheet'!$A$16:$K$1015,2,FALSE))</f>
        <v xml:space="preserve"> </v>
      </c>
      <c r="I260" s="157" t="str">
        <f ca="1">IF(($G260=" ")," ",VLOOKUP($G260,'C10 Entry Sheet'!$A$16:$K$1015,3,FALSE))</f>
        <v xml:space="preserve"> </v>
      </c>
      <c r="J260" s="153" t="str">
        <f ca="1">IF('C10 Entry Sheet'!$BS275="N"," ",CELL("contents",'C10 Entry Sheet'!$A275))</f>
        <v xml:space="preserve"> </v>
      </c>
      <c r="K260" s="158" t="str">
        <f ca="1">IF(($G260=" ")," ",VLOOKUP($G260,'C10 Entry Sheet'!$A$16:$K$1015,8,FALSE))</f>
        <v xml:space="preserve"> </v>
      </c>
      <c r="L260" s="110" t="str">
        <f ca="1">IF(($G260=" ")," ",(VLOOKUP($G260,'C10 Entry Sheet'!$A$16:$K$1015,11,FALSE)*100))</f>
        <v xml:space="preserve"> </v>
      </c>
      <c r="M260" s="159" t="str">
        <f ca="1">IF(($G260=" ")," ",VLOOKUP($G260,'C10 Entry Sheet'!$A$16:$K$1015,6,FALSE))</f>
        <v xml:space="preserve"> </v>
      </c>
      <c r="N260" s="159" t="str">
        <f ca="1">IF(($G260=" ")," ",VLOOKUP($G260,'C10 Entry Sheet'!$A$16:$K$1015,5,FALSE))</f>
        <v xml:space="preserve"> </v>
      </c>
    </row>
    <row r="261" spans="1:14">
      <c r="A261" s="153" t="str">
        <f>IF('C10 Entry Sheet'!$BS276="N"," ","R")</f>
        <v xml:space="preserve"> </v>
      </c>
      <c r="B261" s="153" t="str">
        <f>IF('C10 Entry Sheet'!$BS276="N"," ","00000000")</f>
        <v xml:space="preserve"> </v>
      </c>
      <c r="C261" s="154" t="str">
        <f ca="1">IF('C10 Entry Sheet'!$BS276="N"," ",CELL("contents",'C10 Entry Sheet'!$AH$10))</f>
        <v xml:space="preserve"> </v>
      </c>
      <c r="D261" s="153" t="str">
        <f ca="1">IF('C10 Entry Sheet'!$BS276="N"," ","000"&amp;IF(LEN('C10 Entry Sheet'!$C$5)&lt;=6,"000",REPT("0",3-(LEN('C10 Entry Sheet'!$C$5)-6))&amp;LEFT(CELL("contents",'C10 Entry Sheet'!$C$5),LEN('C10 Entry Sheet'!$C$5)-6)))</f>
        <v xml:space="preserve"> </v>
      </c>
      <c r="E261" s="155" t="str">
        <f ca="1">IF('C10 Entry Sheet'!$BS276="N"," ",IF(LEN('C10 Entry Sheet'!$C$5)&lt;=6,CELL("contents",'C10 Entry Sheet'!$C$5),RIGHT(CELL("contents",'C10 Entry Sheet'!$C$5),6)))</f>
        <v xml:space="preserve"> </v>
      </c>
      <c r="F261" s="153" t="str">
        <f>IF('C10 Entry Sheet'!$BS276="N"," ","0")</f>
        <v xml:space="preserve"> </v>
      </c>
      <c r="G261" s="156" t="str">
        <f ca="1">IF('C10 Entry Sheet'!$BS276="N"," ",CELL("contents",'C10 Entry Sheet'!$A276))</f>
        <v xml:space="preserve"> </v>
      </c>
      <c r="H261" s="157" t="str">
        <f ca="1">IF(($G261=" ")," ",VLOOKUP($G261,'C10 Entry Sheet'!$A$16:$K$1015,2,FALSE))</f>
        <v xml:space="preserve"> </v>
      </c>
      <c r="I261" s="157" t="str">
        <f ca="1">IF(($G261=" ")," ",VLOOKUP($G261,'C10 Entry Sheet'!$A$16:$K$1015,3,FALSE))</f>
        <v xml:space="preserve"> </v>
      </c>
      <c r="J261" s="153" t="str">
        <f ca="1">IF('C10 Entry Sheet'!$BS276="N"," ",CELL("contents",'C10 Entry Sheet'!$A276))</f>
        <v xml:space="preserve"> </v>
      </c>
      <c r="K261" s="158" t="str">
        <f ca="1">IF(($G261=" ")," ",VLOOKUP($G261,'C10 Entry Sheet'!$A$16:$K$1015,8,FALSE))</f>
        <v xml:space="preserve"> </v>
      </c>
      <c r="L261" s="110" t="str">
        <f ca="1">IF(($G261=" ")," ",(VLOOKUP($G261,'C10 Entry Sheet'!$A$16:$K$1015,11,FALSE)*100))</f>
        <v xml:space="preserve"> </v>
      </c>
      <c r="M261" s="159" t="str">
        <f ca="1">IF(($G261=" ")," ",VLOOKUP($G261,'C10 Entry Sheet'!$A$16:$K$1015,6,FALSE))</f>
        <v xml:space="preserve"> </v>
      </c>
      <c r="N261" s="159" t="str">
        <f ca="1">IF(($G261=" ")," ",VLOOKUP($G261,'C10 Entry Sheet'!$A$16:$K$1015,5,FALSE))</f>
        <v xml:space="preserve"> </v>
      </c>
    </row>
    <row r="262" spans="1:14">
      <c r="A262" s="153" t="str">
        <f>IF('C10 Entry Sheet'!$BS277="N"," ","R")</f>
        <v xml:space="preserve"> </v>
      </c>
      <c r="B262" s="153" t="str">
        <f>IF('C10 Entry Sheet'!$BS277="N"," ","00000000")</f>
        <v xml:space="preserve"> </v>
      </c>
      <c r="C262" s="154" t="str">
        <f ca="1">IF('C10 Entry Sheet'!$BS277="N"," ",CELL("contents",'C10 Entry Sheet'!$AH$10))</f>
        <v xml:space="preserve"> </v>
      </c>
      <c r="D262" s="153" t="str">
        <f ca="1">IF('C10 Entry Sheet'!$BS277="N"," ","000"&amp;IF(LEN('C10 Entry Sheet'!$C$5)&lt;=6,"000",REPT("0",3-(LEN('C10 Entry Sheet'!$C$5)-6))&amp;LEFT(CELL("contents",'C10 Entry Sheet'!$C$5),LEN('C10 Entry Sheet'!$C$5)-6)))</f>
        <v xml:space="preserve"> </v>
      </c>
      <c r="E262" s="155" t="str">
        <f ca="1">IF('C10 Entry Sheet'!$BS277="N"," ",IF(LEN('C10 Entry Sheet'!$C$5)&lt;=6,CELL("contents",'C10 Entry Sheet'!$C$5),RIGHT(CELL("contents",'C10 Entry Sheet'!$C$5),6)))</f>
        <v xml:space="preserve"> </v>
      </c>
      <c r="F262" s="153" t="str">
        <f>IF('C10 Entry Sheet'!$BS277="N"," ","0")</f>
        <v xml:space="preserve"> </v>
      </c>
      <c r="G262" s="156" t="str">
        <f ca="1">IF('C10 Entry Sheet'!$BS277="N"," ",CELL("contents",'C10 Entry Sheet'!$A277))</f>
        <v xml:space="preserve"> </v>
      </c>
      <c r="H262" s="157" t="str">
        <f ca="1">IF(($G262=" ")," ",VLOOKUP($G262,'C10 Entry Sheet'!$A$16:$K$1015,2,FALSE))</f>
        <v xml:space="preserve"> </v>
      </c>
      <c r="I262" s="157" t="str">
        <f ca="1">IF(($G262=" ")," ",VLOOKUP($G262,'C10 Entry Sheet'!$A$16:$K$1015,3,FALSE))</f>
        <v xml:space="preserve"> </v>
      </c>
      <c r="J262" s="153" t="str">
        <f ca="1">IF('C10 Entry Sheet'!$BS277="N"," ",CELL("contents",'C10 Entry Sheet'!$A277))</f>
        <v xml:space="preserve"> </v>
      </c>
      <c r="K262" s="158" t="str">
        <f ca="1">IF(($G262=" ")," ",VLOOKUP($G262,'C10 Entry Sheet'!$A$16:$K$1015,8,FALSE))</f>
        <v xml:space="preserve"> </v>
      </c>
      <c r="L262" s="110" t="str">
        <f ca="1">IF(($G262=" ")," ",(VLOOKUP($G262,'C10 Entry Sheet'!$A$16:$K$1015,11,FALSE)*100))</f>
        <v xml:space="preserve"> </v>
      </c>
      <c r="M262" s="159" t="str">
        <f ca="1">IF(($G262=" ")," ",VLOOKUP($G262,'C10 Entry Sheet'!$A$16:$K$1015,6,FALSE))</f>
        <v xml:space="preserve"> </v>
      </c>
      <c r="N262" s="159" t="str">
        <f ca="1">IF(($G262=" ")," ",VLOOKUP($G262,'C10 Entry Sheet'!$A$16:$K$1015,5,FALSE))</f>
        <v xml:space="preserve"> </v>
      </c>
    </row>
    <row r="263" spans="1:14">
      <c r="A263" s="153" t="str">
        <f>IF('C10 Entry Sheet'!$BS278="N"," ","R")</f>
        <v xml:space="preserve"> </v>
      </c>
      <c r="B263" s="153" t="str">
        <f>IF('C10 Entry Sheet'!$BS278="N"," ","00000000")</f>
        <v xml:space="preserve"> </v>
      </c>
      <c r="C263" s="154" t="str">
        <f ca="1">IF('C10 Entry Sheet'!$BS278="N"," ",CELL("contents",'C10 Entry Sheet'!$AH$10))</f>
        <v xml:space="preserve"> </v>
      </c>
      <c r="D263" s="153" t="str">
        <f ca="1">IF('C10 Entry Sheet'!$BS278="N"," ","000"&amp;IF(LEN('C10 Entry Sheet'!$C$5)&lt;=6,"000",REPT("0",3-(LEN('C10 Entry Sheet'!$C$5)-6))&amp;LEFT(CELL("contents",'C10 Entry Sheet'!$C$5),LEN('C10 Entry Sheet'!$C$5)-6)))</f>
        <v xml:space="preserve"> </v>
      </c>
      <c r="E263" s="155" t="str">
        <f ca="1">IF('C10 Entry Sheet'!$BS278="N"," ",IF(LEN('C10 Entry Sheet'!$C$5)&lt;=6,CELL("contents",'C10 Entry Sheet'!$C$5),RIGHT(CELL("contents",'C10 Entry Sheet'!$C$5),6)))</f>
        <v xml:space="preserve"> </v>
      </c>
      <c r="F263" s="153" t="str">
        <f>IF('C10 Entry Sheet'!$BS278="N"," ","0")</f>
        <v xml:space="preserve"> </v>
      </c>
      <c r="G263" s="156" t="str">
        <f ca="1">IF('C10 Entry Sheet'!$BS278="N"," ",CELL("contents",'C10 Entry Sheet'!$A278))</f>
        <v xml:space="preserve"> </v>
      </c>
      <c r="H263" s="157" t="str">
        <f ca="1">IF(($G263=" ")," ",VLOOKUP($G263,'C10 Entry Sheet'!$A$16:$K$1015,2,FALSE))</f>
        <v xml:space="preserve"> </v>
      </c>
      <c r="I263" s="157" t="str">
        <f ca="1">IF(($G263=" ")," ",VLOOKUP($G263,'C10 Entry Sheet'!$A$16:$K$1015,3,FALSE))</f>
        <v xml:space="preserve"> </v>
      </c>
      <c r="J263" s="153" t="str">
        <f ca="1">IF('C10 Entry Sheet'!$BS278="N"," ",CELL("contents",'C10 Entry Sheet'!$A278))</f>
        <v xml:space="preserve"> </v>
      </c>
      <c r="K263" s="158" t="str">
        <f ca="1">IF(($G263=" ")," ",VLOOKUP($G263,'C10 Entry Sheet'!$A$16:$K$1015,8,FALSE))</f>
        <v xml:space="preserve"> </v>
      </c>
      <c r="L263" s="110" t="str">
        <f ca="1">IF(($G263=" ")," ",(VLOOKUP($G263,'C10 Entry Sheet'!$A$16:$K$1015,11,FALSE)*100))</f>
        <v xml:space="preserve"> </v>
      </c>
      <c r="M263" s="159" t="str">
        <f ca="1">IF(($G263=" ")," ",VLOOKUP($G263,'C10 Entry Sheet'!$A$16:$K$1015,6,FALSE))</f>
        <v xml:space="preserve"> </v>
      </c>
      <c r="N263" s="159" t="str">
        <f ca="1">IF(($G263=" ")," ",VLOOKUP($G263,'C10 Entry Sheet'!$A$16:$K$1015,5,FALSE))</f>
        <v xml:space="preserve"> </v>
      </c>
    </row>
    <row r="264" spans="1:14">
      <c r="A264" s="153" t="str">
        <f>IF('C10 Entry Sheet'!$BS279="N"," ","R")</f>
        <v xml:space="preserve"> </v>
      </c>
      <c r="B264" s="153" t="str">
        <f>IF('C10 Entry Sheet'!$BS279="N"," ","00000000")</f>
        <v xml:space="preserve"> </v>
      </c>
      <c r="C264" s="154" t="str">
        <f ca="1">IF('C10 Entry Sheet'!$BS279="N"," ",CELL("contents",'C10 Entry Sheet'!$AH$10))</f>
        <v xml:space="preserve"> </v>
      </c>
      <c r="D264" s="153" t="str">
        <f ca="1">IF('C10 Entry Sheet'!$BS279="N"," ","000"&amp;IF(LEN('C10 Entry Sheet'!$C$5)&lt;=6,"000",REPT("0",3-(LEN('C10 Entry Sheet'!$C$5)-6))&amp;LEFT(CELL("contents",'C10 Entry Sheet'!$C$5),LEN('C10 Entry Sheet'!$C$5)-6)))</f>
        <v xml:space="preserve"> </v>
      </c>
      <c r="E264" s="155" t="str">
        <f ca="1">IF('C10 Entry Sheet'!$BS279="N"," ",IF(LEN('C10 Entry Sheet'!$C$5)&lt;=6,CELL("contents",'C10 Entry Sheet'!$C$5),RIGHT(CELL("contents",'C10 Entry Sheet'!$C$5),6)))</f>
        <v xml:space="preserve"> </v>
      </c>
      <c r="F264" s="153" t="str">
        <f>IF('C10 Entry Sheet'!$BS279="N"," ","0")</f>
        <v xml:space="preserve"> </v>
      </c>
      <c r="G264" s="156" t="str">
        <f ca="1">IF('C10 Entry Sheet'!$BS279="N"," ",CELL("contents",'C10 Entry Sheet'!$A279))</f>
        <v xml:space="preserve"> </v>
      </c>
      <c r="H264" s="157" t="str">
        <f ca="1">IF(($G264=" ")," ",VLOOKUP($G264,'C10 Entry Sheet'!$A$16:$K$1015,2,FALSE))</f>
        <v xml:space="preserve"> </v>
      </c>
      <c r="I264" s="157" t="str">
        <f ca="1">IF(($G264=" ")," ",VLOOKUP($G264,'C10 Entry Sheet'!$A$16:$K$1015,3,FALSE))</f>
        <v xml:space="preserve"> </v>
      </c>
      <c r="J264" s="153" t="str">
        <f ca="1">IF('C10 Entry Sheet'!$BS279="N"," ",CELL("contents",'C10 Entry Sheet'!$A279))</f>
        <v xml:space="preserve"> </v>
      </c>
      <c r="K264" s="158" t="str">
        <f ca="1">IF(($G264=" ")," ",VLOOKUP($G264,'C10 Entry Sheet'!$A$16:$K$1015,8,FALSE))</f>
        <v xml:space="preserve"> </v>
      </c>
      <c r="L264" s="110" t="str">
        <f ca="1">IF(($G264=" ")," ",(VLOOKUP($G264,'C10 Entry Sheet'!$A$16:$K$1015,11,FALSE)*100))</f>
        <v xml:space="preserve"> </v>
      </c>
      <c r="M264" s="159" t="str">
        <f ca="1">IF(($G264=" ")," ",VLOOKUP($G264,'C10 Entry Sheet'!$A$16:$K$1015,6,FALSE))</f>
        <v xml:space="preserve"> </v>
      </c>
      <c r="N264" s="159" t="str">
        <f ca="1">IF(($G264=" ")," ",VLOOKUP($G264,'C10 Entry Sheet'!$A$16:$K$1015,5,FALSE))</f>
        <v xml:space="preserve"> </v>
      </c>
    </row>
    <row r="265" spans="1:14">
      <c r="A265" s="153" t="str">
        <f>IF('C10 Entry Sheet'!$BS280="N"," ","R")</f>
        <v xml:space="preserve"> </v>
      </c>
      <c r="B265" s="153" t="str">
        <f>IF('C10 Entry Sheet'!$BS280="N"," ","00000000")</f>
        <v xml:space="preserve"> </v>
      </c>
      <c r="C265" s="154" t="str">
        <f ca="1">IF('C10 Entry Sheet'!$BS280="N"," ",CELL("contents",'C10 Entry Sheet'!$AH$10))</f>
        <v xml:space="preserve"> </v>
      </c>
      <c r="D265" s="153" t="str">
        <f ca="1">IF('C10 Entry Sheet'!$BS280="N"," ","000"&amp;IF(LEN('C10 Entry Sheet'!$C$5)&lt;=6,"000",REPT("0",3-(LEN('C10 Entry Sheet'!$C$5)-6))&amp;LEFT(CELL("contents",'C10 Entry Sheet'!$C$5),LEN('C10 Entry Sheet'!$C$5)-6)))</f>
        <v xml:space="preserve"> </v>
      </c>
      <c r="E265" s="155" t="str">
        <f ca="1">IF('C10 Entry Sheet'!$BS280="N"," ",IF(LEN('C10 Entry Sheet'!$C$5)&lt;=6,CELL("contents",'C10 Entry Sheet'!$C$5),RIGHT(CELL("contents",'C10 Entry Sheet'!$C$5),6)))</f>
        <v xml:space="preserve"> </v>
      </c>
      <c r="F265" s="153" t="str">
        <f>IF('C10 Entry Sheet'!$BS280="N"," ","0")</f>
        <v xml:space="preserve"> </v>
      </c>
      <c r="G265" s="156" t="str">
        <f ca="1">IF('C10 Entry Sheet'!$BS280="N"," ",CELL("contents",'C10 Entry Sheet'!$A280))</f>
        <v xml:space="preserve"> </v>
      </c>
      <c r="H265" s="157" t="str">
        <f ca="1">IF(($G265=" ")," ",VLOOKUP($G265,'C10 Entry Sheet'!$A$16:$K$1015,2,FALSE))</f>
        <v xml:space="preserve"> </v>
      </c>
      <c r="I265" s="157" t="str">
        <f ca="1">IF(($G265=" ")," ",VLOOKUP($G265,'C10 Entry Sheet'!$A$16:$K$1015,3,FALSE))</f>
        <v xml:space="preserve"> </v>
      </c>
      <c r="J265" s="153" t="str">
        <f ca="1">IF('C10 Entry Sheet'!$BS280="N"," ",CELL("contents",'C10 Entry Sheet'!$A280))</f>
        <v xml:space="preserve"> </v>
      </c>
      <c r="K265" s="158" t="str">
        <f ca="1">IF(($G265=" ")," ",VLOOKUP($G265,'C10 Entry Sheet'!$A$16:$K$1015,8,FALSE))</f>
        <v xml:space="preserve"> </v>
      </c>
      <c r="L265" s="110" t="str">
        <f ca="1">IF(($G265=" ")," ",(VLOOKUP($G265,'C10 Entry Sheet'!$A$16:$K$1015,11,FALSE)*100))</f>
        <v xml:space="preserve"> </v>
      </c>
      <c r="M265" s="159" t="str">
        <f ca="1">IF(($G265=" ")," ",VLOOKUP($G265,'C10 Entry Sheet'!$A$16:$K$1015,6,FALSE))</f>
        <v xml:space="preserve"> </v>
      </c>
      <c r="N265" s="159" t="str">
        <f ca="1">IF(($G265=" ")," ",VLOOKUP($G265,'C10 Entry Sheet'!$A$16:$K$1015,5,FALSE))</f>
        <v xml:space="preserve"> </v>
      </c>
    </row>
    <row r="266" spans="1:14">
      <c r="A266" s="153" t="str">
        <f>IF('C10 Entry Sheet'!$BS281="N"," ","R")</f>
        <v xml:space="preserve"> </v>
      </c>
      <c r="B266" s="153" t="str">
        <f>IF('C10 Entry Sheet'!$BS281="N"," ","00000000")</f>
        <v xml:space="preserve"> </v>
      </c>
      <c r="C266" s="154" t="str">
        <f ca="1">IF('C10 Entry Sheet'!$BS281="N"," ",CELL("contents",'C10 Entry Sheet'!$AH$10))</f>
        <v xml:space="preserve"> </v>
      </c>
      <c r="D266" s="153" t="str">
        <f ca="1">IF('C10 Entry Sheet'!$BS281="N"," ","000"&amp;IF(LEN('C10 Entry Sheet'!$C$5)&lt;=6,"000",REPT("0",3-(LEN('C10 Entry Sheet'!$C$5)-6))&amp;LEFT(CELL("contents",'C10 Entry Sheet'!$C$5),LEN('C10 Entry Sheet'!$C$5)-6)))</f>
        <v xml:space="preserve"> </v>
      </c>
      <c r="E266" s="155" t="str">
        <f ca="1">IF('C10 Entry Sheet'!$BS281="N"," ",IF(LEN('C10 Entry Sheet'!$C$5)&lt;=6,CELL("contents",'C10 Entry Sheet'!$C$5),RIGHT(CELL("contents",'C10 Entry Sheet'!$C$5),6)))</f>
        <v xml:space="preserve"> </v>
      </c>
      <c r="F266" s="153" t="str">
        <f>IF('C10 Entry Sheet'!$BS281="N"," ","0")</f>
        <v xml:space="preserve"> </v>
      </c>
      <c r="G266" s="156" t="str">
        <f ca="1">IF('C10 Entry Sheet'!$BS281="N"," ",CELL("contents",'C10 Entry Sheet'!$A281))</f>
        <v xml:space="preserve"> </v>
      </c>
      <c r="H266" s="157" t="str">
        <f ca="1">IF(($G266=" ")," ",VLOOKUP($G266,'C10 Entry Sheet'!$A$16:$K$1015,2,FALSE))</f>
        <v xml:space="preserve"> </v>
      </c>
      <c r="I266" s="157" t="str">
        <f ca="1">IF(($G266=" ")," ",VLOOKUP($G266,'C10 Entry Sheet'!$A$16:$K$1015,3,FALSE))</f>
        <v xml:space="preserve"> </v>
      </c>
      <c r="J266" s="153" t="str">
        <f ca="1">IF('C10 Entry Sheet'!$BS281="N"," ",CELL("contents",'C10 Entry Sheet'!$A281))</f>
        <v xml:space="preserve"> </v>
      </c>
      <c r="K266" s="158" t="str">
        <f ca="1">IF(($G266=" ")," ",VLOOKUP($G266,'C10 Entry Sheet'!$A$16:$K$1015,8,FALSE))</f>
        <v xml:space="preserve"> </v>
      </c>
      <c r="L266" s="110" t="str">
        <f ca="1">IF(($G266=" ")," ",(VLOOKUP($G266,'C10 Entry Sheet'!$A$16:$K$1015,11,FALSE)*100))</f>
        <v xml:space="preserve"> </v>
      </c>
      <c r="M266" s="159" t="str">
        <f ca="1">IF(($G266=" ")," ",VLOOKUP($G266,'C10 Entry Sheet'!$A$16:$K$1015,6,FALSE))</f>
        <v xml:space="preserve"> </v>
      </c>
      <c r="N266" s="159" t="str">
        <f ca="1">IF(($G266=" ")," ",VLOOKUP($G266,'C10 Entry Sheet'!$A$16:$K$1015,5,FALSE))</f>
        <v xml:space="preserve"> </v>
      </c>
    </row>
    <row r="267" spans="1:14">
      <c r="A267" s="153" t="str">
        <f>IF('C10 Entry Sheet'!$BS282="N"," ","R")</f>
        <v xml:space="preserve"> </v>
      </c>
      <c r="B267" s="153" t="str">
        <f>IF('C10 Entry Sheet'!$BS282="N"," ","00000000")</f>
        <v xml:space="preserve"> </v>
      </c>
      <c r="C267" s="154" t="str">
        <f ca="1">IF('C10 Entry Sheet'!$BS282="N"," ",CELL("contents",'C10 Entry Sheet'!$AH$10))</f>
        <v xml:space="preserve"> </v>
      </c>
      <c r="D267" s="153" t="str">
        <f ca="1">IF('C10 Entry Sheet'!$BS282="N"," ","000"&amp;IF(LEN('C10 Entry Sheet'!$C$5)&lt;=6,"000",REPT("0",3-(LEN('C10 Entry Sheet'!$C$5)-6))&amp;LEFT(CELL("contents",'C10 Entry Sheet'!$C$5),LEN('C10 Entry Sheet'!$C$5)-6)))</f>
        <v xml:space="preserve"> </v>
      </c>
      <c r="E267" s="155" t="str">
        <f ca="1">IF('C10 Entry Sheet'!$BS282="N"," ",IF(LEN('C10 Entry Sheet'!$C$5)&lt;=6,CELL("contents",'C10 Entry Sheet'!$C$5),RIGHT(CELL("contents",'C10 Entry Sheet'!$C$5),6)))</f>
        <v xml:space="preserve"> </v>
      </c>
      <c r="F267" s="153" t="str">
        <f>IF('C10 Entry Sheet'!$BS282="N"," ","0")</f>
        <v xml:space="preserve"> </v>
      </c>
      <c r="G267" s="156" t="str">
        <f ca="1">IF('C10 Entry Sheet'!$BS282="N"," ",CELL("contents",'C10 Entry Sheet'!$A282))</f>
        <v xml:space="preserve"> </v>
      </c>
      <c r="H267" s="157" t="str">
        <f ca="1">IF(($G267=" ")," ",VLOOKUP($G267,'C10 Entry Sheet'!$A$16:$K$1015,2,FALSE))</f>
        <v xml:space="preserve"> </v>
      </c>
      <c r="I267" s="157" t="str">
        <f ca="1">IF(($G267=" ")," ",VLOOKUP($G267,'C10 Entry Sheet'!$A$16:$K$1015,3,FALSE))</f>
        <v xml:space="preserve"> </v>
      </c>
      <c r="J267" s="153" t="str">
        <f ca="1">IF('C10 Entry Sheet'!$BS282="N"," ",CELL("contents",'C10 Entry Sheet'!$A282))</f>
        <v xml:space="preserve"> </v>
      </c>
      <c r="K267" s="158" t="str">
        <f ca="1">IF(($G267=" ")," ",VLOOKUP($G267,'C10 Entry Sheet'!$A$16:$K$1015,8,FALSE))</f>
        <v xml:space="preserve"> </v>
      </c>
      <c r="L267" s="110" t="str">
        <f ca="1">IF(($G267=" ")," ",(VLOOKUP($G267,'C10 Entry Sheet'!$A$16:$K$1015,11,FALSE)*100))</f>
        <v xml:space="preserve"> </v>
      </c>
      <c r="M267" s="159" t="str">
        <f ca="1">IF(($G267=" ")," ",VLOOKUP($G267,'C10 Entry Sheet'!$A$16:$K$1015,6,FALSE))</f>
        <v xml:space="preserve"> </v>
      </c>
      <c r="N267" s="159" t="str">
        <f ca="1">IF(($G267=" ")," ",VLOOKUP($G267,'C10 Entry Sheet'!$A$16:$K$1015,5,FALSE))</f>
        <v xml:space="preserve"> </v>
      </c>
    </row>
    <row r="268" spans="1:14">
      <c r="A268" s="153" t="str">
        <f>IF('C10 Entry Sheet'!$BS283="N"," ","R")</f>
        <v xml:space="preserve"> </v>
      </c>
      <c r="B268" s="153" t="str">
        <f>IF('C10 Entry Sheet'!$BS283="N"," ","00000000")</f>
        <v xml:space="preserve"> </v>
      </c>
      <c r="C268" s="154" t="str">
        <f ca="1">IF('C10 Entry Sheet'!$BS283="N"," ",CELL("contents",'C10 Entry Sheet'!$AH$10))</f>
        <v xml:space="preserve"> </v>
      </c>
      <c r="D268" s="153" t="str">
        <f ca="1">IF('C10 Entry Sheet'!$BS283="N"," ","000"&amp;IF(LEN('C10 Entry Sheet'!$C$5)&lt;=6,"000",REPT("0",3-(LEN('C10 Entry Sheet'!$C$5)-6))&amp;LEFT(CELL("contents",'C10 Entry Sheet'!$C$5),LEN('C10 Entry Sheet'!$C$5)-6)))</f>
        <v xml:space="preserve"> </v>
      </c>
      <c r="E268" s="155" t="str">
        <f ca="1">IF('C10 Entry Sheet'!$BS283="N"," ",IF(LEN('C10 Entry Sheet'!$C$5)&lt;=6,CELL("contents",'C10 Entry Sheet'!$C$5),RIGHT(CELL("contents",'C10 Entry Sheet'!$C$5),6)))</f>
        <v xml:space="preserve"> </v>
      </c>
      <c r="F268" s="153" t="str">
        <f>IF('C10 Entry Sheet'!$BS283="N"," ","0")</f>
        <v xml:space="preserve"> </v>
      </c>
      <c r="G268" s="156" t="str">
        <f ca="1">IF('C10 Entry Sheet'!$BS283="N"," ",CELL("contents",'C10 Entry Sheet'!$A283))</f>
        <v xml:space="preserve"> </v>
      </c>
      <c r="H268" s="157" t="str">
        <f ca="1">IF(($G268=" ")," ",VLOOKUP($G268,'C10 Entry Sheet'!$A$16:$K$1015,2,FALSE))</f>
        <v xml:space="preserve"> </v>
      </c>
      <c r="I268" s="157" t="str">
        <f ca="1">IF(($G268=" ")," ",VLOOKUP($G268,'C10 Entry Sheet'!$A$16:$K$1015,3,FALSE))</f>
        <v xml:space="preserve"> </v>
      </c>
      <c r="J268" s="153" t="str">
        <f ca="1">IF('C10 Entry Sheet'!$BS283="N"," ",CELL("contents",'C10 Entry Sheet'!$A283))</f>
        <v xml:space="preserve"> </v>
      </c>
      <c r="K268" s="158" t="str">
        <f ca="1">IF(($G268=" ")," ",VLOOKUP($G268,'C10 Entry Sheet'!$A$16:$K$1015,8,FALSE))</f>
        <v xml:space="preserve"> </v>
      </c>
      <c r="L268" s="110" t="str">
        <f ca="1">IF(($G268=" ")," ",(VLOOKUP($G268,'C10 Entry Sheet'!$A$16:$K$1015,11,FALSE)*100))</f>
        <v xml:space="preserve"> </v>
      </c>
      <c r="M268" s="159" t="str">
        <f ca="1">IF(($G268=" ")," ",VLOOKUP($G268,'C10 Entry Sheet'!$A$16:$K$1015,6,FALSE))</f>
        <v xml:space="preserve"> </v>
      </c>
      <c r="N268" s="159" t="str">
        <f ca="1">IF(($G268=" ")," ",VLOOKUP($G268,'C10 Entry Sheet'!$A$16:$K$1015,5,FALSE))</f>
        <v xml:space="preserve"> </v>
      </c>
    </row>
    <row r="269" spans="1:14">
      <c r="A269" s="153" t="str">
        <f>IF('C10 Entry Sheet'!$BS284="N"," ","R")</f>
        <v xml:space="preserve"> </v>
      </c>
      <c r="B269" s="153" t="str">
        <f>IF('C10 Entry Sheet'!$BS284="N"," ","00000000")</f>
        <v xml:space="preserve"> </v>
      </c>
      <c r="C269" s="154" t="str">
        <f ca="1">IF('C10 Entry Sheet'!$BS284="N"," ",CELL("contents",'C10 Entry Sheet'!$AH$10))</f>
        <v xml:space="preserve"> </v>
      </c>
      <c r="D269" s="153" t="str">
        <f ca="1">IF('C10 Entry Sheet'!$BS284="N"," ","000"&amp;IF(LEN('C10 Entry Sheet'!$C$5)&lt;=6,"000",REPT("0",3-(LEN('C10 Entry Sheet'!$C$5)-6))&amp;LEFT(CELL("contents",'C10 Entry Sheet'!$C$5),LEN('C10 Entry Sheet'!$C$5)-6)))</f>
        <v xml:space="preserve"> </v>
      </c>
      <c r="E269" s="155" t="str">
        <f ca="1">IF('C10 Entry Sheet'!$BS284="N"," ",IF(LEN('C10 Entry Sheet'!$C$5)&lt;=6,CELL("contents",'C10 Entry Sheet'!$C$5),RIGHT(CELL("contents",'C10 Entry Sheet'!$C$5),6)))</f>
        <v xml:space="preserve"> </v>
      </c>
      <c r="F269" s="153" t="str">
        <f>IF('C10 Entry Sheet'!$BS284="N"," ","0")</f>
        <v xml:space="preserve"> </v>
      </c>
      <c r="G269" s="156" t="str">
        <f ca="1">IF('C10 Entry Sheet'!$BS284="N"," ",CELL("contents",'C10 Entry Sheet'!$A284))</f>
        <v xml:space="preserve"> </v>
      </c>
      <c r="H269" s="157" t="str">
        <f ca="1">IF(($G269=" ")," ",VLOOKUP($G269,'C10 Entry Sheet'!$A$16:$K$1015,2,FALSE))</f>
        <v xml:space="preserve"> </v>
      </c>
      <c r="I269" s="157" t="str">
        <f ca="1">IF(($G269=" ")," ",VLOOKUP($G269,'C10 Entry Sheet'!$A$16:$K$1015,3,FALSE))</f>
        <v xml:space="preserve"> </v>
      </c>
      <c r="J269" s="153" t="str">
        <f ca="1">IF('C10 Entry Sheet'!$BS284="N"," ",CELL("contents",'C10 Entry Sheet'!$A284))</f>
        <v xml:space="preserve"> </v>
      </c>
      <c r="K269" s="158" t="str">
        <f ca="1">IF(($G269=" ")," ",VLOOKUP($G269,'C10 Entry Sheet'!$A$16:$K$1015,8,FALSE))</f>
        <v xml:space="preserve"> </v>
      </c>
      <c r="L269" s="110" t="str">
        <f ca="1">IF(($G269=" ")," ",(VLOOKUP($G269,'C10 Entry Sheet'!$A$16:$K$1015,11,FALSE)*100))</f>
        <v xml:space="preserve"> </v>
      </c>
      <c r="M269" s="159" t="str">
        <f ca="1">IF(($G269=" ")," ",VLOOKUP($G269,'C10 Entry Sheet'!$A$16:$K$1015,6,FALSE))</f>
        <v xml:space="preserve"> </v>
      </c>
      <c r="N269" s="159" t="str">
        <f ca="1">IF(($G269=" ")," ",VLOOKUP($G269,'C10 Entry Sheet'!$A$16:$K$1015,5,FALSE))</f>
        <v xml:space="preserve"> </v>
      </c>
    </row>
    <row r="270" spans="1:14">
      <c r="A270" s="153" t="str">
        <f>IF('C10 Entry Sheet'!$BS285="N"," ","R")</f>
        <v xml:space="preserve"> </v>
      </c>
      <c r="B270" s="153" t="str">
        <f>IF('C10 Entry Sheet'!$BS285="N"," ","00000000")</f>
        <v xml:space="preserve"> </v>
      </c>
      <c r="C270" s="154" t="str">
        <f ca="1">IF('C10 Entry Sheet'!$BS285="N"," ",CELL("contents",'C10 Entry Sheet'!$AH$10))</f>
        <v xml:space="preserve"> </v>
      </c>
      <c r="D270" s="153" t="str">
        <f ca="1">IF('C10 Entry Sheet'!$BS285="N"," ","000"&amp;IF(LEN('C10 Entry Sheet'!$C$5)&lt;=6,"000",REPT("0",3-(LEN('C10 Entry Sheet'!$C$5)-6))&amp;LEFT(CELL("contents",'C10 Entry Sheet'!$C$5),LEN('C10 Entry Sheet'!$C$5)-6)))</f>
        <v xml:space="preserve"> </v>
      </c>
      <c r="E270" s="155" t="str">
        <f ca="1">IF('C10 Entry Sheet'!$BS285="N"," ",IF(LEN('C10 Entry Sheet'!$C$5)&lt;=6,CELL("contents",'C10 Entry Sheet'!$C$5),RIGHT(CELL("contents",'C10 Entry Sheet'!$C$5),6)))</f>
        <v xml:space="preserve"> </v>
      </c>
      <c r="F270" s="153" t="str">
        <f>IF('C10 Entry Sheet'!$BS285="N"," ","0")</f>
        <v xml:space="preserve"> </v>
      </c>
      <c r="G270" s="156" t="str">
        <f ca="1">IF('C10 Entry Sheet'!$BS285="N"," ",CELL("contents",'C10 Entry Sheet'!$A285))</f>
        <v xml:space="preserve"> </v>
      </c>
      <c r="H270" s="157" t="str">
        <f ca="1">IF(($G270=" ")," ",VLOOKUP($G270,'C10 Entry Sheet'!$A$16:$K$1015,2,FALSE))</f>
        <v xml:space="preserve"> </v>
      </c>
      <c r="I270" s="157" t="str">
        <f ca="1">IF(($G270=" ")," ",VLOOKUP($G270,'C10 Entry Sheet'!$A$16:$K$1015,3,FALSE))</f>
        <v xml:space="preserve"> </v>
      </c>
      <c r="J270" s="153" t="str">
        <f ca="1">IF('C10 Entry Sheet'!$BS285="N"," ",CELL("contents",'C10 Entry Sheet'!$A285))</f>
        <v xml:space="preserve"> </v>
      </c>
      <c r="K270" s="158" t="str">
        <f ca="1">IF(($G270=" ")," ",VLOOKUP($G270,'C10 Entry Sheet'!$A$16:$K$1015,8,FALSE))</f>
        <v xml:space="preserve"> </v>
      </c>
      <c r="L270" s="110" t="str">
        <f ca="1">IF(($G270=" ")," ",(VLOOKUP($G270,'C10 Entry Sheet'!$A$16:$K$1015,11,FALSE)*100))</f>
        <v xml:space="preserve"> </v>
      </c>
      <c r="M270" s="159" t="str">
        <f ca="1">IF(($G270=" ")," ",VLOOKUP($G270,'C10 Entry Sheet'!$A$16:$K$1015,6,FALSE))</f>
        <v xml:space="preserve"> </v>
      </c>
      <c r="N270" s="159" t="str">
        <f ca="1">IF(($G270=" ")," ",VLOOKUP($G270,'C10 Entry Sheet'!$A$16:$K$1015,5,FALSE))</f>
        <v xml:space="preserve"> </v>
      </c>
    </row>
    <row r="271" spans="1:14">
      <c r="A271" s="153" t="str">
        <f>IF('C10 Entry Sheet'!$BS286="N"," ","R")</f>
        <v xml:space="preserve"> </v>
      </c>
      <c r="B271" s="153" t="str">
        <f>IF('C10 Entry Sheet'!$BS286="N"," ","00000000")</f>
        <v xml:space="preserve"> </v>
      </c>
      <c r="C271" s="154" t="str">
        <f ca="1">IF('C10 Entry Sheet'!$BS286="N"," ",CELL("contents",'C10 Entry Sheet'!$AH$10))</f>
        <v xml:space="preserve"> </v>
      </c>
      <c r="D271" s="153" t="str">
        <f ca="1">IF('C10 Entry Sheet'!$BS286="N"," ","000"&amp;IF(LEN('C10 Entry Sheet'!$C$5)&lt;=6,"000",REPT("0",3-(LEN('C10 Entry Sheet'!$C$5)-6))&amp;LEFT(CELL("contents",'C10 Entry Sheet'!$C$5),LEN('C10 Entry Sheet'!$C$5)-6)))</f>
        <v xml:space="preserve"> </v>
      </c>
      <c r="E271" s="155" t="str">
        <f ca="1">IF('C10 Entry Sheet'!$BS286="N"," ",IF(LEN('C10 Entry Sheet'!$C$5)&lt;=6,CELL("contents",'C10 Entry Sheet'!$C$5),RIGHT(CELL("contents",'C10 Entry Sheet'!$C$5),6)))</f>
        <v xml:space="preserve"> </v>
      </c>
      <c r="F271" s="153" t="str">
        <f>IF('C10 Entry Sheet'!$BS286="N"," ","0")</f>
        <v xml:space="preserve"> </v>
      </c>
      <c r="G271" s="156" t="str">
        <f ca="1">IF('C10 Entry Sheet'!$BS286="N"," ",CELL("contents",'C10 Entry Sheet'!$A286))</f>
        <v xml:space="preserve"> </v>
      </c>
      <c r="H271" s="157" t="str">
        <f ca="1">IF(($G271=" ")," ",VLOOKUP($G271,'C10 Entry Sheet'!$A$16:$K$1015,2,FALSE))</f>
        <v xml:space="preserve"> </v>
      </c>
      <c r="I271" s="157" t="str">
        <f ca="1">IF(($G271=" ")," ",VLOOKUP($G271,'C10 Entry Sheet'!$A$16:$K$1015,3,FALSE))</f>
        <v xml:space="preserve"> </v>
      </c>
      <c r="J271" s="153" t="str">
        <f ca="1">IF('C10 Entry Sheet'!$BS286="N"," ",CELL("contents",'C10 Entry Sheet'!$A286))</f>
        <v xml:space="preserve"> </v>
      </c>
      <c r="K271" s="158" t="str">
        <f ca="1">IF(($G271=" ")," ",VLOOKUP($G271,'C10 Entry Sheet'!$A$16:$K$1015,8,FALSE))</f>
        <v xml:space="preserve"> </v>
      </c>
      <c r="L271" s="110" t="str">
        <f ca="1">IF(($G271=" ")," ",(VLOOKUP($G271,'C10 Entry Sheet'!$A$16:$K$1015,11,FALSE)*100))</f>
        <v xml:space="preserve"> </v>
      </c>
      <c r="M271" s="159" t="str">
        <f ca="1">IF(($G271=" ")," ",VLOOKUP($G271,'C10 Entry Sheet'!$A$16:$K$1015,6,FALSE))</f>
        <v xml:space="preserve"> </v>
      </c>
      <c r="N271" s="159" t="str">
        <f ca="1">IF(($G271=" ")," ",VLOOKUP($G271,'C10 Entry Sheet'!$A$16:$K$1015,5,FALSE))</f>
        <v xml:space="preserve"> </v>
      </c>
    </row>
    <row r="272" spans="1:14">
      <c r="A272" s="153" t="str">
        <f>IF('C10 Entry Sheet'!$BS287="N"," ","R")</f>
        <v xml:space="preserve"> </v>
      </c>
      <c r="B272" s="153" t="str">
        <f>IF('C10 Entry Sheet'!$BS287="N"," ","00000000")</f>
        <v xml:space="preserve"> </v>
      </c>
      <c r="C272" s="154" t="str">
        <f ca="1">IF('C10 Entry Sheet'!$BS287="N"," ",CELL("contents",'C10 Entry Sheet'!$AH$10))</f>
        <v xml:space="preserve"> </v>
      </c>
      <c r="D272" s="153" t="str">
        <f ca="1">IF('C10 Entry Sheet'!$BS287="N"," ","000"&amp;IF(LEN('C10 Entry Sheet'!$C$5)&lt;=6,"000",REPT("0",3-(LEN('C10 Entry Sheet'!$C$5)-6))&amp;LEFT(CELL("contents",'C10 Entry Sheet'!$C$5),LEN('C10 Entry Sheet'!$C$5)-6)))</f>
        <v xml:space="preserve"> </v>
      </c>
      <c r="E272" s="155" t="str">
        <f ca="1">IF('C10 Entry Sheet'!$BS287="N"," ",IF(LEN('C10 Entry Sheet'!$C$5)&lt;=6,CELL("contents",'C10 Entry Sheet'!$C$5),RIGHT(CELL("contents",'C10 Entry Sheet'!$C$5),6)))</f>
        <v xml:space="preserve"> </v>
      </c>
      <c r="F272" s="153" t="str">
        <f>IF('C10 Entry Sheet'!$BS287="N"," ","0")</f>
        <v xml:space="preserve"> </v>
      </c>
      <c r="G272" s="156" t="str">
        <f ca="1">IF('C10 Entry Sheet'!$BS287="N"," ",CELL("contents",'C10 Entry Sheet'!$A287))</f>
        <v xml:space="preserve"> </v>
      </c>
      <c r="H272" s="157" t="str">
        <f ca="1">IF(($G272=" ")," ",VLOOKUP($G272,'C10 Entry Sheet'!$A$16:$K$1015,2,FALSE))</f>
        <v xml:space="preserve"> </v>
      </c>
      <c r="I272" s="157" t="str">
        <f ca="1">IF(($G272=" ")," ",VLOOKUP($G272,'C10 Entry Sheet'!$A$16:$K$1015,3,FALSE))</f>
        <v xml:space="preserve"> </v>
      </c>
      <c r="J272" s="153" t="str">
        <f ca="1">IF('C10 Entry Sheet'!$BS287="N"," ",CELL("contents",'C10 Entry Sheet'!$A287))</f>
        <v xml:space="preserve"> </v>
      </c>
      <c r="K272" s="158" t="str">
        <f ca="1">IF(($G272=" ")," ",VLOOKUP($G272,'C10 Entry Sheet'!$A$16:$K$1015,8,FALSE))</f>
        <v xml:space="preserve"> </v>
      </c>
      <c r="L272" s="110" t="str">
        <f ca="1">IF(($G272=" ")," ",(VLOOKUP($G272,'C10 Entry Sheet'!$A$16:$K$1015,11,FALSE)*100))</f>
        <v xml:space="preserve"> </v>
      </c>
      <c r="M272" s="159" t="str">
        <f ca="1">IF(($G272=" ")," ",VLOOKUP($G272,'C10 Entry Sheet'!$A$16:$K$1015,6,FALSE))</f>
        <v xml:space="preserve"> </v>
      </c>
      <c r="N272" s="159" t="str">
        <f ca="1">IF(($G272=" ")," ",VLOOKUP($G272,'C10 Entry Sheet'!$A$16:$K$1015,5,FALSE))</f>
        <v xml:space="preserve"> </v>
      </c>
    </row>
    <row r="273" spans="1:14">
      <c r="A273" s="153" t="str">
        <f>IF('C10 Entry Sheet'!$BS288="N"," ","R")</f>
        <v xml:space="preserve"> </v>
      </c>
      <c r="B273" s="153" t="str">
        <f>IF('C10 Entry Sheet'!$BS288="N"," ","00000000")</f>
        <v xml:space="preserve"> </v>
      </c>
      <c r="C273" s="154" t="str">
        <f ca="1">IF('C10 Entry Sheet'!$BS288="N"," ",CELL("contents",'C10 Entry Sheet'!$AH$10))</f>
        <v xml:space="preserve"> </v>
      </c>
      <c r="D273" s="153" t="str">
        <f ca="1">IF('C10 Entry Sheet'!$BS288="N"," ","000"&amp;IF(LEN('C10 Entry Sheet'!$C$5)&lt;=6,"000",REPT("0",3-(LEN('C10 Entry Sheet'!$C$5)-6))&amp;LEFT(CELL("contents",'C10 Entry Sheet'!$C$5),LEN('C10 Entry Sheet'!$C$5)-6)))</f>
        <v xml:space="preserve"> </v>
      </c>
      <c r="E273" s="155" t="str">
        <f ca="1">IF('C10 Entry Sheet'!$BS288="N"," ",IF(LEN('C10 Entry Sheet'!$C$5)&lt;=6,CELL("contents",'C10 Entry Sheet'!$C$5),RIGHT(CELL("contents",'C10 Entry Sheet'!$C$5),6)))</f>
        <v xml:space="preserve"> </v>
      </c>
      <c r="F273" s="153" t="str">
        <f>IF('C10 Entry Sheet'!$BS288="N"," ","0")</f>
        <v xml:space="preserve"> </v>
      </c>
      <c r="G273" s="156" t="str">
        <f ca="1">IF('C10 Entry Sheet'!$BS288="N"," ",CELL("contents",'C10 Entry Sheet'!$A288))</f>
        <v xml:space="preserve"> </v>
      </c>
      <c r="H273" s="157" t="str">
        <f ca="1">IF(($G273=" ")," ",VLOOKUP($G273,'C10 Entry Sheet'!$A$16:$K$1015,2,FALSE))</f>
        <v xml:space="preserve"> </v>
      </c>
      <c r="I273" s="157" t="str">
        <f ca="1">IF(($G273=" ")," ",VLOOKUP($G273,'C10 Entry Sheet'!$A$16:$K$1015,3,FALSE))</f>
        <v xml:space="preserve"> </v>
      </c>
      <c r="J273" s="153" t="str">
        <f ca="1">IF('C10 Entry Sheet'!$BS288="N"," ",CELL("contents",'C10 Entry Sheet'!$A288))</f>
        <v xml:space="preserve"> </v>
      </c>
      <c r="K273" s="158" t="str">
        <f ca="1">IF(($G273=" ")," ",VLOOKUP($G273,'C10 Entry Sheet'!$A$16:$K$1015,8,FALSE))</f>
        <v xml:space="preserve"> </v>
      </c>
      <c r="L273" s="110" t="str">
        <f ca="1">IF(($G273=" ")," ",(VLOOKUP($G273,'C10 Entry Sheet'!$A$16:$K$1015,11,FALSE)*100))</f>
        <v xml:space="preserve"> </v>
      </c>
      <c r="M273" s="159" t="str">
        <f ca="1">IF(($G273=" ")," ",VLOOKUP($G273,'C10 Entry Sheet'!$A$16:$K$1015,6,FALSE))</f>
        <v xml:space="preserve"> </v>
      </c>
      <c r="N273" s="159" t="str">
        <f ca="1">IF(($G273=" ")," ",VLOOKUP($G273,'C10 Entry Sheet'!$A$16:$K$1015,5,FALSE))</f>
        <v xml:space="preserve"> </v>
      </c>
    </row>
    <row r="274" spans="1:14">
      <c r="A274" s="153" t="str">
        <f>IF('C10 Entry Sheet'!$BS289="N"," ","R")</f>
        <v xml:space="preserve"> </v>
      </c>
      <c r="B274" s="153" t="str">
        <f>IF('C10 Entry Sheet'!$BS289="N"," ","00000000")</f>
        <v xml:space="preserve"> </v>
      </c>
      <c r="C274" s="154" t="str">
        <f ca="1">IF('C10 Entry Sheet'!$BS289="N"," ",CELL("contents",'C10 Entry Sheet'!$AH$10))</f>
        <v xml:space="preserve"> </v>
      </c>
      <c r="D274" s="153" t="str">
        <f ca="1">IF('C10 Entry Sheet'!$BS289="N"," ","000"&amp;IF(LEN('C10 Entry Sheet'!$C$5)&lt;=6,"000",REPT("0",3-(LEN('C10 Entry Sheet'!$C$5)-6))&amp;LEFT(CELL("contents",'C10 Entry Sheet'!$C$5),LEN('C10 Entry Sheet'!$C$5)-6)))</f>
        <v xml:space="preserve"> </v>
      </c>
      <c r="E274" s="155" t="str">
        <f ca="1">IF('C10 Entry Sheet'!$BS289="N"," ",IF(LEN('C10 Entry Sheet'!$C$5)&lt;=6,CELL("contents",'C10 Entry Sheet'!$C$5),RIGHT(CELL("contents",'C10 Entry Sheet'!$C$5),6)))</f>
        <v xml:space="preserve"> </v>
      </c>
      <c r="F274" s="153" t="str">
        <f>IF('C10 Entry Sheet'!$BS289="N"," ","0")</f>
        <v xml:space="preserve"> </v>
      </c>
      <c r="G274" s="156" t="str">
        <f ca="1">IF('C10 Entry Sheet'!$BS289="N"," ",CELL("contents",'C10 Entry Sheet'!$A289))</f>
        <v xml:space="preserve"> </v>
      </c>
      <c r="H274" s="157" t="str">
        <f ca="1">IF(($G274=" ")," ",VLOOKUP($G274,'C10 Entry Sheet'!$A$16:$K$1015,2,FALSE))</f>
        <v xml:space="preserve"> </v>
      </c>
      <c r="I274" s="157" t="str">
        <f ca="1">IF(($G274=" ")," ",VLOOKUP($G274,'C10 Entry Sheet'!$A$16:$K$1015,3,FALSE))</f>
        <v xml:space="preserve"> </v>
      </c>
      <c r="J274" s="153" t="str">
        <f ca="1">IF('C10 Entry Sheet'!$BS289="N"," ",CELL("contents",'C10 Entry Sheet'!$A289))</f>
        <v xml:space="preserve"> </v>
      </c>
      <c r="K274" s="158" t="str">
        <f ca="1">IF(($G274=" ")," ",VLOOKUP($G274,'C10 Entry Sheet'!$A$16:$K$1015,8,FALSE))</f>
        <v xml:space="preserve"> </v>
      </c>
      <c r="L274" s="110" t="str">
        <f ca="1">IF(($G274=" ")," ",(VLOOKUP($G274,'C10 Entry Sheet'!$A$16:$K$1015,11,FALSE)*100))</f>
        <v xml:space="preserve"> </v>
      </c>
      <c r="M274" s="159" t="str">
        <f ca="1">IF(($G274=" ")," ",VLOOKUP($G274,'C10 Entry Sheet'!$A$16:$K$1015,6,FALSE))</f>
        <v xml:space="preserve"> </v>
      </c>
      <c r="N274" s="159" t="str">
        <f ca="1">IF(($G274=" ")," ",VLOOKUP($G274,'C10 Entry Sheet'!$A$16:$K$1015,5,FALSE))</f>
        <v xml:space="preserve"> </v>
      </c>
    </row>
    <row r="275" spans="1:14">
      <c r="A275" s="153" t="str">
        <f>IF('C10 Entry Sheet'!$BS290="N"," ","R")</f>
        <v xml:space="preserve"> </v>
      </c>
      <c r="B275" s="153" t="str">
        <f>IF('C10 Entry Sheet'!$BS290="N"," ","00000000")</f>
        <v xml:space="preserve"> </v>
      </c>
      <c r="C275" s="154" t="str">
        <f ca="1">IF('C10 Entry Sheet'!$BS290="N"," ",CELL("contents",'C10 Entry Sheet'!$AH$10))</f>
        <v xml:space="preserve"> </v>
      </c>
      <c r="D275" s="153" t="str">
        <f ca="1">IF('C10 Entry Sheet'!$BS290="N"," ","000"&amp;IF(LEN('C10 Entry Sheet'!$C$5)&lt;=6,"000",REPT("0",3-(LEN('C10 Entry Sheet'!$C$5)-6))&amp;LEFT(CELL("contents",'C10 Entry Sheet'!$C$5),LEN('C10 Entry Sheet'!$C$5)-6)))</f>
        <v xml:space="preserve"> </v>
      </c>
      <c r="E275" s="155" t="str">
        <f ca="1">IF('C10 Entry Sheet'!$BS290="N"," ",IF(LEN('C10 Entry Sheet'!$C$5)&lt;=6,CELL("contents",'C10 Entry Sheet'!$C$5),RIGHT(CELL("contents",'C10 Entry Sheet'!$C$5),6)))</f>
        <v xml:space="preserve"> </v>
      </c>
      <c r="F275" s="153" t="str">
        <f>IF('C10 Entry Sheet'!$BS290="N"," ","0")</f>
        <v xml:space="preserve"> </v>
      </c>
      <c r="G275" s="156" t="str">
        <f ca="1">IF('C10 Entry Sheet'!$BS290="N"," ",CELL("contents",'C10 Entry Sheet'!$A290))</f>
        <v xml:space="preserve"> </v>
      </c>
      <c r="H275" s="157" t="str">
        <f ca="1">IF(($G275=" ")," ",VLOOKUP($G275,'C10 Entry Sheet'!$A$16:$K$1015,2,FALSE))</f>
        <v xml:space="preserve"> </v>
      </c>
      <c r="I275" s="157" t="str">
        <f ca="1">IF(($G275=" ")," ",VLOOKUP($G275,'C10 Entry Sheet'!$A$16:$K$1015,3,FALSE))</f>
        <v xml:space="preserve"> </v>
      </c>
      <c r="J275" s="153" t="str">
        <f ca="1">IF('C10 Entry Sheet'!$BS290="N"," ",CELL("contents",'C10 Entry Sheet'!$A290))</f>
        <v xml:space="preserve"> </v>
      </c>
      <c r="K275" s="158" t="str">
        <f ca="1">IF(($G275=" ")," ",VLOOKUP($G275,'C10 Entry Sheet'!$A$16:$K$1015,8,FALSE))</f>
        <v xml:space="preserve"> </v>
      </c>
      <c r="L275" s="110" t="str">
        <f ca="1">IF(($G275=" ")," ",(VLOOKUP($G275,'C10 Entry Sheet'!$A$16:$K$1015,11,FALSE)*100))</f>
        <v xml:space="preserve"> </v>
      </c>
      <c r="M275" s="159" t="str">
        <f ca="1">IF(($G275=" ")," ",VLOOKUP($G275,'C10 Entry Sheet'!$A$16:$K$1015,6,FALSE))</f>
        <v xml:space="preserve"> </v>
      </c>
      <c r="N275" s="159" t="str">
        <f ca="1">IF(($G275=" ")," ",VLOOKUP($G275,'C10 Entry Sheet'!$A$16:$K$1015,5,FALSE))</f>
        <v xml:space="preserve"> </v>
      </c>
    </row>
    <row r="276" spans="1:14">
      <c r="A276" s="153" t="str">
        <f>IF('C10 Entry Sheet'!$BS291="N"," ","R")</f>
        <v xml:space="preserve"> </v>
      </c>
      <c r="B276" s="153" t="str">
        <f>IF('C10 Entry Sheet'!$BS291="N"," ","00000000")</f>
        <v xml:space="preserve"> </v>
      </c>
      <c r="C276" s="154" t="str">
        <f ca="1">IF('C10 Entry Sheet'!$BS291="N"," ",CELL("contents",'C10 Entry Sheet'!$AH$10))</f>
        <v xml:space="preserve"> </v>
      </c>
      <c r="D276" s="153" t="str">
        <f ca="1">IF('C10 Entry Sheet'!$BS291="N"," ","000"&amp;IF(LEN('C10 Entry Sheet'!$C$5)&lt;=6,"000",REPT("0",3-(LEN('C10 Entry Sheet'!$C$5)-6))&amp;LEFT(CELL("contents",'C10 Entry Sheet'!$C$5),LEN('C10 Entry Sheet'!$C$5)-6)))</f>
        <v xml:space="preserve"> </v>
      </c>
      <c r="E276" s="155" t="str">
        <f ca="1">IF('C10 Entry Sheet'!$BS291="N"," ",IF(LEN('C10 Entry Sheet'!$C$5)&lt;=6,CELL("contents",'C10 Entry Sheet'!$C$5),RIGHT(CELL("contents",'C10 Entry Sheet'!$C$5),6)))</f>
        <v xml:space="preserve"> </v>
      </c>
      <c r="F276" s="153" t="str">
        <f>IF('C10 Entry Sheet'!$BS291="N"," ","0")</f>
        <v xml:space="preserve"> </v>
      </c>
      <c r="G276" s="156" t="str">
        <f ca="1">IF('C10 Entry Sheet'!$BS291="N"," ",CELL("contents",'C10 Entry Sheet'!$A291))</f>
        <v xml:space="preserve"> </v>
      </c>
      <c r="H276" s="157" t="str">
        <f ca="1">IF(($G276=" ")," ",VLOOKUP($G276,'C10 Entry Sheet'!$A$16:$K$1015,2,FALSE))</f>
        <v xml:space="preserve"> </v>
      </c>
      <c r="I276" s="157" t="str">
        <f ca="1">IF(($G276=" ")," ",VLOOKUP($G276,'C10 Entry Sheet'!$A$16:$K$1015,3,FALSE))</f>
        <v xml:space="preserve"> </v>
      </c>
      <c r="J276" s="153" t="str">
        <f ca="1">IF('C10 Entry Sheet'!$BS291="N"," ",CELL("contents",'C10 Entry Sheet'!$A291))</f>
        <v xml:space="preserve"> </v>
      </c>
      <c r="K276" s="158" t="str">
        <f ca="1">IF(($G276=" ")," ",VLOOKUP($G276,'C10 Entry Sheet'!$A$16:$K$1015,8,FALSE))</f>
        <v xml:space="preserve"> </v>
      </c>
      <c r="L276" s="110" t="str">
        <f ca="1">IF(($G276=" ")," ",(VLOOKUP($G276,'C10 Entry Sheet'!$A$16:$K$1015,11,FALSE)*100))</f>
        <v xml:space="preserve"> </v>
      </c>
      <c r="M276" s="159" t="str">
        <f ca="1">IF(($G276=" ")," ",VLOOKUP($G276,'C10 Entry Sheet'!$A$16:$K$1015,6,FALSE))</f>
        <v xml:space="preserve"> </v>
      </c>
      <c r="N276" s="159" t="str">
        <f ca="1">IF(($G276=" ")," ",VLOOKUP($G276,'C10 Entry Sheet'!$A$16:$K$1015,5,FALSE))</f>
        <v xml:space="preserve"> </v>
      </c>
    </row>
    <row r="277" spans="1:14">
      <c r="A277" s="153" t="str">
        <f>IF('C10 Entry Sheet'!$BS292="N"," ","R")</f>
        <v xml:space="preserve"> </v>
      </c>
      <c r="B277" s="153" t="str">
        <f>IF('C10 Entry Sheet'!$BS292="N"," ","00000000")</f>
        <v xml:space="preserve"> </v>
      </c>
      <c r="C277" s="154" t="str">
        <f ca="1">IF('C10 Entry Sheet'!$BS292="N"," ",CELL("contents",'C10 Entry Sheet'!$AH$10))</f>
        <v xml:space="preserve"> </v>
      </c>
      <c r="D277" s="153" t="str">
        <f ca="1">IF('C10 Entry Sheet'!$BS292="N"," ","000"&amp;IF(LEN('C10 Entry Sheet'!$C$5)&lt;=6,"000",REPT("0",3-(LEN('C10 Entry Sheet'!$C$5)-6))&amp;LEFT(CELL("contents",'C10 Entry Sheet'!$C$5),LEN('C10 Entry Sheet'!$C$5)-6)))</f>
        <v xml:space="preserve"> </v>
      </c>
      <c r="E277" s="155" t="str">
        <f ca="1">IF('C10 Entry Sheet'!$BS292="N"," ",IF(LEN('C10 Entry Sheet'!$C$5)&lt;=6,CELL("contents",'C10 Entry Sheet'!$C$5),RIGHT(CELL("contents",'C10 Entry Sheet'!$C$5),6)))</f>
        <v xml:space="preserve"> </v>
      </c>
      <c r="F277" s="153" t="str">
        <f>IF('C10 Entry Sheet'!$BS292="N"," ","0")</f>
        <v xml:space="preserve"> </v>
      </c>
      <c r="G277" s="156" t="str">
        <f ca="1">IF('C10 Entry Sheet'!$BS292="N"," ",CELL("contents",'C10 Entry Sheet'!$A292))</f>
        <v xml:space="preserve"> </v>
      </c>
      <c r="H277" s="157" t="str">
        <f ca="1">IF(($G277=" ")," ",VLOOKUP($G277,'C10 Entry Sheet'!$A$16:$K$1015,2,FALSE))</f>
        <v xml:space="preserve"> </v>
      </c>
      <c r="I277" s="157" t="str">
        <f ca="1">IF(($G277=" ")," ",VLOOKUP($G277,'C10 Entry Sheet'!$A$16:$K$1015,3,FALSE))</f>
        <v xml:space="preserve"> </v>
      </c>
      <c r="J277" s="153" t="str">
        <f ca="1">IF('C10 Entry Sheet'!$BS292="N"," ",CELL("contents",'C10 Entry Sheet'!$A292))</f>
        <v xml:space="preserve"> </v>
      </c>
      <c r="K277" s="158" t="str">
        <f ca="1">IF(($G277=" ")," ",VLOOKUP($G277,'C10 Entry Sheet'!$A$16:$K$1015,8,FALSE))</f>
        <v xml:space="preserve"> </v>
      </c>
      <c r="L277" s="110" t="str">
        <f ca="1">IF(($G277=" ")," ",(VLOOKUP($G277,'C10 Entry Sheet'!$A$16:$K$1015,11,FALSE)*100))</f>
        <v xml:space="preserve"> </v>
      </c>
      <c r="M277" s="159" t="str">
        <f ca="1">IF(($G277=" ")," ",VLOOKUP($G277,'C10 Entry Sheet'!$A$16:$K$1015,6,FALSE))</f>
        <v xml:space="preserve"> </v>
      </c>
      <c r="N277" s="159" t="str">
        <f ca="1">IF(($G277=" ")," ",VLOOKUP($G277,'C10 Entry Sheet'!$A$16:$K$1015,5,FALSE))</f>
        <v xml:space="preserve"> </v>
      </c>
    </row>
    <row r="278" spans="1:14">
      <c r="A278" s="153" t="str">
        <f>IF('C10 Entry Sheet'!$BS293="N"," ","R")</f>
        <v xml:space="preserve"> </v>
      </c>
      <c r="B278" s="153" t="str">
        <f>IF('C10 Entry Sheet'!$BS293="N"," ","00000000")</f>
        <v xml:space="preserve"> </v>
      </c>
      <c r="C278" s="154" t="str">
        <f ca="1">IF('C10 Entry Sheet'!$BS293="N"," ",CELL("contents",'C10 Entry Sheet'!$AH$10))</f>
        <v xml:space="preserve"> </v>
      </c>
      <c r="D278" s="153" t="str">
        <f ca="1">IF('C10 Entry Sheet'!$BS293="N"," ","000"&amp;IF(LEN('C10 Entry Sheet'!$C$5)&lt;=6,"000",REPT("0",3-(LEN('C10 Entry Sheet'!$C$5)-6))&amp;LEFT(CELL("contents",'C10 Entry Sheet'!$C$5),LEN('C10 Entry Sheet'!$C$5)-6)))</f>
        <v xml:space="preserve"> </v>
      </c>
      <c r="E278" s="155" t="str">
        <f ca="1">IF('C10 Entry Sheet'!$BS293="N"," ",IF(LEN('C10 Entry Sheet'!$C$5)&lt;=6,CELL("contents",'C10 Entry Sheet'!$C$5),RIGHT(CELL("contents",'C10 Entry Sheet'!$C$5),6)))</f>
        <v xml:space="preserve"> </v>
      </c>
      <c r="F278" s="153" t="str">
        <f>IF('C10 Entry Sheet'!$BS293="N"," ","0")</f>
        <v xml:space="preserve"> </v>
      </c>
      <c r="G278" s="156" t="str">
        <f ca="1">IF('C10 Entry Sheet'!$BS293="N"," ",CELL("contents",'C10 Entry Sheet'!$A293))</f>
        <v xml:space="preserve"> </v>
      </c>
      <c r="H278" s="157" t="str">
        <f ca="1">IF(($G278=" ")," ",VLOOKUP($G278,'C10 Entry Sheet'!$A$16:$K$1015,2,FALSE))</f>
        <v xml:space="preserve"> </v>
      </c>
      <c r="I278" s="157" t="str">
        <f ca="1">IF(($G278=" ")," ",VLOOKUP($G278,'C10 Entry Sheet'!$A$16:$K$1015,3,FALSE))</f>
        <v xml:space="preserve"> </v>
      </c>
      <c r="J278" s="153" t="str">
        <f ca="1">IF('C10 Entry Sheet'!$BS293="N"," ",CELL("contents",'C10 Entry Sheet'!$A293))</f>
        <v xml:space="preserve"> </v>
      </c>
      <c r="K278" s="158" t="str">
        <f ca="1">IF(($G278=" ")," ",VLOOKUP($G278,'C10 Entry Sheet'!$A$16:$K$1015,8,FALSE))</f>
        <v xml:space="preserve"> </v>
      </c>
      <c r="L278" s="110" t="str">
        <f ca="1">IF(($G278=" ")," ",(VLOOKUP($G278,'C10 Entry Sheet'!$A$16:$K$1015,11,FALSE)*100))</f>
        <v xml:space="preserve"> </v>
      </c>
      <c r="M278" s="159" t="str">
        <f ca="1">IF(($G278=" ")," ",VLOOKUP($G278,'C10 Entry Sheet'!$A$16:$K$1015,6,FALSE))</f>
        <v xml:space="preserve"> </v>
      </c>
      <c r="N278" s="159" t="str">
        <f ca="1">IF(($G278=" ")," ",VLOOKUP($G278,'C10 Entry Sheet'!$A$16:$K$1015,5,FALSE))</f>
        <v xml:space="preserve"> </v>
      </c>
    </row>
    <row r="279" spans="1:14">
      <c r="A279" s="153" t="str">
        <f>IF('C10 Entry Sheet'!$BS294="N"," ","R")</f>
        <v xml:space="preserve"> </v>
      </c>
      <c r="B279" s="153" t="str">
        <f>IF('C10 Entry Sheet'!$BS294="N"," ","00000000")</f>
        <v xml:space="preserve"> </v>
      </c>
      <c r="C279" s="154" t="str">
        <f ca="1">IF('C10 Entry Sheet'!$BS294="N"," ",CELL("contents",'C10 Entry Sheet'!$AH$10))</f>
        <v xml:space="preserve"> </v>
      </c>
      <c r="D279" s="153" t="str">
        <f ca="1">IF('C10 Entry Sheet'!$BS294="N"," ","000"&amp;IF(LEN('C10 Entry Sheet'!$C$5)&lt;=6,"000",REPT("0",3-(LEN('C10 Entry Sheet'!$C$5)-6))&amp;LEFT(CELL("contents",'C10 Entry Sheet'!$C$5),LEN('C10 Entry Sheet'!$C$5)-6)))</f>
        <v xml:space="preserve"> </v>
      </c>
      <c r="E279" s="155" t="str">
        <f ca="1">IF('C10 Entry Sheet'!$BS294="N"," ",IF(LEN('C10 Entry Sheet'!$C$5)&lt;=6,CELL("contents",'C10 Entry Sheet'!$C$5),RIGHT(CELL("contents",'C10 Entry Sheet'!$C$5),6)))</f>
        <v xml:space="preserve"> </v>
      </c>
      <c r="F279" s="153" t="str">
        <f>IF('C10 Entry Sheet'!$BS294="N"," ","0")</f>
        <v xml:space="preserve"> </v>
      </c>
      <c r="G279" s="156" t="str">
        <f ca="1">IF('C10 Entry Sheet'!$BS294="N"," ",CELL("contents",'C10 Entry Sheet'!$A294))</f>
        <v xml:space="preserve"> </v>
      </c>
      <c r="H279" s="157" t="str">
        <f ca="1">IF(($G279=" ")," ",VLOOKUP($G279,'C10 Entry Sheet'!$A$16:$K$1015,2,FALSE))</f>
        <v xml:space="preserve"> </v>
      </c>
      <c r="I279" s="157" t="str">
        <f ca="1">IF(($G279=" ")," ",VLOOKUP($G279,'C10 Entry Sheet'!$A$16:$K$1015,3,FALSE))</f>
        <v xml:space="preserve"> </v>
      </c>
      <c r="J279" s="153" t="str">
        <f ca="1">IF('C10 Entry Sheet'!$BS294="N"," ",CELL("contents",'C10 Entry Sheet'!$A294))</f>
        <v xml:space="preserve"> </v>
      </c>
      <c r="K279" s="158" t="str">
        <f ca="1">IF(($G279=" ")," ",VLOOKUP($G279,'C10 Entry Sheet'!$A$16:$K$1015,8,FALSE))</f>
        <v xml:space="preserve"> </v>
      </c>
      <c r="L279" s="110" t="str">
        <f ca="1">IF(($G279=" ")," ",(VLOOKUP($G279,'C10 Entry Sheet'!$A$16:$K$1015,11,FALSE)*100))</f>
        <v xml:space="preserve"> </v>
      </c>
      <c r="M279" s="159" t="str">
        <f ca="1">IF(($G279=" ")," ",VLOOKUP($G279,'C10 Entry Sheet'!$A$16:$K$1015,6,FALSE))</f>
        <v xml:space="preserve"> </v>
      </c>
      <c r="N279" s="159" t="str">
        <f ca="1">IF(($G279=" ")," ",VLOOKUP($G279,'C10 Entry Sheet'!$A$16:$K$1015,5,FALSE))</f>
        <v xml:space="preserve"> </v>
      </c>
    </row>
    <row r="280" spans="1:14">
      <c r="A280" s="153" t="str">
        <f>IF('C10 Entry Sheet'!$BS295="N"," ","R")</f>
        <v xml:space="preserve"> </v>
      </c>
      <c r="B280" s="153" t="str">
        <f>IF('C10 Entry Sheet'!$BS295="N"," ","00000000")</f>
        <v xml:space="preserve"> </v>
      </c>
      <c r="C280" s="154" t="str">
        <f ca="1">IF('C10 Entry Sheet'!$BS295="N"," ",CELL("contents",'C10 Entry Sheet'!$AH$10))</f>
        <v xml:space="preserve"> </v>
      </c>
      <c r="D280" s="153" t="str">
        <f ca="1">IF('C10 Entry Sheet'!$BS295="N"," ","000"&amp;IF(LEN('C10 Entry Sheet'!$C$5)&lt;=6,"000",REPT("0",3-(LEN('C10 Entry Sheet'!$C$5)-6))&amp;LEFT(CELL("contents",'C10 Entry Sheet'!$C$5),LEN('C10 Entry Sheet'!$C$5)-6)))</f>
        <v xml:space="preserve"> </v>
      </c>
      <c r="E280" s="155" t="str">
        <f ca="1">IF('C10 Entry Sheet'!$BS295="N"," ",IF(LEN('C10 Entry Sheet'!$C$5)&lt;=6,CELL("contents",'C10 Entry Sheet'!$C$5),RIGHT(CELL("contents",'C10 Entry Sheet'!$C$5),6)))</f>
        <v xml:space="preserve"> </v>
      </c>
      <c r="F280" s="153" t="str">
        <f>IF('C10 Entry Sheet'!$BS295="N"," ","0")</f>
        <v xml:space="preserve"> </v>
      </c>
      <c r="G280" s="156" t="str">
        <f ca="1">IF('C10 Entry Sheet'!$BS295="N"," ",CELL("contents",'C10 Entry Sheet'!$A295))</f>
        <v xml:space="preserve"> </v>
      </c>
      <c r="H280" s="157" t="str">
        <f ca="1">IF(($G280=" ")," ",VLOOKUP($G280,'C10 Entry Sheet'!$A$16:$K$1015,2,FALSE))</f>
        <v xml:space="preserve"> </v>
      </c>
      <c r="I280" s="157" t="str">
        <f ca="1">IF(($G280=" ")," ",VLOOKUP($G280,'C10 Entry Sheet'!$A$16:$K$1015,3,FALSE))</f>
        <v xml:space="preserve"> </v>
      </c>
      <c r="J280" s="153" t="str">
        <f ca="1">IF('C10 Entry Sheet'!$BS295="N"," ",CELL("contents",'C10 Entry Sheet'!$A295))</f>
        <v xml:space="preserve"> </v>
      </c>
      <c r="K280" s="158" t="str">
        <f ca="1">IF(($G280=" ")," ",VLOOKUP($G280,'C10 Entry Sheet'!$A$16:$K$1015,8,FALSE))</f>
        <v xml:space="preserve"> </v>
      </c>
      <c r="L280" s="110" t="str">
        <f ca="1">IF(($G280=" ")," ",(VLOOKUP($G280,'C10 Entry Sheet'!$A$16:$K$1015,11,FALSE)*100))</f>
        <v xml:space="preserve"> </v>
      </c>
      <c r="M280" s="159" t="str">
        <f ca="1">IF(($G280=" ")," ",VLOOKUP($G280,'C10 Entry Sheet'!$A$16:$K$1015,6,FALSE))</f>
        <v xml:space="preserve"> </v>
      </c>
      <c r="N280" s="159" t="str">
        <f ca="1">IF(($G280=" ")," ",VLOOKUP($G280,'C10 Entry Sheet'!$A$16:$K$1015,5,FALSE))</f>
        <v xml:space="preserve"> </v>
      </c>
    </row>
    <row r="281" spans="1:14">
      <c r="A281" s="153" t="str">
        <f>IF('C10 Entry Sheet'!$BS296="N"," ","R")</f>
        <v xml:space="preserve"> </v>
      </c>
      <c r="B281" s="153" t="str">
        <f>IF('C10 Entry Sheet'!$BS296="N"," ","00000000")</f>
        <v xml:space="preserve"> </v>
      </c>
      <c r="C281" s="154" t="str">
        <f ca="1">IF('C10 Entry Sheet'!$BS296="N"," ",CELL("contents",'C10 Entry Sheet'!$AH$10))</f>
        <v xml:space="preserve"> </v>
      </c>
      <c r="D281" s="153" t="str">
        <f ca="1">IF('C10 Entry Sheet'!$BS296="N"," ","000"&amp;IF(LEN('C10 Entry Sheet'!$C$5)&lt;=6,"000",REPT("0",3-(LEN('C10 Entry Sheet'!$C$5)-6))&amp;LEFT(CELL("contents",'C10 Entry Sheet'!$C$5),LEN('C10 Entry Sheet'!$C$5)-6)))</f>
        <v xml:space="preserve"> </v>
      </c>
      <c r="E281" s="155" t="str">
        <f ca="1">IF('C10 Entry Sheet'!$BS296="N"," ",IF(LEN('C10 Entry Sheet'!$C$5)&lt;=6,CELL("contents",'C10 Entry Sheet'!$C$5),RIGHT(CELL("contents",'C10 Entry Sheet'!$C$5),6)))</f>
        <v xml:space="preserve"> </v>
      </c>
      <c r="F281" s="153" t="str">
        <f>IF('C10 Entry Sheet'!$BS296="N"," ","0")</f>
        <v xml:space="preserve"> </v>
      </c>
      <c r="G281" s="156" t="str">
        <f ca="1">IF('C10 Entry Sheet'!$BS296="N"," ",CELL("contents",'C10 Entry Sheet'!$A296))</f>
        <v xml:space="preserve"> </v>
      </c>
      <c r="H281" s="157" t="str">
        <f ca="1">IF(($G281=" ")," ",VLOOKUP($G281,'C10 Entry Sheet'!$A$16:$K$1015,2,FALSE))</f>
        <v xml:space="preserve"> </v>
      </c>
      <c r="I281" s="157" t="str">
        <f ca="1">IF(($G281=" ")," ",VLOOKUP($G281,'C10 Entry Sheet'!$A$16:$K$1015,3,FALSE))</f>
        <v xml:space="preserve"> </v>
      </c>
      <c r="J281" s="153" t="str">
        <f ca="1">IF('C10 Entry Sheet'!$BS296="N"," ",CELL("contents",'C10 Entry Sheet'!$A296))</f>
        <v xml:space="preserve"> </v>
      </c>
      <c r="K281" s="158" t="str">
        <f ca="1">IF(($G281=" ")," ",VLOOKUP($G281,'C10 Entry Sheet'!$A$16:$K$1015,8,FALSE))</f>
        <v xml:space="preserve"> </v>
      </c>
      <c r="L281" s="110" t="str">
        <f ca="1">IF(($G281=" ")," ",(VLOOKUP($G281,'C10 Entry Sheet'!$A$16:$K$1015,11,FALSE)*100))</f>
        <v xml:space="preserve"> </v>
      </c>
      <c r="M281" s="159" t="str">
        <f ca="1">IF(($G281=" ")," ",VLOOKUP($G281,'C10 Entry Sheet'!$A$16:$K$1015,6,FALSE))</f>
        <v xml:space="preserve"> </v>
      </c>
      <c r="N281" s="159" t="str">
        <f ca="1">IF(($G281=" ")," ",VLOOKUP($G281,'C10 Entry Sheet'!$A$16:$K$1015,5,FALSE))</f>
        <v xml:space="preserve"> </v>
      </c>
    </row>
    <row r="282" spans="1:14">
      <c r="A282" s="153" t="str">
        <f>IF('C10 Entry Sheet'!$BS297="N"," ","R")</f>
        <v xml:space="preserve"> </v>
      </c>
      <c r="B282" s="153" t="str">
        <f>IF('C10 Entry Sheet'!$BS297="N"," ","00000000")</f>
        <v xml:space="preserve"> </v>
      </c>
      <c r="C282" s="154" t="str">
        <f ca="1">IF('C10 Entry Sheet'!$BS297="N"," ",CELL("contents",'C10 Entry Sheet'!$AH$10))</f>
        <v xml:space="preserve"> </v>
      </c>
      <c r="D282" s="153" t="str">
        <f ca="1">IF('C10 Entry Sheet'!$BS297="N"," ","000"&amp;IF(LEN('C10 Entry Sheet'!$C$5)&lt;=6,"000",REPT("0",3-(LEN('C10 Entry Sheet'!$C$5)-6))&amp;LEFT(CELL("contents",'C10 Entry Sheet'!$C$5),LEN('C10 Entry Sheet'!$C$5)-6)))</f>
        <v xml:space="preserve"> </v>
      </c>
      <c r="E282" s="155" t="str">
        <f ca="1">IF('C10 Entry Sheet'!$BS297="N"," ",IF(LEN('C10 Entry Sheet'!$C$5)&lt;=6,CELL("contents",'C10 Entry Sheet'!$C$5),RIGHT(CELL("contents",'C10 Entry Sheet'!$C$5),6)))</f>
        <v xml:space="preserve"> </v>
      </c>
      <c r="F282" s="153" t="str">
        <f>IF('C10 Entry Sheet'!$BS297="N"," ","0")</f>
        <v xml:space="preserve"> </v>
      </c>
      <c r="G282" s="156" t="str">
        <f ca="1">IF('C10 Entry Sheet'!$BS297="N"," ",CELL("contents",'C10 Entry Sheet'!$A297))</f>
        <v xml:space="preserve"> </v>
      </c>
      <c r="H282" s="157" t="str">
        <f ca="1">IF(($G282=" ")," ",VLOOKUP($G282,'C10 Entry Sheet'!$A$16:$K$1015,2,FALSE))</f>
        <v xml:space="preserve"> </v>
      </c>
      <c r="I282" s="157" t="str">
        <f ca="1">IF(($G282=" ")," ",VLOOKUP($G282,'C10 Entry Sheet'!$A$16:$K$1015,3,FALSE))</f>
        <v xml:space="preserve"> </v>
      </c>
      <c r="J282" s="153" t="str">
        <f ca="1">IF('C10 Entry Sheet'!$BS297="N"," ",CELL("contents",'C10 Entry Sheet'!$A297))</f>
        <v xml:space="preserve"> </v>
      </c>
      <c r="K282" s="158" t="str">
        <f ca="1">IF(($G282=" ")," ",VLOOKUP($G282,'C10 Entry Sheet'!$A$16:$K$1015,8,FALSE))</f>
        <v xml:space="preserve"> </v>
      </c>
      <c r="L282" s="110" t="str">
        <f ca="1">IF(($G282=" ")," ",(VLOOKUP($G282,'C10 Entry Sheet'!$A$16:$K$1015,11,FALSE)*100))</f>
        <v xml:space="preserve"> </v>
      </c>
      <c r="M282" s="159" t="str">
        <f ca="1">IF(($G282=" ")," ",VLOOKUP($G282,'C10 Entry Sheet'!$A$16:$K$1015,6,FALSE))</f>
        <v xml:space="preserve"> </v>
      </c>
      <c r="N282" s="159" t="str">
        <f ca="1">IF(($G282=" ")," ",VLOOKUP($G282,'C10 Entry Sheet'!$A$16:$K$1015,5,FALSE))</f>
        <v xml:space="preserve"> </v>
      </c>
    </row>
    <row r="283" spans="1:14">
      <c r="A283" s="153" t="str">
        <f>IF('C10 Entry Sheet'!$BS298="N"," ","R")</f>
        <v xml:space="preserve"> </v>
      </c>
      <c r="B283" s="153" t="str">
        <f>IF('C10 Entry Sheet'!$BS298="N"," ","00000000")</f>
        <v xml:space="preserve"> </v>
      </c>
      <c r="C283" s="154" t="str">
        <f ca="1">IF('C10 Entry Sheet'!$BS298="N"," ",CELL("contents",'C10 Entry Sheet'!$AH$10))</f>
        <v xml:space="preserve"> </v>
      </c>
      <c r="D283" s="153" t="str">
        <f ca="1">IF('C10 Entry Sheet'!$BS298="N"," ","000"&amp;IF(LEN('C10 Entry Sheet'!$C$5)&lt;=6,"000",REPT("0",3-(LEN('C10 Entry Sheet'!$C$5)-6))&amp;LEFT(CELL("contents",'C10 Entry Sheet'!$C$5),LEN('C10 Entry Sheet'!$C$5)-6)))</f>
        <v xml:space="preserve"> </v>
      </c>
      <c r="E283" s="155" t="str">
        <f ca="1">IF('C10 Entry Sheet'!$BS298="N"," ",IF(LEN('C10 Entry Sheet'!$C$5)&lt;=6,CELL("contents",'C10 Entry Sheet'!$C$5),RIGHT(CELL("contents",'C10 Entry Sheet'!$C$5),6)))</f>
        <v xml:space="preserve"> </v>
      </c>
      <c r="F283" s="153" t="str">
        <f>IF('C10 Entry Sheet'!$BS298="N"," ","0")</f>
        <v xml:space="preserve"> </v>
      </c>
      <c r="G283" s="156" t="str">
        <f ca="1">IF('C10 Entry Sheet'!$BS298="N"," ",CELL("contents",'C10 Entry Sheet'!$A298))</f>
        <v xml:space="preserve"> </v>
      </c>
      <c r="H283" s="157" t="str">
        <f ca="1">IF(($G283=" ")," ",VLOOKUP($G283,'C10 Entry Sheet'!$A$16:$K$1015,2,FALSE))</f>
        <v xml:space="preserve"> </v>
      </c>
      <c r="I283" s="157" t="str">
        <f ca="1">IF(($G283=" ")," ",VLOOKUP($G283,'C10 Entry Sheet'!$A$16:$K$1015,3,FALSE))</f>
        <v xml:space="preserve"> </v>
      </c>
      <c r="J283" s="153" t="str">
        <f ca="1">IF('C10 Entry Sheet'!$BS298="N"," ",CELL("contents",'C10 Entry Sheet'!$A298))</f>
        <v xml:space="preserve"> </v>
      </c>
      <c r="K283" s="158" t="str">
        <f ca="1">IF(($G283=" ")," ",VLOOKUP($G283,'C10 Entry Sheet'!$A$16:$K$1015,8,FALSE))</f>
        <v xml:space="preserve"> </v>
      </c>
      <c r="L283" s="110" t="str">
        <f ca="1">IF(($G283=" ")," ",(VLOOKUP($G283,'C10 Entry Sheet'!$A$16:$K$1015,11,FALSE)*100))</f>
        <v xml:space="preserve"> </v>
      </c>
      <c r="M283" s="159" t="str">
        <f ca="1">IF(($G283=" ")," ",VLOOKUP($G283,'C10 Entry Sheet'!$A$16:$K$1015,6,FALSE))</f>
        <v xml:space="preserve"> </v>
      </c>
      <c r="N283" s="159" t="str">
        <f ca="1">IF(($G283=" ")," ",VLOOKUP($G283,'C10 Entry Sheet'!$A$16:$K$1015,5,FALSE))</f>
        <v xml:space="preserve"> </v>
      </c>
    </row>
    <row r="284" spans="1:14">
      <c r="A284" s="153" t="str">
        <f>IF('C10 Entry Sheet'!$BS299="N"," ","R")</f>
        <v xml:space="preserve"> </v>
      </c>
      <c r="B284" s="153" t="str">
        <f>IF('C10 Entry Sheet'!$BS299="N"," ","00000000")</f>
        <v xml:space="preserve"> </v>
      </c>
      <c r="C284" s="154" t="str">
        <f ca="1">IF('C10 Entry Sheet'!$BS299="N"," ",CELL("contents",'C10 Entry Sheet'!$AH$10))</f>
        <v xml:space="preserve"> </v>
      </c>
      <c r="D284" s="153" t="str">
        <f ca="1">IF('C10 Entry Sheet'!$BS299="N"," ","000"&amp;IF(LEN('C10 Entry Sheet'!$C$5)&lt;=6,"000",REPT("0",3-(LEN('C10 Entry Sheet'!$C$5)-6))&amp;LEFT(CELL("contents",'C10 Entry Sheet'!$C$5),LEN('C10 Entry Sheet'!$C$5)-6)))</f>
        <v xml:space="preserve"> </v>
      </c>
      <c r="E284" s="155" t="str">
        <f ca="1">IF('C10 Entry Sheet'!$BS299="N"," ",IF(LEN('C10 Entry Sheet'!$C$5)&lt;=6,CELL("contents",'C10 Entry Sheet'!$C$5),RIGHT(CELL("contents",'C10 Entry Sheet'!$C$5),6)))</f>
        <v xml:space="preserve"> </v>
      </c>
      <c r="F284" s="153" t="str">
        <f>IF('C10 Entry Sheet'!$BS299="N"," ","0")</f>
        <v xml:space="preserve"> </v>
      </c>
      <c r="G284" s="156" t="str">
        <f ca="1">IF('C10 Entry Sheet'!$BS299="N"," ",CELL("contents",'C10 Entry Sheet'!$A299))</f>
        <v xml:space="preserve"> </v>
      </c>
      <c r="H284" s="157" t="str">
        <f ca="1">IF(($G284=" ")," ",VLOOKUP($G284,'C10 Entry Sheet'!$A$16:$K$1015,2,FALSE))</f>
        <v xml:space="preserve"> </v>
      </c>
      <c r="I284" s="157" t="str">
        <f ca="1">IF(($G284=" ")," ",VLOOKUP($G284,'C10 Entry Sheet'!$A$16:$K$1015,3,FALSE))</f>
        <v xml:space="preserve"> </v>
      </c>
      <c r="J284" s="153" t="str">
        <f ca="1">IF('C10 Entry Sheet'!$BS299="N"," ",CELL("contents",'C10 Entry Sheet'!$A299))</f>
        <v xml:space="preserve"> </v>
      </c>
      <c r="K284" s="158" t="str">
        <f ca="1">IF(($G284=" ")," ",VLOOKUP($G284,'C10 Entry Sheet'!$A$16:$K$1015,8,FALSE))</f>
        <v xml:space="preserve"> </v>
      </c>
      <c r="L284" s="110" t="str">
        <f ca="1">IF(($G284=" ")," ",(VLOOKUP($G284,'C10 Entry Sheet'!$A$16:$K$1015,11,FALSE)*100))</f>
        <v xml:space="preserve"> </v>
      </c>
      <c r="M284" s="159" t="str">
        <f ca="1">IF(($G284=" ")," ",VLOOKUP($G284,'C10 Entry Sheet'!$A$16:$K$1015,6,FALSE))</f>
        <v xml:space="preserve"> </v>
      </c>
      <c r="N284" s="159" t="str">
        <f ca="1">IF(($G284=" ")," ",VLOOKUP($G284,'C10 Entry Sheet'!$A$16:$K$1015,5,FALSE))</f>
        <v xml:space="preserve"> </v>
      </c>
    </row>
    <row r="285" spans="1:14">
      <c r="A285" s="153" t="str">
        <f>IF('C10 Entry Sheet'!$BS300="N"," ","R")</f>
        <v xml:space="preserve"> </v>
      </c>
      <c r="B285" s="153" t="str">
        <f>IF('C10 Entry Sheet'!$BS300="N"," ","00000000")</f>
        <v xml:space="preserve"> </v>
      </c>
      <c r="C285" s="154" t="str">
        <f ca="1">IF('C10 Entry Sheet'!$BS300="N"," ",CELL("contents",'C10 Entry Sheet'!$AH$10))</f>
        <v xml:space="preserve"> </v>
      </c>
      <c r="D285" s="153" t="str">
        <f ca="1">IF('C10 Entry Sheet'!$BS300="N"," ","000"&amp;IF(LEN('C10 Entry Sheet'!$C$5)&lt;=6,"000",REPT("0",3-(LEN('C10 Entry Sheet'!$C$5)-6))&amp;LEFT(CELL("contents",'C10 Entry Sheet'!$C$5),LEN('C10 Entry Sheet'!$C$5)-6)))</f>
        <v xml:space="preserve"> </v>
      </c>
      <c r="E285" s="155" t="str">
        <f ca="1">IF('C10 Entry Sheet'!$BS300="N"," ",IF(LEN('C10 Entry Sheet'!$C$5)&lt;=6,CELL("contents",'C10 Entry Sheet'!$C$5),RIGHT(CELL("contents",'C10 Entry Sheet'!$C$5),6)))</f>
        <v xml:space="preserve"> </v>
      </c>
      <c r="F285" s="153" t="str">
        <f>IF('C10 Entry Sheet'!$BS300="N"," ","0")</f>
        <v xml:space="preserve"> </v>
      </c>
      <c r="G285" s="156" t="str">
        <f ca="1">IF('C10 Entry Sheet'!$BS300="N"," ",CELL("contents",'C10 Entry Sheet'!$A300))</f>
        <v xml:space="preserve"> </v>
      </c>
      <c r="H285" s="157" t="str">
        <f ca="1">IF(($G285=" ")," ",VLOOKUP($G285,'C10 Entry Sheet'!$A$16:$K$1015,2,FALSE))</f>
        <v xml:space="preserve"> </v>
      </c>
      <c r="I285" s="157" t="str">
        <f ca="1">IF(($G285=" ")," ",VLOOKUP($G285,'C10 Entry Sheet'!$A$16:$K$1015,3,FALSE))</f>
        <v xml:space="preserve"> </v>
      </c>
      <c r="J285" s="153" t="str">
        <f ca="1">IF('C10 Entry Sheet'!$BS300="N"," ",CELL("contents",'C10 Entry Sheet'!$A300))</f>
        <v xml:space="preserve"> </v>
      </c>
      <c r="K285" s="158" t="str">
        <f ca="1">IF(($G285=" ")," ",VLOOKUP($G285,'C10 Entry Sheet'!$A$16:$K$1015,8,FALSE))</f>
        <v xml:space="preserve"> </v>
      </c>
      <c r="L285" s="110" t="str">
        <f ca="1">IF(($G285=" ")," ",(VLOOKUP($G285,'C10 Entry Sheet'!$A$16:$K$1015,11,FALSE)*100))</f>
        <v xml:space="preserve"> </v>
      </c>
      <c r="M285" s="159" t="str">
        <f ca="1">IF(($G285=" ")," ",VLOOKUP($G285,'C10 Entry Sheet'!$A$16:$K$1015,6,FALSE))</f>
        <v xml:space="preserve"> </v>
      </c>
      <c r="N285" s="159" t="str">
        <f ca="1">IF(($G285=" ")," ",VLOOKUP($G285,'C10 Entry Sheet'!$A$16:$K$1015,5,FALSE))</f>
        <v xml:space="preserve"> </v>
      </c>
    </row>
    <row r="286" spans="1:14">
      <c r="A286" s="153" t="str">
        <f>IF('C10 Entry Sheet'!$BS301="N"," ","R")</f>
        <v xml:space="preserve"> </v>
      </c>
      <c r="B286" s="153" t="str">
        <f>IF('C10 Entry Sheet'!$BS301="N"," ","00000000")</f>
        <v xml:space="preserve"> </v>
      </c>
      <c r="C286" s="154" t="str">
        <f ca="1">IF('C10 Entry Sheet'!$BS301="N"," ",CELL("contents",'C10 Entry Sheet'!$AH$10))</f>
        <v xml:space="preserve"> </v>
      </c>
      <c r="D286" s="153" t="str">
        <f ca="1">IF('C10 Entry Sheet'!$BS301="N"," ","000"&amp;IF(LEN('C10 Entry Sheet'!$C$5)&lt;=6,"000",REPT("0",3-(LEN('C10 Entry Sheet'!$C$5)-6))&amp;LEFT(CELL("contents",'C10 Entry Sheet'!$C$5),LEN('C10 Entry Sheet'!$C$5)-6)))</f>
        <v xml:space="preserve"> </v>
      </c>
      <c r="E286" s="155" t="str">
        <f ca="1">IF('C10 Entry Sheet'!$BS301="N"," ",IF(LEN('C10 Entry Sheet'!$C$5)&lt;=6,CELL("contents",'C10 Entry Sheet'!$C$5),RIGHT(CELL("contents",'C10 Entry Sheet'!$C$5),6)))</f>
        <v xml:space="preserve"> </v>
      </c>
      <c r="F286" s="153" t="str">
        <f>IF('C10 Entry Sheet'!$BS301="N"," ","0")</f>
        <v xml:space="preserve"> </v>
      </c>
      <c r="G286" s="156" t="str">
        <f ca="1">IF('C10 Entry Sheet'!$BS301="N"," ",CELL("contents",'C10 Entry Sheet'!$A301))</f>
        <v xml:space="preserve"> </v>
      </c>
      <c r="H286" s="157" t="str">
        <f ca="1">IF(($G286=" ")," ",VLOOKUP($G286,'C10 Entry Sheet'!$A$16:$K$1015,2,FALSE))</f>
        <v xml:space="preserve"> </v>
      </c>
      <c r="I286" s="157" t="str">
        <f ca="1">IF(($G286=" ")," ",VLOOKUP($G286,'C10 Entry Sheet'!$A$16:$K$1015,3,FALSE))</f>
        <v xml:space="preserve"> </v>
      </c>
      <c r="J286" s="153" t="str">
        <f ca="1">IF('C10 Entry Sheet'!$BS301="N"," ",CELL("contents",'C10 Entry Sheet'!$A301))</f>
        <v xml:space="preserve"> </v>
      </c>
      <c r="K286" s="158" t="str">
        <f ca="1">IF(($G286=" ")," ",VLOOKUP($G286,'C10 Entry Sheet'!$A$16:$K$1015,8,FALSE))</f>
        <v xml:space="preserve"> </v>
      </c>
      <c r="L286" s="110" t="str">
        <f ca="1">IF(($G286=" ")," ",(VLOOKUP($G286,'C10 Entry Sheet'!$A$16:$K$1015,11,FALSE)*100))</f>
        <v xml:space="preserve"> </v>
      </c>
      <c r="M286" s="159" t="str">
        <f ca="1">IF(($G286=" ")," ",VLOOKUP($G286,'C10 Entry Sheet'!$A$16:$K$1015,6,FALSE))</f>
        <v xml:space="preserve"> </v>
      </c>
      <c r="N286" s="159" t="str">
        <f ca="1">IF(($G286=" ")," ",VLOOKUP($G286,'C10 Entry Sheet'!$A$16:$K$1015,5,FALSE))</f>
        <v xml:space="preserve"> </v>
      </c>
    </row>
    <row r="287" spans="1:14">
      <c r="A287" s="153" t="str">
        <f>IF('C10 Entry Sheet'!$BS302="N"," ","R")</f>
        <v xml:space="preserve"> </v>
      </c>
      <c r="B287" s="153" t="str">
        <f>IF('C10 Entry Sheet'!$BS302="N"," ","00000000")</f>
        <v xml:space="preserve"> </v>
      </c>
      <c r="C287" s="154" t="str">
        <f ca="1">IF('C10 Entry Sheet'!$BS302="N"," ",CELL("contents",'C10 Entry Sheet'!$AH$10))</f>
        <v xml:space="preserve"> </v>
      </c>
      <c r="D287" s="153" t="str">
        <f ca="1">IF('C10 Entry Sheet'!$BS302="N"," ","000"&amp;IF(LEN('C10 Entry Sheet'!$C$5)&lt;=6,"000",REPT("0",3-(LEN('C10 Entry Sheet'!$C$5)-6))&amp;LEFT(CELL("contents",'C10 Entry Sheet'!$C$5),LEN('C10 Entry Sheet'!$C$5)-6)))</f>
        <v xml:space="preserve"> </v>
      </c>
      <c r="E287" s="155" t="str">
        <f ca="1">IF('C10 Entry Sheet'!$BS302="N"," ",IF(LEN('C10 Entry Sheet'!$C$5)&lt;=6,CELL("contents",'C10 Entry Sheet'!$C$5),RIGHT(CELL("contents",'C10 Entry Sheet'!$C$5),6)))</f>
        <v xml:space="preserve"> </v>
      </c>
      <c r="F287" s="153" t="str">
        <f>IF('C10 Entry Sheet'!$BS302="N"," ","0")</f>
        <v xml:space="preserve"> </v>
      </c>
      <c r="G287" s="156" t="str">
        <f ca="1">IF('C10 Entry Sheet'!$BS302="N"," ",CELL("contents",'C10 Entry Sheet'!$A302))</f>
        <v xml:space="preserve"> </v>
      </c>
      <c r="H287" s="157" t="str">
        <f ca="1">IF(($G287=" ")," ",VLOOKUP($G287,'C10 Entry Sheet'!$A$16:$K$1015,2,FALSE))</f>
        <v xml:space="preserve"> </v>
      </c>
      <c r="I287" s="157" t="str">
        <f ca="1">IF(($G287=" ")," ",VLOOKUP($G287,'C10 Entry Sheet'!$A$16:$K$1015,3,FALSE))</f>
        <v xml:space="preserve"> </v>
      </c>
      <c r="J287" s="153" t="str">
        <f ca="1">IF('C10 Entry Sheet'!$BS302="N"," ",CELL("contents",'C10 Entry Sheet'!$A302))</f>
        <v xml:space="preserve"> </v>
      </c>
      <c r="K287" s="158" t="str">
        <f ca="1">IF(($G287=" ")," ",VLOOKUP($G287,'C10 Entry Sheet'!$A$16:$K$1015,8,FALSE))</f>
        <v xml:space="preserve"> </v>
      </c>
      <c r="L287" s="110" t="str">
        <f ca="1">IF(($G287=" ")," ",(VLOOKUP($G287,'C10 Entry Sheet'!$A$16:$K$1015,11,FALSE)*100))</f>
        <v xml:space="preserve"> </v>
      </c>
      <c r="M287" s="159" t="str">
        <f ca="1">IF(($G287=" ")," ",VLOOKUP($G287,'C10 Entry Sheet'!$A$16:$K$1015,6,FALSE))</f>
        <v xml:space="preserve"> </v>
      </c>
      <c r="N287" s="159" t="str">
        <f ca="1">IF(($G287=" ")," ",VLOOKUP($G287,'C10 Entry Sheet'!$A$16:$K$1015,5,FALSE))</f>
        <v xml:space="preserve"> </v>
      </c>
    </row>
    <row r="288" spans="1:14">
      <c r="A288" s="153" t="str">
        <f>IF('C10 Entry Sheet'!$BS303="N"," ","R")</f>
        <v xml:space="preserve"> </v>
      </c>
      <c r="B288" s="153" t="str">
        <f>IF('C10 Entry Sheet'!$BS303="N"," ","00000000")</f>
        <v xml:space="preserve"> </v>
      </c>
      <c r="C288" s="154" t="str">
        <f ca="1">IF('C10 Entry Sheet'!$BS303="N"," ",CELL("contents",'C10 Entry Sheet'!$AH$10))</f>
        <v xml:space="preserve"> </v>
      </c>
      <c r="D288" s="153" t="str">
        <f ca="1">IF('C10 Entry Sheet'!$BS303="N"," ","000"&amp;IF(LEN('C10 Entry Sheet'!$C$5)&lt;=6,"000",REPT("0",3-(LEN('C10 Entry Sheet'!$C$5)-6))&amp;LEFT(CELL("contents",'C10 Entry Sheet'!$C$5),LEN('C10 Entry Sheet'!$C$5)-6)))</f>
        <v xml:space="preserve"> </v>
      </c>
      <c r="E288" s="155" t="str">
        <f ca="1">IF('C10 Entry Sheet'!$BS303="N"," ",IF(LEN('C10 Entry Sheet'!$C$5)&lt;=6,CELL("contents",'C10 Entry Sheet'!$C$5),RIGHT(CELL("contents",'C10 Entry Sheet'!$C$5),6)))</f>
        <v xml:space="preserve"> </v>
      </c>
      <c r="F288" s="153" t="str">
        <f>IF('C10 Entry Sheet'!$BS303="N"," ","0")</f>
        <v xml:space="preserve"> </v>
      </c>
      <c r="G288" s="156" t="str">
        <f ca="1">IF('C10 Entry Sheet'!$BS303="N"," ",CELL("contents",'C10 Entry Sheet'!$A303))</f>
        <v xml:space="preserve"> </v>
      </c>
      <c r="H288" s="157" t="str">
        <f ca="1">IF(($G288=" ")," ",VLOOKUP($G288,'C10 Entry Sheet'!$A$16:$K$1015,2,FALSE))</f>
        <v xml:space="preserve"> </v>
      </c>
      <c r="I288" s="157" t="str">
        <f ca="1">IF(($G288=" ")," ",VLOOKUP($G288,'C10 Entry Sheet'!$A$16:$K$1015,3,FALSE))</f>
        <v xml:space="preserve"> </v>
      </c>
      <c r="J288" s="153" t="str">
        <f ca="1">IF('C10 Entry Sheet'!$BS303="N"," ",CELL("contents",'C10 Entry Sheet'!$A303))</f>
        <v xml:space="preserve"> </v>
      </c>
      <c r="K288" s="158" t="str">
        <f ca="1">IF(($G288=" ")," ",VLOOKUP($G288,'C10 Entry Sheet'!$A$16:$K$1015,8,FALSE))</f>
        <v xml:space="preserve"> </v>
      </c>
      <c r="L288" s="110" t="str">
        <f ca="1">IF(($G288=" ")," ",(VLOOKUP($G288,'C10 Entry Sheet'!$A$16:$K$1015,11,FALSE)*100))</f>
        <v xml:space="preserve"> </v>
      </c>
      <c r="M288" s="159" t="str">
        <f ca="1">IF(($G288=" ")," ",VLOOKUP($G288,'C10 Entry Sheet'!$A$16:$K$1015,6,FALSE))</f>
        <v xml:space="preserve"> </v>
      </c>
      <c r="N288" s="159" t="str">
        <f ca="1">IF(($G288=" ")," ",VLOOKUP($G288,'C10 Entry Sheet'!$A$16:$K$1015,5,FALSE))</f>
        <v xml:space="preserve"> </v>
      </c>
    </row>
    <row r="289" spans="1:14">
      <c r="A289" s="153" t="str">
        <f>IF('C10 Entry Sheet'!$BS304="N"," ","R")</f>
        <v xml:space="preserve"> </v>
      </c>
      <c r="B289" s="153" t="str">
        <f>IF('C10 Entry Sheet'!$BS304="N"," ","00000000")</f>
        <v xml:space="preserve"> </v>
      </c>
      <c r="C289" s="154" t="str">
        <f ca="1">IF('C10 Entry Sheet'!$BS304="N"," ",CELL("contents",'C10 Entry Sheet'!$AH$10))</f>
        <v xml:space="preserve"> </v>
      </c>
      <c r="D289" s="153" t="str">
        <f ca="1">IF('C10 Entry Sheet'!$BS304="N"," ","000"&amp;IF(LEN('C10 Entry Sheet'!$C$5)&lt;=6,"000",REPT("0",3-(LEN('C10 Entry Sheet'!$C$5)-6))&amp;LEFT(CELL("contents",'C10 Entry Sheet'!$C$5),LEN('C10 Entry Sheet'!$C$5)-6)))</f>
        <v xml:space="preserve"> </v>
      </c>
      <c r="E289" s="155" t="str">
        <f ca="1">IF('C10 Entry Sheet'!$BS304="N"," ",IF(LEN('C10 Entry Sheet'!$C$5)&lt;=6,CELL("contents",'C10 Entry Sheet'!$C$5),RIGHT(CELL("contents",'C10 Entry Sheet'!$C$5),6)))</f>
        <v xml:space="preserve"> </v>
      </c>
      <c r="F289" s="153" t="str">
        <f>IF('C10 Entry Sheet'!$BS304="N"," ","0")</f>
        <v xml:space="preserve"> </v>
      </c>
      <c r="G289" s="156" t="str">
        <f ca="1">IF('C10 Entry Sheet'!$BS304="N"," ",CELL("contents",'C10 Entry Sheet'!$A304))</f>
        <v xml:space="preserve"> </v>
      </c>
      <c r="H289" s="157" t="str">
        <f ca="1">IF(($G289=" ")," ",VLOOKUP($G289,'C10 Entry Sheet'!$A$16:$K$1015,2,FALSE))</f>
        <v xml:space="preserve"> </v>
      </c>
      <c r="I289" s="157" t="str">
        <f ca="1">IF(($G289=" ")," ",VLOOKUP($G289,'C10 Entry Sheet'!$A$16:$K$1015,3,FALSE))</f>
        <v xml:space="preserve"> </v>
      </c>
      <c r="J289" s="153" t="str">
        <f ca="1">IF('C10 Entry Sheet'!$BS304="N"," ",CELL("contents",'C10 Entry Sheet'!$A304))</f>
        <v xml:space="preserve"> </v>
      </c>
      <c r="K289" s="158" t="str">
        <f ca="1">IF(($G289=" ")," ",VLOOKUP($G289,'C10 Entry Sheet'!$A$16:$K$1015,8,FALSE))</f>
        <v xml:space="preserve"> </v>
      </c>
      <c r="L289" s="110" t="str">
        <f ca="1">IF(($G289=" ")," ",(VLOOKUP($G289,'C10 Entry Sheet'!$A$16:$K$1015,11,FALSE)*100))</f>
        <v xml:space="preserve"> </v>
      </c>
      <c r="M289" s="159" t="str">
        <f ca="1">IF(($G289=" ")," ",VLOOKUP($G289,'C10 Entry Sheet'!$A$16:$K$1015,6,FALSE))</f>
        <v xml:space="preserve"> </v>
      </c>
      <c r="N289" s="159" t="str">
        <f ca="1">IF(($G289=" ")," ",VLOOKUP($G289,'C10 Entry Sheet'!$A$16:$K$1015,5,FALSE))</f>
        <v xml:space="preserve"> </v>
      </c>
    </row>
    <row r="290" spans="1:14">
      <c r="A290" s="153" t="str">
        <f>IF('C10 Entry Sheet'!$BS305="N"," ","R")</f>
        <v xml:space="preserve"> </v>
      </c>
      <c r="B290" s="153" t="str">
        <f>IF('C10 Entry Sheet'!$BS305="N"," ","00000000")</f>
        <v xml:space="preserve"> </v>
      </c>
      <c r="C290" s="154" t="str">
        <f ca="1">IF('C10 Entry Sheet'!$BS305="N"," ",CELL("contents",'C10 Entry Sheet'!$AH$10))</f>
        <v xml:space="preserve"> </v>
      </c>
      <c r="D290" s="153" t="str">
        <f ca="1">IF('C10 Entry Sheet'!$BS305="N"," ","000"&amp;IF(LEN('C10 Entry Sheet'!$C$5)&lt;=6,"000",REPT("0",3-(LEN('C10 Entry Sheet'!$C$5)-6))&amp;LEFT(CELL("contents",'C10 Entry Sheet'!$C$5),LEN('C10 Entry Sheet'!$C$5)-6)))</f>
        <v xml:space="preserve"> </v>
      </c>
      <c r="E290" s="155" t="str">
        <f ca="1">IF('C10 Entry Sheet'!$BS305="N"," ",IF(LEN('C10 Entry Sheet'!$C$5)&lt;=6,CELL("contents",'C10 Entry Sheet'!$C$5),RIGHT(CELL("contents",'C10 Entry Sheet'!$C$5),6)))</f>
        <v xml:space="preserve"> </v>
      </c>
      <c r="F290" s="153" t="str">
        <f>IF('C10 Entry Sheet'!$BS305="N"," ","0")</f>
        <v xml:space="preserve"> </v>
      </c>
      <c r="G290" s="156" t="str">
        <f ca="1">IF('C10 Entry Sheet'!$BS305="N"," ",CELL("contents",'C10 Entry Sheet'!$A305))</f>
        <v xml:space="preserve"> </v>
      </c>
      <c r="H290" s="157" t="str">
        <f ca="1">IF(($G290=" ")," ",VLOOKUP($G290,'C10 Entry Sheet'!$A$16:$K$1015,2,FALSE))</f>
        <v xml:space="preserve"> </v>
      </c>
      <c r="I290" s="157" t="str">
        <f ca="1">IF(($G290=" ")," ",VLOOKUP($G290,'C10 Entry Sheet'!$A$16:$K$1015,3,FALSE))</f>
        <v xml:space="preserve"> </v>
      </c>
      <c r="J290" s="153" t="str">
        <f ca="1">IF('C10 Entry Sheet'!$BS305="N"," ",CELL("contents",'C10 Entry Sheet'!$A305))</f>
        <v xml:space="preserve"> </v>
      </c>
      <c r="K290" s="158" t="str">
        <f ca="1">IF(($G290=" ")," ",VLOOKUP($G290,'C10 Entry Sheet'!$A$16:$K$1015,8,FALSE))</f>
        <v xml:space="preserve"> </v>
      </c>
      <c r="L290" s="110" t="str">
        <f ca="1">IF(($G290=" ")," ",(VLOOKUP($G290,'C10 Entry Sheet'!$A$16:$K$1015,11,FALSE)*100))</f>
        <v xml:space="preserve"> </v>
      </c>
      <c r="M290" s="159" t="str">
        <f ca="1">IF(($G290=" ")," ",VLOOKUP($G290,'C10 Entry Sheet'!$A$16:$K$1015,6,FALSE))</f>
        <v xml:space="preserve"> </v>
      </c>
      <c r="N290" s="159" t="str">
        <f ca="1">IF(($G290=" ")," ",VLOOKUP($G290,'C10 Entry Sheet'!$A$16:$K$1015,5,FALSE))</f>
        <v xml:space="preserve"> </v>
      </c>
    </row>
    <row r="291" spans="1:14">
      <c r="A291" s="153" t="str">
        <f>IF('C10 Entry Sheet'!$BS306="N"," ","R")</f>
        <v xml:space="preserve"> </v>
      </c>
      <c r="B291" s="153" t="str">
        <f>IF('C10 Entry Sheet'!$BS306="N"," ","00000000")</f>
        <v xml:space="preserve"> </v>
      </c>
      <c r="C291" s="154" t="str">
        <f ca="1">IF('C10 Entry Sheet'!$BS306="N"," ",CELL("contents",'C10 Entry Sheet'!$AH$10))</f>
        <v xml:space="preserve"> </v>
      </c>
      <c r="D291" s="153" t="str">
        <f ca="1">IF('C10 Entry Sheet'!$BS306="N"," ","000"&amp;IF(LEN('C10 Entry Sheet'!$C$5)&lt;=6,"000",REPT("0",3-(LEN('C10 Entry Sheet'!$C$5)-6))&amp;LEFT(CELL("contents",'C10 Entry Sheet'!$C$5),LEN('C10 Entry Sheet'!$C$5)-6)))</f>
        <v xml:space="preserve"> </v>
      </c>
      <c r="E291" s="155" t="str">
        <f ca="1">IF('C10 Entry Sheet'!$BS306="N"," ",IF(LEN('C10 Entry Sheet'!$C$5)&lt;=6,CELL("contents",'C10 Entry Sheet'!$C$5),RIGHT(CELL("contents",'C10 Entry Sheet'!$C$5),6)))</f>
        <v xml:space="preserve"> </v>
      </c>
      <c r="F291" s="153" t="str">
        <f>IF('C10 Entry Sheet'!$BS306="N"," ","0")</f>
        <v xml:space="preserve"> </v>
      </c>
      <c r="G291" s="156" t="str">
        <f ca="1">IF('C10 Entry Sheet'!$BS306="N"," ",CELL("contents",'C10 Entry Sheet'!$A306))</f>
        <v xml:space="preserve"> </v>
      </c>
      <c r="H291" s="157" t="str">
        <f ca="1">IF(($G291=" ")," ",VLOOKUP($G291,'C10 Entry Sheet'!$A$16:$K$1015,2,FALSE))</f>
        <v xml:space="preserve"> </v>
      </c>
      <c r="I291" s="157" t="str">
        <f ca="1">IF(($G291=" ")," ",VLOOKUP($G291,'C10 Entry Sheet'!$A$16:$K$1015,3,FALSE))</f>
        <v xml:space="preserve"> </v>
      </c>
      <c r="J291" s="153" t="str">
        <f ca="1">IF('C10 Entry Sheet'!$BS306="N"," ",CELL("contents",'C10 Entry Sheet'!$A306))</f>
        <v xml:space="preserve"> </v>
      </c>
      <c r="K291" s="158" t="str">
        <f ca="1">IF(($G291=" ")," ",VLOOKUP($G291,'C10 Entry Sheet'!$A$16:$K$1015,8,FALSE))</f>
        <v xml:space="preserve"> </v>
      </c>
      <c r="L291" s="110" t="str">
        <f ca="1">IF(($G291=" ")," ",(VLOOKUP($G291,'C10 Entry Sheet'!$A$16:$K$1015,11,FALSE)*100))</f>
        <v xml:space="preserve"> </v>
      </c>
      <c r="M291" s="159" t="str">
        <f ca="1">IF(($G291=" ")," ",VLOOKUP($G291,'C10 Entry Sheet'!$A$16:$K$1015,6,FALSE))</f>
        <v xml:space="preserve"> </v>
      </c>
      <c r="N291" s="159" t="str">
        <f ca="1">IF(($G291=" ")," ",VLOOKUP($G291,'C10 Entry Sheet'!$A$16:$K$1015,5,FALSE))</f>
        <v xml:space="preserve"> </v>
      </c>
    </row>
    <row r="292" spans="1:14">
      <c r="A292" s="153" t="str">
        <f>IF('C10 Entry Sheet'!$BS307="N"," ","R")</f>
        <v xml:space="preserve"> </v>
      </c>
      <c r="B292" s="153" t="str">
        <f>IF('C10 Entry Sheet'!$BS307="N"," ","00000000")</f>
        <v xml:space="preserve"> </v>
      </c>
      <c r="C292" s="154" t="str">
        <f ca="1">IF('C10 Entry Sheet'!$BS307="N"," ",CELL("contents",'C10 Entry Sheet'!$AH$10))</f>
        <v xml:space="preserve"> </v>
      </c>
      <c r="D292" s="153" t="str">
        <f ca="1">IF('C10 Entry Sheet'!$BS307="N"," ","000"&amp;IF(LEN('C10 Entry Sheet'!$C$5)&lt;=6,"000",REPT("0",3-(LEN('C10 Entry Sheet'!$C$5)-6))&amp;LEFT(CELL("contents",'C10 Entry Sheet'!$C$5),LEN('C10 Entry Sheet'!$C$5)-6)))</f>
        <v xml:space="preserve"> </v>
      </c>
      <c r="E292" s="155" t="str">
        <f ca="1">IF('C10 Entry Sheet'!$BS307="N"," ",IF(LEN('C10 Entry Sheet'!$C$5)&lt;=6,CELL("contents",'C10 Entry Sheet'!$C$5),RIGHT(CELL("contents",'C10 Entry Sheet'!$C$5),6)))</f>
        <v xml:space="preserve"> </v>
      </c>
      <c r="F292" s="153" t="str">
        <f>IF('C10 Entry Sheet'!$BS307="N"," ","0")</f>
        <v xml:space="preserve"> </v>
      </c>
      <c r="G292" s="156" t="str">
        <f ca="1">IF('C10 Entry Sheet'!$BS307="N"," ",CELL("contents",'C10 Entry Sheet'!$A307))</f>
        <v xml:space="preserve"> </v>
      </c>
      <c r="H292" s="157" t="str">
        <f ca="1">IF(($G292=" ")," ",VLOOKUP($G292,'C10 Entry Sheet'!$A$16:$K$1015,2,FALSE))</f>
        <v xml:space="preserve"> </v>
      </c>
      <c r="I292" s="157" t="str">
        <f ca="1">IF(($G292=" ")," ",VLOOKUP($G292,'C10 Entry Sheet'!$A$16:$K$1015,3,FALSE))</f>
        <v xml:space="preserve"> </v>
      </c>
      <c r="J292" s="153" t="str">
        <f ca="1">IF('C10 Entry Sheet'!$BS307="N"," ",CELL("contents",'C10 Entry Sheet'!$A307))</f>
        <v xml:space="preserve"> </v>
      </c>
      <c r="K292" s="158" t="str">
        <f ca="1">IF(($G292=" ")," ",VLOOKUP($G292,'C10 Entry Sheet'!$A$16:$K$1015,8,FALSE))</f>
        <v xml:space="preserve"> </v>
      </c>
      <c r="L292" s="110" t="str">
        <f ca="1">IF(($G292=" ")," ",(VLOOKUP($G292,'C10 Entry Sheet'!$A$16:$K$1015,11,FALSE)*100))</f>
        <v xml:space="preserve"> </v>
      </c>
      <c r="M292" s="159" t="str">
        <f ca="1">IF(($G292=" ")," ",VLOOKUP($G292,'C10 Entry Sheet'!$A$16:$K$1015,6,FALSE))</f>
        <v xml:space="preserve"> </v>
      </c>
      <c r="N292" s="159" t="str">
        <f ca="1">IF(($G292=" ")," ",VLOOKUP($G292,'C10 Entry Sheet'!$A$16:$K$1015,5,FALSE))</f>
        <v xml:space="preserve"> </v>
      </c>
    </row>
    <row r="293" spans="1:14">
      <c r="A293" s="153" t="str">
        <f>IF('C10 Entry Sheet'!$BS308="N"," ","R")</f>
        <v xml:space="preserve"> </v>
      </c>
      <c r="B293" s="153" t="str">
        <f>IF('C10 Entry Sheet'!$BS308="N"," ","00000000")</f>
        <v xml:space="preserve"> </v>
      </c>
      <c r="C293" s="154" t="str">
        <f ca="1">IF('C10 Entry Sheet'!$BS308="N"," ",CELL("contents",'C10 Entry Sheet'!$AH$10))</f>
        <v xml:space="preserve"> </v>
      </c>
      <c r="D293" s="153" t="str">
        <f ca="1">IF('C10 Entry Sheet'!$BS308="N"," ","000"&amp;IF(LEN('C10 Entry Sheet'!$C$5)&lt;=6,"000",REPT("0",3-(LEN('C10 Entry Sheet'!$C$5)-6))&amp;LEFT(CELL("contents",'C10 Entry Sheet'!$C$5),LEN('C10 Entry Sheet'!$C$5)-6)))</f>
        <v xml:space="preserve"> </v>
      </c>
      <c r="E293" s="155" t="str">
        <f ca="1">IF('C10 Entry Sheet'!$BS308="N"," ",IF(LEN('C10 Entry Sheet'!$C$5)&lt;=6,CELL("contents",'C10 Entry Sheet'!$C$5),RIGHT(CELL("contents",'C10 Entry Sheet'!$C$5),6)))</f>
        <v xml:space="preserve"> </v>
      </c>
      <c r="F293" s="153" t="str">
        <f>IF('C10 Entry Sheet'!$BS308="N"," ","0")</f>
        <v xml:space="preserve"> </v>
      </c>
      <c r="G293" s="156" t="str">
        <f ca="1">IF('C10 Entry Sheet'!$BS308="N"," ",CELL("contents",'C10 Entry Sheet'!$A308))</f>
        <v xml:space="preserve"> </v>
      </c>
      <c r="H293" s="157" t="str">
        <f ca="1">IF(($G293=" ")," ",VLOOKUP($G293,'C10 Entry Sheet'!$A$16:$K$1015,2,FALSE))</f>
        <v xml:space="preserve"> </v>
      </c>
      <c r="I293" s="157" t="str">
        <f ca="1">IF(($G293=" ")," ",VLOOKUP($G293,'C10 Entry Sheet'!$A$16:$K$1015,3,FALSE))</f>
        <v xml:space="preserve"> </v>
      </c>
      <c r="J293" s="153" t="str">
        <f ca="1">IF('C10 Entry Sheet'!$BS308="N"," ",CELL("contents",'C10 Entry Sheet'!$A308))</f>
        <v xml:space="preserve"> </v>
      </c>
      <c r="K293" s="158" t="str">
        <f ca="1">IF(($G293=" ")," ",VLOOKUP($G293,'C10 Entry Sheet'!$A$16:$K$1015,8,FALSE))</f>
        <v xml:space="preserve"> </v>
      </c>
      <c r="L293" s="110" t="str">
        <f ca="1">IF(($G293=" ")," ",(VLOOKUP($G293,'C10 Entry Sheet'!$A$16:$K$1015,11,FALSE)*100))</f>
        <v xml:space="preserve"> </v>
      </c>
      <c r="M293" s="159" t="str">
        <f ca="1">IF(($G293=" ")," ",VLOOKUP($G293,'C10 Entry Sheet'!$A$16:$K$1015,6,FALSE))</f>
        <v xml:space="preserve"> </v>
      </c>
      <c r="N293" s="159" t="str">
        <f ca="1">IF(($G293=" ")," ",VLOOKUP($G293,'C10 Entry Sheet'!$A$16:$K$1015,5,FALSE))</f>
        <v xml:space="preserve"> </v>
      </c>
    </row>
    <row r="294" spans="1:14">
      <c r="A294" s="153" t="str">
        <f>IF('C10 Entry Sheet'!$BS309="N"," ","R")</f>
        <v xml:space="preserve"> </v>
      </c>
      <c r="B294" s="153" t="str">
        <f>IF('C10 Entry Sheet'!$BS309="N"," ","00000000")</f>
        <v xml:space="preserve"> </v>
      </c>
      <c r="C294" s="154" t="str">
        <f ca="1">IF('C10 Entry Sheet'!$BS309="N"," ",CELL("contents",'C10 Entry Sheet'!$AH$10))</f>
        <v xml:space="preserve"> </v>
      </c>
      <c r="D294" s="153" t="str">
        <f ca="1">IF('C10 Entry Sheet'!$BS309="N"," ","000"&amp;IF(LEN('C10 Entry Sheet'!$C$5)&lt;=6,"000",REPT("0",3-(LEN('C10 Entry Sheet'!$C$5)-6))&amp;LEFT(CELL("contents",'C10 Entry Sheet'!$C$5),LEN('C10 Entry Sheet'!$C$5)-6)))</f>
        <v xml:space="preserve"> </v>
      </c>
      <c r="E294" s="155" t="str">
        <f ca="1">IF('C10 Entry Sheet'!$BS309="N"," ",IF(LEN('C10 Entry Sheet'!$C$5)&lt;=6,CELL("contents",'C10 Entry Sheet'!$C$5),RIGHT(CELL("contents",'C10 Entry Sheet'!$C$5),6)))</f>
        <v xml:space="preserve"> </v>
      </c>
      <c r="F294" s="153" t="str">
        <f>IF('C10 Entry Sheet'!$BS309="N"," ","0")</f>
        <v xml:space="preserve"> </v>
      </c>
      <c r="G294" s="156" t="str">
        <f ca="1">IF('C10 Entry Sheet'!$BS309="N"," ",CELL("contents",'C10 Entry Sheet'!$A309))</f>
        <v xml:space="preserve"> </v>
      </c>
      <c r="H294" s="157" t="str">
        <f ca="1">IF(($G294=" ")," ",VLOOKUP($G294,'C10 Entry Sheet'!$A$16:$K$1015,2,FALSE))</f>
        <v xml:space="preserve"> </v>
      </c>
      <c r="I294" s="157" t="str">
        <f ca="1">IF(($G294=" ")," ",VLOOKUP($G294,'C10 Entry Sheet'!$A$16:$K$1015,3,FALSE))</f>
        <v xml:space="preserve"> </v>
      </c>
      <c r="J294" s="153" t="str">
        <f ca="1">IF('C10 Entry Sheet'!$BS309="N"," ",CELL("contents",'C10 Entry Sheet'!$A309))</f>
        <v xml:space="preserve"> </v>
      </c>
      <c r="K294" s="158" t="str">
        <f ca="1">IF(($G294=" ")," ",VLOOKUP($G294,'C10 Entry Sheet'!$A$16:$K$1015,8,FALSE))</f>
        <v xml:space="preserve"> </v>
      </c>
      <c r="L294" s="110" t="str">
        <f ca="1">IF(($G294=" ")," ",(VLOOKUP($G294,'C10 Entry Sheet'!$A$16:$K$1015,11,FALSE)*100))</f>
        <v xml:space="preserve"> </v>
      </c>
      <c r="M294" s="159" t="str">
        <f ca="1">IF(($G294=" ")," ",VLOOKUP($G294,'C10 Entry Sheet'!$A$16:$K$1015,6,FALSE))</f>
        <v xml:space="preserve"> </v>
      </c>
      <c r="N294" s="159" t="str">
        <f ca="1">IF(($G294=" ")," ",VLOOKUP($G294,'C10 Entry Sheet'!$A$16:$K$1015,5,FALSE))</f>
        <v xml:space="preserve"> </v>
      </c>
    </row>
    <row r="295" spans="1:14">
      <c r="A295" s="153" t="str">
        <f>IF('C10 Entry Sheet'!$BS310="N"," ","R")</f>
        <v xml:space="preserve"> </v>
      </c>
      <c r="B295" s="153" t="str">
        <f>IF('C10 Entry Sheet'!$BS310="N"," ","00000000")</f>
        <v xml:space="preserve"> </v>
      </c>
      <c r="C295" s="154" t="str">
        <f ca="1">IF('C10 Entry Sheet'!$BS310="N"," ",CELL("contents",'C10 Entry Sheet'!$AH$10))</f>
        <v xml:space="preserve"> </v>
      </c>
      <c r="D295" s="153" t="str">
        <f ca="1">IF('C10 Entry Sheet'!$BS310="N"," ","000"&amp;IF(LEN('C10 Entry Sheet'!$C$5)&lt;=6,"000",REPT("0",3-(LEN('C10 Entry Sheet'!$C$5)-6))&amp;LEFT(CELL("contents",'C10 Entry Sheet'!$C$5),LEN('C10 Entry Sheet'!$C$5)-6)))</f>
        <v xml:space="preserve"> </v>
      </c>
      <c r="E295" s="155" t="str">
        <f ca="1">IF('C10 Entry Sheet'!$BS310="N"," ",IF(LEN('C10 Entry Sheet'!$C$5)&lt;=6,CELL("contents",'C10 Entry Sheet'!$C$5),RIGHT(CELL("contents",'C10 Entry Sheet'!$C$5),6)))</f>
        <v xml:space="preserve"> </v>
      </c>
      <c r="F295" s="153" t="str">
        <f>IF('C10 Entry Sheet'!$BS310="N"," ","0")</f>
        <v xml:space="preserve"> </v>
      </c>
      <c r="G295" s="156" t="str">
        <f ca="1">IF('C10 Entry Sheet'!$BS310="N"," ",CELL("contents",'C10 Entry Sheet'!$A310))</f>
        <v xml:space="preserve"> </v>
      </c>
      <c r="H295" s="157" t="str">
        <f ca="1">IF(($G295=" ")," ",VLOOKUP($G295,'C10 Entry Sheet'!$A$16:$K$1015,2,FALSE))</f>
        <v xml:space="preserve"> </v>
      </c>
      <c r="I295" s="157" t="str">
        <f ca="1">IF(($G295=" ")," ",VLOOKUP($G295,'C10 Entry Sheet'!$A$16:$K$1015,3,FALSE))</f>
        <v xml:space="preserve"> </v>
      </c>
      <c r="J295" s="153" t="str">
        <f ca="1">IF('C10 Entry Sheet'!$BS310="N"," ",CELL("contents",'C10 Entry Sheet'!$A310))</f>
        <v xml:space="preserve"> </v>
      </c>
      <c r="K295" s="158" t="str">
        <f ca="1">IF(($G295=" ")," ",VLOOKUP($G295,'C10 Entry Sheet'!$A$16:$K$1015,8,FALSE))</f>
        <v xml:space="preserve"> </v>
      </c>
      <c r="L295" s="110" t="str">
        <f ca="1">IF(($G295=" ")," ",(VLOOKUP($G295,'C10 Entry Sheet'!$A$16:$K$1015,11,FALSE)*100))</f>
        <v xml:space="preserve"> </v>
      </c>
      <c r="M295" s="159" t="str">
        <f ca="1">IF(($G295=" ")," ",VLOOKUP($G295,'C10 Entry Sheet'!$A$16:$K$1015,6,FALSE))</f>
        <v xml:space="preserve"> </v>
      </c>
      <c r="N295" s="159" t="str">
        <f ca="1">IF(($G295=" ")," ",VLOOKUP($G295,'C10 Entry Sheet'!$A$16:$K$1015,5,FALSE))</f>
        <v xml:space="preserve"> </v>
      </c>
    </row>
    <row r="296" spans="1:14">
      <c r="A296" s="153" t="str">
        <f>IF('C10 Entry Sheet'!$BS311="N"," ","R")</f>
        <v xml:space="preserve"> </v>
      </c>
      <c r="B296" s="153" t="str">
        <f>IF('C10 Entry Sheet'!$BS311="N"," ","00000000")</f>
        <v xml:space="preserve"> </v>
      </c>
      <c r="C296" s="154" t="str">
        <f ca="1">IF('C10 Entry Sheet'!$BS311="N"," ",CELL("contents",'C10 Entry Sheet'!$AH$10))</f>
        <v xml:space="preserve"> </v>
      </c>
      <c r="D296" s="153" t="str">
        <f ca="1">IF('C10 Entry Sheet'!$BS311="N"," ","000"&amp;IF(LEN('C10 Entry Sheet'!$C$5)&lt;=6,"000",REPT("0",3-(LEN('C10 Entry Sheet'!$C$5)-6))&amp;LEFT(CELL("contents",'C10 Entry Sheet'!$C$5),LEN('C10 Entry Sheet'!$C$5)-6)))</f>
        <v xml:space="preserve"> </v>
      </c>
      <c r="E296" s="155" t="str">
        <f ca="1">IF('C10 Entry Sheet'!$BS311="N"," ",IF(LEN('C10 Entry Sheet'!$C$5)&lt;=6,CELL("contents",'C10 Entry Sheet'!$C$5),RIGHT(CELL("contents",'C10 Entry Sheet'!$C$5),6)))</f>
        <v xml:space="preserve"> </v>
      </c>
      <c r="F296" s="153" t="str">
        <f>IF('C10 Entry Sheet'!$BS311="N"," ","0")</f>
        <v xml:space="preserve"> </v>
      </c>
      <c r="G296" s="156" t="str">
        <f ca="1">IF('C10 Entry Sheet'!$BS311="N"," ",CELL("contents",'C10 Entry Sheet'!$A311))</f>
        <v xml:space="preserve"> </v>
      </c>
      <c r="H296" s="157" t="str">
        <f ca="1">IF(($G296=" ")," ",VLOOKUP($G296,'C10 Entry Sheet'!$A$16:$K$1015,2,FALSE))</f>
        <v xml:space="preserve"> </v>
      </c>
      <c r="I296" s="157" t="str">
        <f ca="1">IF(($G296=" ")," ",VLOOKUP($G296,'C10 Entry Sheet'!$A$16:$K$1015,3,FALSE))</f>
        <v xml:space="preserve"> </v>
      </c>
      <c r="J296" s="153" t="str">
        <f ca="1">IF('C10 Entry Sheet'!$BS311="N"," ",CELL("contents",'C10 Entry Sheet'!$A311))</f>
        <v xml:space="preserve"> </v>
      </c>
      <c r="K296" s="158" t="str">
        <f ca="1">IF(($G296=" ")," ",VLOOKUP($G296,'C10 Entry Sheet'!$A$16:$K$1015,8,FALSE))</f>
        <v xml:space="preserve"> </v>
      </c>
      <c r="L296" s="110" t="str">
        <f ca="1">IF(($G296=" ")," ",(VLOOKUP($G296,'C10 Entry Sheet'!$A$16:$K$1015,11,FALSE)*100))</f>
        <v xml:space="preserve"> </v>
      </c>
      <c r="M296" s="159" t="str">
        <f ca="1">IF(($G296=" ")," ",VLOOKUP($G296,'C10 Entry Sheet'!$A$16:$K$1015,6,FALSE))</f>
        <v xml:space="preserve"> </v>
      </c>
      <c r="N296" s="159" t="str">
        <f ca="1">IF(($G296=" ")," ",VLOOKUP($G296,'C10 Entry Sheet'!$A$16:$K$1015,5,FALSE))</f>
        <v xml:space="preserve"> </v>
      </c>
    </row>
    <row r="297" spans="1:14">
      <c r="A297" s="153" t="str">
        <f>IF('C10 Entry Sheet'!$BS312="N"," ","R")</f>
        <v xml:space="preserve"> </v>
      </c>
      <c r="B297" s="153" t="str">
        <f>IF('C10 Entry Sheet'!$BS312="N"," ","00000000")</f>
        <v xml:space="preserve"> </v>
      </c>
      <c r="C297" s="154" t="str">
        <f ca="1">IF('C10 Entry Sheet'!$BS312="N"," ",CELL("contents",'C10 Entry Sheet'!$AH$10))</f>
        <v xml:space="preserve"> </v>
      </c>
      <c r="D297" s="153" t="str">
        <f ca="1">IF('C10 Entry Sheet'!$BS312="N"," ","000"&amp;IF(LEN('C10 Entry Sheet'!$C$5)&lt;=6,"000",REPT("0",3-(LEN('C10 Entry Sheet'!$C$5)-6))&amp;LEFT(CELL("contents",'C10 Entry Sheet'!$C$5),LEN('C10 Entry Sheet'!$C$5)-6)))</f>
        <v xml:space="preserve"> </v>
      </c>
      <c r="E297" s="155" t="str">
        <f ca="1">IF('C10 Entry Sheet'!$BS312="N"," ",IF(LEN('C10 Entry Sheet'!$C$5)&lt;=6,CELL("contents",'C10 Entry Sheet'!$C$5),RIGHT(CELL("contents",'C10 Entry Sheet'!$C$5),6)))</f>
        <v xml:space="preserve"> </v>
      </c>
      <c r="F297" s="153" t="str">
        <f>IF('C10 Entry Sheet'!$BS312="N"," ","0")</f>
        <v xml:space="preserve"> </v>
      </c>
      <c r="G297" s="156" t="str">
        <f ca="1">IF('C10 Entry Sheet'!$BS312="N"," ",CELL("contents",'C10 Entry Sheet'!$A312))</f>
        <v xml:space="preserve"> </v>
      </c>
      <c r="H297" s="157" t="str">
        <f ca="1">IF(($G297=" ")," ",VLOOKUP($G297,'C10 Entry Sheet'!$A$16:$K$1015,2,FALSE))</f>
        <v xml:space="preserve"> </v>
      </c>
      <c r="I297" s="157" t="str">
        <f ca="1">IF(($G297=" ")," ",VLOOKUP($G297,'C10 Entry Sheet'!$A$16:$K$1015,3,FALSE))</f>
        <v xml:space="preserve"> </v>
      </c>
      <c r="J297" s="153" t="str">
        <f ca="1">IF('C10 Entry Sheet'!$BS312="N"," ",CELL("contents",'C10 Entry Sheet'!$A312))</f>
        <v xml:space="preserve"> </v>
      </c>
      <c r="K297" s="158" t="str">
        <f ca="1">IF(($G297=" ")," ",VLOOKUP($G297,'C10 Entry Sheet'!$A$16:$K$1015,8,FALSE))</f>
        <v xml:space="preserve"> </v>
      </c>
      <c r="L297" s="110" t="str">
        <f ca="1">IF(($G297=" ")," ",(VLOOKUP($G297,'C10 Entry Sheet'!$A$16:$K$1015,11,FALSE)*100))</f>
        <v xml:space="preserve"> </v>
      </c>
      <c r="M297" s="159" t="str">
        <f ca="1">IF(($G297=" ")," ",VLOOKUP($G297,'C10 Entry Sheet'!$A$16:$K$1015,6,FALSE))</f>
        <v xml:space="preserve"> </v>
      </c>
      <c r="N297" s="159" t="str">
        <f ca="1">IF(($G297=" ")," ",VLOOKUP($G297,'C10 Entry Sheet'!$A$16:$K$1015,5,FALSE))</f>
        <v xml:space="preserve"> </v>
      </c>
    </row>
    <row r="298" spans="1:14">
      <c r="A298" s="153" t="str">
        <f>IF('C10 Entry Sheet'!$BS313="N"," ","R")</f>
        <v xml:space="preserve"> </v>
      </c>
      <c r="B298" s="153" t="str">
        <f>IF('C10 Entry Sheet'!$BS313="N"," ","00000000")</f>
        <v xml:space="preserve"> </v>
      </c>
      <c r="C298" s="154" t="str">
        <f ca="1">IF('C10 Entry Sheet'!$BS313="N"," ",CELL("contents",'C10 Entry Sheet'!$AH$10))</f>
        <v xml:space="preserve"> </v>
      </c>
      <c r="D298" s="153" t="str">
        <f ca="1">IF('C10 Entry Sheet'!$BS313="N"," ","000"&amp;IF(LEN('C10 Entry Sheet'!$C$5)&lt;=6,"000",REPT("0",3-(LEN('C10 Entry Sheet'!$C$5)-6))&amp;LEFT(CELL("contents",'C10 Entry Sheet'!$C$5),LEN('C10 Entry Sheet'!$C$5)-6)))</f>
        <v xml:space="preserve"> </v>
      </c>
      <c r="E298" s="155" t="str">
        <f ca="1">IF('C10 Entry Sheet'!$BS313="N"," ",IF(LEN('C10 Entry Sheet'!$C$5)&lt;=6,CELL("contents",'C10 Entry Sheet'!$C$5),RIGHT(CELL("contents",'C10 Entry Sheet'!$C$5),6)))</f>
        <v xml:space="preserve"> </v>
      </c>
      <c r="F298" s="153" t="str">
        <f>IF('C10 Entry Sheet'!$BS313="N"," ","0")</f>
        <v xml:space="preserve"> </v>
      </c>
      <c r="G298" s="156" t="str">
        <f ca="1">IF('C10 Entry Sheet'!$BS313="N"," ",CELL("contents",'C10 Entry Sheet'!$A313))</f>
        <v xml:space="preserve"> </v>
      </c>
      <c r="H298" s="157" t="str">
        <f ca="1">IF(($G298=" ")," ",VLOOKUP($G298,'C10 Entry Sheet'!$A$16:$K$1015,2,FALSE))</f>
        <v xml:space="preserve"> </v>
      </c>
      <c r="I298" s="157" t="str">
        <f ca="1">IF(($G298=" ")," ",VLOOKUP($G298,'C10 Entry Sheet'!$A$16:$K$1015,3,FALSE))</f>
        <v xml:space="preserve"> </v>
      </c>
      <c r="J298" s="153" t="str">
        <f ca="1">IF('C10 Entry Sheet'!$BS313="N"," ",CELL("contents",'C10 Entry Sheet'!$A313))</f>
        <v xml:space="preserve"> </v>
      </c>
      <c r="K298" s="158" t="str">
        <f ca="1">IF(($G298=" ")," ",VLOOKUP($G298,'C10 Entry Sheet'!$A$16:$K$1015,8,FALSE))</f>
        <v xml:space="preserve"> </v>
      </c>
      <c r="L298" s="110" t="str">
        <f ca="1">IF(($G298=" ")," ",(VLOOKUP($G298,'C10 Entry Sheet'!$A$16:$K$1015,11,FALSE)*100))</f>
        <v xml:space="preserve"> </v>
      </c>
      <c r="M298" s="159" t="str">
        <f ca="1">IF(($G298=" ")," ",VLOOKUP($G298,'C10 Entry Sheet'!$A$16:$K$1015,6,FALSE))</f>
        <v xml:space="preserve"> </v>
      </c>
      <c r="N298" s="159" t="str">
        <f ca="1">IF(($G298=" ")," ",VLOOKUP($G298,'C10 Entry Sheet'!$A$16:$K$1015,5,FALSE))</f>
        <v xml:space="preserve"> </v>
      </c>
    </row>
    <row r="299" spans="1:14">
      <c r="A299" s="153" t="str">
        <f>IF('C10 Entry Sheet'!$BS314="N"," ","R")</f>
        <v xml:space="preserve"> </v>
      </c>
      <c r="B299" s="153" t="str">
        <f>IF('C10 Entry Sheet'!$BS314="N"," ","00000000")</f>
        <v xml:space="preserve"> </v>
      </c>
      <c r="C299" s="154" t="str">
        <f ca="1">IF('C10 Entry Sheet'!$BS314="N"," ",CELL("contents",'C10 Entry Sheet'!$AH$10))</f>
        <v xml:space="preserve"> </v>
      </c>
      <c r="D299" s="153" t="str">
        <f ca="1">IF('C10 Entry Sheet'!$BS314="N"," ","000"&amp;IF(LEN('C10 Entry Sheet'!$C$5)&lt;=6,"000",REPT("0",3-(LEN('C10 Entry Sheet'!$C$5)-6))&amp;LEFT(CELL("contents",'C10 Entry Sheet'!$C$5),LEN('C10 Entry Sheet'!$C$5)-6)))</f>
        <v xml:space="preserve"> </v>
      </c>
      <c r="E299" s="155" t="str">
        <f ca="1">IF('C10 Entry Sheet'!$BS314="N"," ",IF(LEN('C10 Entry Sheet'!$C$5)&lt;=6,CELL("contents",'C10 Entry Sheet'!$C$5),RIGHT(CELL("contents",'C10 Entry Sheet'!$C$5),6)))</f>
        <v xml:space="preserve"> </v>
      </c>
      <c r="F299" s="153" t="str">
        <f>IF('C10 Entry Sheet'!$BS314="N"," ","0")</f>
        <v xml:space="preserve"> </v>
      </c>
      <c r="G299" s="156" t="str">
        <f ca="1">IF('C10 Entry Sheet'!$BS314="N"," ",CELL("contents",'C10 Entry Sheet'!$A314))</f>
        <v xml:space="preserve"> </v>
      </c>
      <c r="H299" s="157" t="str">
        <f ca="1">IF(($G299=" ")," ",VLOOKUP($G299,'C10 Entry Sheet'!$A$16:$K$1015,2,FALSE))</f>
        <v xml:space="preserve"> </v>
      </c>
      <c r="I299" s="157" t="str">
        <f ca="1">IF(($G299=" ")," ",VLOOKUP($G299,'C10 Entry Sheet'!$A$16:$K$1015,3,FALSE))</f>
        <v xml:space="preserve"> </v>
      </c>
      <c r="J299" s="153" t="str">
        <f ca="1">IF('C10 Entry Sheet'!$BS314="N"," ",CELL("contents",'C10 Entry Sheet'!$A314))</f>
        <v xml:space="preserve"> </v>
      </c>
      <c r="K299" s="158" t="str">
        <f ca="1">IF(($G299=" ")," ",VLOOKUP($G299,'C10 Entry Sheet'!$A$16:$K$1015,8,FALSE))</f>
        <v xml:space="preserve"> </v>
      </c>
      <c r="L299" s="110" t="str">
        <f ca="1">IF(($G299=" ")," ",(VLOOKUP($G299,'C10 Entry Sheet'!$A$16:$K$1015,11,FALSE)*100))</f>
        <v xml:space="preserve"> </v>
      </c>
      <c r="M299" s="159" t="str">
        <f ca="1">IF(($G299=" ")," ",VLOOKUP($G299,'C10 Entry Sheet'!$A$16:$K$1015,6,FALSE))</f>
        <v xml:space="preserve"> </v>
      </c>
      <c r="N299" s="159" t="str">
        <f ca="1">IF(($G299=" ")," ",VLOOKUP($G299,'C10 Entry Sheet'!$A$16:$K$1015,5,FALSE))</f>
        <v xml:space="preserve"> </v>
      </c>
    </row>
    <row r="300" spans="1:14">
      <c r="A300" s="153" t="str">
        <f>IF('C10 Entry Sheet'!$BS315="N"," ","R")</f>
        <v xml:space="preserve"> </v>
      </c>
      <c r="B300" s="153" t="str">
        <f>IF('C10 Entry Sheet'!$BS315="N"," ","00000000")</f>
        <v xml:space="preserve"> </v>
      </c>
      <c r="C300" s="154" t="str">
        <f ca="1">IF('C10 Entry Sheet'!$BS315="N"," ",CELL("contents",'C10 Entry Sheet'!$AH$10))</f>
        <v xml:space="preserve"> </v>
      </c>
      <c r="D300" s="153" t="str">
        <f ca="1">IF('C10 Entry Sheet'!$BS315="N"," ","000"&amp;IF(LEN('C10 Entry Sheet'!$C$5)&lt;=6,"000",REPT("0",3-(LEN('C10 Entry Sheet'!$C$5)-6))&amp;LEFT(CELL("contents",'C10 Entry Sheet'!$C$5),LEN('C10 Entry Sheet'!$C$5)-6)))</f>
        <v xml:space="preserve"> </v>
      </c>
      <c r="E300" s="155" t="str">
        <f ca="1">IF('C10 Entry Sheet'!$BS315="N"," ",IF(LEN('C10 Entry Sheet'!$C$5)&lt;=6,CELL("contents",'C10 Entry Sheet'!$C$5),RIGHT(CELL("contents",'C10 Entry Sheet'!$C$5),6)))</f>
        <v xml:space="preserve"> </v>
      </c>
      <c r="F300" s="153" t="str">
        <f>IF('C10 Entry Sheet'!$BS315="N"," ","0")</f>
        <v xml:space="preserve"> </v>
      </c>
      <c r="G300" s="156" t="str">
        <f ca="1">IF('C10 Entry Sheet'!$BS315="N"," ",CELL("contents",'C10 Entry Sheet'!$A315))</f>
        <v xml:space="preserve"> </v>
      </c>
      <c r="H300" s="157" t="str">
        <f ca="1">IF(($G300=" ")," ",VLOOKUP($G300,'C10 Entry Sheet'!$A$16:$K$1015,2,FALSE))</f>
        <v xml:space="preserve"> </v>
      </c>
      <c r="I300" s="157" t="str">
        <f ca="1">IF(($G300=" ")," ",VLOOKUP($G300,'C10 Entry Sheet'!$A$16:$K$1015,3,FALSE))</f>
        <v xml:space="preserve"> </v>
      </c>
      <c r="J300" s="153" t="str">
        <f ca="1">IF('C10 Entry Sheet'!$BS315="N"," ",CELL("contents",'C10 Entry Sheet'!$A315))</f>
        <v xml:space="preserve"> </v>
      </c>
      <c r="K300" s="158" t="str">
        <f ca="1">IF(($G300=" ")," ",VLOOKUP($G300,'C10 Entry Sheet'!$A$16:$K$1015,8,FALSE))</f>
        <v xml:space="preserve"> </v>
      </c>
      <c r="L300" s="110" t="str">
        <f ca="1">IF(($G300=" ")," ",(VLOOKUP($G300,'C10 Entry Sheet'!$A$16:$K$1015,11,FALSE)*100))</f>
        <v xml:space="preserve"> </v>
      </c>
      <c r="M300" s="159" t="str">
        <f ca="1">IF(($G300=" ")," ",VLOOKUP($G300,'C10 Entry Sheet'!$A$16:$K$1015,6,FALSE))</f>
        <v xml:space="preserve"> </v>
      </c>
      <c r="N300" s="159" t="str">
        <f ca="1">IF(($G300=" ")," ",VLOOKUP($G300,'C10 Entry Sheet'!$A$16:$K$1015,5,FALSE))</f>
        <v xml:space="preserve"> </v>
      </c>
    </row>
    <row r="301" spans="1:14">
      <c r="A301" s="153" t="str">
        <f>IF('C10 Entry Sheet'!$BS316="N"," ","R")</f>
        <v xml:space="preserve"> </v>
      </c>
      <c r="B301" s="153" t="str">
        <f>IF('C10 Entry Sheet'!$BS316="N"," ","00000000")</f>
        <v xml:space="preserve"> </v>
      </c>
      <c r="C301" s="154" t="str">
        <f ca="1">IF('C10 Entry Sheet'!$BS316="N"," ",CELL("contents",'C10 Entry Sheet'!$AH$10))</f>
        <v xml:space="preserve"> </v>
      </c>
      <c r="D301" s="153" t="str">
        <f ca="1">IF('C10 Entry Sheet'!$BS316="N"," ","000"&amp;IF(LEN('C10 Entry Sheet'!$C$5)&lt;=6,"000",REPT("0",3-(LEN('C10 Entry Sheet'!$C$5)-6))&amp;LEFT(CELL("contents",'C10 Entry Sheet'!$C$5),LEN('C10 Entry Sheet'!$C$5)-6)))</f>
        <v xml:space="preserve"> </v>
      </c>
      <c r="E301" s="155" t="str">
        <f ca="1">IF('C10 Entry Sheet'!$BS316="N"," ",IF(LEN('C10 Entry Sheet'!$C$5)&lt;=6,CELL("contents",'C10 Entry Sheet'!$C$5),RIGHT(CELL("contents",'C10 Entry Sheet'!$C$5),6)))</f>
        <v xml:space="preserve"> </v>
      </c>
      <c r="F301" s="153" t="str">
        <f>IF('C10 Entry Sheet'!$BS316="N"," ","0")</f>
        <v xml:space="preserve"> </v>
      </c>
      <c r="G301" s="156" t="str">
        <f ca="1">IF('C10 Entry Sheet'!$BS316="N"," ",CELL("contents",'C10 Entry Sheet'!$A316))</f>
        <v xml:space="preserve"> </v>
      </c>
      <c r="H301" s="157" t="str">
        <f ca="1">IF(($G301=" ")," ",VLOOKUP($G301,'C10 Entry Sheet'!$A$16:$K$1015,2,FALSE))</f>
        <v xml:space="preserve"> </v>
      </c>
      <c r="I301" s="157" t="str">
        <f ca="1">IF(($G301=" ")," ",VLOOKUP($G301,'C10 Entry Sheet'!$A$16:$K$1015,3,FALSE))</f>
        <v xml:space="preserve"> </v>
      </c>
      <c r="J301" s="153" t="str">
        <f ca="1">IF('C10 Entry Sheet'!$BS316="N"," ",CELL("contents",'C10 Entry Sheet'!$A316))</f>
        <v xml:space="preserve"> </v>
      </c>
      <c r="K301" s="158" t="str">
        <f ca="1">IF(($G301=" ")," ",VLOOKUP($G301,'C10 Entry Sheet'!$A$16:$K$1015,8,FALSE))</f>
        <v xml:space="preserve"> </v>
      </c>
      <c r="L301" s="110" t="str">
        <f ca="1">IF(($G301=" ")," ",(VLOOKUP($G301,'C10 Entry Sheet'!$A$16:$K$1015,11,FALSE)*100))</f>
        <v xml:space="preserve"> </v>
      </c>
      <c r="M301" s="159" t="str">
        <f ca="1">IF(($G301=" ")," ",VLOOKUP($G301,'C10 Entry Sheet'!$A$16:$K$1015,6,FALSE))</f>
        <v xml:space="preserve"> </v>
      </c>
      <c r="N301" s="159" t="str">
        <f ca="1">IF(($G301=" ")," ",VLOOKUP($G301,'C10 Entry Sheet'!$A$16:$K$1015,5,FALSE))</f>
        <v xml:space="preserve"> </v>
      </c>
    </row>
    <row r="302" spans="1:14">
      <c r="A302" s="153" t="str">
        <f>IF('C10 Entry Sheet'!$BS317="N"," ","R")</f>
        <v xml:space="preserve"> </v>
      </c>
      <c r="B302" s="153" t="str">
        <f>IF('C10 Entry Sheet'!$BS317="N"," ","00000000")</f>
        <v xml:space="preserve"> </v>
      </c>
      <c r="C302" s="154" t="str">
        <f ca="1">IF('C10 Entry Sheet'!$BS317="N"," ",CELL("contents",'C10 Entry Sheet'!$AH$10))</f>
        <v xml:space="preserve"> </v>
      </c>
      <c r="D302" s="153" t="str">
        <f ca="1">IF('C10 Entry Sheet'!$BS317="N"," ","000"&amp;IF(LEN('C10 Entry Sheet'!$C$5)&lt;=6,"000",REPT("0",3-(LEN('C10 Entry Sheet'!$C$5)-6))&amp;LEFT(CELL("contents",'C10 Entry Sheet'!$C$5),LEN('C10 Entry Sheet'!$C$5)-6)))</f>
        <v xml:space="preserve"> </v>
      </c>
      <c r="E302" s="155" t="str">
        <f ca="1">IF('C10 Entry Sheet'!$BS317="N"," ",IF(LEN('C10 Entry Sheet'!$C$5)&lt;=6,CELL("contents",'C10 Entry Sheet'!$C$5),RIGHT(CELL("contents",'C10 Entry Sheet'!$C$5),6)))</f>
        <v xml:space="preserve"> </v>
      </c>
      <c r="F302" s="153" t="str">
        <f>IF('C10 Entry Sheet'!$BS317="N"," ","0")</f>
        <v xml:space="preserve"> </v>
      </c>
      <c r="G302" s="156" t="str">
        <f ca="1">IF('C10 Entry Sheet'!$BS317="N"," ",CELL("contents",'C10 Entry Sheet'!$A317))</f>
        <v xml:space="preserve"> </v>
      </c>
      <c r="H302" s="157" t="str">
        <f ca="1">IF(($G302=" ")," ",VLOOKUP($G302,'C10 Entry Sheet'!$A$16:$K$1015,2,FALSE))</f>
        <v xml:space="preserve"> </v>
      </c>
      <c r="I302" s="157" t="str">
        <f ca="1">IF(($G302=" ")," ",VLOOKUP($G302,'C10 Entry Sheet'!$A$16:$K$1015,3,FALSE))</f>
        <v xml:space="preserve"> </v>
      </c>
      <c r="J302" s="153" t="str">
        <f ca="1">IF('C10 Entry Sheet'!$BS317="N"," ",CELL("contents",'C10 Entry Sheet'!$A317))</f>
        <v xml:space="preserve"> </v>
      </c>
      <c r="K302" s="158" t="str">
        <f ca="1">IF(($G302=" ")," ",VLOOKUP($G302,'C10 Entry Sheet'!$A$16:$K$1015,8,FALSE))</f>
        <v xml:space="preserve"> </v>
      </c>
      <c r="L302" s="110" t="str">
        <f ca="1">IF(($G302=" ")," ",(VLOOKUP($G302,'C10 Entry Sheet'!$A$16:$K$1015,11,FALSE)*100))</f>
        <v xml:space="preserve"> </v>
      </c>
      <c r="M302" s="159" t="str">
        <f ca="1">IF(($G302=" ")," ",VLOOKUP($G302,'C10 Entry Sheet'!$A$16:$K$1015,6,FALSE))</f>
        <v xml:space="preserve"> </v>
      </c>
      <c r="N302" s="159" t="str">
        <f ca="1">IF(($G302=" ")," ",VLOOKUP($G302,'C10 Entry Sheet'!$A$16:$K$1015,5,FALSE))</f>
        <v xml:space="preserve"> </v>
      </c>
    </row>
    <row r="303" spans="1:14">
      <c r="A303" s="153" t="str">
        <f>IF('C10 Entry Sheet'!$BS318="N"," ","R")</f>
        <v xml:space="preserve"> </v>
      </c>
      <c r="B303" s="153" t="str">
        <f>IF('C10 Entry Sheet'!$BS318="N"," ","00000000")</f>
        <v xml:space="preserve"> </v>
      </c>
      <c r="C303" s="154" t="str">
        <f ca="1">IF('C10 Entry Sheet'!$BS318="N"," ",CELL("contents",'C10 Entry Sheet'!$AH$10))</f>
        <v xml:space="preserve"> </v>
      </c>
      <c r="D303" s="153" t="str">
        <f ca="1">IF('C10 Entry Sheet'!$BS318="N"," ","000"&amp;IF(LEN('C10 Entry Sheet'!$C$5)&lt;=6,"000",REPT("0",3-(LEN('C10 Entry Sheet'!$C$5)-6))&amp;LEFT(CELL("contents",'C10 Entry Sheet'!$C$5),LEN('C10 Entry Sheet'!$C$5)-6)))</f>
        <v xml:space="preserve"> </v>
      </c>
      <c r="E303" s="155" t="str">
        <f ca="1">IF('C10 Entry Sheet'!$BS318="N"," ",IF(LEN('C10 Entry Sheet'!$C$5)&lt;=6,CELL("contents",'C10 Entry Sheet'!$C$5),RIGHT(CELL("contents",'C10 Entry Sheet'!$C$5),6)))</f>
        <v xml:space="preserve"> </v>
      </c>
      <c r="F303" s="153" t="str">
        <f>IF('C10 Entry Sheet'!$BS318="N"," ","0")</f>
        <v xml:space="preserve"> </v>
      </c>
      <c r="G303" s="156" t="str">
        <f ca="1">IF('C10 Entry Sheet'!$BS318="N"," ",CELL("contents",'C10 Entry Sheet'!$A318))</f>
        <v xml:space="preserve"> </v>
      </c>
      <c r="H303" s="157" t="str">
        <f ca="1">IF(($G303=" ")," ",VLOOKUP($G303,'C10 Entry Sheet'!$A$16:$K$1015,2,FALSE))</f>
        <v xml:space="preserve"> </v>
      </c>
      <c r="I303" s="157" t="str">
        <f ca="1">IF(($G303=" ")," ",VLOOKUP($G303,'C10 Entry Sheet'!$A$16:$K$1015,3,FALSE))</f>
        <v xml:space="preserve"> </v>
      </c>
      <c r="J303" s="153" t="str">
        <f ca="1">IF('C10 Entry Sheet'!$BS318="N"," ",CELL("contents",'C10 Entry Sheet'!$A318))</f>
        <v xml:space="preserve"> </v>
      </c>
      <c r="K303" s="158" t="str">
        <f ca="1">IF(($G303=" ")," ",VLOOKUP($G303,'C10 Entry Sheet'!$A$16:$K$1015,8,FALSE))</f>
        <v xml:space="preserve"> </v>
      </c>
      <c r="L303" s="110" t="str">
        <f ca="1">IF(($G303=" ")," ",(VLOOKUP($G303,'C10 Entry Sheet'!$A$16:$K$1015,11,FALSE)*100))</f>
        <v xml:space="preserve"> </v>
      </c>
      <c r="M303" s="159" t="str">
        <f ca="1">IF(($G303=" ")," ",VLOOKUP($G303,'C10 Entry Sheet'!$A$16:$K$1015,6,FALSE))</f>
        <v xml:space="preserve"> </v>
      </c>
      <c r="N303" s="159" t="str">
        <f ca="1">IF(($G303=" ")," ",VLOOKUP($G303,'C10 Entry Sheet'!$A$16:$K$1015,5,FALSE))</f>
        <v xml:space="preserve"> </v>
      </c>
    </row>
    <row r="304" spans="1:14">
      <c r="A304" s="153" t="str">
        <f>IF('C10 Entry Sheet'!$BS319="N"," ","R")</f>
        <v xml:space="preserve"> </v>
      </c>
      <c r="B304" s="153" t="str">
        <f>IF('C10 Entry Sheet'!$BS319="N"," ","00000000")</f>
        <v xml:space="preserve"> </v>
      </c>
      <c r="C304" s="154" t="str">
        <f ca="1">IF('C10 Entry Sheet'!$BS319="N"," ",CELL("contents",'C10 Entry Sheet'!$AH$10))</f>
        <v xml:space="preserve"> </v>
      </c>
      <c r="D304" s="153" t="str">
        <f ca="1">IF('C10 Entry Sheet'!$BS319="N"," ","000"&amp;IF(LEN('C10 Entry Sheet'!$C$5)&lt;=6,"000",REPT("0",3-(LEN('C10 Entry Sheet'!$C$5)-6))&amp;LEFT(CELL("contents",'C10 Entry Sheet'!$C$5),LEN('C10 Entry Sheet'!$C$5)-6)))</f>
        <v xml:space="preserve"> </v>
      </c>
      <c r="E304" s="155" t="str">
        <f ca="1">IF('C10 Entry Sheet'!$BS319="N"," ",IF(LEN('C10 Entry Sheet'!$C$5)&lt;=6,CELL("contents",'C10 Entry Sheet'!$C$5),RIGHT(CELL("contents",'C10 Entry Sheet'!$C$5),6)))</f>
        <v xml:space="preserve"> </v>
      </c>
      <c r="F304" s="153" t="str">
        <f>IF('C10 Entry Sheet'!$BS319="N"," ","0")</f>
        <v xml:space="preserve"> </v>
      </c>
      <c r="G304" s="156" t="str">
        <f ca="1">IF('C10 Entry Sheet'!$BS319="N"," ",CELL("contents",'C10 Entry Sheet'!$A319))</f>
        <v xml:space="preserve"> </v>
      </c>
      <c r="H304" s="157" t="str">
        <f ca="1">IF(($G304=" ")," ",VLOOKUP($G304,'C10 Entry Sheet'!$A$16:$K$1015,2,FALSE))</f>
        <v xml:space="preserve"> </v>
      </c>
      <c r="I304" s="157" t="str">
        <f ca="1">IF(($G304=" ")," ",VLOOKUP($G304,'C10 Entry Sheet'!$A$16:$K$1015,3,FALSE))</f>
        <v xml:space="preserve"> </v>
      </c>
      <c r="J304" s="153" t="str">
        <f ca="1">IF('C10 Entry Sheet'!$BS319="N"," ",CELL("contents",'C10 Entry Sheet'!$A319))</f>
        <v xml:space="preserve"> </v>
      </c>
      <c r="K304" s="158" t="str">
        <f ca="1">IF(($G304=" ")," ",VLOOKUP($G304,'C10 Entry Sheet'!$A$16:$K$1015,8,FALSE))</f>
        <v xml:space="preserve"> </v>
      </c>
      <c r="L304" s="110" t="str">
        <f ca="1">IF(($G304=" ")," ",(VLOOKUP($G304,'C10 Entry Sheet'!$A$16:$K$1015,11,FALSE)*100))</f>
        <v xml:space="preserve"> </v>
      </c>
      <c r="M304" s="159" t="str">
        <f ca="1">IF(($G304=" ")," ",VLOOKUP($G304,'C10 Entry Sheet'!$A$16:$K$1015,6,FALSE))</f>
        <v xml:space="preserve"> </v>
      </c>
      <c r="N304" s="159" t="str">
        <f ca="1">IF(($G304=" ")," ",VLOOKUP($G304,'C10 Entry Sheet'!$A$16:$K$1015,5,FALSE))</f>
        <v xml:space="preserve"> </v>
      </c>
    </row>
    <row r="305" spans="1:14">
      <c r="A305" s="153" t="str">
        <f>IF('C10 Entry Sheet'!$BS320="N"," ","R")</f>
        <v xml:space="preserve"> </v>
      </c>
      <c r="B305" s="153" t="str">
        <f>IF('C10 Entry Sheet'!$BS320="N"," ","00000000")</f>
        <v xml:space="preserve"> </v>
      </c>
      <c r="C305" s="154" t="str">
        <f ca="1">IF('C10 Entry Sheet'!$BS320="N"," ",CELL("contents",'C10 Entry Sheet'!$AH$10))</f>
        <v xml:space="preserve"> </v>
      </c>
      <c r="D305" s="153" t="str">
        <f ca="1">IF('C10 Entry Sheet'!$BS320="N"," ","000"&amp;IF(LEN('C10 Entry Sheet'!$C$5)&lt;=6,"000",REPT("0",3-(LEN('C10 Entry Sheet'!$C$5)-6))&amp;LEFT(CELL("contents",'C10 Entry Sheet'!$C$5),LEN('C10 Entry Sheet'!$C$5)-6)))</f>
        <v xml:space="preserve"> </v>
      </c>
      <c r="E305" s="155" t="str">
        <f ca="1">IF('C10 Entry Sheet'!$BS320="N"," ",IF(LEN('C10 Entry Sheet'!$C$5)&lt;=6,CELL("contents",'C10 Entry Sheet'!$C$5),RIGHT(CELL("contents",'C10 Entry Sheet'!$C$5),6)))</f>
        <v xml:space="preserve"> </v>
      </c>
      <c r="F305" s="153" t="str">
        <f>IF('C10 Entry Sheet'!$BS320="N"," ","0")</f>
        <v xml:space="preserve"> </v>
      </c>
      <c r="G305" s="156" t="str">
        <f ca="1">IF('C10 Entry Sheet'!$BS320="N"," ",CELL("contents",'C10 Entry Sheet'!$A320))</f>
        <v xml:space="preserve"> </v>
      </c>
      <c r="H305" s="157" t="str">
        <f ca="1">IF(($G305=" ")," ",VLOOKUP($G305,'C10 Entry Sheet'!$A$16:$K$1015,2,FALSE))</f>
        <v xml:space="preserve"> </v>
      </c>
      <c r="I305" s="157" t="str">
        <f ca="1">IF(($G305=" ")," ",VLOOKUP($G305,'C10 Entry Sheet'!$A$16:$K$1015,3,FALSE))</f>
        <v xml:space="preserve"> </v>
      </c>
      <c r="J305" s="153" t="str">
        <f ca="1">IF('C10 Entry Sheet'!$BS320="N"," ",CELL("contents",'C10 Entry Sheet'!$A320))</f>
        <v xml:space="preserve"> </v>
      </c>
      <c r="K305" s="158" t="str">
        <f ca="1">IF(($G305=" ")," ",VLOOKUP($G305,'C10 Entry Sheet'!$A$16:$K$1015,8,FALSE))</f>
        <v xml:space="preserve"> </v>
      </c>
      <c r="L305" s="110" t="str">
        <f ca="1">IF(($G305=" ")," ",(VLOOKUP($G305,'C10 Entry Sheet'!$A$16:$K$1015,11,FALSE)*100))</f>
        <v xml:space="preserve"> </v>
      </c>
      <c r="M305" s="159" t="str">
        <f ca="1">IF(($G305=" ")," ",VLOOKUP($G305,'C10 Entry Sheet'!$A$16:$K$1015,6,FALSE))</f>
        <v xml:space="preserve"> </v>
      </c>
      <c r="N305" s="159" t="str">
        <f ca="1">IF(($G305=" ")," ",VLOOKUP($G305,'C10 Entry Sheet'!$A$16:$K$1015,5,FALSE))</f>
        <v xml:space="preserve"> </v>
      </c>
    </row>
    <row r="306" spans="1:14">
      <c r="A306" s="153" t="str">
        <f>IF('C10 Entry Sheet'!$BS321="N"," ","R")</f>
        <v xml:space="preserve"> </v>
      </c>
      <c r="B306" s="153" t="str">
        <f>IF('C10 Entry Sheet'!$BS321="N"," ","00000000")</f>
        <v xml:space="preserve"> </v>
      </c>
      <c r="C306" s="154" t="str">
        <f ca="1">IF('C10 Entry Sheet'!$BS321="N"," ",CELL("contents",'C10 Entry Sheet'!$AH$10))</f>
        <v xml:space="preserve"> </v>
      </c>
      <c r="D306" s="153" t="str">
        <f ca="1">IF('C10 Entry Sheet'!$BS321="N"," ","000"&amp;IF(LEN('C10 Entry Sheet'!$C$5)&lt;=6,"000",REPT("0",3-(LEN('C10 Entry Sheet'!$C$5)-6))&amp;LEFT(CELL("contents",'C10 Entry Sheet'!$C$5),LEN('C10 Entry Sheet'!$C$5)-6)))</f>
        <v xml:space="preserve"> </v>
      </c>
      <c r="E306" s="155" t="str">
        <f ca="1">IF('C10 Entry Sheet'!$BS321="N"," ",IF(LEN('C10 Entry Sheet'!$C$5)&lt;=6,CELL("contents",'C10 Entry Sheet'!$C$5),RIGHT(CELL("contents",'C10 Entry Sheet'!$C$5),6)))</f>
        <v xml:space="preserve"> </v>
      </c>
      <c r="F306" s="153" t="str">
        <f>IF('C10 Entry Sheet'!$BS321="N"," ","0")</f>
        <v xml:space="preserve"> </v>
      </c>
      <c r="G306" s="156" t="str">
        <f ca="1">IF('C10 Entry Sheet'!$BS321="N"," ",CELL("contents",'C10 Entry Sheet'!$A321))</f>
        <v xml:space="preserve"> </v>
      </c>
      <c r="H306" s="157" t="str">
        <f ca="1">IF(($G306=" ")," ",VLOOKUP($G306,'C10 Entry Sheet'!$A$16:$K$1015,2,FALSE))</f>
        <v xml:space="preserve"> </v>
      </c>
      <c r="I306" s="157" t="str">
        <f ca="1">IF(($G306=" ")," ",VLOOKUP($G306,'C10 Entry Sheet'!$A$16:$K$1015,3,FALSE))</f>
        <v xml:space="preserve"> </v>
      </c>
      <c r="J306" s="153" t="str">
        <f ca="1">IF('C10 Entry Sheet'!$BS321="N"," ",CELL("contents",'C10 Entry Sheet'!$A321))</f>
        <v xml:space="preserve"> </v>
      </c>
      <c r="K306" s="158" t="str">
        <f ca="1">IF(($G306=" ")," ",VLOOKUP($G306,'C10 Entry Sheet'!$A$16:$K$1015,8,FALSE))</f>
        <v xml:space="preserve"> </v>
      </c>
      <c r="L306" s="110" t="str">
        <f ca="1">IF(($G306=" ")," ",(VLOOKUP($G306,'C10 Entry Sheet'!$A$16:$K$1015,11,FALSE)*100))</f>
        <v xml:space="preserve"> </v>
      </c>
      <c r="M306" s="159" t="str">
        <f ca="1">IF(($G306=" ")," ",VLOOKUP($G306,'C10 Entry Sheet'!$A$16:$K$1015,6,FALSE))</f>
        <v xml:space="preserve"> </v>
      </c>
      <c r="N306" s="159" t="str">
        <f ca="1">IF(($G306=" ")," ",VLOOKUP($G306,'C10 Entry Sheet'!$A$16:$K$1015,5,FALSE))</f>
        <v xml:space="preserve"> </v>
      </c>
    </row>
    <row r="307" spans="1:14">
      <c r="A307" s="153" t="str">
        <f>IF('C10 Entry Sheet'!$BS322="N"," ","R")</f>
        <v xml:space="preserve"> </v>
      </c>
      <c r="B307" s="153" t="str">
        <f>IF('C10 Entry Sheet'!$BS322="N"," ","00000000")</f>
        <v xml:space="preserve"> </v>
      </c>
      <c r="C307" s="154" t="str">
        <f ca="1">IF('C10 Entry Sheet'!$BS322="N"," ",CELL("contents",'C10 Entry Sheet'!$AH$10))</f>
        <v xml:space="preserve"> </v>
      </c>
      <c r="D307" s="153" t="str">
        <f ca="1">IF('C10 Entry Sheet'!$BS322="N"," ","000"&amp;IF(LEN('C10 Entry Sheet'!$C$5)&lt;=6,"000",REPT("0",3-(LEN('C10 Entry Sheet'!$C$5)-6))&amp;LEFT(CELL("contents",'C10 Entry Sheet'!$C$5),LEN('C10 Entry Sheet'!$C$5)-6)))</f>
        <v xml:space="preserve"> </v>
      </c>
      <c r="E307" s="155" t="str">
        <f ca="1">IF('C10 Entry Sheet'!$BS322="N"," ",IF(LEN('C10 Entry Sheet'!$C$5)&lt;=6,CELL("contents",'C10 Entry Sheet'!$C$5),RIGHT(CELL("contents",'C10 Entry Sheet'!$C$5),6)))</f>
        <v xml:space="preserve"> </v>
      </c>
      <c r="F307" s="153" t="str">
        <f>IF('C10 Entry Sheet'!$BS322="N"," ","0")</f>
        <v xml:space="preserve"> </v>
      </c>
      <c r="G307" s="156" t="str">
        <f ca="1">IF('C10 Entry Sheet'!$BS322="N"," ",CELL("contents",'C10 Entry Sheet'!$A322))</f>
        <v xml:space="preserve"> </v>
      </c>
      <c r="H307" s="157" t="str">
        <f ca="1">IF(($G307=" ")," ",VLOOKUP($G307,'C10 Entry Sheet'!$A$16:$K$1015,2,FALSE))</f>
        <v xml:space="preserve"> </v>
      </c>
      <c r="I307" s="157" t="str">
        <f ca="1">IF(($G307=" ")," ",VLOOKUP($G307,'C10 Entry Sheet'!$A$16:$K$1015,3,FALSE))</f>
        <v xml:space="preserve"> </v>
      </c>
      <c r="J307" s="153" t="str">
        <f ca="1">IF('C10 Entry Sheet'!$BS322="N"," ",CELL("contents",'C10 Entry Sheet'!$A322))</f>
        <v xml:space="preserve"> </v>
      </c>
      <c r="K307" s="158" t="str">
        <f ca="1">IF(($G307=" ")," ",VLOOKUP($G307,'C10 Entry Sheet'!$A$16:$K$1015,8,FALSE))</f>
        <v xml:space="preserve"> </v>
      </c>
      <c r="L307" s="110" t="str">
        <f ca="1">IF(($G307=" ")," ",(VLOOKUP($G307,'C10 Entry Sheet'!$A$16:$K$1015,11,FALSE)*100))</f>
        <v xml:space="preserve"> </v>
      </c>
      <c r="M307" s="159" t="str">
        <f ca="1">IF(($G307=" ")," ",VLOOKUP($G307,'C10 Entry Sheet'!$A$16:$K$1015,6,FALSE))</f>
        <v xml:space="preserve"> </v>
      </c>
      <c r="N307" s="159" t="str">
        <f ca="1">IF(($G307=" ")," ",VLOOKUP($G307,'C10 Entry Sheet'!$A$16:$K$1015,5,FALSE))</f>
        <v xml:space="preserve"> </v>
      </c>
    </row>
    <row r="308" spans="1:14">
      <c r="A308" s="153" t="str">
        <f>IF('C10 Entry Sheet'!$BS323="N"," ","R")</f>
        <v xml:space="preserve"> </v>
      </c>
      <c r="B308" s="153" t="str">
        <f>IF('C10 Entry Sheet'!$BS323="N"," ","00000000")</f>
        <v xml:space="preserve"> </v>
      </c>
      <c r="C308" s="154" t="str">
        <f ca="1">IF('C10 Entry Sheet'!$BS323="N"," ",CELL("contents",'C10 Entry Sheet'!$AH$10))</f>
        <v xml:space="preserve"> </v>
      </c>
      <c r="D308" s="153" t="str">
        <f ca="1">IF('C10 Entry Sheet'!$BS323="N"," ","000"&amp;IF(LEN('C10 Entry Sheet'!$C$5)&lt;=6,"000",REPT("0",3-(LEN('C10 Entry Sheet'!$C$5)-6))&amp;LEFT(CELL("contents",'C10 Entry Sheet'!$C$5),LEN('C10 Entry Sheet'!$C$5)-6)))</f>
        <v xml:space="preserve"> </v>
      </c>
      <c r="E308" s="155" t="str">
        <f ca="1">IF('C10 Entry Sheet'!$BS323="N"," ",IF(LEN('C10 Entry Sheet'!$C$5)&lt;=6,CELL("contents",'C10 Entry Sheet'!$C$5),RIGHT(CELL("contents",'C10 Entry Sheet'!$C$5),6)))</f>
        <v xml:space="preserve"> </v>
      </c>
      <c r="F308" s="153" t="str">
        <f>IF('C10 Entry Sheet'!$BS323="N"," ","0")</f>
        <v xml:space="preserve"> </v>
      </c>
      <c r="G308" s="156" t="str">
        <f ca="1">IF('C10 Entry Sheet'!$BS323="N"," ",CELL("contents",'C10 Entry Sheet'!$A323))</f>
        <v xml:space="preserve"> </v>
      </c>
      <c r="H308" s="157" t="str">
        <f ca="1">IF(($G308=" ")," ",VLOOKUP($G308,'C10 Entry Sheet'!$A$16:$K$1015,2,FALSE))</f>
        <v xml:space="preserve"> </v>
      </c>
      <c r="I308" s="157" t="str">
        <f ca="1">IF(($G308=" ")," ",VLOOKUP($G308,'C10 Entry Sheet'!$A$16:$K$1015,3,FALSE))</f>
        <v xml:space="preserve"> </v>
      </c>
      <c r="J308" s="153" t="str">
        <f ca="1">IF('C10 Entry Sheet'!$BS323="N"," ",CELL("contents",'C10 Entry Sheet'!$A323))</f>
        <v xml:space="preserve"> </v>
      </c>
      <c r="K308" s="158" t="str">
        <f ca="1">IF(($G308=" ")," ",VLOOKUP($G308,'C10 Entry Sheet'!$A$16:$K$1015,8,FALSE))</f>
        <v xml:space="preserve"> </v>
      </c>
      <c r="L308" s="110" t="str">
        <f ca="1">IF(($G308=" ")," ",(VLOOKUP($G308,'C10 Entry Sheet'!$A$16:$K$1015,11,FALSE)*100))</f>
        <v xml:space="preserve"> </v>
      </c>
      <c r="M308" s="159" t="str">
        <f ca="1">IF(($G308=" ")," ",VLOOKUP($G308,'C10 Entry Sheet'!$A$16:$K$1015,6,FALSE))</f>
        <v xml:space="preserve"> </v>
      </c>
      <c r="N308" s="159" t="str">
        <f ca="1">IF(($G308=" ")," ",VLOOKUP($G308,'C10 Entry Sheet'!$A$16:$K$1015,5,FALSE))</f>
        <v xml:space="preserve"> </v>
      </c>
    </row>
    <row r="309" spans="1:14">
      <c r="A309" s="153" t="str">
        <f>IF('C10 Entry Sheet'!$BS324="N"," ","R")</f>
        <v xml:space="preserve"> </v>
      </c>
      <c r="B309" s="153" t="str">
        <f>IF('C10 Entry Sheet'!$BS324="N"," ","00000000")</f>
        <v xml:space="preserve"> </v>
      </c>
      <c r="C309" s="154" t="str">
        <f ca="1">IF('C10 Entry Sheet'!$BS324="N"," ",CELL("contents",'C10 Entry Sheet'!$AH$10))</f>
        <v xml:space="preserve"> </v>
      </c>
      <c r="D309" s="153" t="str">
        <f ca="1">IF('C10 Entry Sheet'!$BS324="N"," ","000"&amp;IF(LEN('C10 Entry Sheet'!$C$5)&lt;=6,"000",REPT("0",3-(LEN('C10 Entry Sheet'!$C$5)-6))&amp;LEFT(CELL("contents",'C10 Entry Sheet'!$C$5),LEN('C10 Entry Sheet'!$C$5)-6)))</f>
        <v xml:space="preserve"> </v>
      </c>
      <c r="E309" s="155" t="str">
        <f ca="1">IF('C10 Entry Sheet'!$BS324="N"," ",IF(LEN('C10 Entry Sheet'!$C$5)&lt;=6,CELL("contents",'C10 Entry Sheet'!$C$5),RIGHT(CELL("contents",'C10 Entry Sheet'!$C$5),6)))</f>
        <v xml:space="preserve"> </v>
      </c>
      <c r="F309" s="153" t="str">
        <f>IF('C10 Entry Sheet'!$BS324="N"," ","0")</f>
        <v xml:space="preserve"> </v>
      </c>
      <c r="G309" s="156" t="str">
        <f ca="1">IF('C10 Entry Sheet'!$BS324="N"," ",CELL("contents",'C10 Entry Sheet'!$A324))</f>
        <v xml:space="preserve"> </v>
      </c>
      <c r="H309" s="157" t="str">
        <f ca="1">IF(($G309=" ")," ",VLOOKUP($G309,'C10 Entry Sheet'!$A$16:$K$1015,2,FALSE))</f>
        <v xml:space="preserve"> </v>
      </c>
      <c r="I309" s="157" t="str">
        <f ca="1">IF(($G309=" ")," ",VLOOKUP($G309,'C10 Entry Sheet'!$A$16:$K$1015,3,FALSE))</f>
        <v xml:space="preserve"> </v>
      </c>
      <c r="J309" s="153" t="str">
        <f ca="1">IF('C10 Entry Sheet'!$BS324="N"," ",CELL("contents",'C10 Entry Sheet'!$A324))</f>
        <v xml:space="preserve"> </v>
      </c>
      <c r="K309" s="158" t="str">
        <f ca="1">IF(($G309=" ")," ",VLOOKUP($G309,'C10 Entry Sheet'!$A$16:$K$1015,8,FALSE))</f>
        <v xml:space="preserve"> </v>
      </c>
      <c r="L309" s="110" t="str">
        <f ca="1">IF(($G309=" ")," ",(VLOOKUP($G309,'C10 Entry Sheet'!$A$16:$K$1015,11,FALSE)*100))</f>
        <v xml:space="preserve"> </v>
      </c>
      <c r="M309" s="159" t="str">
        <f ca="1">IF(($G309=" ")," ",VLOOKUP($G309,'C10 Entry Sheet'!$A$16:$K$1015,6,FALSE))</f>
        <v xml:space="preserve"> </v>
      </c>
      <c r="N309" s="159" t="str">
        <f ca="1">IF(($G309=" ")," ",VLOOKUP($G309,'C10 Entry Sheet'!$A$16:$K$1015,5,FALSE))</f>
        <v xml:space="preserve"> </v>
      </c>
    </row>
    <row r="310" spans="1:14">
      <c r="A310" s="153" t="str">
        <f>IF('C10 Entry Sheet'!$BS325="N"," ","R")</f>
        <v xml:space="preserve"> </v>
      </c>
      <c r="B310" s="153" t="str">
        <f>IF('C10 Entry Sheet'!$BS325="N"," ","00000000")</f>
        <v xml:space="preserve"> </v>
      </c>
      <c r="C310" s="154" t="str">
        <f ca="1">IF('C10 Entry Sheet'!$BS325="N"," ",CELL("contents",'C10 Entry Sheet'!$AH$10))</f>
        <v xml:space="preserve"> </v>
      </c>
      <c r="D310" s="153" t="str">
        <f ca="1">IF('C10 Entry Sheet'!$BS325="N"," ","000"&amp;IF(LEN('C10 Entry Sheet'!$C$5)&lt;=6,"000",REPT("0",3-(LEN('C10 Entry Sheet'!$C$5)-6))&amp;LEFT(CELL("contents",'C10 Entry Sheet'!$C$5),LEN('C10 Entry Sheet'!$C$5)-6)))</f>
        <v xml:space="preserve"> </v>
      </c>
      <c r="E310" s="155" t="str">
        <f ca="1">IF('C10 Entry Sheet'!$BS325="N"," ",IF(LEN('C10 Entry Sheet'!$C$5)&lt;=6,CELL("contents",'C10 Entry Sheet'!$C$5),RIGHT(CELL("contents",'C10 Entry Sheet'!$C$5),6)))</f>
        <v xml:space="preserve"> </v>
      </c>
      <c r="F310" s="153" t="str">
        <f>IF('C10 Entry Sheet'!$BS325="N"," ","0")</f>
        <v xml:space="preserve"> </v>
      </c>
      <c r="G310" s="156" t="str">
        <f ca="1">IF('C10 Entry Sheet'!$BS325="N"," ",CELL("contents",'C10 Entry Sheet'!$A325))</f>
        <v xml:space="preserve"> </v>
      </c>
      <c r="H310" s="157" t="str">
        <f ca="1">IF(($G310=" ")," ",VLOOKUP($G310,'C10 Entry Sheet'!$A$16:$K$1015,2,FALSE))</f>
        <v xml:space="preserve"> </v>
      </c>
      <c r="I310" s="157" t="str">
        <f ca="1">IF(($G310=" ")," ",VLOOKUP($G310,'C10 Entry Sheet'!$A$16:$K$1015,3,FALSE))</f>
        <v xml:space="preserve"> </v>
      </c>
      <c r="J310" s="153" t="str">
        <f ca="1">IF('C10 Entry Sheet'!$BS325="N"," ",CELL("contents",'C10 Entry Sheet'!$A325))</f>
        <v xml:space="preserve"> </v>
      </c>
      <c r="K310" s="158" t="str">
        <f ca="1">IF(($G310=" ")," ",VLOOKUP($G310,'C10 Entry Sheet'!$A$16:$K$1015,8,FALSE))</f>
        <v xml:space="preserve"> </v>
      </c>
      <c r="L310" s="110" t="str">
        <f ca="1">IF(($G310=" ")," ",(VLOOKUP($G310,'C10 Entry Sheet'!$A$16:$K$1015,11,FALSE)*100))</f>
        <v xml:space="preserve"> </v>
      </c>
      <c r="M310" s="159" t="str">
        <f ca="1">IF(($G310=" ")," ",VLOOKUP($G310,'C10 Entry Sheet'!$A$16:$K$1015,6,FALSE))</f>
        <v xml:space="preserve"> </v>
      </c>
      <c r="N310" s="159" t="str">
        <f ca="1">IF(($G310=" ")," ",VLOOKUP($G310,'C10 Entry Sheet'!$A$16:$K$1015,5,FALSE))</f>
        <v xml:space="preserve"> </v>
      </c>
    </row>
    <row r="311" spans="1:14">
      <c r="A311" s="153" t="str">
        <f>IF('C10 Entry Sheet'!$BS326="N"," ","R")</f>
        <v xml:space="preserve"> </v>
      </c>
      <c r="B311" s="153" t="str">
        <f>IF('C10 Entry Sheet'!$BS326="N"," ","00000000")</f>
        <v xml:space="preserve"> </v>
      </c>
      <c r="C311" s="154" t="str">
        <f ca="1">IF('C10 Entry Sheet'!$BS326="N"," ",CELL("contents",'C10 Entry Sheet'!$AH$10))</f>
        <v xml:space="preserve"> </v>
      </c>
      <c r="D311" s="153" t="str">
        <f ca="1">IF('C10 Entry Sheet'!$BS326="N"," ","000"&amp;IF(LEN('C10 Entry Sheet'!$C$5)&lt;=6,"000",REPT("0",3-(LEN('C10 Entry Sheet'!$C$5)-6))&amp;LEFT(CELL("contents",'C10 Entry Sheet'!$C$5),LEN('C10 Entry Sheet'!$C$5)-6)))</f>
        <v xml:space="preserve"> </v>
      </c>
      <c r="E311" s="155" t="str">
        <f ca="1">IF('C10 Entry Sheet'!$BS326="N"," ",IF(LEN('C10 Entry Sheet'!$C$5)&lt;=6,CELL("contents",'C10 Entry Sheet'!$C$5),RIGHT(CELL("contents",'C10 Entry Sheet'!$C$5),6)))</f>
        <v xml:space="preserve"> </v>
      </c>
      <c r="F311" s="153" t="str">
        <f>IF('C10 Entry Sheet'!$BS326="N"," ","0")</f>
        <v xml:space="preserve"> </v>
      </c>
      <c r="G311" s="156" t="str">
        <f ca="1">IF('C10 Entry Sheet'!$BS326="N"," ",CELL("contents",'C10 Entry Sheet'!$A326))</f>
        <v xml:space="preserve"> </v>
      </c>
      <c r="H311" s="157" t="str">
        <f ca="1">IF(($G311=" ")," ",VLOOKUP($G311,'C10 Entry Sheet'!$A$16:$K$1015,2,FALSE))</f>
        <v xml:space="preserve"> </v>
      </c>
      <c r="I311" s="157" t="str">
        <f ca="1">IF(($G311=" ")," ",VLOOKUP($G311,'C10 Entry Sheet'!$A$16:$K$1015,3,FALSE))</f>
        <v xml:space="preserve"> </v>
      </c>
      <c r="J311" s="153" t="str">
        <f ca="1">IF('C10 Entry Sheet'!$BS326="N"," ",CELL("contents",'C10 Entry Sheet'!$A326))</f>
        <v xml:space="preserve"> </v>
      </c>
      <c r="K311" s="158" t="str">
        <f ca="1">IF(($G311=" ")," ",VLOOKUP($G311,'C10 Entry Sheet'!$A$16:$K$1015,8,FALSE))</f>
        <v xml:space="preserve"> </v>
      </c>
      <c r="L311" s="110" t="str">
        <f ca="1">IF(($G311=" ")," ",(VLOOKUP($G311,'C10 Entry Sheet'!$A$16:$K$1015,11,FALSE)*100))</f>
        <v xml:space="preserve"> </v>
      </c>
      <c r="M311" s="159" t="str">
        <f ca="1">IF(($G311=" ")," ",VLOOKUP($G311,'C10 Entry Sheet'!$A$16:$K$1015,6,FALSE))</f>
        <v xml:space="preserve"> </v>
      </c>
      <c r="N311" s="159" t="str">
        <f ca="1">IF(($G311=" ")," ",VLOOKUP($G311,'C10 Entry Sheet'!$A$16:$K$1015,5,FALSE))</f>
        <v xml:space="preserve"> </v>
      </c>
    </row>
    <row r="312" spans="1:14">
      <c r="A312" s="153" t="str">
        <f>IF('C10 Entry Sheet'!$BS327="N"," ","R")</f>
        <v xml:space="preserve"> </v>
      </c>
      <c r="B312" s="153" t="str">
        <f>IF('C10 Entry Sheet'!$BS327="N"," ","00000000")</f>
        <v xml:space="preserve"> </v>
      </c>
      <c r="C312" s="154" t="str">
        <f ca="1">IF('C10 Entry Sheet'!$BS327="N"," ",CELL("contents",'C10 Entry Sheet'!$AH$10))</f>
        <v xml:space="preserve"> </v>
      </c>
      <c r="D312" s="153" t="str">
        <f ca="1">IF('C10 Entry Sheet'!$BS327="N"," ","000"&amp;IF(LEN('C10 Entry Sheet'!$C$5)&lt;=6,"000",REPT("0",3-(LEN('C10 Entry Sheet'!$C$5)-6))&amp;LEFT(CELL("contents",'C10 Entry Sheet'!$C$5),LEN('C10 Entry Sheet'!$C$5)-6)))</f>
        <v xml:space="preserve"> </v>
      </c>
      <c r="E312" s="155" t="str">
        <f ca="1">IF('C10 Entry Sheet'!$BS327="N"," ",IF(LEN('C10 Entry Sheet'!$C$5)&lt;=6,CELL("contents",'C10 Entry Sheet'!$C$5),RIGHT(CELL("contents",'C10 Entry Sheet'!$C$5),6)))</f>
        <v xml:space="preserve"> </v>
      </c>
      <c r="F312" s="153" t="str">
        <f>IF('C10 Entry Sheet'!$BS327="N"," ","0")</f>
        <v xml:space="preserve"> </v>
      </c>
      <c r="G312" s="156" t="str">
        <f ca="1">IF('C10 Entry Sheet'!$BS327="N"," ",CELL("contents",'C10 Entry Sheet'!$A327))</f>
        <v xml:space="preserve"> </v>
      </c>
      <c r="H312" s="157" t="str">
        <f ca="1">IF(($G312=" ")," ",VLOOKUP($G312,'C10 Entry Sheet'!$A$16:$K$1015,2,FALSE))</f>
        <v xml:space="preserve"> </v>
      </c>
      <c r="I312" s="157" t="str">
        <f ca="1">IF(($G312=" ")," ",VLOOKUP($G312,'C10 Entry Sheet'!$A$16:$K$1015,3,FALSE))</f>
        <v xml:space="preserve"> </v>
      </c>
      <c r="J312" s="153" t="str">
        <f ca="1">IF('C10 Entry Sheet'!$BS327="N"," ",CELL("contents",'C10 Entry Sheet'!$A327))</f>
        <v xml:space="preserve"> </v>
      </c>
      <c r="K312" s="158" t="str">
        <f ca="1">IF(($G312=" ")," ",VLOOKUP($G312,'C10 Entry Sheet'!$A$16:$K$1015,8,FALSE))</f>
        <v xml:space="preserve"> </v>
      </c>
      <c r="L312" s="110" t="str">
        <f ca="1">IF(($G312=" ")," ",(VLOOKUP($G312,'C10 Entry Sheet'!$A$16:$K$1015,11,FALSE)*100))</f>
        <v xml:space="preserve"> </v>
      </c>
      <c r="M312" s="159" t="str">
        <f ca="1">IF(($G312=" ")," ",VLOOKUP($G312,'C10 Entry Sheet'!$A$16:$K$1015,6,FALSE))</f>
        <v xml:space="preserve"> </v>
      </c>
      <c r="N312" s="159" t="str">
        <f ca="1">IF(($G312=" ")," ",VLOOKUP($G312,'C10 Entry Sheet'!$A$16:$K$1015,5,FALSE))</f>
        <v xml:space="preserve"> </v>
      </c>
    </row>
    <row r="313" spans="1:14">
      <c r="A313" s="153" t="str">
        <f>IF('C10 Entry Sheet'!$BS328="N"," ","R")</f>
        <v xml:space="preserve"> </v>
      </c>
      <c r="B313" s="153" t="str">
        <f>IF('C10 Entry Sheet'!$BS328="N"," ","00000000")</f>
        <v xml:space="preserve"> </v>
      </c>
      <c r="C313" s="154" t="str">
        <f ca="1">IF('C10 Entry Sheet'!$BS328="N"," ",CELL("contents",'C10 Entry Sheet'!$AH$10))</f>
        <v xml:space="preserve"> </v>
      </c>
      <c r="D313" s="153" t="str">
        <f ca="1">IF('C10 Entry Sheet'!$BS328="N"," ","000"&amp;IF(LEN('C10 Entry Sheet'!$C$5)&lt;=6,"000",REPT("0",3-(LEN('C10 Entry Sheet'!$C$5)-6))&amp;LEFT(CELL("contents",'C10 Entry Sheet'!$C$5),LEN('C10 Entry Sheet'!$C$5)-6)))</f>
        <v xml:space="preserve"> </v>
      </c>
      <c r="E313" s="155" t="str">
        <f ca="1">IF('C10 Entry Sheet'!$BS328="N"," ",IF(LEN('C10 Entry Sheet'!$C$5)&lt;=6,CELL("contents",'C10 Entry Sheet'!$C$5),RIGHT(CELL("contents",'C10 Entry Sheet'!$C$5),6)))</f>
        <v xml:space="preserve"> </v>
      </c>
      <c r="F313" s="153" t="str">
        <f>IF('C10 Entry Sheet'!$BS328="N"," ","0")</f>
        <v xml:space="preserve"> </v>
      </c>
      <c r="G313" s="156" t="str">
        <f ca="1">IF('C10 Entry Sheet'!$BS328="N"," ",CELL("contents",'C10 Entry Sheet'!$A328))</f>
        <v xml:space="preserve"> </v>
      </c>
      <c r="H313" s="157" t="str">
        <f ca="1">IF(($G313=" ")," ",VLOOKUP($G313,'C10 Entry Sheet'!$A$16:$K$1015,2,FALSE))</f>
        <v xml:space="preserve"> </v>
      </c>
      <c r="I313" s="157" t="str">
        <f ca="1">IF(($G313=" ")," ",VLOOKUP($G313,'C10 Entry Sheet'!$A$16:$K$1015,3,FALSE))</f>
        <v xml:space="preserve"> </v>
      </c>
      <c r="J313" s="153" t="str">
        <f ca="1">IF('C10 Entry Sheet'!$BS328="N"," ",CELL("contents",'C10 Entry Sheet'!$A328))</f>
        <v xml:space="preserve"> </v>
      </c>
      <c r="K313" s="158" t="str">
        <f ca="1">IF(($G313=" ")," ",VLOOKUP($G313,'C10 Entry Sheet'!$A$16:$K$1015,8,FALSE))</f>
        <v xml:space="preserve"> </v>
      </c>
      <c r="L313" s="110" t="str">
        <f ca="1">IF(($G313=" ")," ",(VLOOKUP($G313,'C10 Entry Sheet'!$A$16:$K$1015,11,FALSE)*100))</f>
        <v xml:space="preserve"> </v>
      </c>
      <c r="M313" s="159" t="str">
        <f ca="1">IF(($G313=" ")," ",VLOOKUP($G313,'C10 Entry Sheet'!$A$16:$K$1015,6,FALSE))</f>
        <v xml:space="preserve"> </v>
      </c>
      <c r="N313" s="159" t="str">
        <f ca="1">IF(($G313=" ")," ",VLOOKUP($G313,'C10 Entry Sheet'!$A$16:$K$1015,5,FALSE))</f>
        <v xml:space="preserve"> </v>
      </c>
    </row>
    <row r="314" spans="1:14">
      <c r="A314" s="153" t="str">
        <f>IF('C10 Entry Sheet'!$BS329="N"," ","R")</f>
        <v xml:space="preserve"> </v>
      </c>
      <c r="B314" s="153" t="str">
        <f>IF('C10 Entry Sheet'!$BS329="N"," ","00000000")</f>
        <v xml:space="preserve"> </v>
      </c>
      <c r="C314" s="154" t="str">
        <f ca="1">IF('C10 Entry Sheet'!$BS329="N"," ",CELL("contents",'C10 Entry Sheet'!$AH$10))</f>
        <v xml:space="preserve"> </v>
      </c>
      <c r="D314" s="153" t="str">
        <f ca="1">IF('C10 Entry Sheet'!$BS329="N"," ","000"&amp;IF(LEN('C10 Entry Sheet'!$C$5)&lt;=6,"000",REPT("0",3-(LEN('C10 Entry Sheet'!$C$5)-6))&amp;LEFT(CELL("contents",'C10 Entry Sheet'!$C$5),LEN('C10 Entry Sheet'!$C$5)-6)))</f>
        <v xml:space="preserve"> </v>
      </c>
      <c r="E314" s="155" t="str">
        <f ca="1">IF('C10 Entry Sheet'!$BS329="N"," ",IF(LEN('C10 Entry Sheet'!$C$5)&lt;=6,CELL("contents",'C10 Entry Sheet'!$C$5),RIGHT(CELL("contents",'C10 Entry Sheet'!$C$5),6)))</f>
        <v xml:space="preserve"> </v>
      </c>
      <c r="F314" s="153" t="str">
        <f>IF('C10 Entry Sheet'!$BS329="N"," ","0")</f>
        <v xml:space="preserve"> </v>
      </c>
      <c r="G314" s="156" t="str">
        <f ca="1">IF('C10 Entry Sheet'!$BS329="N"," ",CELL("contents",'C10 Entry Sheet'!$A329))</f>
        <v xml:space="preserve"> </v>
      </c>
      <c r="H314" s="157" t="str">
        <f ca="1">IF(($G314=" ")," ",VLOOKUP($G314,'C10 Entry Sheet'!$A$16:$K$1015,2,FALSE))</f>
        <v xml:space="preserve"> </v>
      </c>
      <c r="I314" s="157" t="str">
        <f ca="1">IF(($G314=" ")," ",VLOOKUP($G314,'C10 Entry Sheet'!$A$16:$K$1015,3,FALSE))</f>
        <v xml:space="preserve"> </v>
      </c>
      <c r="J314" s="153" t="str">
        <f ca="1">IF('C10 Entry Sheet'!$BS329="N"," ",CELL("contents",'C10 Entry Sheet'!$A329))</f>
        <v xml:space="preserve"> </v>
      </c>
      <c r="K314" s="158" t="str">
        <f ca="1">IF(($G314=" ")," ",VLOOKUP($G314,'C10 Entry Sheet'!$A$16:$K$1015,8,FALSE))</f>
        <v xml:space="preserve"> </v>
      </c>
      <c r="L314" s="110" t="str">
        <f ca="1">IF(($G314=" ")," ",(VLOOKUP($G314,'C10 Entry Sheet'!$A$16:$K$1015,11,FALSE)*100))</f>
        <v xml:space="preserve"> </v>
      </c>
      <c r="M314" s="159" t="str">
        <f ca="1">IF(($G314=" ")," ",VLOOKUP($G314,'C10 Entry Sheet'!$A$16:$K$1015,6,FALSE))</f>
        <v xml:space="preserve"> </v>
      </c>
      <c r="N314" s="159" t="str">
        <f ca="1">IF(($G314=" ")," ",VLOOKUP($G314,'C10 Entry Sheet'!$A$16:$K$1015,5,FALSE))</f>
        <v xml:space="preserve"> </v>
      </c>
    </row>
    <row r="315" spans="1:14">
      <c r="A315" s="153" t="str">
        <f>IF('C10 Entry Sheet'!$BS330="N"," ","R")</f>
        <v xml:space="preserve"> </v>
      </c>
      <c r="B315" s="153" t="str">
        <f>IF('C10 Entry Sheet'!$BS330="N"," ","00000000")</f>
        <v xml:space="preserve"> </v>
      </c>
      <c r="C315" s="154" t="str">
        <f ca="1">IF('C10 Entry Sheet'!$BS330="N"," ",CELL("contents",'C10 Entry Sheet'!$AH$10))</f>
        <v xml:space="preserve"> </v>
      </c>
      <c r="D315" s="153" t="str">
        <f ca="1">IF('C10 Entry Sheet'!$BS330="N"," ","000"&amp;IF(LEN('C10 Entry Sheet'!$C$5)&lt;=6,"000",REPT("0",3-(LEN('C10 Entry Sheet'!$C$5)-6))&amp;LEFT(CELL("contents",'C10 Entry Sheet'!$C$5),LEN('C10 Entry Sheet'!$C$5)-6)))</f>
        <v xml:space="preserve"> </v>
      </c>
      <c r="E315" s="155" t="str">
        <f ca="1">IF('C10 Entry Sheet'!$BS330="N"," ",IF(LEN('C10 Entry Sheet'!$C$5)&lt;=6,CELL("contents",'C10 Entry Sheet'!$C$5),RIGHT(CELL("contents",'C10 Entry Sheet'!$C$5),6)))</f>
        <v xml:space="preserve"> </v>
      </c>
      <c r="F315" s="153" t="str">
        <f>IF('C10 Entry Sheet'!$BS330="N"," ","0")</f>
        <v xml:space="preserve"> </v>
      </c>
      <c r="G315" s="156" t="str">
        <f ca="1">IF('C10 Entry Sheet'!$BS330="N"," ",CELL("contents",'C10 Entry Sheet'!$A330))</f>
        <v xml:space="preserve"> </v>
      </c>
      <c r="H315" s="157" t="str">
        <f ca="1">IF(($G315=" ")," ",VLOOKUP($G315,'C10 Entry Sheet'!$A$16:$K$1015,2,FALSE))</f>
        <v xml:space="preserve"> </v>
      </c>
      <c r="I315" s="157" t="str">
        <f ca="1">IF(($G315=" ")," ",VLOOKUP($G315,'C10 Entry Sheet'!$A$16:$K$1015,3,FALSE))</f>
        <v xml:space="preserve"> </v>
      </c>
      <c r="J315" s="153" t="str">
        <f ca="1">IF('C10 Entry Sheet'!$BS330="N"," ",CELL("contents",'C10 Entry Sheet'!$A330))</f>
        <v xml:space="preserve"> </v>
      </c>
      <c r="K315" s="158" t="str">
        <f ca="1">IF(($G315=" ")," ",VLOOKUP($G315,'C10 Entry Sheet'!$A$16:$K$1015,8,FALSE))</f>
        <v xml:space="preserve"> </v>
      </c>
      <c r="L315" s="110" t="str">
        <f ca="1">IF(($G315=" ")," ",(VLOOKUP($G315,'C10 Entry Sheet'!$A$16:$K$1015,11,FALSE)*100))</f>
        <v xml:space="preserve"> </v>
      </c>
      <c r="M315" s="159" t="str">
        <f ca="1">IF(($G315=" ")," ",VLOOKUP($G315,'C10 Entry Sheet'!$A$16:$K$1015,6,FALSE))</f>
        <v xml:space="preserve"> </v>
      </c>
      <c r="N315" s="159" t="str">
        <f ca="1">IF(($G315=" ")," ",VLOOKUP($G315,'C10 Entry Sheet'!$A$16:$K$1015,5,FALSE))</f>
        <v xml:space="preserve"> </v>
      </c>
    </row>
    <row r="316" spans="1:14">
      <c r="A316" s="153" t="str">
        <f>IF('C10 Entry Sheet'!$BS331="N"," ","R")</f>
        <v xml:space="preserve"> </v>
      </c>
      <c r="B316" s="153" t="str">
        <f>IF('C10 Entry Sheet'!$BS331="N"," ","00000000")</f>
        <v xml:space="preserve"> </v>
      </c>
      <c r="C316" s="154" t="str">
        <f ca="1">IF('C10 Entry Sheet'!$BS331="N"," ",CELL("contents",'C10 Entry Sheet'!$AH$10))</f>
        <v xml:space="preserve"> </v>
      </c>
      <c r="D316" s="153" t="str">
        <f ca="1">IF('C10 Entry Sheet'!$BS331="N"," ","000"&amp;IF(LEN('C10 Entry Sheet'!$C$5)&lt;=6,"000",REPT("0",3-(LEN('C10 Entry Sheet'!$C$5)-6))&amp;LEFT(CELL("contents",'C10 Entry Sheet'!$C$5),LEN('C10 Entry Sheet'!$C$5)-6)))</f>
        <v xml:space="preserve"> </v>
      </c>
      <c r="E316" s="155" t="str">
        <f ca="1">IF('C10 Entry Sheet'!$BS331="N"," ",IF(LEN('C10 Entry Sheet'!$C$5)&lt;=6,CELL("contents",'C10 Entry Sheet'!$C$5),RIGHT(CELL("contents",'C10 Entry Sheet'!$C$5),6)))</f>
        <v xml:space="preserve"> </v>
      </c>
      <c r="F316" s="153" t="str">
        <f>IF('C10 Entry Sheet'!$BS331="N"," ","0")</f>
        <v xml:space="preserve"> </v>
      </c>
      <c r="G316" s="156" t="str">
        <f ca="1">IF('C10 Entry Sheet'!$BS331="N"," ",CELL("contents",'C10 Entry Sheet'!$A331))</f>
        <v xml:space="preserve"> </v>
      </c>
      <c r="H316" s="157" t="str">
        <f ca="1">IF(($G316=" ")," ",VLOOKUP($G316,'C10 Entry Sheet'!$A$16:$K$1015,2,FALSE))</f>
        <v xml:space="preserve"> </v>
      </c>
      <c r="I316" s="157" t="str">
        <f ca="1">IF(($G316=" ")," ",VLOOKUP($G316,'C10 Entry Sheet'!$A$16:$K$1015,3,FALSE))</f>
        <v xml:space="preserve"> </v>
      </c>
      <c r="J316" s="153" t="str">
        <f ca="1">IF('C10 Entry Sheet'!$BS331="N"," ",CELL("contents",'C10 Entry Sheet'!$A331))</f>
        <v xml:space="preserve"> </v>
      </c>
      <c r="K316" s="158" t="str">
        <f ca="1">IF(($G316=" ")," ",VLOOKUP($G316,'C10 Entry Sheet'!$A$16:$K$1015,8,FALSE))</f>
        <v xml:space="preserve"> </v>
      </c>
      <c r="L316" s="110" t="str">
        <f ca="1">IF(($G316=" ")," ",(VLOOKUP($G316,'C10 Entry Sheet'!$A$16:$K$1015,11,FALSE)*100))</f>
        <v xml:space="preserve"> </v>
      </c>
      <c r="M316" s="159" t="str">
        <f ca="1">IF(($G316=" ")," ",VLOOKUP($G316,'C10 Entry Sheet'!$A$16:$K$1015,6,FALSE))</f>
        <v xml:space="preserve"> </v>
      </c>
      <c r="N316" s="159" t="str">
        <f ca="1">IF(($G316=" ")," ",VLOOKUP($G316,'C10 Entry Sheet'!$A$16:$K$1015,5,FALSE))</f>
        <v xml:space="preserve"> </v>
      </c>
    </row>
    <row r="317" spans="1:14">
      <c r="A317" s="153" t="str">
        <f>IF('C10 Entry Sheet'!$BS332="N"," ","R")</f>
        <v xml:space="preserve"> </v>
      </c>
      <c r="B317" s="153" t="str">
        <f>IF('C10 Entry Sheet'!$BS332="N"," ","00000000")</f>
        <v xml:space="preserve"> </v>
      </c>
      <c r="C317" s="154" t="str">
        <f ca="1">IF('C10 Entry Sheet'!$BS332="N"," ",CELL("contents",'C10 Entry Sheet'!$AH$10))</f>
        <v xml:space="preserve"> </v>
      </c>
      <c r="D317" s="153" t="str">
        <f ca="1">IF('C10 Entry Sheet'!$BS332="N"," ","000"&amp;IF(LEN('C10 Entry Sheet'!$C$5)&lt;=6,"000",REPT("0",3-(LEN('C10 Entry Sheet'!$C$5)-6))&amp;LEFT(CELL("contents",'C10 Entry Sheet'!$C$5),LEN('C10 Entry Sheet'!$C$5)-6)))</f>
        <v xml:space="preserve"> </v>
      </c>
      <c r="E317" s="155" t="str">
        <f ca="1">IF('C10 Entry Sheet'!$BS332="N"," ",IF(LEN('C10 Entry Sheet'!$C$5)&lt;=6,CELL("contents",'C10 Entry Sheet'!$C$5),RIGHT(CELL("contents",'C10 Entry Sheet'!$C$5),6)))</f>
        <v xml:space="preserve"> </v>
      </c>
      <c r="F317" s="153" t="str">
        <f>IF('C10 Entry Sheet'!$BS332="N"," ","0")</f>
        <v xml:space="preserve"> </v>
      </c>
      <c r="G317" s="156" t="str">
        <f ca="1">IF('C10 Entry Sheet'!$BS332="N"," ",CELL("contents",'C10 Entry Sheet'!$A332))</f>
        <v xml:space="preserve"> </v>
      </c>
      <c r="H317" s="157" t="str">
        <f ca="1">IF(($G317=" ")," ",VLOOKUP($G317,'C10 Entry Sheet'!$A$16:$K$1015,2,FALSE))</f>
        <v xml:space="preserve"> </v>
      </c>
      <c r="I317" s="157" t="str">
        <f ca="1">IF(($G317=" ")," ",VLOOKUP($G317,'C10 Entry Sheet'!$A$16:$K$1015,3,FALSE))</f>
        <v xml:space="preserve"> </v>
      </c>
      <c r="J317" s="153" t="str">
        <f ca="1">IF('C10 Entry Sheet'!$BS332="N"," ",CELL("contents",'C10 Entry Sheet'!$A332))</f>
        <v xml:space="preserve"> </v>
      </c>
      <c r="K317" s="158" t="str">
        <f ca="1">IF(($G317=" ")," ",VLOOKUP($G317,'C10 Entry Sheet'!$A$16:$K$1015,8,FALSE))</f>
        <v xml:space="preserve"> </v>
      </c>
      <c r="L317" s="110" t="str">
        <f ca="1">IF(($G317=" ")," ",(VLOOKUP($G317,'C10 Entry Sheet'!$A$16:$K$1015,11,FALSE)*100))</f>
        <v xml:space="preserve"> </v>
      </c>
      <c r="M317" s="159" t="str">
        <f ca="1">IF(($G317=" ")," ",VLOOKUP($G317,'C10 Entry Sheet'!$A$16:$K$1015,6,FALSE))</f>
        <v xml:space="preserve"> </v>
      </c>
      <c r="N317" s="159" t="str">
        <f ca="1">IF(($G317=" ")," ",VLOOKUP($G317,'C10 Entry Sheet'!$A$16:$K$1015,5,FALSE))</f>
        <v xml:space="preserve"> </v>
      </c>
    </row>
    <row r="318" spans="1:14">
      <c r="A318" s="153" t="str">
        <f>IF('C10 Entry Sheet'!$BS333="N"," ","R")</f>
        <v xml:space="preserve"> </v>
      </c>
      <c r="B318" s="153" t="str">
        <f>IF('C10 Entry Sheet'!$BS333="N"," ","00000000")</f>
        <v xml:space="preserve"> </v>
      </c>
      <c r="C318" s="154" t="str">
        <f ca="1">IF('C10 Entry Sheet'!$BS333="N"," ",CELL("contents",'C10 Entry Sheet'!$AH$10))</f>
        <v xml:space="preserve"> </v>
      </c>
      <c r="D318" s="153" t="str">
        <f ca="1">IF('C10 Entry Sheet'!$BS333="N"," ","000"&amp;IF(LEN('C10 Entry Sheet'!$C$5)&lt;=6,"000",REPT("0",3-(LEN('C10 Entry Sheet'!$C$5)-6))&amp;LEFT(CELL("contents",'C10 Entry Sheet'!$C$5),LEN('C10 Entry Sheet'!$C$5)-6)))</f>
        <v xml:space="preserve"> </v>
      </c>
      <c r="E318" s="155" t="str">
        <f ca="1">IF('C10 Entry Sheet'!$BS333="N"," ",IF(LEN('C10 Entry Sheet'!$C$5)&lt;=6,CELL("contents",'C10 Entry Sheet'!$C$5),RIGHT(CELL("contents",'C10 Entry Sheet'!$C$5),6)))</f>
        <v xml:space="preserve"> </v>
      </c>
      <c r="F318" s="153" t="str">
        <f>IF('C10 Entry Sheet'!$BS333="N"," ","0")</f>
        <v xml:space="preserve"> </v>
      </c>
      <c r="G318" s="156" t="str">
        <f ca="1">IF('C10 Entry Sheet'!$BS333="N"," ",CELL("contents",'C10 Entry Sheet'!$A333))</f>
        <v xml:space="preserve"> </v>
      </c>
      <c r="H318" s="157" t="str">
        <f ca="1">IF(($G318=" ")," ",VLOOKUP($G318,'C10 Entry Sheet'!$A$16:$K$1015,2,FALSE))</f>
        <v xml:space="preserve"> </v>
      </c>
      <c r="I318" s="157" t="str">
        <f ca="1">IF(($G318=" ")," ",VLOOKUP($G318,'C10 Entry Sheet'!$A$16:$K$1015,3,FALSE))</f>
        <v xml:space="preserve"> </v>
      </c>
      <c r="J318" s="153" t="str">
        <f ca="1">IF('C10 Entry Sheet'!$BS333="N"," ",CELL("contents",'C10 Entry Sheet'!$A333))</f>
        <v xml:space="preserve"> </v>
      </c>
      <c r="K318" s="158" t="str">
        <f ca="1">IF(($G318=" ")," ",VLOOKUP($G318,'C10 Entry Sheet'!$A$16:$K$1015,8,FALSE))</f>
        <v xml:space="preserve"> </v>
      </c>
      <c r="L318" s="110" t="str">
        <f ca="1">IF(($G318=" ")," ",(VLOOKUP($G318,'C10 Entry Sheet'!$A$16:$K$1015,11,FALSE)*100))</f>
        <v xml:space="preserve"> </v>
      </c>
      <c r="M318" s="159" t="str">
        <f ca="1">IF(($G318=" ")," ",VLOOKUP($G318,'C10 Entry Sheet'!$A$16:$K$1015,6,FALSE))</f>
        <v xml:space="preserve"> </v>
      </c>
      <c r="N318" s="159" t="str">
        <f ca="1">IF(($G318=" ")," ",VLOOKUP($G318,'C10 Entry Sheet'!$A$16:$K$1015,5,FALSE))</f>
        <v xml:space="preserve"> </v>
      </c>
    </row>
    <row r="319" spans="1:14">
      <c r="A319" s="153" t="str">
        <f>IF('C10 Entry Sheet'!$BS334="N"," ","R")</f>
        <v xml:space="preserve"> </v>
      </c>
      <c r="B319" s="153" t="str">
        <f>IF('C10 Entry Sheet'!$BS334="N"," ","00000000")</f>
        <v xml:space="preserve"> </v>
      </c>
      <c r="C319" s="154" t="str">
        <f ca="1">IF('C10 Entry Sheet'!$BS334="N"," ",CELL("contents",'C10 Entry Sheet'!$AH$10))</f>
        <v xml:space="preserve"> </v>
      </c>
      <c r="D319" s="153" t="str">
        <f ca="1">IF('C10 Entry Sheet'!$BS334="N"," ","000"&amp;IF(LEN('C10 Entry Sheet'!$C$5)&lt;=6,"000",REPT("0",3-(LEN('C10 Entry Sheet'!$C$5)-6))&amp;LEFT(CELL("contents",'C10 Entry Sheet'!$C$5),LEN('C10 Entry Sheet'!$C$5)-6)))</f>
        <v xml:space="preserve"> </v>
      </c>
      <c r="E319" s="155" t="str">
        <f ca="1">IF('C10 Entry Sheet'!$BS334="N"," ",IF(LEN('C10 Entry Sheet'!$C$5)&lt;=6,CELL("contents",'C10 Entry Sheet'!$C$5),RIGHT(CELL("contents",'C10 Entry Sheet'!$C$5),6)))</f>
        <v xml:space="preserve"> </v>
      </c>
      <c r="F319" s="153" t="str">
        <f>IF('C10 Entry Sheet'!$BS334="N"," ","0")</f>
        <v xml:space="preserve"> </v>
      </c>
      <c r="G319" s="156" t="str">
        <f ca="1">IF('C10 Entry Sheet'!$BS334="N"," ",CELL("contents",'C10 Entry Sheet'!$A334))</f>
        <v xml:space="preserve"> </v>
      </c>
      <c r="H319" s="157" t="str">
        <f ca="1">IF(($G319=" ")," ",VLOOKUP($G319,'C10 Entry Sheet'!$A$16:$K$1015,2,FALSE))</f>
        <v xml:space="preserve"> </v>
      </c>
      <c r="I319" s="157" t="str">
        <f ca="1">IF(($G319=" ")," ",VLOOKUP($G319,'C10 Entry Sheet'!$A$16:$K$1015,3,FALSE))</f>
        <v xml:space="preserve"> </v>
      </c>
      <c r="J319" s="153" t="str">
        <f ca="1">IF('C10 Entry Sheet'!$BS334="N"," ",CELL("contents",'C10 Entry Sheet'!$A334))</f>
        <v xml:space="preserve"> </v>
      </c>
      <c r="K319" s="158" t="str">
        <f ca="1">IF(($G319=" ")," ",VLOOKUP($G319,'C10 Entry Sheet'!$A$16:$K$1015,8,FALSE))</f>
        <v xml:space="preserve"> </v>
      </c>
      <c r="L319" s="110" t="str">
        <f ca="1">IF(($G319=" ")," ",(VLOOKUP($G319,'C10 Entry Sheet'!$A$16:$K$1015,11,FALSE)*100))</f>
        <v xml:space="preserve"> </v>
      </c>
      <c r="M319" s="159" t="str">
        <f ca="1">IF(($G319=" ")," ",VLOOKUP($G319,'C10 Entry Sheet'!$A$16:$K$1015,6,FALSE))</f>
        <v xml:space="preserve"> </v>
      </c>
      <c r="N319" s="159" t="str">
        <f ca="1">IF(($G319=" ")," ",VLOOKUP($G319,'C10 Entry Sheet'!$A$16:$K$1015,5,FALSE))</f>
        <v xml:space="preserve"> </v>
      </c>
    </row>
    <row r="320" spans="1:14">
      <c r="A320" s="153" t="str">
        <f>IF('C10 Entry Sheet'!$BS335="N"," ","R")</f>
        <v xml:space="preserve"> </v>
      </c>
      <c r="B320" s="153" t="str">
        <f>IF('C10 Entry Sheet'!$BS335="N"," ","00000000")</f>
        <v xml:space="preserve"> </v>
      </c>
      <c r="C320" s="154" t="str">
        <f ca="1">IF('C10 Entry Sheet'!$BS335="N"," ",CELL("contents",'C10 Entry Sheet'!$AH$10))</f>
        <v xml:space="preserve"> </v>
      </c>
      <c r="D320" s="153" t="str">
        <f ca="1">IF('C10 Entry Sheet'!$BS335="N"," ","000"&amp;IF(LEN('C10 Entry Sheet'!$C$5)&lt;=6,"000",REPT("0",3-(LEN('C10 Entry Sheet'!$C$5)-6))&amp;LEFT(CELL("contents",'C10 Entry Sheet'!$C$5),LEN('C10 Entry Sheet'!$C$5)-6)))</f>
        <v xml:space="preserve"> </v>
      </c>
      <c r="E320" s="155" t="str">
        <f ca="1">IF('C10 Entry Sheet'!$BS335="N"," ",IF(LEN('C10 Entry Sheet'!$C$5)&lt;=6,CELL("contents",'C10 Entry Sheet'!$C$5),RIGHT(CELL("contents",'C10 Entry Sheet'!$C$5),6)))</f>
        <v xml:space="preserve"> </v>
      </c>
      <c r="F320" s="153" t="str">
        <f>IF('C10 Entry Sheet'!$BS335="N"," ","0")</f>
        <v xml:space="preserve"> </v>
      </c>
      <c r="G320" s="156" t="str">
        <f ca="1">IF('C10 Entry Sheet'!$BS335="N"," ",CELL("contents",'C10 Entry Sheet'!$A335))</f>
        <v xml:space="preserve"> </v>
      </c>
      <c r="H320" s="157" t="str">
        <f ca="1">IF(($G320=" ")," ",VLOOKUP($G320,'C10 Entry Sheet'!$A$16:$K$1015,2,FALSE))</f>
        <v xml:space="preserve"> </v>
      </c>
      <c r="I320" s="157" t="str">
        <f ca="1">IF(($G320=" ")," ",VLOOKUP($G320,'C10 Entry Sheet'!$A$16:$K$1015,3,FALSE))</f>
        <v xml:space="preserve"> </v>
      </c>
      <c r="J320" s="153" t="str">
        <f ca="1">IF('C10 Entry Sheet'!$BS335="N"," ",CELL("contents",'C10 Entry Sheet'!$A335))</f>
        <v xml:space="preserve"> </v>
      </c>
      <c r="K320" s="158" t="str">
        <f ca="1">IF(($G320=" ")," ",VLOOKUP($G320,'C10 Entry Sheet'!$A$16:$K$1015,8,FALSE))</f>
        <v xml:space="preserve"> </v>
      </c>
      <c r="L320" s="110" t="str">
        <f ca="1">IF(($G320=" ")," ",(VLOOKUP($G320,'C10 Entry Sheet'!$A$16:$K$1015,11,FALSE)*100))</f>
        <v xml:space="preserve"> </v>
      </c>
      <c r="M320" s="159" t="str">
        <f ca="1">IF(($G320=" ")," ",VLOOKUP($G320,'C10 Entry Sheet'!$A$16:$K$1015,6,FALSE))</f>
        <v xml:space="preserve"> </v>
      </c>
      <c r="N320" s="159" t="str">
        <f ca="1">IF(($G320=" ")," ",VLOOKUP($G320,'C10 Entry Sheet'!$A$16:$K$1015,5,FALSE))</f>
        <v xml:space="preserve"> </v>
      </c>
    </row>
    <row r="321" spans="1:14">
      <c r="A321" s="153" t="str">
        <f>IF('C10 Entry Sheet'!$BS336="N"," ","R")</f>
        <v xml:space="preserve"> </v>
      </c>
      <c r="B321" s="153" t="str">
        <f>IF('C10 Entry Sheet'!$BS336="N"," ","00000000")</f>
        <v xml:space="preserve"> </v>
      </c>
      <c r="C321" s="154" t="str">
        <f ca="1">IF('C10 Entry Sheet'!$BS336="N"," ",CELL("contents",'C10 Entry Sheet'!$AH$10))</f>
        <v xml:space="preserve"> </v>
      </c>
      <c r="D321" s="153" t="str">
        <f ca="1">IF('C10 Entry Sheet'!$BS336="N"," ","000"&amp;IF(LEN('C10 Entry Sheet'!$C$5)&lt;=6,"000",REPT("0",3-(LEN('C10 Entry Sheet'!$C$5)-6))&amp;LEFT(CELL("contents",'C10 Entry Sheet'!$C$5),LEN('C10 Entry Sheet'!$C$5)-6)))</f>
        <v xml:space="preserve"> </v>
      </c>
      <c r="E321" s="155" t="str">
        <f ca="1">IF('C10 Entry Sheet'!$BS336="N"," ",IF(LEN('C10 Entry Sheet'!$C$5)&lt;=6,CELL("contents",'C10 Entry Sheet'!$C$5),RIGHT(CELL("contents",'C10 Entry Sheet'!$C$5),6)))</f>
        <v xml:space="preserve"> </v>
      </c>
      <c r="F321" s="153" t="str">
        <f>IF('C10 Entry Sheet'!$BS336="N"," ","0")</f>
        <v xml:space="preserve"> </v>
      </c>
      <c r="G321" s="156" t="str">
        <f ca="1">IF('C10 Entry Sheet'!$BS336="N"," ",CELL("contents",'C10 Entry Sheet'!$A336))</f>
        <v xml:space="preserve"> </v>
      </c>
      <c r="H321" s="157" t="str">
        <f ca="1">IF(($G321=" ")," ",VLOOKUP($G321,'C10 Entry Sheet'!$A$16:$K$1015,2,FALSE))</f>
        <v xml:space="preserve"> </v>
      </c>
      <c r="I321" s="157" t="str">
        <f ca="1">IF(($G321=" ")," ",VLOOKUP($G321,'C10 Entry Sheet'!$A$16:$K$1015,3,FALSE))</f>
        <v xml:space="preserve"> </v>
      </c>
      <c r="J321" s="153" t="str">
        <f ca="1">IF('C10 Entry Sheet'!$BS336="N"," ",CELL("contents",'C10 Entry Sheet'!$A336))</f>
        <v xml:space="preserve"> </v>
      </c>
      <c r="K321" s="158" t="str">
        <f ca="1">IF(($G321=" ")," ",VLOOKUP($G321,'C10 Entry Sheet'!$A$16:$K$1015,8,FALSE))</f>
        <v xml:space="preserve"> </v>
      </c>
      <c r="L321" s="110" t="str">
        <f ca="1">IF(($G321=" ")," ",(VLOOKUP($G321,'C10 Entry Sheet'!$A$16:$K$1015,11,FALSE)*100))</f>
        <v xml:space="preserve"> </v>
      </c>
      <c r="M321" s="159" t="str">
        <f ca="1">IF(($G321=" ")," ",VLOOKUP($G321,'C10 Entry Sheet'!$A$16:$K$1015,6,FALSE))</f>
        <v xml:space="preserve"> </v>
      </c>
      <c r="N321" s="159" t="str">
        <f ca="1">IF(($G321=" ")," ",VLOOKUP($G321,'C10 Entry Sheet'!$A$16:$K$1015,5,FALSE))</f>
        <v xml:space="preserve"> </v>
      </c>
    </row>
    <row r="322" spans="1:14">
      <c r="A322" s="153" t="str">
        <f>IF('C10 Entry Sheet'!$BS337="N"," ","R")</f>
        <v xml:space="preserve"> </v>
      </c>
      <c r="B322" s="153" t="str">
        <f>IF('C10 Entry Sheet'!$BS337="N"," ","00000000")</f>
        <v xml:space="preserve"> </v>
      </c>
      <c r="C322" s="154" t="str">
        <f ca="1">IF('C10 Entry Sheet'!$BS337="N"," ",CELL("contents",'C10 Entry Sheet'!$AH$10))</f>
        <v xml:space="preserve"> </v>
      </c>
      <c r="D322" s="153" t="str">
        <f ca="1">IF('C10 Entry Sheet'!$BS337="N"," ","000"&amp;IF(LEN('C10 Entry Sheet'!$C$5)&lt;=6,"000",REPT("0",3-(LEN('C10 Entry Sheet'!$C$5)-6))&amp;LEFT(CELL("contents",'C10 Entry Sheet'!$C$5),LEN('C10 Entry Sheet'!$C$5)-6)))</f>
        <v xml:space="preserve"> </v>
      </c>
      <c r="E322" s="155" t="str">
        <f ca="1">IF('C10 Entry Sheet'!$BS337="N"," ",IF(LEN('C10 Entry Sheet'!$C$5)&lt;=6,CELL("contents",'C10 Entry Sheet'!$C$5),RIGHT(CELL("contents",'C10 Entry Sheet'!$C$5),6)))</f>
        <v xml:space="preserve"> </v>
      </c>
      <c r="F322" s="153" t="str">
        <f>IF('C10 Entry Sheet'!$BS337="N"," ","0")</f>
        <v xml:space="preserve"> </v>
      </c>
      <c r="G322" s="156" t="str">
        <f ca="1">IF('C10 Entry Sheet'!$BS337="N"," ",CELL("contents",'C10 Entry Sheet'!$A337))</f>
        <v xml:space="preserve"> </v>
      </c>
      <c r="H322" s="157" t="str">
        <f ca="1">IF(($G322=" ")," ",VLOOKUP($G322,'C10 Entry Sheet'!$A$16:$K$1015,2,FALSE))</f>
        <v xml:space="preserve"> </v>
      </c>
      <c r="I322" s="157" t="str">
        <f ca="1">IF(($G322=" ")," ",VLOOKUP($G322,'C10 Entry Sheet'!$A$16:$K$1015,3,FALSE))</f>
        <v xml:space="preserve"> </v>
      </c>
      <c r="J322" s="153" t="str">
        <f ca="1">IF('C10 Entry Sheet'!$BS337="N"," ",CELL("contents",'C10 Entry Sheet'!$A337))</f>
        <v xml:space="preserve"> </v>
      </c>
      <c r="K322" s="158" t="str">
        <f ca="1">IF(($G322=" ")," ",VLOOKUP($G322,'C10 Entry Sheet'!$A$16:$K$1015,8,FALSE))</f>
        <v xml:space="preserve"> </v>
      </c>
      <c r="L322" s="110" t="str">
        <f ca="1">IF(($G322=" ")," ",(VLOOKUP($G322,'C10 Entry Sheet'!$A$16:$K$1015,11,FALSE)*100))</f>
        <v xml:space="preserve"> </v>
      </c>
      <c r="M322" s="159" t="str">
        <f ca="1">IF(($G322=" ")," ",VLOOKUP($G322,'C10 Entry Sheet'!$A$16:$K$1015,6,FALSE))</f>
        <v xml:space="preserve"> </v>
      </c>
      <c r="N322" s="159" t="str">
        <f ca="1">IF(($G322=" ")," ",VLOOKUP($G322,'C10 Entry Sheet'!$A$16:$K$1015,5,FALSE))</f>
        <v xml:space="preserve"> </v>
      </c>
    </row>
    <row r="323" spans="1:14">
      <c r="A323" s="153" t="str">
        <f>IF('C10 Entry Sheet'!$BS338="N"," ","R")</f>
        <v xml:space="preserve"> </v>
      </c>
      <c r="B323" s="153" t="str">
        <f>IF('C10 Entry Sheet'!$BS338="N"," ","00000000")</f>
        <v xml:space="preserve"> </v>
      </c>
      <c r="C323" s="154" t="str">
        <f ca="1">IF('C10 Entry Sheet'!$BS338="N"," ",CELL("contents",'C10 Entry Sheet'!$AH$10))</f>
        <v xml:space="preserve"> </v>
      </c>
      <c r="D323" s="153" t="str">
        <f ca="1">IF('C10 Entry Sheet'!$BS338="N"," ","000"&amp;IF(LEN('C10 Entry Sheet'!$C$5)&lt;=6,"000",REPT("0",3-(LEN('C10 Entry Sheet'!$C$5)-6))&amp;LEFT(CELL("contents",'C10 Entry Sheet'!$C$5),LEN('C10 Entry Sheet'!$C$5)-6)))</f>
        <v xml:space="preserve"> </v>
      </c>
      <c r="E323" s="155" t="str">
        <f ca="1">IF('C10 Entry Sheet'!$BS338="N"," ",IF(LEN('C10 Entry Sheet'!$C$5)&lt;=6,CELL("contents",'C10 Entry Sheet'!$C$5),RIGHT(CELL("contents",'C10 Entry Sheet'!$C$5),6)))</f>
        <v xml:space="preserve"> </v>
      </c>
      <c r="F323" s="153" t="str">
        <f>IF('C10 Entry Sheet'!$BS338="N"," ","0")</f>
        <v xml:space="preserve"> </v>
      </c>
      <c r="G323" s="156" t="str">
        <f ca="1">IF('C10 Entry Sheet'!$BS338="N"," ",CELL("contents",'C10 Entry Sheet'!$A338))</f>
        <v xml:space="preserve"> </v>
      </c>
      <c r="H323" s="157" t="str">
        <f ca="1">IF(($G323=" ")," ",VLOOKUP($G323,'C10 Entry Sheet'!$A$16:$K$1015,2,FALSE))</f>
        <v xml:space="preserve"> </v>
      </c>
      <c r="I323" s="157" t="str">
        <f ca="1">IF(($G323=" ")," ",VLOOKUP($G323,'C10 Entry Sheet'!$A$16:$K$1015,3,FALSE))</f>
        <v xml:space="preserve"> </v>
      </c>
      <c r="J323" s="153" t="str">
        <f ca="1">IF('C10 Entry Sheet'!$BS338="N"," ",CELL("contents",'C10 Entry Sheet'!$A338))</f>
        <v xml:space="preserve"> </v>
      </c>
      <c r="K323" s="158" t="str">
        <f ca="1">IF(($G323=" ")," ",VLOOKUP($G323,'C10 Entry Sheet'!$A$16:$K$1015,8,FALSE))</f>
        <v xml:space="preserve"> </v>
      </c>
      <c r="L323" s="110" t="str">
        <f ca="1">IF(($G323=" ")," ",(VLOOKUP($G323,'C10 Entry Sheet'!$A$16:$K$1015,11,FALSE)*100))</f>
        <v xml:space="preserve"> </v>
      </c>
      <c r="M323" s="159" t="str">
        <f ca="1">IF(($G323=" ")," ",VLOOKUP($G323,'C10 Entry Sheet'!$A$16:$K$1015,6,FALSE))</f>
        <v xml:space="preserve"> </v>
      </c>
      <c r="N323" s="159" t="str">
        <f ca="1">IF(($G323=" ")," ",VLOOKUP($G323,'C10 Entry Sheet'!$A$16:$K$1015,5,FALSE))</f>
        <v xml:space="preserve"> </v>
      </c>
    </row>
    <row r="324" spans="1:14">
      <c r="A324" s="153" t="str">
        <f>IF('C10 Entry Sheet'!$BS339="N"," ","R")</f>
        <v xml:space="preserve"> </v>
      </c>
      <c r="B324" s="153" t="str">
        <f>IF('C10 Entry Sheet'!$BS339="N"," ","00000000")</f>
        <v xml:space="preserve"> </v>
      </c>
      <c r="C324" s="154" t="str">
        <f ca="1">IF('C10 Entry Sheet'!$BS339="N"," ",CELL("contents",'C10 Entry Sheet'!$AH$10))</f>
        <v xml:space="preserve"> </v>
      </c>
      <c r="D324" s="153" t="str">
        <f ca="1">IF('C10 Entry Sheet'!$BS339="N"," ","000"&amp;IF(LEN('C10 Entry Sheet'!$C$5)&lt;=6,"000",REPT("0",3-(LEN('C10 Entry Sheet'!$C$5)-6))&amp;LEFT(CELL("contents",'C10 Entry Sheet'!$C$5),LEN('C10 Entry Sheet'!$C$5)-6)))</f>
        <v xml:space="preserve"> </v>
      </c>
      <c r="E324" s="155" t="str">
        <f ca="1">IF('C10 Entry Sheet'!$BS339="N"," ",IF(LEN('C10 Entry Sheet'!$C$5)&lt;=6,CELL("contents",'C10 Entry Sheet'!$C$5),RIGHT(CELL("contents",'C10 Entry Sheet'!$C$5),6)))</f>
        <v xml:space="preserve"> </v>
      </c>
      <c r="F324" s="153" t="str">
        <f>IF('C10 Entry Sheet'!$BS339="N"," ","0")</f>
        <v xml:space="preserve"> </v>
      </c>
      <c r="G324" s="156" t="str">
        <f ca="1">IF('C10 Entry Sheet'!$BS339="N"," ",CELL("contents",'C10 Entry Sheet'!$A339))</f>
        <v xml:space="preserve"> </v>
      </c>
      <c r="H324" s="157" t="str">
        <f ca="1">IF(($G324=" ")," ",VLOOKUP($G324,'C10 Entry Sheet'!$A$16:$K$1015,2,FALSE))</f>
        <v xml:space="preserve"> </v>
      </c>
      <c r="I324" s="157" t="str">
        <f ca="1">IF(($G324=" ")," ",VLOOKUP($G324,'C10 Entry Sheet'!$A$16:$K$1015,3,FALSE))</f>
        <v xml:space="preserve"> </v>
      </c>
      <c r="J324" s="153" t="str">
        <f ca="1">IF('C10 Entry Sheet'!$BS339="N"," ",CELL("contents",'C10 Entry Sheet'!$A339))</f>
        <v xml:space="preserve"> </v>
      </c>
      <c r="K324" s="158" t="str">
        <f ca="1">IF(($G324=" ")," ",VLOOKUP($G324,'C10 Entry Sheet'!$A$16:$K$1015,8,FALSE))</f>
        <v xml:space="preserve"> </v>
      </c>
      <c r="L324" s="110" t="str">
        <f ca="1">IF(($G324=" ")," ",(VLOOKUP($G324,'C10 Entry Sheet'!$A$16:$K$1015,11,FALSE)*100))</f>
        <v xml:space="preserve"> </v>
      </c>
      <c r="M324" s="159" t="str">
        <f ca="1">IF(($G324=" ")," ",VLOOKUP($G324,'C10 Entry Sheet'!$A$16:$K$1015,6,FALSE))</f>
        <v xml:space="preserve"> </v>
      </c>
      <c r="N324" s="159" t="str">
        <f ca="1">IF(($G324=" ")," ",VLOOKUP($G324,'C10 Entry Sheet'!$A$16:$K$1015,5,FALSE))</f>
        <v xml:space="preserve"> </v>
      </c>
    </row>
    <row r="325" spans="1:14">
      <c r="A325" s="153" t="str">
        <f>IF('C10 Entry Sheet'!$BS340="N"," ","R")</f>
        <v xml:space="preserve"> </v>
      </c>
      <c r="B325" s="153" t="str">
        <f>IF('C10 Entry Sheet'!$BS340="N"," ","00000000")</f>
        <v xml:space="preserve"> </v>
      </c>
      <c r="C325" s="154" t="str">
        <f ca="1">IF('C10 Entry Sheet'!$BS340="N"," ",CELL("contents",'C10 Entry Sheet'!$AH$10))</f>
        <v xml:space="preserve"> </v>
      </c>
      <c r="D325" s="153" t="str">
        <f ca="1">IF('C10 Entry Sheet'!$BS340="N"," ","000"&amp;IF(LEN('C10 Entry Sheet'!$C$5)&lt;=6,"000",REPT("0",3-(LEN('C10 Entry Sheet'!$C$5)-6))&amp;LEFT(CELL("contents",'C10 Entry Sheet'!$C$5),LEN('C10 Entry Sheet'!$C$5)-6)))</f>
        <v xml:space="preserve"> </v>
      </c>
      <c r="E325" s="155" t="str">
        <f ca="1">IF('C10 Entry Sheet'!$BS340="N"," ",IF(LEN('C10 Entry Sheet'!$C$5)&lt;=6,CELL("contents",'C10 Entry Sheet'!$C$5),RIGHT(CELL("contents",'C10 Entry Sheet'!$C$5),6)))</f>
        <v xml:space="preserve"> </v>
      </c>
      <c r="F325" s="153" t="str">
        <f>IF('C10 Entry Sheet'!$BS340="N"," ","0")</f>
        <v xml:space="preserve"> </v>
      </c>
      <c r="G325" s="156" t="str">
        <f ca="1">IF('C10 Entry Sheet'!$BS340="N"," ",CELL("contents",'C10 Entry Sheet'!$A340))</f>
        <v xml:space="preserve"> </v>
      </c>
      <c r="H325" s="157" t="str">
        <f ca="1">IF(($G325=" ")," ",VLOOKUP($G325,'C10 Entry Sheet'!$A$16:$K$1015,2,FALSE))</f>
        <v xml:space="preserve"> </v>
      </c>
      <c r="I325" s="157" t="str">
        <f ca="1">IF(($G325=" ")," ",VLOOKUP($G325,'C10 Entry Sheet'!$A$16:$K$1015,3,FALSE))</f>
        <v xml:space="preserve"> </v>
      </c>
      <c r="J325" s="153" t="str">
        <f ca="1">IF('C10 Entry Sheet'!$BS340="N"," ",CELL("contents",'C10 Entry Sheet'!$A340))</f>
        <v xml:space="preserve"> </v>
      </c>
      <c r="K325" s="158" t="str">
        <f ca="1">IF(($G325=" ")," ",VLOOKUP($G325,'C10 Entry Sheet'!$A$16:$K$1015,8,FALSE))</f>
        <v xml:space="preserve"> </v>
      </c>
      <c r="L325" s="110" t="str">
        <f ca="1">IF(($G325=" ")," ",(VLOOKUP($G325,'C10 Entry Sheet'!$A$16:$K$1015,11,FALSE)*100))</f>
        <v xml:space="preserve"> </v>
      </c>
      <c r="M325" s="159" t="str">
        <f ca="1">IF(($G325=" ")," ",VLOOKUP($G325,'C10 Entry Sheet'!$A$16:$K$1015,6,FALSE))</f>
        <v xml:space="preserve"> </v>
      </c>
      <c r="N325" s="159" t="str">
        <f ca="1">IF(($G325=" ")," ",VLOOKUP($G325,'C10 Entry Sheet'!$A$16:$K$1015,5,FALSE))</f>
        <v xml:space="preserve"> </v>
      </c>
    </row>
    <row r="326" spans="1:14">
      <c r="A326" s="153" t="str">
        <f>IF('C10 Entry Sheet'!$BS341="N"," ","R")</f>
        <v xml:space="preserve"> </v>
      </c>
      <c r="B326" s="153" t="str">
        <f>IF('C10 Entry Sheet'!$BS341="N"," ","00000000")</f>
        <v xml:space="preserve"> </v>
      </c>
      <c r="C326" s="154" t="str">
        <f ca="1">IF('C10 Entry Sheet'!$BS341="N"," ",CELL("contents",'C10 Entry Sheet'!$AH$10))</f>
        <v xml:space="preserve"> </v>
      </c>
      <c r="D326" s="153" t="str">
        <f ca="1">IF('C10 Entry Sheet'!$BS341="N"," ","000"&amp;IF(LEN('C10 Entry Sheet'!$C$5)&lt;=6,"000",REPT("0",3-(LEN('C10 Entry Sheet'!$C$5)-6))&amp;LEFT(CELL("contents",'C10 Entry Sheet'!$C$5),LEN('C10 Entry Sheet'!$C$5)-6)))</f>
        <v xml:space="preserve"> </v>
      </c>
      <c r="E326" s="155" t="str">
        <f ca="1">IF('C10 Entry Sheet'!$BS341="N"," ",IF(LEN('C10 Entry Sheet'!$C$5)&lt;=6,CELL("contents",'C10 Entry Sheet'!$C$5),RIGHT(CELL("contents",'C10 Entry Sheet'!$C$5),6)))</f>
        <v xml:space="preserve"> </v>
      </c>
      <c r="F326" s="153" t="str">
        <f>IF('C10 Entry Sheet'!$BS341="N"," ","0")</f>
        <v xml:space="preserve"> </v>
      </c>
      <c r="G326" s="156" t="str">
        <f ca="1">IF('C10 Entry Sheet'!$BS341="N"," ",CELL("contents",'C10 Entry Sheet'!$A341))</f>
        <v xml:space="preserve"> </v>
      </c>
      <c r="H326" s="157" t="str">
        <f ca="1">IF(($G326=" ")," ",VLOOKUP($G326,'C10 Entry Sheet'!$A$16:$K$1015,2,FALSE))</f>
        <v xml:space="preserve"> </v>
      </c>
      <c r="I326" s="157" t="str">
        <f ca="1">IF(($G326=" ")," ",VLOOKUP($G326,'C10 Entry Sheet'!$A$16:$K$1015,3,FALSE))</f>
        <v xml:space="preserve"> </v>
      </c>
      <c r="J326" s="153" t="str">
        <f ca="1">IF('C10 Entry Sheet'!$BS341="N"," ",CELL("contents",'C10 Entry Sheet'!$A341))</f>
        <v xml:space="preserve"> </v>
      </c>
      <c r="K326" s="158" t="str">
        <f ca="1">IF(($G326=" ")," ",VLOOKUP($G326,'C10 Entry Sheet'!$A$16:$K$1015,8,FALSE))</f>
        <v xml:space="preserve"> </v>
      </c>
      <c r="L326" s="110" t="str">
        <f ca="1">IF(($G326=" ")," ",(VLOOKUP($G326,'C10 Entry Sheet'!$A$16:$K$1015,11,FALSE)*100))</f>
        <v xml:space="preserve"> </v>
      </c>
      <c r="M326" s="159" t="str">
        <f ca="1">IF(($G326=" ")," ",VLOOKUP($G326,'C10 Entry Sheet'!$A$16:$K$1015,6,FALSE))</f>
        <v xml:space="preserve"> </v>
      </c>
      <c r="N326" s="159" t="str">
        <f ca="1">IF(($G326=" ")," ",VLOOKUP($G326,'C10 Entry Sheet'!$A$16:$K$1015,5,FALSE))</f>
        <v xml:space="preserve"> </v>
      </c>
    </row>
    <row r="327" spans="1:14">
      <c r="A327" s="153" t="str">
        <f>IF('C10 Entry Sheet'!$BS342="N"," ","R")</f>
        <v xml:space="preserve"> </v>
      </c>
      <c r="B327" s="153" t="str">
        <f>IF('C10 Entry Sheet'!$BS342="N"," ","00000000")</f>
        <v xml:space="preserve"> </v>
      </c>
      <c r="C327" s="154" t="str">
        <f ca="1">IF('C10 Entry Sheet'!$BS342="N"," ",CELL("contents",'C10 Entry Sheet'!$AH$10))</f>
        <v xml:space="preserve"> </v>
      </c>
      <c r="D327" s="153" t="str">
        <f ca="1">IF('C10 Entry Sheet'!$BS342="N"," ","000"&amp;IF(LEN('C10 Entry Sheet'!$C$5)&lt;=6,"000",REPT("0",3-(LEN('C10 Entry Sheet'!$C$5)-6))&amp;LEFT(CELL("contents",'C10 Entry Sheet'!$C$5),LEN('C10 Entry Sheet'!$C$5)-6)))</f>
        <v xml:space="preserve"> </v>
      </c>
      <c r="E327" s="155" t="str">
        <f ca="1">IF('C10 Entry Sheet'!$BS342="N"," ",IF(LEN('C10 Entry Sheet'!$C$5)&lt;=6,CELL("contents",'C10 Entry Sheet'!$C$5),RIGHT(CELL("contents",'C10 Entry Sheet'!$C$5),6)))</f>
        <v xml:space="preserve"> </v>
      </c>
      <c r="F327" s="153" t="str">
        <f>IF('C10 Entry Sheet'!$BS342="N"," ","0")</f>
        <v xml:space="preserve"> </v>
      </c>
      <c r="G327" s="156" t="str">
        <f ca="1">IF('C10 Entry Sheet'!$BS342="N"," ",CELL("contents",'C10 Entry Sheet'!$A342))</f>
        <v xml:space="preserve"> </v>
      </c>
      <c r="H327" s="157" t="str">
        <f ca="1">IF(($G327=" ")," ",VLOOKUP($G327,'C10 Entry Sheet'!$A$16:$K$1015,2,FALSE))</f>
        <v xml:space="preserve"> </v>
      </c>
      <c r="I327" s="157" t="str">
        <f ca="1">IF(($G327=" ")," ",VLOOKUP($G327,'C10 Entry Sheet'!$A$16:$K$1015,3,FALSE))</f>
        <v xml:space="preserve"> </v>
      </c>
      <c r="J327" s="153" t="str">
        <f ca="1">IF('C10 Entry Sheet'!$BS342="N"," ",CELL("contents",'C10 Entry Sheet'!$A342))</f>
        <v xml:space="preserve"> </v>
      </c>
      <c r="K327" s="158" t="str">
        <f ca="1">IF(($G327=" ")," ",VLOOKUP($G327,'C10 Entry Sheet'!$A$16:$K$1015,8,FALSE))</f>
        <v xml:space="preserve"> </v>
      </c>
      <c r="L327" s="110" t="str">
        <f ca="1">IF(($G327=" ")," ",(VLOOKUP($G327,'C10 Entry Sheet'!$A$16:$K$1015,11,FALSE)*100))</f>
        <v xml:space="preserve"> </v>
      </c>
      <c r="M327" s="159" t="str">
        <f ca="1">IF(($G327=" ")," ",VLOOKUP($G327,'C10 Entry Sheet'!$A$16:$K$1015,6,FALSE))</f>
        <v xml:space="preserve"> </v>
      </c>
      <c r="N327" s="159" t="str">
        <f ca="1">IF(($G327=" ")," ",VLOOKUP($G327,'C10 Entry Sheet'!$A$16:$K$1015,5,FALSE))</f>
        <v xml:space="preserve"> </v>
      </c>
    </row>
    <row r="328" spans="1:14">
      <c r="A328" s="153" t="str">
        <f>IF('C10 Entry Sheet'!$BS343="N"," ","R")</f>
        <v xml:space="preserve"> </v>
      </c>
      <c r="B328" s="153" t="str">
        <f>IF('C10 Entry Sheet'!$BS343="N"," ","00000000")</f>
        <v xml:space="preserve"> </v>
      </c>
      <c r="C328" s="154" t="str">
        <f ca="1">IF('C10 Entry Sheet'!$BS343="N"," ",CELL("contents",'C10 Entry Sheet'!$AH$10))</f>
        <v xml:space="preserve"> </v>
      </c>
      <c r="D328" s="153" t="str">
        <f ca="1">IF('C10 Entry Sheet'!$BS343="N"," ","000"&amp;IF(LEN('C10 Entry Sheet'!$C$5)&lt;=6,"000",REPT("0",3-(LEN('C10 Entry Sheet'!$C$5)-6))&amp;LEFT(CELL("contents",'C10 Entry Sheet'!$C$5),LEN('C10 Entry Sheet'!$C$5)-6)))</f>
        <v xml:space="preserve"> </v>
      </c>
      <c r="E328" s="155" t="str">
        <f ca="1">IF('C10 Entry Sheet'!$BS343="N"," ",IF(LEN('C10 Entry Sheet'!$C$5)&lt;=6,CELL("contents",'C10 Entry Sheet'!$C$5),RIGHT(CELL("contents",'C10 Entry Sheet'!$C$5),6)))</f>
        <v xml:space="preserve"> </v>
      </c>
      <c r="F328" s="153" t="str">
        <f>IF('C10 Entry Sheet'!$BS343="N"," ","0")</f>
        <v xml:space="preserve"> </v>
      </c>
      <c r="G328" s="156" t="str">
        <f ca="1">IF('C10 Entry Sheet'!$BS343="N"," ",CELL("contents",'C10 Entry Sheet'!$A343))</f>
        <v xml:space="preserve"> </v>
      </c>
      <c r="H328" s="157" t="str">
        <f ca="1">IF(($G328=" ")," ",VLOOKUP($G328,'C10 Entry Sheet'!$A$16:$K$1015,2,FALSE))</f>
        <v xml:space="preserve"> </v>
      </c>
      <c r="I328" s="157" t="str">
        <f ca="1">IF(($G328=" ")," ",VLOOKUP($G328,'C10 Entry Sheet'!$A$16:$K$1015,3,FALSE))</f>
        <v xml:space="preserve"> </v>
      </c>
      <c r="J328" s="153" t="str">
        <f ca="1">IF('C10 Entry Sheet'!$BS343="N"," ",CELL("contents",'C10 Entry Sheet'!$A343))</f>
        <v xml:space="preserve"> </v>
      </c>
      <c r="K328" s="158" t="str">
        <f ca="1">IF(($G328=" ")," ",VLOOKUP($G328,'C10 Entry Sheet'!$A$16:$K$1015,8,FALSE))</f>
        <v xml:space="preserve"> </v>
      </c>
      <c r="L328" s="110" t="str">
        <f ca="1">IF(($G328=" ")," ",(VLOOKUP($G328,'C10 Entry Sheet'!$A$16:$K$1015,11,FALSE)*100))</f>
        <v xml:space="preserve"> </v>
      </c>
      <c r="M328" s="159" t="str">
        <f ca="1">IF(($G328=" ")," ",VLOOKUP($G328,'C10 Entry Sheet'!$A$16:$K$1015,6,FALSE))</f>
        <v xml:space="preserve"> </v>
      </c>
      <c r="N328" s="159" t="str">
        <f ca="1">IF(($G328=" ")," ",VLOOKUP($G328,'C10 Entry Sheet'!$A$16:$K$1015,5,FALSE))</f>
        <v xml:space="preserve"> </v>
      </c>
    </row>
    <row r="329" spans="1:14">
      <c r="A329" s="153" t="str">
        <f>IF('C10 Entry Sheet'!$BS344="N"," ","R")</f>
        <v xml:space="preserve"> </v>
      </c>
      <c r="B329" s="153" t="str">
        <f>IF('C10 Entry Sheet'!$BS344="N"," ","00000000")</f>
        <v xml:space="preserve"> </v>
      </c>
      <c r="C329" s="154" t="str">
        <f ca="1">IF('C10 Entry Sheet'!$BS344="N"," ",CELL("contents",'C10 Entry Sheet'!$AH$10))</f>
        <v xml:space="preserve"> </v>
      </c>
      <c r="D329" s="153" t="str">
        <f ca="1">IF('C10 Entry Sheet'!$BS344="N"," ","000"&amp;IF(LEN('C10 Entry Sheet'!$C$5)&lt;=6,"000",REPT("0",3-(LEN('C10 Entry Sheet'!$C$5)-6))&amp;LEFT(CELL("contents",'C10 Entry Sheet'!$C$5),LEN('C10 Entry Sheet'!$C$5)-6)))</f>
        <v xml:space="preserve"> </v>
      </c>
      <c r="E329" s="155" t="str">
        <f ca="1">IF('C10 Entry Sheet'!$BS344="N"," ",IF(LEN('C10 Entry Sheet'!$C$5)&lt;=6,CELL("contents",'C10 Entry Sheet'!$C$5),RIGHT(CELL("contents",'C10 Entry Sheet'!$C$5),6)))</f>
        <v xml:space="preserve"> </v>
      </c>
      <c r="F329" s="153" t="str">
        <f>IF('C10 Entry Sheet'!$BS344="N"," ","0")</f>
        <v xml:space="preserve"> </v>
      </c>
      <c r="G329" s="156" t="str">
        <f ca="1">IF('C10 Entry Sheet'!$BS344="N"," ",CELL("contents",'C10 Entry Sheet'!$A344))</f>
        <v xml:space="preserve"> </v>
      </c>
      <c r="H329" s="157" t="str">
        <f ca="1">IF(($G329=" ")," ",VLOOKUP($G329,'C10 Entry Sheet'!$A$16:$K$1015,2,FALSE))</f>
        <v xml:space="preserve"> </v>
      </c>
      <c r="I329" s="157" t="str">
        <f ca="1">IF(($G329=" ")," ",VLOOKUP($G329,'C10 Entry Sheet'!$A$16:$K$1015,3,FALSE))</f>
        <v xml:space="preserve"> </v>
      </c>
      <c r="J329" s="153" t="str">
        <f ca="1">IF('C10 Entry Sheet'!$BS344="N"," ",CELL("contents",'C10 Entry Sheet'!$A344))</f>
        <v xml:space="preserve"> </v>
      </c>
      <c r="K329" s="158" t="str">
        <f ca="1">IF(($G329=" ")," ",VLOOKUP($G329,'C10 Entry Sheet'!$A$16:$K$1015,8,FALSE))</f>
        <v xml:space="preserve"> </v>
      </c>
      <c r="L329" s="110" t="str">
        <f ca="1">IF(($G329=" ")," ",(VLOOKUP($G329,'C10 Entry Sheet'!$A$16:$K$1015,11,FALSE)*100))</f>
        <v xml:space="preserve"> </v>
      </c>
      <c r="M329" s="159" t="str">
        <f ca="1">IF(($G329=" ")," ",VLOOKUP($G329,'C10 Entry Sheet'!$A$16:$K$1015,6,FALSE))</f>
        <v xml:space="preserve"> </v>
      </c>
      <c r="N329" s="159" t="str">
        <f ca="1">IF(($G329=" ")," ",VLOOKUP($G329,'C10 Entry Sheet'!$A$16:$K$1015,5,FALSE))</f>
        <v xml:space="preserve"> </v>
      </c>
    </row>
    <row r="330" spans="1:14">
      <c r="A330" s="153" t="str">
        <f>IF('C10 Entry Sheet'!$BS345="N"," ","R")</f>
        <v xml:space="preserve"> </v>
      </c>
      <c r="B330" s="153" t="str">
        <f>IF('C10 Entry Sheet'!$BS345="N"," ","00000000")</f>
        <v xml:space="preserve"> </v>
      </c>
      <c r="C330" s="154" t="str">
        <f ca="1">IF('C10 Entry Sheet'!$BS345="N"," ",CELL("contents",'C10 Entry Sheet'!$AH$10))</f>
        <v xml:space="preserve"> </v>
      </c>
      <c r="D330" s="153" t="str">
        <f ca="1">IF('C10 Entry Sheet'!$BS345="N"," ","000"&amp;IF(LEN('C10 Entry Sheet'!$C$5)&lt;=6,"000",REPT("0",3-(LEN('C10 Entry Sheet'!$C$5)-6))&amp;LEFT(CELL("contents",'C10 Entry Sheet'!$C$5),LEN('C10 Entry Sheet'!$C$5)-6)))</f>
        <v xml:space="preserve"> </v>
      </c>
      <c r="E330" s="155" t="str">
        <f ca="1">IF('C10 Entry Sheet'!$BS345="N"," ",IF(LEN('C10 Entry Sheet'!$C$5)&lt;=6,CELL("contents",'C10 Entry Sheet'!$C$5),RIGHT(CELL("contents",'C10 Entry Sheet'!$C$5),6)))</f>
        <v xml:space="preserve"> </v>
      </c>
      <c r="F330" s="153" t="str">
        <f>IF('C10 Entry Sheet'!$BS345="N"," ","0")</f>
        <v xml:space="preserve"> </v>
      </c>
      <c r="G330" s="156" t="str">
        <f ca="1">IF('C10 Entry Sheet'!$BS345="N"," ",CELL("contents",'C10 Entry Sheet'!$A345))</f>
        <v xml:space="preserve"> </v>
      </c>
      <c r="H330" s="157" t="str">
        <f ca="1">IF(($G330=" ")," ",VLOOKUP($G330,'C10 Entry Sheet'!$A$16:$K$1015,2,FALSE))</f>
        <v xml:space="preserve"> </v>
      </c>
      <c r="I330" s="157" t="str">
        <f ca="1">IF(($G330=" ")," ",VLOOKUP($G330,'C10 Entry Sheet'!$A$16:$K$1015,3,FALSE))</f>
        <v xml:space="preserve"> </v>
      </c>
      <c r="J330" s="153" t="str">
        <f ca="1">IF('C10 Entry Sheet'!$BS345="N"," ",CELL("contents",'C10 Entry Sheet'!$A345))</f>
        <v xml:space="preserve"> </v>
      </c>
      <c r="K330" s="158" t="str">
        <f ca="1">IF(($G330=" ")," ",VLOOKUP($G330,'C10 Entry Sheet'!$A$16:$K$1015,8,FALSE))</f>
        <v xml:space="preserve"> </v>
      </c>
      <c r="L330" s="110" t="str">
        <f ca="1">IF(($G330=" ")," ",(VLOOKUP($G330,'C10 Entry Sheet'!$A$16:$K$1015,11,FALSE)*100))</f>
        <v xml:space="preserve"> </v>
      </c>
      <c r="M330" s="159" t="str">
        <f ca="1">IF(($G330=" ")," ",VLOOKUP($G330,'C10 Entry Sheet'!$A$16:$K$1015,6,FALSE))</f>
        <v xml:space="preserve"> </v>
      </c>
      <c r="N330" s="159" t="str">
        <f ca="1">IF(($G330=" ")," ",VLOOKUP($G330,'C10 Entry Sheet'!$A$16:$K$1015,5,FALSE))</f>
        <v xml:space="preserve"> </v>
      </c>
    </row>
    <row r="331" spans="1:14">
      <c r="A331" s="153" t="str">
        <f>IF('C10 Entry Sheet'!$BS346="N"," ","R")</f>
        <v xml:space="preserve"> </v>
      </c>
      <c r="B331" s="153" t="str">
        <f>IF('C10 Entry Sheet'!$BS346="N"," ","00000000")</f>
        <v xml:space="preserve"> </v>
      </c>
      <c r="C331" s="154" t="str">
        <f ca="1">IF('C10 Entry Sheet'!$BS346="N"," ",CELL("contents",'C10 Entry Sheet'!$AH$10))</f>
        <v xml:space="preserve"> </v>
      </c>
      <c r="D331" s="153" t="str">
        <f ca="1">IF('C10 Entry Sheet'!$BS346="N"," ","000"&amp;IF(LEN('C10 Entry Sheet'!$C$5)&lt;=6,"000",REPT("0",3-(LEN('C10 Entry Sheet'!$C$5)-6))&amp;LEFT(CELL("contents",'C10 Entry Sheet'!$C$5),LEN('C10 Entry Sheet'!$C$5)-6)))</f>
        <v xml:space="preserve"> </v>
      </c>
      <c r="E331" s="155" t="str">
        <f ca="1">IF('C10 Entry Sheet'!$BS346="N"," ",IF(LEN('C10 Entry Sheet'!$C$5)&lt;=6,CELL("contents",'C10 Entry Sheet'!$C$5),RIGHT(CELL("contents",'C10 Entry Sheet'!$C$5),6)))</f>
        <v xml:space="preserve"> </v>
      </c>
      <c r="F331" s="153" t="str">
        <f>IF('C10 Entry Sheet'!$BS346="N"," ","0")</f>
        <v xml:space="preserve"> </v>
      </c>
      <c r="G331" s="156" t="str">
        <f ca="1">IF('C10 Entry Sheet'!$BS346="N"," ",CELL("contents",'C10 Entry Sheet'!$A346))</f>
        <v xml:space="preserve"> </v>
      </c>
      <c r="H331" s="157" t="str">
        <f ca="1">IF(($G331=" ")," ",VLOOKUP($G331,'C10 Entry Sheet'!$A$16:$K$1015,2,FALSE))</f>
        <v xml:space="preserve"> </v>
      </c>
      <c r="I331" s="157" t="str">
        <f ca="1">IF(($G331=" ")," ",VLOOKUP($G331,'C10 Entry Sheet'!$A$16:$K$1015,3,FALSE))</f>
        <v xml:space="preserve"> </v>
      </c>
      <c r="J331" s="153" t="str">
        <f ca="1">IF('C10 Entry Sheet'!$BS346="N"," ",CELL("contents",'C10 Entry Sheet'!$A346))</f>
        <v xml:space="preserve"> </v>
      </c>
      <c r="K331" s="158" t="str">
        <f ca="1">IF(($G331=" ")," ",VLOOKUP($G331,'C10 Entry Sheet'!$A$16:$K$1015,8,FALSE))</f>
        <v xml:space="preserve"> </v>
      </c>
      <c r="L331" s="110" t="str">
        <f ca="1">IF(($G331=" ")," ",(VLOOKUP($G331,'C10 Entry Sheet'!$A$16:$K$1015,11,FALSE)*100))</f>
        <v xml:space="preserve"> </v>
      </c>
      <c r="M331" s="159" t="str">
        <f ca="1">IF(($G331=" ")," ",VLOOKUP($G331,'C10 Entry Sheet'!$A$16:$K$1015,6,FALSE))</f>
        <v xml:space="preserve"> </v>
      </c>
      <c r="N331" s="159" t="str">
        <f ca="1">IF(($G331=" ")," ",VLOOKUP($G331,'C10 Entry Sheet'!$A$16:$K$1015,5,FALSE))</f>
        <v xml:space="preserve"> </v>
      </c>
    </row>
    <row r="332" spans="1:14">
      <c r="A332" s="153" t="str">
        <f>IF('C10 Entry Sheet'!$BS347="N"," ","R")</f>
        <v xml:space="preserve"> </v>
      </c>
      <c r="B332" s="153" t="str">
        <f>IF('C10 Entry Sheet'!$BS347="N"," ","00000000")</f>
        <v xml:space="preserve"> </v>
      </c>
      <c r="C332" s="154" t="str">
        <f ca="1">IF('C10 Entry Sheet'!$BS347="N"," ",CELL("contents",'C10 Entry Sheet'!$AH$10))</f>
        <v xml:space="preserve"> </v>
      </c>
      <c r="D332" s="153" t="str">
        <f ca="1">IF('C10 Entry Sheet'!$BS347="N"," ","000"&amp;IF(LEN('C10 Entry Sheet'!$C$5)&lt;=6,"000",REPT("0",3-(LEN('C10 Entry Sheet'!$C$5)-6))&amp;LEFT(CELL("contents",'C10 Entry Sheet'!$C$5),LEN('C10 Entry Sheet'!$C$5)-6)))</f>
        <v xml:space="preserve"> </v>
      </c>
      <c r="E332" s="155" t="str">
        <f ca="1">IF('C10 Entry Sheet'!$BS347="N"," ",IF(LEN('C10 Entry Sheet'!$C$5)&lt;=6,CELL("contents",'C10 Entry Sheet'!$C$5),RIGHT(CELL("contents",'C10 Entry Sheet'!$C$5),6)))</f>
        <v xml:space="preserve"> </v>
      </c>
      <c r="F332" s="153" t="str">
        <f>IF('C10 Entry Sheet'!$BS347="N"," ","0")</f>
        <v xml:space="preserve"> </v>
      </c>
      <c r="G332" s="156" t="str">
        <f ca="1">IF('C10 Entry Sheet'!$BS347="N"," ",CELL("contents",'C10 Entry Sheet'!$A347))</f>
        <v xml:space="preserve"> </v>
      </c>
      <c r="H332" s="157" t="str">
        <f ca="1">IF(($G332=" ")," ",VLOOKUP($G332,'C10 Entry Sheet'!$A$16:$K$1015,2,FALSE))</f>
        <v xml:space="preserve"> </v>
      </c>
      <c r="I332" s="157" t="str">
        <f ca="1">IF(($G332=" ")," ",VLOOKUP($G332,'C10 Entry Sheet'!$A$16:$K$1015,3,FALSE))</f>
        <v xml:space="preserve"> </v>
      </c>
      <c r="J332" s="153" t="str">
        <f ca="1">IF('C10 Entry Sheet'!$BS347="N"," ",CELL("contents",'C10 Entry Sheet'!$A347))</f>
        <v xml:space="preserve"> </v>
      </c>
      <c r="K332" s="158" t="str">
        <f ca="1">IF(($G332=" ")," ",VLOOKUP($G332,'C10 Entry Sheet'!$A$16:$K$1015,8,FALSE))</f>
        <v xml:space="preserve"> </v>
      </c>
      <c r="L332" s="110" t="str">
        <f ca="1">IF(($G332=" ")," ",(VLOOKUP($G332,'C10 Entry Sheet'!$A$16:$K$1015,11,FALSE)*100))</f>
        <v xml:space="preserve"> </v>
      </c>
      <c r="M332" s="159" t="str">
        <f ca="1">IF(($G332=" ")," ",VLOOKUP($G332,'C10 Entry Sheet'!$A$16:$K$1015,6,FALSE))</f>
        <v xml:space="preserve"> </v>
      </c>
      <c r="N332" s="159" t="str">
        <f ca="1">IF(($G332=" ")," ",VLOOKUP($G332,'C10 Entry Sheet'!$A$16:$K$1015,5,FALSE))</f>
        <v xml:space="preserve"> </v>
      </c>
    </row>
    <row r="333" spans="1:14">
      <c r="A333" s="153" t="str">
        <f>IF('C10 Entry Sheet'!$BS348="N"," ","R")</f>
        <v xml:space="preserve"> </v>
      </c>
      <c r="B333" s="153" t="str">
        <f>IF('C10 Entry Sheet'!$BS348="N"," ","00000000")</f>
        <v xml:space="preserve"> </v>
      </c>
      <c r="C333" s="154" t="str">
        <f ca="1">IF('C10 Entry Sheet'!$BS348="N"," ",CELL("contents",'C10 Entry Sheet'!$AH$10))</f>
        <v xml:space="preserve"> </v>
      </c>
      <c r="D333" s="153" t="str">
        <f ca="1">IF('C10 Entry Sheet'!$BS348="N"," ","000"&amp;IF(LEN('C10 Entry Sheet'!$C$5)&lt;=6,"000",REPT("0",3-(LEN('C10 Entry Sheet'!$C$5)-6))&amp;LEFT(CELL("contents",'C10 Entry Sheet'!$C$5),LEN('C10 Entry Sheet'!$C$5)-6)))</f>
        <v xml:space="preserve"> </v>
      </c>
      <c r="E333" s="155" t="str">
        <f ca="1">IF('C10 Entry Sheet'!$BS348="N"," ",IF(LEN('C10 Entry Sheet'!$C$5)&lt;=6,CELL("contents",'C10 Entry Sheet'!$C$5),RIGHT(CELL("contents",'C10 Entry Sheet'!$C$5),6)))</f>
        <v xml:space="preserve"> </v>
      </c>
      <c r="F333" s="153" t="str">
        <f>IF('C10 Entry Sheet'!$BS348="N"," ","0")</f>
        <v xml:space="preserve"> </v>
      </c>
      <c r="G333" s="156" t="str">
        <f ca="1">IF('C10 Entry Sheet'!$BS348="N"," ",CELL("contents",'C10 Entry Sheet'!$A348))</f>
        <v xml:space="preserve"> </v>
      </c>
      <c r="H333" s="157" t="str">
        <f ca="1">IF(($G333=" ")," ",VLOOKUP($G333,'C10 Entry Sheet'!$A$16:$K$1015,2,FALSE))</f>
        <v xml:space="preserve"> </v>
      </c>
      <c r="I333" s="157" t="str">
        <f ca="1">IF(($G333=" ")," ",VLOOKUP($G333,'C10 Entry Sheet'!$A$16:$K$1015,3,FALSE))</f>
        <v xml:space="preserve"> </v>
      </c>
      <c r="J333" s="153" t="str">
        <f ca="1">IF('C10 Entry Sheet'!$BS348="N"," ",CELL("contents",'C10 Entry Sheet'!$A348))</f>
        <v xml:space="preserve"> </v>
      </c>
      <c r="K333" s="158" t="str">
        <f ca="1">IF(($G333=" ")," ",VLOOKUP($G333,'C10 Entry Sheet'!$A$16:$K$1015,8,FALSE))</f>
        <v xml:space="preserve"> </v>
      </c>
      <c r="L333" s="110" t="str">
        <f ca="1">IF(($G333=" ")," ",(VLOOKUP($G333,'C10 Entry Sheet'!$A$16:$K$1015,11,FALSE)*100))</f>
        <v xml:space="preserve"> </v>
      </c>
      <c r="M333" s="159" t="str">
        <f ca="1">IF(($G333=" ")," ",VLOOKUP($G333,'C10 Entry Sheet'!$A$16:$K$1015,6,FALSE))</f>
        <v xml:space="preserve"> </v>
      </c>
      <c r="N333" s="159" t="str">
        <f ca="1">IF(($G333=" ")," ",VLOOKUP($G333,'C10 Entry Sheet'!$A$16:$K$1015,5,FALSE))</f>
        <v xml:space="preserve"> </v>
      </c>
    </row>
    <row r="334" spans="1:14">
      <c r="A334" s="153" t="str">
        <f>IF('C10 Entry Sheet'!$BS349="N"," ","R")</f>
        <v xml:space="preserve"> </v>
      </c>
      <c r="B334" s="153" t="str">
        <f>IF('C10 Entry Sheet'!$BS349="N"," ","00000000")</f>
        <v xml:space="preserve"> </v>
      </c>
      <c r="C334" s="154" t="str">
        <f ca="1">IF('C10 Entry Sheet'!$BS349="N"," ",CELL("contents",'C10 Entry Sheet'!$AH$10))</f>
        <v xml:space="preserve"> </v>
      </c>
      <c r="D334" s="153" t="str">
        <f ca="1">IF('C10 Entry Sheet'!$BS349="N"," ","000"&amp;IF(LEN('C10 Entry Sheet'!$C$5)&lt;=6,"000",REPT("0",3-(LEN('C10 Entry Sheet'!$C$5)-6))&amp;LEFT(CELL("contents",'C10 Entry Sheet'!$C$5),LEN('C10 Entry Sheet'!$C$5)-6)))</f>
        <v xml:space="preserve"> </v>
      </c>
      <c r="E334" s="155" t="str">
        <f ca="1">IF('C10 Entry Sheet'!$BS349="N"," ",IF(LEN('C10 Entry Sheet'!$C$5)&lt;=6,CELL("contents",'C10 Entry Sheet'!$C$5),RIGHT(CELL("contents",'C10 Entry Sheet'!$C$5),6)))</f>
        <v xml:space="preserve"> </v>
      </c>
      <c r="F334" s="153" t="str">
        <f>IF('C10 Entry Sheet'!$BS349="N"," ","0")</f>
        <v xml:space="preserve"> </v>
      </c>
      <c r="G334" s="156" t="str">
        <f ca="1">IF('C10 Entry Sheet'!$BS349="N"," ",CELL("contents",'C10 Entry Sheet'!$A349))</f>
        <v xml:space="preserve"> </v>
      </c>
      <c r="H334" s="157" t="str">
        <f ca="1">IF(($G334=" ")," ",VLOOKUP($G334,'C10 Entry Sheet'!$A$16:$K$1015,2,FALSE))</f>
        <v xml:space="preserve"> </v>
      </c>
      <c r="I334" s="157" t="str">
        <f ca="1">IF(($G334=" ")," ",VLOOKUP($G334,'C10 Entry Sheet'!$A$16:$K$1015,3,FALSE))</f>
        <v xml:space="preserve"> </v>
      </c>
      <c r="J334" s="153" t="str">
        <f ca="1">IF('C10 Entry Sheet'!$BS349="N"," ",CELL("contents",'C10 Entry Sheet'!$A349))</f>
        <v xml:space="preserve"> </v>
      </c>
      <c r="K334" s="158" t="str">
        <f ca="1">IF(($G334=" ")," ",VLOOKUP($G334,'C10 Entry Sheet'!$A$16:$K$1015,8,FALSE))</f>
        <v xml:space="preserve"> </v>
      </c>
      <c r="L334" s="110" t="str">
        <f ca="1">IF(($G334=" ")," ",(VLOOKUP($G334,'C10 Entry Sheet'!$A$16:$K$1015,11,FALSE)*100))</f>
        <v xml:space="preserve"> </v>
      </c>
      <c r="M334" s="159" t="str">
        <f ca="1">IF(($G334=" ")," ",VLOOKUP($G334,'C10 Entry Sheet'!$A$16:$K$1015,6,FALSE))</f>
        <v xml:space="preserve"> </v>
      </c>
      <c r="N334" s="159" t="str">
        <f ca="1">IF(($G334=" ")," ",VLOOKUP($G334,'C10 Entry Sheet'!$A$16:$K$1015,5,FALSE))</f>
        <v xml:space="preserve"> </v>
      </c>
    </row>
    <row r="335" spans="1:14">
      <c r="A335" s="153" t="str">
        <f>IF('C10 Entry Sheet'!$BS350="N"," ","R")</f>
        <v xml:space="preserve"> </v>
      </c>
      <c r="B335" s="153" t="str">
        <f>IF('C10 Entry Sheet'!$BS350="N"," ","00000000")</f>
        <v xml:space="preserve"> </v>
      </c>
      <c r="C335" s="154" t="str">
        <f ca="1">IF('C10 Entry Sheet'!$BS350="N"," ",CELL("contents",'C10 Entry Sheet'!$AH$10))</f>
        <v xml:space="preserve"> </v>
      </c>
      <c r="D335" s="153" t="str">
        <f ca="1">IF('C10 Entry Sheet'!$BS350="N"," ","000"&amp;IF(LEN('C10 Entry Sheet'!$C$5)&lt;=6,"000",REPT("0",3-(LEN('C10 Entry Sheet'!$C$5)-6))&amp;LEFT(CELL("contents",'C10 Entry Sheet'!$C$5),LEN('C10 Entry Sheet'!$C$5)-6)))</f>
        <v xml:space="preserve"> </v>
      </c>
      <c r="E335" s="155" t="str">
        <f ca="1">IF('C10 Entry Sheet'!$BS350="N"," ",IF(LEN('C10 Entry Sheet'!$C$5)&lt;=6,CELL("contents",'C10 Entry Sheet'!$C$5),RIGHT(CELL("contents",'C10 Entry Sheet'!$C$5),6)))</f>
        <v xml:space="preserve"> </v>
      </c>
      <c r="F335" s="153" t="str">
        <f>IF('C10 Entry Sheet'!$BS350="N"," ","0")</f>
        <v xml:space="preserve"> </v>
      </c>
      <c r="G335" s="156" t="str">
        <f ca="1">IF('C10 Entry Sheet'!$BS350="N"," ",CELL("contents",'C10 Entry Sheet'!$A350))</f>
        <v xml:space="preserve"> </v>
      </c>
      <c r="H335" s="157" t="str">
        <f ca="1">IF(($G335=" ")," ",VLOOKUP($G335,'C10 Entry Sheet'!$A$16:$K$1015,2,FALSE))</f>
        <v xml:space="preserve"> </v>
      </c>
      <c r="I335" s="157" t="str">
        <f ca="1">IF(($G335=" ")," ",VLOOKUP($G335,'C10 Entry Sheet'!$A$16:$K$1015,3,FALSE))</f>
        <v xml:space="preserve"> </v>
      </c>
      <c r="J335" s="153" t="str">
        <f ca="1">IF('C10 Entry Sheet'!$BS350="N"," ",CELL("contents",'C10 Entry Sheet'!$A350))</f>
        <v xml:space="preserve"> </v>
      </c>
      <c r="K335" s="158" t="str">
        <f ca="1">IF(($G335=" ")," ",VLOOKUP($G335,'C10 Entry Sheet'!$A$16:$K$1015,8,FALSE))</f>
        <v xml:space="preserve"> </v>
      </c>
      <c r="L335" s="110" t="str">
        <f ca="1">IF(($G335=" ")," ",(VLOOKUP($G335,'C10 Entry Sheet'!$A$16:$K$1015,11,FALSE)*100))</f>
        <v xml:space="preserve"> </v>
      </c>
      <c r="M335" s="159" t="str">
        <f ca="1">IF(($G335=" ")," ",VLOOKUP($G335,'C10 Entry Sheet'!$A$16:$K$1015,6,FALSE))</f>
        <v xml:space="preserve"> </v>
      </c>
      <c r="N335" s="159" t="str">
        <f ca="1">IF(($G335=" ")," ",VLOOKUP($G335,'C10 Entry Sheet'!$A$16:$K$1015,5,FALSE))</f>
        <v xml:space="preserve"> </v>
      </c>
    </row>
    <row r="336" spans="1:14">
      <c r="A336" s="153" t="str">
        <f>IF('C10 Entry Sheet'!$BS351="N"," ","R")</f>
        <v xml:space="preserve"> </v>
      </c>
      <c r="B336" s="153" t="str">
        <f>IF('C10 Entry Sheet'!$BS351="N"," ","00000000")</f>
        <v xml:space="preserve"> </v>
      </c>
      <c r="C336" s="154" t="str">
        <f ca="1">IF('C10 Entry Sheet'!$BS351="N"," ",CELL("contents",'C10 Entry Sheet'!$AH$10))</f>
        <v xml:space="preserve"> </v>
      </c>
      <c r="D336" s="153" t="str">
        <f ca="1">IF('C10 Entry Sheet'!$BS351="N"," ","000"&amp;IF(LEN('C10 Entry Sheet'!$C$5)&lt;=6,"000",REPT("0",3-(LEN('C10 Entry Sheet'!$C$5)-6))&amp;LEFT(CELL("contents",'C10 Entry Sheet'!$C$5),LEN('C10 Entry Sheet'!$C$5)-6)))</f>
        <v xml:space="preserve"> </v>
      </c>
      <c r="E336" s="155" t="str">
        <f ca="1">IF('C10 Entry Sheet'!$BS351="N"," ",IF(LEN('C10 Entry Sheet'!$C$5)&lt;=6,CELL("contents",'C10 Entry Sheet'!$C$5),RIGHT(CELL("contents",'C10 Entry Sheet'!$C$5),6)))</f>
        <v xml:space="preserve"> </v>
      </c>
      <c r="F336" s="153" t="str">
        <f>IF('C10 Entry Sheet'!$BS351="N"," ","0")</f>
        <v xml:space="preserve"> </v>
      </c>
      <c r="G336" s="156" t="str">
        <f ca="1">IF('C10 Entry Sheet'!$BS351="N"," ",CELL("contents",'C10 Entry Sheet'!$A351))</f>
        <v xml:space="preserve"> </v>
      </c>
      <c r="H336" s="157" t="str">
        <f ca="1">IF(($G336=" ")," ",VLOOKUP($G336,'C10 Entry Sheet'!$A$16:$K$1015,2,FALSE))</f>
        <v xml:space="preserve"> </v>
      </c>
      <c r="I336" s="157" t="str">
        <f ca="1">IF(($G336=" ")," ",VLOOKUP($G336,'C10 Entry Sheet'!$A$16:$K$1015,3,FALSE))</f>
        <v xml:space="preserve"> </v>
      </c>
      <c r="J336" s="153" t="str">
        <f ca="1">IF('C10 Entry Sheet'!$BS351="N"," ",CELL("contents",'C10 Entry Sheet'!$A351))</f>
        <v xml:space="preserve"> </v>
      </c>
      <c r="K336" s="158" t="str">
        <f ca="1">IF(($G336=" ")," ",VLOOKUP($G336,'C10 Entry Sheet'!$A$16:$K$1015,8,FALSE))</f>
        <v xml:space="preserve"> </v>
      </c>
      <c r="L336" s="110" t="str">
        <f ca="1">IF(($G336=" ")," ",(VLOOKUP($G336,'C10 Entry Sheet'!$A$16:$K$1015,11,FALSE)*100))</f>
        <v xml:space="preserve"> </v>
      </c>
      <c r="M336" s="159" t="str">
        <f ca="1">IF(($G336=" ")," ",VLOOKUP($G336,'C10 Entry Sheet'!$A$16:$K$1015,6,FALSE))</f>
        <v xml:space="preserve"> </v>
      </c>
      <c r="N336" s="159" t="str">
        <f ca="1">IF(($G336=" ")," ",VLOOKUP($G336,'C10 Entry Sheet'!$A$16:$K$1015,5,FALSE))</f>
        <v xml:space="preserve"> </v>
      </c>
    </row>
    <row r="337" spans="1:14">
      <c r="A337" s="153" t="str">
        <f>IF('C10 Entry Sheet'!$BS352="N"," ","R")</f>
        <v xml:space="preserve"> </v>
      </c>
      <c r="B337" s="153" t="str">
        <f>IF('C10 Entry Sheet'!$BS352="N"," ","00000000")</f>
        <v xml:space="preserve"> </v>
      </c>
      <c r="C337" s="154" t="str">
        <f ca="1">IF('C10 Entry Sheet'!$BS352="N"," ",CELL("contents",'C10 Entry Sheet'!$AH$10))</f>
        <v xml:space="preserve"> </v>
      </c>
      <c r="D337" s="153" t="str">
        <f ca="1">IF('C10 Entry Sheet'!$BS352="N"," ","000"&amp;IF(LEN('C10 Entry Sheet'!$C$5)&lt;=6,"000",REPT("0",3-(LEN('C10 Entry Sheet'!$C$5)-6))&amp;LEFT(CELL("contents",'C10 Entry Sheet'!$C$5),LEN('C10 Entry Sheet'!$C$5)-6)))</f>
        <v xml:space="preserve"> </v>
      </c>
      <c r="E337" s="155" t="str">
        <f ca="1">IF('C10 Entry Sheet'!$BS352="N"," ",IF(LEN('C10 Entry Sheet'!$C$5)&lt;=6,CELL("contents",'C10 Entry Sheet'!$C$5),RIGHT(CELL("contents",'C10 Entry Sheet'!$C$5),6)))</f>
        <v xml:space="preserve"> </v>
      </c>
      <c r="F337" s="153" t="str">
        <f>IF('C10 Entry Sheet'!$BS352="N"," ","0")</f>
        <v xml:space="preserve"> </v>
      </c>
      <c r="G337" s="156" t="str">
        <f ca="1">IF('C10 Entry Sheet'!$BS352="N"," ",CELL("contents",'C10 Entry Sheet'!$A352))</f>
        <v xml:space="preserve"> </v>
      </c>
      <c r="H337" s="157" t="str">
        <f ca="1">IF(($G337=" ")," ",VLOOKUP($G337,'C10 Entry Sheet'!$A$16:$K$1015,2,FALSE))</f>
        <v xml:space="preserve"> </v>
      </c>
      <c r="I337" s="157" t="str">
        <f ca="1">IF(($G337=" ")," ",VLOOKUP($G337,'C10 Entry Sheet'!$A$16:$K$1015,3,FALSE))</f>
        <v xml:space="preserve"> </v>
      </c>
      <c r="J337" s="153" t="str">
        <f ca="1">IF('C10 Entry Sheet'!$BS352="N"," ",CELL("contents",'C10 Entry Sheet'!$A352))</f>
        <v xml:space="preserve"> </v>
      </c>
      <c r="K337" s="158" t="str">
        <f ca="1">IF(($G337=" ")," ",VLOOKUP($G337,'C10 Entry Sheet'!$A$16:$K$1015,8,FALSE))</f>
        <v xml:space="preserve"> </v>
      </c>
      <c r="L337" s="110" t="str">
        <f ca="1">IF(($G337=" ")," ",(VLOOKUP($G337,'C10 Entry Sheet'!$A$16:$K$1015,11,FALSE)*100))</f>
        <v xml:space="preserve"> </v>
      </c>
      <c r="M337" s="159" t="str">
        <f ca="1">IF(($G337=" ")," ",VLOOKUP($G337,'C10 Entry Sheet'!$A$16:$K$1015,6,FALSE))</f>
        <v xml:space="preserve"> </v>
      </c>
      <c r="N337" s="159" t="str">
        <f ca="1">IF(($G337=" ")," ",VLOOKUP($G337,'C10 Entry Sheet'!$A$16:$K$1015,5,FALSE))</f>
        <v xml:space="preserve"> </v>
      </c>
    </row>
    <row r="338" spans="1:14">
      <c r="A338" s="153" t="str">
        <f>IF('C10 Entry Sheet'!$BS353="N"," ","R")</f>
        <v xml:space="preserve"> </v>
      </c>
      <c r="B338" s="153" t="str">
        <f>IF('C10 Entry Sheet'!$BS353="N"," ","00000000")</f>
        <v xml:space="preserve"> </v>
      </c>
      <c r="C338" s="154" t="str">
        <f ca="1">IF('C10 Entry Sheet'!$BS353="N"," ",CELL("contents",'C10 Entry Sheet'!$AH$10))</f>
        <v xml:space="preserve"> </v>
      </c>
      <c r="D338" s="153" t="str">
        <f ca="1">IF('C10 Entry Sheet'!$BS353="N"," ","000"&amp;IF(LEN('C10 Entry Sheet'!$C$5)&lt;=6,"000",REPT("0",3-(LEN('C10 Entry Sheet'!$C$5)-6))&amp;LEFT(CELL("contents",'C10 Entry Sheet'!$C$5),LEN('C10 Entry Sheet'!$C$5)-6)))</f>
        <v xml:space="preserve"> </v>
      </c>
      <c r="E338" s="155" t="str">
        <f ca="1">IF('C10 Entry Sheet'!$BS353="N"," ",IF(LEN('C10 Entry Sheet'!$C$5)&lt;=6,CELL("contents",'C10 Entry Sheet'!$C$5),RIGHT(CELL("contents",'C10 Entry Sheet'!$C$5),6)))</f>
        <v xml:space="preserve"> </v>
      </c>
      <c r="F338" s="153" t="str">
        <f>IF('C10 Entry Sheet'!$BS353="N"," ","0")</f>
        <v xml:space="preserve"> </v>
      </c>
      <c r="G338" s="156" t="str">
        <f ca="1">IF('C10 Entry Sheet'!$BS353="N"," ",CELL("contents",'C10 Entry Sheet'!$A353))</f>
        <v xml:space="preserve"> </v>
      </c>
      <c r="H338" s="157" t="str">
        <f ca="1">IF(($G338=" ")," ",VLOOKUP($G338,'C10 Entry Sheet'!$A$16:$K$1015,2,FALSE))</f>
        <v xml:space="preserve"> </v>
      </c>
      <c r="I338" s="157" t="str">
        <f ca="1">IF(($G338=" ")," ",VLOOKUP($G338,'C10 Entry Sheet'!$A$16:$K$1015,3,FALSE))</f>
        <v xml:space="preserve"> </v>
      </c>
      <c r="J338" s="153" t="str">
        <f ca="1">IF('C10 Entry Sheet'!$BS353="N"," ",CELL("contents",'C10 Entry Sheet'!$A353))</f>
        <v xml:space="preserve"> </v>
      </c>
      <c r="K338" s="158" t="str">
        <f ca="1">IF(($G338=" ")," ",VLOOKUP($G338,'C10 Entry Sheet'!$A$16:$K$1015,8,FALSE))</f>
        <v xml:space="preserve"> </v>
      </c>
      <c r="L338" s="110" t="str">
        <f ca="1">IF(($G338=" ")," ",(VLOOKUP($G338,'C10 Entry Sheet'!$A$16:$K$1015,11,FALSE)*100))</f>
        <v xml:space="preserve"> </v>
      </c>
      <c r="M338" s="159" t="str">
        <f ca="1">IF(($G338=" ")," ",VLOOKUP($G338,'C10 Entry Sheet'!$A$16:$K$1015,6,FALSE))</f>
        <v xml:space="preserve"> </v>
      </c>
      <c r="N338" s="159" t="str">
        <f ca="1">IF(($G338=" ")," ",VLOOKUP($G338,'C10 Entry Sheet'!$A$16:$K$1015,5,FALSE))</f>
        <v xml:space="preserve"> </v>
      </c>
    </row>
    <row r="339" spans="1:14">
      <c r="A339" s="153" t="str">
        <f>IF('C10 Entry Sheet'!$BS354="N"," ","R")</f>
        <v xml:space="preserve"> </v>
      </c>
      <c r="B339" s="153" t="str">
        <f>IF('C10 Entry Sheet'!$BS354="N"," ","00000000")</f>
        <v xml:space="preserve"> </v>
      </c>
      <c r="C339" s="154" t="str">
        <f ca="1">IF('C10 Entry Sheet'!$BS354="N"," ",CELL("contents",'C10 Entry Sheet'!$AH$10))</f>
        <v xml:space="preserve"> </v>
      </c>
      <c r="D339" s="153" t="str">
        <f ca="1">IF('C10 Entry Sheet'!$BS354="N"," ","000"&amp;IF(LEN('C10 Entry Sheet'!$C$5)&lt;=6,"000",REPT("0",3-(LEN('C10 Entry Sheet'!$C$5)-6))&amp;LEFT(CELL("contents",'C10 Entry Sheet'!$C$5),LEN('C10 Entry Sheet'!$C$5)-6)))</f>
        <v xml:space="preserve"> </v>
      </c>
      <c r="E339" s="155" t="str">
        <f ca="1">IF('C10 Entry Sheet'!$BS354="N"," ",IF(LEN('C10 Entry Sheet'!$C$5)&lt;=6,CELL("contents",'C10 Entry Sheet'!$C$5),RIGHT(CELL("contents",'C10 Entry Sheet'!$C$5),6)))</f>
        <v xml:space="preserve"> </v>
      </c>
      <c r="F339" s="153" t="str">
        <f>IF('C10 Entry Sheet'!$BS354="N"," ","0")</f>
        <v xml:space="preserve"> </v>
      </c>
      <c r="G339" s="156" t="str">
        <f ca="1">IF('C10 Entry Sheet'!$BS354="N"," ",CELL("contents",'C10 Entry Sheet'!$A354))</f>
        <v xml:space="preserve"> </v>
      </c>
      <c r="H339" s="157" t="str">
        <f ca="1">IF(($G339=" ")," ",VLOOKUP($G339,'C10 Entry Sheet'!$A$16:$K$1015,2,FALSE))</f>
        <v xml:space="preserve"> </v>
      </c>
      <c r="I339" s="157" t="str">
        <f ca="1">IF(($G339=" ")," ",VLOOKUP($G339,'C10 Entry Sheet'!$A$16:$K$1015,3,FALSE))</f>
        <v xml:space="preserve"> </v>
      </c>
      <c r="J339" s="153" t="str">
        <f ca="1">IF('C10 Entry Sheet'!$BS354="N"," ",CELL("contents",'C10 Entry Sheet'!$A354))</f>
        <v xml:space="preserve"> </v>
      </c>
      <c r="K339" s="158" t="str">
        <f ca="1">IF(($G339=" ")," ",VLOOKUP($G339,'C10 Entry Sheet'!$A$16:$K$1015,8,FALSE))</f>
        <v xml:space="preserve"> </v>
      </c>
      <c r="L339" s="110" t="str">
        <f ca="1">IF(($G339=" ")," ",(VLOOKUP($G339,'C10 Entry Sheet'!$A$16:$K$1015,11,FALSE)*100))</f>
        <v xml:space="preserve"> </v>
      </c>
      <c r="M339" s="159" t="str">
        <f ca="1">IF(($G339=" ")," ",VLOOKUP($G339,'C10 Entry Sheet'!$A$16:$K$1015,6,FALSE))</f>
        <v xml:space="preserve"> </v>
      </c>
      <c r="N339" s="159" t="str">
        <f ca="1">IF(($G339=" ")," ",VLOOKUP($G339,'C10 Entry Sheet'!$A$16:$K$1015,5,FALSE))</f>
        <v xml:space="preserve"> </v>
      </c>
    </row>
    <row r="340" spans="1:14">
      <c r="A340" s="153" t="str">
        <f>IF('C10 Entry Sheet'!$BS355="N"," ","R")</f>
        <v xml:space="preserve"> </v>
      </c>
      <c r="B340" s="153" t="str">
        <f>IF('C10 Entry Sheet'!$BS355="N"," ","00000000")</f>
        <v xml:space="preserve"> </v>
      </c>
      <c r="C340" s="154" t="str">
        <f ca="1">IF('C10 Entry Sheet'!$BS355="N"," ",CELL("contents",'C10 Entry Sheet'!$AH$10))</f>
        <v xml:space="preserve"> </v>
      </c>
      <c r="D340" s="153" t="str">
        <f ca="1">IF('C10 Entry Sheet'!$BS355="N"," ","000"&amp;IF(LEN('C10 Entry Sheet'!$C$5)&lt;=6,"000",REPT("0",3-(LEN('C10 Entry Sheet'!$C$5)-6))&amp;LEFT(CELL("contents",'C10 Entry Sheet'!$C$5),LEN('C10 Entry Sheet'!$C$5)-6)))</f>
        <v xml:space="preserve"> </v>
      </c>
      <c r="E340" s="155" t="str">
        <f ca="1">IF('C10 Entry Sheet'!$BS355="N"," ",IF(LEN('C10 Entry Sheet'!$C$5)&lt;=6,CELL("contents",'C10 Entry Sheet'!$C$5),RIGHT(CELL("contents",'C10 Entry Sheet'!$C$5),6)))</f>
        <v xml:space="preserve"> </v>
      </c>
      <c r="F340" s="153" t="str">
        <f>IF('C10 Entry Sheet'!$BS355="N"," ","0")</f>
        <v xml:space="preserve"> </v>
      </c>
      <c r="G340" s="156" t="str">
        <f ca="1">IF('C10 Entry Sheet'!$BS355="N"," ",CELL("contents",'C10 Entry Sheet'!$A355))</f>
        <v xml:space="preserve"> </v>
      </c>
      <c r="H340" s="157" t="str">
        <f ca="1">IF(($G340=" ")," ",VLOOKUP($G340,'C10 Entry Sheet'!$A$16:$K$1015,2,FALSE))</f>
        <v xml:space="preserve"> </v>
      </c>
      <c r="I340" s="157" t="str">
        <f ca="1">IF(($G340=" ")," ",VLOOKUP($G340,'C10 Entry Sheet'!$A$16:$K$1015,3,FALSE))</f>
        <v xml:space="preserve"> </v>
      </c>
      <c r="J340" s="153" t="str">
        <f ca="1">IF('C10 Entry Sheet'!$BS355="N"," ",CELL("contents",'C10 Entry Sheet'!$A355))</f>
        <v xml:space="preserve"> </v>
      </c>
      <c r="K340" s="158" t="str">
        <f ca="1">IF(($G340=" ")," ",VLOOKUP($G340,'C10 Entry Sheet'!$A$16:$K$1015,8,FALSE))</f>
        <v xml:space="preserve"> </v>
      </c>
      <c r="L340" s="110" t="str">
        <f ca="1">IF(($G340=" ")," ",(VLOOKUP($G340,'C10 Entry Sheet'!$A$16:$K$1015,11,FALSE)*100))</f>
        <v xml:space="preserve"> </v>
      </c>
      <c r="M340" s="159" t="str">
        <f ca="1">IF(($G340=" ")," ",VLOOKUP($G340,'C10 Entry Sheet'!$A$16:$K$1015,6,FALSE))</f>
        <v xml:space="preserve"> </v>
      </c>
      <c r="N340" s="159" t="str">
        <f ca="1">IF(($G340=" ")," ",VLOOKUP($G340,'C10 Entry Sheet'!$A$16:$K$1015,5,FALSE))</f>
        <v xml:space="preserve"> </v>
      </c>
    </row>
    <row r="341" spans="1:14">
      <c r="A341" s="153" t="str">
        <f>IF('C10 Entry Sheet'!$BS356="N"," ","R")</f>
        <v xml:space="preserve"> </v>
      </c>
      <c r="B341" s="153" t="str">
        <f>IF('C10 Entry Sheet'!$BS356="N"," ","00000000")</f>
        <v xml:space="preserve"> </v>
      </c>
      <c r="C341" s="154" t="str">
        <f ca="1">IF('C10 Entry Sheet'!$BS356="N"," ",CELL("contents",'C10 Entry Sheet'!$AH$10))</f>
        <v xml:space="preserve"> </v>
      </c>
      <c r="D341" s="153" t="str">
        <f ca="1">IF('C10 Entry Sheet'!$BS356="N"," ","000"&amp;IF(LEN('C10 Entry Sheet'!$C$5)&lt;=6,"000",REPT("0",3-(LEN('C10 Entry Sheet'!$C$5)-6))&amp;LEFT(CELL("contents",'C10 Entry Sheet'!$C$5),LEN('C10 Entry Sheet'!$C$5)-6)))</f>
        <v xml:space="preserve"> </v>
      </c>
      <c r="E341" s="155" t="str">
        <f ca="1">IF('C10 Entry Sheet'!$BS356="N"," ",IF(LEN('C10 Entry Sheet'!$C$5)&lt;=6,CELL("contents",'C10 Entry Sheet'!$C$5),RIGHT(CELL("contents",'C10 Entry Sheet'!$C$5),6)))</f>
        <v xml:space="preserve"> </v>
      </c>
      <c r="F341" s="153" t="str">
        <f>IF('C10 Entry Sheet'!$BS356="N"," ","0")</f>
        <v xml:space="preserve"> </v>
      </c>
      <c r="G341" s="156" t="str">
        <f ca="1">IF('C10 Entry Sheet'!$BS356="N"," ",CELL("contents",'C10 Entry Sheet'!$A356))</f>
        <v xml:space="preserve"> </v>
      </c>
      <c r="H341" s="157" t="str">
        <f ca="1">IF(($G341=" ")," ",VLOOKUP($G341,'C10 Entry Sheet'!$A$16:$K$1015,2,FALSE))</f>
        <v xml:space="preserve"> </v>
      </c>
      <c r="I341" s="157" t="str">
        <f ca="1">IF(($G341=" ")," ",VLOOKUP($G341,'C10 Entry Sheet'!$A$16:$K$1015,3,FALSE))</f>
        <v xml:space="preserve"> </v>
      </c>
      <c r="J341" s="153" t="str">
        <f ca="1">IF('C10 Entry Sheet'!$BS356="N"," ",CELL("contents",'C10 Entry Sheet'!$A356))</f>
        <v xml:space="preserve"> </v>
      </c>
      <c r="K341" s="158" t="str">
        <f ca="1">IF(($G341=" ")," ",VLOOKUP($G341,'C10 Entry Sheet'!$A$16:$K$1015,8,FALSE))</f>
        <v xml:space="preserve"> </v>
      </c>
      <c r="L341" s="110" t="str">
        <f ca="1">IF(($G341=" ")," ",(VLOOKUP($G341,'C10 Entry Sheet'!$A$16:$K$1015,11,FALSE)*100))</f>
        <v xml:space="preserve"> </v>
      </c>
      <c r="M341" s="159" t="str">
        <f ca="1">IF(($G341=" ")," ",VLOOKUP($G341,'C10 Entry Sheet'!$A$16:$K$1015,6,FALSE))</f>
        <v xml:space="preserve"> </v>
      </c>
      <c r="N341" s="159" t="str">
        <f ca="1">IF(($G341=" ")," ",VLOOKUP($G341,'C10 Entry Sheet'!$A$16:$K$1015,5,FALSE))</f>
        <v xml:space="preserve"> </v>
      </c>
    </row>
    <row r="342" spans="1:14">
      <c r="A342" s="153" t="str">
        <f>IF('C10 Entry Sheet'!$BS357="N"," ","R")</f>
        <v xml:space="preserve"> </v>
      </c>
      <c r="B342" s="153" t="str">
        <f>IF('C10 Entry Sheet'!$BS357="N"," ","00000000")</f>
        <v xml:space="preserve"> </v>
      </c>
      <c r="C342" s="154" t="str">
        <f ca="1">IF('C10 Entry Sheet'!$BS357="N"," ",CELL("contents",'C10 Entry Sheet'!$AH$10))</f>
        <v xml:space="preserve"> </v>
      </c>
      <c r="D342" s="153" t="str">
        <f ca="1">IF('C10 Entry Sheet'!$BS357="N"," ","000"&amp;IF(LEN('C10 Entry Sheet'!$C$5)&lt;=6,"000",REPT("0",3-(LEN('C10 Entry Sheet'!$C$5)-6))&amp;LEFT(CELL("contents",'C10 Entry Sheet'!$C$5),LEN('C10 Entry Sheet'!$C$5)-6)))</f>
        <v xml:space="preserve"> </v>
      </c>
      <c r="E342" s="155" t="str">
        <f ca="1">IF('C10 Entry Sheet'!$BS357="N"," ",IF(LEN('C10 Entry Sheet'!$C$5)&lt;=6,CELL("contents",'C10 Entry Sheet'!$C$5),RIGHT(CELL("contents",'C10 Entry Sheet'!$C$5),6)))</f>
        <v xml:space="preserve"> </v>
      </c>
      <c r="F342" s="153" t="str">
        <f>IF('C10 Entry Sheet'!$BS357="N"," ","0")</f>
        <v xml:space="preserve"> </v>
      </c>
      <c r="G342" s="156" t="str">
        <f ca="1">IF('C10 Entry Sheet'!$BS357="N"," ",CELL("contents",'C10 Entry Sheet'!$A357))</f>
        <v xml:space="preserve"> </v>
      </c>
      <c r="H342" s="157" t="str">
        <f ca="1">IF(($G342=" ")," ",VLOOKUP($G342,'C10 Entry Sheet'!$A$16:$K$1015,2,FALSE))</f>
        <v xml:space="preserve"> </v>
      </c>
      <c r="I342" s="157" t="str">
        <f ca="1">IF(($G342=" ")," ",VLOOKUP($G342,'C10 Entry Sheet'!$A$16:$K$1015,3,FALSE))</f>
        <v xml:space="preserve"> </v>
      </c>
      <c r="J342" s="153" t="str">
        <f ca="1">IF('C10 Entry Sheet'!$BS357="N"," ",CELL("contents",'C10 Entry Sheet'!$A357))</f>
        <v xml:space="preserve"> </v>
      </c>
      <c r="K342" s="158" t="str">
        <f ca="1">IF(($G342=" ")," ",VLOOKUP($G342,'C10 Entry Sheet'!$A$16:$K$1015,8,FALSE))</f>
        <v xml:space="preserve"> </v>
      </c>
      <c r="L342" s="110" t="str">
        <f ca="1">IF(($G342=" ")," ",(VLOOKUP($G342,'C10 Entry Sheet'!$A$16:$K$1015,11,FALSE)*100))</f>
        <v xml:space="preserve"> </v>
      </c>
      <c r="M342" s="159" t="str">
        <f ca="1">IF(($G342=" ")," ",VLOOKUP($G342,'C10 Entry Sheet'!$A$16:$K$1015,6,FALSE))</f>
        <v xml:space="preserve"> </v>
      </c>
      <c r="N342" s="159" t="str">
        <f ca="1">IF(($G342=" ")," ",VLOOKUP($G342,'C10 Entry Sheet'!$A$16:$K$1015,5,FALSE))</f>
        <v xml:space="preserve"> </v>
      </c>
    </row>
    <row r="343" spans="1:14">
      <c r="A343" s="153" t="str">
        <f>IF('C10 Entry Sheet'!$BS358="N"," ","R")</f>
        <v xml:space="preserve"> </v>
      </c>
      <c r="B343" s="153" t="str">
        <f>IF('C10 Entry Sheet'!$BS358="N"," ","00000000")</f>
        <v xml:space="preserve"> </v>
      </c>
      <c r="C343" s="154" t="str">
        <f ca="1">IF('C10 Entry Sheet'!$BS358="N"," ",CELL("contents",'C10 Entry Sheet'!$AH$10))</f>
        <v xml:space="preserve"> </v>
      </c>
      <c r="D343" s="153" t="str">
        <f ca="1">IF('C10 Entry Sheet'!$BS358="N"," ","000"&amp;IF(LEN('C10 Entry Sheet'!$C$5)&lt;=6,"000",REPT("0",3-(LEN('C10 Entry Sheet'!$C$5)-6))&amp;LEFT(CELL("contents",'C10 Entry Sheet'!$C$5),LEN('C10 Entry Sheet'!$C$5)-6)))</f>
        <v xml:space="preserve"> </v>
      </c>
      <c r="E343" s="155" t="str">
        <f ca="1">IF('C10 Entry Sheet'!$BS358="N"," ",IF(LEN('C10 Entry Sheet'!$C$5)&lt;=6,CELL("contents",'C10 Entry Sheet'!$C$5),RIGHT(CELL("contents",'C10 Entry Sheet'!$C$5),6)))</f>
        <v xml:space="preserve"> </v>
      </c>
      <c r="F343" s="153" t="str">
        <f>IF('C10 Entry Sheet'!$BS358="N"," ","0")</f>
        <v xml:space="preserve"> </v>
      </c>
      <c r="G343" s="156" t="str">
        <f ca="1">IF('C10 Entry Sheet'!$BS358="N"," ",CELL("contents",'C10 Entry Sheet'!$A358))</f>
        <v xml:space="preserve"> </v>
      </c>
      <c r="H343" s="157" t="str">
        <f ca="1">IF(($G343=" ")," ",VLOOKUP($G343,'C10 Entry Sheet'!$A$16:$K$1015,2,FALSE))</f>
        <v xml:space="preserve"> </v>
      </c>
      <c r="I343" s="157" t="str">
        <f ca="1">IF(($G343=" ")," ",VLOOKUP($G343,'C10 Entry Sheet'!$A$16:$K$1015,3,FALSE))</f>
        <v xml:space="preserve"> </v>
      </c>
      <c r="J343" s="153" t="str">
        <f ca="1">IF('C10 Entry Sheet'!$BS358="N"," ",CELL("contents",'C10 Entry Sheet'!$A358))</f>
        <v xml:space="preserve"> </v>
      </c>
      <c r="K343" s="158" t="str">
        <f ca="1">IF(($G343=" ")," ",VLOOKUP($G343,'C10 Entry Sheet'!$A$16:$K$1015,8,FALSE))</f>
        <v xml:space="preserve"> </v>
      </c>
      <c r="L343" s="110" t="str">
        <f ca="1">IF(($G343=" ")," ",(VLOOKUP($G343,'C10 Entry Sheet'!$A$16:$K$1015,11,FALSE)*100))</f>
        <v xml:space="preserve"> </v>
      </c>
      <c r="M343" s="159" t="str">
        <f ca="1">IF(($G343=" ")," ",VLOOKUP($G343,'C10 Entry Sheet'!$A$16:$K$1015,6,FALSE))</f>
        <v xml:space="preserve"> </v>
      </c>
      <c r="N343" s="159" t="str">
        <f ca="1">IF(($G343=" ")," ",VLOOKUP($G343,'C10 Entry Sheet'!$A$16:$K$1015,5,FALSE))</f>
        <v xml:space="preserve"> </v>
      </c>
    </row>
    <row r="344" spans="1:14">
      <c r="A344" s="153" t="str">
        <f>IF('C10 Entry Sheet'!$BS359="N"," ","R")</f>
        <v xml:space="preserve"> </v>
      </c>
      <c r="B344" s="153" t="str">
        <f>IF('C10 Entry Sheet'!$BS359="N"," ","00000000")</f>
        <v xml:space="preserve"> </v>
      </c>
      <c r="C344" s="154" t="str">
        <f ca="1">IF('C10 Entry Sheet'!$BS359="N"," ",CELL("contents",'C10 Entry Sheet'!$AH$10))</f>
        <v xml:space="preserve"> </v>
      </c>
      <c r="D344" s="153" t="str">
        <f ca="1">IF('C10 Entry Sheet'!$BS359="N"," ","000"&amp;IF(LEN('C10 Entry Sheet'!$C$5)&lt;=6,"000",REPT("0",3-(LEN('C10 Entry Sheet'!$C$5)-6))&amp;LEFT(CELL("contents",'C10 Entry Sheet'!$C$5),LEN('C10 Entry Sheet'!$C$5)-6)))</f>
        <v xml:space="preserve"> </v>
      </c>
      <c r="E344" s="155" t="str">
        <f ca="1">IF('C10 Entry Sheet'!$BS359="N"," ",IF(LEN('C10 Entry Sheet'!$C$5)&lt;=6,CELL("contents",'C10 Entry Sheet'!$C$5),RIGHT(CELL("contents",'C10 Entry Sheet'!$C$5),6)))</f>
        <v xml:space="preserve"> </v>
      </c>
      <c r="F344" s="153" t="str">
        <f>IF('C10 Entry Sheet'!$BS359="N"," ","0")</f>
        <v xml:space="preserve"> </v>
      </c>
      <c r="G344" s="156" t="str">
        <f ca="1">IF('C10 Entry Sheet'!$BS359="N"," ",CELL("contents",'C10 Entry Sheet'!$A359))</f>
        <v xml:space="preserve"> </v>
      </c>
      <c r="H344" s="157" t="str">
        <f ca="1">IF(($G344=" ")," ",VLOOKUP($G344,'C10 Entry Sheet'!$A$16:$K$1015,2,FALSE))</f>
        <v xml:space="preserve"> </v>
      </c>
      <c r="I344" s="157" t="str">
        <f ca="1">IF(($G344=" ")," ",VLOOKUP($G344,'C10 Entry Sheet'!$A$16:$K$1015,3,FALSE))</f>
        <v xml:space="preserve"> </v>
      </c>
      <c r="J344" s="153" t="str">
        <f ca="1">IF('C10 Entry Sheet'!$BS359="N"," ",CELL("contents",'C10 Entry Sheet'!$A359))</f>
        <v xml:space="preserve"> </v>
      </c>
      <c r="K344" s="158" t="str">
        <f ca="1">IF(($G344=" ")," ",VLOOKUP($G344,'C10 Entry Sheet'!$A$16:$K$1015,8,FALSE))</f>
        <v xml:space="preserve"> </v>
      </c>
      <c r="L344" s="110" t="str">
        <f ca="1">IF(($G344=" ")," ",(VLOOKUP($G344,'C10 Entry Sheet'!$A$16:$K$1015,11,FALSE)*100))</f>
        <v xml:space="preserve"> </v>
      </c>
      <c r="M344" s="159" t="str">
        <f ca="1">IF(($G344=" ")," ",VLOOKUP($G344,'C10 Entry Sheet'!$A$16:$K$1015,6,FALSE))</f>
        <v xml:space="preserve"> </v>
      </c>
      <c r="N344" s="159" t="str">
        <f ca="1">IF(($G344=" ")," ",VLOOKUP($G344,'C10 Entry Sheet'!$A$16:$K$1015,5,FALSE))</f>
        <v xml:space="preserve"> </v>
      </c>
    </row>
    <row r="345" spans="1:14">
      <c r="A345" s="153" t="str">
        <f>IF('C10 Entry Sheet'!$BS360="N"," ","R")</f>
        <v xml:space="preserve"> </v>
      </c>
      <c r="B345" s="153" t="str">
        <f>IF('C10 Entry Sheet'!$BS360="N"," ","00000000")</f>
        <v xml:space="preserve"> </v>
      </c>
      <c r="C345" s="154" t="str">
        <f ca="1">IF('C10 Entry Sheet'!$BS360="N"," ",CELL("contents",'C10 Entry Sheet'!$AH$10))</f>
        <v xml:space="preserve"> </v>
      </c>
      <c r="D345" s="153" t="str">
        <f ca="1">IF('C10 Entry Sheet'!$BS360="N"," ","000"&amp;IF(LEN('C10 Entry Sheet'!$C$5)&lt;=6,"000",REPT("0",3-(LEN('C10 Entry Sheet'!$C$5)-6))&amp;LEFT(CELL("contents",'C10 Entry Sheet'!$C$5),LEN('C10 Entry Sheet'!$C$5)-6)))</f>
        <v xml:space="preserve"> </v>
      </c>
      <c r="E345" s="155" t="str">
        <f ca="1">IF('C10 Entry Sheet'!$BS360="N"," ",IF(LEN('C10 Entry Sheet'!$C$5)&lt;=6,CELL("contents",'C10 Entry Sheet'!$C$5),RIGHT(CELL("contents",'C10 Entry Sheet'!$C$5),6)))</f>
        <v xml:space="preserve"> </v>
      </c>
      <c r="F345" s="153" t="str">
        <f>IF('C10 Entry Sheet'!$BS360="N"," ","0")</f>
        <v xml:space="preserve"> </v>
      </c>
      <c r="G345" s="156" t="str">
        <f ca="1">IF('C10 Entry Sheet'!$BS360="N"," ",CELL("contents",'C10 Entry Sheet'!$A360))</f>
        <v xml:space="preserve"> </v>
      </c>
      <c r="H345" s="157" t="str">
        <f ca="1">IF(($G345=" ")," ",VLOOKUP($G345,'C10 Entry Sheet'!$A$16:$K$1015,2,FALSE))</f>
        <v xml:space="preserve"> </v>
      </c>
      <c r="I345" s="157" t="str">
        <f ca="1">IF(($G345=" ")," ",VLOOKUP($G345,'C10 Entry Sheet'!$A$16:$K$1015,3,FALSE))</f>
        <v xml:space="preserve"> </v>
      </c>
      <c r="J345" s="153" t="str">
        <f ca="1">IF('C10 Entry Sheet'!$BS360="N"," ",CELL("contents",'C10 Entry Sheet'!$A360))</f>
        <v xml:space="preserve"> </v>
      </c>
      <c r="K345" s="158" t="str">
        <f ca="1">IF(($G345=" ")," ",VLOOKUP($G345,'C10 Entry Sheet'!$A$16:$K$1015,8,FALSE))</f>
        <v xml:space="preserve"> </v>
      </c>
      <c r="L345" s="110" t="str">
        <f ca="1">IF(($G345=" ")," ",(VLOOKUP($G345,'C10 Entry Sheet'!$A$16:$K$1015,11,FALSE)*100))</f>
        <v xml:space="preserve"> </v>
      </c>
      <c r="M345" s="159" t="str">
        <f ca="1">IF(($G345=" ")," ",VLOOKUP($G345,'C10 Entry Sheet'!$A$16:$K$1015,6,FALSE))</f>
        <v xml:space="preserve"> </v>
      </c>
      <c r="N345" s="159" t="str">
        <f ca="1">IF(($G345=" ")," ",VLOOKUP($G345,'C10 Entry Sheet'!$A$16:$K$1015,5,FALSE))</f>
        <v xml:space="preserve"> </v>
      </c>
    </row>
    <row r="346" spans="1:14">
      <c r="A346" s="153" t="str">
        <f>IF('C10 Entry Sheet'!$BS361="N"," ","R")</f>
        <v xml:space="preserve"> </v>
      </c>
      <c r="B346" s="153" t="str">
        <f>IF('C10 Entry Sheet'!$BS361="N"," ","00000000")</f>
        <v xml:space="preserve"> </v>
      </c>
      <c r="C346" s="154" t="str">
        <f ca="1">IF('C10 Entry Sheet'!$BS361="N"," ",CELL("contents",'C10 Entry Sheet'!$AH$10))</f>
        <v xml:space="preserve"> </v>
      </c>
      <c r="D346" s="153" t="str">
        <f ca="1">IF('C10 Entry Sheet'!$BS361="N"," ","000"&amp;IF(LEN('C10 Entry Sheet'!$C$5)&lt;=6,"000",REPT("0",3-(LEN('C10 Entry Sheet'!$C$5)-6))&amp;LEFT(CELL("contents",'C10 Entry Sheet'!$C$5),LEN('C10 Entry Sheet'!$C$5)-6)))</f>
        <v xml:space="preserve"> </v>
      </c>
      <c r="E346" s="155" t="str">
        <f ca="1">IF('C10 Entry Sheet'!$BS361="N"," ",IF(LEN('C10 Entry Sheet'!$C$5)&lt;=6,CELL("contents",'C10 Entry Sheet'!$C$5),RIGHT(CELL("contents",'C10 Entry Sheet'!$C$5),6)))</f>
        <v xml:space="preserve"> </v>
      </c>
      <c r="F346" s="153" t="str">
        <f>IF('C10 Entry Sheet'!$BS361="N"," ","0")</f>
        <v xml:space="preserve"> </v>
      </c>
      <c r="G346" s="156" t="str">
        <f ca="1">IF('C10 Entry Sheet'!$BS361="N"," ",CELL("contents",'C10 Entry Sheet'!$A361))</f>
        <v xml:space="preserve"> </v>
      </c>
      <c r="H346" s="157" t="str">
        <f ca="1">IF(($G346=" ")," ",VLOOKUP($G346,'C10 Entry Sheet'!$A$16:$K$1015,2,FALSE))</f>
        <v xml:space="preserve"> </v>
      </c>
      <c r="I346" s="157" t="str">
        <f ca="1">IF(($G346=" ")," ",VLOOKUP($G346,'C10 Entry Sheet'!$A$16:$K$1015,3,FALSE))</f>
        <v xml:space="preserve"> </v>
      </c>
      <c r="J346" s="153" t="str">
        <f ca="1">IF('C10 Entry Sheet'!$BS361="N"," ",CELL("contents",'C10 Entry Sheet'!$A361))</f>
        <v xml:space="preserve"> </v>
      </c>
      <c r="K346" s="158" t="str">
        <f ca="1">IF(($G346=" ")," ",VLOOKUP($G346,'C10 Entry Sheet'!$A$16:$K$1015,8,FALSE))</f>
        <v xml:space="preserve"> </v>
      </c>
      <c r="L346" s="110" t="str">
        <f ca="1">IF(($G346=" ")," ",(VLOOKUP($G346,'C10 Entry Sheet'!$A$16:$K$1015,11,FALSE)*100))</f>
        <v xml:space="preserve"> </v>
      </c>
      <c r="M346" s="159" t="str">
        <f ca="1">IF(($G346=" ")," ",VLOOKUP($G346,'C10 Entry Sheet'!$A$16:$K$1015,6,FALSE))</f>
        <v xml:space="preserve"> </v>
      </c>
      <c r="N346" s="159" t="str">
        <f ca="1">IF(($G346=" ")," ",VLOOKUP($G346,'C10 Entry Sheet'!$A$16:$K$1015,5,FALSE))</f>
        <v xml:space="preserve"> </v>
      </c>
    </row>
    <row r="347" spans="1:14">
      <c r="A347" s="153" t="str">
        <f>IF('C10 Entry Sheet'!$BS362="N"," ","R")</f>
        <v xml:space="preserve"> </v>
      </c>
      <c r="B347" s="153" t="str">
        <f>IF('C10 Entry Sheet'!$BS362="N"," ","00000000")</f>
        <v xml:space="preserve"> </v>
      </c>
      <c r="C347" s="154" t="str">
        <f ca="1">IF('C10 Entry Sheet'!$BS362="N"," ",CELL("contents",'C10 Entry Sheet'!$AH$10))</f>
        <v xml:space="preserve"> </v>
      </c>
      <c r="D347" s="153" t="str">
        <f ca="1">IF('C10 Entry Sheet'!$BS362="N"," ","000"&amp;IF(LEN('C10 Entry Sheet'!$C$5)&lt;=6,"000",REPT("0",3-(LEN('C10 Entry Sheet'!$C$5)-6))&amp;LEFT(CELL("contents",'C10 Entry Sheet'!$C$5),LEN('C10 Entry Sheet'!$C$5)-6)))</f>
        <v xml:space="preserve"> </v>
      </c>
      <c r="E347" s="155" t="str">
        <f ca="1">IF('C10 Entry Sheet'!$BS362="N"," ",IF(LEN('C10 Entry Sheet'!$C$5)&lt;=6,CELL("contents",'C10 Entry Sheet'!$C$5),RIGHT(CELL("contents",'C10 Entry Sheet'!$C$5),6)))</f>
        <v xml:space="preserve"> </v>
      </c>
      <c r="F347" s="153" t="str">
        <f>IF('C10 Entry Sheet'!$BS362="N"," ","0")</f>
        <v xml:space="preserve"> </v>
      </c>
      <c r="G347" s="156" t="str">
        <f ca="1">IF('C10 Entry Sheet'!$BS362="N"," ",CELL("contents",'C10 Entry Sheet'!$A362))</f>
        <v xml:space="preserve"> </v>
      </c>
      <c r="H347" s="157" t="str">
        <f ca="1">IF(($G347=" ")," ",VLOOKUP($G347,'C10 Entry Sheet'!$A$16:$K$1015,2,FALSE))</f>
        <v xml:space="preserve"> </v>
      </c>
      <c r="I347" s="157" t="str">
        <f ca="1">IF(($G347=" ")," ",VLOOKUP($G347,'C10 Entry Sheet'!$A$16:$K$1015,3,FALSE))</f>
        <v xml:space="preserve"> </v>
      </c>
      <c r="J347" s="153" t="str">
        <f ca="1">IF('C10 Entry Sheet'!$BS362="N"," ",CELL("contents",'C10 Entry Sheet'!$A362))</f>
        <v xml:space="preserve"> </v>
      </c>
      <c r="K347" s="158" t="str">
        <f ca="1">IF(($G347=" ")," ",VLOOKUP($G347,'C10 Entry Sheet'!$A$16:$K$1015,8,FALSE))</f>
        <v xml:space="preserve"> </v>
      </c>
      <c r="L347" s="110" t="str">
        <f ca="1">IF(($G347=" ")," ",(VLOOKUP($G347,'C10 Entry Sheet'!$A$16:$K$1015,11,FALSE)*100))</f>
        <v xml:space="preserve"> </v>
      </c>
      <c r="M347" s="159" t="str">
        <f ca="1">IF(($G347=" ")," ",VLOOKUP($G347,'C10 Entry Sheet'!$A$16:$K$1015,6,FALSE))</f>
        <v xml:space="preserve"> </v>
      </c>
      <c r="N347" s="159" t="str">
        <f ca="1">IF(($G347=" ")," ",VLOOKUP($G347,'C10 Entry Sheet'!$A$16:$K$1015,5,FALSE))</f>
        <v xml:space="preserve"> </v>
      </c>
    </row>
    <row r="348" spans="1:14">
      <c r="A348" s="153" t="str">
        <f>IF('C10 Entry Sheet'!$BS363="N"," ","R")</f>
        <v xml:space="preserve"> </v>
      </c>
      <c r="B348" s="153" t="str">
        <f>IF('C10 Entry Sheet'!$BS363="N"," ","00000000")</f>
        <v xml:space="preserve"> </v>
      </c>
      <c r="C348" s="154" t="str">
        <f ca="1">IF('C10 Entry Sheet'!$BS363="N"," ",CELL("contents",'C10 Entry Sheet'!$AH$10))</f>
        <v xml:space="preserve"> </v>
      </c>
      <c r="D348" s="153" t="str">
        <f ca="1">IF('C10 Entry Sheet'!$BS363="N"," ","000"&amp;IF(LEN('C10 Entry Sheet'!$C$5)&lt;=6,"000",REPT("0",3-(LEN('C10 Entry Sheet'!$C$5)-6))&amp;LEFT(CELL("contents",'C10 Entry Sheet'!$C$5),LEN('C10 Entry Sheet'!$C$5)-6)))</f>
        <v xml:space="preserve"> </v>
      </c>
      <c r="E348" s="155" t="str">
        <f ca="1">IF('C10 Entry Sheet'!$BS363="N"," ",IF(LEN('C10 Entry Sheet'!$C$5)&lt;=6,CELL("contents",'C10 Entry Sheet'!$C$5),RIGHT(CELL("contents",'C10 Entry Sheet'!$C$5),6)))</f>
        <v xml:space="preserve"> </v>
      </c>
      <c r="F348" s="153" t="str">
        <f>IF('C10 Entry Sheet'!$BS363="N"," ","0")</f>
        <v xml:space="preserve"> </v>
      </c>
      <c r="G348" s="156" t="str">
        <f ca="1">IF('C10 Entry Sheet'!$BS363="N"," ",CELL("contents",'C10 Entry Sheet'!$A363))</f>
        <v xml:space="preserve"> </v>
      </c>
      <c r="H348" s="157" t="str">
        <f ca="1">IF(($G348=" ")," ",VLOOKUP($G348,'C10 Entry Sheet'!$A$16:$K$1015,2,FALSE))</f>
        <v xml:space="preserve"> </v>
      </c>
      <c r="I348" s="157" t="str">
        <f ca="1">IF(($G348=" ")," ",VLOOKUP($G348,'C10 Entry Sheet'!$A$16:$K$1015,3,FALSE))</f>
        <v xml:space="preserve"> </v>
      </c>
      <c r="J348" s="153" t="str">
        <f ca="1">IF('C10 Entry Sheet'!$BS363="N"," ",CELL("contents",'C10 Entry Sheet'!$A363))</f>
        <v xml:space="preserve"> </v>
      </c>
      <c r="K348" s="158" t="str">
        <f ca="1">IF(($G348=" ")," ",VLOOKUP($G348,'C10 Entry Sheet'!$A$16:$K$1015,8,FALSE))</f>
        <v xml:space="preserve"> </v>
      </c>
      <c r="L348" s="110" t="str">
        <f ca="1">IF(($G348=" ")," ",(VLOOKUP($G348,'C10 Entry Sheet'!$A$16:$K$1015,11,FALSE)*100))</f>
        <v xml:space="preserve"> </v>
      </c>
      <c r="M348" s="159" t="str">
        <f ca="1">IF(($G348=" ")," ",VLOOKUP($G348,'C10 Entry Sheet'!$A$16:$K$1015,6,FALSE))</f>
        <v xml:space="preserve"> </v>
      </c>
      <c r="N348" s="159" t="str">
        <f ca="1">IF(($G348=" ")," ",VLOOKUP($G348,'C10 Entry Sheet'!$A$16:$K$1015,5,FALSE))</f>
        <v xml:space="preserve"> </v>
      </c>
    </row>
    <row r="349" spans="1:14">
      <c r="A349" s="153" t="str">
        <f>IF('C10 Entry Sheet'!$BS364="N"," ","R")</f>
        <v xml:space="preserve"> </v>
      </c>
      <c r="B349" s="153" t="str">
        <f>IF('C10 Entry Sheet'!$BS364="N"," ","00000000")</f>
        <v xml:space="preserve"> </v>
      </c>
      <c r="C349" s="154" t="str">
        <f ca="1">IF('C10 Entry Sheet'!$BS364="N"," ",CELL("contents",'C10 Entry Sheet'!$AH$10))</f>
        <v xml:space="preserve"> </v>
      </c>
      <c r="D349" s="153" t="str">
        <f ca="1">IF('C10 Entry Sheet'!$BS364="N"," ","000"&amp;IF(LEN('C10 Entry Sheet'!$C$5)&lt;=6,"000",REPT("0",3-(LEN('C10 Entry Sheet'!$C$5)-6))&amp;LEFT(CELL("contents",'C10 Entry Sheet'!$C$5),LEN('C10 Entry Sheet'!$C$5)-6)))</f>
        <v xml:space="preserve"> </v>
      </c>
      <c r="E349" s="155" t="str">
        <f ca="1">IF('C10 Entry Sheet'!$BS364="N"," ",IF(LEN('C10 Entry Sheet'!$C$5)&lt;=6,CELL("contents",'C10 Entry Sheet'!$C$5),RIGHT(CELL("contents",'C10 Entry Sheet'!$C$5),6)))</f>
        <v xml:space="preserve"> </v>
      </c>
      <c r="F349" s="153" t="str">
        <f>IF('C10 Entry Sheet'!$BS364="N"," ","0")</f>
        <v xml:space="preserve"> </v>
      </c>
      <c r="G349" s="156" t="str">
        <f ca="1">IF('C10 Entry Sheet'!$BS364="N"," ",CELL("contents",'C10 Entry Sheet'!$A364))</f>
        <v xml:space="preserve"> </v>
      </c>
      <c r="H349" s="157" t="str">
        <f ca="1">IF(($G349=" ")," ",VLOOKUP($G349,'C10 Entry Sheet'!$A$16:$K$1015,2,FALSE))</f>
        <v xml:space="preserve"> </v>
      </c>
      <c r="I349" s="157" t="str">
        <f ca="1">IF(($G349=" ")," ",VLOOKUP($G349,'C10 Entry Sheet'!$A$16:$K$1015,3,FALSE))</f>
        <v xml:space="preserve"> </v>
      </c>
      <c r="J349" s="153" t="str">
        <f ca="1">IF('C10 Entry Sheet'!$BS364="N"," ",CELL("contents",'C10 Entry Sheet'!$A364))</f>
        <v xml:space="preserve"> </v>
      </c>
      <c r="K349" s="158" t="str">
        <f ca="1">IF(($G349=" ")," ",VLOOKUP($G349,'C10 Entry Sheet'!$A$16:$K$1015,8,FALSE))</f>
        <v xml:space="preserve"> </v>
      </c>
      <c r="L349" s="110" t="str">
        <f ca="1">IF(($G349=" ")," ",(VLOOKUP($G349,'C10 Entry Sheet'!$A$16:$K$1015,11,FALSE)*100))</f>
        <v xml:space="preserve"> </v>
      </c>
      <c r="M349" s="159" t="str">
        <f ca="1">IF(($G349=" ")," ",VLOOKUP($G349,'C10 Entry Sheet'!$A$16:$K$1015,6,FALSE))</f>
        <v xml:space="preserve"> </v>
      </c>
      <c r="N349" s="159" t="str">
        <f ca="1">IF(($G349=" ")," ",VLOOKUP($G349,'C10 Entry Sheet'!$A$16:$K$1015,5,FALSE))</f>
        <v xml:space="preserve"> </v>
      </c>
    </row>
    <row r="350" spans="1:14">
      <c r="A350" s="153" t="str">
        <f>IF('C10 Entry Sheet'!$BS365="N"," ","R")</f>
        <v xml:space="preserve"> </v>
      </c>
      <c r="B350" s="153" t="str">
        <f>IF('C10 Entry Sheet'!$BS365="N"," ","00000000")</f>
        <v xml:space="preserve"> </v>
      </c>
      <c r="C350" s="154" t="str">
        <f ca="1">IF('C10 Entry Sheet'!$BS365="N"," ",CELL("contents",'C10 Entry Sheet'!$AH$10))</f>
        <v xml:space="preserve"> </v>
      </c>
      <c r="D350" s="153" t="str">
        <f ca="1">IF('C10 Entry Sheet'!$BS365="N"," ","000"&amp;IF(LEN('C10 Entry Sheet'!$C$5)&lt;=6,"000",REPT("0",3-(LEN('C10 Entry Sheet'!$C$5)-6))&amp;LEFT(CELL("contents",'C10 Entry Sheet'!$C$5),LEN('C10 Entry Sheet'!$C$5)-6)))</f>
        <v xml:space="preserve"> </v>
      </c>
      <c r="E350" s="155" t="str">
        <f ca="1">IF('C10 Entry Sheet'!$BS365="N"," ",IF(LEN('C10 Entry Sheet'!$C$5)&lt;=6,CELL("contents",'C10 Entry Sheet'!$C$5),RIGHT(CELL("contents",'C10 Entry Sheet'!$C$5),6)))</f>
        <v xml:space="preserve"> </v>
      </c>
      <c r="F350" s="153" t="str">
        <f>IF('C10 Entry Sheet'!$BS365="N"," ","0")</f>
        <v xml:space="preserve"> </v>
      </c>
      <c r="G350" s="156" t="str">
        <f ca="1">IF('C10 Entry Sheet'!$BS365="N"," ",CELL("contents",'C10 Entry Sheet'!$A365))</f>
        <v xml:space="preserve"> </v>
      </c>
      <c r="H350" s="157" t="str">
        <f ca="1">IF(($G350=" ")," ",VLOOKUP($G350,'C10 Entry Sheet'!$A$16:$K$1015,2,FALSE))</f>
        <v xml:space="preserve"> </v>
      </c>
      <c r="I350" s="157" t="str">
        <f ca="1">IF(($G350=" ")," ",VLOOKUP($G350,'C10 Entry Sheet'!$A$16:$K$1015,3,FALSE))</f>
        <v xml:space="preserve"> </v>
      </c>
      <c r="J350" s="153" t="str">
        <f ca="1">IF('C10 Entry Sheet'!$BS365="N"," ",CELL("contents",'C10 Entry Sheet'!$A365))</f>
        <v xml:space="preserve"> </v>
      </c>
      <c r="K350" s="158" t="str">
        <f ca="1">IF(($G350=" ")," ",VLOOKUP($G350,'C10 Entry Sheet'!$A$16:$K$1015,8,FALSE))</f>
        <v xml:space="preserve"> </v>
      </c>
      <c r="L350" s="110" t="str">
        <f ca="1">IF(($G350=" ")," ",(VLOOKUP($G350,'C10 Entry Sheet'!$A$16:$K$1015,11,FALSE)*100))</f>
        <v xml:space="preserve"> </v>
      </c>
      <c r="M350" s="159" t="str">
        <f ca="1">IF(($G350=" ")," ",VLOOKUP($G350,'C10 Entry Sheet'!$A$16:$K$1015,6,FALSE))</f>
        <v xml:space="preserve"> </v>
      </c>
      <c r="N350" s="159" t="str">
        <f ca="1">IF(($G350=" ")," ",VLOOKUP($G350,'C10 Entry Sheet'!$A$16:$K$1015,5,FALSE))</f>
        <v xml:space="preserve"> </v>
      </c>
    </row>
    <row r="351" spans="1:14">
      <c r="A351" s="153" t="str">
        <f>IF('C10 Entry Sheet'!$BS366="N"," ","R")</f>
        <v xml:space="preserve"> </v>
      </c>
      <c r="B351" s="153" t="str">
        <f>IF('C10 Entry Sheet'!$BS366="N"," ","00000000")</f>
        <v xml:space="preserve"> </v>
      </c>
      <c r="C351" s="154" t="str">
        <f ca="1">IF('C10 Entry Sheet'!$BS366="N"," ",CELL("contents",'C10 Entry Sheet'!$AH$10))</f>
        <v xml:space="preserve"> </v>
      </c>
      <c r="D351" s="153" t="str">
        <f ca="1">IF('C10 Entry Sheet'!$BS366="N"," ","000"&amp;IF(LEN('C10 Entry Sheet'!$C$5)&lt;=6,"000",REPT("0",3-(LEN('C10 Entry Sheet'!$C$5)-6))&amp;LEFT(CELL("contents",'C10 Entry Sheet'!$C$5),LEN('C10 Entry Sheet'!$C$5)-6)))</f>
        <v xml:space="preserve"> </v>
      </c>
      <c r="E351" s="155" t="str">
        <f ca="1">IF('C10 Entry Sheet'!$BS366="N"," ",IF(LEN('C10 Entry Sheet'!$C$5)&lt;=6,CELL("contents",'C10 Entry Sheet'!$C$5),RIGHT(CELL("contents",'C10 Entry Sheet'!$C$5),6)))</f>
        <v xml:space="preserve"> </v>
      </c>
      <c r="F351" s="153" t="str">
        <f>IF('C10 Entry Sheet'!$BS366="N"," ","0")</f>
        <v xml:space="preserve"> </v>
      </c>
      <c r="G351" s="156" t="str">
        <f ca="1">IF('C10 Entry Sheet'!$BS366="N"," ",CELL("contents",'C10 Entry Sheet'!$A366))</f>
        <v xml:space="preserve"> </v>
      </c>
      <c r="H351" s="157" t="str">
        <f ca="1">IF(($G351=" ")," ",VLOOKUP($G351,'C10 Entry Sheet'!$A$16:$K$1015,2,FALSE))</f>
        <v xml:space="preserve"> </v>
      </c>
      <c r="I351" s="157" t="str">
        <f ca="1">IF(($G351=" ")," ",VLOOKUP($G351,'C10 Entry Sheet'!$A$16:$K$1015,3,FALSE))</f>
        <v xml:space="preserve"> </v>
      </c>
      <c r="J351" s="153" t="str">
        <f ca="1">IF('C10 Entry Sheet'!$BS366="N"," ",CELL("contents",'C10 Entry Sheet'!$A366))</f>
        <v xml:space="preserve"> </v>
      </c>
      <c r="K351" s="158" t="str">
        <f ca="1">IF(($G351=" ")," ",VLOOKUP($G351,'C10 Entry Sheet'!$A$16:$K$1015,8,FALSE))</f>
        <v xml:space="preserve"> </v>
      </c>
      <c r="L351" s="110" t="str">
        <f ca="1">IF(($G351=" ")," ",(VLOOKUP($G351,'C10 Entry Sheet'!$A$16:$K$1015,11,FALSE)*100))</f>
        <v xml:space="preserve"> </v>
      </c>
      <c r="M351" s="159" t="str">
        <f ca="1">IF(($G351=" ")," ",VLOOKUP($G351,'C10 Entry Sheet'!$A$16:$K$1015,6,FALSE))</f>
        <v xml:space="preserve"> </v>
      </c>
      <c r="N351" s="159" t="str">
        <f ca="1">IF(($G351=" ")," ",VLOOKUP($G351,'C10 Entry Sheet'!$A$16:$K$1015,5,FALSE))</f>
        <v xml:space="preserve"> </v>
      </c>
    </row>
    <row r="352" spans="1:14">
      <c r="A352" s="153" t="str">
        <f>IF('C10 Entry Sheet'!$BS367="N"," ","R")</f>
        <v xml:space="preserve"> </v>
      </c>
      <c r="B352" s="153" t="str">
        <f>IF('C10 Entry Sheet'!$BS367="N"," ","00000000")</f>
        <v xml:space="preserve"> </v>
      </c>
      <c r="C352" s="154" t="str">
        <f ca="1">IF('C10 Entry Sheet'!$BS367="N"," ",CELL("contents",'C10 Entry Sheet'!$AH$10))</f>
        <v xml:space="preserve"> </v>
      </c>
      <c r="D352" s="153" t="str">
        <f ca="1">IF('C10 Entry Sheet'!$BS367="N"," ","000"&amp;IF(LEN('C10 Entry Sheet'!$C$5)&lt;=6,"000",REPT("0",3-(LEN('C10 Entry Sheet'!$C$5)-6))&amp;LEFT(CELL("contents",'C10 Entry Sheet'!$C$5),LEN('C10 Entry Sheet'!$C$5)-6)))</f>
        <v xml:space="preserve"> </v>
      </c>
      <c r="E352" s="155" t="str">
        <f ca="1">IF('C10 Entry Sheet'!$BS367="N"," ",IF(LEN('C10 Entry Sheet'!$C$5)&lt;=6,CELL("contents",'C10 Entry Sheet'!$C$5),RIGHT(CELL("contents",'C10 Entry Sheet'!$C$5),6)))</f>
        <v xml:space="preserve"> </v>
      </c>
      <c r="F352" s="153" t="str">
        <f>IF('C10 Entry Sheet'!$BS367="N"," ","0")</f>
        <v xml:space="preserve"> </v>
      </c>
      <c r="G352" s="156" t="str">
        <f ca="1">IF('C10 Entry Sheet'!$BS367="N"," ",CELL("contents",'C10 Entry Sheet'!$A367))</f>
        <v xml:space="preserve"> </v>
      </c>
      <c r="H352" s="157" t="str">
        <f ca="1">IF(($G352=" ")," ",VLOOKUP($G352,'C10 Entry Sheet'!$A$16:$K$1015,2,FALSE))</f>
        <v xml:space="preserve"> </v>
      </c>
      <c r="I352" s="157" t="str">
        <f ca="1">IF(($G352=" ")," ",VLOOKUP($G352,'C10 Entry Sheet'!$A$16:$K$1015,3,FALSE))</f>
        <v xml:space="preserve"> </v>
      </c>
      <c r="J352" s="153" t="str">
        <f ca="1">IF('C10 Entry Sheet'!$BS367="N"," ",CELL("contents",'C10 Entry Sheet'!$A367))</f>
        <v xml:space="preserve"> </v>
      </c>
      <c r="K352" s="158" t="str">
        <f ca="1">IF(($G352=" ")," ",VLOOKUP($G352,'C10 Entry Sheet'!$A$16:$K$1015,8,FALSE))</f>
        <v xml:space="preserve"> </v>
      </c>
      <c r="L352" s="110" t="str">
        <f ca="1">IF(($G352=" ")," ",(VLOOKUP($G352,'C10 Entry Sheet'!$A$16:$K$1015,11,FALSE)*100))</f>
        <v xml:space="preserve"> </v>
      </c>
      <c r="M352" s="159" t="str">
        <f ca="1">IF(($G352=" ")," ",VLOOKUP($G352,'C10 Entry Sheet'!$A$16:$K$1015,6,FALSE))</f>
        <v xml:space="preserve"> </v>
      </c>
      <c r="N352" s="159" t="str">
        <f ca="1">IF(($G352=" ")," ",VLOOKUP($G352,'C10 Entry Sheet'!$A$16:$K$1015,5,FALSE))</f>
        <v xml:space="preserve"> </v>
      </c>
    </row>
    <row r="353" spans="1:14">
      <c r="A353" s="153" t="str">
        <f>IF('C10 Entry Sheet'!$BS368="N"," ","R")</f>
        <v xml:space="preserve"> </v>
      </c>
      <c r="B353" s="153" t="str">
        <f>IF('C10 Entry Sheet'!$BS368="N"," ","00000000")</f>
        <v xml:space="preserve"> </v>
      </c>
      <c r="C353" s="154" t="str">
        <f ca="1">IF('C10 Entry Sheet'!$BS368="N"," ",CELL("contents",'C10 Entry Sheet'!$AH$10))</f>
        <v xml:space="preserve"> </v>
      </c>
      <c r="D353" s="153" t="str">
        <f ca="1">IF('C10 Entry Sheet'!$BS368="N"," ","000"&amp;IF(LEN('C10 Entry Sheet'!$C$5)&lt;=6,"000",REPT("0",3-(LEN('C10 Entry Sheet'!$C$5)-6))&amp;LEFT(CELL("contents",'C10 Entry Sheet'!$C$5),LEN('C10 Entry Sheet'!$C$5)-6)))</f>
        <v xml:space="preserve"> </v>
      </c>
      <c r="E353" s="155" t="str">
        <f ca="1">IF('C10 Entry Sheet'!$BS368="N"," ",IF(LEN('C10 Entry Sheet'!$C$5)&lt;=6,CELL("contents",'C10 Entry Sheet'!$C$5),RIGHT(CELL("contents",'C10 Entry Sheet'!$C$5),6)))</f>
        <v xml:space="preserve"> </v>
      </c>
      <c r="F353" s="153" t="str">
        <f>IF('C10 Entry Sheet'!$BS368="N"," ","0")</f>
        <v xml:space="preserve"> </v>
      </c>
      <c r="G353" s="156" t="str">
        <f ca="1">IF('C10 Entry Sheet'!$BS368="N"," ",CELL("contents",'C10 Entry Sheet'!$A368))</f>
        <v xml:space="preserve"> </v>
      </c>
      <c r="H353" s="157" t="str">
        <f ca="1">IF(($G353=" ")," ",VLOOKUP($G353,'C10 Entry Sheet'!$A$16:$K$1015,2,FALSE))</f>
        <v xml:space="preserve"> </v>
      </c>
      <c r="I353" s="157" t="str">
        <f ca="1">IF(($G353=" ")," ",VLOOKUP($G353,'C10 Entry Sheet'!$A$16:$K$1015,3,FALSE))</f>
        <v xml:space="preserve"> </v>
      </c>
      <c r="J353" s="153" t="str">
        <f ca="1">IF('C10 Entry Sheet'!$BS368="N"," ",CELL("contents",'C10 Entry Sheet'!$A368))</f>
        <v xml:space="preserve"> </v>
      </c>
      <c r="K353" s="158" t="str">
        <f ca="1">IF(($G353=" ")," ",VLOOKUP($G353,'C10 Entry Sheet'!$A$16:$K$1015,8,FALSE))</f>
        <v xml:space="preserve"> </v>
      </c>
      <c r="L353" s="110" t="str">
        <f ca="1">IF(($G353=" ")," ",(VLOOKUP($G353,'C10 Entry Sheet'!$A$16:$K$1015,11,FALSE)*100))</f>
        <v xml:space="preserve"> </v>
      </c>
      <c r="M353" s="159" t="str">
        <f ca="1">IF(($G353=" ")," ",VLOOKUP($G353,'C10 Entry Sheet'!$A$16:$K$1015,6,FALSE))</f>
        <v xml:space="preserve"> </v>
      </c>
      <c r="N353" s="159" t="str">
        <f ca="1">IF(($G353=" ")," ",VLOOKUP($G353,'C10 Entry Sheet'!$A$16:$K$1015,5,FALSE))</f>
        <v xml:space="preserve"> </v>
      </c>
    </row>
    <row r="354" spans="1:14">
      <c r="A354" s="153" t="str">
        <f>IF('C10 Entry Sheet'!$BS369="N"," ","R")</f>
        <v xml:space="preserve"> </v>
      </c>
      <c r="B354" s="153" t="str">
        <f>IF('C10 Entry Sheet'!$BS369="N"," ","00000000")</f>
        <v xml:space="preserve"> </v>
      </c>
      <c r="C354" s="154" t="str">
        <f ca="1">IF('C10 Entry Sheet'!$BS369="N"," ",CELL("contents",'C10 Entry Sheet'!$AH$10))</f>
        <v xml:space="preserve"> </v>
      </c>
      <c r="D354" s="153" t="str">
        <f ca="1">IF('C10 Entry Sheet'!$BS369="N"," ","000"&amp;IF(LEN('C10 Entry Sheet'!$C$5)&lt;=6,"000",REPT("0",3-(LEN('C10 Entry Sheet'!$C$5)-6))&amp;LEFT(CELL("contents",'C10 Entry Sheet'!$C$5),LEN('C10 Entry Sheet'!$C$5)-6)))</f>
        <v xml:space="preserve"> </v>
      </c>
      <c r="E354" s="155" t="str">
        <f ca="1">IF('C10 Entry Sheet'!$BS369="N"," ",IF(LEN('C10 Entry Sheet'!$C$5)&lt;=6,CELL("contents",'C10 Entry Sheet'!$C$5),RIGHT(CELL("contents",'C10 Entry Sheet'!$C$5),6)))</f>
        <v xml:space="preserve"> </v>
      </c>
      <c r="F354" s="153" t="str">
        <f>IF('C10 Entry Sheet'!$BS369="N"," ","0")</f>
        <v xml:space="preserve"> </v>
      </c>
      <c r="G354" s="156" t="str">
        <f ca="1">IF('C10 Entry Sheet'!$BS369="N"," ",CELL("contents",'C10 Entry Sheet'!$A369))</f>
        <v xml:space="preserve"> </v>
      </c>
      <c r="H354" s="157" t="str">
        <f ca="1">IF(($G354=" ")," ",VLOOKUP($G354,'C10 Entry Sheet'!$A$16:$K$1015,2,FALSE))</f>
        <v xml:space="preserve"> </v>
      </c>
      <c r="I354" s="157" t="str">
        <f ca="1">IF(($G354=" ")," ",VLOOKUP($G354,'C10 Entry Sheet'!$A$16:$K$1015,3,FALSE))</f>
        <v xml:space="preserve"> </v>
      </c>
      <c r="J354" s="153" t="str">
        <f ca="1">IF('C10 Entry Sheet'!$BS369="N"," ",CELL("contents",'C10 Entry Sheet'!$A369))</f>
        <v xml:space="preserve"> </v>
      </c>
      <c r="K354" s="158" t="str">
        <f ca="1">IF(($G354=" ")," ",VLOOKUP($G354,'C10 Entry Sheet'!$A$16:$K$1015,8,FALSE))</f>
        <v xml:space="preserve"> </v>
      </c>
      <c r="L354" s="110" t="str">
        <f ca="1">IF(($G354=" ")," ",(VLOOKUP($G354,'C10 Entry Sheet'!$A$16:$K$1015,11,FALSE)*100))</f>
        <v xml:space="preserve"> </v>
      </c>
      <c r="M354" s="159" t="str">
        <f ca="1">IF(($G354=" ")," ",VLOOKUP($G354,'C10 Entry Sheet'!$A$16:$K$1015,6,FALSE))</f>
        <v xml:space="preserve"> </v>
      </c>
      <c r="N354" s="159" t="str">
        <f ca="1">IF(($G354=" ")," ",VLOOKUP($G354,'C10 Entry Sheet'!$A$16:$K$1015,5,FALSE))</f>
        <v xml:space="preserve"> </v>
      </c>
    </row>
    <row r="355" spans="1:14">
      <c r="A355" s="153" t="str">
        <f>IF('C10 Entry Sheet'!$BS370="N"," ","R")</f>
        <v xml:space="preserve"> </v>
      </c>
      <c r="B355" s="153" t="str">
        <f>IF('C10 Entry Sheet'!$BS370="N"," ","00000000")</f>
        <v xml:space="preserve"> </v>
      </c>
      <c r="C355" s="154" t="str">
        <f ca="1">IF('C10 Entry Sheet'!$BS370="N"," ",CELL("contents",'C10 Entry Sheet'!$AH$10))</f>
        <v xml:space="preserve"> </v>
      </c>
      <c r="D355" s="153" t="str">
        <f ca="1">IF('C10 Entry Sheet'!$BS370="N"," ","000"&amp;IF(LEN('C10 Entry Sheet'!$C$5)&lt;=6,"000",REPT("0",3-(LEN('C10 Entry Sheet'!$C$5)-6))&amp;LEFT(CELL("contents",'C10 Entry Sheet'!$C$5),LEN('C10 Entry Sheet'!$C$5)-6)))</f>
        <v xml:space="preserve"> </v>
      </c>
      <c r="E355" s="155" t="str">
        <f ca="1">IF('C10 Entry Sheet'!$BS370="N"," ",IF(LEN('C10 Entry Sheet'!$C$5)&lt;=6,CELL("contents",'C10 Entry Sheet'!$C$5),RIGHT(CELL("contents",'C10 Entry Sheet'!$C$5),6)))</f>
        <v xml:space="preserve"> </v>
      </c>
      <c r="F355" s="153" t="str">
        <f>IF('C10 Entry Sheet'!$BS370="N"," ","0")</f>
        <v xml:space="preserve"> </v>
      </c>
      <c r="G355" s="156" t="str">
        <f ca="1">IF('C10 Entry Sheet'!$BS370="N"," ",CELL("contents",'C10 Entry Sheet'!$A370))</f>
        <v xml:space="preserve"> </v>
      </c>
      <c r="H355" s="157" t="str">
        <f ca="1">IF(($G355=" ")," ",VLOOKUP($G355,'C10 Entry Sheet'!$A$16:$K$1015,2,FALSE))</f>
        <v xml:space="preserve"> </v>
      </c>
      <c r="I355" s="157" t="str">
        <f ca="1">IF(($G355=" ")," ",VLOOKUP($G355,'C10 Entry Sheet'!$A$16:$K$1015,3,FALSE))</f>
        <v xml:space="preserve"> </v>
      </c>
      <c r="J355" s="153" t="str">
        <f ca="1">IF('C10 Entry Sheet'!$BS370="N"," ",CELL("contents",'C10 Entry Sheet'!$A370))</f>
        <v xml:space="preserve"> </v>
      </c>
      <c r="K355" s="158" t="str">
        <f ca="1">IF(($G355=" ")," ",VLOOKUP($G355,'C10 Entry Sheet'!$A$16:$K$1015,8,FALSE))</f>
        <v xml:space="preserve"> </v>
      </c>
      <c r="L355" s="110" t="str">
        <f ca="1">IF(($G355=" ")," ",(VLOOKUP($G355,'C10 Entry Sheet'!$A$16:$K$1015,11,FALSE)*100))</f>
        <v xml:space="preserve"> </v>
      </c>
      <c r="M355" s="159" t="str">
        <f ca="1">IF(($G355=" ")," ",VLOOKUP($G355,'C10 Entry Sheet'!$A$16:$K$1015,6,FALSE))</f>
        <v xml:space="preserve"> </v>
      </c>
      <c r="N355" s="159" t="str">
        <f ca="1">IF(($G355=" ")," ",VLOOKUP($G355,'C10 Entry Sheet'!$A$16:$K$1015,5,FALSE))</f>
        <v xml:space="preserve"> </v>
      </c>
    </row>
    <row r="356" spans="1:14">
      <c r="A356" s="153" t="str">
        <f>IF('C10 Entry Sheet'!$BS371="N"," ","R")</f>
        <v xml:space="preserve"> </v>
      </c>
      <c r="B356" s="153" t="str">
        <f>IF('C10 Entry Sheet'!$BS371="N"," ","00000000")</f>
        <v xml:space="preserve"> </v>
      </c>
      <c r="C356" s="154" t="str">
        <f ca="1">IF('C10 Entry Sheet'!$BS371="N"," ",CELL("contents",'C10 Entry Sheet'!$AH$10))</f>
        <v xml:space="preserve"> </v>
      </c>
      <c r="D356" s="153" t="str">
        <f ca="1">IF('C10 Entry Sheet'!$BS371="N"," ","000"&amp;IF(LEN('C10 Entry Sheet'!$C$5)&lt;=6,"000",REPT("0",3-(LEN('C10 Entry Sheet'!$C$5)-6))&amp;LEFT(CELL("contents",'C10 Entry Sheet'!$C$5),LEN('C10 Entry Sheet'!$C$5)-6)))</f>
        <v xml:space="preserve"> </v>
      </c>
      <c r="E356" s="155" t="str">
        <f ca="1">IF('C10 Entry Sheet'!$BS371="N"," ",IF(LEN('C10 Entry Sheet'!$C$5)&lt;=6,CELL("contents",'C10 Entry Sheet'!$C$5),RIGHT(CELL("contents",'C10 Entry Sheet'!$C$5),6)))</f>
        <v xml:space="preserve"> </v>
      </c>
      <c r="F356" s="153" t="str">
        <f>IF('C10 Entry Sheet'!$BS371="N"," ","0")</f>
        <v xml:space="preserve"> </v>
      </c>
      <c r="G356" s="156" t="str">
        <f ca="1">IF('C10 Entry Sheet'!$BS371="N"," ",CELL("contents",'C10 Entry Sheet'!$A371))</f>
        <v xml:space="preserve"> </v>
      </c>
      <c r="H356" s="157" t="str">
        <f ca="1">IF(($G356=" ")," ",VLOOKUP($G356,'C10 Entry Sheet'!$A$16:$K$1015,2,FALSE))</f>
        <v xml:space="preserve"> </v>
      </c>
      <c r="I356" s="157" t="str">
        <f ca="1">IF(($G356=" ")," ",VLOOKUP($G356,'C10 Entry Sheet'!$A$16:$K$1015,3,FALSE))</f>
        <v xml:space="preserve"> </v>
      </c>
      <c r="J356" s="153" t="str">
        <f ca="1">IF('C10 Entry Sheet'!$BS371="N"," ",CELL("contents",'C10 Entry Sheet'!$A371))</f>
        <v xml:space="preserve"> </v>
      </c>
      <c r="K356" s="158" t="str">
        <f ca="1">IF(($G356=" ")," ",VLOOKUP($G356,'C10 Entry Sheet'!$A$16:$K$1015,8,FALSE))</f>
        <v xml:space="preserve"> </v>
      </c>
      <c r="L356" s="110" t="str">
        <f ca="1">IF(($G356=" ")," ",(VLOOKUP($G356,'C10 Entry Sheet'!$A$16:$K$1015,11,FALSE)*100))</f>
        <v xml:space="preserve"> </v>
      </c>
      <c r="M356" s="159" t="str">
        <f ca="1">IF(($G356=" ")," ",VLOOKUP($G356,'C10 Entry Sheet'!$A$16:$K$1015,6,FALSE))</f>
        <v xml:space="preserve"> </v>
      </c>
      <c r="N356" s="159" t="str">
        <f ca="1">IF(($G356=" ")," ",VLOOKUP($G356,'C10 Entry Sheet'!$A$16:$K$1015,5,FALSE))</f>
        <v xml:space="preserve"> </v>
      </c>
    </row>
    <row r="357" spans="1:14">
      <c r="A357" s="153" t="str">
        <f>IF('C10 Entry Sheet'!$BS372="N"," ","R")</f>
        <v xml:space="preserve"> </v>
      </c>
      <c r="B357" s="153" t="str">
        <f>IF('C10 Entry Sheet'!$BS372="N"," ","00000000")</f>
        <v xml:space="preserve"> </v>
      </c>
      <c r="C357" s="154" t="str">
        <f ca="1">IF('C10 Entry Sheet'!$BS372="N"," ",CELL("contents",'C10 Entry Sheet'!$AH$10))</f>
        <v xml:space="preserve"> </v>
      </c>
      <c r="D357" s="153" t="str">
        <f ca="1">IF('C10 Entry Sheet'!$BS372="N"," ","000"&amp;IF(LEN('C10 Entry Sheet'!$C$5)&lt;=6,"000",REPT("0",3-(LEN('C10 Entry Sheet'!$C$5)-6))&amp;LEFT(CELL("contents",'C10 Entry Sheet'!$C$5),LEN('C10 Entry Sheet'!$C$5)-6)))</f>
        <v xml:space="preserve"> </v>
      </c>
      <c r="E357" s="155" t="str">
        <f ca="1">IF('C10 Entry Sheet'!$BS372="N"," ",IF(LEN('C10 Entry Sheet'!$C$5)&lt;=6,CELL("contents",'C10 Entry Sheet'!$C$5),RIGHT(CELL("contents",'C10 Entry Sheet'!$C$5),6)))</f>
        <v xml:space="preserve"> </v>
      </c>
      <c r="F357" s="153" t="str">
        <f>IF('C10 Entry Sheet'!$BS372="N"," ","0")</f>
        <v xml:space="preserve"> </v>
      </c>
      <c r="G357" s="156" t="str">
        <f ca="1">IF('C10 Entry Sheet'!$BS372="N"," ",CELL("contents",'C10 Entry Sheet'!$A372))</f>
        <v xml:space="preserve"> </v>
      </c>
      <c r="H357" s="157" t="str">
        <f ca="1">IF(($G357=" ")," ",VLOOKUP($G357,'C10 Entry Sheet'!$A$16:$K$1015,2,FALSE))</f>
        <v xml:space="preserve"> </v>
      </c>
      <c r="I357" s="157" t="str">
        <f ca="1">IF(($G357=" ")," ",VLOOKUP($G357,'C10 Entry Sheet'!$A$16:$K$1015,3,FALSE))</f>
        <v xml:space="preserve"> </v>
      </c>
      <c r="J357" s="153" t="str">
        <f ca="1">IF('C10 Entry Sheet'!$BS372="N"," ",CELL("contents",'C10 Entry Sheet'!$A372))</f>
        <v xml:space="preserve"> </v>
      </c>
      <c r="K357" s="158" t="str">
        <f ca="1">IF(($G357=" ")," ",VLOOKUP($G357,'C10 Entry Sheet'!$A$16:$K$1015,8,FALSE))</f>
        <v xml:space="preserve"> </v>
      </c>
      <c r="L357" s="110" t="str">
        <f ca="1">IF(($G357=" ")," ",(VLOOKUP($G357,'C10 Entry Sheet'!$A$16:$K$1015,11,FALSE)*100))</f>
        <v xml:space="preserve"> </v>
      </c>
      <c r="M357" s="159" t="str">
        <f ca="1">IF(($G357=" ")," ",VLOOKUP($G357,'C10 Entry Sheet'!$A$16:$K$1015,6,FALSE))</f>
        <v xml:space="preserve"> </v>
      </c>
      <c r="N357" s="159" t="str">
        <f ca="1">IF(($G357=" ")," ",VLOOKUP($G357,'C10 Entry Sheet'!$A$16:$K$1015,5,FALSE))</f>
        <v xml:space="preserve"> </v>
      </c>
    </row>
    <row r="358" spans="1:14">
      <c r="A358" s="153" t="str">
        <f>IF('C10 Entry Sheet'!$BS373="N"," ","R")</f>
        <v xml:space="preserve"> </v>
      </c>
      <c r="B358" s="153" t="str">
        <f>IF('C10 Entry Sheet'!$BS373="N"," ","00000000")</f>
        <v xml:space="preserve"> </v>
      </c>
      <c r="C358" s="154" t="str">
        <f ca="1">IF('C10 Entry Sheet'!$BS373="N"," ",CELL("contents",'C10 Entry Sheet'!$AH$10))</f>
        <v xml:space="preserve"> </v>
      </c>
      <c r="D358" s="153" t="str">
        <f ca="1">IF('C10 Entry Sheet'!$BS373="N"," ","000"&amp;IF(LEN('C10 Entry Sheet'!$C$5)&lt;=6,"000",REPT("0",3-(LEN('C10 Entry Sheet'!$C$5)-6))&amp;LEFT(CELL("contents",'C10 Entry Sheet'!$C$5),LEN('C10 Entry Sheet'!$C$5)-6)))</f>
        <v xml:space="preserve"> </v>
      </c>
      <c r="E358" s="155" t="str">
        <f ca="1">IF('C10 Entry Sheet'!$BS373="N"," ",IF(LEN('C10 Entry Sheet'!$C$5)&lt;=6,CELL("contents",'C10 Entry Sheet'!$C$5),RIGHT(CELL("contents",'C10 Entry Sheet'!$C$5),6)))</f>
        <v xml:space="preserve"> </v>
      </c>
      <c r="F358" s="153" t="str">
        <f>IF('C10 Entry Sheet'!$BS373="N"," ","0")</f>
        <v xml:space="preserve"> </v>
      </c>
      <c r="G358" s="156" t="str">
        <f ca="1">IF('C10 Entry Sheet'!$BS373="N"," ",CELL("contents",'C10 Entry Sheet'!$A373))</f>
        <v xml:space="preserve"> </v>
      </c>
      <c r="H358" s="157" t="str">
        <f ca="1">IF(($G358=" ")," ",VLOOKUP($G358,'C10 Entry Sheet'!$A$16:$K$1015,2,FALSE))</f>
        <v xml:space="preserve"> </v>
      </c>
      <c r="I358" s="157" t="str">
        <f ca="1">IF(($G358=" ")," ",VLOOKUP($G358,'C10 Entry Sheet'!$A$16:$K$1015,3,FALSE))</f>
        <v xml:space="preserve"> </v>
      </c>
      <c r="J358" s="153" t="str">
        <f ca="1">IF('C10 Entry Sheet'!$BS373="N"," ",CELL("contents",'C10 Entry Sheet'!$A373))</f>
        <v xml:space="preserve"> </v>
      </c>
      <c r="K358" s="158" t="str">
        <f ca="1">IF(($G358=" ")," ",VLOOKUP($G358,'C10 Entry Sheet'!$A$16:$K$1015,8,FALSE))</f>
        <v xml:space="preserve"> </v>
      </c>
      <c r="L358" s="110" t="str">
        <f ca="1">IF(($G358=" ")," ",(VLOOKUP($G358,'C10 Entry Sheet'!$A$16:$K$1015,11,FALSE)*100))</f>
        <v xml:space="preserve"> </v>
      </c>
      <c r="M358" s="159" t="str">
        <f ca="1">IF(($G358=" ")," ",VLOOKUP($G358,'C10 Entry Sheet'!$A$16:$K$1015,6,FALSE))</f>
        <v xml:space="preserve"> </v>
      </c>
      <c r="N358" s="159" t="str">
        <f ca="1">IF(($G358=" ")," ",VLOOKUP($G358,'C10 Entry Sheet'!$A$16:$K$1015,5,FALSE))</f>
        <v xml:space="preserve"> </v>
      </c>
    </row>
    <row r="359" spans="1:14">
      <c r="A359" s="153" t="str">
        <f>IF('C10 Entry Sheet'!$BS374="N"," ","R")</f>
        <v xml:space="preserve"> </v>
      </c>
      <c r="B359" s="153" t="str">
        <f>IF('C10 Entry Sheet'!$BS374="N"," ","00000000")</f>
        <v xml:space="preserve"> </v>
      </c>
      <c r="C359" s="154" t="str">
        <f ca="1">IF('C10 Entry Sheet'!$BS374="N"," ",CELL("contents",'C10 Entry Sheet'!$AH$10))</f>
        <v xml:space="preserve"> </v>
      </c>
      <c r="D359" s="153" t="str">
        <f ca="1">IF('C10 Entry Sheet'!$BS374="N"," ","000"&amp;IF(LEN('C10 Entry Sheet'!$C$5)&lt;=6,"000",REPT("0",3-(LEN('C10 Entry Sheet'!$C$5)-6))&amp;LEFT(CELL("contents",'C10 Entry Sheet'!$C$5),LEN('C10 Entry Sheet'!$C$5)-6)))</f>
        <v xml:space="preserve"> </v>
      </c>
      <c r="E359" s="155" t="str">
        <f ca="1">IF('C10 Entry Sheet'!$BS374="N"," ",IF(LEN('C10 Entry Sheet'!$C$5)&lt;=6,CELL("contents",'C10 Entry Sheet'!$C$5),RIGHT(CELL("contents",'C10 Entry Sheet'!$C$5),6)))</f>
        <v xml:space="preserve"> </v>
      </c>
      <c r="F359" s="153" t="str">
        <f>IF('C10 Entry Sheet'!$BS374="N"," ","0")</f>
        <v xml:space="preserve"> </v>
      </c>
      <c r="G359" s="156" t="str">
        <f ca="1">IF('C10 Entry Sheet'!$BS374="N"," ",CELL("contents",'C10 Entry Sheet'!$A374))</f>
        <v xml:space="preserve"> </v>
      </c>
      <c r="H359" s="157" t="str">
        <f ca="1">IF(($G359=" ")," ",VLOOKUP($G359,'C10 Entry Sheet'!$A$16:$K$1015,2,FALSE))</f>
        <v xml:space="preserve"> </v>
      </c>
      <c r="I359" s="157" t="str">
        <f ca="1">IF(($G359=" ")," ",VLOOKUP($G359,'C10 Entry Sheet'!$A$16:$K$1015,3,FALSE))</f>
        <v xml:space="preserve"> </v>
      </c>
      <c r="J359" s="153" t="str">
        <f ca="1">IF('C10 Entry Sheet'!$BS374="N"," ",CELL("contents",'C10 Entry Sheet'!$A374))</f>
        <v xml:space="preserve"> </v>
      </c>
      <c r="K359" s="158" t="str">
        <f ca="1">IF(($G359=" ")," ",VLOOKUP($G359,'C10 Entry Sheet'!$A$16:$K$1015,8,FALSE))</f>
        <v xml:space="preserve"> </v>
      </c>
      <c r="L359" s="110" t="str">
        <f ca="1">IF(($G359=" ")," ",(VLOOKUP($G359,'C10 Entry Sheet'!$A$16:$K$1015,11,FALSE)*100))</f>
        <v xml:space="preserve"> </v>
      </c>
      <c r="M359" s="159" t="str">
        <f ca="1">IF(($G359=" ")," ",VLOOKUP($G359,'C10 Entry Sheet'!$A$16:$K$1015,6,FALSE))</f>
        <v xml:space="preserve"> </v>
      </c>
      <c r="N359" s="159" t="str">
        <f ca="1">IF(($G359=" ")," ",VLOOKUP($G359,'C10 Entry Sheet'!$A$16:$K$1015,5,FALSE))</f>
        <v xml:space="preserve"> </v>
      </c>
    </row>
    <row r="360" spans="1:14">
      <c r="A360" s="153" t="str">
        <f>IF('C10 Entry Sheet'!$BS375="N"," ","R")</f>
        <v xml:space="preserve"> </v>
      </c>
      <c r="B360" s="153" t="str">
        <f>IF('C10 Entry Sheet'!$BS375="N"," ","00000000")</f>
        <v xml:space="preserve"> </v>
      </c>
      <c r="C360" s="154" t="str">
        <f ca="1">IF('C10 Entry Sheet'!$BS375="N"," ",CELL("contents",'C10 Entry Sheet'!$AH$10))</f>
        <v xml:space="preserve"> </v>
      </c>
      <c r="D360" s="153" t="str">
        <f ca="1">IF('C10 Entry Sheet'!$BS375="N"," ","000"&amp;IF(LEN('C10 Entry Sheet'!$C$5)&lt;=6,"000",REPT("0",3-(LEN('C10 Entry Sheet'!$C$5)-6))&amp;LEFT(CELL("contents",'C10 Entry Sheet'!$C$5),LEN('C10 Entry Sheet'!$C$5)-6)))</f>
        <v xml:space="preserve"> </v>
      </c>
      <c r="E360" s="155" t="str">
        <f ca="1">IF('C10 Entry Sheet'!$BS375="N"," ",IF(LEN('C10 Entry Sheet'!$C$5)&lt;=6,CELL("contents",'C10 Entry Sheet'!$C$5),RIGHT(CELL("contents",'C10 Entry Sheet'!$C$5),6)))</f>
        <v xml:space="preserve"> </v>
      </c>
      <c r="F360" s="153" t="str">
        <f>IF('C10 Entry Sheet'!$BS375="N"," ","0")</f>
        <v xml:space="preserve"> </v>
      </c>
      <c r="G360" s="156" t="str">
        <f ca="1">IF('C10 Entry Sheet'!$BS375="N"," ",CELL("contents",'C10 Entry Sheet'!$A375))</f>
        <v xml:space="preserve"> </v>
      </c>
      <c r="H360" s="157" t="str">
        <f ca="1">IF(($G360=" ")," ",VLOOKUP($G360,'C10 Entry Sheet'!$A$16:$K$1015,2,FALSE))</f>
        <v xml:space="preserve"> </v>
      </c>
      <c r="I360" s="157" t="str">
        <f ca="1">IF(($G360=" ")," ",VLOOKUP($G360,'C10 Entry Sheet'!$A$16:$K$1015,3,FALSE))</f>
        <v xml:space="preserve"> </v>
      </c>
      <c r="J360" s="153" t="str">
        <f ca="1">IF('C10 Entry Sheet'!$BS375="N"," ",CELL("contents",'C10 Entry Sheet'!$A375))</f>
        <v xml:space="preserve"> </v>
      </c>
      <c r="K360" s="158" t="str">
        <f ca="1">IF(($G360=" ")," ",VLOOKUP($G360,'C10 Entry Sheet'!$A$16:$K$1015,8,FALSE))</f>
        <v xml:space="preserve"> </v>
      </c>
      <c r="L360" s="110" t="str">
        <f ca="1">IF(($G360=" ")," ",(VLOOKUP($G360,'C10 Entry Sheet'!$A$16:$K$1015,11,FALSE)*100))</f>
        <v xml:space="preserve"> </v>
      </c>
      <c r="M360" s="159" t="str">
        <f ca="1">IF(($G360=" ")," ",VLOOKUP($G360,'C10 Entry Sheet'!$A$16:$K$1015,6,FALSE))</f>
        <v xml:space="preserve"> </v>
      </c>
      <c r="N360" s="159" t="str">
        <f ca="1">IF(($G360=" ")," ",VLOOKUP($G360,'C10 Entry Sheet'!$A$16:$K$1015,5,FALSE))</f>
        <v xml:space="preserve"> </v>
      </c>
    </row>
    <row r="361" spans="1:14">
      <c r="A361" s="153" t="str">
        <f>IF('C10 Entry Sheet'!$BS376="N"," ","R")</f>
        <v xml:space="preserve"> </v>
      </c>
      <c r="B361" s="153" t="str">
        <f>IF('C10 Entry Sheet'!$BS376="N"," ","00000000")</f>
        <v xml:space="preserve"> </v>
      </c>
      <c r="C361" s="154" t="str">
        <f ca="1">IF('C10 Entry Sheet'!$BS376="N"," ",CELL("contents",'C10 Entry Sheet'!$AH$10))</f>
        <v xml:space="preserve"> </v>
      </c>
      <c r="D361" s="153" t="str">
        <f ca="1">IF('C10 Entry Sheet'!$BS376="N"," ","000"&amp;IF(LEN('C10 Entry Sheet'!$C$5)&lt;=6,"000",REPT("0",3-(LEN('C10 Entry Sheet'!$C$5)-6))&amp;LEFT(CELL("contents",'C10 Entry Sheet'!$C$5),LEN('C10 Entry Sheet'!$C$5)-6)))</f>
        <v xml:space="preserve"> </v>
      </c>
      <c r="E361" s="155" t="str">
        <f ca="1">IF('C10 Entry Sheet'!$BS376="N"," ",IF(LEN('C10 Entry Sheet'!$C$5)&lt;=6,CELL("contents",'C10 Entry Sheet'!$C$5),RIGHT(CELL("contents",'C10 Entry Sheet'!$C$5),6)))</f>
        <v xml:space="preserve"> </v>
      </c>
      <c r="F361" s="153" t="str">
        <f>IF('C10 Entry Sheet'!$BS376="N"," ","0")</f>
        <v xml:space="preserve"> </v>
      </c>
      <c r="G361" s="156" t="str">
        <f ca="1">IF('C10 Entry Sheet'!$BS376="N"," ",CELL("contents",'C10 Entry Sheet'!$A376))</f>
        <v xml:space="preserve"> </v>
      </c>
      <c r="H361" s="157" t="str">
        <f ca="1">IF(($G361=" ")," ",VLOOKUP($G361,'C10 Entry Sheet'!$A$16:$K$1015,2,FALSE))</f>
        <v xml:space="preserve"> </v>
      </c>
      <c r="I361" s="157" t="str">
        <f ca="1">IF(($G361=" ")," ",VLOOKUP($G361,'C10 Entry Sheet'!$A$16:$K$1015,3,FALSE))</f>
        <v xml:space="preserve"> </v>
      </c>
      <c r="J361" s="153" t="str">
        <f ca="1">IF('C10 Entry Sheet'!$BS376="N"," ",CELL("contents",'C10 Entry Sheet'!$A376))</f>
        <v xml:space="preserve"> </v>
      </c>
      <c r="K361" s="158" t="str">
        <f ca="1">IF(($G361=" ")," ",VLOOKUP($G361,'C10 Entry Sheet'!$A$16:$K$1015,8,FALSE))</f>
        <v xml:space="preserve"> </v>
      </c>
      <c r="L361" s="110" t="str">
        <f ca="1">IF(($G361=" ")," ",(VLOOKUP($G361,'C10 Entry Sheet'!$A$16:$K$1015,11,FALSE)*100))</f>
        <v xml:space="preserve"> </v>
      </c>
      <c r="M361" s="159" t="str">
        <f ca="1">IF(($G361=" ")," ",VLOOKUP($G361,'C10 Entry Sheet'!$A$16:$K$1015,6,FALSE))</f>
        <v xml:space="preserve"> </v>
      </c>
      <c r="N361" s="159" t="str">
        <f ca="1">IF(($G361=" ")," ",VLOOKUP($G361,'C10 Entry Sheet'!$A$16:$K$1015,5,FALSE))</f>
        <v xml:space="preserve"> </v>
      </c>
    </row>
    <row r="362" spans="1:14">
      <c r="A362" s="153" t="str">
        <f>IF('C10 Entry Sheet'!$BS377="N"," ","R")</f>
        <v xml:space="preserve"> </v>
      </c>
      <c r="B362" s="153" t="str">
        <f>IF('C10 Entry Sheet'!$BS377="N"," ","00000000")</f>
        <v xml:space="preserve"> </v>
      </c>
      <c r="C362" s="154" t="str">
        <f ca="1">IF('C10 Entry Sheet'!$BS377="N"," ",CELL("contents",'C10 Entry Sheet'!$AH$10))</f>
        <v xml:space="preserve"> </v>
      </c>
      <c r="D362" s="153" t="str">
        <f ca="1">IF('C10 Entry Sheet'!$BS377="N"," ","000"&amp;IF(LEN('C10 Entry Sheet'!$C$5)&lt;=6,"000",REPT("0",3-(LEN('C10 Entry Sheet'!$C$5)-6))&amp;LEFT(CELL("contents",'C10 Entry Sheet'!$C$5),LEN('C10 Entry Sheet'!$C$5)-6)))</f>
        <v xml:space="preserve"> </v>
      </c>
      <c r="E362" s="155" t="str">
        <f ca="1">IF('C10 Entry Sheet'!$BS377="N"," ",IF(LEN('C10 Entry Sheet'!$C$5)&lt;=6,CELL("contents",'C10 Entry Sheet'!$C$5),RIGHT(CELL("contents",'C10 Entry Sheet'!$C$5),6)))</f>
        <v xml:space="preserve"> </v>
      </c>
      <c r="F362" s="153" t="str">
        <f>IF('C10 Entry Sheet'!$BS377="N"," ","0")</f>
        <v xml:space="preserve"> </v>
      </c>
      <c r="G362" s="156" t="str">
        <f ca="1">IF('C10 Entry Sheet'!$BS377="N"," ",CELL("contents",'C10 Entry Sheet'!$A377))</f>
        <v xml:space="preserve"> </v>
      </c>
      <c r="H362" s="157" t="str">
        <f ca="1">IF(($G362=" ")," ",VLOOKUP($G362,'C10 Entry Sheet'!$A$16:$K$1015,2,FALSE))</f>
        <v xml:space="preserve"> </v>
      </c>
      <c r="I362" s="157" t="str">
        <f ca="1">IF(($G362=" ")," ",VLOOKUP($G362,'C10 Entry Sheet'!$A$16:$K$1015,3,FALSE))</f>
        <v xml:space="preserve"> </v>
      </c>
      <c r="J362" s="153" t="str">
        <f ca="1">IF('C10 Entry Sheet'!$BS377="N"," ",CELL("contents",'C10 Entry Sheet'!$A377))</f>
        <v xml:space="preserve"> </v>
      </c>
      <c r="K362" s="158" t="str">
        <f ca="1">IF(($G362=" ")," ",VLOOKUP($G362,'C10 Entry Sheet'!$A$16:$K$1015,8,FALSE))</f>
        <v xml:space="preserve"> </v>
      </c>
      <c r="L362" s="110" t="str">
        <f ca="1">IF(($G362=" ")," ",(VLOOKUP($G362,'C10 Entry Sheet'!$A$16:$K$1015,11,FALSE)*100))</f>
        <v xml:space="preserve"> </v>
      </c>
      <c r="M362" s="159" t="str">
        <f ca="1">IF(($G362=" ")," ",VLOOKUP($G362,'C10 Entry Sheet'!$A$16:$K$1015,6,FALSE))</f>
        <v xml:space="preserve"> </v>
      </c>
      <c r="N362" s="159" t="str">
        <f ca="1">IF(($G362=" ")," ",VLOOKUP($G362,'C10 Entry Sheet'!$A$16:$K$1015,5,FALSE))</f>
        <v xml:space="preserve"> </v>
      </c>
    </row>
    <row r="363" spans="1:14">
      <c r="A363" s="153" t="str">
        <f>IF('C10 Entry Sheet'!$BS378="N"," ","R")</f>
        <v xml:space="preserve"> </v>
      </c>
      <c r="B363" s="153" t="str">
        <f>IF('C10 Entry Sheet'!$BS378="N"," ","00000000")</f>
        <v xml:space="preserve"> </v>
      </c>
      <c r="C363" s="154" t="str">
        <f ca="1">IF('C10 Entry Sheet'!$BS378="N"," ",CELL("contents",'C10 Entry Sheet'!$AH$10))</f>
        <v xml:space="preserve"> </v>
      </c>
      <c r="D363" s="153" t="str">
        <f ca="1">IF('C10 Entry Sheet'!$BS378="N"," ","000"&amp;IF(LEN('C10 Entry Sheet'!$C$5)&lt;=6,"000",REPT("0",3-(LEN('C10 Entry Sheet'!$C$5)-6))&amp;LEFT(CELL("contents",'C10 Entry Sheet'!$C$5),LEN('C10 Entry Sheet'!$C$5)-6)))</f>
        <v xml:space="preserve"> </v>
      </c>
      <c r="E363" s="155" t="str">
        <f ca="1">IF('C10 Entry Sheet'!$BS378="N"," ",IF(LEN('C10 Entry Sheet'!$C$5)&lt;=6,CELL("contents",'C10 Entry Sheet'!$C$5),RIGHT(CELL("contents",'C10 Entry Sheet'!$C$5),6)))</f>
        <v xml:space="preserve"> </v>
      </c>
      <c r="F363" s="153" t="str">
        <f>IF('C10 Entry Sheet'!$BS378="N"," ","0")</f>
        <v xml:space="preserve"> </v>
      </c>
      <c r="G363" s="156" t="str">
        <f ca="1">IF('C10 Entry Sheet'!$BS378="N"," ",CELL("contents",'C10 Entry Sheet'!$A378))</f>
        <v xml:space="preserve"> </v>
      </c>
      <c r="H363" s="157" t="str">
        <f ca="1">IF(($G363=" ")," ",VLOOKUP($G363,'C10 Entry Sheet'!$A$16:$K$1015,2,FALSE))</f>
        <v xml:space="preserve"> </v>
      </c>
      <c r="I363" s="157" t="str">
        <f ca="1">IF(($G363=" ")," ",VLOOKUP($G363,'C10 Entry Sheet'!$A$16:$K$1015,3,FALSE))</f>
        <v xml:space="preserve"> </v>
      </c>
      <c r="J363" s="153" t="str">
        <f ca="1">IF('C10 Entry Sheet'!$BS378="N"," ",CELL("contents",'C10 Entry Sheet'!$A378))</f>
        <v xml:space="preserve"> </v>
      </c>
      <c r="K363" s="158" t="str">
        <f ca="1">IF(($G363=" ")," ",VLOOKUP($G363,'C10 Entry Sheet'!$A$16:$K$1015,8,FALSE))</f>
        <v xml:space="preserve"> </v>
      </c>
      <c r="L363" s="110" t="str">
        <f ca="1">IF(($G363=" ")," ",(VLOOKUP($G363,'C10 Entry Sheet'!$A$16:$K$1015,11,FALSE)*100))</f>
        <v xml:space="preserve"> </v>
      </c>
      <c r="M363" s="159" t="str">
        <f ca="1">IF(($G363=" ")," ",VLOOKUP($G363,'C10 Entry Sheet'!$A$16:$K$1015,6,FALSE))</f>
        <v xml:space="preserve"> </v>
      </c>
      <c r="N363" s="159" t="str">
        <f ca="1">IF(($G363=" ")," ",VLOOKUP($G363,'C10 Entry Sheet'!$A$16:$K$1015,5,FALSE))</f>
        <v xml:space="preserve"> </v>
      </c>
    </row>
    <row r="364" spans="1:14">
      <c r="A364" s="153" t="str">
        <f>IF('C10 Entry Sheet'!$BS379="N"," ","R")</f>
        <v xml:space="preserve"> </v>
      </c>
      <c r="B364" s="153" t="str">
        <f>IF('C10 Entry Sheet'!$BS379="N"," ","00000000")</f>
        <v xml:space="preserve"> </v>
      </c>
      <c r="C364" s="154" t="str">
        <f ca="1">IF('C10 Entry Sheet'!$BS379="N"," ",CELL("contents",'C10 Entry Sheet'!$AH$10))</f>
        <v xml:space="preserve"> </v>
      </c>
      <c r="D364" s="153" t="str">
        <f ca="1">IF('C10 Entry Sheet'!$BS379="N"," ","000"&amp;IF(LEN('C10 Entry Sheet'!$C$5)&lt;=6,"000",REPT("0",3-(LEN('C10 Entry Sheet'!$C$5)-6))&amp;LEFT(CELL("contents",'C10 Entry Sheet'!$C$5),LEN('C10 Entry Sheet'!$C$5)-6)))</f>
        <v xml:space="preserve"> </v>
      </c>
      <c r="E364" s="155" t="str">
        <f ca="1">IF('C10 Entry Sheet'!$BS379="N"," ",IF(LEN('C10 Entry Sheet'!$C$5)&lt;=6,CELL("contents",'C10 Entry Sheet'!$C$5),RIGHT(CELL("contents",'C10 Entry Sheet'!$C$5),6)))</f>
        <v xml:space="preserve"> </v>
      </c>
      <c r="F364" s="153" t="str">
        <f>IF('C10 Entry Sheet'!$BS379="N"," ","0")</f>
        <v xml:space="preserve"> </v>
      </c>
      <c r="G364" s="156" t="str">
        <f ca="1">IF('C10 Entry Sheet'!$BS379="N"," ",CELL("contents",'C10 Entry Sheet'!$A379))</f>
        <v xml:space="preserve"> </v>
      </c>
      <c r="H364" s="157" t="str">
        <f ca="1">IF(($G364=" ")," ",VLOOKUP($G364,'C10 Entry Sheet'!$A$16:$K$1015,2,FALSE))</f>
        <v xml:space="preserve"> </v>
      </c>
      <c r="I364" s="157" t="str">
        <f ca="1">IF(($G364=" ")," ",VLOOKUP($G364,'C10 Entry Sheet'!$A$16:$K$1015,3,FALSE))</f>
        <v xml:space="preserve"> </v>
      </c>
      <c r="J364" s="153" t="str">
        <f ca="1">IF('C10 Entry Sheet'!$BS379="N"," ",CELL("contents",'C10 Entry Sheet'!$A379))</f>
        <v xml:space="preserve"> </v>
      </c>
      <c r="K364" s="158" t="str">
        <f ca="1">IF(($G364=" ")," ",VLOOKUP($G364,'C10 Entry Sheet'!$A$16:$K$1015,8,FALSE))</f>
        <v xml:space="preserve"> </v>
      </c>
      <c r="L364" s="110" t="str">
        <f ca="1">IF(($G364=" ")," ",(VLOOKUP($G364,'C10 Entry Sheet'!$A$16:$K$1015,11,FALSE)*100))</f>
        <v xml:space="preserve"> </v>
      </c>
      <c r="M364" s="159" t="str">
        <f ca="1">IF(($G364=" ")," ",VLOOKUP($G364,'C10 Entry Sheet'!$A$16:$K$1015,6,FALSE))</f>
        <v xml:space="preserve"> </v>
      </c>
      <c r="N364" s="159" t="str">
        <f ca="1">IF(($G364=" ")," ",VLOOKUP($G364,'C10 Entry Sheet'!$A$16:$K$1015,5,FALSE))</f>
        <v xml:space="preserve"> </v>
      </c>
    </row>
    <row r="365" spans="1:14">
      <c r="A365" s="153" t="str">
        <f>IF('C10 Entry Sheet'!$BS380="N"," ","R")</f>
        <v xml:space="preserve"> </v>
      </c>
      <c r="B365" s="153" t="str">
        <f>IF('C10 Entry Sheet'!$BS380="N"," ","00000000")</f>
        <v xml:space="preserve"> </v>
      </c>
      <c r="C365" s="154" t="str">
        <f ca="1">IF('C10 Entry Sheet'!$BS380="N"," ",CELL("contents",'C10 Entry Sheet'!$AH$10))</f>
        <v xml:space="preserve"> </v>
      </c>
      <c r="D365" s="153" t="str">
        <f ca="1">IF('C10 Entry Sheet'!$BS380="N"," ","000"&amp;IF(LEN('C10 Entry Sheet'!$C$5)&lt;=6,"000",REPT("0",3-(LEN('C10 Entry Sheet'!$C$5)-6))&amp;LEFT(CELL("contents",'C10 Entry Sheet'!$C$5),LEN('C10 Entry Sheet'!$C$5)-6)))</f>
        <v xml:space="preserve"> </v>
      </c>
      <c r="E365" s="155" t="str">
        <f ca="1">IF('C10 Entry Sheet'!$BS380="N"," ",IF(LEN('C10 Entry Sheet'!$C$5)&lt;=6,CELL("contents",'C10 Entry Sheet'!$C$5),RIGHT(CELL("contents",'C10 Entry Sheet'!$C$5),6)))</f>
        <v xml:space="preserve"> </v>
      </c>
      <c r="F365" s="153" t="str">
        <f>IF('C10 Entry Sheet'!$BS380="N"," ","0")</f>
        <v xml:space="preserve"> </v>
      </c>
      <c r="G365" s="156" t="str">
        <f ca="1">IF('C10 Entry Sheet'!$BS380="N"," ",CELL("contents",'C10 Entry Sheet'!$A380))</f>
        <v xml:space="preserve"> </v>
      </c>
      <c r="H365" s="157" t="str">
        <f ca="1">IF(($G365=" ")," ",VLOOKUP($G365,'C10 Entry Sheet'!$A$16:$K$1015,2,FALSE))</f>
        <v xml:space="preserve"> </v>
      </c>
      <c r="I365" s="157" t="str">
        <f ca="1">IF(($G365=" ")," ",VLOOKUP($G365,'C10 Entry Sheet'!$A$16:$K$1015,3,FALSE))</f>
        <v xml:space="preserve"> </v>
      </c>
      <c r="J365" s="153" t="str">
        <f ca="1">IF('C10 Entry Sheet'!$BS380="N"," ",CELL("contents",'C10 Entry Sheet'!$A380))</f>
        <v xml:space="preserve"> </v>
      </c>
      <c r="K365" s="158" t="str">
        <f ca="1">IF(($G365=" ")," ",VLOOKUP($G365,'C10 Entry Sheet'!$A$16:$K$1015,8,FALSE))</f>
        <v xml:space="preserve"> </v>
      </c>
      <c r="L365" s="110" t="str">
        <f ca="1">IF(($G365=" ")," ",(VLOOKUP($G365,'C10 Entry Sheet'!$A$16:$K$1015,11,FALSE)*100))</f>
        <v xml:space="preserve"> </v>
      </c>
      <c r="M365" s="159" t="str">
        <f ca="1">IF(($G365=" ")," ",VLOOKUP($G365,'C10 Entry Sheet'!$A$16:$K$1015,6,FALSE))</f>
        <v xml:space="preserve"> </v>
      </c>
      <c r="N365" s="159" t="str">
        <f ca="1">IF(($G365=" ")," ",VLOOKUP($G365,'C10 Entry Sheet'!$A$16:$K$1015,5,FALSE))</f>
        <v xml:space="preserve"> </v>
      </c>
    </row>
    <row r="366" spans="1:14">
      <c r="A366" s="153" t="str">
        <f>IF('C10 Entry Sheet'!$BS381="N"," ","R")</f>
        <v xml:space="preserve"> </v>
      </c>
      <c r="B366" s="153" t="str">
        <f>IF('C10 Entry Sheet'!$BS381="N"," ","00000000")</f>
        <v xml:space="preserve"> </v>
      </c>
      <c r="C366" s="154" t="str">
        <f ca="1">IF('C10 Entry Sheet'!$BS381="N"," ",CELL("contents",'C10 Entry Sheet'!$AH$10))</f>
        <v xml:space="preserve"> </v>
      </c>
      <c r="D366" s="153" t="str">
        <f ca="1">IF('C10 Entry Sheet'!$BS381="N"," ","000"&amp;IF(LEN('C10 Entry Sheet'!$C$5)&lt;=6,"000",REPT("0",3-(LEN('C10 Entry Sheet'!$C$5)-6))&amp;LEFT(CELL("contents",'C10 Entry Sheet'!$C$5),LEN('C10 Entry Sheet'!$C$5)-6)))</f>
        <v xml:space="preserve"> </v>
      </c>
      <c r="E366" s="155" t="str">
        <f ca="1">IF('C10 Entry Sheet'!$BS381="N"," ",IF(LEN('C10 Entry Sheet'!$C$5)&lt;=6,CELL("contents",'C10 Entry Sheet'!$C$5),RIGHT(CELL("contents",'C10 Entry Sheet'!$C$5),6)))</f>
        <v xml:space="preserve"> </v>
      </c>
      <c r="F366" s="153" t="str">
        <f>IF('C10 Entry Sheet'!$BS381="N"," ","0")</f>
        <v xml:space="preserve"> </v>
      </c>
      <c r="G366" s="156" t="str">
        <f ca="1">IF('C10 Entry Sheet'!$BS381="N"," ",CELL("contents",'C10 Entry Sheet'!$A381))</f>
        <v xml:space="preserve"> </v>
      </c>
      <c r="H366" s="157" t="str">
        <f ca="1">IF(($G366=" ")," ",VLOOKUP($G366,'C10 Entry Sheet'!$A$16:$K$1015,2,FALSE))</f>
        <v xml:space="preserve"> </v>
      </c>
      <c r="I366" s="157" t="str">
        <f ca="1">IF(($G366=" ")," ",VLOOKUP($G366,'C10 Entry Sheet'!$A$16:$K$1015,3,FALSE))</f>
        <v xml:space="preserve"> </v>
      </c>
      <c r="J366" s="153" t="str">
        <f ca="1">IF('C10 Entry Sheet'!$BS381="N"," ",CELL("contents",'C10 Entry Sheet'!$A381))</f>
        <v xml:space="preserve"> </v>
      </c>
      <c r="K366" s="158" t="str">
        <f ca="1">IF(($G366=" ")," ",VLOOKUP($G366,'C10 Entry Sheet'!$A$16:$K$1015,8,FALSE))</f>
        <v xml:space="preserve"> </v>
      </c>
      <c r="L366" s="110" t="str">
        <f ca="1">IF(($G366=" ")," ",(VLOOKUP($G366,'C10 Entry Sheet'!$A$16:$K$1015,11,FALSE)*100))</f>
        <v xml:space="preserve"> </v>
      </c>
      <c r="M366" s="159" t="str">
        <f ca="1">IF(($G366=" ")," ",VLOOKUP($G366,'C10 Entry Sheet'!$A$16:$K$1015,6,FALSE))</f>
        <v xml:space="preserve"> </v>
      </c>
      <c r="N366" s="159" t="str">
        <f ca="1">IF(($G366=" ")," ",VLOOKUP($G366,'C10 Entry Sheet'!$A$16:$K$1015,5,FALSE))</f>
        <v xml:space="preserve"> </v>
      </c>
    </row>
    <row r="367" spans="1:14">
      <c r="A367" s="153" t="str">
        <f>IF('C10 Entry Sheet'!$BS382="N"," ","R")</f>
        <v xml:space="preserve"> </v>
      </c>
      <c r="B367" s="153" t="str">
        <f>IF('C10 Entry Sheet'!$BS382="N"," ","00000000")</f>
        <v xml:space="preserve"> </v>
      </c>
      <c r="C367" s="154" t="str">
        <f ca="1">IF('C10 Entry Sheet'!$BS382="N"," ",CELL("contents",'C10 Entry Sheet'!$AH$10))</f>
        <v xml:space="preserve"> </v>
      </c>
      <c r="D367" s="153" t="str">
        <f ca="1">IF('C10 Entry Sheet'!$BS382="N"," ","000"&amp;IF(LEN('C10 Entry Sheet'!$C$5)&lt;=6,"000",REPT("0",3-(LEN('C10 Entry Sheet'!$C$5)-6))&amp;LEFT(CELL("contents",'C10 Entry Sheet'!$C$5),LEN('C10 Entry Sheet'!$C$5)-6)))</f>
        <v xml:space="preserve"> </v>
      </c>
      <c r="E367" s="155" t="str">
        <f ca="1">IF('C10 Entry Sheet'!$BS382="N"," ",IF(LEN('C10 Entry Sheet'!$C$5)&lt;=6,CELL("contents",'C10 Entry Sheet'!$C$5),RIGHT(CELL("contents",'C10 Entry Sheet'!$C$5),6)))</f>
        <v xml:space="preserve"> </v>
      </c>
      <c r="F367" s="153" t="str">
        <f>IF('C10 Entry Sheet'!$BS382="N"," ","0")</f>
        <v xml:space="preserve"> </v>
      </c>
      <c r="G367" s="156" t="str">
        <f ca="1">IF('C10 Entry Sheet'!$BS382="N"," ",CELL("contents",'C10 Entry Sheet'!$A382))</f>
        <v xml:space="preserve"> </v>
      </c>
      <c r="H367" s="157" t="str">
        <f ca="1">IF(($G367=" ")," ",VLOOKUP($G367,'C10 Entry Sheet'!$A$16:$K$1015,2,FALSE))</f>
        <v xml:space="preserve"> </v>
      </c>
      <c r="I367" s="157" t="str">
        <f ca="1">IF(($G367=" ")," ",VLOOKUP($G367,'C10 Entry Sheet'!$A$16:$K$1015,3,FALSE))</f>
        <v xml:space="preserve"> </v>
      </c>
      <c r="J367" s="153" t="str">
        <f ca="1">IF('C10 Entry Sheet'!$BS382="N"," ",CELL("contents",'C10 Entry Sheet'!$A382))</f>
        <v xml:space="preserve"> </v>
      </c>
      <c r="K367" s="158" t="str">
        <f ca="1">IF(($G367=" ")," ",VLOOKUP($G367,'C10 Entry Sheet'!$A$16:$K$1015,8,FALSE))</f>
        <v xml:space="preserve"> </v>
      </c>
      <c r="L367" s="110" t="str">
        <f ca="1">IF(($G367=" ")," ",(VLOOKUP($G367,'C10 Entry Sheet'!$A$16:$K$1015,11,FALSE)*100))</f>
        <v xml:space="preserve"> </v>
      </c>
      <c r="M367" s="159" t="str">
        <f ca="1">IF(($G367=" ")," ",VLOOKUP($G367,'C10 Entry Sheet'!$A$16:$K$1015,6,FALSE))</f>
        <v xml:space="preserve"> </v>
      </c>
      <c r="N367" s="159" t="str">
        <f ca="1">IF(($G367=" ")," ",VLOOKUP($G367,'C10 Entry Sheet'!$A$16:$K$1015,5,FALSE))</f>
        <v xml:space="preserve"> </v>
      </c>
    </row>
    <row r="368" spans="1:14">
      <c r="A368" s="153" t="str">
        <f>IF('C10 Entry Sheet'!$BS383="N"," ","R")</f>
        <v xml:space="preserve"> </v>
      </c>
      <c r="B368" s="153" t="str">
        <f>IF('C10 Entry Sheet'!$BS383="N"," ","00000000")</f>
        <v xml:space="preserve"> </v>
      </c>
      <c r="C368" s="154" t="str">
        <f ca="1">IF('C10 Entry Sheet'!$BS383="N"," ",CELL("contents",'C10 Entry Sheet'!$AH$10))</f>
        <v xml:space="preserve"> </v>
      </c>
      <c r="D368" s="153" t="str">
        <f ca="1">IF('C10 Entry Sheet'!$BS383="N"," ","000"&amp;IF(LEN('C10 Entry Sheet'!$C$5)&lt;=6,"000",REPT("0",3-(LEN('C10 Entry Sheet'!$C$5)-6))&amp;LEFT(CELL("contents",'C10 Entry Sheet'!$C$5),LEN('C10 Entry Sheet'!$C$5)-6)))</f>
        <v xml:space="preserve"> </v>
      </c>
      <c r="E368" s="155" t="str">
        <f ca="1">IF('C10 Entry Sheet'!$BS383="N"," ",IF(LEN('C10 Entry Sheet'!$C$5)&lt;=6,CELL("contents",'C10 Entry Sheet'!$C$5),RIGHT(CELL("contents",'C10 Entry Sheet'!$C$5),6)))</f>
        <v xml:space="preserve"> </v>
      </c>
      <c r="F368" s="153" t="str">
        <f>IF('C10 Entry Sheet'!$BS383="N"," ","0")</f>
        <v xml:space="preserve"> </v>
      </c>
      <c r="G368" s="156" t="str">
        <f ca="1">IF('C10 Entry Sheet'!$BS383="N"," ",CELL("contents",'C10 Entry Sheet'!$A383))</f>
        <v xml:space="preserve"> </v>
      </c>
      <c r="H368" s="157" t="str">
        <f ca="1">IF(($G368=" ")," ",VLOOKUP($G368,'C10 Entry Sheet'!$A$16:$K$1015,2,FALSE))</f>
        <v xml:space="preserve"> </v>
      </c>
      <c r="I368" s="157" t="str">
        <f ca="1">IF(($G368=" ")," ",VLOOKUP($G368,'C10 Entry Sheet'!$A$16:$K$1015,3,FALSE))</f>
        <v xml:space="preserve"> </v>
      </c>
      <c r="J368" s="153" t="str">
        <f ca="1">IF('C10 Entry Sheet'!$BS383="N"," ",CELL("contents",'C10 Entry Sheet'!$A383))</f>
        <v xml:space="preserve"> </v>
      </c>
      <c r="K368" s="158" t="str">
        <f ca="1">IF(($G368=" ")," ",VLOOKUP($G368,'C10 Entry Sheet'!$A$16:$K$1015,8,FALSE))</f>
        <v xml:space="preserve"> </v>
      </c>
      <c r="L368" s="110" t="str">
        <f ca="1">IF(($G368=" ")," ",(VLOOKUP($G368,'C10 Entry Sheet'!$A$16:$K$1015,11,FALSE)*100))</f>
        <v xml:space="preserve"> </v>
      </c>
      <c r="M368" s="159" t="str">
        <f ca="1">IF(($G368=" ")," ",VLOOKUP($G368,'C10 Entry Sheet'!$A$16:$K$1015,6,FALSE))</f>
        <v xml:space="preserve"> </v>
      </c>
      <c r="N368" s="159" t="str">
        <f ca="1">IF(($G368=" ")," ",VLOOKUP($G368,'C10 Entry Sheet'!$A$16:$K$1015,5,FALSE))</f>
        <v xml:space="preserve"> </v>
      </c>
    </row>
    <row r="369" spans="1:14">
      <c r="A369" s="153" t="str">
        <f>IF('C10 Entry Sheet'!$BS384="N"," ","R")</f>
        <v xml:space="preserve"> </v>
      </c>
      <c r="B369" s="153" t="str">
        <f>IF('C10 Entry Sheet'!$BS384="N"," ","00000000")</f>
        <v xml:space="preserve"> </v>
      </c>
      <c r="C369" s="154" t="str">
        <f ca="1">IF('C10 Entry Sheet'!$BS384="N"," ",CELL("contents",'C10 Entry Sheet'!$AH$10))</f>
        <v xml:space="preserve"> </v>
      </c>
      <c r="D369" s="153" t="str">
        <f ca="1">IF('C10 Entry Sheet'!$BS384="N"," ","000"&amp;IF(LEN('C10 Entry Sheet'!$C$5)&lt;=6,"000",REPT("0",3-(LEN('C10 Entry Sheet'!$C$5)-6))&amp;LEFT(CELL("contents",'C10 Entry Sheet'!$C$5),LEN('C10 Entry Sheet'!$C$5)-6)))</f>
        <v xml:space="preserve"> </v>
      </c>
      <c r="E369" s="155" t="str">
        <f ca="1">IF('C10 Entry Sheet'!$BS384="N"," ",IF(LEN('C10 Entry Sheet'!$C$5)&lt;=6,CELL("contents",'C10 Entry Sheet'!$C$5),RIGHT(CELL("contents",'C10 Entry Sheet'!$C$5),6)))</f>
        <v xml:space="preserve"> </v>
      </c>
      <c r="F369" s="153" t="str">
        <f>IF('C10 Entry Sheet'!$BS384="N"," ","0")</f>
        <v xml:space="preserve"> </v>
      </c>
      <c r="G369" s="156" t="str">
        <f ca="1">IF('C10 Entry Sheet'!$BS384="N"," ",CELL("contents",'C10 Entry Sheet'!$A384))</f>
        <v xml:space="preserve"> </v>
      </c>
      <c r="H369" s="157" t="str">
        <f ca="1">IF(($G369=" ")," ",VLOOKUP($G369,'C10 Entry Sheet'!$A$16:$K$1015,2,FALSE))</f>
        <v xml:space="preserve"> </v>
      </c>
      <c r="I369" s="157" t="str">
        <f ca="1">IF(($G369=" ")," ",VLOOKUP($G369,'C10 Entry Sheet'!$A$16:$K$1015,3,FALSE))</f>
        <v xml:space="preserve"> </v>
      </c>
      <c r="J369" s="153" t="str">
        <f ca="1">IF('C10 Entry Sheet'!$BS384="N"," ",CELL("contents",'C10 Entry Sheet'!$A384))</f>
        <v xml:space="preserve"> </v>
      </c>
      <c r="K369" s="158" t="str">
        <f ca="1">IF(($G369=" ")," ",VLOOKUP($G369,'C10 Entry Sheet'!$A$16:$K$1015,8,FALSE))</f>
        <v xml:space="preserve"> </v>
      </c>
      <c r="L369" s="110" t="str">
        <f ca="1">IF(($G369=" ")," ",(VLOOKUP($G369,'C10 Entry Sheet'!$A$16:$K$1015,11,FALSE)*100))</f>
        <v xml:space="preserve"> </v>
      </c>
      <c r="M369" s="159" t="str">
        <f ca="1">IF(($G369=" ")," ",VLOOKUP($G369,'C10 Entry Sheet'!$A$16:$K$1015,6,FALSE))</f>
        <v xml:space="preserve"> </v>
      </c>
      <c r="N369" s="159" t="str">
        <f ca="1">IF(($G369=" ")," ",VLOOKUP($G369,'C10 Entry Sheet'!$A$16:$K$1015,5,FALSE))</f>
        <v xml:space="preserve"> </v>
      </c>
    </row>
    <row r="370" spans="1:14">
      <c r="A370" s="153" t="str">
        <f>IF('C10 Entry Sheet'!$BS385="N"," ","R")</f>
        <v xml:space="preserve"> </v>
      </c>
      <c r="B370" s="153" t="str">
        <f>IF('C10 Entry Sheet'!$BS385="N"," ","00000000")</f>
        <v xml:space="preserve"> </v>
      </c>
      <c r="C370" s="154" t="str">
        <f ca="1">IF('C10 Entry Sheet'!$BS385="N"," ",CELL("contents",'C10 Entry Sheet'!$AH$10))</f>
        <v xml:space="preserve"> </v>
      </c>
      <c r="D370" s="153" t="str">
        <f ca="1">IF('C10 Entry Sheet'!$BS385="N"," ","000"&amp;IF(LEN('C10 Entry Sheet'!$C$5)&lt;=6,"000",REPT("0",3-(LEN('C10 Entry Sheet'!$C$5)-6))&amp;LEFT(CELL("contents",'C10 Entry Sheet'!$C$5),LEN('C10 Entry Sheet'!$C$5)-6)))</f>
        <v xml:space="preserve"> </v>
      </c>
      <c r="E370" s="155" t="str">
        <f ca="1">IF('C10 Entry Sheet'!$BS385="N"," ",IF(LEN('C10 Entry Sheet'!$C$5)&lt;=6,CELL("contents",'C10 Entry Sheet'!$C$5),RIGHT(CELL("contents",'C10 Entry Sheet'!$C$5),6)))</f>
        <v xml:space="preserve"> </v>
      </c>
      <c r="F370" s="153" t="str">
        <f>IF('C10 Entry Sheet'!$BS385="N"," ","0")</f>
        <v xml:space="preserve"> </v>
      </c>
      <c r="G370" s="156" t="str">
        <f ca="1">IF('C10 Entry Sheet'!$BS385="N"," ",CELL("contents",'C10 Entry Sheet'!$A385))</f>
        <v xml:space="preserve"> </v>
      </c>
      <c r="H370" s="157" t="str">
        <f ca="1">IF(($G370=" ")," ",VLOOKUP($G370,'C10 Entry Sheet'!$A$16:$K$1015,2,FALSE))</f>
        <v xml:space="preserve"> </v>
      </c>
      <c r="I370" s="157" t="str">
        <f ca="1">IF(($G370=" ")," ",VLOOKUP($G370,'C10 Entry Sheet'!$A$16:$K$1015,3,FALSE))</f>
        <v xml:space="preserve"> </v>
      </c>
      <c r="J370" s="153" t="str">
        <f ca="1">IF('C10 Entry Sheet'!$BS385="N"," ",CELL("contents",'C10 Entry Sheet'!$A385))</f>
        <v xml:space="preserve"> </v>
      </c>
      <c r="K370" s="158" t="str">
        <f ca="1">IF(($G370=" ")," ",VLOOKUP($G370,'C10 Entry Sheet'!$A$16:$K$1015,8,FALSE))</f>
        <v xml:space="preserve"> </v>
      </c>
      <c r="L370" s="110" t="str">
        <f ca="1">IF(($G370=" ")," ",(VLOOKUP($G370,'C10 Entry Sheet'!$A$16:$K$1015,11,FALSE)*100))</f>
        <v xml:space="preserve"> </v>
      </c>
      <c r="M370" s="159" t="str">
        <f ca="1">IF(($G370=" ")," ",VLOOKUP($G370,'C10 Entry Sheet'!$A$16:$K$1015,6,FALSE))</f>
        <v xml:space="preserve"> </v>
      </c>
      <c r="N370" s="159" t="str">
        <f ca="1">IF(($G370=" ")," ",VLOOKUP($G370,'C10 Entry Sheet'!$A$16:$K$1015,5,FALSE))</f>
        <v xml:space="preserve"> </v>
      </c>
    </row>
    <row r="371" spans="1:14">
      <c r="A371" s="153" t="str">
        <f>IF('C10 Entry Sheet'!$BS386="N"," ","R")</f>
        <v xml:space="preserve"> </v>
      </c>
      <c r="B371" s="153" t="str">
        <f>IF('C10 Entry Sheet'!$BS386="N"," ","00000000")</f>
        <v xml:space="preserve"> </v>
      </c>
      <c r="C371" s="154" t="str">
        <f ca="1">IF('C10 Entry Sheet'!$BS386="N"," ",CELL("contents",'C10 Entry Sheet'!$AH$10))</f>
        <v xml:space="preserve"> </v>
      </c>
      <c r="D371" s="153" t="str">
        <f ca="1">IF('C10 Entry Sheet'!$BS386="N"," ","000"&amp;IF(LEN('C10 Entry Sheet'!$C$5)&lt;=6,"000",REPT("0",3-(LEN('C10 Entry Sheet'!$C$5)-6))&amp;LEFT(CELL("contents",'C10 Entry Sheet'!$C$5),LEN('C10 Entry Sheet'!$C$5)-6)))</f>
        <v xml:space="preserve"> </v>
      </c>
      <c r="E371" s="155" t="str">
        <f ca="1">IF('C10 Entry Sheet'!$BS386="N"," ",IF(LEN('C10 Entry Sheet'!$C$5)&lt;=6,CELL("contents",'C10 Entry Sheet'!$C$5),RIGHT(CELL("contents",'C10 Entry Sheet'!$C$5),6)))</f>
        <v xml:space="preserve"> </v>
      </c>
      <c r="F371" s="153" t="str">
        <f>IF('C10 Entry Sheet'!$BS386="N"," ","0")</f>
        <v xml:space="preserve"> </v>
      </c>
      <c r="G371" s="156" t="str">
        <f ca="1">IF('C10 Entry Sheet'!$BS386="N"," ",CELL("contents",'C10 Entry Sheet'!$A386))</f>
        <v xml:space="preserve"> </v>
      </c>
      <c r="H371" s="157" t="str">
        <f ca="1">IF(($G371=" ")," ",VLOOKUP($G371,'C10 Entry Sheet'!$A$16:$K$1015,2,FALSE))</f>
        <v xml:space="preserve"> </v>
      </c>
      <c r="I371" s="157" t="str">
        <f ca="1">IF(($G371=" ")," ",VLOOKUP($G371,'C10 Entry Sheet'!$A$16:$K$1015,3,FALSE))</f>
        <v xml:space="preserve"> </v>
      </c>
      <c r="J371" s="153" t="str">
        <f ca="1">IF('C10 Entry Sheet'!$BS386="N"," ",CELL("contents",'C10 Entry Sheet'!$A386))</f>
        <v xml:space="preserve"> </v>
      </c>
      <c r="K371" s="158" t="str">
        <f ca="1">IF(($G371=" ")," ",VLOOKUP($G371,'C10 Entry Sheet'!$A$16:$K$1015,8,FALSE))</f>
        <v xml:space="preserve"> </v>
      </c>
      <c r="L371" s="110" t="str">
        <f ca="1">IF(($G371=" ")," ",(VLOOKUP($G371,'C10 Entry Sheet'!$A$16:$K$1015,11,FALSE)*100))</f>
        <v xml:space="preserve"> </v>
      </c>
      <c r="M371" s="159" t="str">
        <f ca="1">IF(($G371=" ")," ",VLOOKUP($G371,'C10 Entry Sheet'!$A$16:$K$1015,6,FALSE))</f>
        <v xml:space="preserve"> </v>
      </c>
      <c r="N371" s="159" t="str">
        <f ca="1">IF(($G371=" ")," ",VLOOKUP($G371,'C10 Entry Sheet'!$A$16:$K$1015,5,FALSE))</f>
        <v xml:space="preserve"> </v>
      </c>
    </row>
    <row r="372" spans="1:14">
      <c r="A372" s="153" t="str">
        <f>IF('C10 Entry Sheet'!$BS387="N"," ","R")</f>
        <v xml:space="preserve"> </v>
      </c>
      <c r="B372" s="153" t="str">
        <f>IF('C10 Entry Sheet'!$BS387="N"," ","00000000")</f>
        <v xml:space="preserve"> </v>
      </c>
      <c r="C372" s="154" t="str">
        <f ca="1">IF('C10 Entry Sheet'!$BS387="N"," ",CELL("contents",'C10 Entry Sheet'!$AH$10))</f>
        <v xml:space="preserve"> </v>
      </c>
      <c r="D372" s="153" t="str">
        <f ca="1">IF('C10 Entry Sheet'!$BS387="N"," ","000"&amp;IF(LEN('C10 Entry Sheet'!$C$5)&lt;=6,"000",REPT("0",3-(LEN('C10 Entry Sheet'!$C$5)-6))&amp;LEFT(CELL("contents",'C10 Entry Sheet'!$C$5),LEN('C10 Entry Sheet'!$C$5)-6)))</f>
        <v xml:space="preserve"> </v>
      </c>
      <c r="E372" s="155" t="str">
        <f ca="1">IF('C10 Entry Sheet'!$BS387="N"," ",IF(LEN('C10 Entry Sheet'!$C$5)&lt;=6,CELL("contents",'C10 Entry Sheet'!$C$5),RIGHT(CELL("contents",'C10 Entry Sheet'!$C$5),6)))</f>
        <v xml:space="preserve"> </v>
      </c>
      <c r="F372" s="153" t="str">
        <f>IF('C10 Entry Sheet'!$BS387="N"," ","0")</f>
        <v xml:space="preserve"> </v>
      </c>
      <c r="G372" s="156" t="str">
        <f ca="1">IF('C10 Entry Sheet'!$BS387="N"," ",CELL("contents",'C10 Entry Sheet'!$A387))</f>
        <v xml:space="preserve"> </v>
      </c>
      <c r="H372" s="157" t="str">
        <f ca="1">IF(($G372=" ")," ",VLOOKUP($G372,'C10 Entry Sheet'!$A$16:$K$1015,2,FALSE))</f>
        <v xml:space="preserve"> </v>
      </c>
      <c r="I372" s="157" t="str">
        <f ca="1">IF(($G372=" ")," ",VLOOKUP($G372,'C10 Entry Sheet'!$A$16:$K$1015,3,FALSE))</f>
        <v xml:space="preserve"> </v>
      </c>
      <c r="J372" s="153" t="str">
        <f ca="1">IF('C10 Entry Sheet'!$BS387="N"," ",CELL("contents",'C10 Entry Sheet'!$A387))</f>
        <v xml:space="preserve"> </v>
      </c>
      <c r="K372" s="158" t="str">
        <f ca="1">IF(($G372=" ")," ",VLOOKUP($G372,'C10 Entry Sheet'!$A$16:$K$1015,8,FALSE))</f>
        <v xml:space="preserve"> </v>
      </c>
      <c r="L372" s="110" t="str">
        <f ca="1">IF(($G372=" ")," ",(VLOOKUP($G372,'C10 Entry Sheet'!$A$16:$K$1015,11,FALSE)*100))</f>
        <v xml:space="preserve"> </v>
      </c>
      <c r="M372" s="159" t="str">
        <f ca="1">IF(($G372=" ")," ",VLOOKUP($G372,'C10 Entry Sheet'!$A$16:$K$1015,6,FALSE))</f>
        <v xml:space="preserve"> </v>
      </c>
      <c r="N372" s="159" t="str">
        <f ca="1">IF(($G372=" ")," ",VLOOKUP($G372,'C10 Entry Sheet'!$A$16:$K$1015,5,FALSE))</f>
        <v xml:space="preserve"> </v>
      </c>
    </row>
    <row r="373" spans="1:14">
      <c r="A373" s="153" t="str">
        <f>IF('C10 Entry Sheet'!$BS388="N"," ","R")</f>
        <v xml:space="preserve"> </v>
      </c>
      <c r="B373" s="153" t="str">
        <f>IF('C10 Entry Sheet'!$BS388="N"," ","00000000")</f>
        <v xml:space="preserve"> </v>
      </c>
      <c r="C373" s="154" t="str">
        <f ca="1">IF('C10 Entry Sheet'!$BS388="N"," ",CELL("contents",'C10 Entry Sheet'!$AH$10))</f>
        <v xml:space="preserve"> </v>
      </c>
      <c r="D373" s="153" t="str">
        <f ca="1">IF('C10 Entry Sheet'!$BS388="N"," ","000"&amp;IF(LEN('C10 Entry Sheet'!$C$5)&lt;=6,"000",REPT("0",3-(LEN('C10 Entry Sheet'!$C$5)-6))&amp;LEFT(CELL("contents",'C10 Entry Sheet'!$C$5),LEN('C10 Entry Sheet'!$C$5)-6)))</f>
        <v xml:space="preserve"> </v>
      </c>
      <c r="E373" s="155" t="str">
        <f ca="1">IF('C10 Entry Sheet'!$BS388="N"," ",IF(LEN('C10 Entry Sheet'!$C$5)&lt;=6,CELL("contents",'C10 Entry Sheet'!$C$5),RIGHT(CELL("contents",'C10 Entry Sheet'!$C$5),6)))</f>
        <v xml:space="preserve"> </v>
      </c>
      <c r="F373" s="153" t="str">
        <f>IF('C10 Entry Sheet'!$BS388="N"," ","0")</f>
        <v xml:space="preserve"> </v>
      </c>
      <c r="G373" s="156" t="str">
        <f ca="1">IF('C10 Entry Sheet'!$BS388="N"," ",CELL("contents",'C10 Entry Sheet'!$A388))</f>
        <v xml:space="preserve"> </v>
      </c>
      <c r="H373" s="157" t="str">
        <f ca="1">IF(($G373=" ")," ",VLOOKUP($G373,'C10 Entry Sheet'!$A$16:$K$1015,2,FALSE))</f>
        <v xml:space="preserve"> </v>
      </c>
      <c r="I373" s="157" t="str">
        <f ca="1">IF(($G373=" ")," ",VLOOKUP($G373,'C10 Entry Sheet'!$A$16:$K$1015,3,FALSE))</f>
        <v xml:space="preserve"> </v>
      </c>
      <c r="J373" s="153" t="str">
        <f ca="1">IF('C10 Entry Sheet'!$BS388="N"," ",CELL("contents",'C10 Entry Sheet'!$A388))</f>
        <v xml:space="preserve"> </v>
      </c>
      <c r="K373" s="158" t="str">
        <f ca="1">IF(($G373=" ")," ",VLOOKUP($G373,'C10 Entry Sheet'!$A$16:$K$1015,8,FALSE))</f>
        <v xml:space="preserve"> </v>
      </c>
      <c r="L373" s="110" t="str">
        <f ca="1">IF(($G373=" ")," ",(VLOOKUP($G373,'C10 Entry Sheet'!$A$16:$K$1015,11,FALSE)*100))</f>
        <v xml:space="preserve"> </v>
      </c>
      <c r="M373" s="159" t="str">
        <f ca="1">IF(($G373=" ")," ",VLOOKUP($G373,'C10 Entry Sheet'!$A$16:$K$1015,6,FALSE))</f>
        <v xml:space="preserve"> </v>
      </c>
      <c r="N373" s="159" t="str">
        <f ca="1">IF(($G373=" ")," ",VLOOKUP($G373,'C10 Entry Sheet'!$A$16:$K$1015,5,FALSE))</f>
        <v xml:space="preserve"> </v>
      </c>
    </row>
    <row r="374" spans="1:14">
      <c r="A374" s="153" t="str">
        <f>IF('C10 Entry Sheet'!$BS389="N"," ","R")</f>
        <v xml:space="preserve"> </v>
      </c>
      <c r="B374" s="153" t="str">
        <f>IF('C10 Entry Sheet'!$BS389="N"," ","00000000")</f>
        <v xml:space="preserve"> </v>
      </c>
      <c r="C374" s="154" t="str">
        <f ca="1">IF('C10 Entry Sheet'!$BS389="N"," ",CELL("contents",'C10 Entry Sheet'!$AH$10))</f>
        <v xml:space="preserve"> </v>
      </c>
      <c r="D374" s="153" t="str">
        <f ca="1">IF('C10 Entry Sheet'!$BS389="N"," ","000"&amp;IF(LEN('C10 Entry Sheet'!$C$5)&lt;=6,"000",REPT("0",3-(LEN('C10 Entry Sheet'!$C$5)-6))&amp;LEFT(CELL("contents",'C10 Entry Sheet'!$C$5),LEN('C10 Entry Sheet'!$C$5)-6)))</f>
        <v xml:space="preserve"> </v>
      </c>
      <c r="E374" s="155" t="str">
        <f ca="1">IF('C10 Entry Sheet'!$BS389="N"," ",IF(LEN('C10 Entry Sheet'!$C$5)&lt;=6,CELL("contents",'C10 Entry Sheet'!$C$5),RIGHT(CELL("contents",'C10 Entry Sheet'!$C$5),6)))</f>
        <v xml:space="preserve"> </v>
      </c>
      <c r="F374" s="153" t="str">
        <f>IF('C10 Entry Sheet'!$BS389="N"," ","0")</f>
        <v xml:space="preserve"> </v>
      </c>
      <c r="G374" s="156" t="str">
        <f ca="1">IF('C10 Entry Sheet'!$BS389="N"," ",CELL("contents",'C10 Entry Sheet'!$A389))</f>
        <v xml:space="preserve"> </v>
      </c>
      <c r="H374" s="157" t="str">
        <f ca="1">IF(($G374=" ")," ",VLOOKUP($G374,'C10 Entry Sheet'!$A$16:$K$1015,2,FALSE))</f>
        <v xml:space="preserve"> </v>
      </c>
      <c r="I374" s="157" t="str">
        <f ca="1">IF(($G374=" ")," ",VLOOKUP($G374,'C10 Entry Sheet'!$A$16:$K$1015,3,FALSE))</f>
        <v xml:space="preserve"> </v>
      </c>
      <c r="J374" s="153" t="str">
        <f ca="1">IF('C10 Entry Sheet'!$BS389="N"," ",CELL("contents",'C10 Entry Sheet'!$A389))</f>
        <v xml:space="preserve"> </v>
      </c>
      <c r="K374" s="158" t="str">
        <f ca="1">IF(($G374=" ")," ",VLOOKUP($G374,'C10 Entry Sheet'!$A$16:$K$1015,8,FALSE))</f>
        <v xml:space="preserve"> </v>
      </c>
      <c r="L374" s="110" t="str">
        <f ca="1">IF(($G374=" ")," ",(VLOOKUP($G374,'C10 Entry Sheet'!$A$16:$K$1015,11,FALSE)*100))</f>
        <v xml:space="preserve"> </v>
      </c>
      <c r="M374" s="159" t="str">
        <f ca="1">IF(($G374=" ")," ",VLOOKUP($G374,'C10 Entry Sheet'!$A$16:$K$1015,6,FALSE))</f>
        <v xml:space="preserve"> </v>
      </c>
      <c r="N374" s="159" t="str">
        <f ca="1">IF(($G374=" ")," ",VLOOKUP($G374,'C10 Entry Sheet'!$A$16:$K$1015,5,FALSE))</f>
        <v xml:space="preserve"> </v>
      </c>
    </row>
    <row r="375" spans="1:14">
      <c r="A375" s="153" t="str">
        <f>IF('C10 Entry Sheet'!$BS390="N"," ","R")</f>
        <v xml:space="preserve"> </v>
      </c>
      <c r="B375" s="153" t="str">
        <f>IF('C10 Entry Sheet'!$BS390="N"," ","00000000")</f>
        <v xml:space="preserve"> </v>
      </c>
      <c r="C375" s="154" t="str">
        <f ca="1">IF('C10 Entry Sheet'!$BS390="N"," ",CELL("contents",'C10 Entry Sheet'!$AH$10))</f>
        <v xml:space="preserve"> </v>
      </c>
      <c r="D375" s="153" t="str">
        <f ca="1">IF('C10 Entry Sheet'!$BS390="N"," ","000"&amp;IF(LEN('C10 Entry Sheet'!$C$5)&lt;=6,"000",REPT("0",3-(LEN('C10 Entry Sheet'!$C$5)-6))&amp;LEFT(CELL("contents",'C10 Entry Sheet'!$C$5),LEN('C10 Entry Sheet'!$C$5)-6)))</f>
        <v xml:space="preserve"> </v>
      </c>
      <c r="E375" s="155" t="str">
        <f ca="1">IF('C10 Entry Sheet'!$BS390="N"," ",IF(LEN('C10 Entry Sheet'!$C$5)&lt;=6,CELL("contents",'C10 Entry Sheet'!$C$5),RIGHT(CELL("contents",'C10 Entry Sheet'!$C$5),6)))</f>
        <v xml:space="preserve"> </v>
      </c>
      <c r="F375" s="153" t="str">
        <f>IF('C10 Entry Sheet'!$BS390="N"," ","0")</f>
        <v xml:space="preserve"> </v>
      </c>
      <c r="G375" s="156" t="str">
        <f ca="1">IF('C10 Entry Sheet'!$BS390="N"," ",CELL("contents",'C10 Entry Sheet'!$A390))</f>
        <v xml:space="preserve"> </v>
      </c>
      <c r="H375" s="157" t="str">
        <f ca="1">IF(($G375=" ")," ",VLOOKUP($G375,'C10 Entry Sheet'!$A$16:$K$1015,2,FALSE))</f>
        <v xml:space="preserve"> </v>
      </c>
      <c r="I375" s="157" t="str">
        <f ca="1">IF(($G375=" ")," ",VLOOKUP($G375,'C10 Entry Sheet'!$A$16:$K$1015,3,FALSE))</f>
        <v xml:space="preserve"> </v>
      </c>
      <c r="J375" s="153" t="str">
        <f ca="1">IF('C10 Entry Sheet'!$BS390="N"," ",CELL("contents",'C10 Entry Sheet'!$A390))</f>
        <v xml:space="preserve"> </v>
      </c>
      <c r="K375" s="158" t="str">
        <f ca="1">IF(($G375=" ")," ",VLOOKUP($G375,'C10 Entry Sheet'!$A$16:$K$1015,8,FALSE))</f>
        <v xml:space="preserve"> </v>
      </c>
      <c r="L375" s="110" t="str">
        <f ca="1">IF(($G375=" ")," ",(VLOOKUP($G375,'C10 Entry Sheet'!$A$16:$K$1015,11,FALSE)*100))</f>
        <v xml:space="preserve"> </v>
      </c>
      <c r="M375" s="159" t="str">
        <f ca="1">IF(($G375=" ")," ",VLOOKUP($G375,'C10 Entry Sheet'!$A$16:$K$1015,6,FALSE))</f>
        <v xml:space="preserve"> </v>
      </c>
      <c r="N375" s="159" t="str">
        <f ca="1">IF(($G375=" ")," ",VLOOKUP($G375,'C10 Entry Sheet'!$A$16:$K$1015,5,FALSE))</f>
        <v xml:space="preserve"> </v>
      </c>
    </row>
    <row r="376" spans="1:14">
      <c r="A376" s="153" t="str">
        <f>IF('C10 Entry Sheet'!$BS391="N"," ","R")</f>
        <v xml:space="preserve"> </v>
      </c>
      <c r="B376" s="153" t="str">
        <f>IF('C10 Entry Sheet'!$BS391="N"," ","00000000")</f>
        <v xml:space="preserve"> </v>
      </c>
      <c r="C376" s="154" t="str">
        <f ca="1">IF('C10 Entry Sheet'!$BS391="N"," ",CELL("contents",'C10 Entry Sheet'!$AH$10))</f>
        <v xml:space="preserve"> </v>
      </c>
      <c r="D376" s="153" t="str">
        <f ca="1">IF('C10 Entry Sheet'!$BS391="N"," ","000"&amp;IF(LEN('C10 Entry Sheet'!$C$5)&lt;=6,"000",REPT("0",3-(LEN('C10 Entry Sheet'!$C$5)-6))&amp;LEFT(CELL("contents",'C10 Entry Sheet'!$C$5),LEN('C10 Entry Sheet'!$C$5)-6)))</f>
        <v xml:space="preserve"> </v>
      </c>
      <c r="E376" s="155" t="str">
        <f ca="1">IF('C10 Entry Sheet'!$BS391="N"," ",IF(LEN('C10 Entry Sheet'!$C$5)&lt;=6,CELL("contents",'C10 Entry Sheet'!$C$5),RIGHT(CELL("contents",'C10 Entry Sheet'!$C$5),6)))</f>
        <v xml:space="preserve"> </v>
      </c>
      <c r="F376" s="153" t="str">
        <f>IF('C10 Entry Sheet'!$BS391="N"," ","0")</f>
        <v xml:space="preserve"> </v>
      </c>
      <c r="G376" s="156" t="str">
        <f ca="1">IF('C10 Entry Sheet'!$BS391="N"," ",CELL("contents",'C10 Entry Sheet'!$A391))</f>
        <v xml:space="preserve"> </v>
      </c>
      <c r="H376" s="157" t="str">
        <f ca="1">IF(($G376=" ")," ",VLOOKUP($G376,'C10 Entry Sheet'!$A$16:$K$1015,2,FALSE))</f>
        <v xml:space="preserve"> </v>
      </c>
      <c r="I376" s="157" t="str">
        <f ca="1">IF(($G376=" ")," ",VLOOKUP($G376,'C10 Entry Sheet'!$A$16:$K$1015,3,FALSE))</f>
        <v xml:space="preserve"> </v>
      </c>
      <c r="J376" s="153" t="str">
        <f ca="1">IF('C10 Entry Sheet'!$BS391="N"," ",CELL("contents",'C10 Entry Sheet'!$A391))</f>
        <v xml:space="preserve"> </v>
      </c>
      <c r="K376" s="158" t="str">
        <f ca="1">IF(($G376=" ")," ",VLOOKUP($G376,'C10 Entry Sheet'!$A$16:$K$1015,8,FALSE))</f>
        <v xml:space="preserve"> </v>
      </c>
      <c r="L376" s="110" t="str">
        <f ca="1">IF(($G376=" ")," ",(VLOOKUP($G376,'C10 Entry Sheet'!$A$16:$K$1015,11,FALSE)*100))</f>
        <v xml:space="preserve"> </v>
      </c>
      <c r="M376" s="159" t="str">
        <f ca="1">IF(($G376=" ")," ",VLOOKUP($G376,'C10 Entry Sheet'!$A$16:$K$1015,6,FALSE))</f>
        <v xml:space="preserve"> </v>
      </c>
      <c r="N376" s="159" t="str">
        <f ca="1">IF(($G376=" ")," ",VLOOKUP($G376,'C10 Entry Sheet'!$A$16:$K$1015,5,FALSE))</f>
        <v xml:space="preserve"> </v>
      </c>
    </row>
    <row r="377" spans="1:14">
      <c r="A377" s="153" t="str">
        <f>IF('C10 Entry Sheet'!$BS392="N"," ","R")</f>
        <v xml:space="preserve"> </v>
      </c>
      <c r="B377" s="153" t="str">
        <f>IF('C10 Entry Sheet'!$BS392="N"," ","00000000")</f>
        <v xml:space="preserve"> </v>
      </c>
      <c r="C377" s="154" t="str">
        <f ca="1">IF('C10 Entry Sheet'!$BS392="N"," ",CELL("contents",'C10 Entry Sheet'!$AH$10))</f>
        <v xml:space="preserve"> </v>
      </c>
      <c r="D377" s="153" t="str">
        <f ca="1">IF('C10 Entry Sheet'!$BS392="N"," ","000"&amp;IF(LEN('C10 Entry Sheet'!$C$5)&lt;=6,"000",REPT("0",3-(LEN('C10 Entry Sheet'!$C$5)-6))&amp;LEFT(CELL("contents",'C10 Entry Sheet'!$C$5),LEN('C10 Entry Sheet'!$C$5)-6)))</f>
        <v xml:space="preserve"> </v>
      </c>
      <c r="E377" s="155" t="str">
        <f ca="1">IF('C10 Entry Sheet'!$BS392="N"," ",IF(LEN('C10 Entry Sheet'!$C$5)&lt;=6,CELL("contents",'C10 Entry Sheet'!$C$5),RIGHT(CELL("contents",'C10 Entry Sheet'!$C$5),6)))</f>
        <v xml:space="preserve"> </v>
      </c>
      <c r="F377" s="153" t="str">
        <f>IF('C10 Entry Sheet'!$BS392="N"," ","0")</f>
        <v xml:space="preserve"> </v>
      </c>
      <c r="G377" s="156" t="str">
        <f ca="1">IF('C10 Entry Sheet'!$BS392="N"," ",CELL("contents",'C10 Entry Sheet'!$A392))</f>
        <v xml:space="preserve"> </v>
      </c>
      <c r="H377" s="157" t="str">
        <f ca="1">IF(($G377=" ")," ",VLOOKUP($G377,'C10 Entry Sheet'!$A$16:$K$1015,2,FALSE))</f>
        <v xml:space="preserve"> </v>
      </c>
      <c r="I377" s="157" t="str">
        <f ca="1">IF(($G377=" ")," ",VLOOKUP($G377,'C10 Entry Sheet'!$A$16:$K$1015,3,FALSE))</f>
        <v xml:space="preserve"> </v>
      </c>
      <c r="J377" s="153" t="str">
        <f ca="1">IF('C10 Entry Sheet'!$BS392="N"," ",CELL("contents",'C10 Entry Sheet'!$A392))</f>
        <v xml:space="preserve"> </v>
      </c>
      <c r="K377" s="158" t="str">
        <f ca="1">IF(($G377=" ")," ",VLOOKUP($G377,'C10 Entry Sheet'!$A$16:$K$1015,8,FALSE))</f>
        <v xml:space="preserve"> </v>
      </c>
      <c r="L377" s="110" t="str">
        <f ca="1">IF(($G377=" ")," ",(VLOOKUP($G377,'C10 Entry Sheet'!$A$16:$K$1015,11,FALSE)*100))</f>
        <v xml:space="preserve"> </v>
      </c>
      <c r="M377" s="159" t="str">
        <f ca="1">IF(($G377=" ")," ",VLOOKUP($G377,'C10 Entry Sheet'!$A$16:$K$1015,6,FALSE))</f>
        <v xml:space="preserve"> </v>
      </c>
      <c r="N377" s="159" t="str">
        <f ca="1">IF(($G377=" ")," ",VLOOKUP($G377,'C10 Entry Sheet'!$A$16:$K$1015,5,FALSE))</f>
        <v xml:space="preserve"> </v>
      </c>
    </row>
    <row r="378" spans="1:14">
      <c r="A378" s="153" t="str">
        <f>IF('C10 Entry Sheet'!$BS393="N"," ","R")</f>
        <v xml:space="preserve"> </v>
      </c>
      <c r="B378" s="153" t="str">
        <f>IF('C10 Entry Sheet'!$BS393="N"," ","00000000")</f>
        <v xml:space="preserve"> </v>
      </c>
      <c r="C378" s="154" t="str">
        <f ca="1">IF('C10 Entry Sheet'!$BS393="N"," ",CELL("contents",'C10 Entry Sheet'!$AH$10))</f>
        <v xml:space="preserve"> </v>
      </c>
      <c r="D378" s="153" t="str">
        <f ca="1">IF('C10 Entry Sheet'!$BS393="N"," ","000"&amp;IF(LEN('C10 Entry Sheet'!$C$5)&lt;=6,"000",REPT("0",3-(LEN('C10 Entry Sheet'!$C$5)-6))&amp;LEFT(CELL("contents",'C10 Entry Sheet'!$C$5),LEN('C10 Entry Sheet'!$C$5)-6)))</f>
        <v xml:space="preserve"> </v>
      </c>
      <c r="E378" s="155" t="str">
        <f ca="1">IF('C10 Entry Sheet'!$BS393="N"," ",IF(LEN('C10 Entry Sheet'!$C$5)&lt;=6,CELL("contents",'C10 Entry Sheet'!$C$5),RIGHT(CELL("contents",'C10 Entry Sheet'!$C$5),6)))</f>
        <v xml:space="preserve"> </v>
      </c>
      <c r="F378" s="153" t="str">
        <f>IF('C10 Entry Sheet'!$BS393="N"," ","0")</f>
        <v xml:space="preserve"> </v>
      </c>
      <c r="G378" s="156" t="str">
        <f ca="1">IF('C10 Entry Sheet'!$BS393="N"," ",CELL("contents",'C10 Entry Sheet'!$A393))</f>
        <v xml:space="preserve"> </v>
      </c>
      <c r="H378" s="157" t="str">
        <f ca="1">IF(($G378=" ")," ",VLOOKUP($G378,'C10 Entry Sheet'!$A$16:$K$1015,2,FALSE))</f>
        <v xml:space="preserve"> </v>
      </c>
      <c r="I378" s="157" t="str">
        <f ca="1">IF(($G378=" ")," ",VLOOKUP($G378,'C10 Entry Sheet'!$A$16:$K$1015,3,FALSE))</f>
        <v xml:space="preserve"> </v>
      </c>
      <c r="J378" s="153" t="str">
        <f ca="1">IF('C10 Entry Sheet'!$BS393="N"," ",CELL("contents",'C10 Entry Sheet'!$A393))</f>
        <v xml:space="preserve"> </v>
      </c>
      <c r="K378" s="158" t="str">
        <f ca="1">IF(($G378=" ")," ",VLOOKUP($G378,'C10 Entry Sheet'!$A$16:$K$1015,8,FALSE))</f>
        <v xml:space="preserve"> </v>
      </c>
      <c r="L378" s="110" t="str">
        <f ca="1">IF(($G378=" ")," ",(VLOOKUP($G378,'C10 Entry Sheet'!$A$16:$K$1015,11,FALSE)*100))</f>
        <v xml:space="preserve"> </v>
      </c>
      <c r="M378" s="159" t="str">
        <f ca="1">IF(($G378=" ")," ",VLOOKUP($G378,'C10 Entry Sheet'!$A$16:$K$1015,6,FALSE))</f>
        <v xml:space="preserve"> </v>
      </c>
      <c r="N378" s="159" t="str">
        <f ca="1">IF(($G378=" ")," ",VLOOKUP($G378,'C10 Entry Sheet'!$A$16:$K$1015,5,FALSE))</f>
        <v xml:space="preserve"> </v>
      </c>
    </row>
    <row r="379" spans="1:14">
      <c r="A379" s="153" t="str">
        <f>IF('C10 Entry Sheet'!$BS394="N"," ","R")</f>
        <v xml:space="preserve"> </v>
      </c>
      <c r="B379" s="153" t="str">
        <f>IF('C10 Entry Sheet'!$BS394="N"," ","00000000")</f>
        <v xml:space="preserve"> </v>
      </c>
      <c r="C379" s="154" t="str">
        <f ca="1">IF('C10 Entry Sheet'!$BS394="N"," ",CELL("contents",'C10 Entry Sheet'!$AH$10))</f>
        <v xml:space="preserve"> </v>
      </c>
      <c r="D379" s="153" t="str">
        <f ca="1">IF('C10 Entry Sheet'!$BS394="N"," ","000"&amp;IF(LEN('C10 Entry Sheet'!$C$5)&lt;=6,"000",REPT("0",3-(LEN('C10 Entry Sheet'!$C$5)-6))&amp;LEFT(CELL("contents",'C10 Entry Sheet'!$C$5),LEN('C10 Entry Sheet'!$C$5)-6)))</f>
        <v xml:space="preserve"> </v>
      </c>
      <c r="E379" s="155" t="str">
        <f ca="1">IF('C10 Entry Sheet'!$BS394="N"," ",IF(LEN('C10 Entry Sheet'!$C$5)&lt;=6,CELL("contents",'C10 Entry Sheet'!$C$5),RIGHT(CELL("contents",'C10 Entry Sheet'!$C$5),6)))</f>
        <v xml:space="preserve"> </v>
      </c>
      <c r="F379" s="153" t="str">
        <f>IF('C10 Entry Sheet'!$BS394="N"," ","0")</f>
        <v xml:space="preserve"> </v>
      </c>
      <c r="G379" s="156" t="str">
        <f ca="1">IF('C10 Entry Sheet'!$BS394="N"," ",CELL("contents",'C10 Entry Sheet'!$A394))</f>
        <v xml:space="preserve"> </v>
      </c>
      <c r="H379" s="157" t="str">
        <f ca="1">IF(($G379=" ")," ",VLOOKUP($G379,'C10 Entry Sheet'!$A$16:$K$1015,2,FALSE))</f>
        <v xml:space="preserve"> </v>
      </c>
      <c r="I379" s="157" t="str">
        <f ca="1">IF(($G379=" ")," ",VLOOKUP($G379,'C10 Entry Sheet'!$A$16:$K$1015,3,FALSE))</f>
        <v xml:space="preserve"> </v>
      </c>
      <c r="J379" s="153" t="str">
        <f ca="1">IF('C10 Entry Sheet'!$BS394="N"," ",CELL("contents",'C10 Entry Sheet'!$A394))</f>
        <v xml:space="preserve"> </v>
      </c>
      <c r="K379" s="158" t="str">
        <f ca="1">IF(($G379=" ")," ",VLOOKUP($G379,'C10 Entry Sheet'!$A$16:$K$1015,8,FALSE))</f>
        <v xml:space="preserve"> </v>
      </c>
      <c r="L379" s="110" t="str">
        <f ca="1">IF(($G379=" ")," ",(VLOOKUP($G379,'C10 Entry Sheet'!$A$16:$K$1015,11,FALSE)*100))</f>
        <v xml:space="preserve"> </v>
      </c>
      <c r="M379" s="159" t="str">
        <f ca="1">IF(($G379=" ")," ",VLOOKUP($G379,'C10 Entry Sheet'!$A$16:$K$1015,6,FALSE))</f>
        <v xml:space="preserve"> </v>
      </c>
      <c r="N379" s="159" t="str">
        <f ca="1">IF(($G379=" ")," ",VLOOKUP($G379,'C10 Entry Sheet'!$A$16:$K$1015,5,FALSE))</f>
        <v xml:space="preserve"> </v>
      </c>
    </row>
    <row r="380" spans="1:14">
      <c r="A380" s="153" t="str">
        <f>IF('C10 Entry Sheet'!$BS395="N"," ","R")</f>
        <v xml:space="preserve"> </v>
      </c>
      <c r="B380" s="153" t="str">
        <f>IF('C10 Entry Sheet'!$BS395="N"," ","00000000")</f>
        <v xml:space="preserve"> </v>
      </c>
      <c r="C380" s="154" t="str">
        <f ca="1">IF('C10 Entry Sheet'!$BS395="N"," ",CELL("contents",'C10 Entry Sheet'!$AH$10))</f>
        <v xml:space="preserve"> </v>
      </c>
      <c r="D380" s="153" t="str">
        <f ca="1">IF('C10 Entry Sheet'!$BS395="N"," ","000"&amp;IF(LEN('C10 Entry Sheet'!$C$5)&lt;=6,"000",REPT("0",3-(LEN('C10 Entry Sheet'!$C$5)-6))&amp;LEFT(CELL("contents",'C10 Entry Sheet'!$C$5),LEN('C10 Entry Sheet'!$C$5)-6)))</f>
        <v xml:space="preserve"> </v>
      </c>
      <c r="E380" s="155" t="str">
        <f ca="1">IF('C10 Entry Sheet'!$BS395="N"," ",IF(LEN('C10 Entry Sheet'!$C$5)&lt;=6,CELL("contents",'C10 Entry Sheet'!$C$5),RIGHT(CELL("contents",'C10 Entry Sheet'!$C$5),6)))</f>
        <v xml:space="preserve"> </v>
      </c>
      <c r="F380" s="153" t="str">
        <f>IF('C10 Entry Sheet'!$BS395="N"," ","0")</f>
        <v xml:space="preserve"> </v>
      </c>
      <c r="G380" s="156" t="str">
        <f ca="1">IF('C10 Entry Sheet'!$BS395="N"," ",CELL("contents",'C10 Entry Sheet'!$A395))</f>
        <v xml:space="preserve"> </v>
      </c>
      <c r="H380" s="157" t="str">
        <f ca="1">IF(($G380=" ")," ",VLOOKUP($G380,'C10 Entry Sheet'!$A$16:$K$1015,2,FALSE))</f>
        <v xml:space="preserve"> </v>
      </c>
      <c r="I380" s="157" t="str">
        <f ca="1">IF(($G380=" ")," ",VLOOKUP($G380,'C10 Entry Sheet'!$A$16:$K$1015,3,FALSE))</f>
        <v xml:space="preserve"> </v>
      </c>
      <c r="J380" s="153" t="str">
        <f ca="1">IF('C10 Entry Sheet'!$BS395="N"," ",CELL("contents",'C10 Entry Sheet'!$A395))</f>
        <v xml:space="preserve"> </v>
      </c>
      <c r="K380" s="158" t="str">
        <f ca="1">IF(($G380=" ")," ",VLOOKUP($G380,'C10 Entry Sheet'!$A$16:$K$1015,8,FALSE))</f>
        <v xml:space="preserve"> </v>
      </c>
      <c r="L380" s="110" t="str">
        <f ca="1">IF(($G380=" ")," ",(VLOOKUP($G380,'C10 Entry Sheet'!$A$16:$K$1015,11,FALSE)*100))</f>
        <v xml:space="preserve"> </v>
      </c>
      <c r="M380" s="159" t="str">
        <f ca="1">IF(($G380=" ")," ",VLOOKUP($G380,'C10 Entry Sheet'!$A$16:$K$1015,6,FALSE))</f>
        <v xml:space="preserve"> </v>
      </c>
      <c r="N380" s="159" t="str">
        <f ca="1">IF(($G380=" ")," ",VLOOKUP($G380,'C10 Entry Sheet'!$A$16:$K$1015,5,FALSE))</f>
        <v xml:space="preserve"> </v>
      </c>
    </row>
    <row r="381" spans="1:14">
      <c r="A381" s="153" t="str">
        <f>IF('C10 Entry Sheet'!$BS396="N"," ","R")</f>
        <v xml:space="preserve"> </v>
      </c>
      <c r="B381" s="153" t="str">
        <f>IF('C10 Entry Sheet'!$BS396="N"," ","00000000")</f>
        <v xml:space="preserve"> </v>
      </c>
      <c r="C381" s="154" t="str">
        <f ca="1">IF('C10 Entry Sheet'!$BS396="N"," ",CELL("contents",'C10 Entry Sheet'!$AH$10))</f>
        <v xml:space="preserve"> </v>
      </c>
      <c r="D381" s="153" t="str">
        <f ca="1">IF('C10 Entry Sheet'!$BS396="N"," ","000"&amp;IF(LEN('C10 Entry Sheet'!$C$5)&lt;=6,"000",REPT("0",3-(LEN('C10 Entry Sheet'!$C$5)-6))&amp;LEFT(CELL("contents",'C10 Entry Sheet'!$C$5),LEN('C10 Entry Sheet'!$C$5)-6)))</f>
        <v xml:space="preserve"> </v>
      </c>
      <c r="E381" s="155" t="str">
        <f ca="1">IF('C10 Entry Sheet'!$BS396="N"," ",IF(LEN('C10 Entry Sheet'!$C$5)&lt;=6,CELL("contents",'C10 Entry Sheet'!$C$5),RIGHT(CELL("contents",'C10 Entry Sheet'!$C$5),6)))</f>
        <v xml:space="preserve"> </v>
      </c>
      <c r="F381" s="153" t="str">
        <f>IF('C10 Entry Sheet'!$BS396="N"," ","0")</f>
        <v xml:space="preserve"> </v>
      </c>
      <c r="G381" s="156" t="str">
        <f ca="1">IF('C10 Entry Sheet'!$BS396="N"," ",CELL("contents",'C10 Entry Sheet'!$A396))</f>
        <v xml:space="preserve"> </v>
      </c>
      <c r="H381" s="157" t="str">
        <f ca="1">IF(($G381=" ")," ",VLOOKUP($G381,'C10 Entry Sheet'!$A$16:$K$1015,2,FALSE))</f>
        <v xml:space="preserve"> </v>
      </c>
      <c r="I381" s="157" t="str">
        <f ca="1">IF(($G381=" ")," ",VLOOKUP($G381,'C10 Entry Sheet'!$A$16:$K$1015,3,FALSE))</f>
        <v xml:space="preserve"> </v>
      </c>
      <c r="J381" s="153" t="str">
        <f ca="1">IF('C10 Entry Sheet'!$BS396="N"," ",CELL("contents",'C10 Entry Sheet'!$A396))</f>
        <v xml:space="preserve"> </v>
      </c>
      <c r="K381" s="158" t="str">
        <f ca="1">IF(($G381=" ")," ",VLOOKUP($G381,'C10 Entry Sheet'!$A$16:$K$1015,8,FALSE))</f>
        <v xml:space="preserve"> </v>
      </c>
      <c r="L381" s="110" t="str">
        <f ca="1">IF(($G381=" ")," ",(VLOOKUP($G381,'C10 Entry Sheet'!$A$16:$K$1015,11,FALSE)*100))</f>
        <v xml:space="preserve"> </v>
      </c>
      <c r="M381" s="159" t="str">
        <f ca="1">IF(($G381=" ")," ",VLOOKUP($G381,'C10 Entry Sheet'!$A$16:$K$1015,6,FALSE))</f>
        <v xml:space="preserve"> </v>
      </c>
      <c r="N381" s="159" t="str">
        <f ca="1">IF(($G381=" ")," ",VLOOKUP($G381,'C10 Entry Sheet'!$A$16:$K$1015,5,FALSE))</f>
        <v xml:space="preserve"> </v>
      </c>
    </row>
    <row r="382" spans="1:14">
      <c r="A382" s="153" t="str">
        <f>IF('C10 Entry Sheet'!$BS397="N"," ","R")</f>
        <v xml:space="preserve"> </v>
      </c>
      <c r="B382" s="153" t="str">
        <f>IF('C10 Entry Sheet'!$BS397="N"," ","00000000")</f>
        <v xml:space="preserve"> </v>
      </c>
      <c r="C382" s="154" t="str">
        <f ca="1">IF('C10 Entry Sheet'!$BS397="N"," ",CELL("contents",'C10 Entry Sheet'!$AH$10))</f>
        <v xml:space="preserve"> </v>
      </c>
      <c r="D382" s="153" t="str">
        <f ca="1">IF('C10 Entry Sheet'!$BS397="N"," ","000"&amp;IF(LEN('C10 Entry Sheet'!$C$5)&lt;=6,"000",REPT("0",3-(LEN('C10 Entry Sheet'!$C$5)-6))&amp;LEFT(CELL("contents",'C10 Entry Sheet'!$C$5),LEN('C10 Entry Sheet'!$C$5)-6)))</f>
        <v xml:space="preserve"> </v>
      </c>
      <c r="E382" s="155" t="str">
        <f ca="1">IF('C10 Entry Sheet'!$BS397="N"," ",IF(LEN('C10 Entry Sheet'!$C$5)&lt;=6,CELL("contents",'C10 Entry Sheet'!$C$5),RIGHT(CELL("contents",'C10 Entry Sheet'!$C$5),6)))</f>
        <v xml:space="preserve"> </v>
      </c>
      <c r="F382" s="153" t="str">
        <f>IF('C10 Entry Sheet'!$BS397="N"," ","0")</f>
        <v xml:space="preserve"> </v>
      </c>
      <c r="G382" s="156" t="str">
        <f ca="1">IF('C10 Entry Sheet'!$BS397="N"," ",CELL("contents",'C10 Entry Sheet'!$A397))</f>
        <v xml:space="preserve"> </v>
      </c>
      <c r="H382" s="157" t="str">
        <f ca="1">IF(($G382=" ")," ",VLOOKUP($G382,'C10 Entry Sheet'!$A$16:$K$1015,2,FALSE))</f>
        <v xml:space="preserve"> </v>
      </c>
      <c r="I382" s="157" t="str">
        <f ca="1">IF(($G382=" ")," ",VLOOKUP($G382,'C10 Entry Sheet'!$A$16:$K$1015,3,FALSE))</f>
        <v xml:space="preserve"> </v>
      </c>
      <c r="J382" s="153" t="str">
        <f ca="1">IF('C10 Entry Sheet'!$BS397="N"," ",CELL("contents",'C10 Entry Sheet'!$A397))</f>
        <v xml:space="preserve"> </v>
      </c>
      <c r="K382" s="158" t="str">
        <f ca="1">IF(($G382=" ")," ",VLOOKUP($G382,'C10 Entry Sheet'!$A$16:$K$1015,8,FALSE))</f>
        <v xml:space="preserve"> </v>
      </c>
      <c r="L382" s="110" t="str">
        <f ca="1">IF(($G382=" ")," ",(VLOOKUP($G382,'C10 Entry Sheet'!$A$16:$K$1015,11,FALSE)*100))</f>
        <v xml:space="preserve"> </v>
      </c>
      <c r="M382" s="159" t="str">
        <f ca="1">IF(($G382=" ")," ",VLOOKUP($G382,'C10 Entry Sheet'!$A$16:$K$1015,6,FALSE))</f>
        <v xml:space="preserve"> </v>
      </c>
      <c r="N382" s="159" t="str">
        <f ca="1">IF(($G382=" ")," ",VLOOKUP($G382,'C10 Entry Sheet'!$A$16:$K$1015,5,FALSE))</f>
        <v xml:space="preserve"> </v>
      </c>
    </row>
    <row r="383" spans="1:14">
      <c r="A383" s="153" t="str">
        <f>IF('C10 Entry Sheet'!$BS398="N"," ","R")</f>
        <v xml:space="preserve"> </v>
      </c>
      <c r="B383" s="153" t="str">
        <f>IF('C10 Entry Sheet'!$BS398="N"," ","00000000")</f>
        <v xml:space="preserve"> </v>
      </c>
      <c r="C383" s="154" t="str">
        <f ca="1">IF('C10 Entry Sheet'!$BS398="N"," ",CELL("contents",'C10 Entry Sheet'!$AH$10))</f>
        <v xml:space="preserve"> </v>
      </c>
      <c r="D383" s="153" t="str">
        <f ca="1">IF('C10 Entry Sheet'!$BS398="N"," ","000"&amp;IF(LEN('C10 Entry Sheet'!$C$5)&lt;=6,"000",REPT("0",3-(LEN('C10 Entry Sheet'!$C$5)-6))&amp;LEFT(CELL("contents",'C10 Entry Sheet'!$C$5),LEN('C10 Entry Sheet'!$C$5)-6)))</f>
        <v xml:space="preserve"> </v>
      </c>
      <c r="E383" s="155" t="str">
        <f ca="1">IF('C10 Entry Sheet'!$BS398="N"," ",IF(LEN('C10 Entry Sheet'!$C$5)&lt;=6,CELL("contents",'C10 Entry Sheet'!$C$5),RIGHT(CELL("contents",'C10 Entry Sheet'!$C$5),6)))</f>
        <v xml:space="preserve"> </v>
      </c>
      <c r="F383" s="153" t="str">
        <f>IF('C10 Entry Sheet'!$BS398="N"," ","0")</f>
        <v xml:space="preserve"> </v>
      </c>
      <c r="G383" s="156" t="str">
        <f ca="1">IF('C10 Entry Sheet'!$BS398="N"," ",CELL("contents",'C10 Entry Sheet'!$A398))</f>
        <v xml:space="preserve"> </v>
      </c>
      <c r="H383" s="157" t="str">
        <f ca="1">IF(($G383=" ")," ",VLOOKUP($G383,'C10 Entry Sheet'!$A$16:$K$1015,2,FALSE))</f>
        <v xml:space="preserve"> </v>
      </c>
      <c r="I383" s="157" t="str">
        <f ca="1">IF(($G383=" ")," ",VLOOKUP($G383,'C10 Entry Sheet'!$A$16:$K$1015,3,FALSE))</f>
        <v xml:space="preserve"> </v>
      </c>
      <c r="J383" s="153" t="str">
        <f ca="1">IF('C10 Entry Sheet'!$BS398="N"," ",CELL("contents",'C10 Entry Sheet'!$A398))</f>
        <v xml:space="preserve"> </v>
      </c>
      <c r="K383" s="158" t="str">
        <f ca="1">IF(($G383=" ")," ",VLOOKUP($G383,'C10 Entry Sheet'!$A$16:$K$1015,8,FALSE))</f>
        <v xml:space="preserve"> </v>
      </c>
      <c r="L383" s="110" t="str">
        <f ca="1">IF(($G383=" ")," ",(VLOOKUP($G383,'C10 Entry Sheet'!$A$16:$K$1015,11,FALSE)*100))</f>
        <v xml:space="preserve"> </v>
      </c>
      <c r="M383" s="159" t="str">
        <f ca="1">IF(($G383=" ")," ",VLOOKUP($G383,'C10 Entry Sheet'!$A$16:$K$1015,6,FALSE))</f>
        <v xml:space="preserve"> </v>
      </c>
      <c r="N383" s="159" t="str">
        <f ca="1">IF(($G383=" ")," ",VLOOKUP($G383,'C10 Entry Sheet'!$A$16:$K$1015,5,FALSE))</f>
        <v xml:space="preserve"> </v>
      </c>
    </row>
    <row r="384" spans="1:14">
      <c r="A384" s="153" t="str">
        <f>IF('C10 Entry Sheet'!$BS399="N"," ","R")</f>
        <v xml:space="preserve"> </v>
      </c>
      <c r="B384" s="153" t="str">
        <f>IF('C10 Entry Sheet'!$BS399="N"," ","00000000")</f>
        <v xml:space="preserve"> </v>
      </c>
      <c r="C384" s="154" t="str">
        <f ca="1">IF('C10 Entry Sheet'!$BS399="N"," ",CELL("contents",'C10 Entry Sheet'!$AH$10))</f>
        <v xml:space="preserve"> </v>
      </c>
      <c r="D384" s="153" t="str">
        <f ca="1">IF('C10 Entry Sheet'!$BS399="N"," ","000"&amp;IF(LEN('C10 Entry Sheet'!$C$5)&lt;=6,"000",REPT("0",3-(LEN('C10 Entry Sheet'!$C$5)-6))&amp;LEFT(CELL("contents",'C10 Entry Sheet'!$C$5),LEN('C10 Entry Sheet'!$C$5)-6)))</f>
        <v xml:space="preserve"> </v>
      </c>
      <c r="E384" s="155" t="str">
        <f ca="1">IF('C10 Entry Sheet'!$BS399="N"," ",IF(LEN('C10 Entry Sheet'!$C$5)&lt;=6,CELL("contents",'C10 Entry Sheet'!$C$5),RIGHT(CELL("contents",'C10 Entry Sheet'!$C$5),6)))</f>
        <v xml:space="preserve"> </v>
      </c>
      <c r="F384" s="153" t="str">
        <f>IF('C10 Entry Sheet'!$BS399="N"," ","0")</f>
        <v xml:space="preserve"> </v>
      </c>
      <c r="G384" s="156" t="str">
        <f ca="1">IF('C10 Entry Sheet'!$BS399="N"," ",CELL("contents",'C10 Entry Sheet'!$A399))</f>
        <v xml:space="preserve"> </v>
      </c>
      <c r="H384" s="157" t="str">
        <f ca="1">IF(($G384=" ")," ",VLOOKUP($G384,'C10 Entry Sheet'!$A$16:$K$1015,2,FALSE))</f>
        <v xml:space="preserve"> </v>
      </c>
      <c r="I384" s="157" t="str">
        <f ca="1">IF(($G384=" ")," ",VLOOKUP($G384,'C10 Entry Sheet'!$A$16:$K$1015,3,FALSE))</f>
        <v xml:space="preserve"> </v>
      </c>
      <c r="J384" s="153" t="str">
        <f ca="1">IF('C10 Entry Sheet'!$BS399="N"," ",CELL("contents",'C10 Entry Sheet'!$A399))</f>
        <v xml:space="preserve"> </v>
      </c>
      <c r="K384" s="158" t="str">
        <f ca="1">IF(($G384=" ")," ",VLOOKUP($G384,'C10 Entry Sheet'!$A$16:$K$1015,8,FALSE))</f>
        <v xml:space="preserve"> </v>
      </c>
      <c r="L384" s="110" t="str">
        <f ca="1">IF(($G384=" ")," ",(VLOOKUP($G384,'C10 Entry Sheet'!$A$16:$K$1015,11,FALSE)*100))</f>
        <v xml:space="preserve"> </v>
      </c>
      <c r="M384" s="159" t="str">
        <f ca="1">IF(($G384=" ")," ",VLOOKUP($G384,'C10 Entry Sheet'!$A$16:$K$1015,6,FALSE))</f>
        <v xml:space="preserve"> </v>
      </c>
      <c r="N384" s="159" t="str">
        <f ca="1">IF(($G384=" ")," ",VLOOKUP($G384,'C10 Entry Sheet'!$A$16:$K$1015,5,FALSE))</f>
        <v xml:space="preserve"> </v>
      </c>
    </row>
    <row r="385" spans="1:14">
      <c r="A385" s="153" t="str">
        <f>IF('C10 Entry Sheet'!$BS400="N"," ","R")</f>
        <v xml:space="preserve"> </v>
      </c>
      <c r="B385" s="153" t="str">
        <f>IF('C10 Entry Sheet'!$BS400="N"," ","00000000")</f>
        <v xml:space="preserve"> </v>
      </c>
      <c r="C385" s="154" t="str">
        <f ca="1">IF('C10 Entry Sheet'!$BS400="N"," ",CELL("contents",'C10 Entry Sheet'!$AH$10))</f>
        <v xml:space="preserve"> </v>
      </c>
      <c r="D385" s="153" t="str">
        <f ca="1">IF('C10 Entry Sheet'!$BS400="N"," ","000"&amp;IF(LEN('C10 Entry Sheet'!$C$5)&lt;=6,"000",REPT("0",3-(LEN('C10 Entry Sheet'!$C$5)-6))&amp;LEFT(CELL("contents",'C10 Entry Sheet'!$C$5),LEN('C10 Entry Sheet'!$C$5)-6)))</f>
        <v xml:space="preserve"> </v>
      </c>
      <c r="E385" s="155" t="str">
        <f ca="1">IF('C10 Entry Sheet'!$BS400="N"," ",IF(LEN('C10 Entry Sheet'!$C$5)&lt;=6,CELL("contents",'C10 Entry Sheet'!$C$5),RIGHT(CELL("contents",'C10 Entry Sheet'!$C$5),6)))</f>
        <v xml:space="preserve"> </v>
      </c>
      <c r="F385" s="153" t="str">
        <f>IF('C10 Entry Sheet'!$BS400="N"," ","0")</f>
        <v xml:space="preserve"> </v>
      </c>
      <c r="G385" s="156" t="str">
        <f ca="1">IF('C10 Entry Sheet'!$BS400="N"," ",CELL("contents",'C10 Entry Sheet'!$A400))</f>
        <v xml:space="preserve"> </v>
      </c>
      <c r="H385" s="157" t="str">
        <f ca="1">IF(($G385=" ")," ",VLOOKUP($G385,'C10 Entry Sheet'!$A$16:$K$1015,2,FALSE))</f>
        <v xml:space="preserve"> </v>
      </c>
      <c r="I385" s="157" t="str">
        <f ca="1">IF(($G385=" ")," ",VLOOKUP($G385,'C10 Entry Sheet'!$A$16:$K$1015,3,FALSE))</f>
        <v xml:space="preserve"> </v>
      </c>
      <c r="J385" s="153" t="str">
        <f ca="1">IF('C10 Entry Sheet'!$BS400="N"," ",CELL("contents",'C10 Entry Sheet'!$A400))</f>
        <v xml:space="preserve"> </v>
      </c>
      <c r="K385" s="158" t="str">
        <f ca="1">IF(($G385=" ")," ",VLOOKUP($G385,'C10 Entry Sheet'!$A$16:$K$1015,8,FALSE))</f>
        <v xml:space="preserve"> </v>
      </c>
      <c r="L385" s="110" t="str">
        <f ca="1">IF(($G385=" ")," ",(VLOOKUP($G385,'C10 Entry Sheet'!$A$16:$K$1015,11,FALSE)*100))</f>
        <v xml:space="preserve"> </v>
      </c>
      <c r="M385" s="159" t="str">
        <f ca="1">IF(($G385=" ")," ",VLOOKUP($G385,'C10 Entry Sheet'!$A$16:$K$1015,6,FALSE))</f>
        <v xml:space="preserve"> </v>
      </c>
      <c r="N385" s="159" t="str">
        <f ca="1">IF(($G385=" ")," ",VLOOKUP($G385,'C10 Entry Sheet'!$A$16:$K$1015,5,FALSE))</f>
        <v xml:space="preserve"> </v>
      </c>
    </row>
    <row r="386" spans="1:14">
      <c r="A386" s="153" t="str">
        <f>IF('C10 Entry Sheet'!$BS401="N"," ","R")</f>
        <v xml:space="preserve"> </v>
      </c>
      <c r="B386" s="153" t="str">
        <f>IF('C10 Entry Sheet'!$BS401="N"," ","00000000")</f>
        <v xml:space="preserve"> </v>
      </c>
      <c r="C386" s="154" t="str">
        <f ca="1">IF('C10 Entry Sheet'!$BS401="N"," ",CELL("contents",'C10 Entry Sheet'!$AH$10))</f>
        <v xml:space="preserve"> </v>
      </c>
      <c r="D386" s="153" t="str">
        <f ca="1">IF('C10 Entry Sheet'!$BS401="N"," ","000"&amp;IF(LEN('C10 Entry Sheet'!$C$5)&lt;=6,"000",REPT("0",3-(LEN('C10 Entry Sheet'!$C$5)-6))&amp;LEFT(CELL("contents",'C10 Entry Sheet'!$C$5),LEN('C10 Entry Sheet'!$C$5)-6)))</f>
        <v xml:space="preserve"> </v>
      </c>
      <c r="E386" s="155" t="str">
        <f ca="1">IF('C10 Entry Sheet'!$BS401="N"," ",IF(LEN('C10 Entry Sheet'!$C$5)&lt;=6,CELL("contents",'C10 Entry Sheet'!$C$5),RIGHT(CELL("contents",'C10 Entry Sheet'!$C$5),6)))</f>
        <v xml:space="preserve"> </v>
      </c>
      <c r="F386" s="153" t="str">
        <f>IF('C10 Entry Sheet'!$BS401="N"," ","0")</f>
        <v xml:space="preserve"> </v>
      </c>
      <c r="G386" s="156" t="str">
        <f ca="1">IF('C10 Entry Sheet'!$BS401="N"," ",CELL("contents",'C10 Entry Sheet'!$A401))</f>
        <v xml:space="preserve"> </v>
      </c>
      <c r="H386" s="157" t="str">
        <f ca="1">IF(($G386=" ")," ",VLOOKUP($G386,'C10 Entry Sheet'!$A$16:$K$1015,2,FALSE))</f>
        <v xml:space="preserve"> </v>
      </c>
      <c r="I386" s="157" t="str">
        <f ca="1">IF(($G386=" ")," ",VLOOKUP($G386,'C10 Entry Sheet'!$A$16:$K$1015,3,FALSE))</f>
        <v xml:space="preserve"> </v>
      </c>
      <c r="J386" s="153" t="str">
        <f ca="1">IF('C10 Entry Sheet'!$BS401="N"," ",CELL("contents",'C10 Entry Sheet'!$A401))</f>
        <v xml:space="preserve"> </v>
      </c>
      <c r="K386" s="158" t="str">
        <f ca="1">IF(($G386=" ")," ",VLOOKUP($G386,'C10 Entry Sheet'!$A$16:$K$1015,8,FALSE))</f>
        <v xml:space="preserve"> </v>
      </c>
      <c r="L386" s="110" t="str">
        <f ca="1">IF(($G386=" ")," ",(VLOOKUP($G386,'C10 Entry Sheet'!$A$16:$K$1015,11,FALSE)*100))</f>
        <v xml:space="preserve"> </v>
      </c>
      <c r="M386" s="159" t="str">
        <f ca="1">IF(($G386=" ")," ",VLOOKUP($G386,'C10 Entry Sheet'!$A$16:$K$1015,6,FALSE))</f>
        <v xml:space="preserve"> </v>
      </c>
      <c r="N386" s="159" t="str">
        <f ca="1">IF(($G386=" ")," ",VLOOKUP($G386,'C10 Entry Sheet'!$A$16:$K$1015,5,FALSE))</f>
        <v xml:space="preserve"> </v>
      </c>
    </row>
    <row r="387" spans="1:14">
      <c r="A387" s="153" t="str">
        <f>IF('C10 Entry Sheet'!$BS402="N"," ","R")</f>
        <v xml:space="preserve"> </v>
      </c>
      <c r="B387" s="153" t="str">
        <f>IF('C10 Entry Sheet'!$BS402="N"," ","00000000")</f>
        <v xml:space="preserve"> </v>
      </c>
      <c r="C387" s="154" t="str">
        <f ca="1">IF('C10 Entry Sheet'!$BS402="N"," ",CELL("contents",'C10 Entry Sheet'!$AH$10))</f>
        <v xml:space="preserve"> </v>
      </c>
      <c r="D387" s="153" t="str">
        <f ca="1">IF('C10 Entry Sheet'!$BS402="N"," ","000"&amp;IF(LEN('C10 Entry Sheet'!$C$5)&lt;=6,"000",REPT("0",3-(LEN('C10 Entry Sheet'!$C$5)-6))&amp;LEFT(CELL("contents",'C10 Entry Sheet'!$C$5),LEN('C10 Entry Sheet'!$C$5)-6)))</f>
        <v xml:space="preserve"> </v>
      </c>
      <c r="E387" s="155" t="str">
        <f ca="1">IF('C10 Entry Sheet'!$BS402="N"," ",IF(LEN('C10 Entry Sheet'!$C$5)&lt;=6,CELL("contents",'C10 Entry Sheet'!$C$5),RIGHT(CELL("contents",'C10 Entry Sheet'!$C$5),6)))</f>
        <v xml:space="preserve"> </v>
      </c>
      <c r="F387" s="153" t="str">
        <f>IF('C10 Entry Sheet'!$BS402="N"," ","0")</f>
        <v xml:space="preserve"> </v>
      </c>
      <c r="G387" s="156" t="str">
        <f ca="1">IF('C10 Entry Sheet'!$BS402="N"," ",CELL("contents",'C10 Entry Sheet'!$A402))</f>
        <v xml:space="preserve"> </v>
      </c>
      <c r="H387" s="157" t="str">
        <f ca="1">IF(($G387=" ")," ",VLOOKUP($G387,'C10 Entry Sheet'!$A$16:$K$1015,2,FALSE))</f>
        <v xml:space="preserve"> </v>
      </c>
      <c r="I387" s="157" t="str">
        <f ca="1">IF(($G387=" ")," ",VLOOKUP($G387,'C10 Entry Sheet'!$A$16:$K$1015,3,FALSE))</f>
        <v xml:space="preserve"> </v>
      </c>
      <c r="J387" s="153" t="str">
        <f ca="1">IF('C10 Entry Sheet'!$BS402="N"," ",CELL("contents",'C10 Entry Sheet'!$A402))</f>
        <v xml:space="preserve"> </v>
      </c>
      <c r="K387" s="158" t="str">
        <f ca="1">IF(($G387=" ")," ",VLOOKUP($G387,'C10 Entry Sheet'!$A$16:$K$1015,8,FALSE))</f>
        <v xml:space="preserve"> </v>
      </c>
      <c r="L387" s="110" t="str">
        <f ca="1">IF(($G387=" ")," ",(VLOOKUP($G387,'C10 Entry Sheet'!$A$16:$K$1015,11,FALSE)*100))</f>
        <v xml:space="preserve"> </v>
      </c>
      <c r="M387" s="159" t="str">
        <f ca="1">IF(($G387=" ")," ",VLOOKUP($G387,'C10 Entry Sheet'!$A$16:$K$1015,6,FALSE))</f>
        <v xml:space="preserve"> </v>
      </c>
      <c r="N387" s="159" t="str">
        <f ca="1">IF(($G387=" ")," ",VLOOKUP($G387,'C10 Entry Sheet'!$A$16:$K$1015,5,FALSE))</f>
        <v xml:space="preserve"> </v>
      </c>
    </row>
    <row r="388" spans="1:14">
      <c r="A388" s="153" t="str">
        <f>IF('C10 Entry Sheet'!$BS403="N"," ","R")</f>
        <v xml:space="preserve"> </v>
      </c>
      <c r="B388" s="153" t="str">
        <f>IF('C10 Entry Sheet'!$BS403="N"," ","00000000")</f>
        <v xml:space="preserve"> </v>
      </c>
      <c r="C388" s="154" t="str">
        <f ca="1">IF('C10 Entry Sheet'!$BS403="N"," ",CELL("contents",'C10 Entry Sheet'!$AH$10))</f>
        <v xml:space="preserve"> </v>
      </c>
      <c r="D388" s="153" t="str">
        <f ca="1">IF('C10 Entry Sheet'!$BS403="N"," ","000"&amp;IF(LEN('C10 Entry Sheet'!$C$5)&lt;=6,"000",REPT("0",3-(LEN('C10 Entry Sheet'!$C$5)-6))&amp;LEFT(CELL("contents",'C10 Entry Sheet'!$C$5),LEN('C10 Entry Sheet'!$C$5)-6)))</f>
        <v xml:space="preserve"> </v>
      </c>
      <c r="E388" s="155" t="str">
        <f ca="1">IF('C10 Entry Sheet'!$BS403="N"," ",IF(LEN('C10 Entry Sheet'!$C$5)&lt;=6,CELL("contents",'C10 Entry Sheet'!$C$5),RIGHT(CELL("contents",'C10 Entry Sheet'!$C$5),6)))</f>
        <v xml:space="preserve"> </v>
      </c>
      <c r="F388" s="153" t="str">
        <f>IF('C10 Entry Sheet'!$BS403="N"," ","0")</f>
        <v xml:space="preserve"> </v>
      </c>
      <c r="G388" s="156" t="str">
        <f ca="1">IF('C10 Entry Sheet'!$BS403="N"," ",CELL("contents",'C10 Entry Sheet'!$A403))</f>
        <v xml:space="preserve"> </v>
      </c>
      <c r="H388" s="157" t="str">
        <f ca="1">IF(($G388=" ")," ",VLOOKUP($G388,'C10 Entry Sheet'!$A$16:$K$1015,2,FALSE))</f>
        <v xml:space="preserve"> </v>
      </c>
      <c r="I388" s="157" t="str">
        <f ca="1">IF(($G388=" ")," ",VLOOKUP($G388,'C10 Entry Sheet'!$A$16:$K$1015,3,FALSE))</f>
        <v xml:space="preserve"> </v>
      </c>
      <c r="J388" s="153" t="str">
        <f ca="1">IF('C10 Entry Sheet'!$BS403="N"," ",CELL("contents",'C10 Entry Sheet'!$A403))</f>
        <v xml:space="preserve"> </v>
      </c>
      <c r="K388" s="158" t="str">
        <f ca="1">IF(($G388=" ")," ",VLOOKUP($G388,'C10 Entry Sheet'!$A$16:$K$1015,8,FALSE))</f>
        <v xml:space="preserve"> </v>
      </c>
      <c r="L388" s="110" t="str">
        <f ca="1">IF(($G388=" ")," ",(VLOOKUP($G388,'C10 Entry Sheet'!$A$16:$K$1015,11,FALSE)*100))</f>
        <v xml:space="preserve"> </v>
      </c>
      <c r="M388" s="159" t="str">
        <f ca="1">IF(($G388=" ")," ",VLOOKUP($G388,'C10 Entry Sheet'!$A$16:$K$1015,6,FALSE))</f>
        <v xml:space="preserve"> </v>
      </c>
      <c r="N388" s="159" t="str">
        <f ca="1">IF(($G388=" ")," ",VLOOKUP($G388,'C10 Entry Sheet'!$A$16:$K$1015,5,FALSE))</f>
        <v xml:space="preserve"> </v>
      </c>
    </row>
    <row r="389" spans="1:14">
      <c r="A389" s="153" t="str">
        <f>IF('C10 Entry Sheet'!$BS404="N"," ","R")</f>
        <v xml:space="preserve"> </v>
      </c>
      <c r="B389" s="153" t="str">
        <f>IF('C10 Entry Sheet'!$BS404="N"," ","00000000")</f>
        <v xml:space="preserve"> </v>
      </c>
      <c r="C389" s="154" t="str">
        <f ca="1">IF('C10 Entry Sheet'!$BS404="N"," ",CELL("contents",'C10 Entry Sheet'!$AH$10))</f>
        <v xml:space="preserve"> </v>
      </c>
      <c r="D389" s="153" t="str">
        <f ca="1">IF('C10 Entry Sheet'!$BS404="N"," ","000"&amp;IF(LEN('C10 Entry Sheet'!$C$5)&lt;=6,"000",REPT("0",3-(LEN('C10 Entry Sheet'!$C$5)-6))&amp;LEFT(CELL("contents",'C10 Entry Sheet'!$C$5),LEN('C10 Entry Sheet'!$C$5)-6)))</f>
        <v xml:space="preserve"> </v>
      </c>
      <c r="E389" s="155" t="str">
        <f ca="1">IF('C10 Entry Sheet'!$BS404="N"," ",IF(LEN('C10 Entry Sheet'!$C$5)&lt;=6,CELL("contents",'C10 Entry Sheet'!$C$5),RIGHT(CELL("contents",'C10 Entry Sheet'!$C$5),6)))</f>
        <v xml:space="preserve"> </v>
      </c>
      <c r="F389" s="153" t="str">
        <f>IF('C10 Entry Sheet'!$BS404="N"," ","0")</f>
        <v xml:space="preserve"> </v>
      </c>
      <c r="G389" s="156" t="str">
        <f ca="1">IF('C10 Entry Sheet'!$BS404="N"," ",CELL("contents",'C10 Entry Sheet'!$A404))</f>
        <v xml:space="preserve"> </v>
      </c>
      <c r="H389" s="157" t="str">
        <f ca="1">IF(($G389=" ")," ",VLOOKUP($G389,'C10 Entry Sheet'!$A$16:$K$1015,2,FALSE))</f>
        <v xml:space="preserve"> </v>
      </c>
      <c r="I389" s="157" t="str">
        <f ca="1">IF(($G389=" ")," ",VLOOKUP($G389,'C10 Entry Sheet'!$A$16:$K$1015,3,FALSE))</f>
        <v xml:space="preserve"> </v>
      </c>
      <c r="J389" s="153" t="str">
        <f ca="1">IF('C10 Entry Sheet'!$BS404="N"," ",CELL("contents",'C10 Entry Sheet'!$A404))</f>
        <v xml:space="preserve"> </v>
      </c>
      <c r="K389" s="158" t="str">
        <f ca="1">IF(($G389=" ")," ",VLOOKUP($G389,'C10 Entry Sheet'!$A$16:$K$1015,8,FALSE))</f>
        <v xml:space="preserve"> </v>
      </c>
      <c r="L389" s="110" t="str">
        <f ca="1">IF(($G389=" ")," ",(VLOOKUP($G389,'C10 Entry Sheet'!$A$16:$K$1015,11,FALSE)*100))</f>
        <v xml:space="preserve"> </v>
      </c>
      <c r="M389" s="159" t="str">
        <f ca="1">IF(($G389=" ")," ",VLOOKUP($G389,'C10 Entry Sheet'!$A$16:$K$1015,6,FALSE))</f>
        <v xml:space="preserve"> </v>
      </c>
      <c r="N389" s="159" t="str">
        <f ca="1">IF(($G389=" ")," ",VLOOKUP($G389,'C10 Entry Sheet'!$A$16:$K$1015,5,FALSE))</f>
        <v xml:space="preserve"> </v>
      </c>
    </row>
    <row r="390" spans="1:14">
      <c r="A390" s="153" t="str">
        <f>IF('C10 Entry Sheet'!$BS405="N"," ","R")</f>
        <v xml:space="preserve"> </v>
      </c>
      <c r="B390" s="153" t="str">
        <f>IF('C10 Entry Sheet'!$BS405="N"," ","00000000")</f>
        <v xml:space="preserve"> </v>
      </c>
      <c r="C390" s="154" t="str">
        <f ca="1">IF('C10 Entry Sheet'!$BS405="N"," ",CELL("contents",'C10 Entry Sheet'!$AH$10))</f>
        <v xml:space="preserve"> </v>
      </c>
      <c r="D390" s="153" t="str">
        <f ca="1">IF('C10 Entry Sheet'!$BS405="N"," ","000"&amp;IF(LEN('C10 Entry Sheet'!$C$5)&lt;=6,"000",REPT("0",3-(LEN('C10 Entry Sheet'!$C$5)-6))&amp;LEFT(CELL("contents",'C10 Entry Sheet'!$C$5),LEN('C10 Entry Sheet'!$C$5)-6)))</f>
        <v xml:space="preserve"> </v>
      </c>
      <c r="E390" s="155" t="str">
        <f ca="1">IF('C10 Entry Sheet'!$BS405="N"," ",IF(LEN('C10 Entry Sheet'!$C$5)&lt;=6,CELL("contents",'C10 Entry Sheet'!$C$5),RIGHT(CELL("contents",'C10 Entry Sheet'!$C$5),6)))</f>
        <v xml:space="preserve"> </v>
      </c>
      <c r="F390" s="153" t="str">
        <f>IF('C10 Entry Sheet'!$BS405="N"," ","0")</f>
        <v xml:space="preserve"> </v>
      </c>
      <c r="G390" s="156" t="str">
        <f ca="1">IF('C10 Entry Sheet'!$BS405="N"," ",CELL("contents",'C10 Entry Sheet'!$A405))</f>
        <v xml:space="preserve"> </v>
      </c>
      <c r="H390" s="157" t="str">
        <f ca="1">IF(($G390=" ")," ",VLOOKUP($G390,'C10 Entry Sheet'!$A$16:$K$1015,2,FALSE))</f>
        <v xml:space="preserve"> </v>
      </c>
      <c r="I390" s="157" t="str">
        <f ca="1">IF(($G390=" ")," ",VLOOKUP($G390,'C10 Entry Sheet'!$A$16:$K$1015,3,FALSE))</f>
        <v xml:space="preserve"> </v>
      </c>
      <c r="J390" s="153" t="str">
        <f ca="1">IF('C10 Entry Sheet'!$BS405="N"," ",CELL("contents",'C10 Entry Sheet'!$A405))</f>
        <v xml:space="preserve"> </v>
      </c>
      <c r="K390" s="158" t="str">
        <f ca="1">IF(($G390=" ")," ",VLOOKUP($G390,'C10 Entry Sheet'!$A$16:$K$1015,8,FALSE))</f>
        <v xml:space="preserve"> </v>
      </c>
      <c r="L390" s="110" t="str">
        <f ca="1">IF(($G390=" ")," ",(VLOOKUP($G390,'C10 Entry Sheet'!$A$16:$K$1015,11,FALSE)*100))</f>
        <v xml:space="preserve"> </v>
      </c>
      <c r="M390" s="159" t="str">
        <f ca="1">IF(($G390=" ")," ",VLOOKUP($G390,'C10 Entry Sheet'!$A$16:$K$1015,6,FALSE))</f>
        <v xml:space="preserve"> </v>
      </c>
      <c r="N390" s="159" t="str">
        <f ca="1">IF(($G390=" ")," ",VLOOKUP($G390,'C10 Entry Sheet'!$A$16:$K$1015,5,FALSE))</f>
        <v xml:space="preserve"> </v>
      </c>
    </row>
    <row r="391" spans="1:14">
      <c r="A391" s="153" t="str">
        <f>IF('C10 Entry Sheet'!$BS406="N"," ","R")</f>
        <v xml:space="preserve"> </v>
      </c>
      <c r="B391" s="153" t="str">
        <f>IF('C10 Entry Sheet'!$BS406="N"," ","00000000")</f>
        <v xml:space="preserve"> </v>
      </c>
      <c r="C391" s="154" t="str">
        <f ca="1">IF('C10 Entry Sheet'!$BS406="N"," ",CELL("contents",'C10 Entry Sheet'!$AH$10))</f>
        <v xml:space="preserve"> </v>
      </c>
      <c r="D391" s="153" t="str">
        <f ca="1">IF('C10 Entry Sheet'!$BS406="N"," ","000"&amp;IF(LEN('C10 Entry Sheet'!$C$5)&lt;=6,"000",REPT("0",3-(LEN('C10 Entry Sheet'!$C$5)-6))&amp;LEFT(CELL("contents",'C10 Entry Sheet'!$C$5),LEN('C10 Entry Sheet'!$C$5)-6)))</f>
        <v xml:space="preserve"> </v>
      </c>
      <c r="E391" s="155" t="str">
        <f ca="1">IF('C10 Entry Sheet'!$BS406="N"," ",IF(LEN('C10 Entry Sheet'!$C$5)&lt;=6,CELL("contents",'C10 Entry Sheet'!$C$5),RIGHT(CELL("contents",'C10 Entry Sheet'!$C$5),6)))</f>
        <v xml:space="preserve"> </v>
      </c>
      <c r="F391" s="153" t="str">
        <f>IF('C10 Entry Sheet'!$BS406="N"," ","0")</f>
        <v xml:space="preserve"> </v>
      </c>
      <c r="G391" s="156" t="str">
        <f ca="1">IF('C10 Entry Sheet'!$BS406="N"," ",CELL("contents",'C10 Entry Sheet'!$A406))</f>
        <v xml:space="preserve"> </v>
      </c>
      <c r="H391" s="157" t="str">
        <f ca="1">IF(($G391=" ")," ",VLOOKUP($G391,'C10 Entry Sheet'!$A$16:$K$1015,2,FALSE))</f>
        <v xml:space="preserve"> </v>
      </c>
      <c r="I391" s="157" t="str">
        <f ca="1">IF(($G391=" ")," ",VLOOKUP($G391,'C10 Entry Sheet'!$A$16:$K$1015,3,FALSE))</f>
        <v xml:space="preserve"> </v>
      </c>
      <c r="J391" s="153" t="str">
        <f ca="1">IF('C10 Entry Sheet'!$BS406="N"," ",CELL("contents",'C10 Entry Sheet'!$A406))</f>
        <v xml:space="preserve"> </v>
      </c>
      <c r="K391" s="158" t="str">
        <f ca="1">IF(($G391=" ")," ",VLOOKUP($G391,'C10 Entry Sheet'!$A$16:$K$1015,8,FALSE))</f>
        <v xml:space="preserve"> </v>
      </c>
      <c r="L391" s="110" t="str">
        <f ca="1">IF(($G391=" ")," ",(VLOOKUP($G391,'C10 Entry Sheet'!$A$16:$K$1015,11,FALSE)*100))</f>
        <v xml:space="preserve"> </v>
      </c>
      <c r="M391" s="159" t="str">
        <f ca="1">IF(($G391=" ")," ",VLOOKUP($G391,'C10 Entry Sheet'!$A$16:$K$1015,6,FALSE))</f>
        <v xml:space="preserve"> </v>
      </c>
      <c r="N391" s="159" t="str">
        <f ca="1">IF(($G391=" ")," ",VLOOKUP($G391,'C10 Entry Sheet'!$A$16:$K$1015,5,FALSE))</f>
        <v xml:space="preserve"> </v>
      </c>
    </row>
    <row r="392" spans="1:14">
      <c r="A392" s="153" t="str">
        <f>IF('C10 Entry Sheet'!$BS407="N"," ","R")</f>
        <v xml:space="preserve"> </v>
      </c>
      <c r="B392" s="153" t="str">
        <f>IF('C10 Entry Sheet'!$BS407="N"," ","00000000")</f>
        <v xml:space="preserve"> </v>
      </c>
      <c r="C392" s="154" t="str">
        <f ca="1">IF('C10 Entry Sheet'!$BS407="N"," ",CELL("contents",'C10 Entry Sheet'!$AH$10))</f>
        <v xml:space="preserve"> </v>
      </c>
      <c r="D392" s="153" t="str">
        <f ca="1">IF('C10 Entry Sheet'!$BS407="N"," ","000"&amp;IF(LEN('C10 Entry Sheet'!$C$5)&lt;=6,"000",REPT("0",3-(LEN('C10 Entry Sheet'!$C$5)-6))&amp;LEFT(CELL("contents",'C10 Entry Sheet'!$C$5),LEN('C10 Entry Sheet'!$C$5)-6)))</f>
        <v xml:space="preserve"> </v>
      </c>
      <c r="E392" s="155" t="str">
        <f ca="1">IF('C10 Entry Sheet'!$BS407="N"," ",IF(LEN('C10 Entry Sheet'!$C$5)&lt;=6,CELL("contents",'C10 Entry Sheet'!$C$5),RIGHT(CELL("contents",'C10 Entry Sheet'!$C$5),6)))</f>
        <v xml:space="preserve"> </v>
      </c>
      <c r="F392" s="153" t="str">
        <f>IF('C10 Entry Sheet'!$BS407="N"," ","0")</f>
        <v xml:space="preserve"> </v>
      </c>
      <c r="G392" s="156" t="str">
        <f ca="1">IF('C10 Entry Sheet'!$BS407="N"," ",CELL("contents",'C10 Entry Sheet'!$A407))</f>
        <v xml:space="preserve"> </v>
      </c>
      <c r="H392" s="157" t="str">
        <f ca="1">IF(($G392=" ")," ",VLOOKUP($G392,'C10 Entry Sheet'!$A$16:$K$1015,2,FALSE))</f>
        <v xml:space="preserve"> </v>
      </c>
      <c r="I392" s="157" t="str">
        <f ca="1">IF(($G392=" ")," ",VLOOKUP($G392,'C10 Entry Sheet'!$A$16:$K$1015,3,FALSE))</f>
        <v xml:space="preserve"> </v>
      </c>
      <c r="J392" s="153" t="str">
        <f ca="1">IF('C10 Entry Sheet'!$BS407="N"," ",CELL("contents",'C10 Entry Sheet'!$A407))</f>
        <v xml:space="preserve"> </v>
      </c>
      <c r="K392" s="158" t="str">
        <f ca="1">IF(($G392=" ")," ",VLOOKUP($G392,'C10 Entry Sheet'!$A$16:$K$1015,8,FALSE))</f>
        <v xml:space="preserve"> </v>
      </c>
      <c r="L392" s="110" t="str">
        <f ca="1">IF(($G392=" ")," ",(VLOOKUP($G392,'C10 Entry Sheet'!$A$16:$K$1015,11,FALSE)*100))</f>
        <v xml:space="preserve"> </v>
      </c>
      <c r="M392" s="159" t="str">
        <f ca="1">IF(($G392=" ")," ",VLOOKUP($G392,'C10 Entry Sheet'!$A$16:$K$1015,6,FALSE))</f>
        <v xml:space="preserve"> </v>
      </c>
      <c r="N392" s="159" t="str">
        <f ca="1">IF(($G392=" ")," ",VLOOKUP($G392,'C10 Entry Sheet'!$A$16:$K$1015,5,FALSE))</f>
        <v xml:space="preserve"> </v>
      </c>
    </row>
    <row r="393" spans="1:14">
      <c r="A393" s="153" t="str">
        <f>IF('C10 Entry Sheet'!$BS408="N"," ","R")</f>
        <v xml:space="preserve"> </v>
      </c>
      <c r="B393" s="153" t="str">
        <f>IF('C10 Entry Sheet'!$BS408="N"," ","00000000")</f>
        <v xml:space="preserve"> </v>
      </c>
      <c r="C393" s="154" t="str">
        <f ca="1">IF('C10 Entry Sheet'!$BS408="N"," ",CELL("contents",'C10 Entry Sheet'!$AH$10))</f>
        <v xml:space="preserve"> </v>
      </c>
      <c r="D393" s="153" t="str">
        <f ca="1">IF('C10 Entry Sheet'!$BS408="N"," ","000"&amp;IF(LEN('C10 Entry Sheet'!$C$5)&lt;=6,"000",REPT("0",3-(LEN('C10 Entry Sheet'!$C$5)-6))&amp;LEFT(CELL("contents",'C10 Entry Sheet'!$C$5),LEN('C10 Entry Sheet'!$C$5)-6)))</f>
        <v xml:space="preserve"> </v>
      </c>
      <c r="E393" s="155" t="str">
        <f ca="1">IF('C10 Entry Sheet'!$BS408="N"," ",IF(LEN('C10 Entry Sheet'!$C$5)&lt;=6,CELL("contents",'C10 Entry Sheet'!$C$5),RIGHT(CELL("contents",'C10 Entry Sheet'!$C$5),6)))</f>
        <v xml:space="preserve"> </v>
      </c>
      <c r="F393" s="153" t="str">
        <f>IF('C10 Entry Sheet'!$BS408="N"," ","0")</f>
        <v xml:space="preserve"> </v>
      </c>
      <c r="G393" s="156" t="str">
        <f ca="1">IF('C10 Entry Sheet'!$BS408="N"," ",CELL("contents",'C10 Entry Sheet'!$A408))</f>
        <v xml:space="preserve"> </v>
      </c>
      <c r="H393" s="157" t="str">
        <f ca="1">IF(($G393=" ")," ",VLOOKUP($G393,'C10 Entry Sheet'!$A$16:$K$1015,2,FALSE))</f>
        <v xml:space="preserve"> </v>
      </c>
      <c r="I393" s="157" t="str">
        <f ca="1">IF(($G393=" ")," ",VLOOKUP($G393,'C10 Entry Sheet'!$A$16:$K$1015,3,FALSE))</f>
        <v xml:space="preserve"> </v>
      </c>
      <c r="J393" s="153" t="str">
        <f ca="1">IF('C10 Entry Sheet'!$BS408="N"," ",CELL("contents",'C10 Entry Sheet'!$A408))</f>
        <v xml:space="preserve"> </v>
      </c>
      <c r="K393" s="158" t="str">
        <f ca="1">IF(($G393=" ")," ",VLOOKUP($G393,'C10 Entry Sheet'!$A$16:$K$1015,8,FALSE))</f>
        <v xml:space="preserve"> </v>
      </c>
      <c r="L393" s="110" t="str">
        <f ca="1">IF(($G393=" ")," ",(VLOOKUP($G393,'C10 Entry Sheet'!$A$16:$K$1015,11,FALSE)*100))</f>
        <v xml:space="preserve"> </v>
      </c>
      <c r="M393" s="159" t="str">
        <f ca="1">IF(($G393=" ")," ",VLOOKUP($G393,'C10 Entry Sheet'!$A$16:$K$1015,6,FALSE))</f>
        <v xml:space="preserve"> </v>
      </c>
      <c r="N393" s="159" t="str">
        <f ca="1">IF(($G393=" ")," ",VLOOKUP($G393,'C10 Entry Sheet'!$A$16:$K$1015,5,FALSE))</f>
        <v xml:space="preserve"> </v>
      </c>
    </row>
    <row r="394" spans="1:14">
      <c r="A394" s="153" t="str">
        <f>IF('C10 Entry Sheet'!$BS409="N"," ","R")</f>
        <v xml:space="preserve"> </v>
      </c>
      <c r="B394" s="153" t="str">
        <f>IF('C10 Entry Sheet'!$BS409="N"," ","00000000")</f>
        <v xml:space="preserve"> </v>
      </c>
      <c r="C394" s="154" t="str">
        <f ca="1">IF('C10 Entry Sheet'!$BS409="N"," ",CELL("contents",'C10 Entry Sheet'!$AH$10))</f>
        <v xml:space="preserve"> </v>
      </c>
      <c r="D394" s="153" t="str">
        <f ca="1">IF('C10 Entry Sheet'!$BS409="N"," ","000"&amp;IF(LEN('C10 Entry Sheet'!$C$5)&lt;=6,"000",REPT("0",3-(LEN('C10 Entry Sheet'!$C$5)-6))&amp;LEFT(CELL("contents",'C10 Entry Sheet'!$C$5),LEN('C10 Entry Sheet'!$C$5)-6)))</f>
        <v xml:space="preserve"> </v>
      </c>
      <c r="E394" s="155" t="str">
        <f ca="1">IF('C10 Entry Sheet'!$BS409="N"," ",IF(LEN('C10 Entry Sheet'!$C$5)&lt;=6,CELL("contents",'C10 Entry Sheet'!$C$5),RIGHT(CELL("contents",'C10 Entry Sheet'!$C$5),6)))</f>
        <v xml:space="preserve"> </v>
      </c>
      <c r="F394" s="153" t="str">
        <f>IF('C10 Entry Sheet'!$BS409="N"," ","0")</f>
        <v xml:space="preserve"> </v>
      </c>
      <c r="G394" s="156" t="str">
        <f ca="1">IF('C10 Entry Sheet'!$BS409="N"," ",CELL("contents",'C10 Entry Sheet'!$A409))</f>
        <v xml:space="preserve"> </v>
      </c>
      <c r="H394" s="157" t="str">
        <f ca="1">IF(($G394=" ")," ",VLOOKUP($G394,'C10 Entry Sheet'!$A$16:$K$1015,2,FALSE))</f>
        <v xml:space="preserve"> </v>
      </c>
      <c r="I394" s="157" t="str">
        <f ca="1">IF(($G394=" ")," ",VLOOKUP($G394,'C10 Entry Sheet'!$A$16:$K$1015,3,FALSE))</f>
        <v xml:space="preserve"> </v>
      </c>
      <c r="J394" s="153" t="str">
        <f ca="1">IF('C10 Entry Sheet'!$BS409="N"," ",CELL("contents",'C10 Entry Sheet'!$A409))</f>
        <v xml:space="preserve"> </v>
      </c>
      <c r="K394" s="158" t="str">
        <f ca="1">IF(($G394=" ")," ",VLOOKUP($G394,'C10 Entry Sheet'!$A$16:$K$1015,8,FALSE))</f>
        <v xml:space="preserve"> </v>
      </c>
      <c r="L394" s="110" t="str">
        <f ca="1">IF(($G394=" ")," ",(VLOOKUP($G394,'C10 Entry Sheet'!$A$16:$K$1015,11,FALSE)*100))</f>
        <v xml:space="preserve"> </v>
      </c>
      <c r="M394" s="159" t="str">
        <f ca="1">IF(($G394=" ")," ",VLOOKUP($G394,'C10 Entry Sheet'!$A$16:$K$1015,6,FALSE))</f>
        <v xml:space="preserve"> </v>
      </c>
      <c r="N394" s="159" t="str">
        <f ca="1">IF(($G394=" ")," ",VLOOKUP($G394,'C10 Entry Sheet'!$A$16:$K$1015,5,FALSE))</f>
        <v xml:space="preserve"> </v>
      </c>
    </row>
    <row r="395" spans="1:14">
      <c r="A395" s="153" t="str">
        <f>IF('C10 Entry Sheet'!$BS410="N"," ","R")</f>
        <v xml:space="preserve"> </v>
      </c>
      <c r="B395" s="153" t="str">
        <f>IF('C10 Entry Sheet'!$BS410="N"," ","00000000")</f>
        <v xml:space="preserve"> </v>
      </c>
      <c r="C395" s="154" t="str">
        <f ca="1">IF('C10 Entry Sheet'!$BS410="N"," ",CELL("contents",'C10 Entry Sheet'!$AH$10))</f>
        <v xml:space="preserve"> </v>
      </c>
      <c r="D395" s="153" t="str">
        <f ca="1">IF('C10 Entry Sheet'!$BS410="N"," ","000"&amp;IF(LEN('C10 Entry Sheet'!$C$5)&lt;=6,"000",REPT("0",3-(LEN('C10 Entry Sheet'!$C$5)-6))&amp;LEFT(CELL("contents",'C10 Entry Sheet'!$C$5),LEN('C10 Entry Sheet'!$C$5)-6)))</f>
        <v xml:space="preserve"> </v>
      </c>
      <c r="E395" s="155" t="str">
        <f ca="1">IF('C10 Entry Sheet'!$BS410="N"," ",IF(LEN('C10 Entry Sheet'!$C$5)&lt;=6,CELL("contents",'C10 Entry Sheet'!$C$5),RIGHT(CELL("contents",'C10 Entry Sheet'!$C$5),6)))</f>
        <v xml:space="preserve"> </v>
      </c>
      <c r="F395" s="153" t="str">
        <f>IF('C10 Entry Sheet'!$BS410="N"," ","0")</f>
        <v xml:space="preserve"> </v>
      </c>
      <c r="G395" s="156" t="str">
        <f ca="1">IF('C10 Entry Sheet'!$BS410="N"," ",CELL("contents",'C10 Entry Sheet'!$A410))</f>
        <v xml:space="preserve"> </v>
      </c>
      <c r="H395" s="157" t="str">
        <f ca="1">IF(($G395=" ")," ",VLOOKUP($G395,'C10 Entry Sheet'!$A$16:$K$1015,2,FALSE))</f>
        <v xml:space="preserve"> </v>
      </c>
      <c r="I395" s="157" t="str">
        <f ca="1">IF(($G395=" ")," ",VLOOKUP($G395,'C10 Entry Sheet'!$A$16:$K$1015,3,FALSE))</f>
        <v xml:space="preserve"> </v>
      </c>
      <c r="J395" s="153" t="str">
        <f ca="1">IF('C10 Entry Sheet'!$BS410="N"," ",CELL("contents",'C10 Entry Sheet'!$A410))</f>
        <v xml:space="preserve"> </v>
      </c>
      <c r="K395" s="158" t="str">
        <f ca="1">IF(($G395=" ")," ",VLOOKUP($G395,'C10 Entry Sheet'!$A$16:$K$1015,8,FALSE))</f>
        <v xml:space="preserve"> </v>
      </c>
      <c r="L395" s="110" t="str">
        <f ca="1">IF(($G395=" ")," ",(VLOOKUP($G395,'C10 Entry Sheet'!$A$16:$K$1015,11,FALSE)*100))</f>
        <v xml:space="preserve"> </v>
      </c>
      <c r="M395" s="159" t="str">
        <f ca="1">IF(($G395=" ")," ",VLOOKUP($G395,'C10 Entry Sheet'!$A$16:$K$1015,6,FALSE))</f>
        <v xml:space="preserve"> </v>
      </c>
      <c r="N395" s="159" t="str">
        <f ca="1">IF(($G395=" ")," ",VLOOKUP($G395,'C10 Entry Sheet'!$A$16:$K$1015,5,FALSE))</f>
        <v xml:space="preserve"> </v>
      </c>
    </row>
    <row r="396" spans="1:14">
      <c r="A396" s="153" t="str">
        <f>IF('C10 Entry Sheet'!$BS411="N"," ","R")</f>
        <v xml:space="preserve"> </v>
      </c>
      <c r="B396" s="153" t="str">
        <f>IF('C10 Entry Sheet'!$BS411="N"," ","00000000")</f>
        <v xml:space="preserve"> </v>
      </c>
      <c r="C396" s="154" t="str">
        <f ca="1">IF('C10 Entry Sheet'!$BS411="N"," ",CELL("contents",'C10 Entry Sheet'!$AH$10))</f>
        <v xml:space="preserve"> </v>
      </c>
      <c r="D396" s="153" t="str">
        <f ca="1">IF('C10 Entry Sheet'!$BS411="N"," ","000"&amp;IF(LEN('C10 Entry Sheet'!$C$5)&lt;=6,"000",REPT("0",3-(LEN('C10 Entry Sheet'!$C$5)-6))&amp;LEFT(CELL("contents",'C10 Entry Sheet'!$C$5),LEN('C10 Entry Sheet'!$C$5)-6)))</f>
        <v xml:space="preserve"> </v>
      </c>
      <c r="E396" s="155" t="str">
        <f ca="1">IF('C10 Entry Sheet'!$BS411="N"," ",IF(LEN('C10 Entry Sheet'!$C$5)&lt;=6,CELL("contents",'C10 Entry Sheet'!$C$5),RIGHT(CELL("contents",'C10 Entry Sheet'!$C$5),6)))</f>
        <v xml:space="preserve"> </v>
      </c>
      <c r="F396" s="153" t="str">
        <f>IF('C10 Entry Sheet'!$BS411="N"," ","0")</f>
        <v xml:space="preserve"> </v>
      </c>
      <c r="G396" s="156" t="str">
        <f ca="1">IF('C10 Entry Sheet'!$BS411="N"," ",CELL("contents",'C10 Entry Sheet'!$A411))</f>
        <v xml:space="preserve"> </v>
      </c>
      <c r="H396" s="157" t="str">
        <f ca="1">IF(($G396=" ")," ",VLOOKUP($G396,'C10 Entry Sheet'!$A$16:$K$1015,2,FALSE))</f>
        <v xml:space="preserve"> </v>
      </c>
      <c r="I396" s="157" t="str">
        <f ca="1">IF(($G396=" ")," ",VLOOKUP($G396,'C10 Entry Sheet'!$A$16:$K$1015,3,FALSE))</f>
        <v xml:space="preserve"> </v>
      </c>
      <c r="J396" s="153" t="str">
        <f ca="1">IF('C10 Entry Sheet'!$BS411="N"," ",CELL("contents",'C10 Entry Sheet'!$A411))</f>
        <v xml:space="preserve"> </v>
      </c>
      <c r="K396" s="158" t="str">
        <f ca="1">IF(($G396=" ")," ",VLOOKUP($G396,'C10 Entry Sheet'!$A$16:$K$1015,8,FALSE))</f>
        <v xml:space="preserve"> </v>
      </c>
      <c r="L396" s="110" t="str">
        <f ca="1">IF(($G396=" ")," ",(VLOOKUP($G396,'C10 Entry Sheet'!$A$16:$K$1015,11,FALSE)*100))</f>
        <v xml:space="preserve"> </v>
      </c>
      <c r="M396" s="159" t="str">
        <f ca="1">IF(($G396=" ")," ",VLOOKUP($G396,'C10 Entry Sheet'!$A$16:$K$1015,6,FALSE))</f>
        <v xml:space="preserve"> </v>
      </c>
      <c r="N396" s="159" t="str">
        <f ca="1">IF(($G396=" ")," ",VLOOKUP($G396,'C10 Entry Sheet'!$A$16:$K$1015,5,FALSE))</f>
        <v xml:space="preserve"> </v>
      </c>
    </row>
    <row r="397" spans="1:14">
      <c r="A397" s="153" t="str">
        <f>IF('C10 Entry Sheet'!$BS412="N"," ","R")</f>
        <v xml:space="preserve"> </v>
      </c>
      <c r="B397" s="153" t="str">
        <f>IF('C10 Entry Sheet'!$BS412="N"," ","00000000")</f>
        <v xml:space="preserve"> </v>
      </c>
      <c r="C397" s="154" t="str">
        <f ca="1">IF('C10 Entry Sheet'!$BS412="N"," ",CELL("contents",'C10 Entry Sheet'!$AH$10))</f>
        <v xml:space="preserve"> </v>
      </c>
      <c r="D397" s="153" t="str">
        <f ca="1">IF('C10 Entry Sheet'!$BS412="N"," ","000"&amp;IF(LEN('C10 Entry Sheet'!$C$5)&lt;=6,"000",REPT("0",3-(LEN('C10 Entry Sheet'!$C$5)-6))&amp;LEFT(CELL("contents",'C10 Entry Sheet'!$C$5),LEN('C10 Entry Sheet'!$C$5)-6)))</f>
        <v xml:space="preserve"> </v>
      </c>
      <c r="E397" s="155" t="str">
        <f ca="1">IF('C10 Entry Sheet'!$BS412="N"," ",IF(LEN('C10 Entry Sheet'!$C$5)&lt;=6,CELL("contents",'C10 Entry Sheet'!$C$5),RIGHT(CELL("contents",'C10 Entry Sheet'!$C$5),6)))</f>
        <v xml:space="preserve"> </v>
      </c>
      <c r="F397" s="153" t="str">
        <f>IF('C10 Entry Sheet'!$BS412="N"," ","0")</f>
        <v xml:space="preserve"> </v>
      </c>
      <c r="G397" s="156" t="str">
        <f ca="1">IF('C10 Entry Sheet'!$BS412="N"," ",CELL("contents",'C10 Entry Sheet'!$A412))</f>
        <v xml:space="preserve"> </v>
      </c>
      <c r="H397" s="157" t="str">
        <f ca="1">IF(($G397=" ")," ",VLOOKUP($G397,'C10 Entry Sheet'!$A$16:$K$1015,2,FALSE))</f>
        <v xml:space="preserve"> </v>
      </c>
      <c r="I397" s="157" t="str">
        <f ca="1">IF(($G397=" ")," ",VLOOKUP($G397,'C10 Entry Sheet'!$A$16:$K$1015,3,FALSE))</f>
        <v xml:space="preserve"> </v>
      </c>
      <c r="J397" s="153" t="str">
        <f ca="1">IF('C10 Entry Sheet'!$BS412="N"," ",CELL("contents",'C10 Entry Sheet'!$A412))</f>
        <v xml:space="preserve"> </v>
      </c>
      <c r="K397" s="158" t="str">
        <f ca="1">IF(($G397=" ")," ",VLOOKUP($G397,'C10 Entry Sheet'!$A$16:$K$1015,8,FALSE))</f>
        <v xml:space="preserve"> </v>
      </c>
      <c r="L397" s="110" t="str">
        <f ca="1">IF(($G397=" ")," ",(VLOOKUP($G397,'C10 Entry Sheet'!$A$16:$K$1015,11,FALSE)*100))</f>
        <v xml:space="preserve"> </v>
      </c>
      <c r="M397" s="159" t="str">
        <f ca="1">IF(($G397=" ")," ",VLOOKUP($G397,'C10 Entry Sheet'!$A$16:$K$1015,6,FALSE))</f>
        <v xml:space="preserve"> </v>
      </c>
      <c r="N397" s="159" t="str">
        <f ca="1">IF(($G397=" ")," ",VLOOKUP($G397,'C10 Entry Sheet'!$A$16:$K$1015,5,FALSE))</f>
        <v xml:space="preserve"> </v>
      </c>
    </row>
    <row r="398" spans="1:14">
      <c r="A398" s="153" t="str">
        <f>IF('C10 Entry Sheet'!$BS413="N"," ","R")</f>
        <v xml:space="preserve"> </v>
      </c>
      <c r="B398" s="153" t="str">
        <f>IF('C10 Entry Sheet'!$BS413="N"," ","00000000")</f>
        <v xml:space="preserve"> </v>
      </c>
      <c r="C398" s="154" t="str">
        <f ca="1">IF('C10 Entry Sheet'!$BS413="N"," ",CELL("contents",'C10 Entry Sheet'!$AH$10))</f>
        <v xml:space="preserve"> </v>
      </c>
      <c r="D398" s="153" t="str">
        <f ca="1">IF('C10 Entry Sheet'!$BS413="N"," ","000"&amp;IF(LEN('C10 Entry Sheet'!$C$5)&lt;=6,"000",REPT("0",3-(LEN('C10 Entry Sheet'!$C$5)-6))&amp;LEFT(CELL("contents",'C10 Entry Sheet'!$C$5),LEN('C10 Entry Sheet'!$C$5)-6)))</f>
        <v xml:space="preserve"> </v>
      </c>
      <c r="E398" s="155" t="str">
        <f ca="1">IF('C10 Entry Sheet'!$BS413="N"," ",IF(LEN('C10 Entry Sheet'!$C$5)&lt;=6,CELL("contents",'C10 Entry Sheet'!$C$5),RIGHT(CELL("contents",'C10 Entry Sheet'!$C$5),6)))</f>
        <v xml:space="preserve"> </v>
      </c>
      <c r="F398" s="153" t="str">
        <f>IF('C10 Entry Sheet'!$BS413="N"," ","0")</f>
        <v xml:space="preserve"> </v>
      </c>
      <c r="G398" s="156" t="str">
        <f ca="1">IF('C10 Entry Sheet'!$BS413="N"," ",CELL("contents",'C10 Entry Sheet'!$A413))</f>
        <v xml:space="preserve"> </v>
      </c>
      <c r="H398" s="157" t="str">
        <f ca="1">IF(($G398=" ")," ",VLOOKUP($G398,'C10 Entry Sheet'!$A$16:$K$1015,2,FALSE))</f>
        <v xml:space="preserve"> </v>
      </c>
      <c r="I398" s="157" t="str">
        <f ca="1">IF(($G398=" ")," ",VLOOKUP($G398,'C10 Entry Sheet'!$A$16:$K$1015,3,FALSE))</f>
        <v xml:space="preserve"> </v>
      </c>
      <c r="J398" s="153" t="str">
        <f ca="1">IF('C10 Entry Sheet'!$BS413="N"," ",CELL("contents",'C10 Entry Sheet'!$A413))</f>
        <v xml:space="preserve"> </v>
      </c>
      <c r="K398" s="158" t="str">
        <f ca="1">IF(($G398=" ")," ",VLOOKUP($G398,'C10 Entry Sheet'!$A$16:$K$1015,8,FALSE))</f>
        <v xml:space="preserve"> </v>
      </c>
      <c r="L398" s="110" t="str">
        <f ca="1">IF(($G398=" ")," ",(VLOOKUP($G398,'C10 Entry Sheet'!$A$16:$K$1015,11,FALSE)*100))</f>
        <v xml:space="preserve"> </v>
      </c>
      <c r="M398" s="159" t="str">
        <f ca="1">IF(($G398=" ")," ",VLOOKUP($G398,'C10 Entry Sheet'!$A$16:$K$1015,6,FALSE))</f>
        <v xml:space="preserve"> </v>
      </c>
      <c r="N398" s="159" t="str">
        <f ca="1">IF(($G398=" ")," ",VLOOKUP($G398,'C10 Entry Sheet'!$A$16:$K$1015,5,FALSE))</f>
        <v xml:space="preserve"> </v>
      </c>
    </row>
    <row r="399" spans="1:14">
      <c r="A399" s="153" t="str">
        <f>IF('C10 Entry Sheet'!$BS414="N"," ","R")</f>
        <v xml:space="preserve"> </v>
      </c>
      <c r="B399" s="153" t="str">
        <f>IF('C10 Entry Sheet'!$BS414="N"," ","00000000")</f>
        <v xml:space="preserve"> </v>
      </c>
      <c r="C399" s="154" t="str">
        <f ca="1">IF('C10 Entry Sheet'!$BS414="N"," ",CELL("contents",'C10 Entry Sheet'!$AH$10))</f>
        <v xml:space="preserve"> </v>
      </c>
      <c r="D399" s="153" t="str">
        <f ca="1">IF('C10 Entry Sheet'!$BS414="N"," ","000"&amp;IF(LEN('C10 Entry Sheet'!$C$5)&lt;=6,"000",REPT("0",3-(LEN('C10 Entry Sheet'!$C$5)-6))&amp;LEFT(CELL("contents",'C10 Entry Sheet'!$C$5),LEN('C10 Entry Sheet'!$C$5)-6)))</f>
        <v xml:space="preserve"> </v>
      </c>
      <c r="E399" s="155" t="str">
        <f ca="1">IF('C10 Entry Sheet'!$BS414="N"," ",IF(LEN('C10 Entry Sheet'!$C$5)&lt;=6,CELL("contents",'C10 Entry Sheet'!$C$5),RIGHT(CELL("contents",'C10 Entry Sheet'!$C$5),6)))</f>
        <v xml:space="preserve"> </v>
      </c>
      <c r="F399" s="153" t="str">
        <f>IF('C10 Entry Sheet'!$BS414="N"," ","0")</f>
        <v xml:space="preserve"> </v>
      </c>
      <c r="G399" s="156" t="str">
        <f ca="1">IF('C10 Entry Sheet'!$BS414="N"," ",CELL("contents",'C10 Entry Sheet'!$A414))</f>
        <v xml:space="preserve"> </v>
      </c>
      <c r="H399" s="157" t="str">
        <f ca="1">IF(($G399=" ")," ",VLOOKUP($G399,'C10 Entry Sheet'!$A$16:$K$1015,2,FALSE))</f>
        <v xml:space="preserve"> </v>
      </c>
      <c r="I399" s="157" t="str">
        <f ca="1">IF(($G399=" ")," ",VLOOKUP($G399,'C10 Entry Sheet'!$A$16:$K$1015,3,FALSE))</f>
        <v xml:space="preserve"> </v>
      </c>
      <c r="J399" s="153" t="str">
        <f ca="1">IF('C10 Entry Sheet'!$BS414="N"," ",CELL("contents",'C10 Entry Sheet'!$A414))</f>
        <v xml:space="preserve"> </v>
      </c>
      <c r="K399" s="158" t="str">
        <f ca="1">IF(($G399=" ")," ",VLOOKUP($G399,'C10 Entry Sheet'!$A$16:$K$1015,8,FALSE))</f>
        <v xml:space="preserve"> </v>
      </c>
      <c r="L399" s="110" t="str">
        <f ca="1">IF(($G399=" ")," ",(VLOOKUP($G399,'C10 Entry Sheet'!$A$16:$K$1015,11,FALSE)*100))</f>
        <v xml:space="preserve"> </v>
      </c>
      <c r="M399" s="159" t="str">
        <f ca="1">IF(($G399=" ")," ",VLOOKUP($G399,'C10 Entry Sheet'!$A$16:$K$1015,6,FALSE))</f>
        <v xml:space="preserve"> </v>
      </c>
      <c r="N399" s="159" t="str">
        <f ca="1">IF(($G399=" ")," ",VLOOKUP($G399,'C10 Entry Sheet'!$A$16:$K$1015,5,FALSE))</f>
        <v xml:space="preserve"> </v>
      </c>
    </row>
    <row r="400" spans="1:14">
      <c r="A400" s="153" t="str">
        <f>IF('C10 Entry Sheet'!$BS415="N"," ","R")</f>
        <v xml:space="preserve"> </v>
      </c>
      <c r="B400" s="153" t="str">
        <f>IF('C10 Entry Sheet'!$BS415="N"," ","00000000")</f>
        <v xml:space="preserve"> </v>
      </c>
      <c r="C400" s="154" t="str">
        <f ca="1">IF('C10 Entry Sheet'!$BS415="N"," ",CELL("contents",'C10 Entry Sheet'!$AH$10))</f>
        <v xml:space="preserve"> </v>
      </c>
      <c r="D400" s="153" t="str">
        <f ca="1">IF('C10 Entry Sheet'!$BS415="N"," ","000"&amp;IF(LEN('C10 Entry Sheet'!$C$5)&lt;=6,"000",REPT("0",3-(LEN('C10 Entry Sheet'!$C$5)-6))&amp;LEFT(CELL("contents",'C10 Entry Sheet'!$C$5),LEN('C10 Entry Sheet'!$C$5)-6)))</f>
        <v xml:space="preserve"> </v>
      </c>
      <c r="E400" s="155" t="str">
        <f ca="1">IF('C10 Entry Sheet'!$BS415="N"," ",IF(LEN('C10 Entry Sheet'!$C$5)&lt;=6,CELL("contents",'C10 Entry Sheet'!$C$5),RIGHT(CELL("contents",'C10 Entry Sheet'!$C$5),6)))</f>
        <v xml:space="preserve"> </v>
      </c>
      <c r="F400" s="153" t="str">
        <f>IF('C10 Entry Sheet'!$BS415="N"," ","0")</f>
        <v xml:space="preserve"> </v>
      </c>
      <c r="G400" s="156" t="str">
        <f ca="1">IF('C10 Entry Sheet'!$BS415="N"," ",CELL("contents",'C10 Entry Sheet'!$A415))</f>
        <v xml:space="preserve"> </v>
      </c>
      <c r="H400" s="157" t="str">
        <f ca="1">IF(($G400=" ")," ",VLOOKUP($G400,'C10 Entry Sheet'!$A$16:$K$1015,2,FALSE))</f>
        <v xml:space="preserve"> </v>
      </c>
      <c r="I400" s="157" t="str">
        <f ca="1">IF(($G400=" ")," ",VLOOKUP($G400,'C10 Entry Sheet'!$A$16:$K$1015,3,FALSE))</f>
        <v xml:space="preserve"> </v>
      </c>
      <c r="J400" s="153" t="str">
        <f ca="1">IF('C10 Entry Sheet'!$BS415="N"," ",CELL("contents",'C10 Entry Sheet'!$A415))</f>
        <v xml:space="preserve"> </v>
      </c>
      <c r="K400" s="158" t="str">
        <f ca="1">IF(($G400=" ")," ",VLOOKUP($G400,'C10 Entry Sheet'!$A$16:$K$1015,8,FALSE))</f>
        <v xml:space="preserve"> </v>
      </c>
      <c r="L400" s="110" t="str">
        <f ca="1">IF(($G400=" ")," ",(VLOOKUP($G400,'C10 Entry Sheet'!$A$16:$K$1015,11,FALSE)*100))</f>
        <v xml:space="preserve"> </v>
      </c>
      <c r="M400" s="159" t="str">
        <f ca="1">IF(($G400=" ")," ",VLOOKUP($G400,'C10 Entry Sheet'!$A$16:$K$1015,6,FALSE))</f>
        <v xml:space="preserve"> </v>
      </c>
      <c r="N400" s="159" t="str">
        <f ca="1">IF(($G400=" ")," ",VLOOKUP($G400,'C10 Entry Sheet'!$A$16:$K$1015,5,FALSE))</f>
        <v xml:space="preserve"> </v>
      </c>
    </row>
    <row r="401" spans="1:14">
      <c r="A401" s="153" t="str">
        <f>IF('C10 Entry Sheet'!$BS416="N"," ","R")</f>
        <v xml:space="preserve"> </v>
      </c>
      <c r="B401" s="153" t="str">
        <f>IF('C10 Entry Sheet'!$BS416="N"," ","00000000")</f>
        <v xml:space="preserve"> </v>
      </c>
      <c r="C401" s="154" t="str">
        <f ca="1">IF('C10 Entry Sheet'!$BS416="N"," ",CELL("contents",'C10 Entry Sheet'!$AH$10))</f>
        <v xml:space="preserve"> </v>
      </c>
      <c r="D401" s="153" t="str">
        <f ca="1">IF('C10 Entry Sheet'!$BS416="N"," ","000"&amp;IF(LEN('C10 Entry Sheet'!$C$5)&lt;=6,"000",REPT("0",3-(LEN('C10 Entry Sheet'!$C$5)-6))&amp;LEFT(CELL("contents",'C10 Entry Sheet'!$C$5),LEN('C10 Entry Sheet'!$C$5)-6)))</f>
        <v xml:space="preserve"> </v>
      </c>
      <c r="E401" s="155" t="str">
        <f ca="1">IF('C10 Entry Sheet'!$BS416="N"," ",IF(LEN('C10 Entry Sheet'!$C$5)&lt;=6,CELL("contents",'C10 Entry Sheet'!$C$5),RIGHT(CELL("contents",'C10 Entry Sheet'!$C$5),6)))</f>
        <v xml:space="preserve"> </v>
      </c>
      <c r="F401" s="153" t="str">
        <f>IF('C10 Entry Sheet'!$BS416="N"," ","0")</f>
        <v xml:space="preserve"> </v>
      </c>
      <c r="G401" s="156" t="str">
        <f ca="1">IF('C10 Entry Sheet'!$BS416="N"," ",CELL("contents",'C10 Entry Sheet'!$A416))</f>
        <v xml:space="preserve"> </v>
      </c>
      <c r="H401" s="157" t="str">
        <f ca="1">IF(($G401=" ")," ",VLOOKUP($G401,'C10 Entry Sheet'!$A$16:$K$1015,2,FALSE))</f>
        <v xml:space="preserve"> </v>
      </c>
      <c r="I401" s="157" t="str">
        <f ca="1">IF(($G401=" ")," ",VLOOKUP($G401,'C10 Entry Sheet'!$A$16:$K$1015,3,FALSE))</f>
        <v xml:space="preserve"> </v>
      </c>
      <c r="J401" s="153" t="str">
        <f ca="1">IF('C10 Entry Sheet'!$BS416="N"," ",CELL("contents",'C10 Entry Sheet'!$A416))</f>
        <v xml:space="preserve"> </v>
      </c>
      <c r="K401" s="158" t="str">
        <f ca="1">IF(($G401=" ")," ",VLOOKUP($G401,'C10 Entry Sheet'!$A$16:$K$1015,8,FALSE))</f>
        <v xml:space="preserve"> </v>
      </c>
      <c r="L401" s="110" t="str">
        <f ca="1">IF(($G401=" ")," ",(VLOOKUP($G401,'C10 Entry Sheet'!$A$16:$K$1015,11,FALSE)*100))</f>
        <v xml:space="preserve"> </v>
      </c>
      <c r="M401" s="159" t="str">
        <f ca="1">IF(($G401=" ")," ",VLOOKUP($G401,'C10 Entry Sheet'!$A$16:$K$1015,6,FALSE))</f>
        <v xml:space="preserve"> </v>
      </c>
      <c r="N401" s="159" t="str">
        <f ca="1">IF(($G401=" ")," ",VLOOKUP($G401,'C10 Entry Sheet'!$A$16:$K$1015,5,FALSE))</f>
        <v xml:space="preserve"> </v>
      </c>
    </row>
    <row r="402" spans="1:14">
      <c r="A402" s="153" t="str">
        <f>IF('C10 Entry Sheet'!$BS417="N"," ","R")</f>
        <v xml:space="preserve"> </v>
      </c>
      <c r="B402" s="153" t="str">
        <f>IF('C10 Entry Sheet'!$BS417="N"," ","00000000")</f>
        <v xml:space="preserve"> </v>
      </c>
      <c r="C402" s="154" t="str">
        <f ca="1">IF('C10 Entry Sheet'!$BS417="N"," ",CELL("contents",'C10 Entry Sheet'!$AH$10))</f>
        <v xml:space="preserve"> </v>
      </c>
      <c r="D402" s="153" t="str">
        <f ca="1">IF('C10 Entry Sheet'!$BS417="N"," ","000"&amp;IF(LEN('C10 Entry Sheet'!$C$5)&lt;=6,"000",REPT("0",3-(LEN('C10 Entry Sheet'!$C$5)-6))&amp;LEFT(CELL("contents",'C10 Entry Sheet'!$C$5),LEN('C10 Entry Sheet'!$C$5)-6)))</f>
        <v xml:space="preserve"> </v>
      </c>
      <c r="E402" s="155" t="str">
        <f ca="1">IF('C10 Entry Sheet'!$BS417="N"," ",IF(LEN('C10 Entry Sheet'!$C$5)&lt;=6,CELL("contents",'C10 Entry Sheet'!$C$5),RIGHT(CELL("contents",'C10 Entry Sheet'!$C$5),6)))</f>
        <v xml:space="preserve"> </v>
      </c>
      <c r="F402" s="153" t="str">
        <f>IF('C10 Entry Sheet'!$BS417="N"," ","0")</f>
        <v xml:space="preserve"> </v>
      </c>
      <c r="G402" s="156" t="str">
        <f ca="1">IF('C10 Entry Sheet'!$BS417="N"," ",CELL("contents",'C10 Entry Sheet'!$A417))</f>
        <v xml:space="preserve"> </v>
      </c>
      <c r="H402" s="157" t="str">
        <f ca="1">IF(($G402=" ")," ",VLOOKUP($G402,'C10 Entry Sheet'!$A$16:$K$1015,2,FALSE))</f>
        <v xml:space="preserve"> </v>
      </c>
      <c r="I402" s="157" t="str">
        <f ca="1">IF(($G402=" ")," ",VLOOKUP($G402,'C10 Entry Sheet'!$A$16:$K$1015,3,FALSE))</f>
        <v xml:space="preserve"> </v>
      </c>
      <c r="J402" s="153" t="str">
        <f ca="1">IF('C10 Entry Sheet'!$BS417="N"," ",CELL("contents",'C10 Entry Sheet'!$A417))</f>
        <v xml:space="preserve"> </v>
      </c>
      <c r="K402" s="158" t="str">
        <f ca="1">IF(($G402=" ")," ",VLOOKUP($G402,'C10 Entry Sheet'!$A$16:$K$1015,8,FALSE))</f>
        <v xml:space="preserve"> </v>
      </c>
      <c r="L402" s="110" t="str">
        <f ca="1">IF(($G402=" ")," ",(VLOOKUP($G402,'C10 Entry Sheet'!$A$16:$K$1015,11,FALSE)*100))</f>
        <v xml:space="preserve"> </v>
      </c>
      <c r="M402" s="159" t="str">
        <f ca="1">IF(($G402=" ")," ",VLOOKUP($G402,'C10 Entry Sheet'!$A$16:$K$1015,6,FALSE))</f>
        <v xml:space="preserve"> </v>
      </c>
      <c r="N402" s="159" t="str">
        <f ca="1">IF(($G402=" ")," ",VLOOKUP($G402,'C10 Entry Sheet'!$A$16:$K$1015,5,FALSE))</f>
        <v xml:space="preserve"> </v>
      </c>
    </row>
    <row r="403" spans="1:14">
      <c r="A403" s="153" t="str">
        <f>IF('C10 Entry Sheet'!$BS418="N"," ","R")</f>
        <v xml:space="preserve"> </v>
      </c>
      <c r="B403" s="153" t="str">
        <f>IF('C10 Entry Sheet'!$BS418="N"," ","00000000")</f>
        <v xml:space="preserve"> </v>
      </c>
      <c r="C403" s="154" t="str">
        <f ca="1">IF('C10 Entry Sheet'!$BS418="N"," ",CELL("contents",'C10 Entry Sheet'!$AH$10))</f>
        <v xml:space="preserve"> </v>
      </c>
      <c r="D403" s="153" t="str">
        <f ca="1">IF('C10 Entry Sheet'!$BS418="N"," ","000"&amp;IF(LEN('C10 Entry Sheet'!$C$5)&lt;=6,"000",REPT("0",3-(LEN('C10 Entry Sheet'!$C$5)-6))&amp;LEFT(CELL("contents",'C10 Entry Sheet'!$C$5),LEN('C10 Entry Sheet'!$C$5)-6)))</f>
        <v xml:space="preserve"> </v>
      </c>
      <c r="E403" s="155" t="str">
        <f ca="1">IF('C10 Entry Sheet'!$BS418="N"," ",IF(LEN('C10 Entry Sheet'!$C$5)&lt;=6,CELL("contents",'C10 Entry Sheet'!$C$5),RIGHT(CELL("contents",'C10 Entry Sheet'!$C$5),6)))</f>
        <v xml:space="preserve"> </v>
      </c>
      <c r="F403" s="153" t="str">
        <f>IF('C10 Entry Sheet'!$BS418="N"," ","0")</f>
        <v xml:space="preserve"> </v>
      </c>
      <c r="G403" s="156" t="str">
        <f ca="1">IF('C10 Entry Sheet'!$BS418="N"," ",CELL("contents",'C10 Entry Sheet'!$A418))</f>
        <v xml:space="preserve"> </v>
      </c>
      <c r="H403" s="157" t="str">
        <f ca="1">IF(($G403=" ")," ",VLOOKUP($G403,'C10 Entry Sheet'!$A$16:$K$1015,2,FALSE))</f>
        <v xml:space="preserve"> </v>
      </c>
      <c r="I403" s="157" t="str">
        <f ca="1">IF(($G403=" ")," ",VLOOKUP($G403,'C10 Entry Sheet'!$A$16:$K$1015,3,FALSE))</f>
        <v xml:space="preserve"> </v>
      </c>
      <c r="J403" s="153" t="str">
        <f ca="1">IF('C10 Entry Sheet'!$BS418="N"," ",CELL("contents",'C10 Entry Sheet'!$A418))</f>
        <v xml:space="preserve"> </v>
      </c>
      <c r="K403" s="158" t="str">
        <f ca="1">IF(($G403=" ")," ",VLOOKUP($G403,'C10 Entry Sheet'!$A$16:$K$1015,8,FALSE))</f>
        <v xml:space="preserve"> </v>
      </c>
      <c r="L403" s="110" t="str">
        <f ca="1">IF(($G403=" ")," ",(VLOOKUP($G403,'C10 Entry Sheet'!$A$16:$K$1015,11,FALSE)*100))</f>
        <v xml:space="preserve"> </v>
      </c>
      <c r="M403" s="159" t="str">
        <f ca="1">IF(($G403=" ")," ",VLOOKUP($G403,'C10 Entry Sheet'!$A$16:$K$1015,6,FALSE))</f>
        <v xml:space="preserve"> </v>
      </c>
      <c r="N403" s="159" t="str">
        <f ca="1">IF(($G403=" ")," ",VLOOKUP($G403,'C10 Entry Sheet'!$A$16:$K$1015,5,FALSE))</f>
        <v xml:space="preserve"> </v>
      </c>
    </row>
    <row r="404" spans="1:14">
      <c r="A404" s="153" t="str">
        <f>IF('C10 Entry Sheet'!$BS419="N"," ","R")</f>
        <v xml:space="preserve"> </v>
      </c>
      <c r="B404" s="153" t="str">
        <f>IF('C10 Entry Sheet'!$BS419="N"," ","00000000")</f>
        <v xml:space="preserve"> </v>
      </c>
      <c r="C404" s="154" t="str">
        <f ca="1">IF('C10 Entry Sheet'!$BS419="N"," ",CELL("contents",'C10 Entry Sheet'!$AH$10))</f>
        <v xml:space="preserve"> </v>
      </c>
      <c r="D404" s="153" t="str">
        <f ca="1">IF('C10 Entry Sheet'!$BS419="N"," ","000"&amp;IF(LEN('C10 Entry Sheet'!$C$5)&lt;=6,"000",REPT("0",3-(LEN('C10 Entry Sheet'!$C$5)-6))&amp;LEFT(CELL("contents",'C10 Entry Sheet'!$C$5),LEN('C10 Entry Sheet'!$C$5)-6)))</f>
        <v xml:space="preserve"> </v>
      </c>
      <c r="E404" s="155" t="str">
        <f ca="1">IF('C10 Entry Sheet'!$BS419="N"," ",IF(LEN('C10 Entry Sheet'!$C$5)&lt;=6,CELL("contents",'C10 Entry Sheet'!$C$5),RIGHT(CELL("contents",'C10 Entry Sheet'!$C$5),6)))</f>
        <v xml:space="preserve"> </v>
      </c>
      <c r="F404" s="153" t="str">
        <f>IF('C10 Entry Sheet'!$BS419="N"," ","0")</f>
        <v xml:space="preserve"> </v>
      </c>
      <c r="G404" s="156" t="str">
        <f ca="1">IF('C10 Entry Sheet'!$BS419="N"," ",CELL("contents",'C10 Entry Sheet'!$A419))</f>
        <v xml:space="preserve"> </v>
      </c>
      <c r="H404" s="157" t="str">
        <f ca="1">IF(($G404=" ")," ",VLOOKUP($G404,'C10 Entry Sheet'!$A$16:$K$1015,2,FALSE))</f>
        <v xml:space="preserve"> </v>
      </c>
      <c r="I404" s="157" t="str">
        <f ca="1">IF(($G404=" ")," ",VLOOKUP($G404,'C10 Entry Sheet'!$A$16:$K$1015,3,FALSE))</f>
        <v xml:space="preserve"> </v>
      </c>
      <c r="J404" s="153" t="str">
        <f ca="1">IF('C10 Entry Sheet'!$BS419="N"," ",CELL("contents",'C10 Entry Sheet'!$A419))</f>
        <v xml:space="preserve"> </v>
      </c>
      <c r="K404" s="158" t="str">
        <f ca="1">IF(($G404=" ")," ",VLOOKUP($G404,'C10 Entry Sheet'!$A$16:$K$1015,8,FALSE))</f>
        <v xml:space="preserve"> </v>
      </c>
      <c r="L404" s="110" t="str">
        <f ca="1">IF(($G404=" ")," ",(VLOOKUP($G404,'C10 Entry Sheet'!$A$16:$K$1015,11,FALSE)*100))</f>
        <v xml:space="preserve"> </v>
      </c>
      <c r="M404" s="159" t="str">
        <f ca="1">IF(($G404=" ")," ",VLOOKUP($G404,'C10 Entry Sheet'!$A$16:$K$1015,6,FALSE))</f>
        <v xml:space="preserve"> </v>
      </c>
      <c r="N404" s="159" t="str">
        <f ca="1">IF(($G404=" ")," ",VLOOKUP($G404,'C10 Entry Sheet'!$A$16:$K$1015,5,FALSE))</f>
        <v xml:space="preserve"> </v>
      </c>
    </row>
    <row r="405" spans="1:14">
      <c r="A405" s="153" t="str">
        <f>IF('C10 Entry Sheet'!$BS420="N"," ","R")</f>
        <v xml:space="preserve"> </v>
      </c>
      <c r="B405" s="153" t="str">
        <f>IF('C10 Entry Sheet'!$BS420="N"," ","00000000")</f>
        <v xml:space="preserve"> </v>
      </c>
      <c r="C405" s="154" t="str">
        <f ca="1">IF('C10 Entry Sheet'!$BS420="N"," ",CELL("contents",'C10 Entry Sheet'!$AH$10))</f>
        <v xml:space="preserve"> </v>
      </c>
      <c r="D405" s="153" t="str">
        <f ca="1">IF('C10 Entry Sheet'!$BS420="N"," ","000"&amp;IF(LEN('C10 Entry Sheet'!$C$5)&lt;=6,"000",REPT("0",3-(LEN('C10 Entry Sheet'!$C$5)-6))&amp;LEFT(CELL("contents",'C10 Entry Sheet'!$C$5),LEN('C10 Entry Sheet'!$C$5)-6)))</f>
        <v xml:space="preserve"> </v>
      </c>
      <c r="E405" s="155" t="str">
        <f ca="1">IF('C10 Entry Sheet'!$BS420="N"," ",IF(LEN('C10 Entry Sheet'!$C$5)&lt;=6,CELL("contents",'C10 Entry Sheet'!$C$5),RIGHT(CELL("contents",'C10 Entry Sheet'!$C$5),6)))</f>
        <v xml:space="preserve"> </v>
      </c>
      <c r="F405" s="153" t="str">
        <f>IF('C10 Entry Sheet'!$BS420="N"," ","0")</f>
        <v xml:space="preserve"> </v>
      </c>
      <c r="G405" s="156" t="str">
        <f ca="1">IF('C10 Entry Sheet'!$BS420="N"," ",CELL("contents",'C10 Entry Sheet'!$A420))</f>
        <v xml:space="preserve"> </v>
      </c>
      <c r="H405" s="157" t="str">
        <f ca="1">IF(($G405=" ")," ",VLOOKUP($G405,'C10 Entry Sheet'!$A$16:$K$1015,2,FALSE))</f>
        <v xml:space="preserve"> </v>
      </c>
      <c r="I405" s="157" t="str">
        <f ca="1">IF(($G405=" ")," ",VLOOKUP($G405,'C10 Entry Sheet'!$A$16:$K$1015,3,FALSE))</f>
        <v xml:space="preserve"> </v>
      </c>
      <c r="J405" s="153" t="str">
        <f ca="1">IF('C10 Entry Sheet'!$BS420="N"," ",CELL("contents",'C10 Entry Sheet'!$A420))</f>
        <v xml:space="preserve"> </v>
      </c>
      <c r="K405" s="158" t="str">
        <f ca="1">IF(($G405=" ")," ",VLOOKUP($G405,'C10 Entry Sheet'!$A$16:$K$1015,8,FALSE))</f>
        <v xml:space="preserve"> </v>
      </c>
      <c r="L405" s="110" t="str">
        <f ca="1">IF(($G405=" ")," ",(VLOOKUP($G405,'C10 Entry Sheet'!$A$16:$K$1015,11,FALSE)*100))</f>
        <v xml:space="preserve"> </v>
      </c>
      <c r="M405" s="159" t="str">
        <f ca="1">IF(($G405=" ")," ",VLOOKUP($G405,'C10 Entry Sheet'!$A$16:$K$1015,6,FALSE))</f>
        <v xml:space="preserve"> </v>
      </c>
      <c r="N405" s="159" t="str">
        <f ca="1">IF(($G405=" ")," ",VLOOKUP($G405,'C10 Entry Sheet'!$A$16:$K$1015,5,FALSE))</f>
        <v xml:space="preserve"> </v>
      </c>
    </row>
    <row r="406" spans="1:14">
      <c r="A406" s="153" t="str">
        <f>IF('C10 Entry Sheet'!$BS421="N"," ","R")</f>
        <v xml:space="preserve"> </v>
      </c>
      <c r="B406" s="153" t="str">
        <f>IF('C10 Entry Sheet'!$BS421="N"," ","00000000")</f>
        <v xml:space="preserve"> </v>
      </c>
      <c r="C406" s="154" t="str">
        <f ca="1">IF('C10 Entry Sheet'!$BS421="N"," ",CELL("contents",'C10 Entry Sheet'!$AH$10))</f>
        <v xml:space="preserve"> </v>
      </c>
      <c r="D406" s="153" t="str">
        <f ca="1">IF('C10 Entry Sheet'!$BS421="N"," ","000"&amp;IF(LEN('C10 Entry Sheet'!$C$5)&lt;=6,"000",REPT("0",3-(LEN('C10 Entry Sheet'!$C$5)-6))&amp;LEFT(CELL("contents",'C10 Entry Sheet'!$C$5),LEN('C10 Entry Sheet'!$C$5)-6)))</f>
        <v xml:space="preserve"> </v>
      </c>
      <c r="E406" s="155" t="str">
        <f ca="1">IF('C10 Entry Sheet'!$BS421="N"," ",IF(LEN('C10 Entry Sheet'!$C$5)&lt;=6,CELL("contents",'C10 Entry Sheet'!$C$5),RIGHT(CELL("contents",'C10 Entry Sheet'!$C$5),6)))</f>
        <v xml:space="preserve"> </v>
      </c>
      <c r="F406" s="153" t="str">
        <f>IF('C10 Entry Sheet'!$BS421="N"," ","0")</f>
        <v xml:space="preserve"> </v>
      </c>
      <c r="G406" s="156" t="str">
        <f ca="1">IF('C10 Entry Sheet'!$BS421="N"," ",CELL("contents",'C10 Entry Sheet'!$A421))</f>
        <v xml:space="preserve"> </v>
      </c>
      <c r="H406" s="157" t="str">
        <f ca="1">IF(($G406=" ")," ",VLOOKUP($G406,'C10 Entry Sheet'!$A$16:$K$1015,2,FALSE))</f>
        <v xml:space="preserve"> </v>
      </c>
      <c r="I406" s="157" t="str">
        <f ca="1">IF(($G406=" ")," ",VLOOKUP($G406,'C10 Entry Sheet'!$A$16:$K$1015,3,FALSE))</f>
        <v xml:space="preserve"> </v>
      </c>
      <c r="J406" s="153" t="str">
        <f ca="1">IF('C10 Entry Sheet'!$BS421="N"," ",CELL("contents",'C10 Entry Sheet'!$A421))</f>
        <v xml:space="preserve"> </v>
      </c>
      <c r="K406" s="158" t="str">
        <f ca="1">IF(($G406=" ")," ",VLOOKUP($G406,'C10 Entry Sheet'!$A$16:$K$1015,8,FALSE))</f>
        <v xml:space="preserve"> </v>
      </c>
      <c r="L406" s="110" t="str">
        <f ca="1">IF(($G406=" ")," ",(VLOOKUP($G406,'C10 Entry Sheet'!$A$16:$K$1015,11,FALSE)*100))</f>
        <v xml:space="preserve"> </v>
      </c>
      <c r="M406" s="159" t="str">
        <f ca="1">IF(($G406=" ")," ",VLOOKUP($G406,'C10 Entry Sheet'!$A$16:$K$1015,6,FALSE))</f>
        <v xml:space="preserve"> </v>
      </c>
      <c r="N406" s="159" t="str">
        <f ca="1">IF(($G406=" ")," ",VLOOKUP($G406,'C10 Entry Sheet'!$A$16:$K$1015,5,FALSE))</f>
        <v xml:space="preserve"> </v>
      </c>
    </row>
    <row r="407" spans="1:14">
      <c r="A407" s="153" t="str">
        <f>IF('C10 Entry Sheet'!$BS422="N"," ","R")</f>
        <v xml:space="preserve"> </v>
      </c>
      <c r="B407" s="153" t="str">
        <f>IF('C10 Entry Sheet'!$BS422="N"," ","00000000")</f>
        <v xml:space="preserve"> </v>
      </c>
      <c r="C407" s="154" t="str">
        <f ca="1">IF('C10 Entry Sheet'!$BS422="N"," ",CELL("contents",'C10 Entry Sheet'!$AH$10))</f>
        <v xml:space="preserve"> </v>
      </c>
      <c r="D407" s="153" t="str">
        <f ca="1">IF('C10 Entry Sheet'!$BS422="N"," ","000"&amp;IF(LEN('C10 Entry Sheet'!$C$5)&lt;=6,"000",REPT("0",3-(LEN('C10 Entry Sheet'!$C$5)-6))&amp;LEFT(CELL("contents",'C10 Entry Sheet'!$C$5),LEN('C10 Entry Sheet'!$C$5)-6)))</f>
        <v xml:space="preserve"> </v>
      </c>
      <c r="E407" s="155" t="str">
        <f ca="1">IF('C10 Entry Sheet'!$BS422="N"," ",IF(LEN('C10 Entry Sheet'!$C$5)&lt;=6,CELL("contents",'C10 Entry Sheet'!$C$5),RIGHT(CELL("contents",'C10 Entry Sheet'!$C$5),6)))</f>
        <v xml:space="preserve"> </v>
      </c>
      <c r="F407" s="153" t="str">
        <f>IF('C10 Entry Sheet'!$BS422="N"," ","0")</f>
        <v xml:space="preserve"> </v>
      </c>
      <c r="G407" s="156" t="str">
        <f ca="1">IF('C10 Entry Sheet'!$BS422="N"," ",CELL("contents",'C10 Entry Sheet'!$A422))</f>
        <v xml:space="preserve"> </v>
      </c>
      <c r="H407" s="157" t="str">
        <f ca="1">IF(($G407=" ")," ",VLOOKUP($G407,'C10 Entry Sheet'!$A$16:$K$1015,2,FALSE))</f>
        <v xml:space="preserve"> </v>
      </c>
      <c r="I407" s="157" t="str">
        <f ca="1">IF(($G407=" ")," ",VLOOKUP($G407,'C10 Entry Sheet'!$A$16:$K$1015,3,FALSE))</f>
        <v xml:space="preserve"> </v>
      </c>
      <c r="J407" s="153" t="str">
        <f ca="1">IF('C10 Entry Sheet'!$BS422="N"," ",CELL("contents",'C10 Entry Sheet'!$A422))</f>
        <v xml:space="preserve"> </v>
      </c>
      <c r="K407" s="158" t="str">
        <f ca="1">IF(($G407=" ")," ",VLOOKUP($G407,'C10 Entry Sheet'!$A$16:$K$1015,8,FALSE))</f>
        <v xml:space="preserve"> </v>
      </c>
      <c r="L407" s="110" t="str">
        <f ca="1">IF(($G407=" ")," ",(VLOOKUP($G407,'C10 Entry Sheet'!$A$16:$K$1015,11,FALSE)*100))</f>
        <v xml:space="preserve"> </v>
      </c>
      <c r="M407" s="159" t="str">
        <f ca="1">IF(($G407=" ")," ",VLOOKUP($G407,'C10 Entry Sheet'!$A$16:$K$1015,6,FALSE))</f>
        <v xml:space="preserve"> </v>
      </c>
      <c r="N407" s="159" t="str">
        <f ca="1">IF(($G407=" ")," ",VLOOKUP($G407,'C10 Entry Sheet'!$A$16:$K$1015,5,FALSE))</f>
        <v xml:space="preserve"> </v>
      </c>
    </row>
    <row r="408" spans="1:14">
      <c r="A408" s="153" t="str">
        <f>IF('C10 Entry Sheet'!$BS423="N"," ","R")</f>
        <v xml:space="preserve"> </v>
      </c>
      <c r="B408" s="153" t="str">
        <f>IF('C10 Entry Sheet'!$BS423="N"," ","00000000")</f>
        <v xml:space="preserve"> </v>
      </c>
      <c r="C408" s="154" t="str">
        <f ca="1">IF('C10 Entry Sheet'!$BS423="N"," ",CELL("contents",'C10 Entry Sheet'!$AH$10))</f>
        <v xml:space="preserve"> </v>
      </c>
      <c r="D408" s="153" t="str">
        <f ca="1">IF('C10 Entry Sheet'!$BS423="N"," ","000"&amp;IF(LEN('C10 Entry Sheet'!$C$5)&lt;=6,"000",REPT("0",3-(LEN('C10 Entry Sheet'!$C$5)-6))&amp;LEFT(CELL("contents",'C10 Entry Sheet'!$C$5),LEN('C10 Entry Sheet'!$C$5)-6)))</f>
        <v xml:space="preserve"> </v>
      </c>
      <c r="E408" s="155" t="str">
        <f ca="1">IF('C10 Entry Sheet'!$BS423="N"," ",IF(LEN('C10 Entry Sheet'!$C$5)&lt;=6,CELL("contents",'C10 Entry Sheet'!$C$5),RIGHT(CELL("contents",'C10 Entry Sheet'!$C$5),6)))</f>
        <v xml:space="preserve"> </v>
      </c>
      <c r="F408" s="153" t="str">
        <f>IF('C10 Entry Sheet'!$BS423="N"," ","0")</f>
        <v xml:space="preserve"> </v>
      </c>
      <c r="G408" s="156" t="str">
        <f ca="1">IF('C10 Entry Sheet'!$BS423="N"," ",CELL("contents",'C10 Entry Sheet'!$A423))</f>
        <v xml:space="preserve"> </v>
      </c>
      <c r="H408" s="157" t="str">
        <f ca="1">IF(($G408=" ")," ",VLOOKUP($G408,'C10 Entry Sheet'!$A$16:$K$1015,2,FALSE))</f>
        <v xml:space="preserve"> </v>
      </c>
      <c r="I408" s="157" t="str">
        <f ca="1">IF(($G408=" ")," ",VLOOKUP($G408,'C10 Entry Sheet'!$A$16:$K$1015,3,FALSE))</f>
        <v xml:space="preserve"> </v>
      </c>
      <c r="J408" s="153" t="str">
        <f ca="1">IF('C10 Entry Sheet'!$BS423="N"," ",CELL("contents",'C10 Entry Sheet'!$A423))</f>
        <v xml:space="preserve"> </v>
      </c>
      <c r="K408" s="158" t="str">
        <f ca="1">IF(($G408=" ")," ",VLOOKUP($G408,'C10 Entry Sheet'!$A$16:$K$1015,8,FALSE))</f>
        <v xml:space="preserve"> </v>
      </c>
      <c r="L408" s="110" t="str">
        <f ca="1">IF(($G408=" ")," ",(VLOOKUP($G408,'C10 Entry Sheet'!$A$16:$K$1015,11,FALSE)*100))</f>
        <v xml:space="preserve"> </v>
      </c>
      <c r="M408" s="159" t="str">
        <f ca="1">IF(($G408=" ")," ",VLOOKUP($G408,'C10 Entry Sheet'!$A$16:$K$1015,6,FALSE))</f>
        <v xml:space="preserve"> </v>
      </c>
      <c r="N408" s="159" t="str">
        <f ca="1">IF(($G408=" ")," ",VLOOKUP($G408,'C10 Entry Sheet'!$A$16:$K$1015,5,FALSE))</f>
        <v xml:space="preserve"> </v>
      </c>
    </row>
    <row r="409" spans="1:14">
      <c r="A409" s="153" t="str">
        <f>IF('C10 Entry Sheet'!$BS424="N"," ","R")</f>
        <v xml:space="preserve"> </v>
      </c>
      <c r="B409" s="153" t="str">
        <f>IF('C10 Entry Sheet'!$BS424="N"," ","00000000")</f>
        <v xml:space="preserve"> </v>
      </c>
      <c r="C409" s="154" t="str">
        <f ca="1">IF('C10 Entry Sheet'!$BS424="N"," ",CELL("contents",'C10 Entry Sheet'!$AH$10))</f>
        <v xml:space="preserve"> </v>
      </c>
      <c r="D409" s="153" t="str">
        <f ca="1">IF('C10 Entry Sheet'!$BS424="N"," ","000"&amp;IF(LEN('C10 Entry Sheet'!$C$5)&lt;=6,"000",REPT("0",3-(LEN('C10 Entry Sheet'!$C$5)-6))&amp;LEFT(CELL("contents",'C10 Entry Sheet'!$C$5),LEN('C10 Entry Sheet'!$C$5)-6)))</f>
        <v xml:space="preserve"> </v>
      </c>
      <c r="E409" s="155" t="str">
        <f ca="1">IF('C10 Entry Sheet'!$BS424="N"," ",IF(LEN('C10 Entry Sheet'!$C$5)&lt;=6,CELL("contents",'C10 Entry Sheet'!$C$5),RIGHT(CELL("contents",'C10 Entry Sheet'!$C$5),6)))</f>
        <v xml:space="preserve"> </v>
      </c>
      <c r="F409" s="153" t="str">
        <f>IF('C10 Entry Sheet'!$BS424="N"," ","0")</f>
        <v xml:space="preserve"> </v>
      </c>
      <c r="G409" s="156" t="str">
        <f ca="1">IF('C10 Entry Sheet'!$BS424="N"," ",CELL("contents",'C10 Entry Sheet'!$A424))</f>
        <v xml:space="preserve"> </v>
      </c>
      <c r="H409" s="157" t="str">
        <f ca="1">IF(($G409=" ")," ",VLOOKUP($G409,'C10 Entry Sheet'!$A$16:$K$1015,2,FALSE))</f>
        <v xml:space="preserve"> </v>
      </c>
      <c r="I409" s="157" t="str">
        <f ca="1">IF(($G409=" ")," ",VLOOKUP($G409,'C10 Entry Sheet'!$A$16:$K$1015,3,FALSE))</f>
        <v xml:space="preserve"> </v>
      </c>
      <c r="J409" s="153" t="str">
        <f ca="1">IF('C10 Entry Sheet'!$BS424="N"," ",CELL("contents",'C10 Entry Sheet'!$A424))</f>
        <v xml:space="preserve"> </v>
      </c>
      <c r="K409" s="158" t="str">
        <f ca="1">IF(($G409=" ")," ",VLOOKUP($G409,'C10 Entry Sheet'!$A$16:$K$1015,8,FALSE))</f>
        <v xml:space="preserve"> </v>
      </c>
      <c r="L409" s="110" t="str">
        <f ca="1">IF(($G409=" ")," ",(VLOOKUP($G409,'C10 Entry Sheet'!$A$16:$K$1015,11,FALSE)*100))</f>
        <v xml:space="preserve"> </v>
      </c>
      <c r="M409" s="159" t="str">
        <f ca="1">IF(($G409=" ")," ",VLOOKUP($G409,'C10 Entry Sheet'!$A$16:$K$1015,6,FALSE))</f>
        <v xml:space="preserve"> </v>
      </c>
      <c r="N409" s="159" t="str">
        <f ca="1">IF(($G409=" ")," ",VLOOKUP($G409,'C10 Entry Sheet'!$A$16:$K$1015,5,FALSE))</f>
        <v xml:space="preserve"> </v>
      </c>
    </row>
    <row r="410" spans="1:14">
      <c r="A410" s="153" t="str">
        <f>IF('C10 Entry Sheet'!$BS425="N"," ","R")</f>
        <v xml:space="preserve"> </v>
      </c>
      <c r="B410" s="153" t="str">
        <f>IF('C10 Entry Sheet'!$BS425="N"," ","00000000")</f>
        <v xml:space="preserve"> </v>
      </c>
      <c r="C410" s="154" t="str">
        <f ca="1">IF('C10 Entry Sheet'!$BS425="N"," ",CELL("contents",'C10 Entry Sheet'!$AH$10))</f>
        <v xml:space="preserve"> </v>
      </c>
      <c r="D410" s="153" t="str">
        <f ca="1">IF('C10 Entry Sheet'!$BS425="N"," ","000"&amp;IF(LEN('C10 Entry Sheet'!$C$5)&lt;=6,"000",REPT("0",3-(LEN('C10 Entry Sheet'!$C$5)-6))&amp;LEFT(CELL("contents",'C10 Entry Sheet'!$C$5),LEN('C10 Entry Sheet'!$C$5)-6)))</f>
        <v xml:space="preserve"> </v>
      </c>
      <c r="E410" s="155" t="str">
        <f ca="1">IF('C10 Entry Sheet'!$BS425="N"," ",IF(LEN('C10 Entry Sheet'!$C$5)&lt;=6,CELL("contents",'C10 Entry Sheet'!$C$5),RIGHT(CELL("contents",'C10 Entry Sheet'!$C$5),6)))</f>
        <v xml:space="preserve"> </v>
      </c>
      <c r="F410" s="153" t="str">
        <f>IF('C10 Entry Sheet'!$BS425="N"," ","0")</f>
        <v xml:space="preserve"> </v>
      </c>
      <c r="G410" s="156" t="str">
        <f ca="1">IF('C10 Entry Sheet'!$BS425="N"," ",CELL("contents",'C10 Entry Sheet'!$A425))</f>
        <v xml:space="preserve"> </v>
      </c>
      <c r="H410" s="157" t="str">
        <f ca="1">IF(($G410=" ")," ",VLOOKUP($G410,'C10 Entry Sheet'!$A$16:$K$1015,2,FALSE))</f>
        <v xml:space="preserve"> </v>
      </c>
      <c r="I410" s="157" t="str">
        <f ca="1">IF(($G410=" ")," ",VLOOKUP($G410,'C10 Entry Sheet'!$A$16:$K$1015,3,FALSE))</f>
        <v xml:space="preserve"> </v>
      </c>
      <c r="J410" s="153" t="str">
        <f ca="1">IF('C10 Entry Sheet'!$BS425="N"," ",CELL("contents",'C10 Entry Sheet'!$A425))</f>
        <v xml:space="preserve"> </v>
      </c>
      <c r="K410" s="158" t="str">
        <f ca="1">IF(($G410=" ")," ",VLOOKUP($G410,'C10 Entry Sheet'!$A$16:$K$1015,8,FALSE))</f>
        <v xml:space="preserve"> </v>
      </c>
      <c r="L410" s="110" t="str">
        <f ca="1">IF(($G410=" ")," ",(VLOOKUP($G410,'C10 Entry Sheet'!$A$16:$K$1015,11,FALSE)*100))</f>
        <v xml:space="preserve"> </v>
      </c>
      <c r="M410" s="159" t="str">
        <f ca="1">IF(($G410=" ")," ",VLOOKUP($G410,'C10 Entry Sheet'!$A$16:$K$1015,6,FALSE))</f>
        <v xml:space="preserve"> </v>
      </c>
      <c r="N410" s="159" t="str">
        <f ca="1">IF(($G410=" ")," ",VLOOKUP($G410,'C10 Entry Sheet'!$A$16:$K$1015,5,FALSE))</f>
        <v xml:space="preserve"> </v>
      </c>
    </row>
    <row r="411" spans="1:14">
      <c r="A411" s="153" t="str">
        <f>IF('C10 Entry Sheet'!$BS426="N"," ","R")</f>
        <v xml:space="preserve"> </v>
      </c>
      <c r="B411" s="153" t="str">
        <f>IF('C10 Entry Sheet'!$BS426="N"," ","00000000")</f>
        <v xml:space="preserve"> </v>
      </c>
      <c r="C411" s="154" t="str">
        <f ca="1">IF('C10 Entry Sheet'!$BS426="N"," ",CELL("contents",'C10 Entry Sheet'!$AH$10))</f>
        <v xml:space="preserve"> </v>
      </c>
      <c r="D411" s="153" t="str">
        <f ca="1">IF('C10 Entry Sheet'!$BS426="N"," ","000"&amp;IF(LEN('C10 Entry Sheet'!$C$5)&lt;=6,"000",REPT("0",3-(LEN('C10 Entry Sheet'!$C$5)-6))&amp;LEFT(CELL("contents",'C10 Entry Sheet'!$C$5),LEN('C10 Entry Sheet'!$C$5)-6)))</f>
        <v xml:space="preserve"> </v>
      </c>
      <c r="E411" s="155" t="str">
        <f ca="1">IF('C10 Entry Sheet'!$BS426="N"," ",IF(LEN('C10 Entry Sheet'!$C$5)&lt;=6,CELL("contents",'C10 Entry Sheet'!$C$5),RIGHT(CELL("contents",'C10 Entry Sheet'!$C$5),6)))</f>
        <v xml:space="preserve"> </v>
      </c>
      <c r="F411" s="153" t="str">
        <f>IF('C10 Entry Sheet'!$BS426="N"," ","0")</f>
        <v xml:space="preserve"> </v>
      </c>
      <c r="G411" s="156" t="str">
        <f ca="1">IF('C10 Entry Sheet'!$BS426="N"," ",CELL("contents",'C10 Entry Sheet'!$A426))</f>
        <v xml:space="preserve"> </v>
      </c>
      <c r="H411" s="157" t="str">
        <f ca="1">IF(($G411=" ")," ",VLOOKUP($G411,'C10 Entry Sheet'!$A$16:$K$1015,2,FALSE))</f>
        <v xml:space="preserve"> </v>
      </c>
      <c r="I411" s="157" t="str">
        <f ca="1">IF(($G411=" ")," ",VLOOKUP($G411,'C10 Entry Sheet'!$A$16:$K$1015,3,FALSE))</f>
        <v xml:space="preserve"> </v>
      </c>
      <c r="J411" s="153" t="str">
        <f ca="1">IF('C10 Entry Sheet'!$BS426="N"," ",CELL("contents",'C10 Entry Sheet'!$A426))</f>
        <v xml:space="preserve"> </v>
      </c>
      <c r="K411" s="158" t="str">
        <f ca="1">IF(($G411=" ")," ",VLOOKUP($G411,'C10 Entry Sheet'!$A$16:$K$1015,8,FALSE))</f>
        <v xml:space="preserve"> </v>
      </c>
      <c r="L411" s="110" t="str">
        <f ca="1">IF(($G411=" ")," ",(VLOOKUP($G411,'C10 Entry Sheet'!$A$16:$K$1015,11,FALSE)*100))</f>
        <v xml:space="preserve"> </v>
      </c>
      <c r="M411" s="159" t="str">
        <f ca="1">IF(($G411=" ")," ",VLOOKUP($G411,'C10 Entry Sheet'!$A$16:$K$1015,6,FALSE))</f>
        <v xml:space="preserve"> </v>
      </c>
      <c r="N411" s="159" t="str">
        <f ca="1">IF(($G411=" ")," ",VLOOKUP($G411,'C10 Entry Sheet'!$A$16:$K$1015,5,FALSE))</f>
        <v xml:space="preserve"> </v>
      </c>
    </row>
    <row r="412" spans="1:14">
      <c r="A412" s="153" t="str">
        <f>IF('C10 Entry Sheet'!$BS427="N"," ","R")</f>
        <v xml:space="preserve"> </v>
      </c>
      <c r="B412" s="153" t="str">
        <f>IF('C10 Entry Sheet'!$BS427="N"," ","00000000")</f>
        <v xml:space="preserve"> </v>
      </c>
      <c r="C412" s="154" t="str">
        <f ca="1">IF('C10 Entry Sheet'!$BS427="N"," ",CELL("contents",'C10 Entry Sheet'!$AH$10))</f>
        <v xml:space="preserve"> </v>
      </c>
      <c r="D412" s="153" t="str">
        <f ca="1">IF('C10 Entry Sheet'!$BS427="N"," ","000"&amp;IF(LEN('C10 Entry Sheet'!$C$5)&lt;=6,"000",REPT("0",3-(LEN('C10 Entry Sheet'!$C$5)-6))&amp;LEFT(CELL("contents",'C10 Entry Sheet'!$C$5),LEN('C10 Entry Sheet'!$C$5)-6)))</f>
        <v xml:space="preserve"> </v>
      </c>
      <c r="E412" s="155" t="str">
        <f ca="1">IF('C10 Entry Sheet'!$BS427="N"," ",IF(LEN('C10 Entry Sheet'!$C$5)&lt;=6,CELL("contents",'C10 Entry Sheet'!$C$5),RIGHT(CELL("contents",'C10 Entry Sheet'!$C$5),6)))</f>
        <v xml:space="preserve"> </v>
      </c>
      <c r="F412" s="153" t="str">
        <f>IF('C10 Entry Sheet'!$BS427="N"," ","0")</f>
        <v xml:space="preserve"> </v>
      </c>
      <c r="G412" s="156" t="str">
        <f ca="1">IF('C10 Entry Sheet'!$BS427="N"," ",CELL("contents",'C10 Entry Sheet'!$A427))</f>
        <v xml:space="preserve"> </v>
      </c>
      <c r="H412" s="157" t="str">
        <f ca="1">IF(($G412=" ")," ",VLOOKUP($G412,'C10 Entry Sheet'!$A$16:$K$1015,2,FALSE))</f>
        <v xml:space="preserve"> </v>
      </c>
      <c r="I412" s="157" t="str">
        <f ca="1">IF(($G412=" ")," ",VLOOKUP($G412,'C10 Entry Sheet'!$A$16:$K$1015,3,FALSE))</f>
        <v xml:space="preserve"> </v>
      </c>
      <c r="J412" s="153" t="str">
        <f ca="1">IF('C10 Entry Sheet'!$BS427="N"," ",CELL("contents",'C10 Entry Sheet'!$A427))</f>
        <v xml:space="preserve"> </v>
      </c>
      <c r="K412" s="158" t="str">
        <f ca="1">IF(($G412=" ")," ",VLOOKUP($G412,'C10 Entry Sheet'!$A$16:$K$1015,8,FALSE))</f>
        <v xml:space="preserve"> </v>
      </c>
      <c r="L412" s="110" t="str">
        <f ca="1">IF(($G412=" ")," ",(VLOOKUP($G412,'C10 Entry Sheet'!$A$16:$K$1015,11,FALSE)*100))</f>
        <v xml:space="preserve"> </v>
      </c>
      <c r="M412" s="159" t="str">
        <f ca="1">IF(($G412=" ")," ",VLOOKUP($G412,'C10 Entry Sheet'!$A$16:$K$1015,6,FALSE))</f>
        <v xml:space="preserve"> </v>
      </c>
      <c r="N412" s="159" t="str">
        <f ca="1">IF(($G412=" ")," ",VLOOKUP($G412,'C10 Entry Sheet'!$A$16:$K$1015,5,FALSE))</f>
        <v xml:space="preserve"> </v>
      </c>
    </row>
    <row r="413" spans="1:14">
      <c r="A413" s="153" t="str">
        <f>IF('C10 Entry Sheet'!$BS428="N"," ","R")</f>
        <v xml:space="preserve"> </v>
      </c>
      <c r="B413" s="153" t="str">
        <f>IF('C10 Entry Sheet'!$BS428="N"," ","00000000")</f>
        <v xml:space="preserve"> </v>
      </c>
      <c r="C413" s="154" t="str">
        <f ca="1">IF('C10 Entry Sheet'!$BS428="N"," ",CELL("contents",'C10 Entry Sheet'!$AH$10))</f>
        <v xml:space="preserve"> </v>
      </c>
      <c r="D413" s="153" t="str">
        <f ca="1">IF('C10 Entry Sheet'!$BS428="N"," ","000"&amp;IF(LEN('C10 Entry Sheet'!$C$5)&lt;=6,"000",REPT("0",3-(LEN('C10 Entry Sheet'!$C$5)-6))&amp;LEFT(CELL("contents",'C10 Entry Sheet'!$C$5),LEN('C10 Entry Sheet'!$C$5)-6)))</f>
        <v xml:space="preserve"> </v>
      </c>
      <c r="E413" s="155" t="str">
        <f ca="1">IF('C10 Entry Sheet'!$BS428="N"," ",IF(LEN('C10 Entry Sheet'!$C$5)&lt;=6,CELL("contents",'C10 Entry Sheet'!$C$5),RIGHT(CELL("contents",'C10 Entry Sheet'!$C$5),6)))</f>
        <v xml:space="preserve"> </v>
      </c>
      <c r="F413" s="153" t="str">
        <f>IF('C10 Entry Sheet'!$BS428="N"," ","0")</f>
        <v xml:space="preserve"> </v>
      </c>
      <c r="G413" s="156" t="str">
        <f ca="1">IF('C10 Entry Sheet'!$BS428="N"," ",CELL("contents",'C10 Entry Sheet'!$A428))</f>
        <v xml:space="preserve"> </v>
      </c>
      <c r="H413" s="157" t="str">
        <f ca="1">IF(($G413=" ")," ",VLOOKUP($G413,'C10 Entry Sheet'!$A$16:$K$1015,2,FALSE))</f>
        <v xml:space="preserve"> </v>
      </c>
      <c r="I413" s="157" t="str">
        <f ca="1">IF(($G413=" ")," ",VLOOKUP($G413,'C10 Entry Sheet'!$A$16:$K$1015,3,FALSE))</f>
        <v xml:space="preserve"> </v>
      </c>
      <c r="J413" s="153" t="str">
        <f ca="1">IF('C10 Entry Sheet'!$BS428="N"," ",CELL("contents",'C10 Entry Sheet'!$A428))</f>
        <v xml:space="preserve"> </v>
      </c>
      <c r="K413" s="158" t="str">
        <f ca="1">IF(($G413=" ")," ",VLOOKUP($G413,'C10 Entry Sheet'!$A$16:$K$1015,8,FALSE))</f>
        <v xml:space="preserve"> </v>
      </c>
      <c r="L413" s="110" t="str">
        <f ca="1">IF(($G413=" ")," ",(VLOOKUP($G413,'C10 Entry Sheet'!$A$16:$K$1015,11,FALSE)*100))</f>
        <v xml:space="preserve"> </v>
      </c>
      <c r="M413" s="159" t="str">
        <f ca="1">IF(($G413=" ")," ",VLOOKUP($G413,'C10 Entry Sheet'!$A$16:$K$1015,6,FALSE))</f>
        <v xml:space="preserve"> </v>
      </c>
      <c r="N413" s="159" t="str">
        <f ca="1">IF(($G413=" ")," ",VLOOKUP($G413,'C10 Entry Sheet'!$A$16:$K$1015,5,FALSE))</f>
        <v xml:space="preserve"> </v>
      </c>
    </row>
    <row r="414" spans="1:14">
      <c r="A414" s="153" t="str">
        <f>IF('C10 Entry Sheet'!$BS429="N"," ","R")</f>
        <v xml:space="preserve"> </v>
      </c>
      <c r="B414" s="153" t="str">
        <f>IF('C10 Entry Sheet'!$BS429="N"," ","00000000")</f>
        <v xml:space="preserve"> </v>
      </c>
      <c r="C414" s="154" t="str">
        <f ca="1">IF('C10 Entry Sheet'!$BS429="N"," ",CELL("contents",'C10 Entry Sheet'!$AH$10))</f>
        <v xml:space="preserve"> </v>
      </c>
      <c r="D414" s="153" t="str">
        <f ca="1">IF('C10 Entry Sheet'!$BS429="N"," ","000"&amp;IF(LEN('C10 Entry Sheet'!$C$5)&lt;=6,"000",REPT("0",3-(LEN('C10 Entry Sheet'!$C$5)-6))&amp;LEFT(CELL("contents",'C10 Entry Sheet'!$C$5),LEN('C10 Entry Sheet'!$C$5)-6)))</f>
        <v xml:space="preserve"> </v>
      </c>
      <c r="E414" s="155" t="str">
        <f ca="1">IF('C10 Entry Sheet'!$BS429="N"," ",IF(LEN('C10 Entry Sheet'!$C$5)&lt;=6,CELL("contents",'C10 Entry Sheet'!$C$5),RIGHT(CELL("contents",'C10 Entry Sheet'!$C$5),6)))</f>
        <v xml:space="preserve"> </v>
      </c>
      <c r="F414" s="153" t="str">
        <f>IF('C10 Entry Sheet'!$BS429="N"," ","0")</f>
        <v xml:space="preserve"> </v>
      </c>
      <c r="G414" s="156" t="str">
        <f ca="1">IF('C10 Entry Sheet'!$BS429="N"," ",CELL("contents",'C10 Entry Sheet'!$A429))</f>
        <v xml:space="preserve"> </v>
      </c>
      <c r="H414" s="157" t="str">
        <f ca="1">IF(($G414=" ")," ",VLOOKUP($G414,'C10 Entry Sheet'!$A$16:$K$1015,2,FALSE))</f>
        <v xml:space="preserve"> </v>
      </c>
      <c r="I414" s="157" t="str">
        <f ca="1">IF(($G414=" ")," ",VLOOKUP($G414,'C10 Entry Sheet'!$A$16:$K$1015,3,FALSE))</f>
        <v xml:space="preserve"> </v>
      </c>
      <c r="J414" s="153" t="str">
        <f ca="1">IF('C10 Entry Sheet'!$BS429="N"," ",CELL("contents",'C10 Entry Sheet'!$A429))</f>
        <v xml:space="preserve"> </v>
      </c>
      <c r="K414" s="158" t="str">
        <f ca="1">IF(($G414=" ")," ",VLOOKUP($G414,'C10 Entry Sheet'!$A$16:$K$1015,8,FALSE))</f>
        <v xml:space="preserve"> </v>
      </c>
      <c r="L414" s="110" t="str">
        <f ca="1">IF(($G414=" ")," ",(VLOOKUP($G414,'C10 Entry Sheet'!$A$16:$K$1015,11,FALSE)*100))</f>
        <v xml:space="preserve"> </v>
      </c>
      <c r="M414" s="159" t="str">
        <f ca="1">IF(($G414=" ")," ",VLOOKUP($G414,'C10 Entry Sheet'!$A$16:$K$1015,6,FALSE))</f>
        <v xml:space="preserve"> </v>
      </c>
      <c r="N414" s="159" t="str">
        <f ca="1">IF(($G414=" ")," ",VLOOKUP($G414,'C10 Entry Sheet'!$A$16:$K$1015,5,FALSE))</f>
        <v xml:space="preserve"> </v>
      </c>
    </row>
    <row r="415" spans="1:14">
      <c r="A415" s="153" t="str">
        <f>IF('C10 Entry Sheet'!$BS430="N"," ","R")</f>
        <v xml:space="preserve"> </v>
      </c>
      <c r="B415" s="153" t="str">
        <f>IF('C10 Entry Sheet'!$BS430="N"," ","00000000")</f>
        <v xml:space="preserve"> </v>
      </c>
      <c r="C415" s="154" t="str">
        <f ca="1">IF('C10 Entry Sheet'!$BS430="N"," ",CELL("contents",'C10 Entry Sheet'!$AH$10))</f>
        <v xml:space="preserve"> </v>
      </c>
      <c r="D415" s="153" t="str">
        <f ca="1">IF('C10 Entry Sheet'!$BS430="N"," ","000"&amp;IF(LEN('C10 Entry Sheet'!$C$5)&lt;=6,"000",REPT("0",3-(LEN('C10 Entry Sheet'!$C$5)-6))&amp;LEFT(CELL("contents",'C10 Entry Sheet'!$C$5),LEN('C10 Entry Sheet'!$C$5)-6)))</f>
        <v xml:space="preserve"> </v>
      </c>
      <c r="E415" s="155" t="str">
        <f ca="1">IF('C10 Entry Sheet'!$BS430="N"," ",IF(LEN('C10 Entry Sheet'!$C$5)&lt;=6,CELL("contents",'C10 Entry Sheet'!$C$5),RIGHT(CELL("contents",'C10 Entry Sheet'!$C$5),6)))</f>
        <v xml:space="preserve"> </v>
      </c>
      <c r="F415" s="153" t="str">
        <f>IF('C10 Entry Sheet'!$BS430="N"," ","0")</f>
        <v xml:space="preserve"> </v>
      </c>
      <c r="G415" s="156" t="str">
        <f ca="1">IF('C10 Entry Sheet'!$BS430="N"," ",CELL("contents",'C10 Entry Sheet'!$A430))</f>
        <v xml:space="preserve"> </v>
      </c>
      <c r="H415" s="157" t="str">
        <f ca="1">IF(($G415=" ")," ",VLOOKUP($G415,'C10 Entry Sheet'!$A$16:$K$1015,2,FALSE))</f>
        <v xml:space="preserve"> </v>
      </c>
      <c r="I415" s="157" t="str">
        <f ca="1">IF(($G415=" ")," ",VLOOKUP($G415,'C10 Entry Sheet'!$A$16:$K$1015,3,FALSE))</f>
        <v xml:space="preserve"> </v>
      </c>
      <c r="J415" s="153" t="str">
        <f ca="1">IF('C10 Entry Sheet'!$BS430="N"," ",CELL("contents",'C10 Entry Sheet'!$A430))</f>
        <v xml:space="preserve"> </v>
      </c>
      <c r="K415" s="158" t="str">
        <f ca="1">IF(($G415=" ")," ",VLOOKUP($G415,'C10 Entry Sheet'!$A$16:$K$1015,8,FALSE))</f>
        <v xml:space="preserve"> </v>
      </c>
      <c r="L415" s="110" t="str">
        <f ca="1">IF(($G415=" ")," ",(VLOOKUP($G415,'C10 Entry Sheet'!$A$16:$K$1015,11,FALSE)*100))</f>
        <v xml:space="preserve"> </v>
      </c>
      <c r="M415" s="159" t="str">
        <f ca="1">IF(($G415=" ")," ",VLOOKUP($G415,'C10 Entry Sheet'!$A$16:$K$1015,6,FALSE))</f>
        <v xml:space="preserve"> </v>
      </c>
      <c r="N415" s="159" t="str">
        <f ca="1">IF(($G415=" ")," ",VLOOKUP($G415,'C10 Entry Sheet'!$A$16:$K$1015,5,FALSE))</f>
        <v xml:space="preserve"> </v>
      </c>
    </row>
    <row r="416" spans="1:14">
      <c r="A416" s="153" t="str">
        <f>IF('C10 Entry Sheet'!$BS431="N"," ","R")</f>
        <v xml:space="preserve"> </v>
      </c>
      <c r="B416" s="153" t="str">
        <f>IF('C10 Entry Sheet'!$BS431="N"," ","00000000")</f>
        <v xml:space="preserve"> </v>
      </c>
      <c r="C416" s="154" t="str">
        <f ca="1">IF('C10 Entry Sheet'!$BS431="N"," ",CELL("contents",'C10 Entry Sheet'!$AH$10))</f>
        <v xml:space="preserve"> </v>
      </c>
      <c r="D416" s="153" t="str">
        <f ca="1">IF('C10 Entry Sheet'!$BS431="N"," ","000"&amp;IF(LEN('C10 Entry Sheet'!$C$5)&lt;=6,"000",REPT("0",3-(LEN('C10 Entry Sheet'!$C$5)-6))&amp;LEFT(CELL("contents",'C10 Entry Sheet'!$C$5),LEN('C10 Entry Sheet'!$C$5)-6)))</f>
        <v xml:space="preserve"> </v>
      </c>
      <c r="E416" s="155" t="str">
        <f ca="1">IF('C10 Entry Sheet'!$BS431="N"," ",IF(LEN('C10 Entry Sheet'!$C$5)&lt;=6,CELL("contents",'C10 Entry Sheet'!$C$5),RIGHT(CELL("contents",'C10 Entry Sheet'!$C$5),6)))</f>
        <v xml:space="preserve"> </v>
      </c>
      <c r="F416" s="153" t="str">
        <f>IF('C10 Entry Sheet'!$BS431="N"," ","0")</f>
        <v xml:space="preserve"> </v>
      </c>
      <c r="G416" s="156" t="str">
        <f ca="1">IF('C10 Entry Sheet'!$BS431="N"," ",CELL("contents",'C10 Entry Sheet'!$A431))</f>
        <v xml:space="preserve"> </v>
      </c>
      <c r="H416" s="157" t="str">
        <f ca="1">IF(($G416=" ")," ",VLOOKUP($G416,'C10 Entry Sheet'!$A$16:$K$1015,2,FALSE))</f>
        <v xml:space="preserve"> </v>
      </c>
      <c r="I416" s="157" t="str">
        <f ca="1">IF(($G416=" ")," ",VLOOKUP($G416,'C10 Entry Sheet'!$A$16:$K$1015,3,FALSE))</f>
        <v xml:space="preserve"> </v>
      </c>
      <c r="J416" s="153" t="str">
        <f ca="1">IF('C10 Entry Sheet'!$BS431="N"," ",CELL("contents",'C10 Entry Sheet'!$A431))</f>
        <v xml:space="preserve"> </v>
      </c>
      <c r="K416" s="158" t="str">
        <f ca="1">IF(($G416=" ")," ",VLOOKUP($G416,'C10 Entry Sheet'!$A$16:$K$1015,8,FALSE))</f>
        <v xml:space="preserve"> </v>
      </c>
      <c r="L416" s="110" t="str">
        <f ca="1">IF(($G416=" ")," ",(VLOOKUP($G416,'C10 Entry Sheet'!$A$16:$K$1015,11,FALSE)*100))</f>
        <v xml:space="preserve"> </v>
      </c>
      <c r="M416" s="159" t="str">
        <f ca="1">IF(($G416=" ")," ",VLOOKUP($G416,'C10 Entry Sheet'!$A$16:$K$1015,6,FALSE))</f>
        <v xml:space="preserve"> </v>
      </c>
      <c r="N416" s="159" t="str">
        <f ca="1">IF(($G416=" ")," ",VLOOKUP($G416,'C10 Entry Sheet'!$A$16:$K$1015,5,FALSE))</f>
        <v xml:space="preserve"> </v>
      </c>
    </row>
    <row r="417" spans="1:14">
      <c r="A417" s="153" t="str">
        <f>IF('C10 Entry Sheet'!$BS432="N"," ","R")</f>
        <v xml:space="preserve"> </v>
      </c>
      <c r="B417" s="153" t="str">
        <f>IF('C10 Entry Sheet'!$BS432="N"," ","00000000")</f>
        <v xml:space="preserve"> </v>
      </c>
      <c r="C417" s="154" t="str">
        <f ca="1">IF('C10 Entry Sheet'!$BS432="N"," ",CELL("contents",'C10 Entry Sheet'!$AH$10))</f>
        <v xml:space="preserve"> </v>
      </c>
      <c r="D417" s="153" t="str">
        <f ca="1">IF('C10 Entry Sheet'!$BS432="N"," ","000"&amp;IF(LEN('C10 Entry Sheet'!$C$5)&lt;=6,"000",REPT("0",3-(LEN('C10 Entry Sheet'!$C$5)-6))&amp;LEFT(CELL("contents",'C10 Entry Sheet'!$C$5),LEN('C10 Entry Sheet'!$C$5)-6)))</f>
        <v xml:space="preserve"> </v>
      </c>
      <c r="E417" s="155" t="str">
        <f ca="1">IF('C10 Entry Sheet'!$BS432="N"," ",IF(LEN('C10 Entry Sheet'!$C$5)&lt;=6,CELL("contents",'C10 Entry Sheet'!$C$5),RIGHT(CELL("contents",'C10 Entry Sheet'!$C$5),6)))</f>
        <v xml:space="preserve"> </v>
      </c>
      <c r="F417" s="153" t="str">
        <f>IF('C10 Entry Sheet'!$BS432="N"," ","0")</f>
        <v xml:space="preserve"> </v>
      </c>
      <c r="G417" s="156" t="str">
        <f ca="1">IF('C10 Entry Sheet'!$BS432="N"," ",CELL("contents",'C10 Entry Sheet'!$A432))</f>
        <v xml:space="preserve"> </v>
      </c>
      <c r="H417" s="157" t="str">
        <f ca="1">IF(($G417=" ")," ",VLOOKUP($G417,'C10 Entry Sheet'!$A$16:$K$1015,2,FALSE))</f>
        <v xml:space="preserve"> </v>
      </c>
      <c r="I417" s="157" t="str">
        <f ca="1">IF(($G417=" ")," ",VLOOKUP($G417,'C10 Entry Sheet'!$A$16:$K$1015,3,FALSE))</f>
        <v xml:space="preserve"> </v>
      </c>
      <c r="J417" s="153" t="str">
        <f ca="1">IF('C10 Entry Sheet'!$BS432="N"," ",CELL("contents",'C10 Entry Sheet'!$A432))</f>
        <v xml:space="preserve"> </v>
      </c>
      <c r="K417" s="158" t="str">
        <f ca="1">IF(($G417=" ")," ",VLOOKUP($G417,'C10 Entry Sheet'!$A$16:$K$1015,8,FALSE))</f>
        <v xml:space="preserve"> </v>
      </c>
      <c r="L417" s="110" t="str">
        <f ca="1">IF(($G417=" ")," ",(VLOOKUP($G417,'C10 Entry Sheet'!$A$16:$K$1015,11,FALSE)*100))</f>
        <v xml:space="preserve"> </v>
      </c>
      <c r="M417" s="159" t="str">
        <f ca="1">IF(($G417=" ")," ",VLOOKUP($G417,'C10 Entry Sheet'!$A$16:$K$1015,6,FALSE))</f>
        <v xml:space="preserve"> </v>
      </c>
      <c r="N417" s="159" t="str">
        <f ca="1">IF(($G417=" ")," ",VLOOKUP($G417,'C10 Entry Sheet'!$A$16:$K$1015,5,FALSE))</f>
        <v xml:space="preserve"> </v>
      </c>
    </row>
    <row r="418" spans="1:14">
      <c r="A418" s="153" t="str">
        <f>IF('C10 Entry Sheet'!$BS433="N"," ","R")</f>
        <v xml:space="preserve"> </v>
      </c>
      <c r="B418" s="153" t="str">
        <f>IF('C10 Entry Sheet'!$BS433="N"," ","00000000")</f>
        <v xml:space="preserve"> </v>
      </c>
      <c r="C418" s="154" t="str">
        <f ca="1">IF('C10 Entry Sheet'!$BS433="N"," ",CELL("contents",'C10 Entry Sheet'!$AH$10))</f>
        <v xml:space="preserve"> </v>
      </c>
      <c r="D418" s="153" t="str">
        <f ca="1">IF('C10 Entry Sheet'!$BS433="N"," ","000"&amp;IF(LEN('C10 Entry Sheet'!$C$5)&lt;=6,"000",REPT("0",3-(LEN('C10 Entry Sheet'!$C$5)-6))&amp;LEFT(CELL("contents",'C10 Entry Sheet'!$C$5),LEN('C10 Entry Sheet'!$C$5)-6)))</f>
        <v xml:space="preserve"> </v>
      </c>
      <c r="E418" s="155" t="str">
        <f ca="1">IF('C10 Entry Sheet'!$BS433="N"," ",IF(LEN('C10 Entry Sheet'!$C$5)&lt;=6,CELL("contents",'C10 Entry Sheet'!$C$5),RIGHT(CELL("contents",'C10 Entry Sheet'!$C$5),6)))</f>
        <v xml:space="preserve"> </v>
      </c>
      <c r="F418" s="153" t="str">
        <f>IF('C10 Entry Sheet'!$BS433="N"," ","0")</f>
        <v xml:space="preserve"> </v>
      </c>
      <c r="G418" s="156" t="str">
        <f ca="1">IF('C10 Entry Sheet'!$BS433="N"," ",CELL("contents",'C10 Entry Sheet'!$A433))</f>
        <v xml:space="preserve"> </v>
      </c>
      <c r="H418" s="157" t="str">
        <f ca="1">IF(($G418=" ")," ",VLOOKUP($G418,'C10 Entry Sheet'!$A$16:$K$1015,2,FALSE))</f>
        <v xml:space="preserve"> </v>
      </c>
      <c r="I418" s="157" t="str">
        <f ca="1">IF(($G418=" ")," ",VLOOKUP($G418,'C10 Entry Sheet'!$A$16:$K$1015,3,FALSE))</f>
        <v xml:space="preserve"> </v>
      </c>
      <c r="J418" s="153" t="str">
        <f ca="1">IF('C10 Entry Sheet'!$BS433="N"," ",CELL("contents",'C10 Entry Sheet'!$A433))</f>
        <v xml:space="preserve"> </v>
      </c>
      <c r="K418" s="158" t="str">
        <f ca="1">IF(($G418=" ")," ",VLOOKUP($G418,'C10 Entry Sheet'!$A$16:$K$1015,8,FALSE))</f>
        <v xml:space="preserve"> </v>
      </c>
      <c r="L418" s="110" t="str">
        <f ca="1">IF(($G418=" ")," ",(VLOOKUP($G418,'C10 Entry Sheet'!$A$16:$K$1015,11,FALSE)*100))</f>
        <v xml:space="preserve"> </v>
      </c>
      <c r="M418" s="159" t="str">
        <f ca="1">IF(($G418=" ")," ",VLOOKUP($G418,'C10 Entry Sheet'!$A$16:$K$1015,6,FALSE))</f>
        <v xml:space="preserve"> </v>
      </c>
      <c r="N418" s="159" t="str">
        <f ca="1">IF(($G418=" ")," ",VLOOKUP($G418,'C10 Entry Sheet'!$A$16:$K$1015,5,FALSE))</f>
        <v xml:space="preserve"> </v>
      </c>
    </row>
    <row r="419" spans="1:14">
      <c r="A419" s="153" t="str">
        <f>IF('C10 Entry Sheet'!$BS434="N"," ","R")</f>
        <v xml:space="preserve"> </v>
      </c>
      <c r="B419" s="153" t="str">
        <f>IF('C10 Entry Sheet'!$BS434="N"," ","00000000")</f>
        <v xml:space="preserve"> </v>
      </c>
      <c r="C419" s="154" t="str">
        <f ca="1">IF('C10 Entry Sheet'!$BS434="N"," ",CELL("contents",'C10 Entry Sheet'!$AH$10))</f>
        <v xml:space="preserve"> </v>
      </c>
      <c r="D419" s="153" t="str">
        <f ca="1">IF('C10 Entry Sheet'!$BS434="N"," ","000"&amp;IF(LEN('C10 Entry Sheet'!$C$5)&lt;=6,"000",REPT("0",3-(LEN('C10 Entry Sheet'!$C$5)-6))&amp;LEFT(CELL("contents",'C10 Entry Sheet'!$C$5),LEN('C10 Entry Sheet'!$C$5)-6)))</f>
        <v xml:space="preserve"> </v>
      </c>
      <c r="E419" s="155" t="str">
        <f ca="1">IF('C10 Entry Sheet'!$BS434="N"," ",IF(LEN('C10 Entry Sheet'!$C$5)&lt;=6,CELL("contents",'C10 Entry Sheet'!$C$5),RIGHT(CELL("contents",'C10 Entry Sheet'!$C$5),6)))</f>
        <v xml:space="preserve"> </v>
      </c>
      <c r="F419" s="153" t="str">
        <f>IF('C10 Entry Sheet'!$BS434="N"," ","0")</f>
        <v xml:space="preserve"> </v>
      </c>
      <c r="G419" s="156" t="str">
        <f ca="1">IF('C10 Entry Sheet'!$BS434="N"," ",CELL("contents",'C10 Entry Sheet'!$A434))</f>
        <v xml:space="preserve"> </v>
      </c>
      <c r="H419" s="157" t="str">
        <f ca="1">IF(($G419=" ")," ",VLOOKUP($G419,'C10 Entry Sheet'!$A$16:$K$1015,2,FALSE))</f>
        <v xml:space="preserve"> </v>
      </c>
      <c r="I419" s="157" t="str">
        <f ca="1">IF(($G419=" ")," ",VLOOKUP($G419,'C10 Entry Sheet'!$A$16:$K$1015,3,FALSE))</f>
        <v xml:space="preserve"> </v>
      </c>
      <c r="J419" s="153" t="str">
        <f ca="1">IF('C10 Entry Sheet'!$BS434="N"," ",CELL("contents",'C10 Entry Sheet'!$A434))</f>
        <v xml:space="preserve"> </v>
      </c>
      <c r="K419" s="158" t="str">
        <f ca="1">IF(($G419=" ")," ",VLOOKUP($G419,'C10 Entry Sheet'!$A$16:$K$1015,8,FALSE))</f>
        <v xml:space="preserve"> </v>
      </c>
      <c r="L419" s="110" t="str">
        <f ca="1">IF(($G419=" ")," ",(VLOOKUP($G419,'C10 Entry Sheet'!$A$16:$K$1015,11,FALSE)*100))</f>
        <v xml:space="preserve"> </v>
      </c>
      <c r="M419" s="159" t="str">
        <f ca="1">IF(($G419=" ")," ",VLOOKUP($G419,'C10 Entry Sheet'!$A$16:$K$1015,6,FALSE))</f>
        <v xml:space="preserve"> </v>
      </c>
      <c r="N419" s="159" t="str">
        <f ca="1">IF(($G419=" ")," ",VLOOKUP($G419,'C10 Entry Sheet'!$A$16:$K$1015,5,FALSE))</f>
        <v xml:space="preserve"> </v>
      </c>
    </row>
    <row r="420" spans="1:14">
      <c r="A420" s="153" t="str">
        <f>IF('C10 Entry Sheet'!$BS435="N"," ","R")</f>
        <v xml:space="preserve"> </v>
      </c>
      <c r="B420" s="153" t="str">
        <f>IF('C10 Entry Sheet'!$BS435="N"," ","00000000")</f>
        <v xml:space="preserve"> </v>
      </c>
      <c r="C420" s="154" t="str">
        <f ca="1">IF('C10 Entry Sheet'!$BS435="N"," ",CELL("contents",'C10 Entry Sheet'!$AH$10))</f>
        <v xml:space="preserve"> </v>
      </c>
      <c r="D420" s="153" t="str">
        <f ca="1">IF('C10 Entry Sheet'!$BS435="N"," ","000"&amp;IF(LEN('C10 Entry Sheet'!$C$5)&lt;=6,"000",REPT("0",3-(LEN('C10 Entry Sheet'!$C$5)-6))&amp;LEFT(CELL("contents",'C10 Entry Sheet'!$C$5),LEN('C10 Entry Sheet'!$C$5)-6)))</f>
        <v xml:space="preserve"> </v>
      </c>
      <c r="E420" s="155" t="str">
        <f ca="1">IF('C10 Entry Sheet'!$BS435="N"," ",IF(LEN('C10 Entry Sheet'!$C$5)&lt;=6,CELL("contents",'C10 Entry Sheet'!$C$5),RIGHT(CELL("contents",'C10 Entry Sheet'!$C$5),6)))</f>
        <v xml:space="preserve"> </v>
      </c>
      <c r="F420" s="153" t="str">
        <f>IF('C10 Entry Sheet'!$BS435="N"," ","0")</f>
        <v xml:space="preserve"> </v>
      </c>
      <c r="G420" s="156" t="str">
        <f ca="1">IF('C10 Entry Sheet'!$BS435="N"," ",CELL("contents",'C10 Entry Sheet'!$A435))</f>
        <v xml:space="preserve"> </v>
      </c>
      <c r="H420" s="157" t="str">
        <f ca="1">IF(($G420=" ")," ",VLOOKUP($G420,'C10 Entry Sheet'!$A$16:$K$1015,2,FALSE))</f>
        <v xml:space="preserve"> </v>
      </c>
      <c r="I420" s="157" t="str">
        <f ca="1">IF(($G420=" ")," ",VLOOKUP($G420,'C10 Entry Sheet'!$A$16:$K$1015,3,FALSE))</f>
        <v xml:space="preserve"> </v>
      </c>
      <c r="J420" s="153" t="str">
        <f ca="1">IF('C10 Entry Sheet'!$BS435="N"," ",CELL("contents",'C10 Entry Sheet'!$A435))</f>
        <v xml:space="preserve"> </v>
      </c>
      <c r="K420" s="158" t="str">
        <f ca="1">IF(($G420=" ")," ",VLOOKUP($G420,'C10 Entry Sheet'!$A$16:$K$1015,8,FALSE))</f>
        <v xml:space="preserve"> </v>
      </c>
      <c r="L420" s="110" t="str">
        <f ca="1">IF(($G420=" ")," ",(VLOOKUP($G420,'C10 Entry Sheet'!$A$16:$K$1015,11,FALSE)*100))</f>
        <v xml:space="preserve"> </v>
      </c>
      <c r="M420" s="159" t="str">
        <f ca="1">IF(($G420=" ")," ",VLOOKUP($G420,'C10 Entry Sheet'!$A$16:$K$1015,6,FALSE))</f>
        <v xml:space="preserve"> </v>
      </c>
      <c r="N420" s="159" t="str">
        <f ca="1">IF(($G420=" ")," ",VLOOKUP($G420,'C10 Entry Sheet'!$A$16:$K$1015,5,FALSE))</f>
        <v xml:space="preserve"> </v>
      </c>
    </row>
    <row r="421" spans="1:14">
      <c r="A421" s="153" t="str">
        <f>IF('C10 Entry Sheet'!$BS436="N"," ","R")</f>
        <v xml:space="preserve"> </v>
      </c>
      <c r="B421" s="153" t="str">
        <f>IF('C10 Entry Sheet'!$BS436="N"," ","00000000")</f>
        <v xml:space="preserve"> </v>
      </c>
      <c r="C421" s="154" t="str">
        <f ca="1">IF('C10 Entry Sheet'!$BS436="N"," ",CELL("contents",'C10 Entry Sheet'!$AH$10))</f>
        <v xml:space="preserve"> </v>
      </c>
      <c r="D421" s="153" t="str">
        <f ca="1">IF('C10 Entry Sheet'!$BS436="N"," ","000"&amp;IF(LEN('C10 Entry Sheet'!$C$5)&lt;=6,"000",REPT("0",3-(LEN('C10 Entry Sheet'!$C$5)-6))&amp;LEFT(CELL("contents",'C10 Entry Sheet'!$C$5),LEN('C10 Entry Sheet'!$C$5)-6)))</f>
        <v xml:space="preserve"> </v>
      </c>
      <c r="E421" s="155" t="str">
        <f ca="1">IF('C10 Entry Sheet'!$BS436="N"," ",IF(LEN('C10 Entry Sheet'!$C$5)&lt;=6,CELL("contents",'C10 Entry Sheet'!$C$5),RIGHT(CELL("contents",'C10 Entry Sheet'!$C$5),6)))</f>
        <v xml:space="preserve"> </v>
      </c>
      <c r="F421" s="153" t="str">
        <f>IF('C10 Entry Sheet'!$BS436="N"," ","0")</f>
        <v xml:space="preserve"> </v>
      </c>
      <c r="G421" s="156" t="str">
        <f ca="1">IF('C10 Entry Sheet'!$BS436="N"," ",CELL("contents",'C10 Entry Sheet'!$A436))</f>
        <v xml:space="preserve"> </v>
      </c>
      <c r="H421" s="157" t="str">
        <f ca="1">IF(($G421=" ")," ",VLOOKUP($G421,'C10 Entry Sheet'!$A$16:$K$1015,2,FALSE))</f>
        <v xml:space="preserve"> </v>
      </c>
      <c r="I421" s="157" t="str">
        <f ca="1">IF(($G421=" ")," ",VLOOKUP($G421,'C10 Entry Sheet'!$A$16:$K$1015,3,FALSE))</f>
        <v xml:space="preserve"> </v>
      </c>
      <c r="J421" s="153" t="str">
        <f ca="1">IF('C10 Entry Sheet'!$BS436="N"," ",CELL("contents",'C10 Entry Sheet'!$A436))</f>
        <v xml:space="preserve"> </v>
      </c>
      <c r="K421" s="158" t="str">
        <f ca="1">IF(($G421=" ")," ",VLOOKUP($G421,'C10 Entry Sheet'!$A$16:$K$1015,8,FALSE))</f>
        <v xml:space="preserve"> </v>
      </c>
      <c r="L421" s="110" t="str">
        <f ca="1">IF(($G421=" ")," ",(VLOOKUP($G421,'C10 Entry Sheet'!$A$16:$K$1015,11,FALSE)*100))</f>
        <v xml:space="preserve"> </v>
      </c>
      <c r="M421" s="159" t="str">
        <f ca="1">IF(($G421=" ")," ",VLOOKUP($G421,'C10 Entry Sheet'!$A$16:$K$1015,6,FALSE))</f>
        <v xml:space="preserve"> </v>
      </c>
      <c r="N421" s="159" t="str">
        <f ca="1">IF(($G421=" ")," ",VLOOKUP($G421,'C10 Entry Sheet'!$A$16:$K$1015,5,FALSE))</f>
        <v xml:space="preserve"> </v>
      </c>
    </row>
    <row r="422" spans="1:14">
      <c r="A422" s="153" t="str">
        <f>IF('C10 Entry Sheet'!$BS437="N"," ","R")</f>
        <v xml:space="preserve"> </v>
      </c>
      <c r="B422" s="153" t="str">
        <f>IF('C10 Entry Sheet'!$BS437="N"," ","00000000")</f>
        <v xml:space="preserve"> </v>
      </c>
      <c r="C422" s="154" t="str">
        <f ca="1">IF('C10 Entry Sheet'!$BS437="N"," ",CELL("contents",'C10 Entry Sheet'!$AH$10))</f>
        <v xml:space="preserve"> </v>
      </c>
      <c r="D422" s="153" t="str">
        <f ca="1">IF('C10 Entry Sheet'!$BS437="N"," ","000"&amp;IF(LEN('C10 Entry Sheet'!$C$5)&lt;=6,"000",REPT("0",3-(LEN('C10 Entry Sheet'!$C$5)-6))&amp;LEFT(CELL("contents",'C10 Entry Sheet'!$C$5),LEN('C10 Entry Sheet'!$C$5)-6)))</f>
        <v xml:space="preserve"> </v>
      </c>
      <c r="E422" s="155" t="str">
        <f ca="1">IF('C10 Entry Sheet'!$BS437="N"," ",IF(LEN('C10 Entry Sheet'!$C$5)&lt;=6,CELL("contents",'C10 Entry Sheet'!$C$5),RIGHT(CELL("contents",'C10 Entry Sheet'!$C$5),6)))</f>
        <v xml:space="preserve"> </v>
      </c>
      <c r="F422" s="153" t="str">
        <f>IF('C10 Entry Sheet'!$BS437="N"," ","0")</f>
        <v xml:space="preserve"> </v>
      </c>
      <c r="G422" s="156" t="str">
        <f ca="1">IF('C10 Entry Sheet'!$BS437="N"," ",CELL("contents",'C10 Entry Sheet'!$A437))</f>
        <v xml:space="preserve"> </v>
      </c>
      <c r="H422" s="157" t="str">
        <f ca="1">IF(($G422=" ")," ",VLOOKUP($G422,'C10 Entry Sheet'!$A$16:$K$1015,2,FALSE))</f>
        <v xml:space="preserve"> </v>
      </c>
      <c r="I422" s="157" t="str">
        <f ca="1">IF(($G422=" ")," ",VLOOKUP($G422,'C10 Entry Sheet'!$A$16:$K$1015,3,FALSE))</f>
        <v xml:space="preserve"> </v>
      </c>
      <c r="J422" s="153" t="str">
        <f ca="1">IF('C10 Entry Sheet'!$BS437="N"," ",CELL("contents",'C10 Entry Sheet'!$A437))</f>
        <v xml:space="preserve"> </v>
      </c>
      <c r="K422" s="158" t="str">
        <f ca="1">IF(($G422=" ")," ",VLOOKUP($G422,'C10 Entry Sheet'!$A$16:$K$1015,8,FALSE))</f>
        <v xml:space="preserve"> </v>
      </c>
      <c r="L422" s="110" t="str">
        <f ca="1">IF(($G422=" ")," ",(VLOOKUP($G422,'C10 Entry Sheet'!$A$16:$K$1015,11,FALSE)*100))</f>
        <v xml:space="preserve"> </v>
      </c>
      <c r="M422" s="159" t="str">
        <f ca="1">IF(($G422=" ")," ",VLOOKUP($G422,'C10 Entry Sheet'!$A$16:$K$1015,6,FALSE))</f>
        <v xml:space="preserve"> </v>
      </c>
      <c r="N422" s="159" t="str">
        <f ca="1">IF(($G422=" ")," ",VLOOKUP($G422,'C10 Entry Sheet'!$A$16:$K$1015,5,FALSE))</f>
        <v xml:space="preserve"> </v>
      </c>
    </row>
    <row r="423" spans="1:14">
      <c r="A423" s="153" t="str">
        <f>IF('C10 Entry Sheet'!$BS438="N"," ","R")</f>
        <v xml:space="preserve"> </v>
      </c>
      <c r="B423" s="153" t="str">
        <f>IF('C10 Entry Sheet'!$BS438="N"," ","00000000")</f>
        <v xml:space="preserve"> </v>
      </c>
      <c r="C423" s="154" t="str">
        <f ca="1">IF('C10 Entry Sheet'!$BS438="N"," ",CELL("contents",'C10 Entry Sheet'!$AH$10))</f>
        <v xml:space="preserve"> </v>
      </c>
      <c r="D423" s="153" t="str">
        <f ca="1">IF('C10 Entry Sheet'!$BS438="N"," ","000"&amp;IF(LEN('C10 Entry Sheet'!$C$5)&lt;=6,"000",REPT("0",3-(LEN('C10 Entry Sheet'!$C$5)-6))&amp;LEFT(CELL("contents",'C10 Entry Sheet'!$C$5),LEN('C10 Entry Sheet'!$C$5)-6)))</f>
        <v xml:space="preserve"> </v>
      </c>
      <c r="E423" s="155" t="str">
        <f ca="1">IF('C10 Entry Sheet'!$BS438="N"," ",IF(LEN('C10 Entry Sheet'!$C$5)&lt;=6,CELL("contents",'C10 Entry Sheet'!$C$5),RIGHT(CELL("contents",'C10 Entry Sheet'!$C$5),6)))</f>
        <v xml:space="preserve"> </v>
      </c>
      <c r="F423" s="153" t="str">
        <f>IF('C10 Entry Sheet'!$BS438="N"," ","0")</f>
        <v xml:space="preserve"> </v>
      </c>
      <c r="G423" s="156" t="str">
        <f ca="1">IF('C10 Entry Sheet'!$BS438="N"," ",CELL("contents",'C10 Entry Sheet'!$A438))</f>
        <v xml:space="preserve"> </v>
      </c>
      <c r="H423" s="157" t="str">
        <f ca="1">IF(($G423=" ")," ",VLOOKUP($G423,'C10 Entry Sheet'!$A$16:$K$1015,2,FALSE))</f>
        <v xml:space="preserve"> </v>
      </c>
      <c r="I423" s="157" t="str">
        <f ca="1">IF(($G423=" ")," ",VLOOKUP($G423,'C10 Entry Sheet'!$A$16:$K$1015,3,FALSE))</f>
        <v xml:space="preserve"> </v>
      </c>
      <c r="J423" s="153" t="str">
        <f ca="1">IF('C10 Entry Sheet'!$BS438="N"," ",CELL("contents",'C10 Entry Sheet'!$A438))</f>
        <v xml:space="preserve"> </v>
      </c>
      <c r="K423" s="158" t="str">
        <f ca="1">IF(($G423=" ")," ",VLOOKUP($G423,'C10 Entry Sheet'!$A$16:$K$1015,8,FALSE))</f>
        <v xml:space="preserve"> </v>
      </c>
      <c r="L423" s="110" t="str">
        <f ca="1">IF(($G423=" ")," ",(VLOOKUP($G423,'C10 Entry Sheet'!$A$16:$K$1015,11,FALSE)*100))</f>
        <v xml:space="preserve"> </v>
      </c>
      <c r="M423" s="159" t="str">
        <f ca="1">IF(($G423=" ")," ",VLOOKUP($G423,'C10 Entry Sheet'!$A$16:$K$1015,6,FALSE))</f>
        <v xml:space="preserve"> </v>
      </c>
      <c r="N423" s="159" t="str">
        <f ca="1">IF(($G423=" ")," ",VLOOKUP($G423,'C10 Entry Sheet'!$A$16:$K$1015,5,FALSE))</f>
        <v xml:space="preserve"> </v>
      </c>
    </row>
    <row r="424" spans="1:14">
      <c r="A424" s="153" t="str">
        <f>IF('C10 Entry Sheet'!$BS439="N"," ","R")</f>
        <v xml:space="preserve"> </v>
      </c>
      <c r="B424" s="153" t="str">
        <f>IF('C10 Entry Sheet'!$BS439="N"," ","00000000")</f>
        <v xml:space="preserve"> </v>
      </c>
      <c r="C424" s="154" t="str">
        <f ca="1">IF('C10 Entry Sheet'!$BS439="N"," ",CELL("contents",'C10 Entry Sheet'!$AH$10))</f>
        <v xml:space="preserve"> </v>
      </c>
      <c r="D424" s="153" t="str">
        <f ca="1">IF('C10 Entry Sheet'!$BS439="N"," ","000"&amp;IF(LEN('C10 Entry Sheet'!$C$5)&lt;=6,"000",REPT("0",3-(LEN('C10 Entry Sheet'!$C$5)-6))&amp;LEFT(CELL("contents",'C10 Entry Sheet'!$C$5),LEN('C10 Entry Sheet'!$C$5)-6)))</f>
        <v xml:space="preserve"> </v>
      </c>
      <c r="E424" s="155" t="str">
        <f ca="1">IF('C10 Entry Sheet'!$BS439="N"," ",IF(LEN('C10 Entry Sheet'!$C$5)&lt;=6,CELL("contents",'C10 Entry Sheet'!$C$5),RIGHT(CELL("contents",'C10 Entry Sheet'!$C$5),6)))</f>
        <v xml:space="preserve"> </v>
      </c>
      <c r="F424" s="153" t="str">
        <f>IF('C10 Entry Sheet'!$BS439="N"," ","0")</f>
        <v xml:space="preserve"> </v>
      </c>
      <c r="G424" s="156" t="str">
        <f ca="1">IF('C10 Entry Sheet'!$BS439="N"," ",CELL("contents",'C10 Entry Sheet'!$A439))</f>
        <v xml:space="preserve"> </v>
      </c>
      <c r="H424" s="157" t="str">
        <f ca="1">IF(($G424=" ")," ",VLOOKUP($G424,'C10 Entry Sheet'!$A$16:$K$1015,2,FALSE))</f>
        <v xml:space="preserve"> </v>
      </c>
      <c r="I424" s="157" t="str">
        <f ca="1">IF(($G424=" ")," ",VLOOKUP($G424,'C10 Entry Sheet'!$A$16:$K$1015,3,FALSE))</f>
        <v xml:space="preserve"> </v>
      </c>
      <c r="J424" s="153" t="str">
        <f ca="1">IF('C10 Entry Sheet'!$BS439="N"," ",CELL("contents",'C10 Entry Sheet'!$A439))</f>
        <v xml:space="preserve"> </v>
      </c>
      <c r="K424" s="158" t="str">
        <f ca="1">IF(($G424=" ")," ",VLOOKUP($G424,'C10 Entry Sheet'!$A$16:$K$1015,8,FALSE))</f>
        <v xml:space="preserve"> </v>
      </c>
      <c r="L424" s="110" t="str">
        <f ca="1">IF(($G424=" ")," ",(VLOOKUP($G424,'C10 Entry Sheet'!$A$16:$K$1015,11,FALSE)*100))</f>
        <v xml:space="preserve"> </v>
      </c>
      <c r="M424" s="159" t="str">
        <f ca="1">IF(($G424=" ")," ",VLOOKUP($G424,'C10 Entry Sheet'!$A$16:$K$1015,6,FALSE))</f>
        <v xml:space="preserve"> </v>
      </c>
      <c r="N424" s="159" t="str">
        <f ca="1">IF(($G424=" ")," ",VLOOKUP($G424,'C10 Entry Sheet'!$A$16:$K$1015,5,FALSE))</f>
        <v xml:space="preserve"> </v>
      </c>
    </row>
    <row r="425" spans="1:14">
      <c r="A425" s="153" t="str">
        <f>IF('C10 Entry Sheet'!$BS440="N"," ","R")</f>
        <v xml:space="preserve"> </v>
      </c>
      <c r="B425" s="153" t="str">
        <f>IF('C10 Entry Sheet'!$BS440="N"," ","00000000")</f>
        <v xml:space="preserve"> </v>
      </c>
      <c r="C425" s="154" t="str">
        <f ca="1">IF('C10 Entry Sheet'!$BS440="N"," ",CELL("contents",'C10 Entry Sheet'!$AH$10))</f>
        <v xml:space="preserve"> </v>
      </c>
      <c r="D425" s="153" t="str">
        <f ca="1">IF('C10 Entry Sheet'!$BS440="N"," ","000"&amp;IF(LEN('C10 Entry Sheet'!$C$5)&lt;=6,"000",REPT("0",3-(LEN('C10 Entry Sheet'!$C$5)-6))&amp;LEFT(CELL("contents",'C10 Entry Sheet'!$C$5),LEN('C10 Entry Sheet'!$C$5)-6)))</f>
        <v xml:space="preserve"> </v>
      </c>
      <c r="E425" s="155" t="str">
        <f ca="1">IF('C10 Entry Sheet'!$BS440="N"," ",IF(LEN('C10 Entry Sheet'!$C$5)&lt;=6,CELL("contents",'C10 Entry Sheet'!$C$5),RIGHT(CELL("contents",'C10 Entry Sheet'!$C$5),6)))</f>
        <v xml:space="preserve"> </v>
      </c>
      <c r="F425" s="153" t="str">
        <f>IF('C10 Entry Sheet'!$BS440="N"," ","0")</f>
        <v xml:space="preserve"> </v>
      </c>
      <c r="G425" s="156" t="str">
        <f ca="1">IF('C10 Entry Sheet'!$BS440="N"," ",CELL("contents",'C10 Entry Sheet'!$A440))</f>
        <v xml:space="preserve"> </v>
      </c>
      <c r="H425" s="157" t="str">
        <f ca="1">IF(($G425=" ")," ",VLOOKUP($G425,'C10 Entry Sheet'!$A$16:$K$1015,2,FALSE))</f>
        <v xml:space="preserve"> </v>
      </c>
      <c r="I425" s="157" t="str">
        <f ca="1">IF(($G425=" ")," ",VLOOKUP($G425,'C10 Entry Sheet'!$A$16:$K$1015,3,FALSE))</f>
        <v xml:space="preserve"> </v>
      </c>
      <c r="J425" s="153" t="str">
        <f ca="1">IF('C10 Entry Sheet'!$BS440="N"," ",CELL("contents",'C10 Entry Sheet'!$A440))</f>
        <v xml:space="preserve"> </v>
      </c>
      <c r="K425" s="158" t="str">
        <f ca="1">IF(($G425=" ")," ",VLOOKUP($G425,'C10 Entry Sheet'!$A$16:$K$1015,8,FALSE))</f>
        <v xml:space="preserve"> </v>
      </c>
      <c r="L425" s="110" t="str">
        <f ca="1">IF(($G425=" ")," ",(VLOOKUP($G425,'C10 Entry Sheet'!$A$16:$K$1015,11,FALSE)*100))</f>
        <v xml:space="preserve"> </v>
      </c>
      <c r="M425" s="159" t="str">
        <f ca="1">IF(($G425=" ")," ",VLOOKUP($G425,'C10 Entry Sheet'!$A$16:$K$1015,6,FALSE))</f>
        <v xml:space="preserve"> </v>
      </c>
      <c r="N425" s="159" t="str">
        <f ca="1">IF(($G425=" ")," ",VLOOKUP($G425,'C10 Entry Sheet'!$A$16:$K$1015,5,FALSE))</f>
        <v xml:space="preserve"> </v>
      </c>
    </row>
    <row r="426" spans="1:14">
      <c r="A426" s="153" t="str">
        <f>IF('C10 Entry Sheet'!$BS441="N"," ","R")</f>
        <v xml:space="preserve"> </v>
      </c>
      <c r="B426" s="153" t="str">
        <f>IF('C10 Entry Sheet'!$BS441="N"," ","00000000")</f>
        <v xml:space="preserve"> </v>
      </c>
      <c r="C426" s="154" t="str">
        <f ca="1">IF('C10 Entry Sheet'!$BS441="N"," ",CELL("contents",'C10 Entry Sheet'!$AH$10))</f>
        <v xml:space="preserve"> </v>
      </c>
      <c r="D426" s="153" t="str">
        <f ca="1">IF('C10 Entry Sheet'!$BS441="N"," ","000"&amp;IF(LEN('C10 Entry Sheet'!$C$5)&lt;=6,"000",REPT("0",3-(LEN('C10 Entry Sheet'!$C$5)-6))&amp;LEFT(CELL("contents",'C10 Entry Sheet'!$C$5),LEN('C10 Entry Sheet'!$C$5)-6)))</f>
        <v xml:space="preserve"> </v>
      </c>
      <c r="E426" s="155" t="str">
        <f ca="1">IF('C10 Entry Sheet'!$BS441="N"," ",IF(LEN('C10 Entry Sheet'!$C$5)&lt;=6,CELL("contents",'C10 Entry Sheet'!$C$5),RIGHT(CELL("contents",'C10 Entry Sheet'!$C$5),6)))</f>
        <v xml:space="preserve"> </v>
      </c>
      <c r="F426" s="153" t="str">
        <f>IF('C10 Entry Sheet'!$BS441="N"," ","0")</f>
        <v xml:space="preserve"> </v>
      </c>
      <c r="G426" s="156" t="str">
        <f ca="1">IF('C10 Entry Sheet'!$BS441="N"," ",CELL("contents",'C10 Entry Sheet'!$A441))</f>
        <v xml:space="preserve"> </v>
      </c>
      <c r="H426" s="157" t="str">
        <f ca="1">IF(($G426=" ")," ",VLOOKUP($G426,'C10 Entry Sheet'!$A$16:$K$1015,2,FALSE))</f>
        <v xml:space="preserve"> </v>
      </c>
      <c r="I426" s="157" t="str">
        <f ca="1">IF(($G426=" ")," ",VLOOKUP($G426,'C10 Entry Sheet'!$A$16:$K$1015,3,FALSE))</f>
        <v xml:space="preserve"> </v>
      </c>
      <c r="J426" s="153" t="str">
        <f ca="1">IF('C10 Entry Sheet'!$BS441="N"," ",CELL("contents",'C10 Entry Sheet'!$A441))</f>
        <v xml:space="preserve"> </v>
      </c>
      <c r="K426" s="158" t="str">
        <f ca="1">IF(($G426=" ")," ",VLOOKUP($G426,'C10 Entry Sheet'!$A$16:$K$1015,8,FALSE))</f>
        <v xml:space="preserve"> </v>
      </c>
      <c r="L426" s="110" t="str">
        <f ca="1">IF(($G426=" ")," ",(VLOOKUP($G426,'C10 Entry Sheet'!$A$16:$K$1015,11,FALSE)*100))</f>
        <v xml:space="preserve"> </v>
      </c>
      <c r="M426" s="159" t="str">
        <f ca="1">IF(($G426=" ")," ",VLOOKUP($G426,'C10 Entry Sheet'!$A$16:$K$1015,6,FALSE))</f>
        <v xml:space="preserve"> </v>
      </c>
      <c r="N426" s="159" t="str">
        <f ca="1">IF(($G426=" ")," ",VLOOKUP($G426,'C10 Entry Sheet'!$A$16:$K$1015,5,FALSE))</f>
        <v xml:space="preserve"> </v>
      </c>
    </row>
    <row r="427" spans="1:14">
      <c r="A427" s="153" t="str">
        <f>IF('C10 Entry Sheet'!$BS442="N"," ","R")</f>
        <v xml:space="preserve"> </v>
      </c>
      <c r="B427" s="153" t="str">
        <f>IF('C10 Entry Sheet'!$BS442="N"," ","00000000")</f>
        <v xml:space="preserve"> </v>
      </c>
      <c r="C427" s="154" t="str">
        <f ca="1">IF('C10 Entry Sheet'!$BS442="N"," ",CELL("contents",'C10 Entry Sheet'!$AH$10))</f>
        <v xml:space="preserve"> </v>
      </c>
      <c r="D427" s="153" t="str">
        <f ca="1">IF('C10 Entry Sheet'!$BS442="N"," ","000"&amp;IF(LEN('C10 Entry Sheet'!$C$5)&lt;=6,"000",REPT("0",3-(LEN('C10 Entry Sheet'!$C$5)-6))&amp;LEFT(CELL("contents",'C10 Entry Sheet'!$C$5),LEN('C10 Entry Sheet'!$C$5)-6)))</f>
        <v xml:space="preserve"> </v>
      </c>
      <c r="E427" s="155" t="str">
        <f ca="1">IF('C10 Entry Sheet'!$BS442="N"," ",IF(LEN('C10 Entry Sheet'!$C$5)&lt;=6,CELL("contents",'C10 Entry Sheet'!$C$5),RIGHT(CELL("contents",'C10 Entry Sheet'!$C$5),6)))</f>
        <v xml:space="preserve"> </v>
      </c>
      <c r="F427" s="153" t="str">
        <f>IF('C10 Entry Sheet'!$BS442="N"," ","0")</f>
        <v xml:space="preserve"> </v>
      </c>
      <c r="G427" s="156" t="str">
        <f ca="1">IF('C10 Entry Sheet'!$BS442="N"," ",CELL("contents",'C10 Entry Sheet'!$A442))</f>
        <v xml:space="preserve"> </v>
      </c>
      <c r="H427" s="157" t="str">
        <f ca="1">IF(($G427=" ")," ",VLOOKUP($G427,'C10 Entry Sheet'!$A$16:$K$1015,2,FALSE))</f>
        <v xml:space="preserve"> </v>
      </c>
      <c r="I427" s="157" t="str">
        <f ca="1">IF(($G427=" ")," ",VLOOKUP($G427,'C10 Entry Sheet'!$A$16:$K$1015,3,FALSE))</f>
        <v xml:space="preserve"> </v>
      </c>
      <c r="J427" s="153" t="str">
        <f ca="1">IF('C10 Entry Sheet'!$BS442="N"," ",CELL("contents",'C10 Entry Sheet'!$A442))</f>
        <v xml:space="preserve"> </v>
      </c>
      <c r="K427" s="158" t="str">
        <f ca="1">IF(($G427=" ")," ",VLOOKUP($G427,'C10 Entry Sheet'!$A$16:$K$1015,8,FALSE))</f>
        <v xml:space="preserve"> </v>
      </c>
      <c r="L427" s="110" t="str">
        <f ca="1">IF(($G427=" ")," ",(VLOOKUP($G427,'C10 Entry Sheet'!$A$16:$K$1015,11,FALSE)*100))</f>
        <v xml:space="preserve"> </v>
      </c>
      <c r="M427" s="159" t="str">
        <f ca="1">IF(($G427=" ")," ",VLOOKUP($G427,'C10 Entry Sheet'!$A$16:$K$1015,6,FALSE))</f>
        <v xml:space="preserve"> </v>
      </c>
      <c r="N427" s="159" t="str">
        <f ca="1">IF(($G427=" ")," ",VLOOKUP($G427,'C10 Entry Sheet'!$A$16:$K$1015,5,FALSE))</f>
        <v xml:space="preserve"> </v>
      </c>
    </row>
    <row r="428" spans="1:14">
      <c r="A428" s="153" t="str">
        <f>IF('C10 Entry Sheet'!$BS443="N"," ","R")</f>
        <v xml:space="preserve"> </v>
      </c>
      <c r="B428" s="153" t="str">
        <f>IF('C10 Entry Sheet'!$BS443="N"," ","00000000")</f>
        <v xml:space="preserve"> </v>
      </c>
      <c r="C428" s="154" t="str">
        <f ca="1">IF('C10 Entry Sheet'!$BS443="N"," ",CELL("contents",'C10 Entry Sheet'!$AH$10))</f>
        <v xml:space="preserve"> </v>
      </c>
      <c r="D428" s="153" t="str">
        <f ca="1">IF('C10 Entry Sheet'!$BS443="N"," ","000"&amp;IF(LEN('C10 Entry Sheet'!$C$5)&lt;=6,"000",REPT("0",3-(LEN('C10 Entry Sheet'!$C$5)-6))&amp;LEFT(CELL("contents",'C10 Entry Sheet'!$C$5),LEN('C10 Entry Sheet'!$C$5)-6)))</f>
        <v xml:space="preserve"> </v>
      </c>
      <c r="E428" s="155" t="str">
        <f ca="1">IF('C10 Entry Sheet'!$BS443="N"," ",IF(LEN('C10 Entry Sheet'!$C$5)&lt;=6,CELL("contents",'C10 Entry Sheet'!$C$5),RIGHT(CELL("contents",'C10 Entry Sheet'!$C$5),6)))</f>
        <v xml:space="preserve"> </v>
      </c>
      <c r="F428" s="153" t="str">
        <f>IF('C10 Entry Sheet'!$BS443="N"," ","0")</f>
        <v xml:space="preserve"> </v>
      </c>
      <c r="G428" s="156" t="str">
        <f ca="1">IF('C10 Entry Sheet'!$BS443="N"," ",CELL("contents",'C10 Entry Sheet'!$A443))</f>
        <v xml:space="preserve"> </v>
      </c>
      <c r="H428" s="157" t="str">
        <f ca="1">IF(($G428=" ")," ",VLOOKUP($G428,'C10 Entry Sheet'!$A$16:$K$1015,2,FALSE))</f>
        <v xml:space="preserve"> </v>
      </c>
      <c r="I428" s="157" t="str">
        <f ca="1">IF(($G428=" ")," ",VLOOKUP($G428,'C10 Entry Sheet'!$A$16:$K$1015,3,FALSE))</f>
        <v xml:space="preserve"> </v>
      </c>
      <c r="J428" s="153" t="str">
        <f ca="1">IF('C10 Entry Sheet'!$BS443="N"," ",CELL("contents",'C10 Entry Sheet'!$A443))</f>
        <v xml:space="preserve"> </v>
      </c>
      <c r="K428" s="158" t="str">
        <f ca="1">IF(($G428=" ")," ",VLOOKUP($G428,'C10 Entry Sheet'!$A$16:$K$1015,8,FALSE))</f>
        <v xml:space="preserve"> </v>
      </c>
      <c r="L428" s="110" t="str">
        <f ca="1">IF(($G428=" ")," ",(VLOOKUP($G428,'C10 Entry Sheet'!$A$16:$K$1015,11,FALSE)*100))</f>
        <v xml:space="preserve"> </v>
      </c>
      <c r="M428" s="159" t="str">
        <f ca="1">IF(($G428=" ")," ",VLOOKUP($G428,'C10 Entry Sheet'!$A$16:$K$1015,6,FALSE))</f>
        <v xml:space="preserve"> </v>
      </c>
      <c r="N428" s="159" t="str">
        <f ca="1">IF(($G428=" ")," ",VLOOKUP($G428,'C10 Entry Sheet'!$A$16:$K$1015,5,FALSE))</f>
        <v xml:space="preserve"> </v>
      </c>
    </row>
    <row r="429" spans="1:14">
      <c r="A429" s="153" t="str">
        <f>IF('C10 Entry Sheet'!$BS444="N"," ","R")</f>
        <v xml:space="preserve"> </v>
      </c>
      <c r="B429" s="153" t="str">
        <f>IF('C10 Entry Sheet'!$BS444="N"," ","00000000")</f>
        <v xml:space="preserve"> </v>
      </c>
      <c r="C429" s="154" t="str">
        <f ca="1">IF('C10 Entry Sheet'!$BS444="N"," ",CELL("contents",'C10 Entry Sheet'!$AH$10))</f>
        <v xml:space="preserve"> </v>
      </c>
      <c r="D429" s="153" t="str">
        <f ca="1">IF('C10 Entry Sheet'!$BS444="N"," ","000"&amp;IF(LEN('C10 Entry Sheet'!$C$5)&lt;=6,"000",REPT("0",3-(LEN('C10 Entry Sheet'!$C$5)-6))&amp;LEFT(CELL("contents",'C10 Entry Sheet'!$C$5),LEN('C10 Entry Sheet'!$C$5)-6)))</f>
        <v xml:space="preserve"> </v>
      </c>
      <c r="E429" s="155" t="str">
        <f ca="1">IF('C10 Entry Sheet'!$BS444="N"," ",IF(LEN('C10 Entry Sheet'!$C$5)&lt;=6,CELL("contents",'C10 Entry Sheet'!$C$5),RIGHT(CELL("contents",'C10 Entry Sheet'!$C$5),6)))</f>
        <v xml:space="preserve"> </v>
      </c>
      <c r="F429" s="153" t="str">
        <f>IF('C10 Entry Sheet'!$BS444="N"," ","0")</f>
        <v xml:space="preserve"> </v>
      </c>
      <c r="G429" s="156" t="str">
        <f ca="1">IF('C10 Entry Sheet'!$BS444="N"," ",CELL("contents",'C10 Entry Sheet'!$A444))</f>
        <v xml:space="preserve"> </v>
      </c>
      <c r="H429" s="157" t="str">
        <f ca="1">IF(($G429=" ")," ",VLOOKUP($G429,'C10 Entry Sheet'!$A$16:$K$1015,2,FALSE))</f>
        <v xml:space="preserve"> </v>
      </c>
      <c r="I429" s="157" t="str">
        <f ca="1">IF(($G429=" ")," ",VLOOKUP($G429,'C10 Entry Sheet'!$A$16:$K$1015,3,FALSE))</f>
        <v xml:space="preserve"> </v>
      </c>
      <c r="J429" s="153" t="str">
        <f ca="1">IF('C10 Entry Sheet'!$BS444="N"," ",CELL("contents",'C10 Entry Sheet'!$A444))</f>
        <v xml:space="preserve"> </v>
      </c>
      <c r="K429" s="158" t="str">
        <f ca="1">IF(($G429=" ")," ",VLOOKUP($G429,'C10 Entry Sheet'!$A$16:$K$1015,8,FALSE))</f>
        <v xml:space="preserve"> </v>
      </c>
      <c r="L429" s="110" t="str">
        <f ca="1">IF(($G429=" ")," ",(VLOOKUP($G429,'C10 Entry Sheet'!$A$16:$K$1015,11,FALSE)*100))</f>
        <v xml:space="preserve"> </v>
      </c>
      <c r="M429" s="159" t="str">
        <f ca="1">IF(($G429=" ")," ",VLOOKUP($G429,'C10 Entry Sheet'!$A$16:$K$1015,6,FALSE))</f>
        <v xml:space="preserve"> </v>
      </c>
      <c r="N429" s="159" t="str">
        <f ca="1">IF(($G429=" ")," ",VLOOKUP($G429,'C10 Entry Sheet'!$A$16:$K$1015,5,FALSE))</f>
        <v xml:space="preserve"> </v>
      </c>
    </row>
    <row r="430" spans="1:14">
      <c r="A430" s="153" t="str">
        <f>IF('C10 Entry Sheet'!$BS445="N"," ","R")</f>
        <v xml:space="preserve"> </v>
      </c>
      <c r="B430" s="153" t="str">
        <f>IF('C10 Entry Sheet'!$BS445="N"," ","00000000")</f>
        <v xml:space="preserve"> </v>
      </c>
      <c r="C430" s="154" t="str">
        <f ca="1">IF('C10 Entry Sheet'!$BS445="N"," ",CELL("contents",'C10 Entry Sheet'!$AH$10))</f>
        <v xml:space="preserve"> </v>
      </c>
      <c r="D430" s="153" t="str">
        <f ca="1">IF('C10 Entry Sheet'!$BS445="N"," ","000"&amp;IF(LEN('C10 Entry Sheet'!$C$5)&lt;=6,"000",REPT("0",3-(LEN('C10 Entry Sheet'!$C$5)-6))&amp;LEFT(CELL("contents",'C10 Entry Sheet'!$C$5),LEN('C10 Entry Sheet'!$C$5)-6)))</f>
        <v xml:space="preserve"> </v>
      </c>
      <c r="E430" s="155" t="str">
        <f ca="1">IF('C10 Entry Sheet'!$BS445="N"," ",IF(LEN('C10 Entry Sheet'!$C$5)&lt;=6,CELL("contents",'C10 Entry Sheet'!$C$5),RIGHT(CELL("contents",'C10 Entry Sheet'!$C$5),6)))</f>
        <v xml:space="preserve"> </v>
      </c>
      <c r="F430" s="153" t="str">
        <f>IF('C10 Entry Sheet'!$BS445="N"," ","0")</f>
        <v xml:space="preserve"> </v>
      </c>
      <c r="G430" s="156" t="str">
        <f ca="1">IF('C10 Entry Sheet'!$BS445="N"," ",CELL("contents",'C10 Entry Sheet'!$A445))</f>
        <v xml:space="preserve"> </v>
      </c>
      <c r="H430" s="157" t="str">
        <f ca="1">IF(($G430=" ")," ",VLOOKUP($G430,'C10 Entry Sheet'!$A$16:$K$1015,2,FALSE))</f>
        <v xml:space="preserve"> </v>
      </c>
      <c r="I430" s="157" t="str">
        <f ca="1">IF(($G430=" ")," ",VLOOKUP($G430,'C10 Entry Sheet'!$A$16:$K$1015,3,FALSE))</f>
        <v xml:space="preserve"> </v>
      </c>
      <c r="J430" s="153" t="str">
        <f ca="1">IF('C10 Entry Sheet'!$BS445="N"," ",CELL("contents",'C10 Entry Sheet'!$A445))</f>
        <v xml:space="preserve"> </v>
      </c>
      <c r="K430" s="158" t="str">
        <f ca="1">IF(($G430=" ")," ",VLOOKUP($G430,'C10 Entry Sheet'!$A$16:$K$1015,8,FALSE))</f>
        <v xml:space="preserve"> </v>
      </c>
      <c r="L430" s="110" t="str">
        <f ca="1">IF(($G430=" ")," ",(VLOOKUP($G430,'C10 Entry Sheet'!$A$16:$K$1015,11,FALSE)*100))</f>
        <v xml:space="preserve"> </v>
      </c>
      <c r="M430" s="159" t="str">
        <f ca="1">IF(($G430=" ")," ",VLOOKUP($G430,'C10 Entry Sheet'!$A$16:$K$1015,6,FALSE))</f>
        <v xml:space="preserve"> </v>
      </c>
      <c r="N430" s="159" t="str">
        <f ca="1">IF(($G430=" ")," ",VLOOKUP($G430,'C10 Entry Sheet'!$A$16:$K$1015,5,FALSE))</f>
        <v xml:space="preserve"> </v>
      </c>
    </row>
    <row r="431" spans="1:14">
      <c r="A431" s="153" t="str">
        <f>IF('C10 Entry Sheet'!$BS446="N"," ","R")</f>
        <v xml:space="preserve"> </v>
      </c>
      <c r="B431" s="153" t="str">
        <f>IF('C10 Entry Sheet'!$BS446="N"," ","00000000")</f>
        <v xml:space="preserve"> </v>
      </c>
      <c r="C431" s="154" t="str">
        <f ca="1">IF('C10 Entry Sheet'!$BS446="N"," ",CELL("contents",'C10 Entry Sheet'!$AH$10))</f>
        <v xml:space="preserve"> </v>
      </c>
      <c r="D431" s="153" t="str">
        <f ca="1">IF('C10 Entry Sheet'!$BS446="N"," ","000"&amp;IF(LEN('C10 Entry Sheet'!$C$5)&lt;=6,"000",REPT("0",3-(LEN('C10 Entry Sheet'!$C$5)-6))&amp;LEFT(CELL("contents",'C10 Entry Sheet'!$C$5),LEN('C10 Entry Sheet'!$C$5)-6)))</f>
        <v xml:space="preserve"> </v>
      </c>
      <c r="E431" s="155" t="str">
        <f ca="1">IF('C10 Entry Sheet'!$BS446="N"," ",IF(LEN('C10 Entry Sheet'!$C$5)&lt;=6,CELL("contents",'C10 Entry Sheet'!$C$5),RIGHT(CELL("contents",'C10 Entry Sheet'!$C$5),6)))</f>
        <v xml:space="preserve"> </v>
      </c>
      <c r="F431" s="153" t="str">
        <f>IF('C10 Entry Sheet'!$BS446="N"," ","0")</f>
        <v xml:space="preserve"> </v>
      </c>
      <c r="G431" s="156" t="str">
        <f ca="1">IF('C10 Entry Sheet'!$BS446="N"," ",CELL("contents",'C10 Entry Sheet'!$A446))</f>
        <v xml:space="preserve"> </v>
      </c>
      <c r="H431" s="157" t="str">
        <f ca="1">IF(($G431=" ")," ",VLOOKUP($G431,'C10 Entry Sheet'!$A$16:$K$1015,2,FALSE))</f>
        <v xml:space="preserve"> </v>
      </c>
      <c r="I431" s="157" t="str">
        <f ca="1">IF(($G431=" ")," ",VLOOKUP($G431,'C10 Entry Sheet'!$A$16:$K$1015,3,FALSE))</f>
        <v xml:space="preserve"> </v>
      </c>
      <c r="J431" s="153" t="str">
        <f ca="1">IF('C10 Entry Sheet'!$BS446="N"," ",CELL("contents",'C10 Entry Sheet'!$A446))</f>
        <v xml:space="preserve"> </v>
      </c>
      <c r="K431" s="158" t="str">
        <f ca="1">IF(($G431=" ")," ",VLOOKUP($G431,'C10 Entry Sheet'!$A$16:$K$1015,8,FALSE))</f>
        <v xml:space="preserve"> </v>
      </c>
      <c r="L431" s="110" t="str">
        <f ca="1">IF(($G431=" ")," ",(VLOOKUP($G431,'C10 Entry Sheet'!$A$16:$K$1015,11,FALSE)*100))</f>
        <v xml:space="preserve"> </v>
      </c>
      <c r="M431" s="159" t="str">
        <f ca="1">IF(($G431=" ")," ",VLOOKUP($G431,'C10 Entry Sheet'!$A$16:$K$1015,6,FALSE))</f>
        <v xml:space="preserve"> </v>
      </c>
      <c r="N431" s="159" t="str">
        <f ca="1">IF(($G431=" ")," ",VLOOKUP($G431,'C10 Entry Sheet'!$A$16:$K$1015,5,FALSE))</f>
        <v xml:space="preserve"> </v>
      </c>
    </row>
    <row r="432" spans="1:14">
      <c r="A432" s="153" t="str">
        <f>IF('C10 Entry Sheet'!$BS447="N"," ","R")</f>
        <v xml:space="preserve"> </v>
      </c>
      <c r="B432" s="153" t="str">
        <f>IF('C10 Entry Sheet'!$BS447="N"," ","00000000")</f>
        <v xml:space="preserve"> </v>
      </c>
      <c r="C432" s="154" t="str">
        <f ca="1">IF('C10 Entry Sheet'!$BS447="N"," ",CELL("contents",'C10 Entry Sheet'!$AH$10))</f>
        <v xml:space="preserve"> </v>
      </c>
      <c r="D432" s="153" t="str">
        <f ca="1">IF('C10 Entry Sheet'!$BS447="N"," ","000"&amp;IF(LEN('C10 Entry Sheet'!$C$5)&lt;=6,"000",REPT("0",3-(LEN('C10 Entry Sheet'!$C$5)-6))&amp;LEFT(CELL("contents",'C10 Entry Sheet'!$C$5),LEN('C10 Entry Sheet'!$C$5)-6)))</f>
        <v xml:space="preserve"> </v>
      </c>
      <c r="E432" s="155" t="str">
        <f ca="1">IF('C10 Entry Sheet'!$BS447="N"," ",IF(LEN('C10 Entry Sheet'!$C$5)&lt;=6,CELL("contents",'C10 Entry Sheet'!$C$5),RIGHT(CELL("contents",'C10 Entry Sheet'!$C$5),6)))</f>
        <v xml:space="preserve"> </v>
      </c>
      <c r="F432" s="153" t="str">
        <f>IF('C10 Entry Sheet'!$BS447="N"," ","0")</f>
        <v xml:space="preserve"> </v>
      </c>
      <c r="G432" s="156" t="str">
        <f ca="1">IF('C10 Entry Sheet'!$BS447="N"," ",CELL("contents",'C10 Entry Sheet'!$A447))</f>
        <v xml:space="preserve"> </v>
      </c>
      <c r="H432" s="157" t="str">
        <f ca="1">IF(($G432=" ")," ",VLOOKUP($G432,'C10 Entry Sheet'!$A$16:$K$1015,2,FALSE))</f>
        <v xml:space="preserve"> </v>
      </c>
      <c r="I432" s="157" t="str">
        <f ca="1">IF(($G432=" ")," ",VLOOKUP($G432,'C10 Entry Sheet'!$A$16:$K$1015,3,FALSE))</f>
        <v xml:space="preserve"> </v>
      </c>
      <c r="J432" s="153" t="str">
        <f ca="1">IF('C10 Entry Sheet'!$BS447="N"," ",CELL("contents",'C10 Entry Sheet'!$A447))</f>
        <v xml:space="preserve"> </v>
      </c>
      <c r="K432" s="158" t="str">
        <f ca="1">IF(($G432=" ")," ",VLOOKUP($G432,'C10 Entry Sheet'!$A$16:$K$1015,8,FALSE))</f>
        <v xml:space="preserve"> </v>
      </c>
      <c r="L432" s="110" t="str">
        <f ca="1">IF(($G432=" ")," ",(VLOOKUP($G432,'C10 Entry Sheet'!$A$16:$K$1015,11,FALSE)*100))</f>
        <v xml:space="preserve"> </v>
      </c>
      <c r="M432" s="159" t="str">
        <f ca="1">IF(($G432=" ")," ",VLOOKUP($G432,'C10 Entry Sheet'!$A$16:$K$1015,6,FALSE))</f>
        <v xml:space="preserve"> </v>
      </c>
      <c r="N432" s="159" t="str">
        <f ca="1">IF(($G432=" ")," ",VLOOKUP($G432,'C10 Entry Sheet'!$A$16:$K$1015,5,FALSE))</f>
        <v xml:space="preserve"> </v>
      </c>
    </row>
    <row r="433" spans="1:14">
      <c r="A433" s="153" t="str">
        <f>IF('C10 Entry Sheet'!$BS448="N"," ","R")</f>
        <v xml:space="preserve"> </v>
      </c>
      <c r="B433" s="153" t="str">
        <f>IF('C10 Entry Sheet'!$BS448="N"," ","00000000")</f>
        <v xml:space="preserve"> </v>
      </c>
      <c r="C433" s="154" t="str">
        <f ca="1">IF('C10 Entry Sheet'!$BS448="N"," ",CELL("contents",'C10 Entry Sheet'!$AH$10))</f>
        <v xml:space="preserve"> </v>
      </c>
      <c r="D433" s="153" t="str">
        <f ca="1">IF('C10 Entry Sheet'!$BS448="N"," ","000"&amp;IF(LEN('C10 Entry Sheet'!$C$5)&lt;=6,"000",REPT("0",3-(LEN('C10 Entry Sheet'!$C$5)-6))&amp;LEFT(CELL("contents",'C10 Entry Sheet'!$C$5),LEN('C10 Entry Sheet'!$C$5)-6)))</f>
        <v xml:space="preserve"> </v>
      </c>
      <c r="E433" s="155" t="str">
        <f ca="1">IF('C10 Entry Sheet'!$BS448="N"," ",IF(LEN('C10 Entry Sheet'!$C$5)&lt;=6,CELL("contents",'C10 Entry Sheet'!$C$5),RIGHT(CELL("contents",'C10 Entry Sheet'!$C$5),6)))</f>
        <v xml:space="preserve"> </v>
      </c>
      <c r="F433" s="153" t="str">
        <f>IF('C10 Entry Sheet'!$BS448="N"," ","0")</f>
        <v xml:space="preserve"> </v>
      </c>
      <c r="G433" s="156" t="str">
        <f ca="1">IF('C10 Entry Sheet'!$BS448="N"," ",CELL("contents",'C10 Entry Sheet'!$A448))</f>
        <v xml:space="preserve"> </v>
      </c>
      <c r="H433" s="157" t="str">
        <f ca="1">IF(($G433=" ")," ",VLOOKUP($G433,'C10 Entry Sheet'!$A$16:$K$1015,2,FALSE))</f>
        <v xml:space="preserve"> </v>
      </c>
      <c r="I433" s="157" t="str">
        <f ca="1">IF(($G433=" ")," ",VLOOKUP($G433,'C10 Entry Sheet'!$A$16:$K$1015,3,FALSE))</f>
        <v xml:space="preserve"> </v>
      </c>
      <c r="J433" s="153" t="str">
        <f ca="1">IF('C10 Entry Sheet'!$BS448="N"," ",CELL("contents",'C10 Entry Sheet'!$A448))</f>
        <v xml:space="preserve"> </v>
      </c>
      <c r="K433" s="158" t="str">
        <f ca="1">IF(($G433=" ")," ",VLOOKUP($G433,'C10 Entry Sheet'!$A$16:$K$1015,8,FALSE))</f>
        <v xml:space="preserve"> </v>
      </c>
      <c r="L433" s="110" t="str">
        <f ca="1">IF(($G433=" ")," ",(VLOOKUP($G433,'C10 Entry Sheet'!$A$16:$K$1015,11,FALSE)*100))</f>
        <v xml:space="preserve"> </v>
      </c>
      <c r="M433" s="159" t="str">
        <f ca="1">IF(($G433=" ")," ",VLOOKUP($G433,'C10 Entry Sheet'!$A$16:$K$1015,6,FALSE))</f>
        <v xml:space="preserve"> </v>
      </c>
      <c r="N433" s="159" t="str">
        <f ca="1">IF(($G433=" ")," ",VLOOKUP($G433,'C10 Entry Sheet'!$A$16:$K$1015,5,FALSE))</f>
        <v xml:space="preserve"> </v>
      </c>
    </row>
    <row r="434" spans="1:14">
      <c r="A434" s="153" t="str">
        <f>IF('C10 Entry Sheet'!$BS449="N"," ","R")</f>
        <v xml:space="preserve"> </v>
      </c>
      <c r="B434" s="153" t="str">
        <f>IF('C10 Entry Sheet'!$BS449="N"," ","00000000")</f>
        <v xml:space="preserve"> </v>
      </c>
      <c r="C434" s="154" t="str">
        <f ca="1">IF('C10 Entry Sheet'!$BS449="N"," ",CELL("contents",'C10 Entry Sheet'!$AH$10))</f>
        <v xml:space="preserve"> </v>
      </c>
      <c r="D434" s="153" t="str">
        <f ca="1">IF('C10 Entry Sheet'!$BS449="N"," ","000"&amp;IF(LEN('C10 Entry Sheet'!$C$5)&lt;=6,"000",REPT("0",3-(LEN('C10 Entry Sheet'!$C$5)-6))&amp;LEFT(CELL("contents",'C10 Entry Sheet'!$C$5),LEN('C10 Entry Sheet'!$C$5)-6)))</f>
        <v xml:space="preserve"> </v>
      </c>
      <c r="E434" s="155" t="str">
        <f ca="1">IF('C10 Entry Sheet'!$BS449="N"," ",IF(LEN('C10 Entry Sheet'!$C$5)&lt;=6,CELL("contents",'C10 Entry Sheet'!$C$5),RIGHT(CELL("contents",'C10 Entry Sheet'!$C$5),6)))</f>
        <v xml:space="preserve"> </v>
      </c>
      <c r="F434" s="153" t="str">
        <f>IF('C10 Entry Sheet'!$BS449="N"," ","0")</f>
        <v xml:space="preserve"> </v>
      </c>
      <c r="G434" s="156" t="str">
        <f ca="1">IF('C10 Entry Sheet'!$BS449="N"," ",CELL("contents",'C10 Entry Sheet'!$A449))</f>
        <v xml:space="preserve"> </v>
      </c>
      <c r="H434" s="157" t="str">
        <f ca="1">IF(($G434=" ")," ",VLOOKUP($G434,'C10 Entry Sheet'!$A$16:$K$1015,2,FALSE))</f>
        <v xml:space="preserve"> </v>
      </c>
      <c r="I434" s="157" t="str">
        <f ca="1">IF(($G434=" ")," ",VLOOKUP($G434,'C10 Entry Sheet'!$A$16:$K$1015,3,FALSE))</f>
        <v xml:space="preserve"> </v>
      </c>
      <c r="J434" s="153" t="str">
        <f ca="1">IF('C10 Entry Sheet'!$BS449="N"," ",CELL("contents",'C10 Entry Sheet'!$A449))</f>
        <v xml:space="preserve"> </v>
      </c>
      <c r="K434" s="158" t="str">
        <f ca="1">IF(($G434=" ")," ",VLOOKUP($G434,'C10 Entry Sheet'!$A$16:$K$1015,8,FALSE))</f>
        <v xml:space="preserve"> </v>
      </c>
      <c r="L434" s="110" t="str">
        <f ca="1">IF(($G434=" ")," ",(VLOOKUP($G434,'C10 Entry Sheet'!$A$16:$K$1015,11,FALSE)*100))</f>
        <v xml:space="preserve"> </v>
      </c>
      <c r="M434" s="159" t="str">
        <f ca="1">IF(($G434=" ")," ",VLOOKUP($G434,'C10 Entry Sheet'!$A$16:$K$1015,6,FALSE))</f>
        <v xml:space="preserve"> </v>
      </c>
      <c r="N434" s="159" t="str">
        <f ca="1">IF(($G434=" ")," ",VLOOKUP($G434,'C10 Entry Sheet'!$A$16:$K$1015,5,FALSE))</f>
        <v xml:space="preserve"> </v>
      </c>
    </row>
    <row r="435" spans="1:14">
      <c r="A435" s="153" t="str">
        <f>IF('C10 Entry Sheet'!$BS450="N"," ","R")</f>
        <v xml:space="preserve"> </v>
      </c>
      <c r="B435" s="153" t="str">
        <f>IF('C10 Entry Sheet'!$BS450="N"," ","00000000")</f>
        <v xml:space="preserve"> </v>
      </c>
      <c r="C435" s="154" t="str">
        <f ca="1">IF('C10 Entry Sheet'!$BS450="N"," ",CELL("contents",'C10 Entry Sheet'!$AH$10))</f>
        <v xml:space="preserve"> </v>
      </c>
      <c r="D435" s="153" t="str">
        <f ca="1">IF('C10 Entry Sheet'!$BS450="N"," ","000"&amp;IF(LEN('C10 Entry Sheet'!$C$5)&lt;=6,"000",REPT("0",3-(LEN('C10 Entry Sheet'!$C$5)-6))&amp;LEFT(CELL("contents",'C10 Entry Sheet'!$C$5),LEN('C10 Entry Sheet'!$C$5)-6)))</f>
        <v xml:space="preserve"> </v>
      </c>
      <c r="E435" s="155" t="str">
        <f ca="1">IF('C10 Entry Sheet'!$BS450="N"," ",IF(LEN('C10 Entry Sheet'!$C$5)&lt;=6,CELL("contents",'C10 Entry Sheet'!$C$5),RIGHT(CELL("contents",'C10 Entry Sheet'!$C$5),6)))</f>
        <v xml:space="preserve"> </v>
      </c>
      <c r="F435" s="153" t="str">
        <f>IF('C10 Entry Sheet'!$BS450="N"," ","0")</f>
        <v xml:space="preserve"> </v>
      </c>
      <c r="G435" s="156" t="str">
        <f ca="1">IF('C10 Entry Sheet'!$BS450="N"," ",CELL("contents",'C10 Entry Sheet'!$A450))</f>
        <v xml:space="preserve"> </v>
      </c>
      <c r="H435" s="157" t="str">
        <f ca="1">IF(($G435=" ")," ",VLOOKUP($G435,'C10 Entry Sheet'!$A$16:$K$1015,2,FALSE))</f>
        <v xml:space="preserve"> </v>
      </c>
      <c r="I435" s="157" t="str">
        <f ca="1">IF(($G435=" ")," ",VLOOKUP($G435,'C10 Entry Sheet'!$A$16:$K$1015,3,FALSE))</f>
        <v xml:space="preserve"> </v>
      </c>
      <c r="J435" s="153" t="str">
        <f ca="1">IF('C10 Entry Sheet'!$BS450="N"," ",CELL("contents",'C10 Entry Sheet'!$A450))</f>
        <v xml:space="preserve"> </v>
      </c>
      <c r="K435" s="158" t="str">
        <f ca="1">IF(($G435=" ")," ",VLOOKUP($G435,'C10 Entry Sheet'!$A$16:$K$1015,8,FALSE))</f>
        <v xml:space="preserve"> </v>
      </c>
      <c r="L435" s="110" t="str">
        <f ca="1">IF(($G435=" ")," ",(VLOOKUP($G435,'C10 Entry Sheet'!$A$16:$K$1015,11,FALSE)*100))</f>
        <v xml:space="preserve"> </v>
      </c>
      <c r="M435" s="159" t="str">
        <f ca="1">IF(($G435=" ")," ",VLOOKUP($G435,'C10 Entry Sheet'!$A$16:$K$1015,6,FALSE))</f>
        <v xml:space="preserve"> </v>
      </c>
      <c r="N435" s="159" t="str">
        <f ca="1">IF(($G435=" ")," ",VLOOKUP($G435,'C10 Entry Sheet'!$A$16:$K$1015,5,FALSE))</f>
        <v xml:space="preserve"> </v>
      </c>
    </row>
    <row r="436" spans="1:14">
      <c r="A436" s="153" t="str">
        <f>IF('C10 Entry Sheet'!$BS451="N"," ","R")</f>
        <v xml:space="preserve"> </v>
      </c>
      <c r="B436" s="153" t="str">
        <f>IF('C10 Entry Sheet'!$BS451="N"," ","00000000")</f>
        <v xml:space="preserve"> </v>
      </c>
      <c r="C436" s="154" t="str">
        <f ca="1">IF('C10 Entry Sheet'!$BS451="N"," ",CELL("contents",'C10 Entry Sheet'!$AH$10))</f>
        <v xml:space="preserve"> </v>
      </c>
      <c r="D436" s="153" t="str">
        <f ca="1">IF('C10 Entry Sheet'!$BS451="N"," ","000"&amp;IF(LEN('C10 Entry Sheet'!$C$5)&lt;=6,"000",REPT("0",3-(LEN('C10 Entry Sheet'!$C$5)-6))&amp;LEFT(CELL("contents",'C10 Entry Sheet'!$C$5),LEN('C10 Entry Sheet'!$C$5)-6)))</f>
        <v xml:space="preserve"> </v>
      </c>
      <c r="E436" s="155" t="str">
        <f ca="1">IF('C10 Entry Sheet'!$BS451="N"," ",IF(LEN('C10 Entry Sheet'!$C$5)&lt;=6,CELL("contents",'C10 Entry Sheet'!$C$5),RIGHT(CELL("contents",'C10 Entry Sheet'!$C$5),6)))</f>
        <v xml:space="preserve"> </v>
      </c>
      <c r="F436" s="153" t="str">
        <f>IF('C10 Entry Sheet'!$BS451="N"," ","0")</f>
        <v xml:space="preserve"> </v>
      </c>
      <c r="G436" s="156" t="str">
        <f ca="1">IF('C10 Entry Sheet'!$BS451="N"," ",CELL("contents",'C10 Entry Sheet'!$A451))</f>
        <v xml:space="preserve"> </v>
      </c>
      <c r="H436" s="157" t="str">
        <f ca="1">IF(($G436=" ")," ",VLOOKUP($G436,'C10 Entry Sheet'!$A$16:$K$1015,2,FALSE))</f>
        <v xml:space="preserve"> </v>
      </c>
      <c r="I436" s="157" t="str">
        <f ca="1">IF(($G436=" ")," ",VLOOKUP($G436,'C10 Entry Sheet'!$A$16:$K$1015,3,FALSE))</f>
        <v xml:space="preserve"> </v>
      </c>
      <c r="J436" s="153" t="str">
        <f ca="1">IF('C10 Entry Sheet'!$BS451="N"," ",CELL("contents",'C10 Entry Sheet'!$A451))</f>
        <v xml:space="preserve"> </v>
      </c>
      <c r="K436" s="158" t="str">
        <f ca="1">IF(($G436=" ")," ",VLOOKUP($G436,'C10 Entry Sheet'!$A$16:$K$1015,8,FALSE))</f>
        <v xml:space="preserve"> </v>
      </c>
      <c r="L436" s="110" t="str">
        <f ca="1">IF(($G436=" ")," ",(VLOOKUP($G436,'C10 Entry Sheet'!$A$16:$K$1015,11,FALSE)*100))</f>
        <v xml:space="preserve"> </v>
      </c>
      <c r="M436" s="159" t="str">
        <f ca="1">IF(($G436=" ")," ",VLOOKUP($G436,'C10 Entry Sheet'!$A$16:$K$1015,6,FALSE))</f>
        <v xml:space="preserve"> </v>
      </c>
      <c r="N436" s="159" t="str">
        <f ca="1">IF(($G436=" ")," ",VLOOKUP($G436,'C10 Entry Sheet'!$A$16:$K$1015,5,FALSE))</f>
        <v xml:space="preserve"> </v>
      </c>
    </row>
    <row r="437" spans="1:14">
      <c r="A437" s="153" t="str">
        <f>IF('C10 Entry Sheet'!$BS452="N"," ","R")</f>
        <v xml:space="preserve"> </v>
      </c>
      <c r="B437" s="153" t="str">
        <f>IF('C10 Entry Sheet'!$BS452="N"," ","00000000")</f>
        <v xml:space="preserve"> </v>
      </c>
      <c r="C437" s="154" t="str">
        <f ca="1">IF('C10 Entry Sheet'!$BS452="N"," ",CELL("contents",'C10 Entry Sheet'!$AH$10))</f>
        <v xml:space="preserve"> </v>
      </c>
      <c r="D437" s="153" t="str">
        <f ca="1">IF('C10 Entry Sheet'!$BS452="N"," ","000"&amp;IF(LEN('C10 Entry Sheet'!$C$5)&lt;=6,"000",REPT("0",3-(LEN('C10 Entry Sheet'!$C$5)-6))&amp;LEFT(CELL("contents",'C10 Entry Sheet'!$C$5),LEN('C10 Entry Sheet'!$C$5)-6)))</f>
        <v xml:space="preserve"> </v>
      </c>
      <c r="E437" s="155" t="str">
        <f ca="1">IF('C10 Entry Sheet'!$BS452="N"," ",IF(LEN('C10 Entry Sheet'!$C$5)&lt;=6,CELL("contents",'C10 Entry Sheet'!$C$5),RIGHT(CELL("contents",'C10 Entry Sheet'!$C$5),6)))</f>
        <v xml:space="preserve"> </v>
      </c>
      <c r="F437" s="153" t="str">
        <f>IF('C10 Entry Sheet'!$BS452="N"," ","0")</f>
        <v xml:space="preserve"> </v>
      </c>
      <c r="G437" s="156" t="str">
        <f ca="1">IF('C10 Entry Sheet'!$BS452="N"," ",CELL("contents",'C10 Entry Sheet'!$A452))</f>
        <v xml:space="preserve"> </v>
      </c>
      <c r="H437" s="157" t="str">
        <f ca="1">IF(($G437=" ")," ",VLOOKUP($G437,'C10 Entry Sheet'!$A$16:$K$1015,2,FALSE))</f>
        <v xml:space="preserve"> </v>
      </c>
      <c r="I437" s="157" t="str">
        <f ca="1">IF(($G437=" ")," ",VLOOKUP($G437,'C10 Entry Sheet'!$A$16:$K$1015,3,FALSE))</f>
        <v xml:space="preserve"> </v>
      </c>
      <c r="J437" s="153" t="str">
        <f ca="1">IF('C10 Entry Sheet'!$BS452="N"," ",CELL("contents",'C10 Entry Sheet'!$A452))</f>
        <v xml:space="preserve"> </v>
      </c>
      <c r="K437" s="158" t="str">
        <f ca="1">IF(($G437=" ")," ",VLOOKUP($G437,'C10 Entry Sheet'!$A$16:$K$1015,8,FALSE))</f>
        <v xml:space="preserve"> </v>
      </c>
      <c r="L437" s="110" t="str">
        <f ca="1">IF(($G437=" ")," ",(VLOOKUP($G437,'C10 Entry Sheet'!$A$16:$K$1015,11,FALSE)*100))</f>
        <v xml:space="preserve"> </v>
      </c>
      <c r="M437" s="159" t="str">
        <f ca="1">IF(($G437=" ")," ",VLOOKUP($G437,'C10 Entry Sheet'!$A$16:$K$1015,6,FALSE))</f>
        <v xml:space="preserve"> </v>
      </c>
      <c r="N437" s="159" t="str">
        <f ca="1">IF(($G437=" ")," ",VLOOKUP($G437,'C10 Entry Sheet'!$A$16:$K$1015,5,FALSE))</f>
        <v xml:space="preserve"> </v>
      </c>
    </row>
    <row r="438" spans="1:14">
      <c r="A438" s="153" t="str">
        <f>IF('C10 Entry Sheet'!$BS453="N"," ","R")</f>
        <v xml:space="preserve"> </v>
      </c>
      <c r="B438" s="153" t="str">
        <f>IF('C10 Entry Sheet'!$BS453="N"," ","00000000")</f>
        <v xml:space="preserve"> </v>
      </c>
      <c r="C438" s="154" t="str">
        <f ca="1">IF('C10 Entry Sheet'!$BS453="N"," ",CELL("contents",'C10 Entry Sheet'!$AH$10))</f>
        <v xml:space="preserve"> </v>
      </c>
      <c r="D438" s="153" t="str">
        <f ca="1">IF('C10 Entry Sheet'!$BS453="N"," ","000"&amp;IF(LEN('C10 Entry Sheet'!$C$5)&lt;=6,"000",REPT("0",3-(LEN('C10 Entry Sheet'!$C$5)-6))&amp;LEFT(CELL("contents",'C10 Entry Sheet'!$C$5),LEN('C10 Entry Sheet'!$C$5)-6)))</f>
        <v xml:space="preserve"> </v>
      </c>
      <c r="E438" s="155" t="str">
        <f ca="1">IF('C10 Entry Sheet'!$BS453="N"," ",IF(LEN('C10 Entry Sheet'!$C$5)&lt;=6,CELL("contents",'C10 Entry Sheet'!$C$5),RIGHT(CELL("contents",'C10 Entry Sheet'!$C$5),6)))</f>
        <v xml:space="preserve"> </v>
      </c>
      <c r="F438" s="153" t="str">
        <f>IF('C10 Entry Sheet'!$BS453="N"," ","0")</f>
        <v xml:space="preserve"> </v>
      </c>
      <c r="G438" s="156" t="str">
        <f ca="1">IF('C10 Entry Sheet'!$BS453="N"," ",CELL("contents",'C10 Entry Sheet'!$A453))</f>
        <v xml:space="preserve"> </v>
      </c>
      <c r="H438" s="157" t="str">
        <f ca="1">IF(($G438=" ")," ",VLOOKUP($G438,'C10 Entry Sheet'!$A$16:$K$1015,2,FALSE))</f>
        <v xml:space="preserve"> </v>
      </c>
      <c r="I438" s="157" t="str">
        <f ca="1">IF(($G438=" ")," ",VLOOKUP($G438,'C10 Entry Sheet'!$A$16:$K$1015,3,FALSE))</f>
        <v xml:space="preserve"> </v>
      </c>
      <c r="J438" s="153" t="str">
        <f ca="1">IF('C10 Entry Sheet'!$BS453="N"," ",CELL("contents",'C10 Entry Sheet'!$A453))</f>
        <v xml:space="preserve"> </v>
      </c>
      <c r="K438" s="158" t="str">
        <f ca="1">IF(($G438=" ")," ",VLOOKUP($G438,'C10 Entry Sheet'!$A$16:$K$1015,8,FALSE))</f>
        <v xml:space="preserve"> </v>
      </c>
      <c r="L438" s="110" t="str">
        <f ca="1">IF(($G438=" ")," ",(VLOOKUP($G438,'C10 Entry Sheet'!$A$16:$K$1015,11,FALSE)*100))</f>
        <v xml:space="preserve"> </v>
      </c>
      <c r="M438" s="159" t="str">
        <f ca="1">IF(($G438=" ")," ",VLOOKUP($G438,'C10 Entry Sheet'!$A$16:$K$1015,6,FALSE))</f>
        <v xml:space="preserve"> </v>
      </c>
      <c r="N438" s="159" t="str">
        <f ca="1">IF(($G438=" ")," ",VLOOKUP($G438,'C10 Entry Sheet'!$A$16:$K$1015,5,FALSE))</f>
        <v xml:space="preserve"> </v>
      </c>
    </row>
    <row r="439" spans="1:14">
      <c r="A439" s="153" t="str">
        <f>IF('C10 Entry Sheet'!$BS454="N"," ","R")</f>
        <v xml:space="preserve"> </v>
      </c>
      <c r="B439" s="153" t="str">
        <f>IF('C10 Entry Sheet'!$BS454="N"," ","00000000")</f>
        <v xml:space="preserve"> </v>
      </c>
      <c r="C439" s="154" t="str">
        <f ca="1">IF('C10 Entry Sheet'!$BS454="N"," ",CELL("contents",'C10 Entry Sheet'!$AH$10))</f>
        <v xml:space="preserve"> </v>
      </c>
      <c r="D439" s="153" t="str">
        <f ca="1">IF('C10 Entry Sheet'!$BS454="N"," ","000"&amp;IF(LEN('C10 Entry Sheet'!$C$5)&lt;=6,"000",REPT("0",3-(LEN('C10 Entry Sheet'!$C$5)-6))&amp;LEFT(CELL("contents",'C10 Entry Sheet'!$C$5),LEN('C10 Entry Sheet'!$C$5)-6)))</f>
        <v xml:space="preserve"> </v>
      </c>
      <c r="E439" s="155" t="str">
        <f ca="1">IF('C10 Entry Sheet'!$BS454="N"," ",IF(LEN('C10 Entry Sheet'!$C$5)&lt;=6,CELL("contents",'C10 Entry Sheet'!$C$5),RIGHT(CELL("contents",'C10 Entry Sheet'!$C$5),6)))</f>
        <v xml:space="preserve"> </v>
      </c>
      <c r="F439" s="153" t="str">
        <f>IF('C10 Entry Sheet'!$BS454="N"," ","0")</f>
        <v xml:space="preserve"> </v>
      </c>
      <c r="G439" s="156" t="str">
        <f ca="1">IF('C10 Entry Sheet'!$BS454="N"," ",CELL("contents",'C10 Entry Sheet'!$A454))</f>
        <v xml:space="preserve"> </v>
      </c>
      <c r="H439" s="157" t="str">
        <f ca="1">IF(($G439=" ")," ",VLOOKUP($G439,'C10 Entry Sheet'!$A$16:$K$1015,2,FALSE))</f>
        <v xml:space="preserve"> </v>
      </c>
      <c r="I439" s="157" t="str">
        <f ca="1">IF(($G439=" ")," ",VLOOKUP($G439,'C10 Entry Sheet'!$A$16:$K$1015,3,FALSE))</f>
        <v xml:space="preserve"> </v>
      </c>
      <c r="J439" s="153" t="str">
        <f ca="1">IF('C10 Entry Sheet'!$BS454="N"," ",CELL("contents",'C10 Entry Sheet'!$A454))</f>
        <v xml:space="preserve"> </v>
      </c>
      <c r="K439" s="158" t="str">
        <f ca="1">IF(($G439=" ")," ",VLOOKUP($G439,'C10 Entry Sheet'!$A$16:$K$1015,8,FALSE))</f>
        <v xml:space="preserve"> </v>
      </c>
      <c r="L439" s="110" t="str">
        <f ca="1">IF(($G439=" ")," ",(VLOOKUP($G439,'C10 Entry Sheet'!$A$16:$K$1015,11,FALSE)*100))</f>
        <v xml:space="preserve"> </v>
      </c>
      <c r="M439" s="159" t="str">
        <f ca="1">IF(($G439=" ")," ",VLOOKUP($G439,'C10 Entry Sheet'!$A$16:$K$1015,6,FALSE))</f>
        <v xml:space="preserve"> </v>
      </c>
      <c r="N439" s="159" t="str">
        <f ca="1">IF(($G439=" ")," ",VLOOKUP($G439,'C10 Entry Sheet'!$A$16:$K$1015,5,FALSE))</f>
        <v xml:space="preserve"> </v>
      </c>
    </row>
    <row r="440" spans="1:14">
      <c r="A440" s="153" t="str">
        <f>IF('C10 Entry Sheet'!$BS455="N"," ","R")</f>
        <v xml:space="preserve"> </v>
      </c>
      <c r="B440" s="153" t="str">
        <f>IF('C10 Entry Sheet'!$BS455="N"," ","00000000")</f>
        <v xml:space="preserve"> </v>
      </c>
      <c r="C440" s="154" t="str">
        <f ca="1">IF('C10 Entry Sheet'!$BS455="N"," ",CELL("contents",'C10 Entry Sheet'!$AH$10))</f>
        <v xml:space="preserve"> </v>
      </c>
      <c r="D440" s="153" t="str">
        <f ca="1">IF('C10 Entry Sheet'!$BS455="N"," ","000"&amp;IF(LEN('C10 Entry Sheet'!$C$5)&lt;=6,"000",REPT("0",3-(LEN('C10 Entry Sheet'!$C$5)-6))&amp;LEFT(CELL("contents",'C10 Entry Sheet'!$C$5),LEN('C10 Entry Sheet'!$C$5)-6)))</f>
        <v xml:space="preserve"> </v>
      </c>
      <c r="E440" s="155" t="str">
        <f ca="1">IF('C10 Entry Sheet'!$BS455="N"," ",IF(LEN('C10 Entry Sheet'!$C$5)&lt;=6,CELL("contents",'C10 Entry Sheet'!$C$5),RIGHT(CELL("contents",'C10 Entry Sheet'!$C$5),6)))</f>
        <v xml:space="preserve"> </v>
      </c>
      <c r="F440" s="153" t="str">
        <f>IF('C10 Entry Sheet'!$BS455="N"," ","0")</f>
        <v xml:space="preserve"> </v>
      </c>
      <c r="G440" s="156" t="str">
        <f ca="1">IF('C10 Entry Sheet'!$BS455="N"," ",CELL("contents",'C10 Entry Sheet'!$A455))</f>
        <v xml:space="preserve"> </v>
      </c>
      <c r="H440" s="157" t="str">
        <f ca="1">IF(($G440=" ")," ",VLOOKUP($G440,'C10 Entry Sheet'!$A$16:$K$1015,2,FALSE))</f>
        <v xml:space="preserve"> </v>
      </c>
      <c r="I440" s="157" t="str">
        <f ca="1">IF(($G440=" ")," ",VLOOKUP($G440,'C10 Entry Sheet'!$A$16:$K$1015,3,FALSE))</f>
        <v xml:space="preserve"> </v>
      </c>
      <c r="J440" s="153" t="str">
        <f ca="1">IF('C10 Entry Sheet'!$BS455="N"," ",CELL("contents",'C10 Entry Sheet'!$A455))</f>
        <v xml:space="preserve"> </v>
      </c>
      <c r="K440" s="158" t="str">
        <f ca="1">IF(($G440=" ")," ",VLOOKUP($G440,'C10 Entry Sheet'!$A$16:$K$1015,8,FALSE))</f>
        <v xml:space="preserve"> </v>
      </c>
      <c r="L440" s="110" t="str">
        <f ca="1">IF(($G440=" ")," ",(VLOOKUP($G440,'C10 Entry Sheet'!$A$16:$K$1015,11,FALSE)*100))</f>
        <v xml:space="preserve"> </v>
      </c>
      <c r="M440" s="159" t="str">
        <f ca="1">IF(($G440=" ")," ",VLOOKUP($G440,'C10 Entry Sheet'!$A$16:$K$1015,6,FALSE))</f>
        <v xml:space="preserve"> </v>
      </c>
      <c r="N440" s="159" t="str">
        <f ca="1">IF(($G440=" ")," ",VLOOKUP($G440,'C10 Entry Sheet'!$A$16:$K$1015,5,FALSE))</f>
        <v xml:space="preserve"> </v>
      </c>
    </row>
    <row r="441" spans="1:14">
      <c r="A441" s="153" t="str">
        <f>IF('C10 Entry Sheet'!$BS456="N"," ","R")</f>
        <v xml:space="preserve"> </v>
      </c>
      <c r="B441" s="153" t="str">
        <f>IF('C10 Entry Sheet'!$BS456="N"," ","00000000")</f>
        <v xml:space="preserve"> </v>
      </c>
      <c r="C441" s="154" t="str">
        <f ca="1">IF('C10 Entry Sheet'!$BS456="N"," ",CELL("contents",'C10 Entry Sheet'!$AH$10))</f>
        <v xml:space="preserve"> </v>
      </c>
      <c r="D441" s="153" t="str">
        <f ca="1">IF('C10 Entry Sheet'!$BS456="N"," ","000"&amp;IF(LEN('C10 Entry Sheet'!$C$5)&lt;=6,"000",REPT("0",3-(LEN('C10 Entry Sheet'!$C$5)-6))&amp;LEFT(CELL("contents",'C10 Entry Sheet'!$C$5),LEN('C10 Entry Sheet'!$C$5)-6)))</f>
        <v xml:space="preserve"> </v>
      </c>
      <c r="E441" s="155" t="str">
        <f ca="1">IF('C10 Entry Sheet'!$BS456="N"," ",IF(LEN('C10 Entry Sheet'!$C$5)&lt;=6,CELL("contents",'C10 Entry Sheet'!$C$5),RIGHT(CELL("contents",'C10 Entry Sheet'!$C$5),6)))</f>
        <v xml:space="preserve"> </v>
      </c>
      <c r="F441" s="153" t="str">
        <f>IF('C10 Entry Sheet'!$BS456="N"," ","0")</f>
        <v xml:space="preserve"> </v>
      </c>
      <c r="G441" s="156" t="str">
        <f ca="1">IF('C10 Entry Sheet'!$BS456="N"," ",CELL("contents",'C10 Entry Sheet'!$A456))</f>
        <v xml:space="preserve"> </v>
      </c>
      <c r="H441" s="157" t="str">
        <f ca="1">IF(($G441=" ")," ",VLOOKUP($G441,'C10 Entry Sheet'!$A$16:$K$1015,2,FALSE))</f>
        <v xml:space="preserve"> </v>
      </c>
      <c r="I441" s="157" t="str">
        <f ca="1">IF(($G441=" ")," ",VLOOKUP($G441,'C10 Entry Sheet'!$A$16:$K$1015,3,FALSE))</f>
        <v xml:space="preserve"> </v>
      </c>
      <c r="J441" s="153" t="str">
        <f ca="1">IF('C10 Entry Sheet'!$BS456="N"," ",CELL("contents",'C10 Entry Sheet'!$A456))</f>
        <v xml:space="preserve"> </v>
      </c>
      <c r="K441" s="158" t="str">
        <f ca="1">IF(($G441=" ")," ",VLOOKUP($G441,'C10 Entry Sheet'!$A$16:$K$1015,8,FALSE))</f>
        <v xml:space="preserve"> </v>
      </c>
      <c r="L441" s="110" t="str">
        <f ca="1">IF(($G441=" ")," ",(VLOOKUP($G441,'C10 Entry Sheet'!$A$16:$K$1015,11,FALSE)*100))</f>
        <v xml:space="preserve"> </v>
      </c>
      <c r="M441" s="159" t="str">
        <f ca="1">IF(($G441=" ")," ",VLOOKUP($G441,'C10 Entry Sheet'!$A$16:$K$1015,6,FALSE))</f>
        <v xml:space="preserve"> </v>
      </c>
      <c r="N441" s="159" t="str">
        <f ca="1">IF(($G441=" ")," ",VLOOKUP($G441,'C10 Entry Sheet'!$A$16:$K$1015,5,FALSE))</f>
        <v xml:space="preserve"> </v>
      </c>
    </row>
    <row r="442" spans="1:14">
      <c r="A442" s="153" t="str">
        <f>IF('C10 Entry Sheet'!$BS457="N"," ","R")</f>
        <v xml:space="preserve"> </v>
      </c>
      <c r="B442" s="153" t="str">
        <f>IF('C10 Entry Sheet'!$BS457="N"," ","00000000")</f>
        <v xml:space="preserve"> </v>
      </c>
      <c r="C442" s="154" t="str">
        <f ca="1">IF('C10 Entry Sheet'!$BS457="N"," ",CELL("contents",'C10 Entry Sheet'!$AH$10))</f>
        <v xml:space="preserve"> </v>
      </c>
      <c r="D442" s="153" t="str">
        <f ca="1">IF('C10 Entry Sheet'!$BS457="N"," ","000"&amp;IF(LEN('C10 Entry Sheet'!$C$5)&lt;=6,"000",REPT("0",3-(LEN('C10 Entry Sheet'!$C$5)-6))&amp;LEFT(CELL("contents",'C10 Entry Sheet'!$C$5),LEN('C10 Entry Sheet'!$C$5)-6)))</f>
        <v xml:space="preserve"> </v>
      </c>
      <c r="E442" s="155" t="str">
        <f ca="1">IF('C10 Entry Sheet'!$BS457="N"," ",IF(LEN('C10 Entry Sheet'!$C$5)&lt;=6,CELL("contents",'C10 Entry Sheet'!$C$5),RIGHT(CELL("contents",'C10 Entry Sheet'!$C$5),6)))</f>
        <v xml:space="preserve"> </v>
      </c>
      <c r="F442" s="153" t="str">
        <f>IF('C10 Entry Sheet'!$BS457="N"," ","0")</f>
        <v xml:space="preserve"> </v>
      </c>
      <c r="G442" s="156" t="str">
        <f ca="1">IF('C10 Entry Sheet'!$BS457="N"," ",CELL("contents",'C10 Entry Sheet'!$A457))</f>
        <v xml:space="preserve"> </v>
      </c>
      <c r="H442" s="157" t="str">
        <f ca="1">IF(($G442=" ")," ",VLOOKUP($G442,'C10 Entry Sheet'!$A$16:$K$1015,2,FALSE))</f>
        <v xml:space="preserve"> </v>
      </c>
      <c r="I442" s="157" t="str">
        <f ca="1">IF(($G442=" ")," ",VLOOKUP($G442,'C10 Entry Sheet'!$A$16:$K$1015,3,FALSE))</f>
        <v xml:space="preserve"> </v>
      </c>
      <c r="J442" s="153" t="str">
        <f ca="1">IF('C10 Entry Sheet'!$BS457="N"," ",CELL("contents",'C10 Entry Sheet'!$A457))</f>
        <v xml:space="preserve"> </v>
      </c>
      <c r="K442" s="158" t="str">
        <f ca="1">IF(($G442=" ")," ",VLOOKUP($G442,'C10 Entry Sheet'!$A$16:$K$1015,8,FALSE))</f>
        <v xml:space="preserve"> </v>
      </c>
      <c r="L442" s="110" t="str">
        <f ca="1">IF(($G442=" ")," ",(VLOOKUP($G442,'C10 Entry Sheet'!$A$16:$K$1015,11,FALSE)*100))</f>
        <v xml:space="preserve"> </v>
      </c>
      <c r="M442" s="159" t="str">
        <f ca="1">IF(($G442=" ")," ",VLOOKUP($G442,'C10 Entry Sheet'!$A$16:$K$1015,6,FALSE))</f>
        <v xml:space="preserve"> </v>
      </c>
      <c r="N442" s="159" t="str">
        <f ca="1">IF(($G442=" ")," ",VLOOKUP($G442,'C10 Entry Sheet'!$A$16:$K$1015,5,FALSE))</f>
        <v xml:space="preserve"> </v>
      </c>
    </row>
    <row r="443" spans="1:14">
      <c r="A443" s="153" t="str">
        <f>IF('C10 Entry Sheet'!$BS458="N"," ","R")</f>
        <v xml:space="preserve"> </v>
      </c>
      <c r="B443" s="153" t="str">
        <f>IF('C10 Entry Sheet'!$BS458="N"," ","00000000")</f>
        <v xml:space="preserve"> </v>
      </c>
      <c r="C443" s="154" t="str">
        <f ca="1">IF('C10 Entry Sheet'!$BS458="N"," ",CELL("contents",'C10 Entry Sheet'!$AH$10))</f>
        <v xml:space="preserve"> </v>
      </c>
      <c r="D443" s="153" t="str">
        <f ca="1">IF('C10 Entry Sheet'!$BS458="N"," ","000"&amp;IF(LEN('C10 Entry Sheet'!$C$5)&lt;=6,"000",REPT("0",3-(LEN('C10 Entry Sheet'!$C$5)-6))&amp;LEFT(CELL("contents",'C10 Entry Sheet'!$C$5),LEN('C10 Entry Sheet'!$C$5)-6)))</f>
        <v xml:space="preserve"> </v>
      </c>
      <c r="E443" s="155" t="str">
        <f ca="1">IF('C10 Entry Sheet'!$BS458="N"," ",IF(LEN('C10 Entry Sheet'!$C$5)&lt;=6,CELL("contents",'C10 Entry Sheet'!$C$5),RIGHT(CELL("contents",'C10 Entry Sheet'!$C$5),6)))</f>
        <v xml:space="preserve"> </v>
      </c>
      <c r="F443" s="153" t="str">
        <f>IF('C10 Entry Sheet'!$BS458="N"," ","0")</f>
        <v xml:space="preserve"> </v>
      </c>
      <c r="G443" s="156" t="str">
        <f ca="1">IF('C10 Entry Sheet'!$BS458="N"," ",CELL("contents",'C10 Entry Sheet'!$A458))</f>
        <v xml:space="preserve"> </v>
      </c>
      <c r="H443" s="157" t="str">
        <f ca="1">IF(($G443=" ")," ",VLOOKUP($G443,'C10 Entry Sheet'!$A$16:$K$1015,2,FALSE))</f>
        <v xml:space="preserve"> </v>
      </c>
      <c r="I443" s="157" t="str">
        <f ca="1">IF(($G443=" ")," ",VLOOKUP($G443,'C10 Entry Sheet'!$A$16:$K$1015,3,FALSE))</f>
        <v xml:space="preserve"> </v>
      </c>
      <c r="J443" s="153" t="str">
        <f ca="1">IF('C10 Entry Sheet'!$BS458="N"," ",CELL("contents",'C10 Entry Sheet'!$A458))</f>
        <v xml:space="preserve"> </v>
      </c>
      <c r="K443" s="158" t="str">
        <f ca="1">IF(($G443=" ")," ",VLOOKUP($G443,'C10 Entry Sheet'!$A$16:$K$1015,8,FALSE))</f>
        <v xml:space="preserve"> </v>
      </c>
      <c r="L443" s="110" t="str">
        <f ca="1">IF(($G443=" ")," ",(VLOOKUP($G443,'C10 Entry Sheet'!$A$16:$K$1015,11,FALSE)*100))</f>
        <v xml:space="preserve"> </v>
      </c>
      <c r="M443" s="159" t="str">
        <f ca="1">IF(($G443=" ")," ",VLOOKUP($G443,'C10 Entry Sheet'!$A$16:$K$1015,6,FALSE))</f>
        <v xml:space="preserve"> </v>
      </c>
      <c r="N443" s="159" t="str">
        <f ca="1">IF(($G443=" ")," ",VLOOKUP($G443,'C10 Entry Sheet'!$A$16:$K$1015,5,FALSE))</f>
        <v xml:space="preserve"> </v>
      </c>
    </row>
    <row r="444" spans="1:14">
      <c r="A444" s="153" t="str">
        <f>IF('C10 Entry Sheet'!$BS459="N"," ","R")</f>
        <v xml:space="preserve"> </v>
      </c>
      <c r="B444" s="153" t="str">
        <f>IF('C10 Entry Sheet'!$BS459="N"," ","00000000")</f>
        <v xml:space="preserve"> </v>
      </c>
      <c r="C444" s="154" t="str">
        <f ca="1">IF('C10 Entry Sheet'!$BS459="N"," ",CELL("contents",'C10 Entry Sheet'!$AH$10))</f>
        <v xml:space="preserve"> </v>
      </c>
      <c r="D444" s="153" t="str">
        <f ca="1">IF('C10 Entry Sheet'!$BS459="N"," ","000"&amp;IF(LEN('C10 Entry Sheet'!$C$5)&lt;=6,"000",REPT("0",3-(LEN('C10 Entry Sheet'!$C$5)-6))&amp;LEFT(CELL("contents",'C10 Entry Sheet'!$C$5),LEN('C10 Entry Sheet'!$C$5)-6)))</f>
        <v xml:space="preserve"> </v>
      </c>
      <c r="E444" s="155" t="str">
        <f ca="1">IF('C10 Entry Sheet'!$BS459="N"," ",IF(LEN('C10 Entry Sheet'!$C$5)&lt;=6,CELL("contents",'C10 Entry Sheet'!$C$5),RIGHT(CELL("contents",'C10 Entry Sheet'!$C$5),6)))</f>
        <v xml:space="preserve"> </v>
      </c>
      <c r="F444" s="153" t="str">
        <f>IF('C10 Entry Sheet'!$BS459="N"," ","0")</f>
        <v xml:space="preserve"> </v>
      </c>
      <c r="G444" s="156" t="str">
        <f ca="1">IF('C10 Entry Sheet'!$BS459="N"," ",CELL("contents",'C10 Entry Sheet'!$A459))</f>
        <v xml:space="preserve"> </v>
      </c>
      <c r="H444" s="157" t="str">
        <f ca="1">IF(($G444=" ")," ",VLOOKUP($G444,'C10 Entry Sheet'!$A$16:$K$1015,2,FALSE))</f>
        <v xml:space="preserve"> </v>
      </c>
      <c r="I444" s="157" t="str">
        <f ca="1">IF(($G444=" ")," ",VLOOKUP($G444,'C10 Entry Sheet'!$A$16:$K$1015,3,FALSE))</f>
        <v xml:space="preserve"> </v>
      </c>
      <c r="J444" s="153" t="str">
        <f ca="1">IF('C10 Entry Sheet'!$BS459="N"," ",CELL("contents",'C10 Entry Sheet'!$A459))</f>
        <v xml:space="preserve"> </v>
      </c>
      <c r="K444" s="158" t="str">
        <f ca="1">IF(($G444=" ")," ",VLOOKUP($G444,'C10 Entry Sheet'!$A$16:$K$1015,8,FALSE))</f>
        <v xml:space="preserve"> </v>
      </c>
      <c r="L444" s="110" t="str">
        <f ca="1">IF(($G444=" ")," ",(VLOOKUP($G444,'C10 Entry Sheet'!$A$16:$K$1015,11,FALSE)*100))</f>
        <v xml:space="preserve"> </v>
      </c>
      <c r="M444" s="159" t="str">
        <f ca="1">IF(($G444=" ")," ",VLOOKUP($G444,'C10 Entry Sheet'!$A$16:$K$1015,6,FALSE))</f>
        <v xml:space="preserve"> </v>
      </c>
      <c r="N444" s="159" t="str">
        <f ca="1">IF(($G444=" ")," ",VLOOKUP($G444,'C10 Entry Sheet'!$A$16:$K$1015,5,FALSE))</f>
        <v xml:space="preserve"> </v>
      </c>
    </row>
    <row r="445" spans="1:14">
      <c r="A445" s="153" t="str">
        <f>IF('C10 Entry Sheet'!$BS460="N"," ","R")</f>
        <v xml:space="preserve"> </v>
      </c>
      <c r="B445" s="153" t="str">
        <f>IF('C10 Entry Sheet'!$BS460="N"," ","00000000")</f>
        <v xml:space="preserve"> </v>
      </c>
      <c r="C445" s="154" t="str">
        <f ca="1">IF('C10 Entry Sheet'!$BS460="N"," ",CELL("contents",'C10 Entry Sheet'!$AH$10))</f>
        <v xml:space="preserve"> </v>
      </c>
      <c r="D445" s="153" t="str">
        <f ca="1">IF('C10 Entry Sheet'!$BS460="N"," ","000"&amp;IF(LEN('C10 Entry Sheet'!$C$5)&lt;=6,"000",REPT("0",3-(LEN('C10 Entry Sheet'!$C$5)-6))&amp;LEFT(CELL("contents",'C10 Entry Sheet'!$C$5),LEN('C10 Entry Sheet'!$C$5)-6)))</f>
        <v xml:space="preserve"> </v>
      </c>
      <c r="E445" s="155" t="str">
        <f ca="1">IF('C10 Entry Sheet'!$BS460="N"," ",IF(LEN('C10 Entry Sheet'!$C$5)&lt;=6,CELL("contents",'C10 Entry Sheet'!$C$5),RIGHT(CELL("contents",'C10 Entry Sheet'!$C$5),6)))</f>
        <v xml:space="preserve"> </v>
      </c>
      <c r="F445" s="153" t="str">
        <f>IF('C10 Entry Sheet'!$BS460="N"," ","0")</f>
        <v xml:space="preserve"> </v>
      </c>
      <c r="G445" s="156" t="str">
        <f ca="1">IF('C10 Entry Sheet'!$BS460="N"," ",CELL("contents",'C10 Entry Sheet'!$A460))</f>
        <v xml:space="preserve"> </v>
      </c>
      <c r="H445" s="157" t="str">
        <f ca="1">IF(($G445=" ")," ",VLOOKUP($G445,'C10 Entry Sheet'!$A$16:$K$1015,2,FALSE))</f>
        <v xml:space="preserve"> </v>
      </c>
      <c r="I445" s="157" t="str">
        <f ca="1">IF(($G445=" ")," ",VLOOKUP($G445,'C10 Entry Sheet'!$A$16:$K$1015,3,FALSE))</f>
        <v xml:space="preserve"> </v>
      </c>
      <c r="J445" s="153" t="str">
        <f ca="1">IF('C10 Entry Sheet'!$BS460="N"," ",CELL("contents",'C10 Entry Sheet'!$A460))</f>
        <v xml:space="preserve"> </v>
      </c>
      <c r="K445" s="158" t="str">
        <f ca="1">IF(($G445=" ")," ",VLOOKUP($G445,'C10 Entry Sheet'!$A$16:$K$1015,8,FALSE))</f>
        <v xml:space="preserve"> </v>
      </c>
      <c r="L445" s="110" t="str">
        <f ca="1">IF(($G445=" ")," ",(VLOOKUP($G445,'C10 Entry Sheet'!$A$16:$K$1015,11,FALSE)*100))</f>
        <v xml:space="preserve"> </v>
      </c>
      <c r="M445" s="159" t="str">
        <f ca="1">IF(($G445=" ")," ",VLOOKUP($G445,'C10 Entry Sheet'!$A$16:$K$1015,6,FALSE))</f>
        <v xml:space="preserve"> </v>
      </c>
      <c r="N445" s="159" t="str">
        <f ca="1">IF(($G445=" ")," ",VLOOKUP($G445,'C10 Entry Sheet'!$A$16:$K$1015,5,FALSE))</f>
        <v xml:space="preserve"> </v>
      </c>
    </row>
    <row r="446" spans="1:14">
      <c r="A446" s="153" t="str">
        <f>IF('C10 Entry Sheet'!$BS461="N"," ","R")</f>
        <v xml:space="preserve"> </v>
      </c>
      <c r="B446" s="153" t="str">
        <f>IF('C10 Entry Sheet'!$BS461="N"," ","00000000")</f>
        <v xml:space="preserve"> </v>
      </c>
      <c r="C446" s="154" t="str">
        <f ca="1">IF('C10 Entry Sheet'!$BS461="N"," ",CELL("contents",'C10 Entry Sheet'!$AH$10))</f>
        <v xml:space="preserve"> </v>
      </c>
      <c r="D446" s="153" t="str">
        <f ca="1">IF('C10 Entry Sheet'!$BS461="N"," ","000"&amp;IF(LEN('C10 Entry Sheet'!$C$5)&lt;=6,"000",REPT("0",3-(LEN('C10 Entry Sheet'!$C$5)-6))&amp;LEFT(CELL("contents",'C10 Entry Sheet'!$C$5),LEN('C10 Entry Sheet'!$C$5)-6)))</f>
        <v xml:space="preserve"> </v>
      </c>
      <c r="E446" s="155" t="str">
        <f ca="1">IF('C10 Entry Sheet'!$BS461="N"," ",IF(LEN('C10 Entry Sheet'!$C$5)&lt;=6,CELL("contents",'C10 Entry Sheet'!$C$5),RIGHT(CELL("contents",'C10 Entry Sheet'!$C$5),6)))</f>
        <v xml:space="preserve"> </v>
      </c>
      <c r="F446" s="153" t="str">
        <f>IF('C10 Entry Sheet'!$BS461="N"," ","0")</f>
        <v xml:space="preserve"> </v>
      </c>
      <c r="G446" s="156" t="str">
        <f ca="1">IF('C10 Entry Sheet'!$BS461="N"," ",CELL("contents",'C10 Entry Sheet'!$A461))</f>
        <v xml:space="preserve"> </v>
      </c>
      <c r="H446" s="157" t="str">
        <f ca="1">IF(($G446=" ")," ",VLOOKUP($G446,'C10 Entry Sheet'!$A$16:$K$1015,2,FALSE))</f>
        <v xml:space="preserve"> </v>
      </c>
      <c r="I446" s="157" t="str">
        <f ca="1">IF(($G446=" ")," ",VLOOKUP($G446,'C10 Entry Sheet'!$A$16:$K$1015,3,FALSE))</f>
        <v xml:space="preserve"> </v>
      </c>
      <c r="J446" s="153" t="str">
        <f ca="1">IF('C10 Entry Sheet'!$BS461="N"," ",CELL("contents",'C10 Entry Sheet'!$A461))</f>
        <v xml:space="preserve"> </v>
      </c>
      <c r="K446" s="158" t="str">
        <f ca="1">IF(($G446=" ")," ",VLOOKUP($G446,'C10 Entry Sheet'!$A$16:$K$1015,8,FALSE))</f>
        <v xml:space="preserve"> </v>
      </c>
      <c r="L446" s="110" t="str">
        <f ca="1">IF(($G446=" ")," ",(VLOOKUP($G446,'C10 Entry Sheet'!$A$16:$K$1015,11,FALSE)*100))</f>
        <v xml:space="preserve"> </v>
      </c>
      <c r="M446" s="159" t="str">
        <f ca="1">IF(($G446=" ")," ",VLOOKUP($G446,'C10 Entry Sheet'!$A$16:$K$1015,6,FALSE))</f>
        <v xml:space="preserve"> </v>
      </c>
      <c r="N446" s="159" t="str">
        <f ca="1">IF(($G446=" ")," ",VLOOKUP($G446,'C10 Entry Sheet'!$A$16:$K$1015,5,FALSE))</f>
        <v xml:space="preserve"> </v>
      </c>
    </row>
    <row r="447" spans="1:14">
      <c r="A447" s="153" t="str">
        <f>IF('C10 Entry Sheet'!$BS462="N"," ","R")</f>
        <v xml:space="preserve"> </v>
      </c>
      <c r="B447" s="153" t="str">
        <f>IF('C10 Entry Sheet'!$BS462="N"," ","00000000")</f>
        <v xml:space="preserve"> </v>
      </c>
      <c r="C447" s="154" t="str">
        <f ca="1">IF('C10 Entry Sheet'!$BS462="N"," ",CELL("contents",'C10 Entry Sheet'!$AH$10))</f>
        <v xml:space="preserve"> </v>
      </c>
      <c r="D447" s="153" t="str">
        <f ca="1">IF('C10 Entry Sheet'!$BS462="N"," ","000"&amp;IF(LEN('C10 Entry Sheet'!$C$5)&lt;=6,"000",REPT("0",3-(LEN('C10 Entry Sheet'!$C$5)-6))&amp;LEFT(CELL("contents",'C10 Entry Sheet'!$C$5),LEN('C10 Entry Sheet'!$C$5)-6)))</f>
        <v xml:space="preserve"> </v>
      </c>
      <c r="E447" s="155" t="str">
        <f ca="1">IF('C10 Entry Sheet'!$BS462="N"," ",IF(LEN('C10 Entry Sheet'!$C$5)&lt;=6,CELL("contents",'C10 Entry Sheet'!$C$5),RIGHT(CELL("contents",'C10 Entry Sheet'!$C$5),6)))</f>
        <v xml:space="preserve"> </v>
      </c>
      <c r="F447" s="153" t="str">
        <f>IF('C10 Entry Sheet'!$BS462="N"," ","0")</f>
        <v xml:space="preserve"> </v>
      </c>
      <c r="G447" s="156" t="str">
        <f ca="1">IF('C10 Entry Sheet'!$BS462="N"," ",CELL("contents",'C10 Entry Sheet'!$A462))</f>
        <v xml:space="preserve"> </v>
      </c>
      <c r="H447" s="157" t="str">
        <f ca="1">IF(($G447=" ")," ",VLOOKUP($G447,'C10 Entry Sheet'!$A$16:$K$1015,2,FALSE))</f>
        <v xml:space="preserve"> </v>
      </c>
      <c r="I447" s="157" t="str">
        <f ca="1">IF(($G447=" ")," ",VLOOKUP($G447,'C10 Entry Sheet'!$A$16:$K$1015,3,FALSE))</f>
        <v xml:space="preserve"> </v>
      </c>
      <c r="J447" s="153" t="str">
        <f ca="1">IF('C10 Entry Sheet'!$BS462="N"," ",CELL("contents",'C10 Entry Sheet'!$A462))</f>
        <v xml:space="preserve"> </v>
      </c>
      <c r="K447" s="158" t="str">
        <f ca="1">IF(($G447=" ")," ",VLOOKUP($G447,'C10 Entry Sheet'!$A$16:$K$1015,8,FALSE))</f>
        <v xml:space="preserve"> </v>
      </c>
      <c r="L447" s="110" t="str">
        <f ca="1">IF(($G447=" ")," ",(VLOOKUP($G447,'C10 Entry Sheet'!$A$16:$K$1015,11,FALSE)*100))</f>
        <v xml:space="preserve"> </v>
      </c>
      <c r="M447" s="159" t="str">
        <f ca="1">IF(($G447=" ")," ",VLOOKUP($G447,'C10 Entry Sheet'!$A$16:$K$1015,6,FALSE))</f>
        <v xml:space="preserve"> </v>
      </c>
      <c r="N447" s="159" t="str">
        <f ca="1">IF(($G447=" ")," ",VLOOKUP($G447,'C10 Entry Sheet'!$A$16:$K$1015,5,FALSE))</f>
        <v xml:space="preserve"> </v>
      </c>
    </row>
    <row r="448" spans="1:14">
      <c r="A448" s="153" t="str">
        <f>IF('C10 Entry Sheet'!$BS463="N"," ","R")</f>
        <v xml:space="preserve"> </v>
      </c>
      <c r="B448" s="153" t="str">
        <f>IF('C10 Entry Sheet'!$BS463="N"," ","00000000")</f>
        <v xml:space="preserve"> </v>
      </c>
      <c r="C448" s="154" t="str">
        <f ca="1">IF('C10 Entry Sheet'!$BS463="N"," ",CELL("contents",'C10 Entry Sheet'!$AH$10))</f>
        <v xml:space="preserve"> </v>
      </c>
      <c r="D448" s="153" t="str">
        <f ca="1">IF('C10 Entry Sheet'!$BS463="N"," ","000"&amp;IF(LEN('C10 Entry Sheet'!$C$5)&lt;=6,"000",REPT("0",3-(LEN('C10 Entry Sheet'!$C$5)-6))&amp;LEFT(CELL("contents",'C10 Entry Sheet'!$C$5),LEN('C10 Entry Sheet'!$C$5)-6)))</f>
        <v xml:space="preserve"> </v>
      </c>
      <c r="E448" s="155" t="str">
        <f ca="1">IF('C10 Entry Sheet'!$BS463="N"," ",IF(LEN('C10 Entry Sheet'!$C$5)&lt;=6,CELL("contents",'C10 Entry Sheet'!$C$5),RIGHT(CELL("contents",'C10 Entry Sheet'!$C$5),6)))</f>
        <v xml:space="preserve"> </v>
      </c>
      <c r="F448" s="153" t="str">
        <f>IF('C10 Entry Sheet'!$BS463="N"," ","0")</f>
        <v xml:space="preserve"> </v>
      </c>
      <c r="G448" s="156" t="str">
        <f ca="1">IF('C10 Entry Sheet'!$BS463="N"," ",CELL("contents",'C10 Entry Sheet'!$A463))</f>
        <v xml:space="preserve"> </v>
      </c>
      <c r="H448" s="157" t="str">
        <f ca="1">IF(($G448=" ")," ",VLOOKUP($G448,'C10 Entry Sheet'!$A$16:$K$1015,2,FALSE))</f>
        <v xml:space="preserve"> </v>
      </c>
      <c r="I448" s="157" t="str">
        <f ca="1">IF(($G448=" ")," ",VLOOKUP($G448,'C10 Entry Sheet'!$A$16:$K$1015,3,FALSE))</f>
        <v xml:space="preserve"> </v>
      </c>
      <c r="J448" s="153" t="str">
        <f ca="1">IF('C10 Entry Sheet'!$BS463="N"," ",CELL("contents",'C10 Entry Sheet'!$A463))</f>
        <v xml:space="preserve"> </v>
      </c>
      <c r="K448" s="158" t="str">
        <f ca="1">IF(($G448=" ")," ",VLOOKUP($G448,'C10 Entry Sheet'!$A$16:$K$1015,8,FALSE))</f>
        <v xml:space="preserve"> </v>
      </c>
      <c r="L448" s="110" t="str">
        <f ca="1">IF(($G448=" ")," ",(VLOOKUP($G448,'C10 Entry Sheet'!$A$16:$K$1015,11,FALSE)*100))</f>
        <v xml:space="preserve"> </v>
      </c>
      <c r="M448" s="159" t="str">
        <f ca="1">IF(($G448=" ")," ",VLOOKUP($G448,'C10 Entry Sheet'!$A$16:$K$1015,6,FALSE))</f>
        <v xml:space="preserve"> </v>
      </c>
      <c r="N448" s="159" t="str">
        <f ca="1">IF(($G448=" ")," ",VLOOKUP($G448,'C10 Entry Sheet'!$A$16:$K$1015,5,FALSE))</f>
        <v xml:space="preserve"> </v>
      </c>
    </row>
    <row r="449" spans="1:14">
      <c r="A449" s="153" t="str">
        <f>IF('C10 Entry Sheet'!$BS464="N"," ","R")</f>
        <v xml:space="preserve"> </v>
      </c>
      <c r="B449" s="153" t="str">
        <f>IF('C10 Entry Sheet'!$BS464="N"," ","00000000")</f>
        <v xml:space="preserve"> </v>
      </c>
      <c r="C449" s="154" t="str">
        <f ca="1">IF('C10 Entry Sheet'!$BS464="N"," ",CELL("contents",'C10 Entry Sheet'!$AH$10))</f>
        <v xml:space="preserve"> </v>
      </c>
      <c r="D449" s="153" t="str">
        <f ca="1">IF('C10 Entry Sheet'!$BS464="N"," ","000"&amp;IF(LEN('C10 Entry Sheet'!$C$5)&lt;=6,"000",REPT("0",3-(LEN('C10 Entry Sheet'!$C$5)-6))&amp;LEFT(CELL("contents",'C10 Entry Sheet'!$C$5),LEN('C10 Entry Sheet'!$C$5)-6)))</f>
        <v xml:space="preserve"> </v>
      </c>
      <c r="E449" s="155" t="str">
        <f ca="1">IF('C10 Entry Sheet'!$BS464="N"," ",IF(LEN('C10 Entry Sheet'!$C$5)&lt;=6,CELL("contents",'C10 Entry Sheet'!$C$5),RIGHT(CELL("contents",'C10 Entry Sheet'!$C$5),6)))</f>
        <v xml:space="preserve"> </v>
      </c>
      <c r="F449" s="153" t="str">
        <f>IF('C10 Entry Sheet'!$BS464="N"," ","0")</f>
        <v xml:space="preserve"> </v>
      </c>
      <c r="G449" s="156" t="str">
        <f ca="1">IF('C10 Entry Sheet'!$BS464="N"," ",CELL("contents",'C10 Entry Sheet'!$A464))</f>
        <v xml:space="preserve"> </v>
      </c>
      <c r="H449" s="157" t="str">
        <f ca="1">IF(($G449=" ")," ",VLOOKUP($G449,'C10 Entry Sheet'!$A$16:$K$1015,2,FALSE))</f>
        <v xml:space="preserve"> </v>
      </c>
      <c r="I449" s="157" t="str">
        <f ca="1">IF(($G449=" ")," ",VLOOKUP($G449,'C10 Entry Sheet'!$A$16:$K$1015,3,FALSE))</f>
        <v xml:space="preserve"> </v>
      </c>
      <c r="J449" s="153" t="str">
        <f ca="1">IF('C10 Entry Sheet'!$BS464="N"," ",CELL("contents",'C10 Entry Sheet'!$A464))</f>
        <v xml:space="preserve"> </v>
      </c>
      <c r="K449" s="158" t="str">
        <f ca="1">IF(($G449=" ")," ",VLOOKUP($G449,'C10 Entry Sheet'!$A$16:$K$1015,8,FALSE))</f>
        <v xml:space="preserve"> </v>
      </c>
      <c r="L449" s="110" t="str">
        <f ca="1">IF(($G449=" ")," ",(VLOOKUP($G449,'C10 Entry Sheet'!$A$16:$K$1015,11,FALSE)*100))</f>
        <v xml:space="preserve"> </v>
      </c>
      <c r="M449" s="159" t="str">
        <f ca="1">IF(($G449=" ")," ",VLOOKUP($G449,'C10 Entry Sheet'!$A$16:$K$1015,6,FALSE))</f>
        <v xml:space="preserve"> </v>
      </c>
      <c r="N449" s="159" t="str">
        <f ca="1">IF(($G449=" ")," ",VLOOKUP($G449,'C10 Entry Sheet'!$A$16:$K$1015,5,FALSE))</f>
        <v xml:space="preserve"> </v>
      </c>
    </row>
    <row r="450" spans="1:14">
      <c r="A450" s="153" t="str">
        <f>IF('C10 Entry Sheet'!$BS465="N"," ","R")</f>
        <v xml:space="preserve"> </v>
      </c>
      <c r="B450" s="153" t="str">
        <f>IF('C10 Entry Sheet'!$BS465="N"," ","00000000")</f>
        <v xml:space="preserve"> </v>
      </c>
      <c r="C450" s="154" t="str">
        <f ca="1">IF('C10 Entry Sheet'!$BS465="N"," ",CELL("contents",'C10 Entry Sheet'!$AH$10))</f>
        <v xml:space="preserve"> </v>
      </c>
      <c r="D450" s="153" t="str">
        <f ca="1">IF('C10 Entry Sheet'!$BS465="N"," ","000"&amp;IF(LEN('C10 Entry Sheet'!$C$5)&lt;=6,"000",REPT("0",3-(LEN('C10 Entry Sheet'!$C$5)-6))&amp;LEFT(CELL("contents",'C10 Entry Sheet'!$C$5),LEN('C10 Entry Sheet'!$C$5)-6)))</f>
        <v xml:space="preserve"> </v>
      </c>
      <c r="E450" s="155" t="str">
        <f ca="1">IF('C10 Entry Sheet'!$BS465="N"," ",IF(LEN('C10 Entry Sheet'!$C$5)&lt;=6,CELL("contents",'C10 Entry Sheet'!$C$5),RIGHT(CELL("contents",'C10 Entry Sheet'!$C$5),6)))</f>
        <v xml:space="preserve"> </v>
      </c>
      <c r="F450" s="153" t="str">
        <f>IF('C10 Entry Sheet'!$BS465="N"," ","0")</f>
        <v xml:space="preserve"> </v>
      </c>
      <c r="G450" s="156" t="str">
        <f ca="1">IF('C10 Entry Sheet'!$BS465="N"," ",CELL("contents",'C10 Entry Sheet'!$A465))</f>
        <v xml:space="preserve"> </v>
      </c>
      <c r="H450" s="157" t="str">
        <f ca="1">IF(($G450=" ")," ",VLOOKUP($G450,'C10 Entry Sheet'!$A$16:$K$1015,2,FALSE))</f>
        <v xml:space="preserve"> </v>
      </c>
      <c r="I450" s="157" t="str">
        <f ca="1">IF(($G450=" ")," ",VLOOKUP($G450,'C10 Entry Sheet'!$A$16:$K$1015,3,FALSE))</f>
        <v xml:space="preserve"> </v>
      </c>
      <c r="J450" s="153" t="str">
        <f ca="1">IF('C10 Entry Sheet'!$BS465="N"," ",CELL("contents",'C10 Entry Sheet'!$A465))</f>
        <v xml:space="preserve"> </v>
      </c>
      <c r="K450" s="158" t="str">
        <f ca="1">IF(($G450=" ")," ",VLOOKUP($G450,'C10 Entry Sheet'!$A$16:$K$1015,8,FALSE))</f>
        <v xml:space="preserve"> </v>
      </c>
      <c r="L450" s="110" t="str">
        <f ca="1">IF(($G450=" ")," ",(VLOOKUP($G450,'C10 Entry Sheet'!$A$16:$K$1015,11,FALSE)*100))</f>
        <v xml:space="preserve"> </v>
      </c>
      <c r="M450" s="159" t="str">
        <f ca="1">IF(($G450=" ")," ",VLOOKUP($G450,'C10 Entry Sheet'!$A$16:$K$1015,6,FALSE))</f>
        <v xml:space="preserve"> </v>
      </c>
      <c r="N450" s="159" t="str">
        <f ca="1">IF(($G450=" ")," ",VLOOKUP($G450,'C10 Entry Sheet'!$A$16:$K$1015,5,FALSE))</f>
        <v xml:space="preserve"> </v>
      </c>
    </row>
    <row r="451" spans="1:14">
      <c r="A451" s="153" t="str">
        <f>IF('C10 Entry Sheet'!$BS466="N"," ","R")</f>
        <v xml:space="preserve"> </v>
      </c>
      <c r="B451" s="153" t="str">
        <f>IF('C10 Entry Sheet'!$BS466="N"," ","00000000")</f>
        <v xml:space="preserve"> </v>
      </c>
      <c r="C451" s="154" t="str">
        <f ca="1">IF('C10 Entry Sheet'!$BS466="N"," ",CELL("contents",'C10 Entry Sheet'!$AH$10))</f>
        <v xml:space="preserve"> </v>
      </c>
      <c r="D451" s="153" t="str">
        <f ca="1">IF('C10 Entry Sheet'!$BS466="N"," ","000"&amp;IF(LEN('C10 Entry Sheet'!$C$5)&lt;=6,"000",REPT("0",3-(LEN('C10 Entry Sheet'!$C$5)-6))&amp;LEFT(CELL("contents",'C10 Entry Sheet'!$C$5),LEN('C10 Entry Sheet'!$C$5)-6)))</f>
        <v xml:space="preserve"> </v>
      </c>
      <c r="E451" s="155" t="str">
        <f ca="1">IF('C10 Entry Sheet'!$BS466="N"," ",IF(LEN('C10 Entry Sheet'!$C$5)&lt;=6,CELL("contents",'C10 Entry Sheet'!$C$5),RIGHT(CELL("contents",'C10 Entry Sheet'!$C$5),6)))</f>
        <v xml:space="preserve"> </v>
      </c>
      <c r="F451" s="153" t="str">
        <f>IF('C10 Entry Sheet'!$BS466="N"," ","0")</f>
        <v xml:space="preserve"> </v>
      </c>
      <c r="G451" s="156" t="str">
        <f ca="1">IF('C10 Entry Sheet'!$BS466="N"," ",CELL("contents",'C10 Entry Sheet'!$A466))</f>
        <v xml:space="preserve"> </v>
      </c>
      <c r="H451" s="157" t="str">
        <f ca="1">IF(($G451=" ")," ",VLOOKUP($G451,'C10 Entry Sheet'!$A$16:$K$1015,2,FALSE))</f>
        <v xml:space="preserve"> </v>
      </c>
      <c r="I451" s="157" t="str">
        <f ca="1">IF(($G451=" ")," ",VLOOKUP($G451,'C10 Entry Sheet'!$A$16:$K$1015,3,FALSE))</f>
        <v xml:space="preserve"> </v>
      </c>
      <c r="J451" s="153" t="str">
        <f ca="1">IF('C10 Entry Sheet'!$BS466="N"," ",CELL("contents",'C10 Entry Sheet'!$A466))</f>
        <v xml:space="preserve"> </v>
      </c>
      <c r="K451" s="158" t="str">
        <f ca="1">IF(($G451=" ")," ",VLOOKUP($G451,'C10 Entry Sheet'!$A$16:$K$1015,8,FALSE))</f>
        <v xml:space="preserve"> </v>
      </c>
      <c r="L451" s="110" t="str">
        <f ca="1">IF(($G451=" ")," ",(VLOOKUP($G451,'C10 Entry Sheet'!$A$16:$K$1015,11,FALSE)*100))</f>
        <v xml:space="preserve"> </v>
      </c>
      <c r="M451" s="159" t="str">
        <f ca="1">IF(($G451=" ")," ",VLOOKUP($G451,'C10 Entry Sheet'!$A$16:$K$1015,6,FALSE))</f>
        <v xml:space="preserve"> </v>
      </c>
      <c r="N451" s="159" t="str">
        <f ca="1">IF(($G451=" ")," ",VLOOKUP($G451,'C10 Entry Sheet'!$A$16:$K$1015,5,FALSE))</f>
        <v xml:space="preserve"> </v>
      </c>
    </row>
    <row r="452" spans="1:14">
      <c r="A452" s="153" t="str">
        <f>IF('C10 Entry Sheet'!$BS467="N"," ","R")</f>
        <v xml:space="preserve"> </v>
      </c>
      <c r="B452" s="153" t="str">
        <f>IF('C10 Entry Sheet'!$BS467="N"," ","00000000")</f>
        <v xml:space="preserve"> </v>
      </c>
      <c r="C452" s="154" t="str">
        <f ca="1">IF('C10 Entry Sheet'!$BS467="N"," ",CELL("contents",'C10 Entry Sheet'!$AH$10))</f>
        <v xml:space="preserve"> </v>
      </c>
      <c r="D452" s="153" t="str">
        <f ca="1">IF('C10 Entry Sheet'!$BS467="N"," ","000"&amp;IF(LEN('C10 Entry Sheet'!$C$5)&lt;=6,"000",REPT("0",3-(LEN('C10 Entry Sheet'!$C$5)-6))&amp;LEFT(CELL("contents",'C10 Entry Sheet'!$C$5),LEN('C10 Entry Sheet'!$C$5)-6)))</f>
        <v xml:space="preserve"> </v>
      </c>
      <c r="E452" s="155" t="str">
        <f ca="1">IF('C10 Entry Sheet'!$BS467="N"," ",IF(LEN('C10 Entry Sheet'!$C$5)&lt;=6,CELL("contents",'C10 Entry Sheet'!$C$5),RIGHT(CELL("contents",'C10 Entry Sheet'!$C$5),6)))</f>
        <v xml:space="preserve"> </v>
      </c>
      <c r="F452" s="153" t="str">
        <f>IF('C10 Entry Sheet'!$BS467="N"," ","0")</f>
        <v xml:space="preserve"> </v>
      </c>
      <c r="G452" s="156" t="str">
        <f ca="1">IF('C10 Entry Sheet'!$BS467="N"," ",CELL("contents",'C10 Entry Sheet'!$A467))</f>
        <v xml:space="preserve"> </v>
      </c>
      <c r="H452" s="157" t="str">
        <f ca="1">IF(($G452=" ")," ",VLOOKUP($G452,'C10 Entry Sheet'!$A$16:$K$1015,2,FALSE))</f>
        <v xml:space="preserve"> </v>
      </c>
      <c r="I452" s="157" t="str">
        <f ca="1">IF(($G452=" ")," ",VLOOKUP($G452,'C10 Entry Sheet'!$A$16:$K$1015,3,FALSE))</f>
        <v xml:space="preserve"> </v>
      </c>
      <c r="J452" s="153" t="str">
        <f ca="1">IF('C10 Entry Sheet'!$BS467="N"," ",CELL("contents",'C10 Entry Sheet'!$A467))</f>
        <v xml:space="preserve"> </v>
      </c>
      <c r="K452" s="158" t="str">
        <f ca="1">IF(($G452=" ")," ",VLOOKUP($G452,'C10 Entry Sheet'!$A$16:$K$1015,8,FALSE))</f>
        <v xml:space="preserve"> </v>
      </c>
      <c r="L452" s="110" t="str">
        <f ca="1">IF(($G452=" ")," ",(VLOOKUP($G452,'C10 Entry Sheet'!$A$16:$K$1015,11,FALSE)*100))</f>
        <v xml:space="preserve"> </v>
      </c>
      <c r="M452" s="159" t="str">
        <f ca="1">IF(($G452=" ")," ",VLOOKUP($G452,'C10 Entry Sheet'!$A$16:$K$1015,6,FALSE))</f>
        <v xml:space="preserve"> </v>
      </c>
      <c r="N452" s="159" t="str">
        <f ca="1">IF(($G452=" ")," ",VLOOKUP($G452,'C10 Entry Sheet'!$A$16:$K$1015,5,FALSE))</f>
        <v xml:space="preserve"> </v>
      </c>
    </row>
    <row r="453" spans="1:14">
      <c r="A453" s="153" t="str">
        <f>IF('C10 Entry Sheet'!$BS468="N"," ","R")</f>
        <v xml:space="preserve"> </v>
      </c>
      <c r="B453" s="153" t="str">
        <f>IF('C10 Entry Sheet'!$BS468="N"," ","00000000")</f>
        <v xml:space="preserve"> </v>
      </c>
      <c r="C453" s="154" t="str">
        <f ca="1">IF('C10 Entry Sheet'!$BS468="N"," ",CELL("contents",'C10 Entry Sheet'!$AH$10))</f>
        <v xml:space="preserve"> </v>
      </c>
      <c r="D453" s="153" t="str">
        <f ca="1">IF('C10 Entry Sheet'!$BS468="N"," ","000"&amp;IF(LEN('C10 Entry Sheet'!$C$5)&lt;=6,"000",REPT("0",3-(LEN('C10 Entry Sheet'!$C$5)-6))&amp;LEFT(CELL("contents",'C10 Entry Sheet'!$C$5),LEN('C10 Entry Sheet'!$C$5)-6)))</f>
        <v xml:space="preserve"> </v>
      </c>
      <c r="E453" s="155" t="str">
        <f ca="1">IF('C10 Entry Sheet'!$BS468="N"," ",IF(LEN('C10 Entry Sheet'!$C$5)&lt;=6,CELL("contents",'C10 Entry Sheet'!$C$5),RIGHT(CELL("contents",'C10 Entry Sheet'!$C$5),6)))</f>
        <v xml:space="preserve"> </v>
      </c>
      <c r="F453" s="153" t="str">
        <f>IF('C10 Entry Sheet'!$BS468="N"," ","0")</f>
        <v xml:space="preserve"> </v>
      </c>
      <c r="G453" s="156" t="str">
        <f ca="1">IF('C10 Entry Sheet'!$BS468="N"," ",CELL("contents",'C10 Entry Sheet'!$A468))</f>
        <v xml:space="preserve"> </v>
      </c>
      <c r="H453" s="157" t="str">
        <f ca="1">IF(($G453=" ")," ",VLOOKUP($G453,'C10 Entry Sheet'!$A$16:$K$1015,2,FALSE))</f>
        <v xml:space="preserve"> </v>
      </c>
      <c r="I453" s="157" t="str">
        <f ca="1">IF(($G453=" ")," ",VLOOKUP($G453,'C10 Entry Sheet'!$A$16:$K$1015,3,FALSE))</f>
        <v xml:space="preserve"> </v>
      </c>
      <c r="J453" s="153" t="str">
        <f ca="1">IF('C10 Entry Sheet'!$BS468="N"," ",CELL("contents",'C10 Entry Sheet'!$A468))</f>
        <v xml:space="preserve"> </v>
      </c>
      <c r="K453" s="158" t="str">
        <f ca="1">IF(($G453=" ")," ",VLOOKUP($G453,'C10 Entry Sheet'!$A$16:$K$1015,8,FALSE))</f>
        <v xml:space="preserve"> </v>
      </c>
      <c r="L453" s="110" t="str">
        <f ca="1">IF(($G453=" ")," ",(VLOOKUP($G453,'C10 Entry Sheet'!$A$16:$K$1015,11,FALSE)*100))</f>
        <v xml:space="preserve"> </v>
      </c>
      <c r="M453" s="159" t="str">
        <f ca="1">IF(($G453=" ")," ",VLOOKUP($G453,'C10 Entry Sheet'!$A$16:$K$1015,6,FALSE))</f>
        <v xml:space="preserve"> </v>
      </c>
      <c r="N453" s="159" t="str">
        <f ca="1">IF(($G453=" ")," ",VLOOKUP($G453,'C10 Entry Sheet'!$A$16:$K$1015,5,FALSE))</f>
        <v xml:space="preserve"> </v>
      </c>
    </row>
    <row r="454" spans="1:14">
      <c r="A454" s="153" t="str">
        <f>IF('C10 Entry Sheet'!$BS469="N"," ","R")</f>
        <v xml:space="preserve"> </v>
      </c>
      <c r="B454" s="153" t="str">
        <f>IF('C10 Entry Sheet'!$BS469="N"," ","00000000")</f>
        <v xml:space="preserve"> </v>
      </c>
      <c r="C454" s="154" t="str">
        <f ca="1">IF('C10 Entry Sheet'!$BS469="N"," ",CELL("contents",'C10 Entry Sheet'!$AH$10))</f>
        <v xml:space="preserve"> </v>
      </c>
      <c r="D454" s="153" t="str">
        <f ca="1">IF('C10 Entry Sheet'!$BS469="N"," ","000"&amp;IF(LEN('C10 Entry Sheet'!$C$5)&lt;=6,"000",REPT("0",3-(LEN('C10 Entry Sheet'!$C$5)-6))&amp;LEFT(CELL("contents",'C10 Entry Sheet'!$C$5),LEN('C10 Entry Sheet'!$C$5)-6)))</f>
        <v xml:space="preserve"> </v>
      </c>
      <c r="E454" s="155" t="str">
        <f ca="1">IF('C10 Entry Sheet'!$BS469="N"," ",IF(LEN('C10 Entry Sheet'!$C$5)&lt;=6,CELL("contents",'C10 Entry Sheet'!$C$5),RIGHT(CELL("contents",'C10 Entry Sheet'!$C$5),6)))</f>
        <v xml:space="preserve"> </v>
      </c>
      <c r="F454" s="153" t="str">
        <f>IF('C10 Entry Sheet'!$BS469="N"," ","0")</f>
        <v xml:space="preserve"> </v>
      </c>
      <c r="G454" s="156" t="str">
        <f ca="1">IF('C10 Entry Sheet'!$BS469="N"," ",CELL("contents",'C10 Entry Sheet'!$A469))</f>
        <v xml:space="preserve"> </v>
      </c>
      <c r="H454" s="157" t="str">
        <f ca="1">IF(($G454=" ")," ",VLOOKUP($G454,'C10 Entry Sheet'!$A$16:$K$1015,2,FALSE))</f>
        <v xml:space="preserve"> </v>
      </c>
      <c r="I454" s="157" t="str">
        <f ca="1">IF(($G454=" ")," ",VLOOKUP($G454,'C10 Entry Sheet'!$A$16:$K$1015,3,FALSE))</f>
        <v xml:space="preserve"> </v>
      </c>
      <c r="J454" s="153" t="str">
        <f ca="1">IF('C10 Entry Sheet'!$BS469="N"," ",CELL("contents",'C10 Entry Sheet'!$A469))</f>
        <v xml:space="preserve"> </v>
      </c>
      <c r="K454" s="158" t="str">
        <f ca="1">IF(($G454=" ")," ",VLOOKUP($G454,'C10 Entry Sheet'!$A$16:$K$1015,8,FALSE))</f>
        <v xml:space="preserve"> </v>
      </c>
      <c r="L454" s="110" t="str">
        <f ca="1">IF(($G454=" ")," ",(VLOOKUP($G454,'C10 Entry Sheet'!$A$16:$K$1015,11,FALSE)*100))</f>
        <v xml:space="preserve"> </v>
      </c>
      <c r="M454" s="159" t="str">
        <f ca="1">IF(($G454=" ")," ",VLOOKUP($G454,'C10 Entry Sheet'!$A$16:$K$1015,6,FALSE))</f>
        <v xml:space="preserve"> </v>
      </c>
      <c r="N454" s="159" t="str">
        <f ca="1">IF(($G454=" ")," ",VLOOKUP($G454,'C10 Entry Sheet'!$A$16:$K$1015,5,FALSE))</f>
        <v xml:space="preserve"> </v>
      </c>
    </row>
    <row r="455" spans="1:14">
      <c r="A455" s="153" t="str">
        <f>IF('C10 Entry Sheet'!$BS470="N"," ","R")</f>
        <v xml:space="preserve"> </v>
      </c>
      <c r="B455" s="153" t="str">
        <f>IF('C10 Entry Sheet'!$BS470="N"," ","00000000")</f>
        <v xml:space="preserve"> </v>
      </c>
      <c r="C455" s="154" t="str">
        <f ca="1">IF('C10 Entry Sheet'!$BS470="N"," ",CELL("contents",'C10 Entry Sheet'!$AH$10))</f>
        <v xml:space="preserve"> </v>
      </c>
      <c r="D455" s="153" t="str">
        <f ca="1">IF('C10 Entry Sheet'!$BS470="N"," ","000"&amp;IF(LEN('C10 Entry Sheet'!$C$5)&lt;=6,"000",REPT("0",3-(LEN('C10 Entry Sheet'!$C$5)-6))&amp;LEFT(CELL("contents",'C10 Entry Sheet'!$C$5),LEN('C10 Entry Sheet'!$C$5)-6)))</f>
        <v xml:space="preserve"> </v>
      </c>
      <c r="E455" s="155" t="str">
        <f ca="1">IF('C10 Entry Sheet'!$BS470="N"," ",IF(LEN('C10 Entry Sheet'!$C$5)&lt;=6,CELL("contents",'C10 Entry Sheet'!$C$5),RIGHT(CELL("contents",'C10 Entry Sheet'!$C$5),6)))</f>
        <v xml:space="preserve"> </v>
      </c>
      <c r="F455" s="153" t="str">
        <f>IF('C10 Entry Sheet'!$BS470="N"," ","0")</f>
        <v xml:space="preserve"> </v>
      </c>
      <c r="G455" s="156" t="str">
        <f ca="1">IF('C10 Entry Sheet'!$BS470="N"," ",CELL("contents",'C10 Entry Sheet'!$A470))</f>
        <v xml:space="preserve"> </v>
      </c>
      <c r="H455" s="157" t="str">
        <f ca="1">IF(($G455=" ")," ",VLOOKUP($G455,'C10 Entry Sheet'!$A$16:$K$1015,2,FALSE))</f>
        <v xml:space="preserve"> </v>
      </c>
      <c r="I455" s="157" t="str">
        <f ca="1">IF(($G455=" ")," ",VLOOKUP($G455,'C10 Entry Sheet'!$A$16:$K$1015,3,FALSE))</f>
        <v xml:space="preserve"> </v>
      </c>
      <c r="J455" s="153" t="str">
        <f ca="1">IF('C10 Entry Sheet'!$BS470="N"," ",CELL("contents",'C10 Entry Sheet'!$A470))</f>
        <v xml:space="preserve"> </v>
      </c>
      <c r="K455" s="158" t="str">
        <f ca="1">IF(($G455=" ")," ",VLOOKUP($G455,'C10 Entry Sheet'!$A$16:$K$1015,8,FALSE))</f>
        <v xml:space="preserve"> </v>
      </c>
      <c r="L455" s="110" t="str">
        <f ca="1">IF(($G455=" ")," ",(VLOOKUP($G455,'C10 Entry Sheet'!$A$16:$K$1015,11,FALSE)*100))</f>
        <v xml:space="preserve"> </v>
      </c>
      <c r="M455" s="159" t="str">
        <f ca="1">IF(($G455=" ")," ",VLOOKUP($G455,'C10 Entry Sheet'!$A$16:$K$1015,6,FALSE))</f>
        <v xml:space="preserve"> </v>
      </c>
      <c r="N455" s="159" t="str">
        <f ca="1">IF(($G455=" ")," ",VLOOKUP($G455,'C10 Entry Sheet'!$A$16:$K$1015,5,FALSE))</f>
        <v xml:space="preserve"> </v>
      </c>
    </row>
    <row r="456" spans="1:14">
      <c r="A456" s="153" t="str">
        <f>IF('C10 Entry Sheet'!$BS471="N"," ","R")</f>
        <v xml:space="preserve"> </v>
      </c>
      <c r="B456" s="153" t="str">
        <f>IF('C10 Entry Sheet'!$BS471="N"," ","00000000")</f>
        <v xml:space="preserve"> </v>
      </c>
      <c r="C456" s="154" t="str">
        <f ca="1">IF('C10 Entry Sheet'!$BS471="N"," ",CELL("contents",'C10 Entry Sheet'!$AH$10))</f>
        <v xml:space="preserve"> </v>
      </c>
      <c r="D456" s="153" t="str">
        <f ca="1">IF('C10 Entry Sheet'!$BS471="N"," ","000"&amp;IF(LEN('C10 Entry Sheet'!$C$5)&lt;=6,"000",REPT("0",3-(LEN('C10 Entry Sheet'!$C$5)-6))&amp;LEFT(CELL("contents",'C10 Entry Sheet'!$C$5),LEN('C10 Entry Sheet'!$C$5)-6)))</f>
        <v xml:space="preserve"> </v>
      </c>
      <c r="E456" s="155" t="str">
        <f ca="1">IF('C10 Entry Sheet'!$BS471="N"," ",IF(LEN('C10 Entry Sheet'!$C$5)&lt;=6,CELL("contents",'C10 Entry Sheet'!$C$5),RIGHT(CELL("contents",'C10 Entry Sheet'!$C$5),6)))</f>
        <v xml:space="preserve"> </v>
      </c>
      <c r="F456" s="153" t="str">
        <f>IF('C10 Entry Sheet'!$BS471="N"," ","0")</f>
        <v xml:space="preserve"> </v>
      </c>
      <c r="G456" s="156" t="str">
        <f ca="1">IF('C10 Entry Sheet'!$BS471="N"," ",CELL("contents",'C10 Entry Sheet'!$A471))</f>
        <v xml:space="preserve"> </v>
      </c>
      <c r="H456" s="157" t="str">
        <f ca="1">IF(($G456=" ")," ",VLOOKUP($G456,'C10 Entry Sheet'!$A$16:$K$1015,2,FALSE))</f>
        <v xml:space="preserve"> </v>
      </c>
      <c r="I456" s="157" t="str">
        <f ca="1">IF(($G456=" ")," ",VLOOKUP($G456,'C10 Entry Sheet'!$A$16:$K$1015,3,FALSE))</f>
        <v xml:space="preserve"> </v>
      </c>
      <c r="J456" s="153" t="str">
        <f ca="1">IF('C10 Entry Sheet'!$BS471="N"," ",CELL("contents",'C10 Entry Sheet'!$A471))</f>
        <v xml:space="preserve"> </v>
      </c>
      <c r="K456" s="158" t="str">
        <f ca="1">IF(($G456=" ")," ",VLOOKUP($G456,'C10 Entry Sheet'!$A$16:$K$1015,8,FALSE))</f>
        <v xml:space="preserve"> </v>
      </c>
      <c r="L456" s="110" t="str">
        <f ca="1">IF(($G456=" ")," ",(VLOOKUP($G456,'C10 Entry Sheet'!$A$16:$K$1015,11,FALSE)*100))</f>
        <v xml:space="preserve"> </v>
      </c>
      <c r="M456" s="159" t="str">
        <f ca="1">IF(($G456=" ")," ",VLOOKUP($G456,'C10 Entry Sheet'!$A$16:$K$1015,6,FALSE))</f>
        <v xml:space="preserve"> </v>
      </c>
      <c r="N456" s="159" t="str">
        <f ca="1">IF(($G456=" ")," ",VLOOKUP($G456,'C10 Entry Sheet'!$A$16:$K$1015,5,FALSE))</f>
        <v xml:space="preserve"> </v>
      </c>
    </row>
    <row r="457" spans="1:14">
      <c r="A457" s="153" t="str">
        <f>IF('C10 Entry Sheet'!$BS472="N"," ","R")</f>
        <v xml:space="preserve"> </v>
      </c>
      <c r="B457" s="153" t="str">
        <f>IF('C10 Entry Sheet'!$BS472="N"," ","00000000")</f>
        <v xml:space="preserve"> </v>
      </c>
      <c r="C457" s="154" t="str">
        <f ca="1">IF('C10 Entry Sheet'!$BS472="N"," ",CELL("contents",'C10 Entry Sheet'!$AH$10))</f>
        <v xml:space="preserve"> </v>
      </c>
      <c r="D457" s="153" t="str">
        <f ca="1">IF('C10 Entry Sheet'!$BS472="N"," ","000"&amp;IF(LEN('C10 Entry Sheet'!$C$5)&lt;=6,"000",REPT("0",3-(LEN('C10 Entry Sheet'!$C$5)-6))&amp;LEFT(CELL("contents",'C10 Entry Sheet'!$C$5),LEN('C10 Entry Sheet'!$C$5)-6)))</f>
        <v xml:space="preserve"> </v>
      </c>
      <c r="E457" s="155" t="str">
        <f ca="1">IF('C10 Entry Sheet'!$BS472="N"," ",IF(LEN('C10 Entry Sheet'!$C$5)&lt;=6,CELL("contents",'C10 Entry Sheet'!$C$5),RIGHT(CELL("contents",'C10 Entry Sheet'!$C$5),6)))</f>
        <v xml:space="preserve"> </v>
      </c>
      <c r="F457" s="153" t="str">
        <f>IF('C10 Entry Sheet'!$BS472="N"," ","0")</f>
        <v xml:space="preserve"> </v>
      </c>
      <c r="G457" s="156" t="str">
        <f ca="1">IF('C10 Entry Sheet'!$BS472="N"," ",CELL("contents",'C10 Entry Sheet'!$A472))</f>
        <v xml:space="preserve"> </v>
      </c>
      <c r="H457" s="157" t="str">
        <f ca="1">IF(($G457=" ")," ",VLOOKUP($G457,'C10 Entry Sheet'!$A$16:$K$1015,2,FALSE))</f>
        <v xml:space="preserve"> </v>
      </c>
      <c r="I457" s="157" t="str">
        <f ca="1">IF(($G457=" ")," ",VLOOKUP($G457,'C10 Entry Sheet'!$A$16:$K$1015,3,FALSE))</f>
        <v xml:space="preserve"> </v>
      </c>
      <c r="J457" s="153" t="str">
        <f ca="1">IF('C10 Entry Sheet'!$BS472="N"," ",CELL("contents",'C10 Entry Sheet'!$A472))</f>
        <v xml:space="preserve"> </v>
      </c>
      <c r="K457" s="158" t="str">
        <f ca="1">IF(($G457=" ")," ",VLOOKUP($G457,'C10 Entry Sheet'!$A$16:$K$1015,8,FALSE))</f>
        <v xml:space="preserve"> </v>
      </c>
      <c r="L457" s="110" t="str">
        <f ca="1">IF(($G457=" ")," ",(VLOOKUP($G457,'C10 Entry Sheet'!$A$16:$K$1015,11,FALSE)*100))</f>
        <v xml:space="preserve"> </v>
      </c>
      <c r="M457" s="159" t="str">
        <f ca="1">IF(($G457=" ")," ",VLOOKUP($G457,'C10 Entry Sheet'!$A$16:$K$1015,6,FALSE))</f>
        <v xml:space="preserve"> </v>
      </c>
      <c r="N457" s="159" t="str">
        <f ca="1">IF(($G457=" ")," ",VLOOKUP($G457,'C10 Entry Sheet'!$A$16:$K$1015,5,FALSE))</f>
        <v xml:space="preserve"> </v>
      </c>
    </row>
    <row r="458" spans="1:14">
      <c r="A458" s="153" t="str">
        <f>IF('C10 Entry Sheet'!$BS473="N"," ","R")</f>
        <v xml:space="preserve"> </v>
      </c>
      <c r="B458" s="153" t="str">
        <f>IF('C10 Entry Sheet'!$BS473="N"," ","00000000")</f>
        <v xml:space="preserve"> </v>
      </c>
      <c r="C458" s="154" t="str">
        <f ca="1">IF('C10 Entry Sheet'!$BS473="N"," ",CELL("contents",'C10 Entry Sheet'!$AH$10))</f>
        <v xml:space="preserve"> </v>
      </c>
      <c r="D458" s="153" t="str">
        <f ca="1">IF('C10 Entry Sheet'!$BS473="N"," ","000"&amp;IF(LEN('C10 Entry Sheet'!$C$5)&lt;=6,"000",REPT("0",3-(LEN('C10 Entry Sheet'!$C$5)-6))&amp;LEFT(CELL("contents",'C10 Entry Sheet'!$C$5),LEN('C10 Entry Sheet'!$C$5)-6)))</f>
        <v xml:space="preserve"> </v>
      </c>
      <c r="E458" s="155" t="str">
        <f ca="1">IF('C10 Entry Sheet'!$BS473="N"," ",IF(LEN('C10 Entry Sheet'!$C$5)&lt;=6,CELL("contents",'C10 Entry Sheet'!$C$5),RIGHT(CELL("contents",'C10 Entry Sheet'!$C$5),6)))</f>
        <v xml:space="preserve"> </v>
      </c>
      <c r="F458" s="153" t="str">
        <f>IF('C10 Entry Sheet'!$BS473="N"," ","0")</f>
        <v xml:space="preserve"> </v>
      </c>
      <c r="G458" s="156" t="str">
        <f ca="1">IF('C10 Entry Sheet'!$BS473="N"," ",CELL("contents",'C10 Entry Sheet'!$A473))</f>
        <v xml:space="preserve"> </v>
      </c>
      <c r="H458" s="157" t="str">
        <f ca="1">IF(($G458=" ")," ",VLOOKUP($G458,'C10 Entry Sheet'!$A$16:$K$1015,2,FALSE))</f>
        <v xml:space="preserve"> </v>
      </c>
      <c r="I458" s="157" t="str">
        <f ca="1">IF(($G458=" ")," ",VLOOKUP($G458,'C10 Entry Sheet'!$A$16:$K$1015,3,FALSE))</f>
        <v xml:space="preserve"> </v>
      </c>
      <c r="J458" s="153" t="str">
        <f ca="1">IF('C10 Entry Sheet'!$BS473="N"," ",CELL("contents",'C10 Entry Sheet'!$A473))</f>
        <v xml:space="preserve"> </v>
      </c>
      <c r="K458" s="158" t="str">
        <f ca="1">IF(($G458=" ")," ",VLOOKUP($G458,'C10 Entry Sheet'!$A$16:$K$1015,8,FALSE))</f>
        <v xml:space="preserve"> </v>
      </c>
      <c r="L458" s="110" t="str">
        <f ca="1">IF(($G458=" ")," ",(VLOOKUP($G458,'C10 Entry Sheet'!$A$16:$K$1015,11,FALSE)*100))</f>
        <v xml:space="preserve"> </v>
      </c>
      <c r="M458" s="159" t="str">
        <f ca="1">IF(($G458=" ")," ",VLOOKUP($G458,'C10 Entry Sheet'!$A$16:$K$1015,6,FALSE))</f>
        <v xml:space="preserve"> </v>
      </c>
      <c r="N458" s="159" t="str">
        <f ca="1">IF(($G458=" ")," ",VLOOKUP($G458,'C10 Entry Sheet'!$A$16:$K$1015,5,FALSE))</f>
        <v xml:space="preserve"> </v>
      </c>
    </row>
    <row r="459" spans="1:14">
      <c r="A459" s="153" t="str">
        <f>IF('C10 Entry Sheet'!$BS474="N"," ","R")</f>
        <v xml:space="preserve"> </v>
      </c>
      <c r="B459" s="153" t="str">
        <f>IF('C10 Entry Sheet'!$BS474="N"," ","00000000")</f>
        <v xml:space="preserve"> </v>
      </c>
      <c r="C459" s="154" t="str">
        <f ca="1">IF('C10 Entry Sheet'!$BS474="N"," ",CELL("contents",'C10 Entry Sheet'!$AH$10))</f>
        <v xml:space="preserve"> </v>
      </c>
      <c r="D459" s="153" t="str">
        <f ca="1">IF('C10 Entry Sheet'!$BS474="N"," ","000"&amp;IF(LEN('C10 Entry Sheet'!$C$5)&lt;=6,"000",REPT("0",3-(LEN('C10 Entry Sheet'!$C$5)-6))&amp;LEFT(CELL("contents",'C10 Entry Sheet'!$C$5),LEN('C10 Entry Sheet'!$C$5)-6)))</f>
        <v xml:space="preserve"> </v>
      </c>
      <c r="E459" s="155" t="str">
        <f ca="1">IF('C10 Entry Sheet'!$BS474="N"," ",IF(LEN('C10 Entry Sheet'!$C$5)&lt;=6,CELL("contents",'C10 Entry Sheet'!$C$5),RIGHT(CELL("contents",'C10 Entry Sheet'!$C$5),6)))</f>
        <v xml:space="preserve"> </v>
      </c>
      <c r="F459" s="153" t="str">
        <f>IF('C10 Entry Sheet'!$BS474="N"," ","0")</f>
        <v xml:space="preserve"> </v>
      </c>
      <c r="G459" s="156" t="str">
        <f ca="1">IF('C10 Entry Sheet'!$BS474="N"," ",CELL("contents",'C10 Entry Sheet'!$A474))</f>
        <v xml:space="preserve"> </v>
      </c>
      <c r="H459" s="157" t="str">
        <f ca="1">IF(($G459=" ")," ",VLOOKUP($G459,'C10 Entry Sheet'!$A$16:$K$1015,2,FALSE))</f>
        <v xml:space="preserve"> </v>
      </c>
      <c r="I459" s="157" t="str">
        <f ca="1">IF(($G459=" ")," ",VLOOKUP($G459,'C10 Entry Sheet'!$A$16:$K$1015,3,FALSE))</f>
        <v xml:space="preserve"> </v>
      </c>
      <c r="J459" s="153" t="str">
        <f ca="1">IF('C10 Entry Sheet'!$BS474="N"," ",CELL("contents",'C10 Entry Sheet'!$A474))</f>
        <v xml:space="preserve"> </v>
      </c>
      <c r="K459" s="158" t="str">
        <f ca="1">IF(($G459=" ")," ",VLOOKUP($G459,'C10 Entry Sheet'!$A$16:$K$1015,8,FALSE))</f>
        <v xml:space="preserve"> </v>
      </c>
      <c r="L459" s="110" t="str">
        <f ca="1">IF(($G459=" ")," ",(VLOOKUP($G459,'C10 Entry Sheet'!$A$16:$K$1015,11,FALSE)*100))</f>
        <v xml:space="preserve"> </v>
      </c>
      <c r="M459" s="159" t="str">
        <f ca="1">IF(($G459=" ")," ",VLOOKUP($G459,'C10 Entry Sheet'!$A$16:$K$1015,6,FALSE))</f>
        <v xml:space="preserve"> </v>
      </c>
      <c r="N459" s="159" t="str">
        <f ca="1">IF(($G459=" ")," ",VLOOKUP($G459,'C10 Entry Sheet'!$A$16:$K$1015,5,FALSE))</f>
        <v xml:space="preserve"> </v>
      </c>
    </row>
    <row r="460" spans="1:14">
      <c r="A460" s="153" t="str">
        <f>IF('C10 Entry Sheet'!$BS475="N"," ","R")</f>
        <v xml:space="preserve"> </v>
      </c>
      <c r="B460" s="153" t="str">
        <f>IF('C10 Entry Sheet'!$BS475="N"," ","00000000")</f>
        <v xml:space="preserve"> </v>
      </c>
      <c r="C460" s="154" t="str">
        <f ca="1">IF('C10 Entry Sheet'!$BS475="N"," ",CELL("contents",'C10 Entry Sheet'!$AH$10))</f>
        <v xml:space="preserve"> </v>
      </c>
      <c r="D460" s="153" t="str">
        <f ca="1">IF('C10 Entry Sheet'!$BS475="N"," ","000"&amp;IF(LEN('C10 Entry Sheet'!$C$5)&lt;=6,"000",REPT("0",3-(LEN('C10 Entry Sheet'!$C$5)-6))&amp;LEFT(CELL("contents",'C10 Entry Sheet'!$C$5),LEN('C10 Entry Sheet'!$C$5)-6)))</f>
        <v xml:space="preserve"> </v>
      </c>
      <c r="E460" s="155" t="str">
        <f ca="1">IF('C10 Entry Sheet'!$BS475="N"," ",IF(LEN('C10 Entry Sheet'!$C$5)&lt;=6,CELL("contents",'C10 Entry Sheet'!$C$5),RIGHT(CELL("contents",'C10 Entry Sheet'!$C$5),6)))</f>
        <v xml:space="preserve"> </v>
      </c>
      <c r="F460" s="153" t="str">
        <f>IF('C10 Entry Sheet'!$BS475="N"," ","0")</f>
        <v xml:space="preserve"> </v>
      </c>
      <c r="G460" s="156" t="str">
        <f ca="1">IF('C10 Entry Sheet'!$BS475="N"," ",CELL("contents",'C10 Entry Sheet'!$A475))</f>
        <v xml:space="preserve"> </v>
      </c>
      <c r="H460" s="157" t="str">
        <f ca="1">IF(($G460=" ")," ",VLOOKUP($G460,'C10 Entry Sheet'!$A$16:$K$1015,2,FALSE))</f>
        <v xml:space="preserve"> </v>
      </c>
      <c r="I460" s="157" t="str">
        <f ca="1">IF(($G460=" ")," ",VLOOKUP($G460,'C10 Entry Sheet'!$A$16:$K$1015,3,FALSE))</f>
        <v xml:space="preserve"> </v>
      </c>
      <c r="J460" s="153" t="str">
        <f ca="1">IF('C10 Entry Sheet'!$BS475="N"," ",CELL("contents",'C10 Entry Sheet'!$A475))</f>
        <v xml:space="preserve"> </v>
      </c>
      <c r="K460" s="158" t="str">
        <f ca="1">IF(($G460=" ")," ",VLOOKUP($G460,'C10 Entry Sheet'!$A$16:$K$1015,8,FALSE))</f>
        <v xml:space="preserve"> </v>
      </c>
      <c r="L460" s="110" t="str">
        <f ca="1">IF(($G460=" ")," ",(VLOOKUP($G460,'C10 Entry Sheet'!$A$16:$K$1015,11,FALSE)*100))</f>
        <v xml:space="preserve"> </v>
      </c>
      <c r="M460" s="159" t="str">
        <f ca="1">IF(($G460=" ")," ",VLOOKUP($G460,'C10 Entry Sheet'!$A$16:$K$1015,6,FALSE))</f>
        <v xml:space="preserve"> </v>
      </c>
      <c r="N460" s="159" t="str">
        <f ca="1">IF(($G460=" ")," ",VLOOKUP($G460,'C10 Entry Sheet'!$A$16:$K$1015,5,FALSE))</f>
        <v xml:space="preserve"> </v>
      </c>
    </row>
    <row r="461" spans="1:14">
      <c r="A461" s="153" t="str">
        <f>IF('C10 Entry Sheet'!$BS476="N"," ","R")</f>
        <v xml:space="preserve"> </v>
      </c>
      <c r="B461" s="153" t="str">
        <f>IF('C10 Entry Sheet'!$BS476="N"," ","00000000")</f>
        <v xml:space="preserve"> </v>
      </c>
      <c r="C461" s="154" t="str">
        <f ca="1">IF('C10 Entry Sheet'!$BS476="N"," ",CELL("contents",'C10 Entry Sheet'!$AH$10))</f>
        <v xml:space="preserve"> </v>
      </c>
      <c r="D461" s="153" t="str">
        <f ca="1">IF('C10 Entry Sheet'!$BS476="N"," ","000"&amp;IF(LEN('C10 Entry Sheet'!$C$5)&lt;=6,"000",REPT("0",3-(LEN('C10 Entry Sheet'!$C$5)-6))&amp;LEFT(CELL("contents",'C10 Entry Sheet'!$C$5),LEN('C10 Entry Sheet'!$C$5)-6)))</f>
        <v xml:space="preserve"> </v>
      </c>
      <c r="E461" s="155" t="str">
        <f ca="1">IF('C10 Entry Sheet'!$BS476="N"," ",IF(LEN('C10 Entry Sheet'!$C$5)&lt;=6,CELL("contents",'C10 Entry Sheet'!$C$5),RIGHT(CELL("contents",'C10 Entry Sheet'!$C$5),6)))</f>
        <v xml:space="preserve"> </v>
      </c>
      <c r="F461" s="153" t="str">
        <f>IF('C10 Entry Sheet'!$BS476="N"," ","0")</f>
        <v xml:space="preserve"> </v>
      </c>
      <c r="G461" s="156" t="str">
        <f ca="1">IF('C10 Entry Sheet'!$BS476="N"," ",CELL("contents",'C10 Entry Sheet'!$A476))</f>
        <v xml:space="preserve"> </v>
      </c>
      <c r="H461" s="157" t="str">
        <f ca="1">IF(($G461=" ")," ",VLOOKUP($G461,'C10 Entry Sheet'!$A$16:$K$1015,2,FALSE))</f>
        <v xml:space="preserve"> </v>
      </c>
      <c r="I461" s="157" t="str">
        <f ca="1">IF(($G461=" ")," ",VLOOKUP($G461,'C10 Entry Sheet'!$A$16:$K$1015,3,FALSE))</f>
        <v xml:space="preserve"> </v>
      </c>
      <c r="J461" s="153" t="str">
        <f ca="1">IF('C10 Entry Sheet'!$BS476="N"," ",CELL("contents",'C10 Entry Sheet'!$A476))</f>
        <v xml:space="preserve"> </v>
      </c>
      <c r="K461" s="158" t="str">
        <f ca="1">IF(($G461=" ")," ",VLOOKUP($G461,'C10 Entry Sheet'!$A$16:$K$1015,8,FALSE))</f>
        <v xml:space="preserve"> </v>
      </c>
      <c r="L461" s="110" t="str">
        <f ca="1">IF(($G461=" ")," ",(VLOOKUP($G461,'C10 Entry Sheet'!$A$16:$K$1015,11,FALSE)*100))</f>
        <v xml:space="preserve"> </v>
      </c>
      <c r="M461" s="159" t="str">
        <f ca="1">IF(($G461=" ")," ",VLOOKUP($G461,'C10 Entry Sheet'!$A$16:$K$1015,6,FALSE))</f>
        <v xml:space="preserve"> </v>
      </c>
      <c r="N461" s="159" t="str">
        <f ca="1">IF(($G461=" ")," ",VLOOKUP($G461,'C10 Entry Sheet'!$A$16:$K$1015,5,FALSE))</f>
        <v xml:space="preserve"> </v>
      </c>
    </row>
    <row r="462" spans="1:14">
      <c r="A462" s="153" t="str">
        <f>IF('C10 Entry Sheet'!$BS477="N"," ","R")</f>
        <v xml:space="preserve"> </v>
      </c>
      <c r="B462" s="153" t="str">
        <f>IF('C10 Entry Sheet'!$BS477="N"," ","00000000")</f>
        <v xml:space="preserve"> </v>
      </c>
      <c r="C462" s="154" t="str">
        <f ca="1">IF('C10 Entry Sheet'!$BS477="N"," ",CELL("contents",'C10 Entry Sheet'!$AH$10))</f>
        <v xml:space="preserve"> </v>
      </c>
      <c r="D462" s="153" t="str">
        <f ca="1">IF('C10 Entry Sheet'!$BS477="N"," ","000"&amp;IF(LEN('C10 Entry Sheet'!$C$5)&lt;=6,"000",REPT("0",3-(LEN('C10 Entry Sheet'!$C$5)-6))&amp;LEFT(CELL("contents",'C10 Entry Sheet'!$C$5),LEN('C10 Entry Sheet'!$C$5)-6)))</f>
        <v xml:space="preserve"> </v>
      </c>
      <c r="E462" s="155" t="str">
        <f ca="1">IF('C10 Entry Sheet'!$BS477="N"," ",IF(LEN('C10 Entry Sheet'!$C$5)&lt;=6,CELL("contents",'C10 Entry Sheet'!$C$5),RIGHT(CELL("contents",'C10 Entry Sheet'!$C$5),6)))</f>
        <v xml:space="preserve"> </v>
      </c>
      <c r="F462" s="153" t="str">
        <f>IF('C10 Entry Sheet'!$BS477="N"," ","0")</f>
        <v xml:space="preserve"> </v>
      </c>
      <c r="G462" s="156" t="str">
        <f ca="1">IF('C10 Entry Sheet'!$BS477="N"," ",CELL("contents",'C10 Entry Sheet'!$A477))</f>
        <v xml:space="preserve"> </v>
      </c>
      <c r="H462" s="157" t="str">
        <f ca="1">IF(($G462=" ")," ",VLOOKUP($G462,'C10 Entry Sheet'!$A$16:$K$1015,2,FALSE))</f>
        <v xml:space="preserve"> </v>
      </c>
      <c r="I462" s="157" t="str">
        <f ca="1">IF(($G462=" ")," ",VLOOKUP($G462,'C10 Entry Sheet'!$A$16:$K$1015,3,FALSE))</f>
        <v xml:space="preserve"> </v>
      </c>
      <c r="J462" s="153" t="str">
        <f ca="1">IF('C10 Entry Sheet'!$BS477="N"," ",CELL("contents",'C10 Entry Sheet'!$A477))</f>
        <v xml:space="preserve"> </v>
      </c>
      <c r="K462" s="158" t="str">
        <f ca="1">IF(($G462=" ")," ",VLOOKUP($G462,'C10 Entry Sheet'!$A$16:$K$1015,8,FALSE))</f>
        <v xml:space="preserve"> </v>
      </c>
      <c r="L462" s="110" t="str">
        <f ca="1">IF(($G462=" ")," ",(VLOOKUP($G462,'C10 Entry Sheet'!$A$16:$K$1015,11,FALSE)*100))</f>
        <v xml:space="preserve"> </v>
      </c>
      <c r="M462" s="159" t="str">
        <f ca="1">IF(($G462=" ")," ",VLOOKUP($G462,'C10 Entry Sheet'!$A$16:$K$1015,6,FALSE))</f>
        <v xml:space="preserve"> </v>
      </c>
      <c r="N462" s="159" t="str">
        <f ca="1">IF(($G462=" ")," ",VLOOKUP($G462,'C10 Entry Sheet'!$A$16:$K$1015,5,FALSE))</f>
        <v xml:space="preserve"> </v>
      </c>
    </row>
    <row r="463" spans="1:14">
      <c r="A463" s="153" t="str">
        <f>IF('C10 Entry Sheet'!$BS478="N"," ","R")</f>
        <v xml:space="preserve"> </v>
      </c>
      <c r="B463" s="153" t="str">
        <f>IF('C10 Entry Sheet'!$BS478="N"," ","00000000")</f>
        <v xml:space="preserve"> </v>
      </c>
      <c r="C463" s="154" t="str">
        <f ca="1">IF('C10 Entry Sheet'!$BS478="N"," ",CELL("contents",'C10 Entry Sheet'!$AH$10))</f>
        <v xml:space="preserve"> </v>
      </c>
      <c r="D463" s="153" t="str">
        <f ca="1">IF('C10 Entry Sheet'!$BS478="N"," ","000"&amp;IF(LEN('C10 Entry Sheet'!$C$5)&lt;=6,"000",REPT("0",3-(LEN('C10 Entry Sheet'!$C$5)-6))&amp;LEFT(CELL("contents",'C10 Entry Sheet'!$C$5),LEN('C10 Entry Sheet'!$C$5)-6)))</f>
        <v xml:space="preserve"> </v>
      </c>
      <c r="E463" s="155" t="str">
        <f ca="1">IF('C10 Entry Sheet'!$BS478="N"," ",IF(LEN('C10 Entry Sheet'!$C$5)&lt;=6,CELL("contents",'C10 Entry Sheet'!$C$5),RIGHT(CELL("contents",'C10 Entry Sheet'!$C$5),6)))</f>
        <v xml:space="preserve"> </v>
      </c>
      <c r="F463" s="153" t="str">
        <f>IF('C10 Entry Sheet'!$BS478="N"," ","0")</f>
        <v xml:space="preserve"> </v>
      </c>
      <c r="G463" s="156" t="str">
        <f ca="1">IF('C10 Entry Sheet'!$BS478="N"," ",CELL("contents",'C10 Entry Sheet'!$A478))</f>
        <v xml:space="preserve"> </v>
      </c>
      <c r="H463" s="157" t="str">
        <f ca="1">IF(($G463=" ")," ",VLOOKUP($G463,'C10 Entry Sheet'!$A$16:$K$1015,2,FALSE))</f>
        <v xml:space="preserve"> </v>
      </c>
      <c r="I463" s="157" t="str">
        <f ca="1">IF(($G463=" ")," ",VLOOKUP($G463,'C10 Entry Sheet'!$A$16:$K$1015,3,FALSE))</f>
        <v xml:space="preserve"> </v>
      </c>
      <c r="J463" s="153" t="str">
        <f ca="1">IF('C10 Entry Sheet'!$BS478="N"," ",CELL("contents",'C10 Entry Sheet'!$A478))</f>
        <v xml:space="preserve"> </v>
      </c>
      <c r="K463" s="158" t="str">
        <f ca="1">IF(($G463=" ")," ",VLOOKUP($G463,'C10 Entry Sheet'!$A$16:$K$1015,8,FALSE))</f>
        <v xml:space="preserve"> </v>
      </c>
      <c r="L463" s="110" t="str">
        <f ca="1">IF(($G463=" ")," ",(VLOOKUP($G463,'C10 Entry Sheet'!$A$16:$K$1015,11,FALSE)*100))</f>
        <v xml:space="preserve"> </v>
      </c>
      <c r="M463" s="159" t="str">
        <f ca="1">IF(($G463=" ")," ",VLOOKUP($G463,'C10 Entry Sheet'!$A$16:$K$1015,6,FALSE))</f>
        <v xml:space="preserve"> </v>
      </c>
      <c r="N463" s="159" t="str">
        <f ca="1">IF(($G463=" ")," ",VLOOKUP($G463,'C10 Entry Sheet'!$A$16:$K$1015,5,FALSE))</f>
        <v xml:space="preserve"> </v>
      </c>
    </row>
    <row r="464" spans="1:14">
      <c r="A464" s="153" t="str">
        <f>IF('C10 Entry Sheet'!$BS479="N"," ","R")</f>
        <v xml:space="preserve"> </v>
      </c>
      <c r="B464" s="153" t="str">
        <f>IF('C10 Entry Sheet'!$BS479="N"," ","00000000")</f>
        <v xml:space="preserve"> </v>
      </c>
      <c r="C464" s="154" t="str">
        <f ca="1">IF('C10 Entry Sheet'!$BS479="N"," ",CELL("contents",'C10 Entry Sheet'!$AH$10))</f>
        <v xml:space="preserve"> </v>
      </c>
      <c r="D464" s="153" t="str">
        <f ca="1">IF('C10 Entry Sheet'!$BS479="N"," ","000"&amp;IF(LEN('C10 Entry Sheet'!$C$5)&lt;=6,"000",REPT("0",3-(LEN('C10 Entry Sheet'!$C$5)-6))&amp;LEFT(CELL("contents",'C10 Entry Sheet'!$C$5),LEN('C10 Entry Sheet'!$C$5)-6)))</f>
        <v xml:space="preserve"> </v>
      </c>
      <c r="E464" s="155" t="str">
        <f ca="1">IF('C10 Entry Sheet'!$BS479="N"," ",IF(LEN('C10 Entry Sheet'!$C$5)&lt;=6,CELL("contents",'C10 Entry Sheet'!$C$5),RIGHT(CELL("contents",'C10 Entry Sheet'!$C$5),6)))</f>
        <v xml:space="preserve"> </v>
      </c>
      <c r="F464" s="153" t="str">
        <f>IF('C10 Entry Sheet'!$BS479="N"," ","0")</f>
        <v xml:space="preserve"> </v>
      </c>
      <c r="G464" s="156" t="str">
        <f ca="1">IF('C10 Entry Sheet'!$BS479="N"," ",CELL("contents",'C10 Entry Sheet'!$A479))</f>
        <v xml:space="preserve"> </v>
      </c>
      <c r="H464" s="157" t="str">
        <f ca="1">IF(($G464=" ")," ",VLOOKUP($G464,'C10 Entry Sheet'!$A$16:$K$1015,2,FALSE))</f>
        <v xml:space="preserve"> </v>
      </c>
      <c r="I464" s="157" t="str">
        <f ca="1">IF(($G464=" ")," ",VLOOKUP($G464,'C10 Entry Sheet'!$A$16:$K$1015,3,FALSE))</f>
        <v xml:space="preserve"> </v>
      </c>
      <c r="J464" s="153" t="str">
        <f ca="1">IF('C10 Entry Sheet'!$BS479="N"," ",CELL("contents",'C10 Entry Sheet'!$A479))</f>
        <v xml:space="preserve"> </v>
      </c>
      <c r="K464" s="158" t="str">
        <f ca="1">IF(($G464=" ")," ",VLOOKUP($G464,'C10 Entry Sheet'!$A$16:$K$1015,8,FALSE))</f>
        <v xml:space="preserve"> </v>
      </c>
      <c r="L464" s="110" t="str">
        <f ca="1">IF(($G464=" ")," ",(VLOOKUP($G464,'C10 Entry Sheet'!$A$16:$K$1015,11,FALSE)*100))</f>
        <v xml:space="preserve"> </v>
      </c>
      <c r="M464" s="159" t="str">
        <f ca="1">IF(($G464=" ")," ",VLOOKUP($G464,'C10 Entry Sheet'!$A$16:$K$1015,6,FALSE))</f>
        <v xml:space="preserve"> </v>
      </c>
      <c r="N464" s="159" t="str">
        <f ca="1">IF(($G464=" ")," ",VLOOKUP($G464,'C10 Entry Sheet'!$A$16:$K$1015,5,FALSE))</f>
        <v xml:space="preserve"> </v>
      </c>
    </row>
    <row r="465" spans="1:14">
      <c r="A465" s="153" t="str">
        <f>IF('C10 Entry Sheet'!$BS480="N"," ","R")</f>
        <v xml:space="preserve"> </v>
      </c>
      <c r="B465" s="153" t="str">
        <f>IF('C10 Entry Sheet'!$BS480="N"," ","00000000")</f>
        <v xml:space="preserve"> </v>
      </c>
      <c r="C465" s="154" t="str">
        <f ca="1">IF('C10 Entry Sheet'!$BS480="N"," ",CELL("contents",'C10 Entry Sheet'!$AH$10))</f>
        <v xml:space="preserve"> </v>
      </c>
      <c r="D465" s="153" t="str">
        <f ca="1">IF('C10 Entry Sheet'!$BS480="N"," ","000"&amp;IF(LEN('C10 Entry Sheet'!$C$5)&lt;=6,"000",REPT("0",3-(LEN('C10 Entry Sheet'!$C$5)-6))&amp;LEFT(CELL("contents",'C10 Entry Sheet'!$C$5),LEN('C10 Entry Sheet'!$C$5)-6)))</f>
        <v xml:space="preserve"> </v>
      </c>
      <c r="E465" s="155" t="str">
        <f ca="1">IF('C10 Entry Sheet'!$BS480="N"," ",IF(LEN('C10 Entry Sheet'!$C$5)&lt;=6,CELL("contents",'C10 Entry Sheet'!$C$5),RIGHT(CELL("contents",'C10 Entry Sheet'!$C$5),6)))</f>
        <v xml:space="preserve"> </v>
      </c>
      <c r="F465" s="153" t="str">
        <f>IF('C10 Entry Sheet'!$BS480="N"," ","0")</f>
        <v xml:space="preserve"> </v>
      </c>
      <c r="G465" s="156" t="str">
        <f ca="1">IF('C10 Entry Sheet'!$BS480="N"," ",CELL("contents",'C10 Entry Sheet'!$A480))</f>
        <v xml:space="preserve"> </v>
      </c>
      <c r="H465" s="157" t="str">
        <f ca="1">IF(($G465=" ")," ",VLOOKUP($G465,'C10 Entry Sheet'!$A$16:$K$1015,2,FALSE))</f>
        <v xml:space="preserve"> </v>
      </c>
      <c r="I465" s="157" t="str">
        <f ca="1">IF(($G465=" ")," ",VLOOKUP($G465,'C10 Entry Sheet'!$A$16:$K$1015,3,FALSE))</f>
        <v xml:space="preserve"> </v>
      </c>
      <c r="J465" s="153" t="str">
        <f ca="1">IF('C10 Entry Sheet'!$BS480="N"," ",CELL("contents",'C10 Entry Sheet'!$A480))</f>
        <v xml:space="preserve"> </v>
      </c>
      <c r="K465" s="158" t="str">
        <f ca="1">IF(($G465=" ")," ",VLOOKUP($G465,'C10 Entry Sheet'!$A$16:$K$1015,8,FALSE))</f>
        <v xml:space="preserve"> </v>
      </c>
      <c r="L465" s="110" t="str">
        <f ca="1">IF(($G465=" ")," ",(VLOOKUP($G465,'C10 Entry Sheet'!$A$16:$K$1015,11,FALSE)*100))</f>
        <v xml:space="preserve"> </v>
      </c>
      <c r="M465" s="159" t="str">
        <f ca="1">IF(($G465=" ")," ",VLOOKUP($G465,'C10 Entry Sheet'!$A$16:$K$1015,6,FALSE))</f>
        <v xml:space="preserve"> </v>
      </c>
      <c r="N465" s="159" t="str">
        <f ca="1">IF(($G465=" ")," ",VLOOKUP($G465,'C10 Entry Sheet'!$A$16:$K$1015,5,FALSE))</f>
        <v xml:space="preserve"> </v>
      </c>
    </row>
    <row r="466" spans="1:14">
      <c r="A466" s="153" t="str">
        <f>IF('C10 Entry Sheet'!$BS481="N"," ","R")</f>
        <v xml:space="preserve"> </v>
      </c>
      <c r="B466" s="153" t="str">
        <f>IF('C10 Entry Sheet'!$BS481="N"," ","00000000")</f>
        <v xml:space="preserve"> </v>
      </c>
      <c r="C466" s="154" t="str">
        <f ca="1">IF('C10 Entry Sheet'!$BS481="N"," ",CELL("contents",'C10 Entry Sheet'!$AH$10))</f>
        <v xml:space="preserve"> </v>
      </c>
      <c r="D466" s="153" t="str">
        <f ca="1">IF('C10 Entry Sheet'!$BS481="N"," ","000"&amp;IF(LEN('C10 Entry Sheet'!$C$5)&lt;=6,"000",REPT("0",3-(LEN('C10 Entry Sheet'!$C$5)-6))&amp;LEFT(CELL("contents",'C10 Entry Sheet'!$C$5),LEN('C10 Entry Sheet'!$C$5)-6)))</f>
        <v xml:space="preserve"> </v>
      </c>
      <c r="E466" s="155" t="str">
        <f ca="1">IF('C10 Entry Sheet'!$BS481="N"," ",IF(LEN('C10 Entry Sheet'!$C$5)&lt;=6,CELL("contents",'C10 Entry Sheet'!$C$5),RIGHT(CELL("contents",'C10 Entry Sheet'!$C$5),6)))</f>
        <v xml:space="preserve"> </v>
      </c>
      <c r="F466" s="153" t="str">
        <f>IF('C10 Entry Sheet'!$BS481="N"," ","0")</f>
        <v xml:space="preserve"> </v>
      </c>
      <c r="G466" s="156" t="str">
        <f ca="1">IF('C10 Entry Sheet'!$BS481="N"," ",CELL("contents",'C10 Entry Sheet'!$A481))</f>
        <v xml:space="preserve"> </v>
      </c>
      <c r="H466" s="157" t="str">
        <f ca="1">IF(($G466=" ")," ",VLOOKUP($G466,'C10 Entry Sheet'!$A$16:$K$1015,2,FALSE))</f>
        <v xml:space="preserve"> </v>
      </c>
      <c r="I466" s="157" t="str">
        <f ca="1">IF(($G466=" ")," ",VLOOKUP($G466,'C10 Entry Sheet'!$A$16:$K$1015,3,FALSE))</f>
        <v xml:space="preserve"> </v>
      </c>
      <c r="J466" s="153" t="str">
        <f ca="1">IF('C10 Entry Sheet'!$BS481="N"," ",CELL("contents",'C10 Entry Sheet'!$A481))</f>
        <v xml:space="preserve"> </v>
      </c>
      <c r="K466" s="158" t="str">
        <f ca="1">IF(($G466=" ")," ",VLOOKUP($G466,'C10 Entry Sheet'!$A$16:$K$1015,8,FALSE))</f>
        <v xml:space="preserve"> </v>
      </c>
      <c r="L466" s="110" t="str">
        <f ca="1">IF(($G466=" ")," ",(VLOOKUP($G466,'C10 Entry Sheet'!$A$16:$K$1015,11,FALSE)*100))</f>
        <v xml:space="preserve"> </v>
      </c>
      <c r="M466" s="159" t="str">
        <f ca="1">IF(($G466=" ")," ",VLOOKUP($G466,'C10 Entry Sheet'!$A$16:$K$1015,6,FALSE))</f>
        <v xml:space="preserve"> </v>
      </c>
      <c r="N466" s="159" t="str">
        <f ca="1">IF(($G466=" ")," ",VLOOKUP($G466,'C10 Entry Sheet'!$A$16:$K$1015,5,FALSE))</f>
        <v xml:space="preserve"> </v>
      </c>
    </row>
    <row r="467" spans="1:14">
      <c r="A467" s="153" t="str">
        <f>IF('C10 Entry Sheet'!$BS482="N"," ","R")</f>
        <v xml:space="preserve"> </v>
      </c>
      <c r="B467" s="153" t="str">
        <f>IF('C10 Entry Sheet'!$BS482="N"," ","00000000")</f>
        <v xml:space="preserve"> </v>
      </c>
      <c r="C467" s="154" t="str">
        <f ca="1">IF('C10 Entry Sheet'!$BS482="N"," ",CELL("contents",'C10 Entry Sheet'!$AH$10))</f>
        <v xml:space="preserve"> </v>
      </c>
      <c r="D467" s="153" t="str">
        <f ca="1">IF('C10 Entry Sheet'!$BS482="N"," ","000"&amp;IF(LEN('C10 Entry Sheet'!$C$5)&lt;=6,"000",REPT("0",3-(LEN('C10 Entry Sheet'!$C$5)-6))&amp;LEFT(CELL("contents",'C10 Entry Sheet'!$C$5),LEN('C10 Entry Sheet'!$C$5)-6)))</f>
        <v xml:space="preserve"> </v>
      </c>
      <c r="E467" s="155" t="str">
        <f ca="1">IF('C10 Entry Sheet'!$BS482="N"," ",IF(LEN('C10 Entry Sheet'!$C$5)&lt;=6,CELL("contents",'C10 Entry Sheet'!$C$5),RIGHT(CELL("contents",'C10 Entry Sheet'!$C$5),6)))</f>
        <v xml:space="preserve"> </v>
      </c>
      <c r="F467" s="153" t="str">
        <f>IF('C10 Entry Sheet'!$BS482="N"," ","0")</f>
        <v xml:space="preserve"> </v>
      </c>
      <c r="G467" s="156" t="str">
        <f ca="1">IF('C10 Entry Sheet'!$BS482="N"," ",CELL("contents",'C10 Entry Sheet'!$A482))</f>
        <v xml:space="preserve"> </v>
      </c>
      <c r="H467" s="157" t="str">
        <f ca="1">IF(($G467=" ")," ",VLOOKUP($G467,'C10 Entry Sheet'!$A$16:$K$1015,2,FALSE))</f>
        <v xml:space="preserve"> </v>
      </c>
      <c r="I467" s="157" t="str">
        <f ca="1">IF(($G467=" ")," ",VLOOKUP($G467,'C10 Entry Sheet'!$A$16:$K$1015,3,FALSE))</f>
        <v xml:space="preserve"> </v>
      </c>
      <c r="J467" s="153" t="str">
        <f ca="1">IF('C10 Entry Sheet'!$BS482="N"," ",CELL("contents",'C10 Entry Sheet'!$A482))</f>
        <v xml:space="preserve"> </v>
      </c>
      <c r="K467" s="158" t="str">
        <f ca="1">IF(($G467=" ")," ",VLOOKUP($G467,'C10 Entry Sheet'!$A$16:$K$1015,8,FALSE))</f>
        <v xml:space="preserve"> </v>
      </c>
      <c r="L467" s="110" t="str">
        <f ca="1">IF(($G467=" ")," ",(VLOOKUP($G467,'C10 Entry Sheet'!$A$16:$K$1015,11,FALSE)*100))</f>
        <v xml:space="preserve"> </v>
      </c>
      <c r="M467" s="159" t="str">
        <f ca="1">IF(($G467=" ")," ",VLOOKUP($G467,'C10 Entry Sheet'!$A$16:$K$1015,6,FALSE))</f>
        <v xml:space="preserve"> </v>
      </c>
      <c r="N467" s="159" t="str">
        <f ca="1">IF(($G467=" ")," ",VLOOKUP($G467,'C10 Entry Sheet'!$A$16:$K$1015,5,FALSE))</f>
        <v xml:space="preserve"> </v>
      </c>
    </row>
    <row r="468" spans="1:14">
      <c r="A468" s="153" t="str">
        <f>IF('C10 Entry Sheet'!$BS483="N"," ","R")</f>
        <v xml:space="preserve"> </v>
      </c>
      <c r="B468" s="153" t="str">
        <f>IF('C10 Entry Sheet'!$BS483="N"," ","00000000")</f>
        <v xml:space="preserve"> </v>
      </c>
      <c r="C468" s="154" t="str">
        <f ca="1">IF('C10 Entry Sheet'!$BS483="N"," ",CELL("contents",'C10 Entry Sheet'!$AH$10))</f>
        <v xml:space="preserve"> </v>
      </c>
      <c r="D468" s="153" t="str">
        <f ca="1">IF('C10 Entry Sheet'!$BS483="N"," ","000"&amp;IF(LEN('C10 Entry Sheet'!$C$5)&lt;=6,"000",REPT("0",3-(LEN('C10 Entry Sheet'!$C$5)-6))&amp;LEFT(CELL("contents",'C10 Entry Sheet'!$C$5),LEN('C10 Entry Sheet'!$C$5)-6)))</f>
        <v xml:space="preserve"> </v>
      </c>
      <c r="E468" s="155" t="str">
        <f ca="1">IF('C10 Entry Sheet'!$BS483="N"," ",IF(LEN('C10 Entry Sheet'!$C$5)&lt;=6,CELL("contents",'C10 Entry Sheet'!$C$5),RIGHT(CELL("contents",'C10 Entry Sheet'!$C$5),6)))</f>
        <v xml:space="preserve"> </v>
      </c>
      <c r="F468" s="153" t="str">
        <f>IF('C10 Entry Sheet'!$BS483="N"," ","0")</f>
        <v xml:space="preserve"> </v>
      </c>
      <c r="G468" s="156" t="str">
        <f ca="1">IF('C10 Entry Sheet'!$BS483="N"," ",CELL("contents",'C10 Entry Sheet'!$A483))</f>
        <v xml:space="preserve"> </v>
      </c>
      <c r="H468" s="157" t="str">
        <f ca="1">IF(($G468=" ")," ",VLOOKUP($G468,'C10 Entry Sheet'!$A$16:$K$1015,2,FALSE))</f>
        <v xml:space="preserve"> </v>
      </c>
      <c r="I468" s="157" t="str">
        <f ca="1">IF(($G468=" ")," ",VLOOKUP($G468,'C10 Entry Sheet'!$A$16:$K$1015,3,FALSE))</f>
        <v xml:space="preserve"> </v>
      </c>
      <c r="J468" s="153" t="str">
        <f ca="1">IF('C10 Entry Sheet'!$BS483="N"," ",CELL("contents",'C10 Entry Sheet'!$A483))</f>
        <v xml:space="preserve"> </v>
      </c>
      <c r="K468" s="158" t="str">
        <f ca="1">IF(($G468=" ")," ",VLOOKUP($G468,'C10 Entry Sheet'!$A$16:$K$1015,8,FALSE))</f>
        <v xml:space="preserve"> </v>
      </c>
      <c r="L468" s="110" t="str">
        <f ca="1">IF(($G468=" ")," ",(VLOOKUP($G468,'C10 Entry Sheet'!$A$16:$K$1015,11,FALSE)*100))</f>
        <v xml:space="preserve"> </v>
      </c>
      <c r="M468" s="159" t="str">
        <f ca="1">IF(($G468=" ")," ",VLOOKUP($G468,'C10 Entry Sheet'!$A$16:$K$1015,6,FALSE))</f>
        <v xml:space="preserve"> </v>
      </c>
      <c r="N468" s="159" t="str">
        <f ca="1">IF(($G468=" ")," ",VLOOKUP($G468,'C10 Entry Sheet'!$A$16:$K$1015,5,FALSE))</f>
        <v xml:space="preserve"> </v>
      </c>
    </row>
    <row r="469" spans="1:14">
      <c r="A469" s="153" t="str">
        <f>IF('C10 Entry Sheet'!$BS484="N"," ","R")</f>
        <v xml:space="preserve"> </v>
      </c>
      <c r="B469" s="153" t="str">
        <f>IF('C10 Entry Sheet'!$BS484="N"," ","00000000")</f>
        <v xml:space="preserve"> </v>
      </c>
      <c r="C469" s="154" t="str">
        <f ca="1">IF('C10 Entry Sheet'!$BS484="N"," ",CELL("contents",'C10 Entry Sheet'!$AH$10))</f>
        <v xml:space="preserve"> </v>
      </c>
      <c r="D469" s="153" t="str">
        <f ca="1">IF('C10 Entry Sheet'!$BS484="N"," ","000"&amp;IF(LEN('C10 Entry Sheet'!$C$5)&lt;=6,"000",REPT("0",3-(LEN('C10 Entry Sheet'!$C$5)-6))&amp;LEFT(CELL("contents",'C10 Entry Sheet'!$C$5),LEN('C10 Entry Sheet'!$C$5)-6)))</f>
        <v xml:space="preserve"> </v>
      </c>
      <c r="E469" s="155" t="str">
        <f ca="1">IF('C10 Entry Sheet'!$BS484="N"," ",IF(LEN('C10 Entry Sheet'!$C$5)&lt;=6,CELL("contents",'C10 Entry Sheet'!$C$5),RIGHT(CELL("contents",'C10 Entry Sheet'!$C$5),6)))</f>
        <v xml:space="preserve"> </v>
      </c>
      <c r="F469" s="153" t="str">
        <f>IF('C10 Entry Sheet'!$BS484="N"," ","0")</f>
        <v xml:space="preserve"> </v>
      </c>
      <c r="G469" s="156" t="str">
        <f ca="1">IF('C10 Entry Sheet'!$BS484="N"," ",CELL("contents",'C10 Entry Sheet'!$A484))</f>
        <v xml:space="preserve"> </v>
      </c>
      <c r="H469" s="157" t="str">
        <f ca="1">IF(($G469=" ")," ",VLOOKUP($G469,'C10 Entry Sheet'!$A$16:$K$1015,2,FALSE))</f>
        <v xml:space="preserve"> </v>
      </c>
      <c r="I469" s="157" t="str">
        <f ca="1">IF(($G469=" ")," ",VLOOKUP($G469,'C10 Entry Sheet'!$A$16:$K$1015,3,FALSE))</f>
        <v xml:space="preserve"> </v>
      </c>
      <c r="J469" s="153" t="str">
        <f ca="1">IF('C10 Entry Sheet'!$BS484="N"," ",CELL("contents",'C10 Entry Sheet'!$A484))</f>
        <v xml:space="preserve"> </v>
      </c>
      <c r="K469" s="158" t="str">
        <f ca="1">IF(($G469=" ")," ",VLOOKUP($G469,'C10 Entry Sheet'!$A$16:$K$1015,8,FALSE))</f>
        <v xml:space="preserve"> </v>
      </c>
      <c r="L469" s="110" t="str">
        <f ca="1">IF(($G469=" ")," ",(VLOOKUP($G469,'C10 Entry Sheet'!$A$16:$K$1015,11,FALSE)*100))</f>
        <v xml:space="preserve"> </v>
      </c>
      <c r="M469" s="159" t="str">
        <f ca="1">IF(($G469=" ")," ",VLOOKUP($G469,'C10 Entry Sheet'!$A$16:$K$1015,6,FALSE))</f>
        <v xml:space="preserve"> </v>
      </c>
      <c r="N469" s="159" t="str">
        <f ca="1">IF(($G469=" ")," ",VLOOKUP($G469,'C10 Entry Sheet'!$A$16:$K$1015,5,FALSE))</f>
        <v xml:space="preserve"> </v>
      </c>
    </row>
    <row r="470" spans="1:14">
      <c r="A470" s="153" t="str">
        <f>IF('C10 Entry Sheet'!$BS485="N"," ","R")</f>
        <v xml:space="preserve"> </v>
      </c>
      <c r="B470" s="153" t="str">
        <f>IF('C10 Entry Sheet'!$BS485="N"," ","00000000")</f>
        <v xml:space="preserve"> </v>
      </c>
      <c r="C470" s="154" t="str">
        <f ca="1">IF('C10 Entry Sheet'!$BS485="N"," ",CELL("contents",'C10 Entry Sheet'!$AH$10))</f>
        <v xml:space="preserve"> </v>
      </c>
      <c r="D470" s="153" t="str">
        <f ca="1">IF('C10 Entry Sheet'!$BS485="N"," ","000"&amp;IF(LEN('C10 Entry Sheet'!$C$5)&lt;=6,"000",REPT("0",3-(LEN('C10 Entry Sheet'!$C$5)-6))&amp;LEFT(CELL("contents",'C10 Entry Sheet'!$C$5),LEN('C10 Entry Sheet'!$C$5)-6)))</f>
        <v xml:space="preserve"> </v>
      </c>
      <c r="E470" s="155" t="str">
        <f ca="1">IF('C10 Entry Sheet'!$BS485="N"," ",IF(LEN('C10 Entry Sheet'!$C$5)&lt;=6,CELL("contents",'C10 Entry Sheet'!$C$5),RIGHT(CELL("contents",'C10 Entry Sheet'!$C$5),6)))</f>
        <v xml:space="preserve"> </v>
      </c>
      <c r="F470" s="153" t="str">
        <f>IF('C10 Entry Sheet'!$BS485="N"," ","0")</f>
        <v xml:space="preserve"> </v>
      </c>
      <c r="G470" s="156" t="str">
        <f ca="1">IF('C10 Entry Sheet'!$BS485="N"," ",CELL("contents",'C10 Entry Sheet'!$A485))</f>
        <v xml:space="preserve"> </v>
      </c>
      <c r="H470" s="157" t="str">
        <f ca="1">IF(($G470=" ")," ",VLOOKUP($G470,'C10 Entry Sheet'!$A$16:$K$1015,2,FALSE))</f>
        <v xml:space="preserve"> </v>
      </c>
      <c r="I470" s="157" t="str">
        <f ca="1">IF(($G470=" ")," ",VLOOKUP($G470,'C10 Entry Sheet'!$A$16:$K$1015,3,FALSE))</f>
        <v xml:space="preserve"> </v>
      </c>
      <c r="J470" s="153" t="str">
        <f ca="1">IF('C10 Entry Sheet'!$BS485="N"," ",CELL("contents",'C10 Entry Sheet'!$A485))</f>
        <v xml:space="preserve"> </v>
      </c>
      <c r="K470" s="158" t="str">
        <f ca="1">IF(($G470=" ")," ",VLOOKUP($G470,'C10 Entry Sheet'!$A$16:$K$1015,8,FALSE))</f>
        <v xml:space="preserve"> </v>
      </c>
      <c r="L470" s="110" t="str">
        <f ca="1">IF(($G470=" ")," ",(VLOOKUP($G470,'C10 Entry Sheet'!$A$16:$K$1015,11,FALSE)*100))</f>
        <v xml:space="preserve"> </v>
      </c>
      <c r="M470" s="159" t="str">
        <f ca="1">IF(($G470=" ")," ",VLOOKUP($G470,'C10 Entry Sheet'!$A$16:$K$1015,6,FALSE))</f>
        <v xml:space="preserve"> </v>
      </c>
      <c r="N470" s="159" t="str">
        <f ca="1">IF(($G470=" ")," ",VLOOKUP($G470,'C10 Entry Sheet'!$A$16:$K$1015,5,FALSE))</f>
        <v xml:space="preserve"> </v>
      </c>
    </row>
    <row r="471" spans="1:14">
      <c r="A471" s="153" t="str">
        <f>IF('C10 Entry Sheet'!$BS486="N"," ","R")</f>
        <v xml:space="preserve"> </v>
      </c>
      <c r="B471" s="153" t="str">
        <f>IF('C10 Entry Sheet'!$BS486="N"," ","00000000")</f>
        <v xml:space="preserve"> </v>
      </c>
      <c r="C471" s="154" t="str">
        <f ca="1">IF('C10 Entry Sheet'!$BS486="N"," ",CELL("contents",'C10 Entry Sheet'!$AH$10))</f>
        <v xml:space="preserve"> </v>
      </c>
      <c r="D471" s="153" t="str">
        <f ca="1">IF('C10 Entry Sheet'!$BS486="N"," ","000"&amp;IF(LEN('C10 Entry Sheet'!$C$5)&lt;=6,"000",REPT("0",3-(LEN('C10 Entry Sheet'!$C$5)-6))&amp;LEFT(CELL("contents",'C10 Entry Sheet'!$C$5),LEN('C10 Entry Sheet'!$C$5)-6)))</f>
        <v xml:space="preserve"> </v>
      </c>
      <c r="E471" s="155" t="str">
        <f ca="1">IF('C10 Entry Sheet'!$BS486="N"," ",IF(LEN('C10 Entry Sheet'!$C$5)&lt;=6,CELL("contents",'C10 Entry Sheet'!$C$5),RIGHT(CELL("contents",'C10 Entry Sheet'!$C$5),6)))</f>
        <v xml:space="preserve"> </v>
      </c>
      <c r="F471" s="153" t="str">
        <f>IF('C10 Entry Sheet'!$BS486="N"," ","0")</f>
        <v xml:space="preserve"> </v>
      </c>
      <c r="G471" s="156" t="str">
        <f ca="1">IF('C10 Entry Sheet'!$BS486="N"," ",CELL("contents",'C10 Entry Sheet'!$A486))</f>
        <v xml:space="preserve"> </v>
      </c>
      <c r="H471" s="157" t="str">
        <f ca="1">IF(($G471=" ")," ",VLOOKUP($G471,'C10 Entry Sheet'!$A$16:$K$1015,2,FALSE))</f>
        <v xml:space="preserve"> </v>
      </c>
      <c r="I471" s="157" t="str">
        <f ca="1">IF(($G471=" ")," ",VLOOKUP($G471,'C10 Entry Sheet'!$A$16:$K$1015,3,FALSE))</f>
        <v xml:space="preserve"> </v>
      </c>
      <c r="J471" s="153" t="str">
        <f ca="1">IF('C10 Entry Sheet'!$BS486="N"," ",CELL("contents",'C10 Entry Sheet'!$A486))</f>
        <v xml:space="preserve"> </v>
      </c>
      <c r="K471" s="158" t="str">
        <f ca="1">IF(($G471=" ")," ",VLOOKUP($G471,'C10 Entry Sheet'!$A$16:$K$1015,8,FALSE))</f>
        <v xml:space="preserve"> </v>
      </c>
      <c r="L471" s="110" t="str">
        <f ca="1">IF(($G471=" ")," ",(VLOOKUP($G471,'C10 Entry Sheet'!$A$16:$K$1015,11,FALSE)*100))</f>
        <v xml:space="preserve"> </v>
      </c>
      <c r="M471" s="159" t="str">
        <f ca="1">IF(($G471=" ")," ",VLOOKUP($G471,'C10 Entry Sheet'!$A$16:$K$1015,6,FALSE))</f>
        <v xml:space="preserve"> </v>
      </c>
      <c r="N471" s="159" t="str">
        <f ca="1">IF(($G471=" ")," ",VLOOKUP($G471,'C10 Entry Sheet'!$A$16:$K$1015,5,FALSE))</f>
        <v xml:space="preserve"> </v>
      </c>
    </row>
    <row r="472" spans="1:14">
      <c r="A472" s="153" t="str">
        <f>IF('C10 Entry Sheet'!$BS487="N"," ","R")</f>
        <v xml:space="preserve"> </v>
      </c>
      <c r="B472" s="153" t="str">
        <f>IF('C10 Entry Sheet'!$BS487="N"," ","00000000")</f>
        <v xml:space="preserve"> </v>
      </c>
      <c r="C472" s="154" t="str">
        <f ca="1">IF('C10 Entry Sheet'!$BS487="N"," ",CELL("contents",'C10 Entry Sheet'!$AH$10))</f>
        <v xml:space="preserve"> </v>
      </c>
      <c r="D472" s="153" t="str">
        <f ca="1">IF('C10 Entry Sheet'!$BS487="N"," ","000"&amp;IF(LEN('C10 Entry Sheet'!$C$5)&lt;=6,"000",REPT("0",3-(LEN('C10 Entry Sheet'!$C$5)-6))&amp;LEFT(CELL("contents",'C10 Entry Sheet'!$C$5),LEN('C10 Entry Sheet'!$C$5)-6)))</f>
        <v xml:space="preserve"> </v>
      </c>
      <c r="E472" s="155" t="str">
        <f ca="1">IF('C10 Entry Sheet'!$BS487="N"," ",IF(LEN('C10 Entry Sheet'!$C$5)&lt;=6,CELL("contents",'C10 Entry Sheet'!$C$5),RIGHT(CELL("contents",'C10 Entry Sheet'!$C$5),6)))</f>
        <v xml:space="preserve"> </v>
      </c>
      <c r="F472" s="153" t="str">
        <f>IF('C10 Entry Sheet'!$BS487="N"," ","0")</f>
        <v xml:space="preserve"> </v>
      </c>
      <c r="G472" s="156" t="str">
        <f ca="1">IF('C10 Entry Sheet'!$BS487="N"," ",CELL("contents",'C10 Entry Sheet'!$A487))</f>
        <v xml:space="preserve"> </v>
      </c>
      <c r="H472" s="157" t="str">
        <f ca="1">IF(($G472=" ")," ",VLOOKUP($G472,'C10 Entry Sheet'!$A$16:$K$1015,2,FALSE))</f>
        <v xml:space="preserve"> </v>
      </c>
      <c r="I472" s="157" t="str">
        <f ca="1">IF(($G472=" ")," ",VLOOKUP($G472,'C10 Entry Sheet'!$A$16:$K$1015,3,FALSE))</f>
        <v xml:space="preserve"> </v>
      </c>
      <c r="J472" s="153" t="str">
        <f ca="1">IF('C10 Entry Sheet'!$BS487="N"," ",CELL("contents",'C10 Entry Sheet'!$A487))</f>
        <v xml:space="preserve"> </v>
      </c>
      <c r="K472" s="158" t="str">
        <f ca="1">IF(($G472=" ")," ",VLOOKUP($G472,'C10 Entry Sheet'!$A$16:$K$1015,8,FALSE))</f>
        <v xml:space="preserve"> </v>
      </c>
      <c r="L472" s="110" t="str">
        <f ca="1">IF(($G472=" ")," ",(VLOOKUP($G472,'C10 Entry Sheet'!$A$16:$K$1015,11,FALSE)*100))</f>
        <v xml:space="preserve"> </v>
      </c>
      <c r="M472" s="159" t="str">
        <f ca="1">IF(($G472=" ")," ",VLOOKUP($G472,'C10 Entry Sheet'!$A$16:$K$1015,6,FALSE))</f>
        <v xml:space="preserve"> </v>
      </c>
      <c r="N472" s="159" t="str">
        <f ca="1">IF(($G472=" ")," ",VLOOKUP($G472,'C10 Entry Sheet'!$A$16:$K$1015,5,FALSE))</f>
        <v xml:space="preserve"> </v>
      </c>
    </row>
    <row r="473" spans="1:14">
      <c r="A473" s="153" t="str">
        <f>IF('C10 Entry Sheet'!$BS488="N"," ","R")</f>
        <v xml:space="preserve"> </v>
      </c>
      <c r="B473" s="153" t="str">
        <f>IF('C10 Entry Sheet'!$BS488="N"," ","00000000")</f>
        <v xml:space="preserve"> </v>
      </c>
      <c r="C473" s="154" t="str">
        <f ca="1">IF('C10 Entry Sheet'!$BS488="N"," ",CELL("contents",'C10 Entry Sheet'!$AH$10))</f>
        <v xml:space="preserve"> </v>
      </c>
      <c r="D473" s="153" t="str">
        <f ca="1">IF('C10 Entry Sheet'!$BS488="N"," ","000"&amp;IF(LEN('C10 Entry Sheet'!$C$5)&lt;=6,"000",REPT("0",3-(LEN('C10 Entry Sheet'!$C$5)-6))&amp;LEFT(CELL("contents",'C10 Entry Sheet'!$C$5),LEN('C10 Entry Sheet'!$C$5)-6)))</f>
        <v xml:space="preserve"> </v>
      </c>
      <c r="E473" s="155" t="str">
        <f ca="1">IF('C10 Entry Sheet'!$BS488="N"," ",IF(LEN('C10 Entry Sheet'!$C$5)&lt;=6,CELL("contents",'C10 Entry Sheet'!$C$5),RIGHT(CELL("contents",'C10 Entry Sheet'!$C$5),6)))</f>
        <v xml:space="preserve"> </v>
      </c>
      <c r="F473" s="153" t="str">
        <f>IF('C10 Entry Sheet'!$BS488="N"," ","0")</f>
        <v xml:space="preserve"> </v>
      </c>
      <c r="G473" s="156" t="str">
        <f ca="1">IF('C10 Entry Sheet'!$BS488="N"," ",CELL("contents",'C10 Entry Sheet'!$A488))</f>
        <v xml:space="preserve"> </v>
      </c>
      <c r="H473" s="157" t="str">
        <f ca="1">IF(($G473=" ")," ",VLOOKUP($G473,'C10 Entry Sheet'!$A$16:$K$1015,2,FALSE))</f>
        <v xml:space="preserve"> </v>
      </c>
      <c r="I473" s="157" t="str">
        <f ca="1">IF(($G473=" ")," ",VLOOKUP($G473,'C10 Entry Sheet'!$A$16:$K$1015,3,FALSE))</f>
        <v xml:space="preserve"> </v>
      </c>
      <c r="J473" s="153" t="str">
        <f ca="1">IF('C10 Entry Sheet'!$BS488="N"," ",CELL("contents",'C10 Entry Sheet'!$A488))</f>
        <v xml:space="preserve"> </v>
      </c>
      <c r="K473" s="158" t="str">
        <f ca="1">IF(($G473=" ")," ",VLOOKUP($G473,'C10 Entry Sheet'!$A$16:$K$1015,8,FALSE))</f>
        <v xml:space="preserve"> </v>
      </c>
      <c r="L473" s="110" t="str">
        <f ca="1">IF(($G473=" ")," ",(VLOOKUP($G473,'C10 Entry Sheet'!$A$16:$K$1015,11,FALSE)*100))</f>
        <v xml:space="preserve"> </v>
      </c>
      <c r="M473" s="159" t="str">
        <f ca="1">IF(($G473=" ")," ",VLOOKUP($G473,'C10 Entry Sheet'!$A$16:$K$1015,6,FALSE))</f>
        <v xml:space="preserve"> </v>
      </c>
      <c r="N473" s="159" t="str">
        <f ca="1">IF(($G473=" ")," ",VLOOKUP($G473,'C10 Entry Sheet'!$A$16:$K$1015,5,FALSE))</f>
        <v xml:space="preserve"> </v>
      </c>
    </row>
    <row r="474" spans="1:14">
      <c r="A474" s="153" t="str">
        <f>IF('C10 Entry Sheet'!$BS489="N"," ","R")</f>
        <v xml:space="preserve"> </v>
      </c>
      <c r="B474" s="153" t="str">
        <f>IF('C10 Entry Sheet'!$BS489="N"," ","00000000")</f>
        <v xml:space="preserve"> </v>
      </c>
      <c r="C474" s="154" t="str">
        <f ca="1">IF('C10 Entry Sheet'!$BS489="N"," ",CELL("contents",'C10 Entry Sheet'!$AH$10))</f>
        <v xml:space="preserve"> </v>
      </c>
      <c r="D474" s="153" t="str">
        <f ca="1">IF('C10 Entry Sheet'!$BS489="N"," ","000"&amp;IF(LEN('C10 Entry Sheet'!$C$5)&lt;=6,"000",REPT("0",3-(LEN('C10 Entry Sheet'!$C$5)-6))&amp;LEFT(CELL("contents",'C10 Entry Sheet'!$C$5),LEN('C10 Entry Sheet'!$C$5)-6)))</f>
        <v xml:space="preserve"> </v>
      </c>
      <c r="E474" s="155" t="str">
        <f ca="1">IF('C10 Entry Sheet'!$BS489="N"," ",IF(LEN('C10 Entry Sheet'!$C$5)&lt;=6,CELL("contents",'C10 Entry Sheet'!$C$5),RIGHT(CELL("contents",'C10 Entry Sheet'!$C$5),6)))</f>
        <v xml:space="preserve"> </v>
      </c>
      <c r="F474" s="153" t="str">
        <f>IF('C10 Entry Sheet'!$BS489="N"," ","0")</f>
        <v xml:space="preserve"> </v>
      </c>
      <c r="G474" s="156" t="str">
        <f ca="1">IF('C10 Entry Sheet'!$BS489="N"," ",CELL("contents",'C10 Entry Sheet'!$A489))</f>
        <v xml:space="preserve"> </v>
      </c>
      <c r="H474" s="157" t="str">
        <f ca="1">IF(($G474=" ")," ",VLOOKUP($G474,'C10 Entry Sheet'!$A$16:$K$1015,2,FALSE))</f>
        <v xml:space="preserve"> </v>
      </c>
      <c r="I474" s="157" t="str">
        <f ca="1">IF(($G474=" ")," ",VLOOKUP($G474,'C10 Entry Sheet'!$A$16:$K$1015,3,FALSE))</f>
        <v xml:space="preserve"> </v>
      </c>
      <c r="J474" s="153" t="str">
        <f ca="1">IF('C10 Entry Sheet'!$BS489="N"," ",CELL("contents",'C10 Entry Sheet'!$A489))</f>
        <v xml:space="preserve"> </v>
      </c>
      <c r="K474" s="158" t="str">
        <f ca="1">IF(($G474=" ")," ",VLOOKUP($G474,'C10 Entry Sheet'!$A$16:$K$1015,8,FALSE))</f>
        <v xml:space="preserve"> </v>
      </c>
      <c r="L474" s="110" t="str">
        <f ca="1">IF(($G474=" ")," ",(VLOOKUP($G474,'C10 Entry Sheet'!$A$16:$K$1015,11,FALSE)*100))</f>
        <v xml:space="preserve"> </v>
      </c>
      <c r="M474" s="159" t="str">
        <f ca="1">IF(($G474=" ")," ",VLOOKUP($G474,'C10 Entry Sheet'!$A$16:$K$1015,6,FALSE))</f>
        <v xml:space="preserve"> </v>
      </c>
      <c r="N474" s="159" t="str">
        <f ca="1">IF(($G474=" ")," ",VLOOKUP($G474,'C10 Entry Sheet'!$A$16:$K$1015,5,FALSE))</f>
        <v xml:space="preserve"> </v>
      </c>
    </row>
    <row r="475" spans="1:14">
      <c r="A475" s="153" t="str">
        <f>IF('C10 Entry Sheet'!$BS490="N"," ","R")</f>
        <v xml:space="preserve"> </v>
      </c>
      <c r="B475" s="153" t="str">
        <f>IF('C10 Entry Sheet'!$BS490="N"," ","00000000")</f>
        <v xml:space="preserve"> </v>
      </c>
      <c r="C475" s="154" t="str">
        <f ca="1">IF('C10 Entry Sheet'!$BS490="N"," ",CELL("contents",'C10 Entry Sheet'!$AH$10))</f>
        <v xml:space="preserve"> </v>
      </c>
      <c r="D475" s="153" t="str">
        <f ca="1">IF('C10 Entry Sheet'!$BS490="N"," ","000"&amp;IF(LEN('C10 Entry Sheet'!$C$5)&lt;=6,"000",REPT("0",3-(LEN('C10 Entry Sheet'!$C$5)-6))&amp;LEFT(CELL("contents",'C10 Entry Sheet'!$C$5),LEN('C10 Entry Sheet'!$C$5)-6)))</f>
        <v xml:space="preserve"> </v>
      </c>
      <c r="E475" s="155" t="str">
        <f ca="1">IF('C10 Entry Sheet'!$BS490="N"," ",IF(LEN('C10 Entry Sheet'!$C$5)&lt;=6,CELL("contents",'C10 Entry Sheet'!$C$5),RIGHT(CELL("contents",'C10 Entry Sheet'!$C$5),6)))</f>
        <v xml:space="preserve"> </v>
      </c>
      <c r="F475" s="153" t="str">
        <f>IF('C10 Entry Sheet'!$BS490="N"," ","0")</f>
        <v xml:space="preserve"> </v>
      </c>
      <c r="G475" s="156" t="str">
        <f ca="1">IF('C10 Entry Sheet'!$BS490="N"," ",CELL("contents",'C10 Entry Sheet'!$A490))</f>
        <v xml:space="preserve"> </v>
      </c>
      <c r="H475" s="157" t="str">
        <f ca="1">IF(($G475=" ")," ",VLOOKUP($G475,'C10 Entry Sheet'!$A$16:$K$1015,2,FALSE))</f>
        <v xml:space="preserve"> </v>
      </c>
      <c r="I475" s="157" t="str">
        <f ca="1">IF(($G475=" ")," ",VLOOKUP($G475,'C10 Entry Sheet'!$A$16:$K$1015,3,FALSE))</f>
        <v xml:space="preserve"> </v>
      </c>
      <c r="J475" s="153" t="str">
        <f ca="1">IF('C10 Entry Sheet'!$BS490="N"," ",CELL("contents",'C10 Entry Sheet'!$A490))</f>
        <v xml:space="preserve"> </v>
      </c>
      <c r="K475" s="158" t="str">
        <f ca="1">IF(($G475=" ")," ",VLOOKUP($G475,'C10 Entry Sheet'!$A$16:$K$1015,8,FALSE))</f>
        <v xml:space="preserve"> </v>
      </c>
      <c r="L475" s="110" t="str">
        <f ca="1">IF(($G475=" ")," ",(VLOOKUP($G475,'C10 Entry Sheet'!$A$16:$K$1015,11,FALSE)*100))</f>
        <v xml:space="preserve"> </v>
      </c>
      <c r="M475" s="159" t="str">
        <f ca="1">IF(($G475=" ")," ",VLOOKUP($G475,'C10 Entry Sheet'!$A$16:$K$1015,6,FALSE))</f>
        <v xml:space="preserve"> </v>
      </c>
      <c r="N475" s="159" t="str">
        <f ca="1">IF(($G475=" ")," ",VLOOKUP($G475,'C10 Entry Sheet'!$A$16:$K$1015,5,FALSE))</f>
        <v xml:space="preserve"> </v>
      </c>
    </row>
    <row r="476" spans="1:14">
      <c r="A476" s="153" t="str">
        <f>IF('C10 Entry Sheet'!$BS491="N"," ","R")</f>
        <v xml:space="preserve"> </v>
      </c>
      <c r="B476" s="153" t="str">
        <f>IF('C10 Entry Sheet'!$BS491="N"," ","00000000")</f>
        <v xml:space="preserve"> </v>
      </c>
      <c r="C476" s="154" t="str">
        <f ca="1">IF('C10 Entry Sheet'!$BS491="N"," ",CELL("contents",'C10 Entry Sheet'!$AH$10))</f>
        <v xml:space="preserve"> </v>
      </c>
      <c r="D476" s="153" t="str">
        <f ca="1">IF('C10 Entry Sheet'!$BS491="N"," ","000"&amp;IF(LEN('C10 Entry Sheet'!$C$5)&lt;=6,"000",REPT("0",3-(LEN('C10 Entry Sheet'!$C$5)-6))&amp;LEFT(CELL("contents",'C10 Entry Sheet'!$C$5),LEN('C10 Entry Sheet'!$C$5)-6)))</f>
        <v xml:space="preserve"> </v>
      </c>
      <c r="E476" s="155" t="str">
        <f ca="1">IF('C10 Entry Sheet'!$BS491="N"," ",IF(LEN('C10 Entry Sheet'!$C$5)&lt;=6,CELL("contents",'C10 Entry Sheet'!$C$5),RIGHT(CELL("contents",'C10 Entry Sheet'!$C$5),6)))</f>
        <v xml:space="preserve"> </v>
      </c>
      <c r="F476" s="153" t="str">
        <f>IF('C10 Entry Sheet'!$BS491="N"," ","0")</f>
        <v xml:space="preserve"> </v>
      </c>
      <c r="G476" s="156" t="str">
        <f ca="1">IF('C10 Entry Sheet'!$BS491="N"," ",CELL("contents",'C10 Entry Sheet'!$A491))</f>
        <v xml:space="preserve"> </v>
      </c>
      <c r="H476" s="157" t="str">
        <f ca="1">IF(($G476=" ")," ",VLOOKUP($G476,'C10 Entry Sheet'!$A$16:$K$1015,2,FALSE))</f>
        <v xml:space="preserve"> </v>
      </c>
      <c r="I476" s="157" t="str">
        <f ca="1">IF(($G476=" ")," ",VLOOKUP($G476,'C10 Entry Sheet'!$A$16:$K$1015,3,FALSE))</f>
        <v xml:space="preserve"> </v>
      </c>
      <c r="J476" s="153" t="str">
        <f ca="1">IF('C10 Entry Sheet'!$BS491="N"," ",CELL("contents",'C10 Entry Sheet'!$A491))</f>
        <v xml:space="preserve"> </v>
      </c>
      <c r="K476" s="158" t="str">
        <f ca="1">IF(($G476=" ")," ",VLOOKUP($G476,'C10 Entry Sheet'!$A$16:$K$1015,8,FALSE))</f>
        <v xml:space="preserve"> </v>
      </c>
      <c r="L476" s="110" t="str">
        <f ca="1">IF(($G476=" ")," ",(VLOOKUP($G476,'C10 Entry Sheet'!$A$16:$K$1015,11,FALSE)*100))</f>
        <v xml:space="preserve"> </v>
      </c>
      <c r="M476" s="159" t="str">
        <f ca="1">IF(($G476=" ")," ",VLOOKUP($G476,'C10 Entry Sheet'!$A$16:$K$1015,6,FALSE))</f>
        <v xml:space="preserve"> </v>
      </c>
      <c r="N476" s="159" t="str">
        <f ca="1">IF(($G476=" ")," ",VLOOKUP($G476,'C10 Entry Sheet'!$A$16:$K$1015,5,FALSE))</f>
        <v xml:space="preserve"> </v>
      </c>
    </row>
    <row r="477" spans="1:14">
      <c r="A477" s="153" t="str">
        <f>IF('C10 Entry Sheet'!$BS492="N"," ","R")</f>
        <v xml:space="preserve"> </v>
      </c>
      <c r="B477" s="153" t="str">
        <f>IF('C10 Entry Sheet'!$BS492="N"," ","00000000")</f>
        <v xml:space="preserve"> </v>
      </c>
      <c r="C477" s="154" t="str">
        <f ca="1">IF('C10 Entry Sheet'!$BS492="N"," ",CELL("contents",'C10 Entry Sheet'!$AH$10))</f>
        <v xml:space="preserve"> </v>
      </c>
      <c r="D477" s="153" t="str">
        <f ca="1">IF('C10 Entry Sheet'!$BS492="N"," ","000"&amp;IF(LEN('C10 Entry Sheet'!$C$5)&lt;=6,"000",REPT("0",3-(LEN('C10 Entry Sheet'!$C$5)-6))&amp;LEFT(CELL("contents",'C10 Entry Sheet'!$C$5),LEN('C10 Entry Sheet'!$C$5)-6)))</f>
        <v xml:space="preserve"> </v>
      </c>
      <c r="E477" s="155" t="str">
        <f ca="1">IF('C10 Entry Sheet'!$BS492="N"," ",IF(LEN('C10 Entry Sheet'!$C$5)&lt;=6,CELL("contents",'C10 Entry Sheet'!$C$5),RIGHT(CELL("contents",'C10 Entry Sheet'!$C$5),6)))</f>
        <v xml:space="preserve"> </v>
      </c>
      <c r="F477" s="153" t="str">
        <f>IF('C10 Entry Sheet'!$BS492="N"," ","0")</f>
        <v xml:space="preserve"> </v>
      </c>
      <c r="G477" s="156" t="str">
        <f ca="1">IF('C10 Entry Sheet'!$BS492="N"," ",CELL("contents",'C10 Entry Sheet'!$A492))</f>
        <v xml:space="preserve"> </v>
      </c>
      <c r="H477" s="157" t="str">
        <f ca="1">IF(($G477=" ")," ",VLOOKUP($G477,'C10 Entry Sheet'!$A$16:$K$1015,2,FALSE))</f>
        <v xml:space="preserve"> </v>
      </c>
      <c r="I477" s="157" t="str">
        <f ca="1">IF(($G477=" ")," ",VLOOKUP($G477,'C10 Entry Sheet'!$A$16:$K$1015,3,FALSE))</f>
        <v xml:space="preserve"> </v>
      </c>
      <c r="J477" s="153" t="str">
        <f ca="1">IF('C10 Entry Sheet'!$BS492="N"," ",CELL("contents",'C10 Entry Sheet'!$A492))</f>
        <v xml:space="preserve"> </v>
      </c>
      <c r="K477" s="158" t="str">
        <f ca="1">IF(($G477=" ")," ",VLOOKUP($G477,'C10 Entry Sheet'!$A$16:$K$1015,8,FALSE))</f>
        <v xml:space="preserve"> </v>
      </c>
      <c r="L477" s="110" t="str">
        <f ca="1">IF(($G477=" ")," ",(VLOOKUP($G477,'C10 Entry Sheet'!$A$16:$K$1015,11,FALSE)*100))</f>
        <v xml:space="preserve"> </v>
      </c>
      <c r="M477" s="159" t="str">
        <f ca="1">IF(($G477=" ")," ",VLOOKUP($G477,'C10 Entry Sheet'!$A$16:$K$1015,6,FALSE))</f>
        <v xml:space="preserve"> </v>
      </c>
      <c r="N477" s="159" t="str">
        <f ca="1">IF(($G477=" ")," ",VLOOKUP($G477,'C10 Entry Sheet'!$A$16:$K$1015,5,FALSE))</f>
        <v xml:space="preserve"> </v>
      </c>
    </row>
    <row r="478" spans="1:14">
      <c r="A478" s="153" t="str">
        <f>IF('C10 Entry Sheet'!$BS493="N"," ","R")</f>
        <v xml:space="preserve"> </v>
      </c>
      <c r="B478" s="153" t="str">
        <f>IF('C10 Entry Sheet'!$BS493="N"," ","00000000")</f>
        <v xml:space="preserve"> </v>
      </c>
      <c r="C478" s="154" t="str">
        <f ca="1">IF('C10 Entry Sheet'!$BS493="N"," ",CELL("contents",'C10 Entry Sheet'!$AH$10))</f>
        <v xml:space="preserve"> </v>
      </c>
      <c r="D478" s="153" t="str">
        <f ca="1">IF('C10 Entry Sheet'!$BS493="N"," ","000"&amp;IF(LEN('C10 Entry Sheet'!$C$5)&lt;=6,"000",REPT("0",3-(LEN('C10 Entry Sheet'!$C$5)-6))&amp;LEFT(CELL("contents",'C10 Entry Sheet'!$C$5),LEN('C10 Entry Sheet'!$C$5)-6)))</f>
        <v xml:space="preserve"> </v>
      </c>
      <c r="E478" s="155" t="str">
        <f ca="1">IF('C10 Entry Sheet'!$BS493="N"," ",IF(LEN('C10 Entry Sheet'!$C$5)&lt;=6,CELL("contents",'C10 Entry Sheet'!$C$5),RIGHT(CELL("contents",'C10 Entry Sheet'!$C$5),6)))</f>
        <v xml:space="preserve"> </v>
      </c>
      <c r="F478" s="153" t="str">
        <f>IF('C10 Entry Sheet'!$BS493="N"," ","0")</f>
        <v xml:space="preserve"> </v>
      </c>
      <c r="G478" s="156" t="str">
        <f ca="1">IF('C10 Entry Sheet'!$BS493="N"," ",CELL("contents",'C10 Entry Sheet'!$A493))</f>
        <v xml:space="preserve"> </v>
      </c>
      <c r="H478" s="157" t="str">
        <f ca="1">IF(($G478=" ")," ",VLOOKUP($G478,'C10 Entry Sheet'!$A$16:$K$1015,2,FALSE))</f>
        <v xml:space="preserve"> </v>
      </c>
      <c r="I478" s="157" t="str">
        <f ca="1">IF(($G478=" ")," ",VLOOKUP($G478,'C10 Entry Sheet'!$A$16:$K$1015,3,FALSE))</f>
        <v xml:space="preserve"> </v>
      </c>
      <c r="J478" s="153" t="str">
        <f ca="1">IF('C10 Entry Sheet'!$BS493="N"," ",CELL("contents",'C10 Entry Sheet'!$A493))</f>
        <v xml:space="preserve"> </v>
      </c>
      <c r="K478" s="158" t="str">
        <f ca="1">IF(($G478=" ")," ",VLOOKUP($G478,'C10 Entry Sheet'!$A$16:$K$1015,8,FALSE))</f>
        <v xml:space="preserve"> </v>
      </c>
      <c r="L478" s="110" t="str">
        <f ca="1">IF(($G478=" ")," ",(VLOOKUP($G478,'C10 Entry Sheet'!$A$16:$K$1015,11,FALSE)*100))</f>
        <v xml:space="preserve"> </v>
      </c>
      <c r="M478" s="159" t="str">
        <f ca="1">IF(($G478=" ")," ",VLOOKUP($G478,'C10 Entry Sheet'!$A$16:$K$1015,6,FALSE))</f>
        <v xml:space="preserve"> </v>
      </c>
      <c r="N478" s="159" t="str">
        <f ca="1">IF(($G478=" ")," ",VLOOKUP($G478,'C10 Entry Sheet'!$A$16:$K$1015,5,FALSE))</f>
        <v xml:space="preserve"> </v>
      </c>
    </row>
    <row r="479" spans="1:14">
      <c r="A479" s="153" t="str">
        <f>IF('C10 Entry Sheet'!$BS494="N"," ","R")</f>
        <v xml:space="preserve"> </v>
      </c>
      <c r="B479" s="153" t="str">
        <f>IF('C10 Entry Sheet'!$BS494="N"," ","00000000")</f>
        <v xml:space="preserve"> </v>
      </c>
      <c r="C479" s="154" t="str">
        <f ca="1">IF('C10 Entry Sheet'!$BS494="N"," ",CELL("contents",'C10 Entry Sheet'!$AH$10))</f>
        <v xml:space="preserve"> </v>
      </c>
      <c r="D479" s="153" t="str">
        <f ca="1">IF('C10 Entry Sheet'!$BS494="N"," ","000"&amp;IF(LEN('C10 Entry Sheet'!$C$5)&lt;=6,"000",REPT("0",3-(LEN('C10 Entry Sheet'!$C$5)-6))&amp;LEFT(CELL("contents",'C10 Entry Sheet'!$C$5),LEN('C10 Entry Sheet'!$C$5)-6)))</f>
        <v xml:space="preserve"> </v>
      </c>
      <c r="E479" s="155" t="str">
        <f ca="1">IF('C10 Entry Sheet'!$BS494="N"," ",IF(LEN('C10 Entry Sheet'!$C$5)&lt;=6,CELL("contents",'C10 Entry Sheet'!$C$5),RIGHT(CELL("contents",'C10 Entry Sheet'!$C$5),6)))</f>
        <v xml:space="preserve"> </v>
      </c>
      <c r="F479" s="153" t="str">
        <f>IF('C10 Entry Sheet'!$BS494="N"," ","0")</f>
        <v xml:space="preserve"> </v>
      </c>
      <c r="G479" s="156" t="str">
        <f ca="1">IF('C10 Entry Sheet'!$BS494="N"," ",CELL("contents",'C10 Entry Sheet'!$A494))</f>
        <v xml:space="preserve"> </v>
      </c>
      <c r="H479" s="157" t="str">
        <f ca="1">IF(($G479=" ")," ",VLOOKUP($G479,'C10 Entry Sheet'!$A$16:$K$1015,2,FALSE))</f>
        <v xml:space="preserve"> </v>
      </c>
      <c r="I479" s="157" t="str">
        <f ca="1">IF(($G479=" ")," ",VLOOKUP($G479,'C10 Entry Sheet'!$A$16:$K$1015,3,FALSE))</f>
        <v xml:space="preserve"> </v>
      </c>
      <c r="J479" s="153" t="str">
        <f ca="1">IF('C10 Entry Sheet'!$BS494="N"," ",CELL("contents",'C10 Entry Sheet'!$A494))</f>
        <v xml:space="preserve"> </v>
      </c>
      <c r="K479" s="158" t="str">
        <f ca="1">IF(($G479=" ")," ",VLOOKUP($G479,'C10 Entry Sheet'!$A$16:$K$1015,8,FALSE))</f>
        <v xml:space="preserve"> </v>
      </c>
      <c r="L479" s="110" t="str">
        <f ca="1">IF(($G479=" ")," ",(VLOOKUP($G479,'C10 Entry Sheet'!$A$16:$K$1015,11,FALSE)*100))</f>
        <v xml:space="preserve"> </v>
      </c>
      <c r="M479" s="159" t="str">
        <f ca="1">IF(($G479=" ")," ",VLOOKUP($G479,'C10 Entry Sheet'!$A$16:$K$1015,6,FALSE))</f>
        <v xml:space="preserve"> </v>
      </c>
      <c r="N479" s="159" t="str">
        <f ca="1">IF(($G479=" ")," ",VLOOKUP($G479,'C10 Entry Sheet'!$A$16:$K$1015,5,FALSE))</f>
        <v xml:space="preserve"> </v>
      </c>
    </row>
    <row r="480" spans="1:14">
      <c r="A480" s="153" t="str">
        <f>IF('C10 Entry Sheet'!$BS495="N"," ","R")</f>
        <v xml:space="preserve"> </v>
      </c>
      <c r="B480" s="153" t="str">
        <f>IF('C10 Entry Sheet'!$BS495="N"," ","00000000")</f>
        <v xml:space="preserve"> </v>
      </c>
      <c r="C480" s="154" t="str">
        <f ca="1">IF('C10 Entry Sheet'!$BS495="N"," ",CELL("contents",'C10 Entry Sheet'!$AH$10))</f>
        <v xml:space="preserve"> </v>
      </c>
      <c r="D480" s="153" t="str">
        <f ca="1">IF('C10 Entry Sheet'!$BS495="N"," ","000"&amp;IF(LEN('C10 Entry Sheet'!$C$5)&lt;=6,"000",REPT("0",3-(LEN('C10 Entry Sheet'!$C$5)-6))&amp;LEFT(CELL("contents",'C10 Entry Sheet'!$C$5),LEN('C10 Entry Sheet'!$C$5)-6)))</f>
        <v xml:space="preserve"> </v>
      </c>
      <c r="E480" s="155" t="str">
        <f ca="1">IF('C10 Entry Sheet'!$BS495="N"," ",IF(LEN('C10 Entry Sheet'!$C$5)&lt;=6,CELL("contents",'C10 Entry Sheet'!$C$5),RIGHT(CELL("contents",'C10 Entry Sheet'!$C$5),6)))</f>
        <v xml:space="preserve"> </v>
      </c>
      <c r="F480" s="153" t="str">
        <f>IF('C10 Entry Sheet'!$BS495="N"," ","0")</f>
        <v xml:space="preserve"> </v>
      </c>
      <c r="G480" s="156" t="str">
        <f ca="1">IF('C10 Entry Sheet'!$BS495="N"," ",CELL("contents",'C10 Entry Sheet'!$A495))</f>
        <v xml:space="preserve"> </v>
      </c>
      <c r="H480" s="157" t="str">
        <f ca="1">IF(($G480=" ")," ",VLOOKUP($G480,'C10 Entry Sheet'!$A$16:$K$1015,2,FALSE))</f>
        <v xml:space="preserve"> </v>
      </c>
      <c r="I480" s="157" t="str">
        <f ca="1">IF(($G480=" ")," ",VLOOKUP($G480,'C10 Entry Sheet'!$A$16:$K$1015,3,FALSE))</f>
        <v xml:space="preserve"> </v>
      </c>
      <c r="J480" s="153" t="str">
        <f ca="1">IF('C10 Entry Sheet'!$BS495="N"," ",CELL("contents",'C10 Entry Sheet'!$A495))</f>
        <v xml:space="preserve"> </v>
      </c>
      <c r="K480" s="158" t="str">
        <f ca="1">IF(($G480=" ")," ",VLOOKUP($G480,'C10 Entry Sheet'!$A$16:$K$1015,8,FALSE))</f>
        <v xml:space="preserve"> </v>
      </c>
      <c r="L480" s="110" t="str">
        <f ca="1">IF(($G480=" ")," ",(VLOOKUP($G480,'C10 Entry Sheet'!$A$16:$K$1015,11,FALSE)*100))</f>
        <v xml:space="preserve"> </v>
      </c>
      <c r="M480" s="159" t="str">
        <f ca="1">IF(($G480=" ")," ",VLOOKUP($G480,'C10 Entry Sheet'!$A$16:$K$1015,6,FALSE))</f>
        <v xml:space="preserve"> </v>
      </c>
      <c r="N480" s="159" t="str">
        <f ca="1">IF(($G480=" ")," ",VLOOKUP($G480,'C10 Entry Sheet'!$A$16:$K$1015,5,FALSE))</f>
        <v xml:space="preserve"> </v>
      </c>
    </row>
    <row r="481" spans="1:14">
      <c r="A481" s="153" t="str">
        <f>IF('C10 Entry Sheet'!$BS496="N"," ","R")</f>
        <v xml:space="preserve"> </v>
      </c>
      <c r="B481" s="153" t="str">
        <f>IF('C10 Entry Sheet'!$BS496="N"," ","00000000")</f>
        <v xml:space="preserve"> </v>
      </c>
      <c r="C481" s="154" t="str">
        <f ca="1">IF('C10 Entry Sheet'!$BS496="N"," ",CELL("contents",'C10 Entry Sheet'!$AH$10))</f>
        <v xml:space="preserve"> </v>
      </c>
      <c r="D481" s="153" t="str">
        <f ca="1">IF('C10 Entry Sheet'!$BS496="N"," ","000"&amp;IF(LEN('C10 Entry Sheet'!$C$5)&lt;=6,"000",REPT("0",3-(LEN('C10 Entry Sheet'!$C$5)-6))&amp;LEFT(CELL("contents",'C10 Entry Sheet'!$C$5),LEN('C10 Entry Sheet'!$C$5)-6)))</f>
        <v xml:space="preserve"> </v>
      </c>
      <c r="E481" s="155" t="str">
        <f ca="1">IF('C10 Entry Sheet'!$BS496="N"," ",IF(LEN('C10 Entry Sheet'!$C$5)&lt;=6,CELL("contents",'C10 Entry Sheet'!$C$5),RIGHT(CELL("contents",'C10 Entry Sheet'!$C$5),6)))</f>
        <v xml:space="preserve"> </v>
      </c>
      <c r="F481" s="153" t="str">
        <f>IF('C10 Entry Sheet'!$BS496="N"," ","0")</f>
        <v xml:space="preserve"> </v>
      </c>
      <c r="G481" s="156" t="str">
        <f ca="1">IF('C10 Entry Sheet'!$BS496="N"," ",CELL("contents",'C10 Entry Sheet'!$A496))</f>
        <v xml:space="preserve"> </v>
      </c>
      <c r="H481" s="157" t="str">
        <f ca="1">IF(($G481=" ")," ",VLOOKUP($G481,'C10 Entry Sheet'!$A$16:$K$1015,2,FALSE))</f>
        <v xml:space="preserve"> </v>
      </c>
      <c r="I481" s="157" t="str">
        <f ca="1">IF(($G481=" ")," ",VLOOKUP($G481,'C10 Entry Sheet'!$A$16:$K$1015,3,FALSE))</f>
        <v xml:space="preserve"> </v>
      </c>
      <c r="J481" s="153" t="str">
        <f ca="1">IF('C10 Entry Sheet'!$BS496="N"," ",CELL("contents",'C10 Entry Sheet'!$A496))</f>
        <v xml:space="preserve"> </v>
      </c>
      <c r="K481" s="158" t="str">
        <f ca="1">IF(($G481=" ")," ",VLOOKUP($G481,'C10 Entry Sheet'!$A$16:$K$1015,8,FALSE))</f>
        <v xml:space="preserve"> </v>
      </c>
      <c r="L481" s="110" t="str">
        <f ca="1">IF(($G481=" ")," ",(VLOOKUP($G481,'C10 Entry Sheet'!$A$16:$K$1015,11,FALSE)*100))</f>
        <v xml:space="preserve"> </v>
      </c>
      <c r="M481" s="159" t="str">
        <f ca="1">IF(($G481=" ")," ",VLOOKUP($G481,'C10 Entry Sheet'!$A$16:$K$1015,6,FALSE))</f>
        <v xml:space="preserve"> </v>
      </c>
      <c r="N481" s="159" t="str">
        <f ca="1">IF(($G481=" ")," ",VLOOKUP($G481,'C10 Entry Sheet'!$A$16:$K$1015,5,FALSE))</f>
        <v xml:space="preserve"> </v>
      </c>
    </row>
    <row r="482" spans="1:14">
      <c r="A482" s="153" t="str">
        <f>IF('C10 Entry Sheet'!$BS497="N"," ","R")</f>
        <v xml:space="preserve"> </v>
      </c>
      <c r="B482" s="153" t="str">
        <f>IF('C10 Entry Sheet'!$BS497="N"," ","00000000")</f>
        <v xml:space="preserve"> </v>
      </c>
      <c r="C482" s="154" t="str">
        <f ca="1">IF('C10 Entry Sheet'!$BS497="N"," ",CELL("contents",'C10 Entry Sheet'!$AH$10))</f>
        <v xml:space="preserve"> </v>
      </c>
      <c r="D482" s="153" t="str">
        <f ca="1">IF('C10 Entry Sheet'!$BS497="N"," ","000"&amp;IF(LEN('C10 Entry Sheet'!$C$5)&lt;=6,"000",REPT("0",3-(LEN('C10 Entry Sheet'!$C$5)-6))&amp;LEFT(CELL("contents",'C10 Entry Sheet'!$C$5),LEN('C10 Entry Sheet'!$C$5)-6)))</f>
        <v xml:space="preserve"> </v>
      </c>
      <c r="E482" s="155" t="str">
        <f ca="1">IF('C10 Entry Sheet'!$BS497="N"," ",IF(LEN('C10 Entry Sheet'!$C$5)&lt;=6,CELL("contents",'C10 Entry Sheet'!$C$5),RIGHT(CELL("contents",'C10 Entry Sheet'!$C$5),6)))</f>
        <v xml:space="preserve"> </v>
      </c>
      <c r="F482" s="153" t="str">
        <f>IF('C10 Entry Sheet'!$BS497="N"," ","0")</f>
        <v xml:space="preserve"> </v>
      </c>
      <c r="G482" s="156" t="str">
        <f ca="1">IF('C10 Entry Sheet'!$BS497="N"," ",CELL("contents",'C10 Entry Sheet'!$A497))</f>
        <v xml:space="preserve"> </v>
      </c>
      <c r="H482" s="157" t="str">
        <f ca="1">IF(($G482=" ")," ",VLOOKUP($G482,'C10 Entry Sheet'!$A$16:$K$1015,2,FALSE))</f>
        <v xml:space="preserve"> </v>
      </c>
      <c r="I482" s="157" t="str">
        <f ca="1">IF(($G482=" ")," ",VLOOKUP($G482,'C10 Entry Sheet'!$A$16:$K$1015,3,FALSE))</f>
        <v xml:space="preserve"> </v>
      </c>
      <c r="J482" s="153" t="str">
        <f ca="1">IF('C10 Entry Sheet'!$BS497="N"," ",CELL("contents",'C10 Entry Sheet'!$A497))</f>
        <v xml:space="preserve"> </v>
      </c>
      <c r="K482" s="158" t="str">
        <f ca="1">IF(($G482=" ")," ",VLOOKUP($G482,'C10 Entry Sheet'!$A$16:$K$1015,8,FALSE))</f>
        <v xml:space="preserve"> </v>
      </c>
      <c r="L482" s="110" t="str">
        <f ca="1">IF(($G482=" ")," ",(VLOOKUP($G482,'C10 Entry Sheet'!$A$16:$K$1015,11,FALSE)*100))</f>
        <v xml:space="preserve"> </v>
      </c>
      <c r="M482" s="159" t="str">
        <f ca="1">IF(($G482=" ")," ",VLOOKUP($G482,'C10 Entry Sheet'!$A$16:$K$1015,6,FALSE))</f>
        <v xml:space="preserve"> </v>
      </c>
      <c r="N482" s="159" t="str">
        <f ca="1">IF(($G482=" ")," ",VLOOKUP($G482,'C10 Entry Sheet'!$A$16:$K$1015,5,FALSE))</f>
        <v xml:space="preserve"> </v>
      </c>
    </row>
    <row r="483" spans="1:14">
      <c r="A483" s="153" t="str">
        <f>IF('C10 Entry Sheet'!$BS498="N"," ","R")</f>
        <v xml:space="preserve"> </v>
      </c>
      <c r="B483" s="153" t="str">
        <f>IF('C10 Entry Sheet'!$BS498="N"," ","00000000")</f>
        <v xml:space="preserve"> </v>
      </c>
      <c r="C483" s="154" t="str">
        <f ca="1">IF('C10 Entry Sheet'!$BS498="N"," ",CELL("contents",'C10 Entry Sheet'!$AH$10))</f>
        <v xml:space="preserve"> </v>
      </c>
      <c r="D483" s="153" t="str">
        <f ca="1">IF('C10 Entry Sheet'!$BS498="N"," ","000"&amp;IF(LEN('C10 Entry Sheet'!$C$5)&lt;=6,"000",REPT("0",3-(LEN('C10 Entry Sheet'!$C$5)-6))&amp;LEFT(CELL("contents",'C10 Entry Sheet'!$C$5),LEN('C10 Entry Sheet'!$C$5)-6)))</f>
        <v xml:space="preserve"> </v>
      </c>
      <c r="E483" s="155" t="str">
        <f ca="1">IF('C10 Entry Sheet'!$BS498="N"," ",IF(LEN('C10 Entry Sheet'!$C$5)&lt;=6,CELL("contents",'C10 Entry Sheet'!$C$5),RIGHT(CELL("contents",'C10 Entry Sheet'!$C$5),6)))</f>
        <v xml:space="preserve"> </v>
      </c>
      <c r="F483" s="153" t="str">
        <f>IF('C10 Entry Sheet'!$BS498="N"," ","0")</f>
        <v xml:space="preserve"> </v>
      </c>
      <c r="G483" s="156" t="str">
        <f ca="1">IF('C10 Entry Sheet'!$BS498="N"," ",CELL("contents",'C10 Entry Sheet'!$A498))</f>
        <v xml:space="preserve"> </v>
      </c>
      <c r="H483" s="157" t="str">
        <f ca="1">IF(($G483=" ")," ",VLOOKUP($G483,'C10 Entry Sheet'!$A$16:$K$1015,2,FALSE))</f>
        <v xml:space="preserve"> </v>
      </c>
      <c r="I483" s="157" t="str">
        <f ca="1">IF(($G483=" ")," ",VLOOKUP($G483,'C10 Entry Sheet'!$A$16:$K$1015,3,FALSE))</f>
        <v xml:space="preserve"> </v>
      </c>
      <c r="J483" s="153" t="str">
        <f ca="1">IF('C10 Entry Sheet'!$BS498="N"," ",CELL("contents",'C10 Entry Sheet'!$A498))</f>
        <v xml:space="preserve"> </v>
      </c>
      <c r="K483" s="158" t="str">
        <f ca="1">IF(($G483=" ")," ",VLOOKUP($G483,'C10 Entry Sheet'!$A$16:$K$1015,8,FALSE))</f>
        <v xml:space="preserve"> </v>
      </c>
      <c r="L483" s="110" t="str">
        <f ca="1">IF(($G483=" ")," ",(VLOOKUP($G483,'C10 Entry Sheet'!$A$16:$K$1015,11,FALSE)*100))</f>
        <v xml:space="preserve"> </v>
      </c>
      <c r="M483" s="159" t="str">
        <f ca="1">IF(($G483=" ")," ",VLOOKUP($G483,'C10 Entry Sheet'!$A$16:$K$1015,6,FALSE))</f>
        <v xml:space="preserve"> </v>
      </c>
      <c r="N483" s="159" t="str">
        <f ca="1">IF(($G483=" ")," ",VLOOKUP($G483,'C10 Entry Sheet'!$A$16:$K$1015,5,FALSE))</f>
        <v xml:space="preserve"> </v>
      </c>
    </row>
    <row r="484" spans="1:14">
      <c r="A484" s="153" t="str">
        <f>IF('C10 Entry Sheet'!$BS499="N"," ","R")</f>
        <v xml:space="preserve"> </v>
      </c>
      <c r="B484" s="153" t="str">
        <f>IF('C10 Entry Sheet'!$BS499="N"," ","00000000")</f>
        <v xml:space="preserve"> </v>
      </c>
      <c r="C484" s="154" t="str">
        <f ca="1">IF('C10 Entry Sheet'!$BS499="N"," ",CELL("contents",'C10 Entry Sheet'!$AH$10))</f>
        <v xml:space="preserve"> </v>
      </c>
      <c r="D484" s="153" t="str">
        <f ca="1">IF('C10 Entry Sheet'!$BS499="N"," ","000"&amp;IF(LEN('C10 Entry Sheet'!$C$5)&lt;=6,"000",REPT("0",3-(LEN('C10 Entry Sheet'!$C$5)-6))&amp;LEFT(CELL("contents",'C10 Entry Sheet'!$C$5),LEN('C10 Entry Sheet'!$C$5)-6)))</f>
        <v xml:space="preserve"> </v>
      </c>
      <c r="E484" s="155" t="str">
        <f ca="1">IF('C10 Entry Sheet'!$BS499="N"," ",IF(LEN('C10 Entry Sheet'!$C$5)&lt;=6,CELL("contents",'C10 Entry Sheet'!$C$5),RIGHT(CELL("contents",'C10 Entry Sheet'!$C$5),6)))</f>
        <v xml:space="preserve"> </v>
      </c>
      <c r="F484" s="153" t="str">
        <f>IF('C10 Entry Sheet'!$BS499="N"," ","0")</f>
        <v xml:space="preserve"> </v>
      </c>
      <c r="G484" s="156" t="str">
        <f ca="1">IF('C10 Entry Sheet'!$BS499="N"," ",CELL("contents",'C10 Entry Sheet'!$A499))</f>
        <v xml:space="preserve"> </v>
      </c>
      <c r="H484" s="157" t="str">
        <f ca="1">IF(($G484=" ")," ",VLOOKUP($G484,'C10 Entry Sheet'!$A$16:$K$1015,2,FALSE))</f>
        <v xml:space="preserve"> </v>
      </c>
      <c r="I484" s="157" t="str">
        <f ca="1">IF(($G484=" ")," ",VLOOKUP($G484,'C10 Entry Sheet'!$A$16:$K$1015,3,FALSE))</f>
        <v xml:space="preserve"> </v>
      </c>
      <c r="J484" s="153" t="str">
        <f ca="1">IF('C10 Entry Sheet'!$BS499="N"," ",CELL("contents",'C10 Entry Sheet'!$A499))</f>
        <v xml:space="preserve"> </v>
      </c>
      <c r="K484" s="158" t="str">
        <f ca="1">IF(($G484=" ")," ",VLOOKUP($G484,'C10 Entry Sheet'!$A$16:$K$1015,8,FALSE))</f>
        <v xml:space="preserve"> </v>
      </c>
      <c r="L484" s="110" t="str">
        <f ca="1">IF(($G484=" ")," ",(VLOOKUP($G484,'C10 Entry Sheet'!$A$16:$K$1015,11,FALSE)*100))</f>
        <v xml:space="preserve"> </v>
      </c>
      <c r="M484" s="159" t="str">
        <f ca="1">IF(($G484=" ")," ",VLOOKUP($G484,'C10 Entry Sheet'!$A$16:$K$1015,6,FALSE))</f>
        <v xml:space="preserve"> </v>
      </c>
      <c r="N484" s="159" t="str">
        <f ca="1">IF(($G484=" ")," ",VLOOKUP($G484,'C10 Entry Sheet'!$A$16:$K$1015,5,FALSE))</f>
        <v xml:space="preserve"> </v>
      </c>
    </row>
    <row r="485" spans="1:14">
      <c r="A485" s="153" t="str">
        <f>IF('C10 Entry Sheet'!$BS500="N"," ","R")</f>
        <v xml:space="preserve"> </v>
      </c>
      <c r="B485" s="153" t="str">
        <f>IF('C10 Entry Sheet'!$BS500="N"," ","00000000")</f>
        <v xml:space="preserve"> </v>
      </c>
      <c r="C485" s="154" t="str">
        <f ca="1">IF('C10 Entry Sheet'!$BS500="N"," ",CELL("contents",'C10 Entry Sheet'!$AH$10))</f>
        <v xml:space="preserve"> </v>
      </c>
      <c r="D485" s="153" t="str">
        <f ca="1">IF('C10 Entry Sheet'!$BS500="N"," ","000"&amp;IF(LEN('C10 Entry Sheet'!$C$5)&lt;=6,"000",REPT("0",3-(LEN('C10 Entry Sheet'!$C$5)-6))&amp;LEFT(CELL("contents",'C10 Entry Sheet'!$C$5),LEN('C10 Entry Sheet'!$C$5)-6)))</f>
        <v xml:space="preserve"> </v>
      </c>
      <c r="E485" s="155" t="str">
        <f ca="1">IF('C10 Entry Sheet'!$BS500="N"," ",IF(LEN('C10 Entry Sheet'!$C$5)&lt;=6,CELL("contents",'C10 Entry Sheet'!$C$5),RIGHT(CELL("contents",'C10 Entry Sheet'!$C$5),6)))</f>
        <v xml:space="preserve"> </v>
      </c>
      <c r="F485" s="153" t="str">
        <f>IF('C10 Entry Sheet'!$BS500="N"," ","0")</f>
        <v xml:space="preserve"> </v>
      </c>
      <c r="G485" s="156" t="str">
        <f ca="1">IF('C10 Entry Sheet'!$BS500="N"," ",CELL("contents",'C10 Entry Sheet'!$A500))</f>
        <v xml:space="preserve"> </v>
      </c>
      <c r="H485" s="157" t="str">
        <f ca="1">IF(($G485=" ")," ",VLOOKUP($G485,'C10 Entry Sheet'!$A$16:$K$1015,2,FALSE))</f>
        <v xml:space="preserve"> </v>
      </c>
      <c r="I485" s="157" t="str">
        <f ca="1">IF(($G485=" ")," ",VLOOKUP($G485,'C10 Entry Sheet'!$A$16:$K$1015,3,FALSE))</f>
        <v xml:space="preserve"> </v>
      </c>
      <c r="J485" s="153" t="str">
        <f ca="1">IF('C10 Entry Sheet'!$BS500="N"," ",CELL("contents",'C10 Entry Sheet'!$A500))</f>
        <v xml:space="preserve"> </v>
      </c>
      <c r="K485" s="158" t="str">
        <f ca="1">IF(($G485=" ")," ",VLOOKUP($G485,'C10 Entry Sheet'!$A$16:$K$1015,8,FALSE))</f>
        <v xml:space="preserve"> </v>
      </c>
      <c r="L485" s="110" t="str">
        <f ca="1">IF(($G485=" ")," ",(VLOOKUP($G485,'C10 Entry Sheet'!$A$16:$K$1015,11,FALSE)*100))</f>
        <v xml:space="preserve"> </v>
      </c>
      <c r="M485" s="159" t="str">
        <f ca="1">IF(($G485=" ")," ",VLOOKUP($G485,'C10 Entry Sheet'!$A$16:$K$1015,6,FALSE))</f>
        <v xml:space="preserve"> </v>
      </c>
      <c r="N485" s="159" t="str">
        <f ca="1">IF(($G485=" ")," ",VLOOKUP($G485,'C10 Entry Sheet'!$A$16:$K$1015,5,FALSE))</f>
        <v xml:space="preserve"> </v>
      </c>
    </row>
    <row r="486" spans="1:14">
      <c r="A486" s="153" t="str">
        <f>IF('C10 Entry Sheet'!$BS501="N"," ","R")</f>
        <v xml:space="preserve"> </v>
      </c>
      <c r="B486" s="153" t="str">
        <f>IF('C10 Entry Sheet'!$BS501="N"," ","00000000")</f>
        <v xml:space="preserve"> </v>
      </c>
      <c r="C486" s="154" t="str">
        <f ca="1">IF('C10 Entry Sheet'!$BS501="N"," ",CELL("contents",'C10 Entry Sheet'!$AH$10))</f>
        <v xml:space="preserve"> </v>
      </c>
      <c r="D486" s="153" t="str">
        <f ca="1">IF('C10 Entry Sheet'!$BS501="N"," ","000"&amp;IF(LEN('C10 Entry Sheet'!$C$5)&lt;=6,"000",REPT("0",3-(LEN('C10 Entry Sheet'!$C$5)-6))&amp;LEFT(CELL("contents",'C10 Entry Sheet'!$C$5),LEN('C10 Entry Sheet'!$C$5)-6)))</f>
        <v xml:space="preserve"> </v>
      </c>
      <c r="E486" s="155" t="str">
        <f ca="1">IF('C10 Entry Sheet'!$BS501="N"," ",IF(LEN('C10 Entry Sheet'!$C$5)&lt;=6,CELL("contents",'C10 Entry Sheet'!$C$5),RIGHT(CELL("contents",'C10 Entry Sheet'!$C$5),6)))</f>
        <v xml:space="preserve"> </v>
      </c>
      <c r="F486" s="153" t="str">
        <f>IF('C10 Entry Sheet'!$BS501="N"," ","0")</f>
        <v xml:space="preserve"> </v>
      </c>
      <c r="G486" s="156" t="str">
        <f ca="1">IF('C10 Entry Sheet'!$BS501="N"," ",CELL("contents",'C10 Entry Sheet'!$A501))</f>
        <v xml:space="preserve"> </v>
      </c>
      <c r="H486" s="157" t="str">
        <f ca="1">IF(($G486=" ")," ",VLOOKUP($G486,'C10 Entry Sheet'!$A$16:$K$1015,2,FALSE))</f>
        <v xml:space="preserve"> </v>
      </c>
      <c r="I486" s="157" t="str">
        <f ca="1">IF(($G486=" ")," ",VLOOKUP($G486,'C10 Entry Sheet'!$A$16:$K$1015,3,FALSE))</f>
        <v xml:space="preserve"> </v>
      </c>
      <c r="J486" s="153" t="str">
        <f ca="1">IF('C10 Entry Sheet'!$BS501="N"," ",CELL("contents",'C10 Entry Sheet'!$A501))</f>
        <v xml:space="preserve"> </v>
      </c>
      <c r="K486" s="158" t="str">
        <f ca="1">IF(($G486=" ")," ",VLOOKUP($G486,'C10 Entry Sheet'!$A$16:$K$1015,8,FALSE))</f>
        <v xml:space="preserve"> </v>
      </c>
      <c r="L486" s="110" t="str">
        <f ca="1">IF(($G486=" ")," ",(VLOOKUP($G486,'C10 Entry Sheet'!$A$16:$K$1015,11,FALSE)*100))</f>
        <v xml:space="preserve"> </v>
      </c>
      <c r="M486" s="159" t="str">
        <f ca="1">IF(($G486=" ")," ",VLOOKUP($G486,'C10 Entry Sheet'!$A$16:$K$1015,6,FALSE))</f>
        <v xml:space="preserve"> </v>
      </c>
      <c r="N486" s="159" t="str">
        <f ca="1">IF(($G486=" ")," ",VLOOKUP($G486,'C10 Entry Sheet'!$A$16:$K$1015,5,FALSE))</f>
        <v xml:space="preserve"> </v>
      </c>
    </row>
    <row r="487" spans="1:14">
      <c r="A487" s="153" t="str">
        <f>IF('C10 Entry Sheet'!$BS502="N"," ","R")</f>
        <v xml:space="preserve"> </v>
      </c>
      <c r="B487" s="153" t="str">
        <f>IF('C10 Entry Sheet'!$BS502="N"," ","00000000")</f>
        <v xml:space="preserve"> </v>
      </c>
      <c r="C487" s="154" t="str">
        <f ca="1">IF('C10 Entry Sheet'!$BS502="N"," ",CELL("contents",'C10 Entry Sheet'!$AH$10))</f>
        <v xml:space="preserve"> </v>
      </c>
      <c r="D487" s="153" t="str">
        <f ca="1">IF('C10 Entry Sheet'!$BS502="N"," ","000"&amp;IF(LEN('C10 Entry Sheet'!$C$5)&lt;=6,"000",REPT("0",3-(LEN('C10 Entry Sheet'!$C$5)-6))&amp;LEFT(CELL("contents",'C10 Entry Sheet'!$C$5),LEN('C10 Entry Sheet'!$C$5)-6)))</f>
        <v xml:space="preserve"> </v>
      </c>
      <c r="E487" s="155" t="str">
        <f ca="1">IF('C10 Entry Sheet'!$BS502="N"," ",IF(LEN('C10 Entry Sheet'!$C$5)&lt;=6,CELL("contents",'C10 Entry Sheet'!$C$5),RIGHT(CELL("contents",'C10 Entry Sheet'!$C$5),6)))</f>
        <v xml:space="preserve"> </v>
      </c>
      <c r="F487" s="153" t="str">
        <f>IF('C10 Entry Sheet'!$BS502="N"," ","0")</f>
        <v xml:space="preserve"> </v>
      </c>
      <c r="G487" s="156" t="str">
        <f ca="1">IF('C10 Entry Sheet'!$BS502="N"," ",CELL("contents",'C10 Entry Sheet'!$A502))</f>
        <v xml:space="preserve"> </v>
      </c>
      <c r="H487" s="157" t="str">
        <f ca="1">IF(($G487=" ")," ",VLOOKUP($G487,'C10 Entry Sheet'!$A$16:$K$1015,2,FALSE))</f>
        <v xml:space="preserve"> </v>
      </c>
      <c r="I487" s="157" t="str">
        <f ca="1">IF(($G487=" ")," ",VLOOKUP($G487,'C10 Entry Sheet'!$A$16:$K$1015,3,FALSE))</f>
        <v xml:space="preserve"> </v>
      </c>
      <c r="J487" s="153" t="str">
        <f ca="1">IF('C10 Entry Sheet'!$BS502="N"," ",CELL("contents",'C10 Entry Sheet'!$A502))</f>
        <v xml:space="preserve"> </v>
      </c>
      <c r="K487" s="158" t="str">
        <f ca="1">IF(($G487=" ")," ",VLOOKUP($G487,'C10 Entry Sheet'!$A$16:$K$1015,8,FALSE))</f>
        <v xml:space="preserve"> </v>
      </c>
      <c r="L487" s="110" t="str">
        <f ca="1">IF(($G487=" ")," ",(VLOOKUP($G487,'C10 Entry Sheet'!$A$16:$K$1015,11,FALSE)*100))</f>
        <v xml:space="preserve"> </v>
      </c>
      <c r="M487" s="159" t="str">
        <f ca="1">IF(($G487=" ")," ",VLOOKUP($G487,'C10 Entry Sheet'!$A$16:$K$1015,6,FALSE))</f>
        <v xml:space="preserve"> </v>
      </c>
      <c r="N487" s="159" t="str">
        <f ca="1">IF(($G487=" ")," ",VLOOKUP($G487,'C10 Entry Sheet'!$A$16:$K$1015,5,FALSE))</f>
        <v xml:space="preserve"> </v>
      </c>
    </row>
    <row r="488" spans="1:14">
      <c r="A488" s="153" t="str">
        <f>IF('C10 Entry Sheet'!$BS503="N"," ","R")</f>
        <v xml:space="preserve"> </v>
      </c>
      <c r="B488" s="153" t="str">
        <f>IF('C10 Entry Sheet'!$BS503="N"," ","00000000")</f>
        <v xml:space="preserve"> </v>
      </c>
      <c r="C488" s="154" t="str">
        <f ca="1">IF('C10 Entry Sheet'!$BS503="N"," ",CELL("contents",'C10 Entry Sheet'!$AH$10))</f>
        <v xml:space="preserve"> </v>
      </c>
      <c r="D488" s="153" t="str">
        <f ca="1">IF('C10 Entry Sheet'!$BS503="N"," ","000"&amp;IF(LEN('C10 Entry Sheet'!$C$5)&lt;=6,"000",REPT("0",3-(LEN('C10 Entry Sheet'!$C$5)-6))&amp;LEFT(CELL("contents",'C10 Entry Sheet'!$C$5),LEN('C10 Entry Sheet'!$C$5)-6)))</f>
        <v xml:space="preserve"> </v>
      </c>
      <c r="E488" s="155" t="str">
        <f ca="1">IF('C10 Entry Sheet'!$BS503="N"," ",IF(LEN('C10 Entry Sheet'!$C$5)&lt;=6,CELL("contents",'C10 Entry Sheet'!$C$5),RIGHT(CELL("contents",'C10 Entry Sheet'!$C$5),6)))</f>
        <v xml:space="preserve"> </v>
      </c>
      <c r="F488" s="153" t="str">
        <f>IF('C10 Entry Sheet'!$BS503="N"," ","0")</f>
        <v xml:space="preserve"> </v>
      </c>
      <c r="G488" s="156" t="str">
        <f ca="1">IF('C10 Entry Sheet'!$BS503="N"," ",CELL("contents",'C10 Entry Sheet'!$A503))</f>
        <v xml:space="preserve"> </v>
      </c>
      <c r="H488" s="157" t="str">
        <f ca="1">IF(($G488=" ")," ",VLOOKUP($G488,'C10 Entry Sheet'!$A$16:$K$1015,2,FALSE))</f>
        <v xml:space="preserve"> </v>
      </c>
      <c r="I488" s="157" t="str">
        <f ca="1">IF(($G488=" ")," ",VLOOKUP($G488,'C10 Entry Sheet'!$A$16:$K$1015,3,FALSE))</f>
        <v xml:space="preserve"> </v>
      </c>
      <c r="J488" s="153" t="str">
        <f ca="1">IF('C10 Entry Sheet'!$BS503="N"," ",CELL("contents",'C10 Entry Sheet'!$A503))</f>
        <v xml:space="preserve"> </v>
      </c>
      <c r="K488" s="158" t="str">
        <f ca="1">IF(($G488=" ")," ",VLOOKUP($G488,'C10 Entry Sheet'!$A$16:$K$1015,8,FALSE))</f>
        <v xml:space="preserve"> </v>
      </c>
      <c r="L488" s="110" t="str">
        <f ca="1">IF(($G488=" ")," ",(VLOOKUP($G488,'C10 Entry Sheet'!$A$16:$K$1015,11,FALSE)*100))</f>
        <v xml:space="preserve"> </v>
      </c>
      <c r="M488" s="159" t="str">
        <f ca="1">IF(($G488=" ")," ",VLOOKUP($G488,'C10 Entry Sheet'!$A$16:$K$1015,6,FALSE))</f>
        <v xml:space="preserve"> </v>
      </c>
      <c r="N488" s="159" t="str">
        <f ca="1">IF(($G488=" ")," ",VLOOKUP($G488,'C10 Entry Sheet'!$A$16:$K$1015,5,FALSE))</f>
        <v xml:space="preserve"> </v>
      </c>
    </row>
    <row r="489" spans="1:14">
      <c r="A489" s="153" t="str">
        <f>IF('C10 Entry Sheet'!$BS504="N"," ","R")</f>
        <v xml:space="preserve"> </v>
      </c>
      <c r="B489" s="153" t="str">
        <f>IF('C10 Entry Sheet'!$BS504="N"," ","00000000")</f>
        <v xml:space="preserve"> </v>
      </c>
      <c r="C489" s="154" t="str">
        <f ca="1">IF('C10 Entry Sheet'!$BS504="N"," ",CELL("contents",'C10 Entry Sheet'!$AH$10))</f>
        <v xml:space="preserve"> </v>
      </c>
      <c r="D489" s="153" t="str">
        <f ca="1">IF('C10 Entry Sheet'!$BS504="N"," ","000"&amp;IF(LEN('C10 Entry Sheet'!$C$5)&lt;=6,"000",REPT("0",3-(LEN('C10 Entry Sheet'!$C$5)-6))&amp;LEFT(CELL("contents",'C10 Entry Sheet'!$C$5),LEN('C10 Entry Sheet'!$C$5)-6)))</f>
        <v xml:space="preserve"> </v>
      </c>
      <c r="E489" s="155" t="str">
        <f ca="1">IF('C10 Entry Sheet'!$BS504="N"," ",IF(LEN('C10 Entry Sheet'!$C$5)&lt;=6,CELL("contents",'C10 Entry Sheet'!$C$5),RIGHT(CELL("contents",'C10 Entry Sheet'!$C$5),6)))</f>
        <v xml:space="preserve"> </v>
      </c>
      <c r="F489" s="153" t="str">
        <f>IF('C10 Entry Sheet'!$BS504="N"," ","0")</f>
        <v xml:space="preserve"> </v>
      </c>
      <c r="G489" s="156" t="str">
        <f ca="1">IF('C10 Entry Sheet'!$BS504="N"," ",CELL("contents",'C10 Entry Sheet'!$A504))</f>
        <v xml:space="preserve"> </v>
      </c>
      <c r="H489" s="157" t="str">
        <f ca="1">IF(($G489=" ")," ",VLOOKUP($G489,'C10 Entry Sheet'!$A$16:$K$1015,2,FALSE))</f>
        <v xml:space="preserve"> </v>
      </c>
      <c r="I489" s="157" t="str">
        <f ca="1">IF(($G489=" ")," ",VLOOKUP($G489,'C10 Entry Sheet'!$A$16:$K$1015,3,FALSE))</f>
        <v xml:space="preserve"> </v>
      </c>
      <c r="J489" s="153" t="str">
        <f ca="1">IF('C10 Entry Sheet'!$BS504="N"," ",CELL("contents",'C10 Entry Sheet'!$A504))</f>
        <v xml:space="preserve"> </v>
      </c>
      <c r="K489" s="158" t="str">
        <f ca="1">IF(($G489=" ")," ",VLOOKUP($G489,'C10 Entry Sheet'!$A$16:$K$1015,8,FALSE))</f>
        <v xml:space="preserve"> </v>
      </c>
      <c r="L489" s="110" t="str">
        <f ca="1">IF(($G489=" ")," ",(VLOOKUP($G489,'C10 Entry Sheet'!$A$16:$K$1015,11,FALSE)*100))</f>
        <v xml:space="preserve"> </v>
      </c>
      <c r="M489" s="159" t="str">
        <f ca="1">IF(($G489=" ")," ",VLOOKUP($G489,'C10 Entry Sheet'!$A$16:$K$1015,6,FALSE))</f>
        <v xml:space="preserve"> </v>
      </c>
      <c r="N489" s="159" t="str">
        <f ca="1">IF(($G489=" ")," ",VLOOKUP($G489,'C10 Entry Sheet'!$A$16:$K$1015,5,FALSE))</f>
        <v xml:space="preserve"> </v>
      </c>
    </row>
    <row r="490" spans="1:14">
      <c r="A490" s="153" t="str">
        <f>IF('C10 Entry Sheet'!$BS505="N"," ","R")</f>
        <v xml:space="preserve"> </v>
      </c>
      <c r="B490" s="153" t="str">
        <f>IF('C10 Entry Sheet'!$BS505="N"," ","00000000")</f>
        <v xml:space="preserve"> </v>
      </c>
      <c r="C490" s="154" t="str">
        <f ca="1">IF('C10 Entry Sheet'!$BS505="N"," ",CELL("contents",'C10 Entry Sheet'!$AH$10))</f>
        <v xml:space="preserve"> </v>
      </c>
      <c r="D490" s="153" t="str">
        <f ca="1">IF('C10 Entry Sheet'!$BS505="N"," ","000"&amp;IF(LEN('C10 Entry Sheet'!$C$5)&lt;=6,"000",REPT("0",3-(LEN('C10 Entry Sheet'!$C$5)-6))&amp;LEFT(CELL("contents",'C10 Entry Sheet'!$C$5),LEN('C10 Entry Sheet'!$C$5)-6)))</f>
        <v xml:space="preserve"> </v>
      </c>
      <c r="E490" s="155" t="str">
        <f ca="1">IF('C10 Entry Sheet'!$BS505="N"," ",IF(LEN('C10 Entry Sheet'!$C$5)&lt;=6,CELL("contents",'C10 Entry Sheet'!$C$5),RIGHT(CELL("contents",'C10 Entry Sheet'!$C$5),6)))</f>
        <v xml:space="preserve"> </v>
      </c>
      <c r="F490" s="153" t="str">
        <f>IF('C10 Entry Sheet'!$BS505="N"," ","0")</f>
        <v xml:space="preserve"> </v>
      </c>
      <c r="G490" s="156" t="str">
        <f ca="1">IF('C10 Entry Sheet'!$BS505="N"," ",CELL("contents",'C10 Entry Sheet'!$A505))</f>
        <v xml:space="preserve"> </v>
      </c>
      <c r="H490" s="157" t="str">
        <f ca="1">IF(($G490=" ")," ",VLOOKUP($G490,'C10 Entry Sheet'!$A$16:$K$1015,2,FALSE))</f>
        <v xml:space="preserve"> </v>
      </c>
      <c r="I490" s="157" t="str">
        <f ca="1">IF(($G490=" ")," ",VLOOKUP($G490,'C10 Entry Sheet'!$A$16:$K$1015,3,FALSE))</f>
        <v xml:space="preserve"> </v>
      </c>
      <c r="J490" s="153" t="str">
        <f ca="1">IF('C10 Entry Sheet'!$BS505="N"," ",CELL("contents",'C10 Entry Sheet'!$A505))</f>
        <v xml:space="preserve"> </v>
      </c>
      <c r="K490" s="158" t="str">
        <f ca="1">IF(($G490=" ")," ",VLOOKUP($G490,'C10 Entry Sheet'!$A$16:$K$1015,8,FALSE))</f>
        <v xml:space="preserve"> </v>
      </c>
      <c r="L490" s="110" t="str">
        <f ca="1">IF(($G490=" ")," ",(VLOOKUP($G490,'C10 Entry Sheet'!$A$16:$K$1015,11,FALSE)*100))</f>
        <v xml:space="preserve"> </v>
      </c>
      <c r="M490" s="159" t="str">
        <f ca="1">IF(($G490=" ")," ",VLOOKUP($G490,'C10 Entry Sheet'!$A$16:$K$1015,6,FALSE))</f>
        <v xml:space="preserve"> </v>
      </c>
      <c r="N490" s="159" t="str">
        <f ca="1">IF(($G490=" ")," ",VLOOKUP($G490,'C10 Entry Sheet'!$A$16:$K$1015,5,FALSE))</f>
        <v xml:space="preserve"> </v>
      </c>
    </row>
    <row r="491" spans="1:14">
      <c r="A491" s="153" t="str">
        <f>IF('C10 Entry Sheet'!$BS506="N"," ","R")</f>
        <v xml:space="preserve"> </v>
      </c>
      <c r="B491" s="153" t="str">
        <f>IF('C10 Entry Sheet'!$BS506="N"," ","00000000")</f>
        <v xml:space="preserve"> </v>
      </c>
      <c r="C491" s="154" t="str">
        <f ca="1">IF('C10 Entry Sheet'!$BS506="N"," ",CELL("contents",'C10 Entry Sheet'!$AH$10))</f>
        <v xml:space="preserve"> </v>
      </c>
      <c r="D491" s="153" t="str">
        <f ca="1">IF('C10 Entry Sheet'!$BS506="N"," ","000"&amp;IF(LEN('C10 Entry Sheet'!$C$5)&lt;=6,"000",REPT("0",3-(LEN('C10 Entry Sheet'!$C$5)-6))&amp;LEFT(CELL("contents",'C10 Entry Sheet'!$C$5),LEN('C10 Entry Sheet'!$C$5)-6)))</f>
        <v xml:space="preserve"> </v>
      </c>
      <c r="E491" s="155" t="str">
        <f ca="1">IF('C10 Entry Sheet'!$BS506="N"," ",IF(LEN('C10 Entry Sheet'!$C$5)&lt;=6,CELL("contents",'C10 Entry Sheet'!$C$5),RIGHT(CELL("contents",'C10 Entry Sheet'!$C$5),6)))</f>
        <v xml:space="preserve"> </v>
      </c>
      <c r="F491" s="153" t="str">
        <f>IF('C10 Entry Sheet'!$BS506="N"," ","0")</f>
        <v xml:space="preserve"> </v>
      </c>
      <c r="G491" s="156" t="str">
        <f ca="1">IF('C10 Entry Sheet'!$BS506="N"," ",CELL("contents",'C10 Entry Sheet'!$A506))</f>
        <v xml:space="preserve"> </v>
      </c>
      <c r="H491" s="157" t="str">
        <f ca="1">IF(($G491=" ")," ",VLOOKUP($G491,'C10 Entry Sheet'!$A$16:$K$1015,2,FALSE))</f>
        <v xml:space="preserve"> </v>
      </c>
      <c r="I491" s="157" t="str">
        <f ca="1">IF(($G491=" ")," ",VLOOKUP($G491,'C10 Entry Sheet'!$A$16:$K$1015,3,FALSE))</f>
        <v xml:space="preserve"> </v>
      </c>
      <c r="J491" s="153" t="str">
        <f ca="1">IF('C10 Entry Sheet'!$BS506="N"," ",CELL("contents",'C10 Entry Sheet'!$A506))</f>
        <v xml:space="preserve"> </v>
      </c>
      <c r="K491" s="158" t="str">
        <f ca="1">IF(($G491=" ")," ",VLOOKUP($G491,'C10 Entry Sheet'!$A$16:$K$1015,8,FALSE))</f>
        <v xml:space="preserve"> </v>
      </c>
      <c r="L491" s="110" t="str">
        <f ca="1">IF(($G491=" ")," ",(VLOOKUP($G491,'C10 Entry Sheet'!$A$16:$K$1015,11,FALSE)*100))</f>
        <v xml:space="preserve"> </v>
      </c>
      <c r="M491" s="159" t="str">
        <f ca="1">IF(($G491=" ")," ",VLOOKUP($G491,'C10 Entry Sheet'!$A$16:$K$1015,6,FALSE))</f>
        <v xml:space="preserve"> </v>
      </c>
      <c r="N491" s="159" t="str">
        <f ca="1">IF(($G491=" ")," ",VLOOKUP($G491,'C10 Entry Sheet'!$A$16:$K$1015,5,FALSE))</f>
        <v xml:space="preserve"> </v>
      </c>
    </row>
    <row r="492" spans="1:14">
      <c r="A492" s="153" t="str">
        <f>IF('C10 Entry Sheet'!$BS507="N"," ","R")</f>
        <v xml:space="preserve"> </v>
      </c>
      <c r="B492" s="153" t="str">
        <f>IF('C10 Entry Sheet'!$BS507="N"," ","00000000")</f>
        <v xml:space="preserve"> </v>
      </c>
      <c r="C492" s="154" t="str">
        <f ca="1">IF('C10 Entry Sheet'!$BS507="N"," ",CELL("contents",'C10 Entry Sheet'!$AH$10))</f>
        <v xml:space="preserve"> </v>
      </c>
      <c r="D492" s="153" t="str">
        <f ca="1">IF('C10 Entry Sheet'!$BS507="N"," ","000"&amp;IF(LEN('C10 Entry Sheet'!$C$5)&lt;=6,"000",REPT("0",3-(LEN('C10 Entry Sheet'!$C$5)-6))&amp;LEFT(CELL("contents",'C10 Entry Sheet'!$C$5),LEN('C10 Entry Sheet'!$C$5)-6)))</f>
        <v xml:space="preserve"> </v>
      </c>
      <c r="E492" s="155" t="str">
        <f ca="1">IF('C10 Entry Sheet'!$BS507="N"," ",IF(LEN('C10 Entry Sheet'!$C$5)&lt;=6,CELL("contents",'C10 Entry Sheet'!$C$5),RIGHT(CELL("contents",'C10 Entry Sheet'!$C$5),6)))</f>
        <v xml:space="preserve"> </v>
      </c>
      <c r="F492" s="153" t="str">
        <f>IF('C10 Entry Sheet'!$BS507="N"," ","0")</f>
        <v xml:space="preserve"> </v>
      </c>
      <c r="G492" s="156" t="str">
        <f ca="1">IF('C10 Entry Sheet'!$BS507="N"," ",CELL("contents",'C10 Entry Sheet'!$A507))</f>
        <v xml:space="preserve"> </v>
      </c>
      <c r="H492" s="157" t="str">
        <f ca="1">IF(($G492=" ")," ",VLOOKUP($G492,'C10 Entry Sheet'!$A$16:$K$1015,2,FALSE))</f>
        <v xml:space="preserve"> </v>
      </c>
      <c r="I492" s="157" t="str">
        <f ca="1">IF(($G492=" ")," ",VLOOKUP($G492,'C10 Entry Sheet'!$A$16:$K$1015,3,FALSE))</f>
        <v xml:space="preserve"> </v>
      </c>
      <c r="J492" s="153" t="str">
        <f ca="1">IF('C10 Entry Sheet'!$BS507="N"," ",CELL("contents",'C10 Entry Sheet'!$A507))</f>
        <v xml:space="preserve"> </v>
      </c>
      <c r="K492" s="158" t="str">
        <f ca="1">IF(($G492=" ")," ",VLOOKUP($G492,'C10 Entry Sheet'!$A$16:$K$1015,8,FALSE))</f>
        <v xml:space="preserve"> </v>
      </c>
      <c r="L492" s="110" t="str">
        <f ca="1">IF(($G492=" ")," ",(VLOOKUP($G492,'C10 Entry Sheet'!$A$16:$K$1015,11,FALSE)*100))</f>
        <v xml:space="preserve"> </v>
      </c>
      <c r="M492" s="159" t="str">
        <f ca="1">IF(($G492=" ")," ",VLOOKUP($G492,'C10 Entry Sheet'!$A$16:$K$1015,6,FALSE))</f>
        <v xml:space="preserve"> </v>
      </c>
      <c r="N492" s="159" t="str">
        <f ca="1">IF(($G492=" ")," ",VLOOKUP($G492,'C10 Entry Sheet'!$A$16:$K$1015,5,FALSE))</f>
        <v xml:space="preserve"> </v>
      </c>
    </row>
    <row r="493" spans="1:14">
      <c r="A493" s="153" t="str">
        <f>IF('C10 Entry Sheet'!$BS508="N"," ","R")</f>
        <v xml:space="preserve"> </v>
      </c>
      <c r="B493" s="153" t="str">
        <f>IF('C10 Entry Sheet'!$BS508="N"," ","00000000")</f>
        <v xml:space="preserve"> </v>
      </c>
      <c r="C493" s="154" t="str">
        <f ca="1">IF('C10 Entry Sheet'!$BS508="N"," ",CELL("contents",'C10 Entry Sheet'!$AH$10))</f>
        <v xml:space="preserve"> </v>
      </c>
      <c r="D493" s="153" t="str">
        <f ca="1">IF('C10 Entry Sheet'!$BS508="N"," ","000"&amp;IF(LEN('C10 Entry Sheet'!$C$5)&lt;=6,"000",REPT("0",3-(LEN('C10 Entry Sheet'!$C$5)-6))&amp;LEFT(CELL("contents",'C10 Entry Sheet'!$C$5),LEN('C10 Entry Sheet'!$C$5)-6)))</f>
        <v xml:space="preserve"> </v>
      </c>
      <c r="E493" s="155" t="str">
        <f ca="1">IF('C10 Entry Sheet'!$BS508="N"," ",IF(LEN('C10 Entry Sheet'!$C$5)&lt;=6,CELL("contents",'C10 Entry Sheet'!$C$5),RIGHT(CELL("contents",'C10 Entry Sheet'!$C$5),6)))</f>
        <v xml:space="preserve"> </v>
      </c>
      <c r="F493" s="153" t="str">
        <f>IF('C10 Entry Sheet'!$BS508="N"," ","0")</f>
        <v xml:space="preserve"> </v>
      </c>
      <c r="G493" s="156" t="str">
        <f ca="1">IF('C10 Entry Sheet'!$BS508="N"," ",CELL("contents",'C10 Entry Sheet'!$A508))</f>
        <v xml:space="preserve"> </v>
      </c>
      <c r="H493" s="157" t="str">
        <f ca="1">IF(($G493=" ")," ",VLOOKUP($G493,'C10 Entry Sheet'!$A$16:$K$1015,2,FALSE))</f>
        <v xml:space="preserve"> </v>
      </c>
      <c r="I493" s="157" t="str">
        <f ca="1">IF(($G493=" ")," ",VLOOKUP($G493,'C10 Entry Sheet'!$A$16:$K$1015,3,FALSE))</f>
        <v xml:space="preserve"> </v>
      </c>
      <c r="J493" s="153" t="str">
        <f ca="1">IF('C10 Entry Sheet'!$BS508="N"," ",CELL("contents",'C10 Entry Sheet'!$A508))</f>
        <v xml:space="preserve"> </v>
      </c>
      <c r="K493" s="158" t="str">
        <f ca="1">IF(($G493=" ")," ",VLOOKUP($G493,'C10 Entry Sheet'!$A$16:$K$1015,8,FALSE))</f>
        <v xml:space="preserve"> </v>
      </c>
      <c r="L493" s="110" t="str">
        <f ca="1">IF(($G493=" ")," ",(VLOOKUP($G493,'C10 Entry Sheet'!$A$16:$K$1015,11,FALSE)*100))</f>
        <v xml:space="preserve"> </v>
      </c>
      <c r="M493" s="159" t="str">
        <f ca="1">IF(($G493=" ")," ",VLOOKUP($G493,'C10 Entry Sheet'!$A$16:$K$1015,6,FALSE))</f>
        <v xml:space="preserve"> </v>
      </c>
      <c r="N493" s="159" t="str">
        <f ca="1">IF(($G493=" ")," ",VLOOKUP($G493,'C10 Entry Sheet'!$A$16:$K$1015,5,FALSE))</f>
        <v xml:space="preserve"> </v>
      </c>
    </row>
    <row r="494" spans="1:14">
      <c r="A494" s="153" t="str">
        <f>IF('C10 Entry Sheet'!$BS509="N"," ","R")</f>
        <v xml:space="preserve"> </v>
      </c>
      <c r="B494" s="153" t="str">
        <f>IF('C10 Entry Sheet'!$BS509="N"," ","00000000")</f>
        <v xml:space="preserve"> </v>
      </c>
      <c r="C494" s="154" t="str">
        <f ca="1">IF('C10 Entry Sheet'!$BS509="N"," ",CELL("contents",'C10 Entry Sheet'!$AH$10))</f>
        <v xml:space="preserve"> </v>
      </c>
      <c r="D494" s="153" t="str">
        <f ca="1">IF('C10 Entry Sheet'!$BS509="N"," ","000"&amp;IF(LEN('C10 Entry Sheet'!$C$5)&lt;=6,"000",REPT("0",3-(LEN('C10 Entry Sheet'!$C$5)-6))&amp;LEFT(CELL("contents",'C10 Entry Sheet'!$C$5),LEN('C10 Entry Sheet'!$C$5)-6)))</f>
        <v xml:space="preserve"> </v>
      </c>
      <c r="E494" s="155" t="str">
        <f ca="1">IF('C10 Entry Sheet'!$BS509="N"," ",IF(LEN('C10 Entry Sheet'!$C$5)&lt;=6,CELL("contents",'C10 Entry Sheet'!$C$5),RIGHT(CELL("contents",'C10 Entry Sheet'!$C$5),6)))</f>
        <v xml:space="preserve"> </v>
      </c>
      <c r="F494" s="153" t="str">
        <f>IF('C10 Entry Sheet'!$BS509="N"," ","0")</f>
        <v xml:space="preserve"> </v>
      </c>
      <c r="G494" s="156" t="str">
        <f ca="1">IF('C10 Entry Sheet'!$BS509="N"," ",CELL("contents",'C10 Entry Sheet'!$A509))</f>
        <v xml:space="preserve"> </v>
      </c>
      <c r="H494" s="157" t="str">
        <f ca="1">IF(($G494=" ")," ",VLOOKUP($G494,'C10 Entry Sheet'!$A$16:$K$1015,2,FALSE))</f>
        <v xml:space="preserve"> </v>
      </c>
      <c r="I494" s="157" t="str">
        <f ca="1">IF(($G494=" ")," ",VLOOKUP($G494,'C10 Entry Sheet'!$A$16:$K$1015,3,FALSE))</f>
        <v xml:space="preserve"> </v>
      </c>
      <c r="J494" s="153" t="str">
        <f ca="1">IF('C10 Entry Sheet'!$BS509="N"," ",CELL("contents",'C10 Entry Sheet'!$A509))</f>
        <v xml:space="preserve"> </v>
      </c>
      <c r="K494" s="158" t="str">
        <f ca="1">IF(($G494=" ")," ",VLOOKUP($G494,'C10 Entry Sheet'!$A$16:$K$1015,8,FALSE))</f>
        <v xml:space="preserve"> </v>
      </c>
      <c r="L494" s="110" t="str">
        <f ca="1">IF(($G494=" ")," ",(VLOOKUP($G494,'C10 Entry Sheet'!$A$16:$K$1015,11,FALSE)*100))</f>
        <v xml:space="preserve"> </v>
      </c>
      <c r="M494" s="159" t="str">
        <f ca="1">IF(($G494=" ")," ",VLOOKUP($G494,'C10 Entry Sheet'!$A$16:$K$1015,6,FALSE))</f>
        <v xml:space="preserve"> </v>
      </c>
      <c r="N494" s="159" t="str">
        <f ca="1">IF(($G494=" ")," ",VLOOKUP($G494,'C10 Entry Sheet'!$A$16:$K$1015,5,FALSE))</f>
        <v xml:space="preserve"> </v>
      </c>
    </row>
    <row r="495" spans="1:14">
      <c r="A495" s="153" t="str">
        <f>IF('C10 Entry Sheet'!$BS510="N"," ","R")</f>
        <v xml:space="preserve"> </v>
      </c>
      <c r="B495" s="153" t="str">
        <f>IF('C10 Entry Sheet'!$BS510="N"," ","00000000")</f>
        <v xml:space="preserve"> </v>
      </c>
      <c r="C495" s="154" t="str">
        <f ca="1">IF('C10 Entry Sheet'!$BS510="N"," ",CELL("contents",'C10 Entry Sheet'!$AH$10))</f>
        <v xml:space="preserve"> </v>
      </c>
      <c r="D495" s="153" t="str">
        <f ca="1">IF('C10 Entry Sheet'!$BS510="N"," ","000"&amp;IF(LEN('C10 Entry Sheet'!$C$5)&lt;=6,"000",REPT("0",3-(LEN('C10 Entry Sheet'!$C$5)-6))&amp;LEFT(CELL("contents",'C10 Entry Sheet'!$C$5),LEN('C10 Entry Sheet'!$C$5)-6)))</f>
        <v xml:space="preserve"> </v>
      </c>
      <c r="E495" s="155" t="str">
        <f ca="1">IF('C10 Entry Sheet'!$BS510="N"," ",IF(LEN('C10 Entry Sheet'!$C$5)&lt;=6,CELL("contents",'C10 Entry Sheet'!$C$5),RIGHT(CELL("contents",'C10 Entry Sheet'!$C$5),6)))</f>
        <v xml:space="preserve"> </v>
      </c>
      <c r="F495" s="153" t="str">
        <f>IF('C10 Entry Sheet'!$BS510="N"," ","0")</f>
        <v xml:space="preserve"> </v>
      </c>
      <c r="G495" s="156" t="str">
        <f ca="1">IF('C10 Entry Sheet'!$BS510="N"," ",CELL("contents",'C10 Entry Sheet'!$A510))</f>
        <v xml:space="preserve"> </v>
      </c>
      <c r="H495" s="157" t="str">
        <f ca="1">IF(($G495=" ")," ",VLOOKUP($G495,'C10 Entry Sheet'!$A$16:$K$1015,2,FALSE))</f>
        <v xml:space="preserve"> </v>
      </c>
      <c r="I495" s="157" t="str">
        <f ca="1">IF(($G495=" ")," ",VLOOKUP($G495,'C10 Entry Sheet'!$A$16:$K$1015,3,FALSE))</f>
        <v xml:space="preserve"> </v>
      </c>
      <c r="J495" s="153" t="str">
        <f ca="1">IF('C10 Entry Sheet'!$BS510="N"," ",CELL("contents",'C10 Entry Sheet'!$A510))</f>
        <v xml:space="preserve"> </v>
      </c>
      <c r="K495" s="158" t="str">
        <f ca="1">IF(($G495=" ")," ",VLOOKUP($G495,'C10 Entry Sheet'!$A$16:$K$1015,8,FALSE))</f>
        <v xml:space="preserve"> </v>
      </c>
      <c r="L495" s="110" t="str">
        <f ca="1">IF(($G495=" ")," ",(VLOOKUP($G495,'C10 Entry Sheet'!$A$16:$K$1015,11,FALSE)*100))</f>
        <v xml:space="preserve"> </v>
      </c>
      <c r="M495" s="159" t="str">
        <f ca="1">IF(($G495=" ")," ",VLOOKUP($G495,'C10 Entry Sheet'!$A$16:$K$1015,6,FALSE))</f>
        <v xml:space="preserve"> </v>
      </c>
      <c r="N495" s="159" t="str">
        <f ca="1">IF(($G495=" ")," ",VLOOKUP($G495,'C10 Entry Sheet'!$A$16:$K$1015,5,FALSE))</f>
        <v xml:space="preserve"> </v>
      </c>
    </row>
    <row r="496" spans="1:14">
      <c r="A496" s="153" t="str">
        <f>IF('C10 Entry Sheet'!$BS511="N"," ","R")</f>
        <v xml:space="preserve"> </v>
      </c>
      <c r="B496" s="153" t="str">
        <f>IF('C10 Entry Sheet'!$BS511="N"," ","00000000")</f>
        <v xml:space="preserve"> </v>
      </c>
      <c r="C496" s="154" t="str">
        <f ca="1">IF('C10 Entry Sheet'!$BS511="N"," ",CELL("contents",'C10 Entry Sheet'!$AH$10))</f>
        <v xml:space="preserve"> </v>
      </c>
      <c r="D496" s="153" t="str">
        <f ca="1">IF('C10 Entry Sheet'!$BS511="N"," ","000"&amp;IF(LEN('C10 Entry Sheet'!$C$5)&lt;=6,"000",REPT("0",3-(LEN('C10 Entry Sheet'!$C$5)-6))&amp;LEFT(CELL("contents",'C10 Entry Sheet'!$C$5),LEN('C10 Entry Sheet'!$C$5)-6)))</f>
        <v xml:space="preserve"> </v>
      </c>
      <c r="E496" s="155" t="str">
        <f ca="1">IF('C10 Entry Sheet'!$BS511="N"," ",IF(LEN('C10 Entry Sheet'!$C$5)&lt;=6,CELL("contents",'C10 Entry Sheet'!$C$5),RIGHT(CELL("contents",'C10 Entry Sheet'!$C$5),6)))</f>
        <v xml:space="preserve"> </v>
      </c>
      <c r="F496" s="153" t="str">
        <f>IF('C10 Entry Sheet'!$BS511="N"," ","0")</f>
        <v xml:space="preserve"> </v>
      </c>
      <c r="G496" s="156" t="str">
        <f ca="1">IF('C10 Entry Sheet'!$BS511="N"," ",CELL("contents",'C10 Entry Sheet'!$A511))</f>
        <v xml:space="preserve"> </v>
      </c>
      <c r="H496" s="157" t="str">
        <f ca="1">IF(($G496=" ")," ",VLOOKUP($G496,'C10 Entry Sheet'!$A$16:$K$1015,2,FALSE))</f>
        <v xml:space="preserve"> </v>
      </c>
      <c r="I496" s="157" t="str">
        <f ca="1">IF(($G496=" ")," ",VLOOKUP($G496,'C10 Entry Sheet'!$A$16:$K$1015,3,FALSE))</f>
        <v xml:space="preserve"> </v>
      </c>
      <c r="J496" s="153" t="str">
        <f ca="1">IF('C10 Entry Sheet'!$BS511="N"," ",CELL("contents",'C10 Entry Sheet'!$A511))</f>
        <v xml:space="preserve"> </v>
      </c>
      <c r="K496" s="158" t="str">
        <f ca="1">IF(($G496=" ")," ",VLOOKUP($G496,'C10 Entry Sheet'!$A$16:$K$1015,8,FALSE))</f>
        <v xml:space="preserve"> </v>
      </c>
      <c r="L496" s="110" t="str">
        <f ca="1">IF(($G496=" ")," ",(VLOOKUP($G496,'C10 Entry Sheet'!$A$16:$K$1015,11,FALSE)*100))</f>
        <v xml:space="preserve"> </v>
      </c>
      <c r="M496" s="159" t="str">
        <f ca="1">IF(($G496=" ")," ",VLOOKUP($G496,'C10 Entry Sheet'!$A$16:$K$1015,6,FALSE))</f>
        <v xml:space="preserve"> </v>
      </c>
      <c r="N496" s="159" t="str">
        <f ca="1">IF(($G496=" ")," ",VLOOKUP($G496,'C10 Entry Sheet'!$A$16:$K$1015,5,FALSE))</f>
        <v xml:space="preserve"> </v>
      </c>
    </row>
    <row r="497" spans="1:14">
      <c r="A497" s="153" t="str">
        <f>IF('C10 Entry Sheet'!$BS512="N"," ","R")</f>
        <v xml:space="preserve"> </v>
      </c>
      <c r="B497" s="153" t="str">
        <f>IF('C10 Entry Sheet'!$BS512="N"," ","00000000")</f>
        <v xml:space="preserve"> </v>
      </c>
      <c r="C497" s="154" t="str">
        <f ca="1">IF('C10 Entry Sheet'!$BS512="N"," ",CELL("contents",'C10 Entry Sheet'!$AH$10))</f>
        <v xml:space="preserve"> </v>
      </c>
      <c r="D497" s="153" t="str">
        <f ca="1">IF('C10 Entry Sheet'!$BS512="N"," ","000"&amp;IF(LEN('C10 Entry Sheet'!$C$5)&lt;=6,"000",REPT("0",3-(LEN('C10 Entry Sheet'!$C$5)-6))&amp;LEFT(CELL("contents",'C10 Entry Sheet'!$C$5),LEN('C10 Entry Sheet'!$C$5)-6)))</f>
        <v xml:space="preserve"> </v>
      </c>
      <c r="E497" s="155" t="str">
        <f ca="1">IF('C10 Entry Sheet'!$BS512="N"," ",IF(LEN('C10 Entry Sheet'!$C$5)&lt;=6,CELL("contents",'C10 Entry Sheet'!$C$5),RIGHT(CELL("contents",'C10 Entry Sheet'!$C$5),6)))</f>
        <v xml:space="preserve"> </v>
      </c>
      <c r="F497" s="153" t="str">
        <f>IF('C10 Entry Sheet'!$BS512="N"," ","0")</f>
        <v xml:space="preserve"> </v>
      </c>
      <c r="G497" s="156" t="str">
        <f ca="1">IF('C10 Entry Sheet'!$BS512="N"," ",CELL("contents",'C10 Entry Sheet'!$A512))</f>
        <v xml:space="preserve"> </v>
      </c>
      <c r="H497" s="157" t="str">
        <f ca="1">IF(($G497=" ")," ",VLOOKUP($G497,'C10 Entry Sheet'!$A$16:$K$1015,2,FALSE))</f>
        <v xml:space="preserve"> </v>
      </c>
      <c r="I497" s="157" t="str">
        <f ca="1">IF(($G497=" ")," ",VLOOKUP($G497,'C10 Entry Sheet'!$A$16:$K$1015,3,FALSE))</f>
        <v xml:space="preserve"> </v>
      </c>
      <c r="J497" s="153" t="str">
        <f ca="1">IF('C10 Entry Sheet'!$BS512="N"," ",CELL("contents",'C10 Entry Sheet'!$A512))</f>
        <v xml:space="preserve"> </v>
      </c>
      <c r="K497" s="158" t="str">
        <f ca="1">IF(($G497=" ")," ",VLOOKUP($G497,'C10 Entry Sheet'!$A$16:$K$1015,8,FALSE))</f>
        <v xml:space="preserve"> </v>
      </c>
      <c r="L497" s="110" t="str">
        <f ca="1">IF(($G497=" ")," ",(VLOOKUP($G497,'C10 Entry Sheet'!$A$16:$K$1015,11,FALSE)*100))</f>
        <v xml:space="preserve"> </v>
      </c>
      <c r="M497" s="159" t="str">
        <f ca="1">IF(($G497=" ")," ",VLOOKUP($G497,'C10 Entry Sheet'!$A$16:$K$1015,6,FALSE))</f>
        <v xml:space="preserve"> </v>
      </c>
      <c r="N497" s="159" t="str">
        <f ca="1">IF(($G497=" ")," ",VLOOKUP($G497,'C10 Entry Sheet'!$A$16:$K$1015,5,FALSE))</f>
        <v xml:space="preserve"> </v>
      </c>
    </row>
    <row r="498" spans="1:14">
      <c r="A498" s="153" t="str">
        <f>IF('C10 Entry Sheet'!$BS513="N"," ","R")</f>
        <v xml:space="preserve"> </v>
      </c>
      <c r="B498" s="153" t="str">
        <f>IF('C10 Entry Sheet'!$BS513="N"," ","00000000")</f>
        <v xml:space="preserve"> </v>
      </c>
      <c r="C498" s="154" t="str">
        <f ca="1">IF('C10 Entry Sheet'!$BS513="N"," ",CELL("contents",'C10 Entry Sheet'!$AH$10))</f>
        <v xml:space="preserve"> </v>
      </c>
      <c r="D498" s="153" t="str">
        <f ca="1">IF('C10 Entry Sheet'!$BS513="N"," ","000"&amp;IF(LEN('C10 Entry Sheet'!$C$5)&lt;=6,"000",REPT("0",3-(LEN('C10 Entry Sheet'!$C$5)-6))&amp;LEFT(CELL("contents",'C10 Entry Sheet'!$C$5),LEN('C10 Entry Sheet'!$C$5)-6)))</f>
        <v xml:space="preserve"> </v>
      </c>
      <c r="E498" s="155" t="str">
        <f ca="1">IF('C10 Entry Sheet'!$BS513="N"," ",IF(LEN('C10 Entry Sheet'!$C$5)&lt;=6,CELL("contents",'C10 Entry Sheet'!$C$5),RIGHT(CELL("contents",'C10 Entry Sheet'!$C$5),6)))</f>
        <v xml:space="preserve"> </v>
      </c>
      <c r="F498" s="153" t="str">
        <f>IF('C10 Entry Sheet'!$BS513="N"," ","0")</f>
        <v xml:space="preserve"> </v>
      </c>
      <c r="G498" s="156" t="str">
        <f ca="1">IF('C10 Entry Sheet'!$BS513="N"," ",CELL("contents",'C10 Entry Sheet'!$A513))</f>
        <v xml:space="preserve"> </v>
      </c>
      <c r="H498" s="157" t="str">
        <f ca="1">IF(($G498=" ")," ",VLOOKUP($G498,'C10 Entry Sheet'!$A$16:$K$1015,2,FALSE))</f>
        <v xml:space="preserve"> </v>
      </c>
      <c r="I498" s="157" t="str">
        <f ca="1">IF(($G498=" ")," ",VLOOKUP($G498,'C10 Entry Sheet'!$A$16:$K$1015,3,FALSE))</f>
        <v xml:space="preserve"> </v>
      </c>
      <c r="J498" s="153" t="str">
        <f ca="1">IF('C10 Entry Sheet'!$BS513="N"," ",CELL("contents",'C10 Entry Sheet'!$A513))</f>
        <v xml:space="preserve"> </v>
      </c>
      <c r="K498" s="158" t="str">
        <f ca="1">IF(($G498=" ")," ",VLOOKUP($G498,'C10 Entry Sheet'!$A$16:$K$1015,8,FALSE))</f>
        <v xml:space="preserve"> </v>
      </c>
      <c r="L498" s="110" t="str">
        <f ca="1">IF(($G498=" ")," ",(VLOOKUP($G498,'C10 Entry Sheet'!$A$16:$K$1015,11,FALSE)*100))</f>
        <v xml:space="preserve"> </v>
      </c>
      <c r="M498" s="159" t="str">
        <f ca="1">IF(($G498=" ")," ",VLOOKUP($G498,'C10 Entry Sheet'!$A$16:$K$1015,6,FALSE))</f>
        <v xml:space="preserve"> </v>
      </c>
      <c r="N498" s="159" t="str">
        <f ca="1">IF(($G498=" ")," ",VLOOKUP($G498,'C10 Entry Sheet'!$A$16:$K$1015,5,FALSE))</f>
        <v xml:space="preserve"> </v>
      </c>
    </row>
    <row r="499" spans="1:14">
      <c r="A499" s="153" t="str">
        <f>IF('C10 Entry Sheet'!$BS514="N"," ","R")</f>
        <v xml:space="preserve"> </v>
      </c>
      <c r="B499" s="153" t="str">
        <f>IF('C10 Entry Sheet'!$BS514="N"," ","00000000")</f>
        <v xml:space="preserve"> </v>
      </c>
      <c r="C499" s="154" t="str">
        <f ca="1">IF('C10 Entry Sheet'!$BS514="N"," ",CELL("contents",'C10 Entry Sheet'!$AH$10))</f>
        <v xml:space="preserve"> </v>
      </c>
      <c r="D499" s="153" t="str">
        <f ca="1">IF('C10 Entry Sheet'!$BS514="N"," ","000"&amp;IF(LEN('C10 Entry Sheet'!$C$5)&lt;=6,"000",REPT("0",3-(LEN('C10 Entry Sheet'!$C$5)-6))&amp;LEFT(CELL("contents",'C10 Entry Sheet'!$C$5),LEN('C10 Entry Sheet'!$C$5)-6)))</f>
        <v xml:space="preserve"> </v>
      </c>
      <c r="E499" s="155" t="str">
        <f ca="1">IF('C10 Entry Sheet'!$BS514="N"," ",IF(LEN('C10 Entry Sheet'!$C$5)&lt;=6,CELL("contents",'C10 Entry Sheet'!$C$5),RIGHT(CELL("contents",'C10 Entry Sheet'!$C$5),6)))</f>
        <v xml:space="preserve"> </v>
      </c>
      <c r="F499" s="153" t="str">
        <f>IF('C10 Entry Sheet'!$BS514="N"," ","0")</f>
        <v xml:space="preserve"> </v>
      </c>
      <c r="G499" s="156" t="str">
        <f ca="1">IF('C10 Entry Sheet'!$BS514="N"," ",CELL("contents",'C10 Entry Sheet'!$A514))</f>
        <v xml:space="preserve"> </v>
      </c>
      <c r="H499" s="157" t="str">
        <f ca="1">IF(($G499=" ")," ",VLOOKUP($G499,'C10 Entry Sheet'!$A$16:$K$1015,2,FALSE))</f>
        <v xml:space="preserve"> </v>
      </c>
      <c r="I499" s="157" t="str">
        <f ca="1">IF(($G499=" ")," ",VLOOKUP($G499,'C10 Entry Sheet'!$A$16:$K$1015,3,FALSE))</f>
        <v xml:space="preserve"> </v>
      </c>
      <c r="J499" s="153" t="str">
        <f ca="1">IF('C10 Entry Sheet'!$BS514="N"," ",CELL("contents",'C10 Entry Sheet'!$A514))</f>
        <v xml:space="preserve"> </v>
      </c>
      <c r="K499" s="158" t="str">
        <f ca="1">IF(($G499=" ")," ",VLOOKUP($G499,'C10 Entry Sheet'!$A$16:$K$1015,8,FALSE))</f>
        <v xml:space="preserve"> </v>
      </c>
      <c r="L499" s="110" t="str">
        <f ca="1">IF(($G499=" ")," ",(VLOOKUP($G499,'C10 Entry Sheet'!$A$16:$K$1015,11,FALSE)*100))</f>
        <v xml:space="preserve"> </v>
      </c>
      <c r="M499" s="159" t="str">
        <f ca="1">IF(($G499=" ")," ",VLOOKUP($G499,'C10 Entry Sheet'!$A$16:$K$1015,6,FALSE))</f>
        <v xml:space="preserve"> </v>
      </c>
      <c r="N499" s="159" t="str">
        <f ca="1">IF(($G499=" ")," ",VLOOKUP($G499,'C10 Entry Sheet'!$A$16:$K$1015,5,FALSE))</f>
        <v xml:space="preserve"> </v>
      </c>
    </row>
    <row r="500" spans="1:14">
      <c r="A500" s="153" t="str">
        <f>IF('C10 Entry Sheet'!$BS515="N"," ","R")</f>
        <v xml:space="preserve"> </v>
      </c>
      <c r="B500" s="153" t="str">
        <f>IF('C10 Entry Sheet'!$BS515="N"," ","00000000")</f>
        <v xml:space="preserve"> </v>
      </c>
      <c r="C500" s="154" t="str">
        <f ca="1">IF('C10 Entry Sheet'!$BS515="N"," ",CELL("contents",'C10 Entry Sheet'!$AH$10))</f>
        <v xml:space="preserve"> </v>
      </c>
      <c r="D500" s="153" t="str">
        <f ca="1">IF('C10 Entry Sheet'!$BS515="N"," ","000"&amp;IF(LEN('C10 Entry Sheet'!$C$5)&lt;=6,"000",REPT("0",3-(LEN('C10 Entry Sheet'!$C$5)-6))&amp;LEFT(CELL("contents",'C10 Entry Sheet'!$C$5),LEN('C10 Entry Sheet'!$C$5)-6)))</f>
        <v xml:space="preserve"> </v>
      </c>
      <c r="E500" s="155" t="str">
        <f ca="1">IF('C10 Entry Sheet'!$BS515="N"," ",IF(LEN('C10 Entry Sheet'!$C$5)&lt;=6,CELL("contents",'C10 Entry Sheet'!$C$5),RIGHT(CELL("contents",'C10 Entry Sheet'!$C$5),6)))</f>
        <v xml:space="preserve"> </v>
      </c>
      <c r="F500" s="153" t="str">
        <f>IF('C10 Entry Sheet'!$BS515="N"," ","0")</f>
        <v xml:space="preserve"> </v>
      </c>
      <c r="G500" s="156" t="str">
        <f ca="1">IF('C10 Entry Sheet'!$BS515="N"," ",CELL("contents",'C10 Entry Sheet'!$A515))</f>
        <v xml:space="preserve"> </v>
      </c>
      <c r="H500" s="157" t="str">
        <f ca="1">IF(($G500=" ")," ",VLOOKUP($G500,'C10 Entry Sheet'!$A$16:$K$1015,2,FALSE))</f>
        <v xml:space="preserve"> </v>
      </c>
      <c r="I500" s="157" t="str">
        <f ca="1">IF(($G500=" ")," ",VLOOKUP($G500,'C10 Entry Sheet'!$A$16:$K$1015,3,FALSE))</f>
        <v xml:space="preserve"> </v>
      </c>
      <c r="J500" s="153" t="str">
        <f ca="1">IF('C10 Entry Sheet'!$BS515="N"," ",CELL("contents",'C10 Entry Sheet'!$A515))</f>
        <v xml:space="preserve"> </v>
      </c>
      <c r="K500" s="158" t="str">
        <f ca="1">IF(($G500=" ")," ",VLOOKUP($G500,'C10 Entry Sheet'!$A$16:$K$1015,8,FALSE))</f>
        <v xml:space="preserve"> </v>
      </c>
      <c r="L500" s="110" t="str">
        <f ca="1">IF(($G500=" ")," ",(VLOOKUP($G500,'C10 Entry Sheet'!$A$16:$K$1015,11,FALSE)*100))</f>
        <v xml:space="preserve"> </v>
      </c>
      <c r="M500" s="159" t="str">
        <f ca="1">IF(($G500=" ")," ",VLOOKUP($G500,'C10 Entry Sheet'!$A$16:$K$1015,6,FALSE))</f>
        <v xml:space="preserve"> </v>
      </c>
      <c r="N500" s="159" t="str">
        <f ca="1">IF(($G500=" ")," ",VLOOKUP($G500,'C10 Entry Sheet'!$A$16:$K$1015,5,FALSE))</f>
        <v xml:space="preserve"> </v>
      </c>
    </row>
    <row r="501" spans="1:14">
      <c r="A501" s="153" t="str">
        <f>IF('C10 Entry Sheet'!$BS516="N"," ","R")</f>
        <v xml:space="preserve"> </v>
      </c>
      <c r="B501" s="153" t="str">
        <f>IF('C10 Entry Sheet'!$BS516="N"," ","00000000")</f>
        <v xml:space="preserve"> </v>
      </c>
      <c r="C501" s="154" t="str">
        <f ca="1">IF('C10 Entry Sheet'!$BS516="N"," ",CELL("contents",'C10 Entry Sheet'!$AH$10))</f>
        <v xml:space="preserve"> </v>
      </c>
      <c r="D501" s="153" t="str">
        <f ca="1">IF('C10 Entry Sheet'!$BS516="N"," ","000"&amp;IF(LEN('C10 Entry Sheet'!$C$5)&lt;=6,"000",REPT("0",3-(LEN('C10 Entry Sheet'!$C$5)-6))&amp;LEFT(CELL("contents",'C10 Entry Sheet'!$C$5),LEN('C10 Entry Sheet'!$C$5)-6)))</f>
        <v xml:space="preserve"> </v>
      </c>
      <c r="E501" s="155" t="str">
        <f ca="1">IF('C10 Entry Sheet'!$BS516="N"," ",IF(LEN('C10 Entry Sheet'!$C$5)&lt;=6,CELL("contents",'C10 Entry Sheet'!$C$5),RIGHT(CELL("contents",'C10 Entry Sheet'!$C$5),6)))</f>
        <v xml:space="preserve"> </v>
      </c>
      <c r="F501" s="153" t="str">
        <f>IF('C10 Entry Sheet'!$BS516="N"," ","0")</f>
        <v xml:space="preserve"> </v>
      </c>
      <c r="G501" s="156" t="str">
        <f ca="1">IF('C10 Entry Sheet'!$BS516="N"," ",CELL("contents",'C10 Entry Sheet'!$A516))</f>
        <v xml:space="preserve"> </v>
      </c>
      <c r="H501" s="157" t="str">
        <f ca="1">IF(($G501=" ")," ",VLOOKUP($G501,'C10 Entry Sheet'!$A$16:$K$1015,2,FALSE))</f>
        <v xml:space="preserve"> </v>
      </c>
      <c r="I501" s="157" t="str">
        <f ca="1">IF(($G501=" ")," ",VLOOKUP($G501,'C10 Entry Sheet'!$A$16:$K$1015,3,FALSE))</f>
        <v xml:space="preserve"> </v>
      </c>
      <c r="J501" s="153" t="str">
        <f ca="1">IF('C10 Entry Sheet'!$BS516="N"," ",CELL("contents",'C10 Entry Sheet'!$A516))</f>
        <v xml:space="preserve"> </v>
      </c>
      <c r="K501" s="158" t="str">
        <f ca="1">IF(($G501=" ")," ",VLOOKUP($G501,'C10 Entry Sheet'!$A$16:$K$1015,8,FALSE))</f>
        <v xml:space="preserve"> </v>
      </c>
      <c r="L501" s="110" t="str">
        <f ca="1">IF(($G501=" ")," ",(VLOOKUP($G501,'C10 Entry Sheet'!$A$16:$K$1015,11,FALSE)*100))</f>
        <v xml:space="preserve"> </v>
      </c>
      <c r="M501" s="159" t="str">
        <f ca="1">IF(($G501=" ")," ",VLOOKUP($G501,'C10 Entry Sheet'!$A$16:$K$1015,6,FALSE))</f>
        <v xml:space="preserve"> </v>
      </c>
      <c r="N501" s="159" t="str">
        <f ca="1">IF(($G501=" ")," ",VLOOKUP($G501,'C10 Entry Sheet'!$A$16:$K$1015,5,FALSE))</f>
        <v xml:space="preserve"> </v>
      </c>
    </row>
    <row r="502" spans="1:14">
      <c r="A502" s="153" t="str">
        <f>IF('C10 Entry Sheet'!$BS517="N"," ","R")</f>
        <v xml:space="preserve"> </v>
      </c>
      <c r="B502" s="153" t="str">
        <f>IF('C10 Entry Sheet'!$BS517="N"," ","00000000")</f>
        <v xml:space="preserve"> </v>
      </c>
      <c r="C502" s="154" t="str">
        <f ca="1">IF('C10 Entry Sheet'!$BS517="N"," ",CELL("contents",'C10 Entry Sheet'!$AH$10))</f>
        <v xml:space="preserve"> </v>
      </c>
      <c r="D502" s="153" t="str">
        <f ca="1">IF('C10 Entry Sheet'!$BS517="N"," ","000"&amp;IF(LEN('C10 Entry Sheet'!$C$5)&lt;=6,"000",REPT("0",3-(LEN('C10 Entry Sheet'!$C$5)-6))&amp;LEFT(CELL("contents",'C10 Entry Sheet'!$C$5),LEN('C10 Entry Sheet'!$C$5)-6)))</f>
        <v xml:space="preserve"> </v>
      </c>
      <c r="E502" s="155" t="str">
        <f ca="1">IF('C10 Entry Sheet'!$BS517="N"," ",IF(LEN('C10 Entry Sheet'!$C$5)&lt;=6,CELL("contents",'C10 Entry Sheet'!$C$5),RIGHT(CELL("contents",'C10 Entry Sheet'!$C$5),6)))</f>
        <v xml:space="preserve"> </v>
      </c>
      <c r="F502" s="153" t="str">
        <f>IF('C10 Entry Sheet'!$BS517="N"," ","0")</f>
        <v xml:space="preserve"> </v>
      </c>
      <c r="G502" s="156" t="str">
        <f ca="1">IF('C10 Entry Sheet'!$BS517="N"," ",CELL("contents",'C10 Entry Sheet'!$A517))</f>
        <v xml:space="preserve"> </v>
      </c>
      <c r="H502" s="157" t="str">
        <f ca="1">IF(($G502=" ")," ",VLOOKUP($G502,'C10 Entry Sheet'!$A$16:$K$1015,2,FALSE))</f>
        <v xml:space="preserve"> </v>
      </c>
      <c r="I502" s="157" t="str">
        <f ca="1">IF(($G502=" ")," ",VLOOKUP($G502,'C10 Entry Sheet'!$A$16:$K$1015,3,FALSE))</f>
        <v xml:space="preserve"> </v>
      </c>
      <c r="J502" s="153" t="str">
        <f ca="1">IF('C10 Entry Sheet'!$BS517="N"," ",CELL("contents",'C10 Entry Sheet'!$A517))</f>
        <v xml:space="preserve"> </v>
      </c>
      <c r="K502" s="158" t="str">
        <f ca="1">IF(($G502=" ")," ",VLOOKUP($G502,'C10 Entry Sheet'!$A$16:$K$1015,8,FALSE))</f>
        <v xml:space="preserve"> </v>
      </c>
      <c r="L502" s="110" t="str">
        <f ca="1">IF(($G502=" ")," ",(VLOOKUP($G502,'C10 Entry Sheet'!$A$16:$K$1015,11,FALSE)*100))</f>
        <v xml:space="preserve"> </v>
      </c>
      <c r="M502" s="159" t="str">
        <f ca="1">IF(($G502=" ")," ",VLOOKUP($G502,'C10 Entry Sheet'!$A$16:$K$1015,6,FALSE))</f>
        <v xml:space="preserve"> </v>
      </c>
      <c r="N502" s="159" t="str">
        <f ca="1">IF(($G502=" ")," ",VLOOKUP($G502,'C10 Entry Sheet'!$A$16:$K$1015,5,FALSE))</f>
        <v xml:space="preserve"> </v>
      </c>
    </row>
    <row r="503" spans="1:14">
      <c r="A503" s="153" t="str">
        <f>IF('C10 Entry Sheet'!$BS518="N"," ","R")</f>
        <v xml:space="preserve"> </v>
      </c>
      <c r="B503" s="153" t="str">
        <f>IF('C10 Entry Sheet'!$BS518="N"," ","00000000")</f>
        <v xml:space="preserve"> </v>
      </c>
      <c r="C503" s="154" t="str">
        <f ca="1">IF('C10 Entry Sheet'!$BS518="N"," ",CELL("contents",'C10 Entry Sheet'!$AH$10))</f>
        <v xml:space="preserve"> </v>
      </c>
      <c r="D503" s="153" t="str">
        <f ca="1">IF('C10 Entry Sheet'!$BS518="N"," ","000"&amp;IF(LEN('C10 Entry Sheet'!$C$5)&lt;=6,"000",REPT("0",3-(LEN('C10 Entry Sheet'!$C$5)-6))&amp;LEFT(CELL("contents",'C10 Entry Sheet'!$C$5),LEN('C10 Entry Sheet'!$C$5)-6)))</f>
        <v xml:space="preserve"> </v>
      </c>
      <c r="E503" s="155" t="str">
        <f ca="1">IF('C10 Entry Sheet'!$BS518="N"," ",IF(LEN('C10 Entry Sheet'!$C$5)&lt;=6,CELL("contents",'C10 Entry Sheet'!$C$5),RIGHT(CELL("contents",'C10 Entry Sheet'!$C$5),6)))</f>
        <v xml:space="preserve"> </v>
      </c>
      <c r="F503" s="153" t="str">
        <f>IF('C10 Entry Sheet'!$BS518="N"," ","0")</f>
        <v xml:space="preserve"> </v>
      </c>
      <c r="G503" s="156" t="str">
        <f ca="1">IF('C10 Entry Sheet'!$BS518="N"," ",CELL("contents",'C10 Entry Sheet'!$A518))</f>
        <v xml:space="preserve"> </v>
      </c>
      <c r="H503" s="157" t="str">
        <f ca="1">IF(($G503=" ")," ",VLOOKUP($G503,'C10 Entry Sheet'!$A$16:$K$1015,2,FALSE))</f>
        <v xml:space="preserve"> </v>
      </c>
      <c r="I503" s="157" t="str">
        <f ca="1">IF(($G503=" ")," ",VLOOKUP($G503,'C10 Entry Sheet'!$A$16:$K$1015,3,FALSE))</f>
        <v xml:space="preserve"> </v>
      </c>
      <c r="J503" s="153" t="str">
        <f ca="1">IF('C10 Entry Sheet'!$BS518="N"," ",CELL("contents",'C10 Entry Sheet'!$A518))</f>
        <v xml:space="preserve"> </v>
      </c>
      <c r="K503" s="158" t="str">
        <f ca="1">IF(($G503=" ")," ",VLOOKUP($G503,'C10 Entry Sheet'!$A$16:$K$1015,8,FALSE))</f>
        <v xml:space="preserve"> </v>
      </c>
      <c r="L503" s="110" t="str">
        <f ca="1">IF(($G503=" ")," ",(VLOOKUP($G503,'C10 Entry Sheet'!$A$16:$K$1015,11,FALSE)*100))</f>
        <v xml:space="preserve"> </v>
      </c>
      <c r="M503" s="159" t="str">
        <f ca="1">IF(($G503=" ")," ",VLOOKUP($G503,'C10 Entry Sheet'!$A$16:$K$1015,6,FALSE))</f>
        <v xml:space="preserve"> </v>
      </c>
      <c r="N503" s="159" t="str">
        <f ca="1">IF(($G503=" ")," ",VLOOKUP($G503,'C10 Entry Sheet'!$A$16:$K$1015,5,FALSE))</f>
        <v xml:space="preserve"> </v>
      </c>
    </row>
    <row r="504" spans="1:14">
      <c r="A504" s="153" t="str">
        <f>IF('C10 Entry Sheet'!$BS519="N"," ","R")</f>
        <v xml:space="preserve"> </v>
      </c>
      <c r="B504" s="153" t="str">
        <f>IF('C10 Entry Sheet'!$BS519="N"," ","00000000")</f>
        <v xml:space="preserve"> </v>
      </c>
      <c r="C504" s="154" t="str">
        <f ca="1">IF('C10 Entry Sheet'!$BS519="N"," ",CELL("contents",'C10 Entry Sheet'!$AH$10))</f>
        <v xml:space="preserve"> </v>
      </c>
      <c r="D504" s="153" t="str">
        <f ca="1">IF('C10 Entry Sheet'!$BS519="N"," ","000"&amp;IF(LEN('C10 Entry Sheet'!$C$5)&lt;=6,"000",REPT("0",3-(LEN('C10 Entry Sheet'!$C$5)-6))&amp;LEFT(CELL("contents",'C10 Entry Sheet'!$C$5),LEN('C10 Entry Sheet'!$C$5)-6)))</f>
        <v xml:space="preserve"> </v>
      </c>
      <c r="E504" s="155" t="str">
        <f ca="1">IF('C10 Entry Sheet'!$BS519="N"," ",IF(LEN('C10 Entry Sheet'!$C$5)&lt;=6,CELL("contents",'C10 Entry Sheet'!$C$5),RIGHT(CELL("contents",'C10 Entry Sheet'!$C$5),6)))</f>
        <v xml:space="preserve"> </v>
      </c>
      <c r="F504" s="153" t="str">
        <f>IF('C10 Entry Sheet'!$BS519="N"," ","0")</f>
        <v xml:space="preserve"> </v>
      </c>
      <c r="G504" s="156" t="str">
        <f ca="1">IF('C10 Entry Sheet'!$BS519="N"," ",CELL("contents",'C10 Entry Sheet'!$A519))</f>
        <v xml:space="preserve"> </v>
      </c>
      <c r="H504" s="157" t="str">
        <f ca="1">IF(($G504=" ")," ",VLOOKUP($G504,'C10 Entry Sheet'!$A$16:$K$1015,2,FALSE))</f>
        <v xml:space="preserve"> </v>
      </c>
      <c r="I504" s="157" t="str">
        <f ca="1">IF(($G504=" ")," ",VLOOKUP($G504,'C10 Entry Sheet'!$A$16:$K$1015,3,FALSE))</f>
        <v xml:space="preserve"> </v>
      </c>
      <c r="J504" s="153" t="str">
        <f ca="1">IF('C10 Entry Sheet'!$BS519="N"," ",CELL("contents",'C10 Entry Sheet'!$A519))</f>
        <v xml:space="preserve"> </v>
      </c>
      <c r="K504" s="158" t="str">
        <f ca="1">IF(($G504=" ")," ",VLOOKUP($G504,'C10 Entry Sheet'!$A$16:$K$1015,8,FALSE))</f>
        <v xml:space="preserve"> </v>
      </c>
      <c r="L504" s="110" t="str">
        <f ca="1">IF(($G504=" ")," ",(VLOOKUP($G504,'C10 Entry Sheet'!$A$16:$K$1015,11,FALSE)*100))</f>
        <v xml:space="preserve"> </v>
      </c>
      <c r="M504" s="159" t="str">
        <f ca="1">IF(($G504=" ")," ",VLOOKUP($G504,'C10 Entry Sheet'!$A$16:$K$1015,6,FALSE))</f>
        <v xml:space="preserve"> </v>
      </c>
      <c r="N504" s="159" t="str">
        <f ca="1">IF(($G504=" ")," ",VLOOKUP($G504,'C10 Entry Sheet'!$A$16:$K$1015,5,FALSE))</f>
        <v xml:space="preserve"> </v>
      </c>
    </row>
    <row r="505" spans="1:14">
      <c r="A505" s="153" t="str">
        <f>IF('C10 Entry Sheet'!$BS520="N"," ","R")</f>
        <v xml:space="preserve"> </v>
      </c>
      <c r="B505" s="153" t="str">
        <f>IF('C10 Entry Sheet'!$BS520="N"," ","00000000")</f>
        <v xml:space="preserve"> </v>
      </c>
      <c r="C505" s="154" t="str">
        <f ca="1">IF('C10 Entry Sheet'!$BS520="N"," ",CELL("contents",'C10 Entry Sheet'!$AH$10))</f>
        <v xml:space="preserve"> </v>
      </c>
      <c r="D505" s="153" t="str">
        <f ca="1">IF('C10 Entry Sheet'!$BS520="N"," ","000"&amp;IF(LEN('C10 Entry Sheet'!$C$5)&lt;=6,"000",REPT("0",3-(LEN('C10 Entry Sheet'!$C$5)-6))&amp;LEFT(CELL("contents",'C10 Entry Sheet'!$C$5),LEN('C10 Entry Sheet'!$C$5)-6)))</f>
        <v xml:space="preserve"> </v>
      </c>
      <c r="E505" s="155" t="str">
        <f ca="1">IF('C10 Entry Sheet'!$BS520="N"," ",IF(LEN('C10 Entry Sheet'!$C$5)&lt;=6,CELL("contents",'C10 Entry Sheet'!$C$5),RIGHT(CELL("contents",'C10 Entry Sheet'!$C$5),6)))</f>
        <v xml:space="preserve"> </v>
      </c>
      <c r="F505" s="153" t="str">
        <f>IF('C10 Entry Sheet'!$BS520="N"," ","0")</f>
        <v xml:space="preserve"> </v>
      </c>
      <c r="G505" s="156" t="str">
        <f ca="1">IF('C10 Entry Sheet'!$BS520="N"," ",CELL("contents",'C10 Entry Sheet'!$A520))</f>
        <v xml:space="preserve"> </v>
      </c>
      <c r="H505" s="157" t="str">
        <f ca="1">IF(($G505=" ")," ",VLOOKUP($G505,'C10 Entry Sheet'!$A$16:$K$1015,2,FALSE))</f>
        <v xml:space="preserve"> </v>
      </c>
      <c r="I505" s="157" t="str">
        <f ca="1">IF(($G505=" ")," ",VLOOKUP($G505,'C10 Entry Sheet'!$A$16:$K$1015,3,FALSE))</f>
        <v xml:space="preserve"> </v>
      </c>
      <c r="J505" s="153" t="str">
        <f ca="1">IF('C10 Entry Sheet'!$BS520="N"," ",CELL("contents",'C10 Entry Sheet'!$A520))</f>
        <v xml:space="preserve"> </v>
      </c>
      <c r="K505" s="158" t="str">
        <f ca="1">IF(($G505=" ")," ",VLOOKUP($G505,'C10 Entry Sheet'!$A$16:$K$1015,8,FALSE))</f>
        <v xml:space="preserve"> </v>
      </c>
      <c r="L505" s="110" t="str">
        <f ca="1">IF(($G505=" ")," ",(VLOOKUP($G505,'C10 Entry Sheet'!$A$16:$K$1015,11,FALSE)*100))</f>
        <v xml:space="preserve"> </v>
      </c>
      <c r="M505" s="159" t="str">
        <f ca="1">IF(($G505=" ")," ",VLOOKUP($G505,'C10 Entry Sheet'!$A$16:$K$1015,6,FALSE))</f>
        <v xml:space="preserve"> </v>
      </c>
      <c r="N505" s="159" t="str">
        <f ca="1">IF(($G505=" ")," ",VLOOKUP($G505,'C10 Entry Sheet'!$A$16:$K$1015,5,FALSE))</f>
        <v xml:space="preserve"> </v>
      </c>
    </row>
    <row r="506" spans="1:14">
      <c r="A506" s="153" t="str">
        <f>IF('C10 Entry Sheet'!$BS521="N"," ","R")</f>
        <v xml:space="preserve"> </v>
      </c>
      <c r="B506" s="153" t="str">
        <f>IF('C10 Entry Sheet'!$BS521="N"," ","00000000")</f>
        <v xml:space="preserve"> </v>
      </c>
      <c r="C506" s="154" t="str">
        <f ca="1">IF('C10 Entry Sheet'!$BS521="N"," ",CELL("contents",'C10 Entry Sheet'!$AH$10))</f>
        <v xml:space="preserve"> </v>
      </c>
      <c r="D506" s="153" t="str">
        <f ca="1">IF('C10 Entry Sheet'!$BS521="N"," ","000"&amp;IF(LEN('C10 Entry Sheet'!$C$5)&lt;=6,"000",REPT("0",3-(LEN('C10 Entry Sheet'!$C$5)-6))&amp;LEFT(CELL("contents",'C10 Entry Sheet'!$C$5),LEN('C10 Entry Sheet'!$C$5)-6)))</f>
        <v xml:space="preserve"> </v>
      </c>
      <c r="E506" s="155" t="str">
        <f ca="1">IF('C10 Entry Sheet'!$BS521="N"," ",IF(LEN('C10 Entry Sheet'!$C$5)&lt;=6,CELL("contents",'C10 Entry Sheet'!$C$5),RIGHT(CELL("contents",'C10 Entry Sheet'!$C$5),6)))</f>
        <v xml:space="preserve"> </v>
      </c>
      <c r="F506" s="153" t="str">
        <f>IF('C10 Entry Sheet'!$BS521="N"," ","0")</f>
        <v xml:space="preserve"> </v>
      </c>
      <c r="G506" s="156" t="str">
        <f ca="1">IF('C10 Entry Sheet'!$BS521="N"," ",CELL("contents",'C10 Entry Sheet'!$A521))</f>
        <v xml:space="preserve"> </v>
      </c>
      <c r="H506" s="157" t="str">
        <f ca="1">IF(($G506=" ")," ",VLOOKUP($G506,'C10 Entry Sheet'!$A$16:$K$1015,2,FALSE))</f>
        <v xml:space="preserve"> </v>
      </c>
      <c r="I506" s="157" t="str">
        <f ca="1">IF(($G506=" ")," ",VLOOKUP($G506,'C10 Entry Sheet'!$A$16:$K$1015,3,FALSE))</f>
        <v xml:space="preserve"> </v>
      </c>
      <c r="J506" s="153" t="str">
        <f ca="1">IF('C10 Entry Sheet'!$BS521="N"," ",CELL("contents",'C10 Entry Sheet'!$A521))</f>
        <v xml:space="preserve"> </v>
      </c>
      <c r="K506" s="158" t="str">
        <f ca="1">IF(($G506=" ")," ",VLOOKUP($G506,'C10 Entry Sheet'!$A$16:$K$1015,8,FALSE))</f>
        <v xml:space="preserve"> </v>
      </c>
      <c r="L506" s="110" t="str">
        <f ca="1">IF(($G506=" ")," ",(VLOOKUP($G506,'C10 Entry Sheet'!$A$16:$K$1015,11,FALSE)*100))</f>
        <v xml:space="preserve"> </v>
      </c>
      <c r="M506" s="159" t="str">
        <f ca="1">IF(($G506=" ")," ",VLOOKUP($G506,'C10 Entry Sheet'!$A$16:$K$1015,6,FALSE))</f>
        <v xml:space="preserve"> </v>
      </c>
      <c r="N506" s="159" t="str">
        <f ca="1">IF(($G506=" ")," ",VLOOKUP($G506,'C10 Entry Sheet'!$A$16:$K$1015,5,FALSE))</f>
        <v xml:space="preserve"> </v>
      </c>
    </row>
    <row r="507" spans="1:14">
      <c r="A507" s="153" t="str">
        <f>IF('C10 Entry Sheet'!$BS522="N"," ","R")</f>
        <v xml:space="preserve"> </v>
      </c>
      <c r="B507" s="153" t="str">
        <f>IF('C10 Entry Sheet'!$BS522="N"," ","00000000")</f>
        <v xml:space="preserve"> </v>
      </c>
      <c r="C507" s="154" t="str">
        <f ca="1">IF('C10 Entry Sheet'!$BS522="N"," ",CELL("contents",'C10 Entry Sheet'!$AH$10))</f>
        <v xml:space="preserve"> </v>
      </c>
      <c r="D507" s="153" t="str">
        <f ca="1">IF('C10 Entry Sheet'!$BS522="N"," ","000"&amp;IF(LEN('C10 Entry Sheet'!$C$5)&lt;=6,"000",REPT("0",3-(LEN('C10 Entry Sheet'!$C$5)-6))&amp;LEFT(CELL("contents",'C10 Entry Sheet'!$C$5),LEN('C10 Entry Sheet'!$C$5)-6)))</f>
        <v xml:space="preserve"> </v>
      </c>
      <c r="E507" s="155" t="str">
        <f ca="1">IF('C10 Entry Sheet'!$BS522="N"," ",IF(LEN('C10 Entry Sheet'!$C$5)&lt;=6,CELL("contents",'C10 Entry Sheet'!$C$5),RIGHT(CELL("contents",'C10 Entry Sheet'!$C$5),6)))</f>
        <v xml:space="preserve"> </v>
      </c>
      <c r="F507" s="153" t="str">
        <f>IF('C10 Entry Sheet'!$BS522="N"," ","0")</f>
        <v xml:space="preserve"> </v>
      </c>
      <c r="G507" s="156" t="str">
        <f ca="1">IF('C10 Entry Sheet'!$BS522="N"," ",CELL("contents",'C10 Entry Sheet'!$A522))</f>
        <v xml:space="preserve"> </v>
      </c>
      <c r="H507" s="157" t="str">
        <f ca="1">IF(($G507=" ")," ",VLOOKUP($G507,'C10 Entry Sheet'!$A$16:$K$1015,2,FALSE))</f>
        <v xml:space="preserve"> </v>
      </c>
      <c r="I507" s="157" t="str">
        <f ca="1">IF(($G507=" ")," ",VLOOKUP($G507,'C10 Entry Sheet'!$A$16:$K$1015,3,FALSE))</f>
        <v xml:space="preserve"> </v>
      </c>
      <c r="J507" s="153" t="str">
        <f ca="1">IF('C10 Entry Sheet'!$BS522="N"," ",CELL("contents",'C10 Entry Sheet'!$A522))</f>
        <v xml:space="preserve"> </v>
      </c>
      <c r="K507" s="158" t="str">
        <f ca="1">IF(($G507=" ")," ",VLOOKUP($G507,'C10 Entry Sheet'!$A$16:$K$1015,8,FALSE))</f>
        <v xml:space="preserve"> </v>
      </c>
      <c r="L507" s="110" t="str">
        <f ca="1">IF(($G507=" ")," ",(VLOOKUP($G507,'C10 Entry Sheet'!$A$16:$K$1015,11,FALSE)*100))</f>
        <v xml:space="preserve"> </v>
      </c>
      <c r="M507" s="159" t="str">
        <f ca="1">IF(($G507=" ")," ",VLOOKUP($G507,'C10 Entry Sheet'!$A$16:$K$1015,6,FALSE))</f>
        <v xml:space="preserve"> </v>
      </c>
      <c r="N507" s="159" t="str">
        <f ca="1">IF(($G507=" ")," ",VLOOKUP($G507,'C10 Entry Sheet'!$A$16:$K$1015,5,FALSE))</f>
        <v xml:space="preserve"> </v>
      </c>
    </row>
    <row r="508" spans="1:14">
      <c r="A508" s="153" t="str">
        <f>IF('C10 Entry Sheet'!$BS523="N"," ","R")</f>
        <v xml:space="preserve"> </v>
      </c>
      <c r="B508" s="153" t="str">
        <f>IF('C10 Entry Sheet'!$BS523="N"," ","00000000")</f>
        <v xml:space="preserve"> </v>
      </c>
      <c r="C508" s="154" t="str">
        <f ca="1">IF('C10 Entry Sheet'!$BS523="N"," ",CELL("contents",'C10 Entry Sheet'!$AH$10))</f>
        <v xml:space="preserve"> </v>
      </c>
      <c r="D508" s="153" t="str">
        <f ca="1">IF('C10 Entry Sheet'!$BS523="N"," ","000"&amp;IF(LEN('C10 Entry Sheet'!$C$5)&lt;=6,"000",REPT("0",3-(LEN('C10 Entry Sheet'!$C$5)-6))&amp;LEFT(CELL("contents",'C10 Entry Sheet'!$C$5),LEN('C10 Entry Sheet'!$C$5)-6)))</f>
        <v xml:space="preserve"> </v>
      </c>
      <c r="E508" s="155" t="str">
        <f ca="1">IF('C10 Entry Sheet'!$BS523="N"," ",IF(LEN('C10 Entry Sheet'!$C$5)&lt;=6,CELL("contents",'C10 Entry Sheet'!$C$5),RIGHT(CELL("contents",'C10 Entry Sheet'!$C$5),6)))</f>
        <v xml:space="preserve"> </v>
      </c>
      <c r="F508" s="153" t="str">
        <f>IF('C10 Entry Sheet'!$BS523="N"," ","0")</f>
        <v xml:space="preserve"> </v>
      </c>
      <c r="G508" s="156" t="str">
        <f ca="1">IF('C10 Entry Sheet'!$BS523="N"," ",CELL("contents",'C10 Entry Sheet'!$A523))</f>
        <v xml:space="preserve"> </v>
      </c>
      <c r="H508" s="157" t="str">
        <f ca="1">IF(($G508=" ")," ",VLOOKUP($G508,'C10 Entry Sheet'!$A$16:$K$1015,2,FALSE))</f>
        <v xml:space="preserve"> </v>
      </c>
      <c r="I508" s="157" t="str">
        <f ca="1">IF(($G508=" ")," ",VLOOKUP($G508,'C10 Entry Sheet'!$A$16:$K$1015,3,FALSE))</f>
        <v xml:space="preserve"> </v>
      </c>
      <c r="J508" s="153" t="str">
        <f ca="1">IF('C10 Entry Sheet'!$BS523="N"," ",CELL("contents",'C10 Entry Sheet'!$A523))</f>
        <v xml:space="preserve"> </v>
      </c>
      <c r="K508" s="158" t="str">
        <f ca="1">IF(($G508=" ")," ",VLOOKUP($G508,'C10 Entry Sheet'!$A$16:$K$1015,8,FALSE))</f>
        <v xml:space="preserve"> </v>
      </c>
      <c r="L508" s="110" t="str">
        <f ca="1">IF(($G508=" ")," ",(VLOOKUP($G508,'C10 Entry Sheet'!$A$16:$K$1015,11,FALSE)*100))</f>
        <v xml:space="preserve"> </v>
      </c>
      <c r="M508" s="159" t="str">
        <f ca="1">IF(($G508=" ")," ",VLOOKUP($G508,'C10 Entry Sheet'!$A$16:$K$1015,6,FALSE))</f>
        <v xml:space="preserve"> </v>
      </c>
      <c r="N508" s="159" t="str">
        <f ca="1">IF(($G508=" ")," ",VLOOKUP($G508,'C10 Entry Sheet'!$A$16:$K$1015,5,FALSE))</f>
        <v xml:space="preserve"> </v>
      </c>
    </row>
    <row r="509" spans="1:14">
      <c r="A509" s="153" t="str">
        <f>IF('C10 Entry Sheet'!$BS524="N"," ","R")</f>
        <v xml:space="preserve"> </v>
      </c>
      <c r="B509" s="153" t="str">
        <f>IF('C10 Entry Sheet'!$BS524="N"," ","00000000")</f>
        <v xml:space="preserve"> </v>
      </c>
      <c r="C509" s="154" t="str">
        <f ca="1">IF('C10 Entry Sheet'!$BS524="N"," ",CELL("contents",'C10 Entry Sheet'!$AH$10))</f>
        <v xml:space="preserve"> </v>
      </c>
      <c r="D509" s="153" t="str">
        <f ca="1">IF('C10 Entry Sheet'!$BS524="N"," ","000"&amp;IF(LEN('C10 Entry Sheet'!$C$5)&lt;=6,"000",REPT("0",3-(LEN('C10 Entry Sheet'!$C$5)-6))&amp;LEFT(CELL("contents",'C10 Entry Sheet'!$C$5),LEN('C10 Entry Sheet'!$C$5)-6)))</f>
        <v xml:space="preserve"> </v>
      </c>
      <c r="E509" s="155" t="str">
        <f ca="1">IF('C10 Entry Sheet'!$BS524="N"," ",IF(LEN('C10 Entry Sheet'!$C$5)&lt;=6,CELL("contents",'C10 Entry Sheet'!$C$5),RIGHT(CELL("contents",'C10 Entry Sheet'!$C$5),6)))</f>
        <v xml:space="preserve"> </v>
      </c>
      <c r="F509" s="153" t="str">
        <f>IF('C10 Entry Sheet'!$BS524="N"," ","0")</f>
        <v xml:space="preserve"> </v>
      </c>
      <c r="G509" s="156" t="str">
        <f ca="1">IF('C10 Entry Sheet'!$BS524="N"," ",CELL("contents",'C10 Entry Sheet'!$A524))</f>
        <v xml:space="preserve"> </v>
      </c>
      <c r="H509" s="157" t="str">
        <f ca="1">IF(($G509=" ")," ",VLOOKUP($G509,'C10 Entry Sheet'!$A$16:$K$1015,2,FALSE))</f>
        <v xml:space="preserve"> </v>
      </c>
      <c r="I509" s="157" t="str">
        <f ca="1">IF(($G509=" ")," ",VLOOKUP($G509,'C10 Entry Sheet'!$A$16:$K$1015,3,FALSE))</f>
        <v xml:space="preserve"> </v>
      </c>
      <c r="J509" s="153" t="str">
        <f ca="1">IF('C10 Entry Sheet'!$BS524="N"," ",CELL("contents",'C10 Entry Sheet'!$A524))</f>
        <v xml:space="preserve"> </v>
      </c>
      <c r="K509" s="158" t="str">
        <f ca="1">IF(($G509=" ")," ",VLOOKUP($G509,'C10 Entry Sheet'!$A$16:$K$1015,8,FALSE))</f>
        <v xml:space="preserve"> </v>
      </c>
      <c r="L509" s="110" t="str">
        <f ca="1">IF(($G509=" ")," ",(VLOOKUP($G509,'C10 Entry Sheet'!$A$16:$K$1015,11,FALSE)*100))</f>
        <v xml:space="preserve"> </v>
      </c>
      <c r="M509" s="159" t="str">
        <f ca="1">IF(($G509=" ")," ",VLOOKUP($G509,'C10 Entry Sheet'!$A$16:$K$1015,6,FALSE))</f>
        <v xml:space="preserve"> </v>
      </c>
      <c r="N509" s="159" t="str">
        <f ca="1">IF(($G509=" ")," ",VLOOKUP($G509,'C10 Entry Sheet'!$A$16:$K$1015,5,FALSE))</f>
        <v xml:space="preserve"> </v>
      </c>
    </row>
    <row r="510" spans="1:14">
      <c r="A510" s="153" t="str">
        <f>IF('C10 Entry Sheet'!$BS525="N"," ","R")</f>
        <v xml:space="preserve"> </v>
      </c>
      <c r="B510" s="153" t="str">
        <f>IF('C10 Entry Sheet'!$BS525="N"," ","00000000")</f>
        <v xml:space="preserve"> </v>
      </c>
      <c r="C510" s="154" t="str">
        <f ca="1">IF('C10 Entry Sheet'!$BS525="N"," ",CELL("contents",'C10 Entry Sheet'!$AH$10))</f>
        <v xml:space="preserve"> </v>
      </c>
      <c r="D510" s="153" t="str">
        <f ca="1">IF('C10 Entry Sheet'!$BS525="N"," ","000"&amp;IF(LEN('C10 Entry Sheet'!$C$5)&lt;=6,"000",REPT("0",3-(LEN('C10 Entry Sheet'!$C$5)-6))&amp;LEFT(CELL("contents",'C10 Entry Sheet'!$C$5),LEN('C10 Entry Sheet'!$C$5)-6)))</f>
        <v xml:space="preserve"> </v>
      </c>
      <c r="E510" s="155" t="str">
        <f ca="1">IF('C10 Entry Sheet'!$BS525="N"," ",IF(LEN('C10 Entry Sheet'!$C$5)&lt;=6,CELL("contents",'C10 Entry Sheet'!$C$5),RIGHT(CELL("contents",'C10 Entry Sheet'!$C$5),6)))</f>
        <v xml:space="preserve"> </v>
      </c>
      <c r="F510" s="153" t="str">
        <f>IF('C10 Entry Sheet'!$BS525="N"," ","0")</f>
        <v xml:space="preserve"> </v>
      </c>
      <c r="G510" s="156" t="str">
        <f ca="1">IF('C10 Entry Sheet'!$BS525="N"," ",CELL("contents",'C10 Entry Sheet'!$A525))</f>
        <v xml:space="preserve"> </v>
      </c>
      <c r="H510" s="157" t="str">
        <f ca="1">IF(($G510=" ")," ",VLOOKUP($G510,'C10 Entry Sheet'!$A$16:$K$1015,2,FALSE))</f>
        <v xml:space="preserve"> </v>
      </c>
      <c r="I510" s="157" t="str">
        <f ca="1">IF(($G510=" ")," ",VLOOKUP($G510,'C10 Entry Sheet'!$A$16:$K$1015,3,FALSE))</f>
        <v xml:space="preserve"> </v>
      </c>
      <c r="J510" s="153" t="str">
        <f ca="1">IF('C10 Entry Sheet'!$BS525="N"," ",CELL("contents",'C10 Entry Sheet'!$A525))</f>
        <v xml:space="preserve"> </v>
      </c>
      <c r="K510" s="158" t="str">
        <f ca="1">IF(($G510=" ")," ",VLOOKUP($G510,'C10 Entry Sheet'!$A$16:$K$1015,8,FALSE))</f>
        <v xml:space="preserve"> </v>
      </c>
      <c r="L510" s="110" t="str">
        <f ca="1">IF(($G510=" ")," ",(VLOOKUP($G510,'C10 Entry Sheet'!$A$16:$K$1015,11,FALSE)*100))</f>
        <v xml:space="preserve"> </v>
      </c>
      <c r="M510" s="159" t="str">
        <f ca="1">IF(($G510=" ")," ",VLOOKUP($G510,'C10 Entry Sheet'!$A$16:$K$1015,6,FALSE))</f>
        <v xml:space="preserve"> </v>
      </c>
      <c r="N510" s="159" t="str">
        <f ca="1">IF(($G510=" ")," ",VLOOKUP($G510,'C10 Entry Sheet'!$A$16:$K$1015,5,FALSE))</f>
        <v xml:space="preserve"> </v>
      </c>
    </row>
    <row r="511" spans="1:14">
      <c r="A511" s="153" t="str">
        <f>IF('C10 Entry Sheet'!$BS526="N"," ","R")</f>
        <v xml:space="preserve"> </v>
      </c>
      <c r="B511" s="153" t="str">
        <f>IF('C10 Entry Sheet'!$BS526="N"," ","00000000")</f>
        <v xml:space="preserve"> </v>
      </c>
      <c r="C511" s="154" t="str">
        <f ca="1">IF('C10 Entry Sheet'!$BS526="N"," ",CELL("contents",'C10 Entry Sheet'!$AH$10))</f>
        <v xml:space="preserve"> </v>
      </c>
      <c r="D511" s="153" t="str">
        <f ca="1">IF('C10 Entry Sheet'!$BS526="N"," ","000"&amp;IF(LEN('C10 Entry Sheet'!$C$5)&lt;=6,"000",REPT("0",3-(LEN('C10 Entry Sheet'!$C$5)-6))&amp;LEFT(CELL("contents",'C10 Entry Sheet'!$C$5),LEN('C10 Entry Sheet'!$C$5)-6)))</f>
        <v xml:space="preserve"> </v>
      </c>
      <c r="E511" s="155" t="str">
        <f ca="1">IF('C10 Entry Sheet'!$BS526="N"," ",IF(LEN('C10 Entry Sheet'!$C$5)&lt;=6,CELL("contents",'C10 Entry Sheet'!$C$5),RIGHT(CELL("contents",'C10 Entry Sheet'!$C$5),6)))</f>
        <v xml:space="preserve"> </v>
      </c>
      <c r="F511" s="153" t="str">
        <f>IF('C10 Entry Sheet'!$BS526="N"," ","0")</f>
        <v xml:space="preserve"> </v>
      </c>
      <c r="G511" s="156" t="str">
        <f ca="1">IF('C10 Entry Sheet'!$BS526="N"," ",CELL("contents",'C10 Entry Sheet'!$A526))</f>
        <v xml:space="preserve"> </v>
      </c>
      <c r="H511" s="157" t="str">
        <f ca="1">IF(($G511=" ")," ",VLOOKUP($G511,'C10 Entry Sheet'!$A$16:$K$1015,2,FALSE))</f>
        <v xml:space="preserve"> </v>
      </c>
      <c r="I511" s="157" t="str">
        <f ca="1">IF(($G511=" ")," ",VLOOKUP($G511,'C10 Entry Sheet'!$A$16:$K$1015,3,FALSE))</f>
        <v xml:space="preserve"> </v>
      </c>
      <c r="J511" s="153" t="str">
        <f ca="1">IF('C10 Entry Sheet'!$BS526="N"," ",CELL("contents",'C10 Entry Sheet'!$A526))</f>
        <v xml:space="preserve"> </v>
      </c>
      <c r="K511" s="158" t="str">
        <f ca="1">IF(($G511=" ")," ",VLOOKUP($G511,'C10 Entry Sheet'!$A$16:$K$1015,8,FALSE))</f>
        <v xml:space="preserve"> </v>
      </c>
      <c r="L511" s="110" t="str">
        <f ca="1">IF(($G511=" ")," ",(VLOOKUP($G511,'C10 Entry Sheet'!$A$16:$K$1015,11,FALSE)*100))</f>
        <v xml:space="preserve"> </v>
      </c>
      <c r="M511" s="159" t="str">
        <f ca="1">IF(($G511=" ")," ",VLOOKUP($G511,'C10 Entry Sheet'!$A$16:$K$1015,6,FALSE))</f>
        <v xml:space="preserve"> </v>
      </c>
      <c r="N511" s="159" t="str">
        <f ca="1">IF(($G511=" ")," ",VLOOKUP($G511,'C10 Entry Sheet'!$A$16:$K$1015,5,FALSE))</f>
        <v xml:space="preserve"> </v>
      </c>
    </row>
    <row r="512" spans="1:14">
      <c r="A512" s="153" t="str">
        <f>IF('C10 Entry Sheet'!$BS527="N"," ","R")</f>
        <v xml:space="preserve"> </v>
      </c>
      <c r="B512" s="153" t="str">
        <f>IF('C10 Entry Sheet'!$BS527="N"," ","00000000")</f>
        <v xml:space="preserve"> </v>
      </c>
      <c r="C512" s="154" t="str">
        <f ca="1">IF('C10 Entry Sheet'!$BS527="N"," ",CELL("contents",'C10 Entry Sheet'!$AH$10))</f>
        <v xml:space="preserve"> </v>
      </c>
      <c r="D512" s="153" t="str">
        <f ca="1">IF('C10 Entry Sheet'!$BS527="N"," ","000"&amp;IF(LEN('C10 Entry Sheet'!$C$5)&lt;=6,"000",REPT("0",3-(LEN('C10 Entry Sheet'!$C$5)-6))&amp;LEFT(CELL("contents",'C10 Entry Sheet'!$C$5),LEN('C10 Entry Sheet'!$C$5)-6)))</f>
        <v xml:space="preserve"> </v>
      </c>
      <c r="E512" s="155" t="str">
        <f ca="1">IF('C10 Entry Sheet'!$BS527="N"," ",IF(LEN('C10 Entry Sheet'!$C$5)&lt;=6,CELL("contents",'C10 Entry Sheet'!$C$5),RIGHT(CELL("contents",'C10 Entry Sheet'!$C$5),6)))</f>
        <v xml:space="preserve"> </v>
      </c>
      <c r="F512" s="153" t="str">
        <f>IF('C10 Entry Sheet'!$BS527="N"," ","0")</f>
        <v xml:space="preserve"> </v>
      </c>
      <c r="G512" s="156" t="str">
        <f ca="1">IF('C10 Entry Sheet'!$BS527="N"," ",CELL("contents",'C10 Entry Sheet'!$A527))</f>
        <v xml:space="preserve"> </v>
      </c>
      <c r="H512" s="157" t="str">
        <f ca="1">IF(($G512=" ")," ",VLOOKUP($G512,'C10 Entry Sheet'!$A$16:$K$1015,2,FALSE))</f>
        <v xml:space="preserve"> </v>
      </c>
      <c r="I512" s="157" t="str">
        <f ca="1">IF(($G512=" ")," ",VLOOKUP($G512,'C10 Entry Sheet'!$A$16:$K$1015,3,FALSE))</f>
        <v xml:space="preserve"> </v>
      </c>
      <c r="J512" s="153" t="str">
        <f ca="1">IF('C10 Entry Sheet'!$BS527="N"," ",CELL("contents",'C10 Entry Sheet'!$A527))</f>
        <v xml:space="preserve"> </v>
      </c>
      <c r="K512" s="158" t="str">
        <f ca="1">IF(($G512=" ")," ",VLOOKUP($G512,'C10 Entry Sheet'!$A$16:$K$1015,8,FALSE))</f>
        <v xml:space="preserve"> </v>
      </c>
      <c r="L512" s="110" t="str">
        <f ca="1">IF(($G512=" ")," ",(VLOOKUP($G512,'C10 Entry Sheet'!$A$16:$K$1015,11,FALSE)*100))</f>
        <v xml:space="preserve"> </v>
      </c>
      <c r="M512" s="159" t="str">
        <f ca="1">IF(($G512=" ")," ",VLOOKUP($G512,'C10 Entry Sheet'!$A$16:$K$1015,6,FALSE))</f>
        <v xml:space="preserve"> </v>
      </c>
      <c r="N512" s="159" t="str">
        <f ca="1">IF(($G512=" ")," ",VLOOKUP($G512,'C10 Entry Sheet'!$A$16:$K$1015,5,FALSE))</f>
        <v xml:space="preserve"> </v>
      </c>
    </row>
    <row r="513" spans="1:14">
      <c r="A513" s="153" t="str">
        <f>IF('C10 Entry Sheet'!$BS528="N"," ","R")</f>
        <v xml:space="preserve"> </v>
      </c>
      <c r="B513" s="153" t="str">
        <f>IF('C10 Entry Sheet'!$BS528="N"," ","00000000")</f>
        <v xml:space="preserve"> </v>
      </c>
      <c r="C513" s="154" t="str">
        <f ca="1">IF('C10 Entry Sheet'!$BS528="N"," ",CELL("contents",'C10 Entry Sheet'!$AH$10))</f>
        <v xml:space="preserve"> </v>
      </c>
      <c r="D513" s="153" t="str">
        <f ca="1">IF('C10 Entry Sheet'!$BS528="N"," ","000"&amp;IF(LEN('C10 Entry Sheet'!$C$5)&lt;=6,"000",REPT("0",3-(LEN('C10 Entry Sheet'!$C$5)-6))&amp;LEFT(CELL("contents",'C10 Entry Sheet'!$C$5),LEN('C10 Entry Sheet'!$C$5)-6)))</f>
        <v xml:space="preserve"> </v>
      </c>
      <c r="E513" s="155" t="str">
        <f ca="1">IF('C10 Entry Sheet'!$BS528="N"," ",IF(LEN('C10 Entry Sheet'!$C$5)&lt;=6,CELL("contents",'C10 Entry Sheet'!$C$5),RIGHT(CELL("contents",'C10 Entry Sheet'!$C$5),6)))</f>
        <v xml:space="preserve"> </v>
      </c>
      <c r="F513" s="153" t="str">
        <f>IF('C10 Entry Sheet'!$BS528="N"," ","0")</f>
        <v xml:space="preserve"> </v>
      </c>
      <c r="G513" s="156" t="str">
        <f ca="1">IF('C10 Entry Sheet'!$BS528="N"," ",CELL("contents",'C10 Entry Sheet'!$A528))</f>
        <v xml:space="preserve"> </v>
      </c>
      <c r="H513" s="157" t="str">
        <f ca="1">IF(($G513=" ")," ",VLOOKUP($G513,'C10 Entry Sheet'!$A$16:$K$1015,2,FALSE))</f>
        <v xml:space="preserve"> </v>
      </c>
      <c r="I513" s="157" t="str">
        <f ca="1">IF(($G513=" ")," ",VLOOKUP($G513,'C10 Entry Sheet'!$A$16:$K$1015,3,FALSE))</f>
        <v xml:space="preserve"> </v>
      </c>
      <c r="J513" s="153" t="str">
        <f ca="1">IF('C10 Entry Sheet'!$BS528="N"," ",CELL("contents",'C10 Entry Sheet'!$A528))</f>
        <v xml:space="preserve"> </v>
      </c>
      <c r="K513" s="158" t="str">
        <f ca="1">IF(($G513=" ")," ",VLOOKUP($G513,'C10 Entry Sheet'!$A$16:$K$1015,8,FALSE))</f>
        <v xml:space="preserve"> </v>
      </c>
      <c r="L513" s="110" t="str">
        <f ca="1">IF(($G513=" ")," ",(VLOOKUP($G513,'C10 Entry Sheet'!$A$16:$K$1015,11,FALSE)*100))</f>
        <v xml:space="preserve"> </v>
      </c>
      <c r="M513" s="159" t="str">
        <f ca="1">IF(($G513=" ")," ",VLOOKUP($G513,'C10 Entry Sheet'!$A$16:$K$1015,6,FALSE))</f>
        <v xml:space="preserve"> </v>
      </c>
      <c r="N513" s="159" t="str">
        <f ca="1">IF(($G513=" ")," ",VLOOKUP($G513,'C10 Entry Sheet'!$A$16:$K$1015,5,FALSE))</f>
        <v xml:space="preserve"> </v>
      </c>
    </row>
    <row r="514" spans="1:14">
      <c r="A514" s="153" t="str">
        <f>IF('C10 Entry Sheet'!$BS529="N"," ","R")</f>
        <v xml:space="preserve"> </v>
      </c>
      <c r="B514" s="153" t="str">
        <f>IF('C10 Entry Sheet'!$BS529="N"," ","00000000")</f>
        <v xml:space="preserve"> </v>
      </c>
      <c r="C514" s="154" t="str">
        <f ca="1">IF('C10 Entry Sheet'!$BS529="N"," ",CELL("contents",'C10 Entry Sheet'!$AH$10))</f>
        <v xml:space="preserve"> </v>
      </c>
      <c r="D514" s="153" t="str">
        <f ca="1">IF('C10 Entry Sheet'!$BS529="N"," ","000"&amp;IF(LEN('C10 Entry Sheet'!$C$5)&lt;=6,"000",REPT("0",3-(LEN('C10 Entry Sheet'!$C$5)-6))&amp;LEFT(CELL("contents",'C10 Entry Sheet'!$C$5),LEN('C10 Entry Sheet'!$C$5)-6)))</f>
        <v xml:space="preserve"> </v>
      </c>
      <c r="E514" s="155" t="str">
        <f ca="1">IF('C10 Entry Sheet'!$BS529="N"," ",IF(LEN('C10 Entry Sheet'!$C$5)&lt;=6,CELL("contents",'C10 Entry Sheet'!$C$5),RIGHT(CELL("contents",'C10 Entry Sheet'!$C$5),6)))</f>
        <v xml:space="preserve"> </v>
      </c>
      <c r="F514" s="153" t="str">
        <f>IF('C10 Entry Sheet'!$BS529="N"," ","0")</f>
        <v xml:space="preserve"> </v>
      </c>
      <c r="G514" s="156" t="str">
        <f ca="1">IF('C10 Entry Sheet'!$BS529="N"," ",CELL("contents",'C10 Entry Sheet'!$A529))</f>
        <v xml:space="preserve"> </v>
      </c>
      <c r="H514" s="157" t="str">
        <f ca="1">IF(($G514=" ")," ",VLOOKUP($G514,'C10 Entry Sheet'!$A$16:$K$1015,2,FALSE))</f>
        <v xml:space="preserve"> </v>
      </c>
      <c r="I514" s="157" t="str">
        <f ca="1">IF(($G514=" ")," ",VLOOKUP($G514,'C10 Entry Sheet'!$A$16:$K$1015,3,FALSE))</f>
        <v xml:space="preserve"> </v>
      </c>
      <c r="J514" s="153" t="str">
        <f ca="1">IF('C10 Entry Sheet'!$BS529="N"," ",CELL("contents",'C10 Entry Sheet'!$A529))</f>
        <v xml:space="preserve"> </v>
      </c>
      <c r="K514" s="158" t="str">
        <f ca="1">IF(($G514=" ")," ",VLOOKUP($G514,'C10 Entry Sheet'!$A$16:$K$1015,8,FALSE))</f>
        <v xml:space="preserve"> </v>
      </c>
      <c r="L514" s="110" t="str">
        <f ca="1">IF(($G514=" ")," ",(VLOOKUP($G514,'C10 Entry Sheet'!$A$16:$K$1015,11,FALSE)*100))</f>
        <v xml:space="preserve"> </v>
      </c>
      <c r="M514" s="159" t="str">
        <f ca="1">IF(($G514=" ")," ",VLOOKUP($G514,'C10 Entry Sheet'!$A$16:$K$1015,6,FALSE))</f>
        <v xml:space="preserve"> </v>
      </c>
      <c r="N514" s="159" t="str">
        <f ca="1">IF(($G514=" ")," ",VLOOKUP($G514,'C10 Entry Sheet'!$A$16:$K$1015,5,FALSE))</f>
        <v xml:space="preserve"> </v>
      </c>
    </row>
    <row r="515" spans="1:14">
      <c r="A515" s="153" t="str">
        <f>IF('C10 Entry Sheet'!$BS530="N"," ","R")</f>
        <v xml:space="preserve"> </v>
      </c>
      <c r="B515" s="153" t="str">
        <f>IF('C10 Entry Sheet'!$BS530="N"," ","00000000")</f>
        <v xml:space="preserve"> </v>
      </c>
      <c r="C515" s="154" t="str">
        <f ca="1">IF('C10 Entry Sheet'!$BS530="N"," ",CELL("contents",'C10 Entry Sheet'!$AH$10))</f>
        <v xml:space="preserve"> </v>
      </c>
      <c r="D515" s="153" t="str">
        <f ca="1">IF('C10 Entry Sheet'!$BS530="N"," ","000"&amp;IF(LEN('C10 Entry Sheet'!$C$5)&lt;=6,"000",REPT("0",3-(LEN('C10 Entry Sheet'!$C$5)-6))&amp;LEFT(CELL("contents",'C10 Entry Sheet'!$C$5),LEN('C10 Entry Sheet'!$C$5)-6)))</f>
        <v xml:space="preserve"> </v>
      </c>
      <c r="E515" s="155" t="str">
        <f ca="1">IF('C10 Entry Sheet'!$BS530="N"," ",IF(LEN('C10 Entry Sheet'!$C$5)&lt;=6,CELL("contents",'C10 Entry Sheet'!$C$5),RIGHT(CELL("contents",'C10 Entry Sheet'!$C$5),6)))</f>
        <v xml:space="preserve"> </v>
      </c>
      <c r="F515" s="153" t="str">
        <f>IF('C10 Entry Sheet'!$BS530="N"," ","0")</f>
        <v xml:space="preserve"> </v>
      </c>
      <c r="G515" s="156" t="str">
        <f ca="1">IF('C10 Entry Sheet'!$BS530="N"," ",CELL("contents",'C10 Entry Sheet'!$A530))</f>
        <v xml:space="preserve"> </v>
      </c>
      <c r="H515" s="157" t="str">
        <f ca="1">IF(($G515=" ")," ",VLOOKUP($G515,'C10 Entry Sheet'!$A$16:$K$1015,2,FALSE))</f>
        <v xml:space="preserve"> </v>
      </c>
      <c r="I515" s="157" t="str">
        <f ca="1">IF(($G515=" ")," ",VLOOKUP($G515,'C10 Entry Sheet'!$A$16:$K$1015,3,FALSE))</f>
        <v xml:space="preserve"> </v>
      </c>
      <c r="J515" s="153" t="str">
        <f ca="1">IF('C10 Entry Sheet'!$BS530="N"," ",CELL("contents",'C10 Entry Sheet'!$A530))</f>
        <v xml:space="preserve"> </v>
      </c>
      <c r="K515" s="158" t="str">
        <f ca="1">IF(($G515=" ")," ",VLOOKUP($G515,'C10 Entry Sheet'!$A$16:$K$1015,8,FALSE))</f>
        <v xml:space="preserve"> </v>
      </c>
      <c r="L515" s="110" t="str">
        <f ca="1">IF(($G515=" ")," ",(VLOOKUP($G515,'C10 Entry Sheet'!$A$16:$K$1015,11,FALSE)*100))</f>
        <v xml:space="preserve"> </v>
      </c>
      <c r="M515" s="159" t="str">
        <f ca="1">IF(($G515=" ")," ",VLOOKUP($G515,'C10 Entry Sheet'!$A$16:$K$1015,6,FALSE))</f>
        <v xml:space="preserve"> </v>
      </c>
      <c r="N515" s="159" t="str">
        <f ca="1">IF(($G515=" ")," ",VLOOKUP($G515,'C10 Entry Sheet'!$A$16:$K$1015,5,FALSE))</f>
        <v xml:space="preserve"> </v>
      </c>
    </row>
    <row r="516" spans="1:14">
      <c r="A516" s="153" t="str">
        <f>IF('C10 Entry Sheet'!$BS531="N"," ","R")</f>
        <v xml:space="preserve"> </v>
      </c>
      <c r="B516" s="153" t="str">
        <f>IF('C10 Entry Sheet'!$BS531="N"," ","00000000")</f>
        <v xml:space="preserve"> </v>
      </c>
      <c r="C516" s="154" t="str">
        <f ca="1">IF('C10 Entry Sheet'!$BS531="N"," ",CELL("contents",'C10 Entry Sheet'!$AH$10))</f>
        <v xml:space="preserve"> </v>
      </c>
      <c r="D516" s="153" t="str">
        <f ca="1">IF('C10 Entry Sheet'!$BS531="N"," ","000"&amp;IF(LEN('C10 Entry Sheet'!$C$5)&lt;=6,"000",REPT("0",3-(LEN('C10 Entry Sheet'!$C$5)-6))&amp;LEFT(CELL("contents",'C10 Entry Sheet'!$C$5),LEN('C10 Entry Sheet'!$C$5)-6)))</f>
        <v xml:space="preserve"> </v>
      </c>
      <c r="E516" s="155" t="str">
        <f ca="1">IF('C10 Entry Sheet'!$BS531="N"," ",IF(LEN('C10 Entry Sheet'!$C$5)&lt;=6,CELL("contents",'C10 Entry Sheet'!$C$5),RIGHT(CELL("contents",'C10 Entry Sheet'!$C$5),6)))</f>
        <v xml:space="preserve"> </v>
      </c>
      <c r="F516" s="153" t="str">
        <f>IF('C10 Entry Sheet'!$BS531="N"," ","0")</f>
        <v xml:space="preserve"> </v>
      </c>
      <c r="G516" s="156" t="str">
        <f ca="1">IF('C10 Entry Sheet'!$BS531="N"," ",CELL("contents",'C10 Entry Sheet'!$A531))</f>
        <v xml:space="preserve"> </v>
      </c>
      <c r="H516" s="157" t="str">
        <f ca="1">IF(($G516=" ")," ",VLOOKUP($G516,'C10 Entry Sheet'!$A$16:$K$1015,2,FALSE))</f>
        <v xml:space="preserve"> </v>
      </c>
      <c r="I516" s="157" t="str">
        <f ca="1">IF(($G516=" ")," ",VLOOKUP($G516,'C10 Entry Sheet'!$A$16:$K$1015,3,FALSE))</f>
        <v xml:space="preserve"> </v>
      </c>
      <c r="J516" s="153" t="str">
        <f ca="1">IF('C10 Entry Sheet'!$BS531="N"," ",CELL("contents",'C10 Entry Sheet'!$A531))</f>
        <v xml:space="preserve"> </v>
      </c>
      <c r="K516" s="158" t="str">
        <f ca="1">IF(($G516=" ")," ",VLOOKUP($G516,'C10 Entry Sheet'!$A$16:$K$1015,8,FALSE))</f>
        <v xml:space="preserve"> </v>
      </c>
      <c r="L516" s="110" t="str">
        <f ca="1">IF(($G516=" ")," ",(VLOOKUP($G516,'C10 Entry Sheet'!$A$16:$K$1015,11,FALSE)*100))</f>
        <v xml:space="preserve"> </v>
      </c>
      <c r="M516" s="159" t="str">
        <f ca="1">IF(($G516=" ")," ",VLOOKUP($G516,'C10 Entry Sheet'!$A$16:$K$1015,6,FALSE))</f>
        <v xml:space="preserve"> </v>
      </c>
      <c r="N516" s="159" t="str">
        <f ca="1">IF(($G516=" ")," ",VLOOKUP($G516,'C10 Entry Sheet'!$A$16:$K$1015,5,FALSE))</f>
        <v xml:space="preserve"> </v>
      </c>
    </row>
    <row r="517" spans="1:14">
      <c r="A517" s="153" t="str">
        <f>IF('C10 Entry Sheet'!$BS532="N"," ","R")</f>
        <v xml:space="preserve"> </v>
      </c>
      <c r="B517" s="153" t="str">
        <f>IF('C10 Entry Sheet'!$BS532="N"," ","00000000")</f>
        <v xml:space="preserve"> </v>
      </c>
      <c r="C517" s="154" t="str">
        <f ca="1">IF('C10 Entry Sheet'!$BS532="N"," ",CELL("contents",'C10 Entry Sheet'!$AH$10))</f>
        <v xml:space="preserve"> </v>
      </c>
      <c r="D517" s="153" t="str">
        <f ca="1">IF('C10 Entry Sheet'!$BS532="N"," ","000"&amp;IF(LEN('C10 Entry Sheet'!$C$5)&lt;=6,"000",REPT("0",3-(LEN('C10 Entry Sheet'!$C$5)-6))&amp;LEFT(CELL("contents",'C10 Entry Sheet'!$C$5),LEN('C10 Entry Sheet'!$C$5)-6)))</f>
        <v xml:space="preserve"> </v>
      </c>
      <c r="E517" s="155" t="str">
        <f ca="1">IF('C10 Entry Sheet'!$BS532="N"," ",IF(LEN('C10 Entry Sheet'!$C$5)&lt;=6,CELL("contents",'C10 Entry Sheet'!$C$5),RIGHT(CELL("contents",'C10 Entry Sheet'!$C$5),6)))</f>
        <v xml:space="preserve"> </v>
      </c>
      <c r="F517" s="153" t="str">
        <f>IF('C10 Entry Sheet'!$BS532="N"," ","0")</f>
        <v xml:space="preserve"> </v>
      </c>
      <c r="G517" s="156" t="str">
        <f ca="1">IF('C10 Entry Sheet'!$BS532="N"," ",CELL("contents",'C10 Entry Sheet'!$A532))</f>
        <v xml:space="preserve"> </v>
      </c>
      <c r="H517" s="157" t="str">
        <f ca="1">IF(($G517=" ")," ",VLOOKUP($G517,'C10 Entry Sheet'!$A$16:$K$1015,2,FALSE))</f>
        <v xml:space="preserve"> </v>
      </c>
      <c r="I517" s="157" t="str">
        <f ca="1">IF(($G517=" ")," ",VLOOKUP($G517,'C10 Entry Sheet'!$A$16:$K$1015,3,FALSE))</f>
        <v xml:space="preserve"> </v>
      </c>
      <c r="J517" s="153" t="str">
        <f ca="1">IF('C10 Entry Sheet'!$BS532="N"," ",CELL("contents",'C10 Entry Sheet'!$A532))</f>
        <v xml:space="preserve"> </v>
      </c>
      <c r="K517" s="158" t="str">
        <f ca="1">IF(($G517=" ")," ",VLOOKUP($G517,'C10 Entry Sheet'!$A$16:$K$1015,8,FALSE))</f>
        <v xml:space="preserve"> </v>
      </c>
      <c r="L517" s="110" t="str">
        <f ca="1">IF(($G517=" ")," ",(VLOOKUP($G517,'C10 Entry Sheet'!$A$16:$K$1015,11,FALSE)*100))</f>
        <v xml:space="preserve"> </v>
      </c>
      <c r="M517" s="159" t="str">
        <f ca="1">IF(($G517=" ")," ",VLOOKUP($G517,'C10 Entry Sheet'!$A$16:$K$1015,6,FALSE))</f>
        <v xml:space="preserve"> </v>
      </c>
      <c r="N517" s="159" t="str">
        <f ca="1">IF(($G517=" ")," ",VLOOKUP($G517,'C10 Entry Sheet'!$A$16:$K$1015,5,FALSE))</f>
        <v xml:space="preserve"> </v>
      </c>
    </row>
    <row r="518" spans="1:14">
      <c r="A518" s="153" t="str">
        <f>IF('C10 Entry Sheet'!$BS533="N"," ","R")</f>
        <v xml:space="preserve"> </v>
      </c>
      <c r="B518" s="153" t="str">
        <f>IF('C10 Entry Sheet'!$BS533="N"," ","00000000")</f>
        <v xml:space="preserve"> </v>
      </c>
      <c r="C518" s="154" t="str">
        <f ca="1">IF('C10 Entry Sheet'!$BS533="N"," ",CELL("contents",'C10 Entry Sheet'!$AH$10))</f>
        <v xml:space="preserve"> </v>
      </c>
      <c r="D518" s="153" t="str">
        <f ca="1">IF('C10 Entry Sheet'!$BS533="N"," ","000"&amp;IF(LEN('C10 Entry Sheet'!$C$5)&lt;=6,"000",REPT("0",3-(LEN('C10 Entry Sheet'!$C$5)-6))&amp;LEFT(CELL("contents",'C10 Entry Sheet'!$C$5),LEN('C10 Entry Sheet'!$C$5)-6)))</f>
        <v xml:space="preserve"> </v>
      </c>
      <c r="E518" s="155" t="str">
        <f ca="1">IF('C10 Entry Sheet'!$BS533="N"," ",IF(LEN('C10 Entry Sheet'!$C$5)&lt;=6,CELL("contents",'C10 Entry Sheet'!$C$5),RIGHT(CELL("contents",'C10 Entry Sheet'!$C$5),6)))</f>
        <v xml:space="preserve"> </v>
      </c>
      <c r="F518" s="153" t="str">
        <f>IF('C10 Entry Sheet'!$BS533="N"," ","0")</f>
        <v xml:space="preserve"> </v>
      </c>
      <c r="G518" s="156" t="str">
        <f ca="1">IF('C10 Entry Sheet'!$BS533="N"," ",CELL("contents",'C10 Entry Sheet'!$A533))</f>
        <v xml:space="preserve"> </v>
      </c>
      <c r="H518" s="157" t="str">
        <f ca="1">IF(($G518=" ")," ",VLOOKUP($G518,'C10 Entry Sheet'!$A$16:$K$1015,2,FALSE))</f>
        <v xml:space="preserve"> </v>
      </c>
      <c r="I518" s="157" t="str">
        <f ca="1">IF(($G518=" ")," ",VLOOKUP($G518,'C10 Entry Sheet'!$A$16:$K$1015,3,FALSE))</f>
        <v xml:space="preserve"> </v>
      </c>
      <c r="J518" s="153" t="str">
        <f ca="1">IF('C10 Entry Sheet'!$BS533="N"," ",CELL("contents",'C10 Entry Sheet'!$A533))</f>
        <v xml:space="preserve"> </v>
      </c>
      <c r="K518" s="158" t="str">
        <f ca="1">IF(($G518=" ")," ",VLOOKUP($G518,'C10 Entry Sheet'!$A$16:$K$1015,8,FALSE))</f>
        <v xml:space="preserve"> </v>
      </c>
      <c r="L518" s="110" t="str">
        <f ca="1">IF(($G518=" ")," ",(VLOOKUP($G518,'C10 Entry Sheet'!$A$16:$K$1015,11,FALSE)*100))</f>
        <v xml:space="preserve"> </v>
      </c>
      <c r="M518" s="159" t="str">
        <f ca="1">IF(($G518=" ")," ",VLOOKUP($G518,'C10 Entry Sheet'!$A$16:$K$1015,6,FALSE))</f>
        <v xml:space="preserve"> </v>
      </c>
      <c r="N518" s="159" t="str">
        <f ca="1">IF(($G518=" ")," ",VLOOKUP($G518,'C10 Entry Sheet'!$A$16:$K$1015,5,FALSE))</f>
        <v xml:space="preserve"> </v>
      </c>
    </row>
    <row r="519" spans="1:14">
      <c r="A519" s="153" t="str">
        <f>IF('C10 Entry Sheet'!$BS534="N"," ","R")</f>
        <v xml:space="preserve"> </v>
      </c>
      <c r="B519" s="153" t="str">
        <f>IF('C10 Entry Sheet'!$BS534="N"," ","00000000")</f>
        <v xml:space="preserve"> </v>
      </c>
      <c r="C519" s="154" t="str">
        <f ca="1">IF('C10 Entry Sheet'!$BS534="N"," ",CELL("contents",'C10 Entry Sheet'!$AH$10))</f>
        <v xml:space="preserve"> </v>
      </c>
      <c r="D519" s="153" t="str">
        <f ca="1">IF('C10 Entry Sheet'!$BS534="N"," ","000"&amp;IF(LEN('C10 Entry Sheet'!$C$5)&lt;=6,"000",REPT("0",3-(LEN('C10 Entry Sheet'!$C$5)-6))&amp;LEFT(CELL("contents",'C10 Entry Sheet'!$C$5),LEN('C10 Entry Sheet'!$C$5)-6)))</f>
        <v xml:space="preserve"> </v>
      </c>
      <c r="E519" s="155" t="str">
        <f ca="1">IF('C10 Entry Sheet'!$BS534="N"," ",IF(LEN('C10 Entry Sheet'!$C$5)&lt;=6,CELL("contents",'C10 Entry Sheet'!$C$5),RIGHT(CELL("contents",'C10 Entry Sheet'!$C$5),6)))</f>
        <v xml:space="preserve"> </v>
      </c>
      <c r="F519" s="153" t="str">
        <f>IF('C10 Entry Sheet'!$BS534="N"," ","0")</f>
        <v xml:space="preserve"> </v>
      </c>
      <c r="G519" s="156" t="str">
        <f ca="1">IF('C10 Entry Sheet'!$BS534="N"," ",CELL("contents",'C10 Entry Sheet'!$A534))</f>
        <v xml:space="preserve"> </v>
      </c>
      <c r="H519" s="157" t="str">
        <f ca="1">IF(($G519=" ")," ",VLOOKUP($G519,'C10 Entry Sheet'!$A$16:$K$1015,2,FALSE))</f>
        <v xml:space="preserve"> </v>
      </c>
      <c r="I519" s="157" t="str">
        <f ca="1">IF(($G519=" ")," ",VLOOKUP($G519,'C10 Entry Sheet'!$A$16:$K$1015,3,FALSE))</f>
        <v xml:space="preserve"> </v>
      </c>
      <c r="J519" s="153" t="str">
        <f ca="1">IF('C10 Entry Sheet'!$BS534="N"," ",CELL("contents",'C10 Entry Sheet'!$A534))</f>
        <v xml:space="preserve"> </v>
      </c>
      <c r="K519" s="158" t="str">
        <f ca="1">IF(($G519=" ")," ",VLOOKUP($G519,'C10 Entry Sheet'!$A$16:$K$1015,8,FALSE))</f>
        <v xml:space="preserve"> </v>
      </c>
      <c r="L519" s="110" t="str">
        <f ca="1">IF(($G519=" ")," ",(VLOOKUP($G519,'C10 Entry Sheet'!$A$16:$K$1015,11,FALSE)*100))</f>
        <v xml:space="preserve"> </v>
      </c>
      <c r="M519" s="159" t="str">
        <f ca="1">IF(($G519=" ")," ",VLOOKUP($G519,'C10 Entry Sheet'!$A$16:$K$1015,6,FALSE))</f>
        <v xml:space="preserve"> </v>
      </c>
      <c r="N519" s="159" t="str">
        <f ca="1">IF(($G519=" ")," ",VLOOKUP($G519,'C10 Entry Sheet'!$A$16:$K$1015,5,FALSE))</f>
        <v xml:space="preserve"> </v>
      </c>
    </row>
    <row r="520" spans="1:14">
      <c r="A520" s="153" t="str">
        <f>IF('C10 Entry Sheet'!$BS535="N"," ","R")</f>
        <v xml:space="preserve"> </v>
      </c>
      <c r="B520" s="153" t="str">
        <f>IF('C10 Entry Sheet'!$BS535="N"," ","00000000")</f>
        <v xml:space="preserve"> </v>
      </c>
      <c r="C520" s="154" t="str">
        <f ca="1">IF('C10 Entry Sheet'!$BS535="N"," ",CELL("contents",'C10 Entry Sheet'!$AH$10))</f>
        <v xml:space="preserve"> </v>
      </c>
      <c r="D520" s="153" t="str">
        <f ca="1">IF('C10 Entry Sheet'!$BS535="N"," ","000"&amp;IF(LEN('C10 Entry Sheet'!$C$5)&lt;=6,"000",REPT("0",3-(LEN('C10 Entry Sheet'!$C$5)-6))&amp;LEFT(CELL("contents",'C10 Entry Sheet'!$C$5),LEN('C10 Entry Sheet'!$C$5)-6)))</f>
        <v xml:space="preserve"> </v>
      </c>
      <c r="E520" s="155" t="str">
        <f ca="1">IF('C10 Entry Sheet'!$BS535="N"," ",IF(LEN('C10 Entry Sheet'!$C$5)&lt;=6,CELL("contents",'C10 Entry Sheet'!$C$5),RIGHT(CELL("contents",'C10 Entry Sheet'!$C$5),6)))</f>
        <v xml:space="preserve"> </v>
      </c>
      <c r="F520" s="153" t="str">
        <f>IF('C10 Entry Sheet'!$BS535="N"," ","0")</f>
        <v xml:space="preserve"> </v>
      </c>
      <c r="G520" s="156" t="str">
        <f ca="1">IF('C10 Entry Sheet'!$BS535="N"," ",CELL("contents",'C10 Entry Sheet'!$A535))</f>
        <v xml:space="preserve"> </v>
      </c>
      <c r="H520" s="157" t="str">
        <f ca="1">IF(($G520=" ")," ",VLOOKUP($G520,'C10 Entry Sheet'!$A$16:$K$1015,2,FALSE))</f>
        <v xml:space="preserve"> </v>
      </c>
      <c r="I520" s="157" t="str">
        <f ca="1">IF(($G520=" ")," ",VLOOKUP($G520,'C10 Entry Sheet'!$A$16:$K$1015,3,FALSE))</f>
        <v xml:space="preserve"> </v>
      </c>
      <c r="J520" s="153" t="str">
        <f ca="1">IF('C10 Entry Sheet'!$BS535="N"," ",CELL("contents",'C10 Entry Sheet'!$A535))</f>
        <v xml:space="preserve"> </v>
      </c>
      <c r="K520" s="158" t="str">
        <f ca="1">IF(($G520=" ")," ",VLOOKUP($G520,'C10 Entry Sheet'!$A$16:$K$1015,8,FALSE))</f>
        <v xml:space="preserve"> </v>
      </c>
      <c r="L520" s="110" t="str">
        <f ca="1">IF(($G520=" ")," ",(VLOOKUP($G520,'C10 Entry Sheet'!$A$16:$K$1015,11,FALSE)*100))</f>
        <v xml:space="preserve"> </v>
      </c>
      <c r="M520" s="159" t="str">
        <f ca="1">IF(($G520=" ")," ",VLOOKUP($G520,'C10 Entry Sheet'!$A$16:$K$1015,6,FALSE))</f>
        <v xml:space="preserve"> </v>
      </c>
      <c r="N520" s="159" t="str">
        <f ca="1">IF(($G520=" ")," ",VLOOKUP($G520,'C10 Entry Sheet'!$A$16:$K$1015,5,FALSE))</f>
        <v xml:space="preserve"> </v>
      </c>
    </row>
    <row r="521" spans="1:14">
      <c r="A521" s="153" t="str">
        <f>IF('C10 Entry Sheet'!$BS536="N"," ","R")</f>
        <v xml:space="preserve"> </v>
      </c>
      <c r="B521" s="153" t="str">
        <f>IF('C10 Entry Sheet'!$BS536="N"," ","00000000")</f>
        <v xml:space="preserve"> </v>
      </c>
      <c r="C521" s="154" t="str">
        <f ca="1">IF('C10 Entry Sheet'!$BS536="N"," ",CELL("contents",'C10 Entry Sheet'!$AH$10))</f>
        <v xml:space="preserve"> </v>
      </c>
      <c r="D521" s="153" t="str">
        <f ca="1">IF('C10 Entry Sheet'!$BS536="N"," ","000"&amp;IF(LEN('C10 Entry Sheet'!$C$5)&lt;=6,"000",REPT("0",3-(LEN('C10 Entry Sheet'!$C$5)-6))&amp;LEFT(CELL("contents",'C10 Entry Sheet'!$C$5),LEN('C10 Entry Sheet'!$C$5)-6)))</f>
        <v xml:space="preserve"> </v>
      </c>
      <c r="E521" s="155" t="str">
        <f ca="1">IF('C10 Entry Sheet'!$BS536="N"," ",IF(LEN('C10 Entry Sheet'!$C$5)&lt;=6,CELL("contents",'C10 Entry Sheet'!$C$5),RIGHT(CELL("contents",'C10 Entry Sheet'!$C$5),6)))</f>
        <v xml:space="preserve"> </v>
      </c>
      <c r="F521" s="153" t="str">
        <f>IF('C10 Entry Sheet'!$BS536="N"," ","0")</f>
        <v xml:space="preserve"> </v>
      </c>
      <c r="G521" s="156" t="str">
        <f ca="1">IF('C10 Entry Sheet'!$BS536="N"," ",CELL("contents",'C10 Entry Sheet'!$A536))</f>
        <v xml:space="preserve"> </v>
      </c>
      <c r="H521" s="157" t="str">
        <f ca="1">IF(($G521=" ")," ",VLOOKUP($G521,'C10 Entry Sheet'!$A$16:$K$1015,2,FALSE))</f>
        <v xml:space="preserve"> </v>
      </c>
      <c r="I521" s="157" t="str">
        <f ca="1">IF(($G521=" ")," ",VLOOKUP($G521,'C10 Entry Sheet'!$A$16:$K$1015,3,FALSE))</f>
        <v xml:space="preserve"> </v>
      </c>
      <c r="J521" s="153" t="str">
        <f ca="1">IF('C10 Entry Sheet'!$BS536="N"," ",CELL("contents",'C10 Entry Sheet'!$A536))</f>
        <v xml:space="preserve"> </v>
      </c>
      <c r="K521" s="158" t="str">
        <f ca="1">IF(($G521=" ")," ",VLOOKUP($G521,'C10 Entry Sheet'!$A$16:$K$1015,8,FALSE))</f>
        <v xml:space="preserve"> </v>
      </c>
      <c r="L521" s="110" t="str">
        <f ca="1">IF(($G521=" ")," ",(VLOOKUP($G521,'C10 Entry Sheet'!$A$16:$K$1015,11,FALSE)*100))</f>
        <v xml:space="preserve"> </v>
      </c>
      <c r="M521" s="159" t="str">
        <f ca="1">IF(($G521=" ")," ",VLOOKUP($G521,'C10 Entry Sheet'!$A$16:$K$1015,6,FALSE))</f>
        <v xml:space="preserve"> </v>
      </c>
      <c r="N521" s="159" t="str">
        <f ca="1">IF(($G521=" ")," ",VLOOKUP($G521,'C10 Entry Sheet'!$A$16:$K$1015,5,FALSE))</f>
        <v xml:space="preserve"> </v>
      </c>
    </row>
    <row r="522" spans="1:14">
      <c r="A522" s="153" t="str">
        <f>IF('C10 Entry Sheet'!$BS537="N"," ","R")</f>
        <v xml:space="preserve"> </v>
      </c>
      <c r="B522" s="153" t="str">
        <f>IF('C10 Entry Sheet'!$BS537="N"," ","00000000")</f>
        <v xml:space="preserve"> </v>
      </c>
      <c r="C522" s="154" t="str">
        <f ca="1">IF('C10 Entry Sheet'!$BS537="N"," ",CELL("contents",'C10 Entry Sheet'!$AH$10))</f>
        <v xml:space="preserve"> </v>
      </c>
      <c r="D522" s="153" t="str">
        <f ca="1">IF('C10 Entry Sheet'!$BS537="N"," ","000"&amp;IF(LEN('C10 Entry Sheet'!$C$5)&lt;=6,"000",REPT("0",3-(LEN('C10 Entry Sheet'!$C$5)-6))&amp;LEFT(CELL("contents",'C10 Entry Sheet'!$C$5),LEN('C10 Entry Sheet'!$C$5)-6)))</f>
        <v xml:space="preserve"> </v>
      </c>
      <c r="E522" s="155" t="str">
        <f ca="1">IF('C10 Entry Sheet'!$BS537="N"," ",IF(LEN('C10 Entry Sheet'!$C$5)&lt;=6,CELL("contents",'C10 Entry Sheet'!$C$5),RIGHT(CELL("contents",'C10 Entry Sheet'!$C$5),6)))</f>
        <v xml:space="preserve"> </v>
      </c>
      <c r="F522" s="153" t="str">
        <f>IF('C10 Entry Sheet'!$BS537="N"," ","0")</f>
        <v xml:space="preserve"> </v>
      </c>
      <c r="G522" s="156" t="str">
        <f ca="1">IF('C10 Entry Sheet'!$BS537="N"," ",CELL("contents",'C10 Entry Sheet'!$A537))</f>
        <v xml:space="preserve"> </v>
      </c>
      <c r="H522" s="157" t="str">
        <f ca="1">IF(($G522=" ")," ",VLOOKUP($G522,'C10 Entry Sheet'!$A$16:$K$1015,2,FALSE))</f>
        <v xml:space="preserve"> </v>
      </c>
      <c r="I522" s="157" t="str">
        <f ca="1">IF(($G522=" ")," ",VLOOKUP($G522,'C10 Entry Sheet'!$A$16:$K$1015,3,FALSE))</f>
        <v xml:space="preserve"> </v>
      </c>
      <c r="J522" s="153" t="str">
        <f ca="1">IF('C10 Entry Sheet'!$BS537="N"," ",CELL("contents",'C10 Entry Sheet'!$A537))</f>
        <v xml:space="preserve"> </v>
      </c>
      <c r="K522" s="158" t="str">
        <f ca="1">IF(($G522=" ")," ",VLOOKUP($G522,'C10 Entry Sheet'!$A$16:$K$1015,8,FALSE))</f>
        <v xml:space="preserve"> </v>
      </c>
      <c r="L522" s="110" t="str">
        <f ca="1">IF(($G522=" ")," ",(VLOOKUP($G522,'C10 Entry Sheet'!$A$16:$K$1015,11,FALSE)*100))</f>
        <v xml:space="preserve"> </v>
      </c>
      <c r="M522" s="159" t="str">
        <f ca="1">IF(($G522=" ")," ",VLOOKUP($G522,'C10 Entry Sheet'!$A$16:$K$1015,6,FALSE))</f>
        <v xml:space="preserve"> </v>
      </c>
      <c r="N522" s="159" t="str">
        <f ca="1">IF(($G522=" ")," ",VLOOKUP($G522,'C10 Entry Sheet'!$A$16:$K$1015,5,FALSE))</f>
        <v xml:space="preserve"> </v>
      </c>
    </row>
    <row r="523" spans="1:14">
      <c r="A523" s="153" t="str">
        <f>IF('C10 Entry Sheet'!$BS538="N"," ","R")</f>
        <v xml:space="preserve"> </v>
      </c>
      <c r="B523" s="153" t="str">
        <f>IF('C10 Entry Sheet'!$BS538="N"," ","00000000")</f>
        <v xml:space="preserve"> </v>
      </c>
      <c r="C523" s="154" t="str">
        <f ca="1">IF('C10 Entry Sheet'!$BS538="N"," ",CELL("contents",'C10 Entry Sheet'!$AH$10))</f>
        <v xml:space="preserve"> </v>
      </c>
      <c r="D523" s="153" t="str">
        <f ca="1">IF('C10 Entry Sheet'!$BS538="N"," ","000"&amp;IF(LEN('C10 Entry Sheet'!$C$5)&lt;=6,"000",REPT("0",3-(LEN('C10 Entry Sheet'!$C$5)-6))&amp;LEFT(CELL("contents",'C10 Entry Sheet'!$C$5),LEN('C10 Entry Sheet'!$C$5)-6)))</f>
        <v xml:space="preserve"> </v>
      </c>
      <c r="E523" s="155" t="str">
        <f ca="1">IF('C10 Entry Sheet'!$BS538="N"," ",IF(LEN('C10 Entry Sheet'!$C$5)&lt;=6,CELL("contents",'C10 Entry Sheet'!$C$5),RIGHT(CELL("contents",'C10 Entry Sheet'!$C$5),6)))</f>
        <v xml:space="preserve"> </v>
      </c>
      <c r="F523" s="153" t="str">
        <f>IF('C10 Entry Sheet'!$BS538="N"," ","0")</f>
        <v xml:space="preserve"> </v>
      </c>
      <c r="G523" s="156" t="str">
        <f ca="1">IF('C10 Entry Sheet'!$BS538="N"," ",CELL("contents",'C10 Entry Sheet'!$A538))</f>
        <v xml:space="preserve"> </v>
      </c>
      <c r="H523" s="157" t="str">
        <f ca="1">IF(($G523=" ")," ",VLOOKUP($G523,'C10 Entry Sheet'!$A$16:$K$1015,2,FALSE))</f>
        <v xml:space="preserve"> </v>
      </c>
      <c r="I523" s="157" t="str">
        <f ca="1">IF(($G523=" ")," ",VLOOKUP($G523,'C10 Entry Sheet'!$A$16:$K$1015,3,FALSE))</f>
        <v xml:space="preserve"> </v>
      </c>
      <c r="J523" s="153" t="str">
        <f ca="1">IF('C10 Entry Sheet'!$BS538="N"," ",CELL("contents",'C10 Entry Sheet'!$A538))</f>
        <v xml:space="preserve"> </v>
      </c>
      <c r="K523" s="158" t="str">
        <f ca="1">IF(($G523=" ")," ",VLOOKUP($G523,'C10 Entry Sheet'!$A$16:$K$1015,8,FALSE))</f>
        <v xml:space="preserve"> </v>
      </c>
      <c r="L523" s="110" t="str">
        <f ca="1">IF(($G523=" ")," ",(VLOOKUP($G523,'C10 Entry Sheet'!$A$16:$K$1015,11,FALSE)*100))</f>
        <v xml:space="preserve"> </v>
      </c>
      <c r="M523" s="159" t="str">
        <f ca="1">IF(($G523=" ")," ",VLOOKUP($G523,'C10 Entry Sheet'!$A$16:$K$1015,6,FALSE))</f>
        <v xml:space="preserve"> </v>
      </c>
      <c r="N523" s="159" t="str">
        <f ca="1">IF(($G523=" ")," ",VLOOKUP($G523,'C10 Entry Sheet'!$A$16:$K$1015,5,FALSE))</f>
        <v xml:space="preserve"> </v>
      </c>
    </row>
    <row r="524" spans="1:14">
      <c r="A524" s="153" t="str">
        <f>IF('C10 Entry Sheet'!$BS539="N"," ","R")</f>
        <v xml:space="preserve"> </v>
      </c>
      <c r="B524" s="153" t="str">
        <f>IF('C10 Entry Sheet'!$BS539="N"," ","00000000")</f>
        <v xml:space="preserve"> </v>
      </c>
      <c r="C524" s="154" t="str">
        <f ca="1">IF('C10 Entry Sheet'!$BS539="N"," ",CELL("contents",'C10 Entry Sheet'!$AH$10))</f>
        <v xml:space="preserve"> </v>
      </c>
      <c r="D524" s="153" t="str">
        <f ca="1">IF('C10 Entry Sheet'!$BS539="N"," ","000"&amp;IF(LEN('C10 Entry Sheet'!$C$5)&lt;=6,"000",REPT("0",3-(LEN('C10 Entry Sheet'!$C$5)-6))&amp;LEFT(CELL("contents",'C10 Entry Sheet'!$C$5),LEN('C10 Entry Sheet'!$C$5)-6)))</f>
        <v xml:space="preserve"> </v>
      </c>
      <c r="E524" s="155" t="str">
        <f ca="1">IF('C10 Entry Sheet'!$BS539="N"," ",IF(LEN('C10 Entry Sheet'!$C$5)&lt;=6,CELL("contents",'C10 Entry Sheet'!$C$5),RIGHT(CELL("contents",'C10 Entry Sheet'!$C$5),6)))</f>
        <v xml:space="preserve"> </v>
      </c>
      <c r="F524" s="153" t="str">
        <f>IF('C10 Entry Sheet'!$BS539="N"," ","0")</f>
        <v xml:space="preserve"> </v>
      </c>
      <c r="G524" s="156" t="str">
        <f ca="1">IF('C10 Entry Sheet'!$BS539="N"," ",CELL("contents",'C10 Entry Sheet'!$A539))</f>
        <v xml:space="preserve"> </v>
      </c>
      <c r="H524" s="157" t="str">
        <f ca="1">IF(($G524=" ")," ",VLOOKUP($G524,'C10 Entry Sheet'!$A$16:$K$1015,2,FALSE))</f>
        <v xml:space="preserve"> </v>
      </c>
      <c r="I524" s="157" t="str">
        <f ca="1">IF(($G524=" ")," ",VLOOKUP($G524,'C10 Entry Sheet'!$A$16:$K$1015,3,FALSE))</f>
        <v xml:space="preserve"> </v>
      </c>
      <c r="J524" s="153" t="str">
        <f ca="1">IF('C10 Entry Sheet'!$BS539="N"," ",CELL("contents",'C10 Entry Sheet'!$A539))</f>
        <v xml:space="preserve"> </v>
      </c>
      <c r="K524" s="158" t="str">
        <f ca="1">IF(($G524=" ")," ",VLOOKUP($G524,'C10 Entry Sheet'!$A$16:$K$1015,8,FALSE))</f>
        <v xml:space="preserve"> </v>
      </c>
      <c r="L524" s="110" t="str">
        <f ca="1">IF(($G524=" ")," ",(VLOOKUP($G524,'C10 Entry Sheet'!$A$16:$K$1015,11,FALSE)*100))</f>
        <v xml:space="preserve"> </v>
      </c>
      <c r="M524" s="159" t="str">
        <f ca="1">IF(($G524=" ")," ",VLOOKUP($G524,'C10 Entry Sheet'!$A$16:$K$1015,6,FALSE))</f>
        <v xml:space="preserve"> </v>
      </c>
      <c r="N524" s="159" t="str">
        <f ca="1">IF(($G524=" ")," ",VLOOKUP($G524,'C10 Entry Sheet'!$A$16:$K$1015,5,FALSE))</f>
        <v xml:space="preserve"> </v>
      </c>
    </row>
    <row r="525" spans="1:14">
      <c r="A525" s="153" t="str">
        <f>IF('C10 Entry Sheet'!$BS540="N"," ","R")</f>
        <v xml:space="preserve"> </v>
      </c>
      <c r="B525" s="153" t="str">
        <f>IF('C10 Entry Sheet'!$BS540="N"," ","00000000")</f>
        <v xml:space="preserve"> </v>
      </c>
      <c r="C525" s="154" t="str">
        <f ca="1">IF('C10 Entry Sheet'!$BS540="N"," ",CELL("contents",'C10 Entry Sheet'!$AH$10))</f>
        <v xml:space="preserve"> </v>
      </c>
      <c r="D525" s="153" t="str">
        <f ca="1">IF('C10 Entry Sheet'!$BS540="N"," ","000"&amp;IF(LEN('C10 Entry Sheet'!$C$5)&lt;=6,"000",REPT("0",3-(LEN('C10 Entry Sheet'!$C$5)-6))&amp;LEFT(CELL("contents",'C10 Entry Sheet'!$C$5),LEN('C10 Entry Sheet'!$C$5)-6)))</f>
        <v xml:space="preserve"> </v>
      </c>
      <c r="E525" s="155" t="str">
        <f ca="1">IF('C10 Entry Sheet'!$BS540="N"," ",IF(LEN('C10 Entry Sheet'!$C$5)&lt;=6,CELL("contents",'C10 Entry Sheet'!$C$5),RIGHT(CELL("contents",'C10 Entry Sheet'!$C$5),6)))</f>
        <v xml:space="preserve"> </v>
      </c>
      <c r="F525" s="153" t="str">
        <f>IF('C10 Entry Sheet'!$BS540="N"," ","0")</f>
        <v xml:space="preserve"> </v>
      </c>
      <c r="G525" s="156" t="str">
        <f ca="1">IF('C10 Entry Sheet'!$BS540="N"," ",CELL("contents",'C10 Entry Sheet'!$A540))</f>
        <v xml:space="preserve"> </v>
      </c>
      <c r="H525" s="157" t="str">
        <f ca="1">IF(($G525=" ")," ",VLOOKUP($G525,'C10 Entry Sheet'!$A$16:$K$1015,2,FALSE))</f>
        <v xml:space="preserve"> </v>
      </c>
      <c r="I525" s="157" t="str">
        <f ca="1">IF(($G525=" ")," ",VLOOKUP($G525,'C10 Entry Sheet'!$A$16:$K$1015,3,FALSE))</f>
        <v xml:space="preserve"> </v>
      </c>
      <c r="J525" s="153" t="str">
        <f ca="1">IF('C10 Entry Sheet'!$BS540="N"," ",CELL("contents",'C10 Entry Sheet'!$A540))</f>
        <v xml:space="preserve"> </v>
      </c>
      <c r="K525" s="158" t="str">
        <f ca="1">IF(($G525=" ")," ",VLOOKUP($G525,'C10 Entry Sheet'!$A$16:$K$1015,8,FALSE))</f>
        <v xml:space="preserve"> </v>
      </c>
      <c r="L525" s="110" t="str">
        <f ca="1">IF(($G525=" ")," ",(VLOOKUP($G525,'C10 Entry Sheet'!$A$16:$K$1015,11,FALSE)*100))</f>
        <v xml:space="preserve"> </v>
      </c>
      <c r="M525" s="159" t="str">
        <f ca="1">IF(($G525=" ")," ",VLOOKUP($G525,'C10 Entry Sheet'!$A$16:$K$1015,6,FALSE))</f>
        <v xml:space="preserve"> </v>
      </c>
      <c r="N525" s="159" t="str">
        <f ca="1">IF(($G525=" ")," ",VLOOKUP($G525,'C10 Entry Sheet'!$A$16:$K$1015,5,FALSE))</f>
        <v xml:space="preserve"> </v>
      </c>
    </row>
    <row r="526" spans="1:14">
      <c r="A526" s="153" t="str">
        <f>IF('C10 Entry Sheet'!$BS541="N"," ","R")</f>
        <v xml:space="preserve"> </v>
      </c>
      <c r="B526" s="153" t="str">
        <f>IF('C10 Entry Sheet'!$BS541="N"," ","00000000")</f>
        <v xml:space="preserve"> </v>
      </c>
      <c r="C526" s="154" t="str">
        <f ca="1">IF('C10 Entry Sheet'!$BS541="N"," ",CELL("contents",'C10 Entry Sheet'!$AH$10))</f>
        <v xml:space="preserve"> </v>
      </c>
      <c r="D526" s="153" t="str">
        <f ca="1">IF('C10 Entry Sheet'!$BS541="N"," ","000"&amp;IF(LEN('C10 Entry Sheet'!$C$5)&lt;=6,"000",REPT("0",3-(LEN('C10 Entry Sheet'!$C$5)-6))&amp;LEFT(CELL("contents",'C10 Entry Sheet'!$C$5),LEN('C10 Entry Sheet'!$C$5)-6)))</f>
        <v xml:space="preserve"> </v>
      </c>
      <c r="E526" s="155" t="str">
        <f ca="1">IF('C10 Entry Sheet'!$BS541="N"," ",IF(LEN('C10 Entry Sheet'!$C$5)&lt;=6,CELL("contents",'C10 Entry Sheet'!$C$5),RIGHT(CELL("contents",'C10 Entry Sheet'!$C$5),6)))</f>
        <v xml:space="preserve"> </v>
      </c>
      <c r="F526" s="153" t="str">
        <f>IF('C10 Entry Sheet'!$BS541="N"," ","0")</f>
        <v xml:space="preserve"> </v>
      </c>
      <c r="G526" s="156" t="str">
        <f ca="1">IF('C10 Entry Sheet'!$BS541="N"," ",CELL("contents",'C10 Entry Sheet'!$A541))</f>
        <v xml:space="preserve"> </v>
      </c>
      <c r="H526" s="157" t="str">
        <f ca="1">IF(($G526=" ")," ",VLOOKUP($G526,'C10 Entry Sheet'!$A$16:$K$1015,2,FALSE))</f>
        <v xml:space="preserve"> </v>
      </c>
      <c r="I526" s="157" t="str">
        <f ca="1">IF(($G526=" ")," ",VLOOKUP($G526,'C10 Entry Sheet'!$A$16:$K$1015,3,FALSE))</f>
        <v xml:space="preserve"> </v>
      </c>
      <c r="J526" s="153" t="str">
        <f ca="1">IF('C10 Entry Sheet'!$BS541="N"," ",CELL("contents",'C10 Entry Sheet'!$A541))</f>
        <v xml:space="preserve"> </v>
      </c>
      <c r="K526" s="158" t="str">
        <f ca="1">IF(($G526=" ")," ",VLOOKUP($G526,'C10 Entry Sheet'!$A$16:$K$1015,8,FALSE))</f>
        <v xml:space="preserve"> </v>
      </c>
      <c r="L526" s="110" t="str">
        <f ca="1">IF(($G526=" ")," ",(VLOOKUP($G526,'C10 Entry Sheet'!$A$16:$K$1015,11,FALSE)*100))</f>
        <v xml:space="preserve"> </v>
      </c>
      <c r="M526" s="159" t="str">
        <f ca="1">IF(($G526=" ")," ",VLOOKUP($G526,'C10 Entry Sheet'!$A$16:$K$1015,6,FALSE))</f>
        <v xml:space="preserve"> </v>
      </c>
      <c r="N526" s="159" t="str">
        <f ca="1">IF(($G526=" ")," ",VLOOKUP($G526,'C10 Entry Sheet'!$A$16:$K$1015,5,FALSE))</f>
        <v xml:space="preserve"> </v>
      </c>
    </row>
    <row r="527" spans="1:14">
      <c r="A527" s="153" t="str">
        <f>IF('C10 Entry Sheet'!$BS542="N"," ","R")</f>
        <v xml:space="preserve"> </v>
      </c>
      <c r="B527" s="153" t="str">
        <f>IF('C10 Entry Sheet'!$BS542="N"," ","00000000")</f>
        <v xml:space="preserve"> </v>
      </c>
      <c r="C527" s="154" t="str">
        <f ca="1">IF('C10 Entry Sheet'!$BS542="N"," ",CELL("contents",'C10 Entry Sheet'!$AH$10))</f>
        <v xml:space="preserve"> </v>
      </c>
      <c r="D527" s="153" t="str">
        <f ca="1">IF('C10 Entry Sheet'!$BS542="N"," ","000"&amp;IF(LEN('C10 Entry Sheet'!$C$5)&lt;=6,"000",REPT("0",3-(LEN('C10 Entry Sheet'!$C$5)-6))&amp;LEFT(CELL("contents",'C10 Entry Sheet'!$C$5),LEN('C10 Entry Sheet'!$C$5)-6)))</f>
        <v xml:space="preserve"> </v>
      </c>
      <c r="E527" s="155" t="str">
        <f ca="1">IF('C10 Entry Sheet'!$BS542="N"," ",IF(LEN('C10 Entry Sheet'!$C$5)&lt;=6,CELL("contents",'C10 Entry Sheet'!$C$5),RIGHT(CELL("contents",'C10 Entry Sheet'!$C$5),6)))</f>
        <v xml:space="preserve"> </v>
      </c>
      <c r="F527" s="153" t="str">
        <f>IF('C10 Entry Sheet'!$BS542="N"," ","0")</f>
        <v xml:space="preserve"> </v>
      </c>
      <c r="G527" s="156" t="str">
        <f ca="1">IF('C10 Entry Sheet'!$BS542="N"," ",CELL("contents",'C10 Entry Sheet'!$A542))</f>
        <v xml:space="preserve"> </v>
      </c>
      <c r="H527" s="157" t="str">
        <f ca="1">IF(($G527=" ")," ",VLOOKUP($G527,'C10 Entry Sheet'!$A$16:$K$1015,2,FALSE))</f>
        <v xml:space="preserve"> </v>
      </c>
      <c r="I527" s="157" t="str">
        <f ca="1">IF(($G527=" ")," ",VLOOKUP($G527,'C10 Entry Sheet'!$A$16:$K$1015,3,FALSE))</f>
        <v xml:space="preserve"> </v>
      </c>
      <c r="J527" s="153" t="str">
        <f ca="1">IF('C10 Entry Sheet'!$BS542="N"," ",CELL("contents",'C10 Entry Sheet'!$A542))</f>
        <v xml:space="preserve"> </v>
      </c>
      <c r="K527" s="158" t="str">
        <f ca="1">IF(($G527=" ")," ",VLOOKUP($G527,'C10 Entry Sheet'!$A$16:$K$1015,8,FALSE))</f>
        <v xml:space="preserve"> </v>
      </c>
      <c r="L527" s="110" t="str">
        <f ca="1">IF(($G527=" ")," ",(VLOOKUP($G527,'C10 Entry Sheet'!$A$16:$K$1015,11,FALSE)*100))</f>
        <v xml:space="preserve"> </v>
      </c>
      <c r="M527" s="159" t="str">
        <f ca="1">IF(($G527=" ")," ",VLOOKUP($G527,'C10 Entry Sheet'!$A$16:$K$1015,6,FALSE))</f>
        <v xml:space="preserve"> </v>
      </c>
      <c r="N527" s="159" t="str">
        <f ca="1">IF(($G527=" ")," ",VLOOKUP($G527,'C10 Entry Sheet'!$A$16:$K$1015,5,FALSE))</f>
        <v xml:space="preserve"> </v>
      </c>
    </row>
    <row r="528" spans="1:14">
      <c r="A528" s="153" t="str">
        <f>IF('C10 Entry Sheet'!$BS543="N"," ","R")</f>
        <v xml:space="preserve"> </v>
      </c>
      <c r="B528" s="153" t="str">
        <f>IF('C10 Entry Sheet'!$BS543="N"," ","00000000")</f>
        <v xml:space="preserve"> </v>
      </c>
      <c r="C528" s="154" t="str">
        <f ca="1">IF('C10 Entry Sheet'!$BS543="N"," ",CELL("contents",'C10 Entry Sheet'!$AH$10))</f>
        <v xml:space="preserve"> </v>
      </c>
      <c r="D528" s="153" t="str">
        <f ca="1">IF('C10 Entry Sheet'!$BS543="N"," ","000"&amp;IF(LEN('C10 Entry Sheet'!$C$5)&lt;=6,"000",REPT("0",3-(LEN('C10 Entry Sheet'!$C$5)-6))&amp;LEFT(CELL("contents",'C10 Entry Sheet'!$C$5),LEN('C10 Entry Sheet'!$C$5)-6)))</f>
        <v xml:space="preserve"> </v>
      </c>
      <c r="E528" s="155" t="str">
        <f ca="1">IF('C10 Entry Sheet'!$BS543="N"," ",IF(LEN('C10 Entry Sheet'!$C$5)&lt;=6,CELL("contents",'C10 Entry Sheet'!$C$5),RIGHT(CELL("contents",'C10 Entry Sheet'!$C$5),6)))</f>
        <v xml:space="preserve"> </v>
      </c>
      <c r="F528" s="153" t="str">
        <f>IF('C10 Entry Sheet'!$BS543="N"," ","0")</f>
        <v xml:space="preserve"> </v>
      </c>
      <c r="G528" s="156" t="str">
        <f ca="1">IF('C10 Entry Sheet'!$BS543="N"," ",CELL("contents",'C10 Entry Sheet'!$A543))</f>
        <v xml:space="preserve"> </v>
      </c>
      <c r="H528" s="157" t="str">
        <f ca="1">IF(($G528=" ")," ",VLOOKUP($G528,'C10 Entry Sheet'!$A$16:$K$1015,2,FALSE))</f>
        <v xml:space="preserve"> </v>
      </c>
      <c r="I528" s="157" t="str">
        <f ca="1">IF(($G528=" ")," ",VLOOKUP($G528,'C10 Entry Sheet'!$A$16:$K$1015,3,FALSE))</f>
        <v xml:space="preserve"> </v>
      </c>
      <c r="J528" s="153" t="str">
        <f ca="1">IF('C10 Entry Sheet'!$BS543="N"," ",CELL("contents",'C10 Entry Sheet'!$A543))</f>
        <v xml:space="preserve"> </v>
      </c>
      <c r="K528" s="158" t="str">
        <f ca="1">IF(($G528=" ")," ",VLOOKUP($G528,'C10 Entry Sheet'!$A$16:$K$1015,8,FALSE))</f>
        <v xml:space="preserve"> </v>
      </c>
      <c r="L528" s="110" t="str">
        <f ca="1">IF(($G528=" ")," ",(VLOOKUP($G528,'C10 Entry Sheet'!$A$16:$K$1015,11,FALSE)*100))</f>
        <v xml:space="preserve"> </v>
      </c>
      <c r="M528" s="159" t="str">
        <f ca="1">IF(($G528=" ")," ",VLOOKUP($G528,'C10 Entry Sheet'!$A$16:$K$1015,6,FALSE))</f>
        <v xml:space="preserve"> </v>
      </c>
      <c r="N528" s="159" t="str">
        <f ca="1">IF(($G528=" ")," ",VLOOKUP($G528,'C10 Entry Sheet'!$A$16:$K$1015,5,FALSE))</f>
        <v xml:space="preserve"> </v>
      </c>
    </row>
    <row r="529" spans="1:14">
      <c r="A529" s="153" t="str">
        <f>IF('C10 Entry Sheet'!$BS544="N"," ","R")</f>
        <v xml:space="preserve"> </v>
      </c>
      <c r="B529" s="153" t="str">
        <f>IF('C10 Entry Sheet'!$BS544="N"," ","00000000")</f>
        <v xml:space="preserve"> </v>
      </c>
      <c r="C529" s="154" t="str">
        <f ca="1">IF('C10 Entry Sheet'!$BS544="N"," ",CELL("contents",'C10 Entry Sheet'!$AH$10))</f>
        <v xml:space="preserve"> </v>
      </c>
      <c r="D529" s="153" t="str">
        <f ca="1">IF('C10 Entry Sheet'!$BS544="N"," ","000"&amp;IF(LEN('C10 Entry Sheet'!$C$5)&lt;=6,"000",REPT("0",3-(LEN('C10 Entry Sheet'!$C$5)-6))&amp;LEFT(CELL("contents",'C10 Entry Sheet'!$C$5),LEN('C10 Entry Sheet'!$C$5)-6)))</f>
        <v xml:space="preserve"> </v>
      </c>
      <c r="E529" s="155" t="str">
        <f ca="1">IF('C10 Entry Sheet'!$BS544="N"," ",IF(LEN('C10 Entry Sheet'!$C$5)&lt;=6,CELL("contents",'C10 Entry Sheet'!$C$5),RIGHT(CELL("contents",'C10 Entry Sheet'!$C$5),6)))</f>
        <v xml:space="preserve"> </v>
      </c>
      <c r="F529" s="153" t="str">
        <f>IF('C10 Entry Sheet'!$BS544="N"," ","0")</f>
        <v xml:space="preserve"> </v>
      </c>
      <c r="G529" s="156" t="str">
        <f ca="1">IF('C10 Entry Sheet'!$BS544="N"," ",CELL("contents",'C10 Entry Sheet'!$A544))</f>
        <v xml:space="preserve"> </v>
      </c>
      <c r="H529" s="157" t="str">
        <f ca="1">IF(($G529=" ")," ",VLOOKUP($G529,'C10 Entry Sheet'!$A$16:$K$1015,2,FALSE))</f>
        <v xml:space="preserve"> </v>
      </c>
      <c r="I529" s="157" t="str">
        <f ca="1">IF(($G529=" ")," ",VLOOKUP($G529,'C10 Entry Sheet'!$A$16:$K$1015,3,FALSE))</f>
        <v xml:space="preserve"> </v>
      </c>
      <c r="J529" s="153" t="str">
        <f ca="1">IF('C10 Entry Sheet'!$BS544="N"," ",CELL("contents",'C10 Entry Sheet'!$A544))</f>
        <v xml:space="preserve"> </v>
      </c>
      <c r="K529" s="158" t="str">
        <f ca="1">IF(($G529=" ")," ",VLOOKUP($G529,'C10 Entry Sheet'!$A$16:$K$1015,8,FALSE))</f>
        <v xml:space="preserve"> </v>
      </c>
      <c r="L529" s="110" t="str">
        <f ca="1">IF(($G529=" ")," ",(VLOOKUP($G529,'C10 Entry Sheet'!$A$16:$K$1015,11,FALSE)*100))</f>
        <v xml:space="preserve"> </v>
      </c>
      <c r="M529" s="159" t="str">
        <f ca="1">IF(($G529=" ")," ",VLOOKUP($G529,'C10 Entry Sheet'!$A$16:$K$1015,6,FALSE))</f>
        <v xml:space="preserve"> </v>
      </c>
      <c r="N529" s="159" t="str">
        <f ca="1">IF(($G529=" ")," ",VLOOKUP($G529,'C10 Entry Sheet'!$A$16:$K$1015,5,FALSE))</f>
        <v xml:space="preserve"> </v>
      </c>
    </row>
    <row r="530" spans="1:14">
      <c r="A530" s="153" t="str">
        <f>IF('C10 Entry Sheet'!$BS545="N"," ","R")</f>
        <v xml:space="preserve"> </v>
      </c>
      <c r="B530" s="153" t="str">
        <f>IF('C10 Entry Sheet'!$BS545="N"," ","00000000")</f>
        <v xml:space="preserve"> </v>
      </c>
      <c r="C530" s="154" t="str">
        <f ca="1">IF('C10 Entry Sheet'!$BS545="N"," ",CELL("contents",'C10 Entry Sheet'!$AH$10))</f>
        <v xml:space="preserve"> </v>
      </c>
      <c r="D530" s="153" t="str">
        <f ca="1">IF('C10 Entry Sheet'!$BS545="N"," ","000"&amp;IF(LEN('C10 Entry Sheet'!$C$5)&lt;=6,"000",REPT("0",3-(LEN('C10 Entry Sheet'!$C$5)-6))&amp;LEFT(CELL("contents",'C10 Entry Sheet'!$C$5),LEN('C10 Entry Sheet'!$C$5)-6)))</f>
        <v xml:space="preserve"> </v>
      </c>
      <c r="E530" s="155" t="str">
        <f ca="1">IF('C10 Entry Sheet'!$BS545="N"," ",IF(LEN('C10 Entry Sheet'!$C$5)&lt;=6,CELL("contents",'C10 Entry Sheet'!$C$5),RIGHT(CELL("contents",'C10 Entry Sheet'!$C$5),6)))</f>
        <v xml:space="preserve"> </v>
      </c>
      <c r="F530" s="153" t="str">
        <f>IF('C10 Entry Sheet'!$BS545="N"," ","0")</f>
        <v xml:space="preserve"> </v>
      </c>
      <c r="G530" s="156" t="str">
        <f ca="1">IF('C10 Entry Sheet'!$BS545="N"," ",CELL("contents",'C10 Entry Sheet'!$A545))</f>
        <v xml:space="preserve"> </v>
      </c>
      <c r="H530" s="157" t="str">
        <f ca="1">IF(($G530=" ")," ",VLOOKUP($G530,'C10 Entry Sheet'!$A$16:$K$1015,2,FALSE))</f>
        <v xml:space="preserve"> </v>
      </c>
      <c r="I530" s="157" t="str">
        <f ca="1">IF(($G530=" ")," ",VLOOKUP($G530,'C10 Entry Sheet'!$A$16:$K$1015,3,FALSE))</f>
        <v xml:space="preserve"> </v>
      </c>
      <c r="J530" s="153" t="str">
        <f ca="1">IF('C10 Entry Sheet'!$BS545="N"," ",CELL("contents",'C10 Entry Sheet'!$A545))</f>
        <v xml:space="preserve"> </v>
      </c>
      <c r="K530" s="158" t="str">
        <f ca="1">IF(($G530=" ")," ",VLOOKUP($G530,'C10 Entry Sheet'!$A$16:$K$1015,8,FALSE))</f>
        <v xml:space="preserve"> </v>
      </c>
      <c r="L530" s="110" t="str">
        <f ca="1">IF(($G530=" ")," ",(VLOOKUP($G530,'C10 Entry Sheet'!$A$16:$K$1015,11,FALSE)*100))</f>
        <v xml:space="preserve"> </v>
      </c>
      <c r="M530" s="159" t="str">
        <f ca="1">IF(($G530=" ")," ",VLOOKUP($G530,'C10 Entry Sheet'!$A$16:$K$1015,6,FALSE))</f>
        <v xml:space="preserve"> </v>
      </c>
      <c r="N530" s="159" t="str">
        <f ca="1">IF(($G530=" ")," ",VLOOKUP($G530,'C10 Entry Sheet'!$A$16:$K$1015,5,FALSE))</f>
        <v xml:space="preserve"> </v>
      </c>
    </row>
    <row r="531" spans="1:14">
      <c r="A531" s="153" t="str">
        <f>IF('C10 Entry Sheet'!$BS546="N"," ","R")</f>
        <v xml:space="preserve"> </v>
      </c>
      <c r="B531" s="153" t="str">
        <f>IF('C10 Entry Sheet'!$BS546="N"," ","00000000")</f>
        <v xml:space="preserve"> </v>
      </c>
      <c r="C531" s="154" t="str">
        <f ca="1">IF('C10 Entry Sheet'!$BS546="N"," ",CELL("contents",'C10 Entry Sheet'!$AH$10))</f>
        <v xml:space="preserve"> </v>
      </c>
      <c r="D531" s="153" t="str">
        <f ca="1">IF('C10 Entry Sheet'!$BS546="N"," ","000"&amp;IF(LEN('C10 Entry Sheet'!$C$5)&lt;=6,"000",REPT("0",3-(LEN('C10 Entry Sheet'!$C$5)-6))&amp;LEFT(CELL("contents",'C10 Entry Sheet'!$C$5),LEN('C10 Entry Sheet'!$C$5)-6)))</f>
        <v xml:space="preserve"> </v>
      </c>
      <c r="E531" s="155" t="str">
        <f ca="1">IF('C10 Entry Sheet'!$BS546="N"," ",IF(LEN('C10 Entry Sheet'!$C$5)&lt;=6,CELL("contents",'C10 Entry Sheet'!$C$5),RIGHT(CELL("contents",'C10 Entry Sheet'!$C$5),6)))</f>
        <v xml:space="preserve"> </v>
      </c>
      <c r="F531" s="153" t="str">
        <f>IF('C10 Entry Sheet'!$BS546="N"," ","0")</f>
        <v xml:space="preserve"> </v>
      </c>
      <c r="G531" s="156" t="str">
        <f ca="1">IF('C10 Entry Sheet'!$BS546="N"," ",CELL("contents",'C10 Entry Sheet'!$A546))</f>
        <v xml:space="preserve"> </v>
      </c>
      <c r="H531" s="157" t="str">
        <f ca="1">IF(($G531=" ")," ",VLOOKUP($G531,'C10 Entry Sheet'!$A$16:$K$1015,2,FALSE))</f>
        <v xml:space="preserve"> </v>
      </c>
      <c r="I531" s="157" t="str">
        <f ca="1">IF(($G531=" ")," ",VLOOKUP($G531,'C10 Entry Sheet'!$A$16:$K$1015,3,FALSE))</f>
        <v xml:space="preserve"> </v>
      </c>
      <c r="J531" s="153" t="str">
        <f ca="1">IF('C10 Entry Sheet'!$BS546="N"," ",CELL("contents",'C10 Entry Sheet'!$A546))</f>
        <v xml:space="preserve"> </v>
      </c>
      <c r="K531" s="158" t="str">
        <f ca="1">IF(($G531=" ")," ",VLOOKUP($G531,'C10 Entry Sheet'!$A$16:$K$1015,8,FALSE))</f>
        <v xml:space="preserve"> </v>
      </c>
      <c r="L531" s="110" t="str">
        <f ca="1">IF(($G531=" ")," ",(VLOOKUP($G531,'C10 Entry Sheet'!$A$16:$K$1015,11,FALSE)*100))</f>
        <v xml:space="preserve"> </v>
      </c>
      <c r="M531" s="159" t="str">
        <f ca="1">IF(($G531=" ")," ",VLOOKUP($G531,'C10 Entry Sheet'!$A$16:$K$1015,6,FALSE))</f>
        <v xml:space="preserve"> </v>
      </c>
      <c r="N531" s="159" t="str">
        <f ca="1">IF(($G531=" ")," ",VLOOKUP($G531,'C10 Entry Sheet'!$A$16:$K$1015,5,FALSE))</f>
        <v xml:space="preserve"> </v>
      </c>
    </row>
    <row r="532" spans="1:14">
      <c r="A532" s="153" t="str">
        <f>IF('C10 Entry Sheet'!$BS547="N"," ","R")</f>
        <v xml:space="preserve"> </v>
      </c>
      <c r="B532" s="153" t="str">
        <f>IF('C10 Entry Sheet'!$BS547="N"," ","00000000")</f>
        <v xml:space="preserve"> </v>
      </c>
      <c r="C532" s="154" t="str">
        <f ca="1">IF('C10 Entry Sheet'!$BS547="N"," ",CELL("contents",'C10 Entry Sheet'!$AH$10))</f>
        <v xml:space="preserve"> </v>
      </c>
      <c r="D532" s="153" t="str">
        <f ca="1">IF('C10 Entry Sheet'!$BS547="N"," ","000"&amp;IF(LEN('C10 Entry Sheet'!$C$5)&lt;=6,"000",REPT("0",3-(LEN('C10 Entry Sheet'!$C$5)-6))&amp;LEFT(CELL("contents",'C10 Entry Sheet'!$C$5),LEN('C10 Entry Sheet'!$C$5)-6)))</f>
        <v xml:space="preserve"> </v>
      </c>
      <c r="E532" s="155" t="str">
        <f ca="1">IF('C10 Entry Sheet'!$BS547="N"," ",IF(LEN('C10 Entry Sheet'!$C$5)&lt;=6,CELL("contents",'C10 Entry Sheet'!$C$5),RIGHT(CELL("contents",'C10 Entry Sheet'!$C$5),6)))</f>
        <v xml:space="preserve"> </v>
      </c>
      <c r="F532" s="153" t="str">
        <f>IF('C10 Entry Sheet'!$BS547="N"," ","0")</f>
        <v xml:space="preserve"> </v>
      </c>
      <c r="G532" s="156" t="str">
        <f ca="1">IF('C10 Entry Sheet'!$BS547="N"," ",CELL("contents",'C10 Entry Sheet'!$A547))</f>
        <v xml:space="preserve"> </v>
      </c>
      <c r="H532" s="157" t="str">
        <f ca="1">IF(($G532=" ")," ",VLOOKUP($G532,'C10 Entry Sheet'!$A$16:$K$1015,2,FALSE))</f>
        <v xml:space="preserve"> </v>
      </c>
      <c r="I532" s="157" t="str">
        <f ca="1">IF(($G532=" ")," ",VLOOKUP($G532,'C10 Entry Sheet'!$A$16:$K$1015,3,FALSE))</f>
        <v xml:space="preserve"> </v>
      </c>
      <c r="J532" s="153" t="str">
        <f ca="1">IF('C10 Entry Sheet'!$BS547="N"," ",CELL("contents",'C10 Entry Sheet'!$A547))</f>
        <v xml:space="preserve"> </v>
      </c>
      <c r="K532" s="158" t="str">
        <f ca="1">IF(($G532=" ")," ",VLOOKUP($G532,'C10 Entry Sheet'!$A$16:$K$1015,8,FALSE))</f>
        <v xml:space="preserve"> </v>
      </c>
      <c r="L532" s="110" t="str">
        <f ca="1">IF(($G532=" ")," ",(VLOOKUP($G532,'C10 Entry Sheet'!$A$16:$K$1015,11,FALSE)*100))</f>
        <v xml:space="preserve"> </v>
      </c>
      <c r="M532" s="159" t="str">
        <f ca="1">IF(($G532=" ")," ",VLOOKUP($G532,'C10 Entry Sheet'!$A$16:$K$1015,6,FALSE))</f>
        <v xml:space="preserve"> </v>
      </c>
      <c r="N532" s="159" t="str">
        <f ca="1">IF(($G532=" ")," ",VLOOKUP($G532,'C10 Entry Sheet'!$A$16:$K$1015,5,FALSE))</f>
        <v xml:space="preserve"> </v>
      </c>
    </row>
    <row r="533" spans="1:14">
      <c r="A533" s="153" t="str">
        <f>IF('C10 Entry Sheet'!$BS548="N"," ","R")</f>
        <v xml:space="preserve"> </v>
      </c>
      <c r="B533" s="153" t="str">
        <f>IF('C10 Entry Sheet'!$BS548="N"," ","00000000")</f>
        <v xml:space="preserve"> </v>
      </c>
      <c r="C533" s="154" t="str">
        <f ca="1">IF('C10 Entry Sheet'!$BS548="N"," ",CELL("contents",'C10 Entry Sheet'!$AH$10))</f>
        <v xml:space="preserve"> </v>
      </c>
      <c r="D533" s="153" t="str">
        <f ca="1">IF('C10 Entry Sheet'!$BS548="N"," ","000"&amp;IF(LEN('C10 Entry Sheet'!$C$5)&lt;=6,"000",REPT("0",3-(LEN('C10 Entry Sheet'!$C$5)-6))&amp;LEFT(CELL("contents",'C10 Entry Sheet'!$C$5),LEN('C10 Entry Sheet'!$C$5)-6)))</f>
        <v xml:space="preserve"> </v>
      </c>
      <c r="E533" s="155" t="str">
        <f ca="1">IF('C10 Entry Sheet'!$BS548="N"," ",IF(LEN('C10 Entry Sheet'!$C$5)&lt;=6,CELL("contents",'C10 Entry Sheet'!$C$5),RIGHT(CELL("contents",'C10 Entry Sheet'!$C$5),6)))</f>
        <v xml:space="preserve"> </v>
      </c>
      <c r="F533" s="153" t="str">
        <f>IF('C10 Entry Sheet'!$BS548="N"," ","0")</f>
        <v xml:space="preserve"> </v>
      </c>
      <c r="G533" s="156" t="str">
        <f ca="1">IF('C10 Entry Sheet'!$BS548="N"," ",CELL("contents",'C10 Entry Sheet'!$A548))</f>
        <v xml:space="preserve"> </v>
      </c>
      <c r="H533" s="157" t="str">
        <f ca="1">IF(($G533=" ")," ",VLOOKUP($G533,'C10 Entry Sheet'!$A$16:$K$1015,2,FALSE))</f>
        <v xml:space="preserve"> </v>
      </c>
      <c r="I533" s="157" t="str">
        <f ca="1">IF(($G533=" ")," ",VLOOKUP($G533,'C10 Entry Sheet'!$A$16:$K$1015,3,FALSE))</f>
        <v xml:space="preserve"> </v>
      </c>
      <c r="J533" s="153" t="str">
        <f ca="1">IF('C10 Entry Sheet'!$BS548="N"," ",CELL("contents",'C10 Entry Sheet'!$A548))</f>
        <v xml:space="preserve"> </v>
      </c>
      <c r="K533" s="158" t="str">
        <f ca="1">IF(($G533=" ")," ",VLOOKUP($G533,'C10 Entry Sheet'!$A$16:$K$1015,8,FALSE))</f>
        <v xml:space="preserve"> </v>
      </c>
      <c r="L533" s="110" t="str">
        <f ca="1">IF(($G533=" ")," ",(VLOOKUP($G533,'C10 Entry Sheet'!$A$16:$K$1015,11,FALSE)*100))</f>
        <v xml:space="preserve"> </v>
      </c>
      <c r="M533" s="159" t="str">
        <f ca="1">IF(($G533=" ")," ",VLOOKUP($G533,'C10 Entry Sheet'!$A$16:$K$1015,6,FALSE))</f>
        <v xml:space="preserve"> </v>
      </c>
      <c r="N533" s="159" t="str">
        <f ca="1">IF(($G533=" ")," ",VLOOKUP($G533,'C10 Entry Sheet'!$A$16:$K$1015,5,FALSE))</f>
        <v xml:space="preserve"> </v>
      </c>
    </row>
    <row r="534" spans="1:14">
      <c r="A534" s="153" t="str">
        <f>IF('C10 Entry Sheet'!$BS549="N"," ","R")</f>
        <v xml:space="preserve"> </v>
      </c>
      <c r="B534" s="153" t="str">
        <f>IF('C10 Entry Sheet'!$BS549="N"," ","00000000")</f>
        <v xml:space="preserve"> </v>
      </c>
      <c r="C534" s="154" t="str">
        <f ca="1">IF('C10 Entry Sheet'!$BS549="N"," ",CELL("contents",'C10 Entry Sheet'!$AH$10))</f>
        <v xml:space="preserve"> </v>
      </c>
      <c r="D534" s="153" t="str">
        <f ca="1">IF('C10 Entry Sheet'!$BS549="N"," ","000"&amp;IF(LEN('C10 Entry Sheet'!$C$5)&lt;=6,"000",REPT("0",3-(LEN('C10 Entry Sheet'!$C$5)-6))&amp;LEFT(CELL("contents",'C10 Entry Sheet'!$C$5),LEN('C10 Entry Sheet'!$C$5)-6)))</f>
        <v xml:space="preserve"> </v>
      </c>
      <c r="E534" s="155" t="str">
        <f ca="1">IF('C10 Entry Sheet'!$BS549="N"," ",IF(LEN('C10 Entry Sheet'!$C$5)&lt;=6,CELL("contents",'C10 Entry Sheet'!$C$5),RIGHT(CELL("contents",'C10 Entry Sheet'!$C$5),6)))</f>
        <v xml:space="preserve"> </v>
      </c>
      <c r="F534" s="153" t="str">
        <f>IF('C10 Entry Sheet'!$BS549="N"," ","0")</f>
        <v xml:space="preserve"> </v>
      </c>
      <c r="G534" s="156" t="str">
        <f ca="1">IF('C10 Entry Sheet'!$BS549="N"," ",CELL("contents",'C10 Entry Sheet'!$A549))</f>
        <v xml:space="preserve"> </v>
      </c>
      <c r="H534" s="157" t="str">
        <f ca="1">IF(($G534=" ")," ",VLOOKUP($G534,'C10 Entry Sheet'!$A$16:$K$1015,2,FALSE))</f>
        <v xml:space="preserve"> </v>
      </c>
      <c r="I534" s="157" t="str">
        <f ca="1">IF(($G534=" ")," ",VLOOKUP($G534,'C10 Entry Sheet'!$A$16:$K$1015,3,FALSE))</f>
        <v xml:space="preserve"> </v>
      </c>
      <c r="J534" s="153" t="str">
        <f ca="1">IF('C10 Entry Sheet'!$BS549="N"," ",CELL("contents",'C10 Entry Sheet'!$A549))</f>
        <v xml:space="preserve"> </v>
      </c>
      <c r="K534" s="158" t="str">
        <f ca="1">IF(($G534=" ")," ",VLOOKUP($G534,'C10 Entry Sheet'!$A$16:$K$1015,8,FALSE))</f>
        <v xml:space="preserve"> </v>
      </c>
      <c r="L534" s="110" t="str">
        <f ca="1">IF(($G534=" ")," ",(VLOOKUP($G534,'C10 Entry Sheet'!$A$16:$K$1015,11,FALSE)*100))</f>
        <v xml:space="preserve"> </v>
      </c>
      <c r="M534" s="159" t="str">
        <f ca="1">IF(($G534=" ")," ",VLOOKUP($G534,'C10 Entry Sheet'!$A$16:$K$1015,6,FALSE))</f>
        <v xml:space="preserve"> </v>
      </c>
      <c r="N534" s="159" t="str">
        <f ca="1">IF(($G534=" ")," ",VLOOKUP($G534,'C10 Entry Sheet'!$A$16:$K$1015,5,FALSE))</f>
        <v xml:space="preserve"> </v>
      </c>
    </row>
    <row r="535" spans="1:14">
      <c r="A535" s="153" t="str">
        <f>IF('C10 Entry Sheet'!$BS550="N"," ","R")</f>
        <v xml:space="preserve"> </v>
      </c>
      <c r="B535" s="153" t="str">
        <f>IF('C10 Entry Sheet'!$BS550="N"," ","00000000")</f>
        <v xml:space="preserve"> </v>
      </c>
      <c r="C535" s="154" t="str">
        <f ca="1">IF('C10 Entry Sheet'!$BS550="N"," ",CELL("contents",'C10 Entry Sheet'!$AH$10))</f>
        <v xml:space="preserve"> </v>
      </c>
      <c r="D535" s="153" t="str">
        <f ca="1">IF('C10 Entry Sheet'!$BS550="N"," ","000"&amp;IF(LEN('C10 Entry Sheet'!$C$5)&lt;=6,"000",REPT("0",3-(LEN('C10 Entry Sheet'!$C$5)-6))&amp;LEFT(CELL("contents",'C10 Entry Sheet'!$C$5),LEN('C10 Entry Sheet'!$C$5)-6)))</f>
        <v xml:space="preserve"> </v>
      </c>
      <c r="E535" s="155" t="str">
        <f ca="1">IF('C10 Entry Sheet'!$BS550="N"," ",IF(LEN('C10 Entry Sheet'!$C$5)&lt;=6,CELL("contents",'C10 Entry Sheet'!$C$5),RIGHT(CELL("contents",'C10 Entry Sheet'!$C$5),6)))</f>
        <v xml:space="preserve"> </v>
      </c>
      <c r="F535" s="153" t="str">
        <f>IF('C10 Entry Sheet'!$BS550="N"," ","0")</f>
        <v xml:space="preserve"> </v>
      </c>
      <c r="G535" s="156" t="str">
        <f ca="1">IF('C10 Entry Sheet'!$BS550="N"," ",CELL("contents",'C10 Entry Sheet'!$A550))</f>
        <v xml:space="preserve"> </v>
      </c>
      <c r="H535" s="157" t="str">
        <f ca="1">IF(($G535=" ")," ",VLOOKUP($G535,'C10 Entry Sheet'!$A$16:$K$1015,2,FALSE))</f>
        <v xml:space="preserve"> </v>
      </c>
      <c r="I535" s="157" t="str">
        <f ca="1">IF(($G535=" ")," ",VLOOKUP($G535,'C10 Entry Sheet'!$A$16:$K$1015,3,FALSE))</f>
        <v xml:space="preserve"> </v>
      </c>
      <c r="J535" s="153" t="str">
        <f ca="1">IF('C10 Entry Sheet'!$BS550="N"," ",CELL("contents",'C10 Entry Sheet'!$A550))</f>
        <v xml:space="preserve"> </v>
      </c>
      <c r="K535" s="158" t="str">
        <f ca="1">IF(($G535=" ")," ",VLOOKUP($G535,'C10 Entry Sheet'!$A$16:$K$1015,8,FALSE))</f>
        <v xml:space="preserve"> </v>
      </c>
      <c r="L535" s="110" t="str">
        <f ca="1">IF(($G535=" ")," ",(VLOOKUP($G535,'C10 Entry Sheet'!$A$16:$K$1015,11,FALSE)*100))</f>
        <v xml:space="preserve"> </v>
      </c>
      <c r="M535" s="159" t="str">
        <f ca="1">IF(($G535=" ")," ",VLOOKUP($G535,'C10 Entry Sheet'!$A$16:$K$1015,6,FALSE))</f>
        <v xml:space="preserve"> </v>
      </c>
      <c r="N535" s="159" t="str">
        <f ca="1">IF(($G535=" ")," ",VLOOKUP($G535,'C10 Entry Sheet'!$A$16:$K$1015,5,FALSE))</f>
        <v xml:space="preserve"> </v>
      </c>
    </row>
    <row r="536" spans="1:14">
      <c r="A536" s="153" t="str">
        <f>IF('C10 Entry Sheet'!$BS551="N"," ","R")</f>
        <v xml:space="preserve"> </v>
      </c>
      <c r="B536" s="153" t="str">
        <f>IF('C10 Entry Sheet'!$BS551="N"," ","00000000")</f>
        <v xml:space="preserve"> </v>
      </c>
      <c r="C536" s="154" t="str">
        <f ca="1">IF('C10 Entry Sheet'!$BS551="N"," ",CELL("contents",'C10 Entry Sheet'!$AH$10))</f>
        <v xml:space="preserve"> </v>
      </c>
      <c r="D536" s="153" t="str">
        <f ca="1">IF('C10 Entry Sheet'!$BS551="N"," ","000"&amp;IF(LEN('C10 Entry Sheet'!$C$5)&lt;=6,"000",REPT("0",3-(LEN('C10 Entry Sheet'!$C$5)-6))&amp;LEFT(CELL("contents",'C10 Entry Sheet'!$C$5),LEN('C10 Entry Sheet'!$C$5)-6)))</f>
        <v xml:space="preserve"> </v>
      </c>
      <c r="E536" s="155" t="str">
        <f ca="1">IF('C10 Entry Sheet'!$BS551="N"," ",IF(LEN('C10 Entry Sheet'!$C$5)&lt;=6,CELL("contents",'C10 Entry Sheet'!$C$5),RIGHT(CELL("contents",'C10 Entry Sheet'!$C$5),6)))</f>
        <v xml:space="preserve"> </v>
      </c>
      <c r="F536" s="153" t="str">
        <f>IF('C10 Entry Sheet'!$BS551="N"," ","0")</f>
        <v xml:space="preserve"> </v>
      </c>
      <c r="G536" s="156" t="str">
        <f ca="1">IF('C10 Entry Sheet'!$BS551="N"," ",CELL("contents",'C10 Entry Sheet'!$A551))</f>
        <v xml:space="preserve"> </v>
      </c>
      <c r="H536" s="157" t="str">
        <f ca="1">IF(($G536=" ")," ",VLOOKUP($G536,'C10 Entry Sheet'!$A$16:$K$1015,2,FALSE))</f>
        <v xml:space="preserve"> </v>
      </c>
      <c r="I536" s="157" t="str">
        <f ca="1">IF(($G536=" ")," ",VLOOKUP($G536,'C10 Entry Sheet'!$A$16:$K$1015,3,FALSE))</f>
        <v xml:space="preserve"> </v>
      </c>
      <c r="J536" s="153" t="str">
        <f ca="1">IF('C10 Entry Sheet'!$BS551="N"," ",CELL("contents",'C10 Entry Sheet'!$A551))</f>
        <v xml:space="preserve"> </v>
      </c>
      <c r="K536" s="158" t="str">
        <f ca="1">IF(($G536=" ")," ",VLOOKUP($G536,'C10 Entry Sheet'!$A$16:$K$1015,8,FALSE))</f>
        <v xml:space="preserve"> </v>
      </c>
      <c r="L536" s="110" t="str">
        <f ca="1">IF(($G536=" ")," ",(VLOOKUP($G536,'C10 Entry Sheet'!$A$16:$K$1015,11,FALSE)*100))</f>
        <v xml:space="preserve"> </v>
      </c>
      <c r="M536" s="159" t="str">
        <f ca="1">IF(($G536=" ")," ",VLOOKUP($G536,'C10 Entry Sheet'!$A$16:$K$1015,6,FALSE))</f>
        <v xml:space="preserve"> </v>
      </c>
      <c r="N536" s="159" t="str">
        <f ca="1">IF(($G536=" ")," ",VLOOKUP($G536,'C10 Entry Sheet'!$A$16:$K$1015,5,FALSE))</f>
        <v xml:space="preserve"> </v>
      </c>
    </row>
    <row r="537" spans="1:14">
      <c r="A537" s="153" t="str">
        <f>IF('C10 Entry Sheet'!$BS552="N"," ","R")</f>
        <v xml:space="preserve"> </v>
      </c>
      <c r="B537" s="153" t="str">
        <f>IF('C10 Entry Sheet'!$BS552="N"," ","00000000")</f>
        <v xml:space="preserve"> </v>
      </c>
      <c r="C537" s="154" t="str">
        <f ca="1">IF('C10 Entry Sheet'!$BS552="N"," ",CELL("contents",'C10 Entry Sheet'!$AH$10))</f>
        <v xml:space="preserve"> </v>
      </c>
      <c r="D537" s="153" t="str">
        <f ca="1">IF('C10 Entry Sheet'!$BS552="N"," ","000"&amp;IF(LEN('C10 Entry Sheet'!$C$5)&lt;=6,"000",REPT("0",3-(LEN('C10 Entry Sheet'!$C$5)-6))&amp;LEFT(CELL("contents",'C10 Entry Sheet'!$C$5),LEN('C10 Entry Sheet'!$C$5)-6)))</f>
        <v xml:space="preserve"> </v>
      </c>
      <c r="E537" s="155" t="str">
        <f ca="1">IF('C10 Entry Sheet'!$BS552="N"," ",IF(LEN('C10 Entry Sheet'!$C$5)&lt;=6,CELL("contents",'C10 Entry Sheet'!$C$5),RIGHT(CELL("contents",'C10 Entry Sheet'!$C$5),6)))</f>
        <v xml:space="preserve"> </v>
      </c>
      <c r="F537" s="153" t="str">
        <f>IF('C10 Entry Sheet'!$BS552="N"," ","0")</f>
        <v xml:space="preserve"> </v>
      </c>
      <c r="G537" s="156" t="str">
        <f ca="1">IF('C10 Entry Sheet'!$BS552="N"," ",CELL("contents",'C10 Entry Sheet'!$A552))</f>
        <v xml:space="preserve"> </v>
      </c>
      <c r="H537" s="157" t="str">
        <f ca="1">IF(($G537=" ")," ",VLOOKUP($G537,'C10 Entry Sheet'!$A$16:$K$1015,2,FALSE))</f>
        <v xml:space="preserve"> </v>
      </c>
      <c r="I537" s="157" t="str">
        <f ca="1">IF(($G537=" ")," ",VLOOKUP($G537,'C10 Entry Sheet'!$A$16:$K$1015,3,FALSE))</f>
        <v xml:space="preserve"> </v>
      </c>
      <c r="J537" s="153" t="str">
        <f ca="1">IF('C10 Entry Sheet'!$BS552="N"," ",CELL("contents",'C10 Entry Sheet'!$A552))</f>
        <v xml:space="preserve"> </v>
      </c>
      <c r="K537" s="158" t="str">
        <f ca="1">IF(($G537=" ")," ",VLOOKUP($G537,'C10 Entry Sheet'!$A$16:$K$1015,8,FALSE))</f>
        <v xml:space="preserve"> </v>
      </c>
      <c r="L537" s="110" t="str">
        <f ca="1">IF(($G537=" ")," ",(VLOOKUP($G537,'C10 Entry Sheet'!$A$16:$K$1015,11,FALSE)*100))</f>
        <v xml:space="preserve"> </v>
      </c>
      <c r="M537" s="159" t="str">
        <f ca="1">IF(($G537=" ")," ",VLOOKUP($G537,'C10 Entry Sheet'!$A$16:$K$1015,6,FALSE))</f>
        <v xml:space="preserve"> </v>
      </c>
      <c r="N537" s="159" t="str">
        <f ca="1">IF(($G537=" ")," ",VLOOKUP($G537,'C10 Entry Sheet'!$A$16:$K$1015,5,FALSE))</f>
        <v xml:space="preserve"> </v>
      </c>
    </row>
    <row r="538" spans="1:14">
      <c r="A538" s="153" t="str">
        <f>IF('C10 Entry Sheet'!$BS553="N"," ","R")</f>
        <v xml:space="preserve"> </v>
      </c>
      <c r="B538" s="153" t="str">
        <f>IF('C10 Entry Sheet'!$BS553="N"," ","00000000")</f>
        <v xml:space="preserve"> </v>
      </c>
      <c r="C538" s="154" t="str">
        <f ca="1">IF('C10 Entry Sheet'!$BS553="N"," ",CELL("contents",'C10 Entry Sheet'!$AH$10))</f>
        <v xml:space="preserve"> </v>
      </c>
      <c r="D538" s="153" t="str">
        <f ca="1">IF('C10 Entry Sheet'!$BS553="N"," ","000"&amp;IF(LEN('C10 Entry Sheet'!$C$5)&lt;=6,"000",REPT("0",3-(LEN('C10 Entry Sheet'!$C$5)-6))&amp;LEFT(CELL("contents",'C10 Entry Sheet'!$C$5),LEN('C10 Entry Sheet'!$C$5)-6)))</f>
        <v xml:space="preserve"> </v>
      </c>
      <c r="E538" s="155" t="str">
        <f ca="1">IF('C10 Entry Sheet'!$BS553="N"," ",IF(LEN('C10 Entry Sheet'!$C$5)&lt;=6,CELL("contents",'C10 Entry Sheet'!$C$5),RIGHT(CELL("contents",'C10 Entry Sheet'!$C$5),6)))</f>
        <v xml:space="preserve"> </v>
      </c>
      <c r="F538" s="153" t="str">
        <f>IF('C10 Entry Sheet'!$BS553="N"," ","0")</f>
        <v xml:space="preserve"> </v>
      </c>
      <c r="G538" s="156" t="str">
        <f ca="1">IF('C10 Entry Sheet'!$BS553="N"," ",CELL("contents",'C10 Entry Sheet'!$A553))</f>
        <v xml:space="preserve"> </v>
      </c>
      <c r="H538" s="157" t="str">
        <f ca="1">IF(($G538=" ")," ",VLOOKUP($G538,'C10 Entry Sheet'!$A$16:$K$1015,2,FALSE))</f>
        <v xml:space="preserve"> </v>
      </c>
      <c r="I538" s="157" t="str">
        <f ca="1">IF(($G538=" ")," ",VLOOKUP($G538,'C10 Entry Sheet'!$A$16:$K$1015,3,FALSE))</f>
        <v xml:space="preserve"> </v>
      </c>
      <c r="J538" s="153" t="str">
        <f ca="1">IF('C10 Entry Sheet'!$BS553="N"," ",CELL("contents",'C10 Entry Sheet'!$A553))</f>
        <v xml:space="preserve"> </v>
      </c>
      <c r="K538" s="158" t="str">
        <f ca="1">IF(($G538=" ")," ",VLOOKUP($G538,'C10 Entry Sheet'!$A$16:$K$1015,8,FALSE))</f>
        <v xml:space="preserve"> </v>
      </c>
      <c r="L538" s="110" t="str">
        <f ca="1">IF(($G538=" ")," ",(VLOOKUP($G538,'C10 Entry Sheet'!$A$16:$K$1015,11,FALSE)*100))</f>
        <v xml:space="preserve"> </v>
      </c>
      <c r="M538" s="159" t="str">
        <f ca="1">IF(($G538=" ")," ",VLOOKUP($G538,'C10 Entry Sheet'!$A$16:$K$1015,6,FALSE))</f>
        <v xml:space="preserve"> </v>
      </c>
      <c r="N538" s="159" t="str">
        <f ca="1">IF(($G538=" ")," ",VLOOKUP($G538,'C10 Entry Sheet'!$A$16:$K$1015,5,FALSE))</f>
        <v xml:space="preserve"> </v>
      </c>
    </row>
    <row r="539" spans="1:14">
      <c r="A539" s="153" t="str">
        <f>IF('C10 Entry Sheet'!$BS554="N"," ","R")</f>
        <v xml:space="preserve"> </v>
      </c>
      <c r="B539" s="153" t="str">
        <f>IF('C10 Entry Sheet'!$BS554="N"," ","00000000")</f>
        <v xml:space="preserve"> </v>
      </c>
      <c r="C539" s="154" t="str">
        <f ca="1">IF('C10 Entry Sheet'!$BS554="N"," ",CELL("contents",'C10 Entry Sheet'!$AH$10))</f>
        <v xml:space="preserve"> </v>
      </c>
      <c r="D539" s="153" t="str">
        <f ca="1">IF('C10 Entry Sheet'!$BS554="N"," ","000"&amp;IF(LEN('C10 Entry Sheet'!$C$5)&lt;=6,"000",REPT("0",3-(LEN('C10 Entry Sheet'!$C$5)-6))&amp;LEFT(CELL("contents",'C10 Entry Sheet'!$C$5),LEN('C10 Entry Sheet'!$C$5)-6)))</f>
        <v xml:space="preserve"> </v>
      </c>
      <c r="E539" s="155" t="str">
        <f ca="1">IF('C10 Entry Sheet'!$BS554="N"," ",IF(LEN('C10 Entry Sheet'!$C$5)&lt;=6,CELL("contents",'C10 Entry Sheet'!$C$5),RIGHT(CELL("contents",'C10 Entry Sheet'!$C$5),6)))</f>
        <v xml:space="preserve"> </v>
      </c>
      <c r="F539" s="153" t="str">
        <f>IF('C10 Entry Sheet'!$BS554="N"," ","0")</f>
        <v xml:space="preserve"> </v>
      </c>
      <c r="G539" s="156" t="str">
        <f ca="1">IF('C10 Entry Sheet'!$BS554="N"," ",CELL("contents",'C10 Entry Sheet'!$A554))</f>
        <v xml:space="preserve"> </v>
      </c>
      <c r="H539" s="157" t="str">
        <f ca="1">IF(($G539=" ")," ",VLOOKUP($G539,'C10 Entry Sheet'!$A$16:$K$1015,2,FALSE))</f>
        <v xml:space="preserve"> </v>
      </c>
      <c r="I539" s="157" t="str">
        <f ca="1">IF(($G539=" ")," ",VLOOKUP($G539,'C10 Entry Sheet'!$A$16:$K$1015,3,FALSE))</f>
        <v xml:space="preserve"> </v>
      </c>
      <c r="J539" s="153" t="str">
        <f ca="1">IF('C10 Entry Sheet'!$BS554="N"," ",CELL("contents",'C10 Entry Sheet'!$A554))</f>
        <v xml:space="preserve"> </v>
      </c>
      <c r="K539" s="158" t="str">
        <f ca="1">IF(($G539=" ")," ",VLOOKUP($G539,'C10 Entry Sheet'!$A$16:$K$1015,8,FALSE))</f>
        <v xml:space="preserve"> </v>
      </c>
      <c r="L539" s="110" t="str">
        <f ca="1">IF(($G539=" ")," ",(VLOOKUP($G539,'C10 Entry Sheet'!$A$16:$K$1015,11,FALSE)*100))</f>
        <v xml:space="preserve"> </v>
      </c>
      <c r="M539" s="159" t="str">
        <f ca="1">IF(($G539=" ")," ",VLOOKUP($G539,'C10 Entry Sheet'!$A$16:$K$1015,6,FALSE))</f>
        <v xml:space="preserve"> </v>
      </c>
      <c r="N539" s="159" t="str">
        <f ca="1">IF(($G539=" ")," ",VLOOKUP($G539,'C10 Entry Sheet'!$A$16:$K$1015,5,FALSE))</f>
        <v xml:space="preserve"> </v>
      </c>
    </row>
    <row r="540" spans="1:14">
      <c r="A540" s="153" t="str">
        <f>IF('C10 Entry Sheet'!$BS555="N"," ","R")</f>
        <v xml:space="preserve"> </v>
      </c>
      <c r="B540" s="153" t="str">
        <f>IF('C10 Entry Sheet'!$BS555="N"," ","00000000")</f>
        <v xml:space="preserve"> </v>
      </c>
      <c r="C540" s="154" t="str">
        <f ca="1">IF('C10 Entry Sheet'!$BS555="N"," ",CELL("contents",'C10 Entry Sheet'!$AH$10))</f>
        <v xml:space="preserve"> </v>
      </c>
      <c r="D540" s="153" t="str">
        <f ca="1">IF('C10 Entry Sheet'!$BS555="N"," ","000"&amp;IF(LEN('C10 Entry Sheet'!$C$5)&lt;=6,"000",REPT("0",3-(LEN('C10 Entry Sheet'!$C$5)-6))&amp;LEFT(CELL("contents",'C10 Entry Sheet'!$C$5),LEN('C10 Entry Sheet'!$C$5)-6)))</f>
        <v xml:space="preserve"> </v>
      </c>
      <c r="E540" s="155" t="str">
        <f ca="1">IF('C10 Entry Sheet'!$BS555="N"," ",IF(LEN('C10 Entry Sheet'!$C$5)&lt;=6,CELL("contents",'C10 Entry Sheet'!$C$5),RIGHT(CELL("contents",'C10 Entry Sheet'!$C$5),6)))</f>
        <v xml:space="preserve"> </v>
      </c>
      <c r="F540" s="153" t="str">
        <f>IF('C10 Entry Sheet'!$BS555="N"," ","0")</f>
        <v xml:space="preserve"> </v>
      </c>
      <c r="G540" s="156" t="str">
        <f ca="1">IF('C10 Entry Sheet'!$BS555="N"," ",CELL("contents",'C10 Entry Sheet'!$A555))</f>
        <v xml:space="preserve"> </v>
      </c>
      <c r="H540" s="157" t="str">
        <f ca="1">IF(($G540=" ")," ",VLOOKUP($G540,'C10 Entry Sheet'!$A$16:$K$1015,2,FALSE))</f>
        <v xml:space="preserve"> </v>
      </c>
      <c r="I540" s="157" t="str">
        <f ca="1">IF(($G540=" ")," ",VLOOKUP($G540,'C10 Entry Sheet'!$A$16:$K$1015,3,FALSE))</f>
        <v xml:space="preserve"> </v>
      </c>
      <c r="J540" s="153" t="str">
        <f ca="1">IF('C10 Entry Sheet'!$BS555="N"," ",CELL("contents",'C10 Entry Sheet'!$A555))</f>
        <v xml:space="preserve"> </v>
      </c>
      <c r="K540" s="158" t="str">
        <f ca="1">IF(($G540=" ")," ",VLOOKUP($G540,'C10 Entry Sheet'!$A$16:$K$1015,8,FALSE))</f>
        <v xml:space="preserve"> </v>
      </c>
      <c r="L540" s="110" t="str">
        <f ca="1">IF(($G540=" ")," ",(VLOOKUP($G540,'C10 Entry Sheet'!$A$16:$K$1015,11,FALSE)*100))</f>
        <v xml:space="preserve"> </v>
      </c>
      <c r="M540" s="159" t="str">
        <f ca="1">IF(($G540=" ")," ",VLOOKUP($G540,'C10 Entry Sheet'!$A$16:$K$1015,6,FALSE))</f>
        <v xml:space="preserve"> </v>
      </c>
      <c r="N540" s="159" t="str">
        <f ca="1">IF(($G540=" ")," ",VLOOKUP($G540,'C10 Entry Sheet'!$A$16:$K$1015,5,FALSE))</f>
        <v xml:space="preserve"> </v>
      </c>
    </row>
    <row r="541" spans="1:14">
      <c r="A541" s="153" t="str">
        <f>IF('C10 Entry Sheet'!$BS556="N"," ","R")</f>
        <v xml:space="preserve"> </v>
      </c>
      <c r="B541" s="153" t="str">
        <f>IF('C10 Entry Sheet'!$BS556="N"," ","00000000")</f>
        <v xml:space="preserve"> </v>
      </c>
      <c r="C541" s="154" t="str">
        <f ca="1">IF('C10 Entry Sheet'!$BS556="N"," ",CELL("contents",'C10 Entry Sheet'!$AH$10))</f>
        <v xml:space="preserve"> </v>
      </c>
      <c r="D541" s="153" t="str">
        <f ca="1">IF('C10 Entry Sheet'!$BS556="N"," ","000"&amp;IF(LEN('C10 Entry Sheet'!$C$5)&lt;=6,"000",REPT("0",3-(LEN('C10 Entry Sheet'!$C$5)-6))&amp;LEFT(CELL("contents",'C10 Entry Sheet'!$C$5),LEN('C10 Entry Sheet'!$C$5)-6)))</f>
        <v xml:space="preserve"> </v>
      </c>
      <c r="E541" s="155" t="str">
        <f ca="1">IF('C10 Entry Sheet'!$BS556="N"," ",IF(LEN('C10 Entry Sheet'!$C$5)&lt;=6,CELL("contents",'C10 Entry Sheet'!$C$5),RIGHT(CELL("contents",'C10 Entry Sheet'!$C$5),6)))</f>
        <v xml:space="preserve"> </v>
      </c>
      <c r="F541" s="153" t="str">
        <f>IF('C10 Entry Sheet'!$BS556="N"," ","0")</f>
        <v xml:space="preserve"> </v>
      </c>
      <c r="G541" s="156" t="str">
        <f ca="1">IF('C10 Entry Sheet'!$BS556="N"," ",CELL("contents",'C10 Entry Sheet'!$A556))</f>
        <v xml:space="preserve"> </v>
      </c>
      <c r="H541" s="157" t="str">
        <f ca="1">IF(($G541=" ")," ",VLOOKUP($G541,'C10 Entry Sheet'!$A$16:$K$1015,2,FALSE))</f>
        <v xml:space="preserve"> </v>
      </c>
      <c r="I541" s="157" t="str">
        <f ca="1">IF(($G541=" ")," ",VLOOKUP($G541,'C10 Entry Sheet'!$A$16:$K$1015,3,FALSE))</f>
        <v xml:space="preserve"> </v>
      </c>
      <c r="J541" s="153" t="str">
        <f ca="1">IF('C10 Entry Sheet'!$BS556="N"," ",CELL("contents",'C10 Entry Sheet'!$A556))</f>
        <v xml:space="preserve"> </v>
      </c>
      <c r="K541" s="158" t="str">
        <f ca="1">IF(($G541=" ")," ",VLOOKUP($G541,'C10 Entry Sheet'!$A$16:$K$1015,8,FALSE))</f>
        <v xml:space="preserve"> </v>
      </c>
      <c r="L541" s="110" t="str">
        <f ca="1">IF(($G541=" ")," ",(VLOOKUP($G541,'C10 Entry Sheet'!$A$16:$K$1015,11,FALSE)*100))</f>
        <v xml:space="preserve"> </v>
      </c>
      <c r="M541" s="159" t="str">
        <f ca="1">IF(($G541=" ")," ",VLOOKUP($G541,'C10 Entry Sheet'!$A$16:$K$1015,6,FALSE))</f>
        <v xml:space="preserve"> </v>
      </c>
      <c r="N541" s="159" t="str">
        <f ca="1">IF(($G541=" ")," ",VLOOKUP($G541,'C10 Entry Sheet'!$A$16:$K$1015,5,FALSE))</f>
        <v xml:space="preserve"> </v>
      </c>
    </row>
    <row r="542" spans="1:14">
      <c r="A542" s="153" t="str">
        <f>IF('C10 Entry Sheet'!$BS557="N"," ","R")</f>
        <v xml:space="preserve"> </v>
      </c>
      <c r="B542" s="153" t="str">
        <f>IF('C10 Entry Sheet'!$BS557="N"," ","00000000")</f>
        <v xml:space="preserve"> </v>
      </c>
      <c r="C542" s="154" t="str">
        <f ca="1">IF('C10 Entry Sheet'!$BS557="N"," ",CELL("contents",'C10 Entry Sheet'!$AH$10))</f>
        <v xml:space="preserve"> </v>
      </c>
      <c r="D542" s="153" t="str">
        <f ca="1">IF('C10 Entry Sheet'!$BS557="N"," ","000"&amp;IF(LEN('C10 Entry Sheet'!$C$5)&lt;=6,"000",REPT("0",3-(LEN('C10 Entry Sheet'!$C$5)-6))&amp;LEFT(CELL("contents",'C10 Entry Sheet'!$C$5),LEN('C10 Entry Sheet'!$C$5)-6)))</f>
        <v xml:space="preserve"> </v>
      </c>
      <c r="E542" s="155" t="str">
        <f ca="1">IF('C10 Entry Sheet'!$BS557="N"," ",IF(LEN('C10 Entry Sheet'!$C$5)&lt;=6,CELL("contents",'C10 Entry Sheet'!$C$5),RIGHT(CELL("contents",'C10 Entry Sheet'!$C$5),6)))</f>
        <v xml:space="preserve"> </v>
      </c>
      <c r="F542" s="153" t="str">
        <f>IF('C10 Entry Sheet'!$BS557="N"," ","0")</f>
        <v xml:space="preserve"> </v>
      </c>
      <c r="G542" s="156" t="str">
        <f ca="1">IF('C10 Entry Sheet'!$BS557="N"," ",CELL("contents",'C10 Entry Sheet'!$A557))</f>
        <v xml:space="preserve"> </v>
      </c>
      <c r="H542" s="157" t="str">
        <f ca="1">IF(($G542=" ")," ",VLOOKUP($G542,'C10 Entry Sheet'!$A$16:$K$1015,2,FALSE))</f>
        <v xml:space="preserve"> </v>
      </c>
      <c r="I542" s="157" t="str">
        <f ca="1">IF(($G542=" ")," ",VLOOKUP($G542,'C10 Entry Sheet'!$A$16:$K$1015,3,FALSE))</f>
        <v xml:space="preserve"> </v>
      </c>
      <c r="J542" s="153" t="str">
        <f ca="1">IF('C10 Entry Sheet'!$BS557="N"," ",CELL("contents",'C10 Entry Sheet'!$A557))</f>
        <v xml:space="preserve"> </v>
      </c>
      <c r="K542" s="158" t="str">
        <f ca="1">IF(($G542=" ")," ",VLOOKUP($G542,'C10 Entry Sheet'!$A$16:$K$1015,8,FALSE))</f>
        <v xml:space="preserve"> </v>
      </c>
      <c r="L542" s="110" t="str">
        <f ca="1">IF(($G542=" ")," ",(VLOOKUP($G542,'C10 Entry Sheet'!$A$16:$K$1015,11,FALSE)*100))</f>
        <v xml:space="preserve"> </v>
      </c>
      <c r="M542" s="159" t="str">
        <f ca="1">IF(($G542=" ")," ",VLOOKUP($G542,'C10 Entry Sheet'!$A$16:$K$1015,6,FALSE))</f>
        <v xml:space="preserve"> </v>
      </c>
      <c r="N542" s="159" t="str">
        <f ca="1">IF(($G542=" ")," ",VLOOKUP($G542,'C10 Entry Sheet'!$A$16:$K$1015,5,FALSE))</f>
        <v xml:space="preserve"> </v>
      </c>
    </row>
    <row r="543" spans="1:14">
      <c r="A543" s="153" t="str">
        <f>IF('C10 Entry Sheet'!$BS558="N"," ","R")</f>
        <v xml:space="preserve"> </v>
      </c>
      <c r="B543" s="153" t="str">
        <f>IF('C10 Entry Sheet'!$BS558="N"," ","00000000")</f>
        <v xml:space="preserve"> </v>
      </c>
      <c r="C543" s="154" t="str">
        <f ca="1">IF('C10 Entry Sheet'!$BS558="N"," ",CELL("contents",'C10 Entry Sheet'!$AH$10))</f>
        <v xml:space="preserve"> </v>
      </c>
      <c r="D543" s="153" t="str">
        <f ca="1">IF('C10 Entry Sheet'!$BS558="N"," ","000"&amp;IF(LEN('C10 Entry Sheet'!$C$5)&lt;=6,"000",REPT("0",3-(LEN('C10 Entry Sheet'!$C$5)-6))&amp;LEFT(CELL("contents",'C10 Entry Sheet'!$C$5),LEN('C10 Entry Sheet'!$C$5)-6)))</f>
        <v xml:space="preserve"> </v>
      </c>
      <c r="E543" s="155" t="str">
        <f ca="1">IF('C10 Entry Sheet'!$BS558="N"," ",IF(LEN('C10 Entry Sheet'!$C$5)&lt;=6,CELL("contents",'C10 Entry Sheet'!$C$5),RIGHT(CELL("contents",'C10 Entry Sheet'!$C$5),6)))</f>
        <v xml:space="preserve"> </v>
      </c>
      <c r="F543" s="153" t="str">
        <f>IF('C10 Entry Sheet'!$BS558="N"," ","0")</f>
        <v xml:space="preserve"> </v>
      </c>
      <c r="G543" s="156" t="str">
        <f ca="1">IF('C10 Entry Sheet'!$BS558="N"," ",CELL("contents",'C10 Entry Sheet'!$A558))</f>
        <v xml:space="preserve"> </v>
      </c>
      <c r="H543" s="157" t="str">
        <f ca="1">IF(($G543=" ")," ",VLOOKUP($G543,'C10 Entry Sheet'!$A$16:$K$1015,2,FALSE))</f>
        <v xml:space="preserve"> </v>
      </c>
      <c r="I543" s="157" t="str">
        <f ca="1">IF(($G543=" ")," ",VLOOKUP($G543,'C10 Entry Sheet'!$A$16:$K$1015,3,FALSE))</f>
        <v xml:space="preserve"> </v>
      </c>
      <c r="J543" s="153" t="str">
        <f ca="1">IF('C10 Entry Sheet'!$BS558="N"," ",CELL("contents",'C10 Entry Sheet'!$A558))</f>
        <v xml:space="preserve"> </v>
      </c>
      <c r="K543" s="158" t="str">
        <f ca="1">IF(($G543=" ")," ",VLOOKUP($G543,'C10 Entry Sheet'!$A$16:$K$1015,8,FALSE))</f>
        <v xml:space="preserve"> </v>
      </c>
      <c r="L543" s="110" t="str">
        <f ca="1">IF(($G543=" ")," ",(VLOOKUP($G543,'C10 Entry Sheet'!$A$16:$K$1015,11,FALSE)*100))</f>
        <v xml:space="preserve"> </v>
      </c>
      <c r="M543" s="159" t="str">
        <f ca="1">IF(($G543=" ")," ",VLOOKUP($G543,'C10 Entry Sheet'!$A$16:$K$1015,6,FALSE))</f>
        <v xml:space="preserve"> </v>
      </c>
      <c r="N543" s="159" t="str">
        <f ca="1">IF(($G543=" ")," ",VLOOKUP($G543,'C10 Entry Sheet'!$A$16:$K$1015,5,FALSE))</f>
        <v xml:space="preserve"> </v>
      </c>
    </row>
    <row r="544" spans="1:14">
      <c r="A544" s="153" t="str">
        <f>IF('C10 Entry Sheet'!$BS559="N"," ","R")</f>
        <v xml:space="preserve"> </v>
      </c>
      <c r="B544" s="153" t="str">
        <f>IF('C10 Entry Sheet'!$BS559="N"," ","00000000")</f>
        <v xml:space="preserve"> </v>
      </c>
      <c r="C544" s="154" t="str">
        <f ca="1">IF('C10 Entry Sheet'!$BS559="N"," ",CELL("contents",'C10 Entry Sheet'!$AH$10))</f>
        <v xml:space="preserve"> </v>
      </c>
      <c r="D544" s="153" t="str">
        <f ca="1">IF('C10 Entry Sheet'!$BS559="N"," ","000"&amp;IF(LEN('C10 Entry Sheet'!$C$5)&lt;=6,"000",REPT("0",3-(LEN('C10 Entry Sheet'!$C$5)-6))&amp;LEFT(CELL("contents",'C10 Entry Sheet'!$C$5),LEN('C10 Entry Sheet'!$C$5)-6)))</f>
        <v xml:space="preserve"> </v>
      </c>
      <c r="E544" s="155" t="str">
        <f ca="1">IF('C10 Entry Sheet'!$BS559="N"," ",IF(LEN('C10 Entry Sheet'!$C$5)&lt;=6,CELL("contents",'C10 Entry Sheet'!$C$5),RIGHT(CELL("contents",'C10 Entry Sheet'!$C$5),6)))</f>
        <v xml:space="preserve"> </v>
      </c>
      <c r="F544" s="153" t="str">
        <f>IF('C10 Entry Sheet'!$BS559="N"," ","0")</f>
        <v xml:space="preserve"> </v>
      </c>
      <c r="G544" s="156" t="str">
        <f ca="1">IF('C10 Entry Sheet'!$BS559="N"," ",CELL("contents",'C10 Entry Sheet'!$A559))</f>
        <v xml:space="preserve"> </v>
      </c>
      <c r="H544" s="157" t="str">
        <f ca="1">IF(($G544=" ")," ",VLOOKUP($G544,'C10 Entry Sheet'!$A$16:$K$1015,2,FALSE))</f>
        <v xml:space="preserve"> </v>
      </c>
      <c r="I544" s="157" t="str">
        <f ca="1">IF(($G544=" ")," ",VLOOKUP($G544,'C10 Entry Sheet'!$A$16:$K$1015,3,FALSE))</f>
        <v xml:space="preserve"> </v>
      </c>
      <c r="J544" s="153" t="str">
        <f ca="1">IF('C10 Entry Sheet'!$BS559="N"," ",CELL("contents",'C10 Entry Sheet'!$A559))</f>
        <v xml:space="preserve"> </v>
      </c>
      <c r="K544" s="158" t="str">
        <f ca="1">IF(($G544=" ")," ",VLOOKUP($G544,'C10 Entry Sheet'!$A$16:$K$1015,8,FALSE))</f>
        <v xml:space="preserve"> </v>
      </c>
      <c r="L544" s="110" t="str">
        <f ca="1">IF(($G544=" ")," ",(VLOOKUP($G544,'C10 Entry Sheet'!$A$16:$K$1015,11,FALSE)*100))</f>
        <v xml:space="preserve"> </v>
      </c>
      <c r="M544" s="159" t="str">
        <f ca="1">IF(($G544=" ")," ",VLOOKUP($G544,'C10 Entry Sheet'!$A$16:$K$1015,6,FALSE))</f>
        <v xml:space="preserve"> </v>
      </c>
      <c r="N544" s="159" t="str">
        <f ca="1">IF(($G544=" ")," ",VLOOKUP($G544,'C10 Entry Sheet'!$A$16:$K$1015,5,FALSE))</f>
        <v xml:space="preserve"> </v>
      </c>
    </row>
    <row r="545" spans="1:14">
      <c r="A545" s="153" t="str">
        <f>IF('C10 Entry Sheet'!$BS560="N"," ","R")</f>
        <v xml:space="preserve"> </v>
      </c>
      <c r="B545" s="153" t="str">
        <f>IF('C10 Entry Sheet'!$BS560="N"," ","00000000")</f>
        <v xml:space="preserve"> </v>
      </c>
      <c r="C545" s="154" t="str">
        <f ca="1">IF('C10 Entry Sheet'!$BS560="N"," ",CELL("contents",'C10 Entry Sheet'!$AH$10))</f>
        <v xml:space="preserve"> </v>
      </c>
      <c r="D545" s="153" t="str">
        <f ca="1">IF('C10 Entry Sheet'!$BS560="N"," ","000"&amp;IF(LEN('C10 Entry Sheet'!$C$5)&lt;=6,"000",REPT("0",3-(LEN('C10 Entry Sheet'!$C$5)-6))&amp;LEFT(CELL("contents",'C10 Entry Sheet'!$C$5),LEN('C10 Entry Sheet'!$C$5)-6)))</f>
        <v xml:space="preserve"> </v>
      </c>
      <c r="E545" s="155" t="str">
        <f ca="1">IF('C10 Entry Sheet'!$BS560="N"," ",IF(LEN('C10 Entry Sheet'!$C$5)&lt;=6,CELL("contents",'C10 Entry Sheet'!$C$5),RIGHT(CELL("contents",'C10 Entry Sheet'!$C$5),6)))</f>
        <v xml:space="preserve"> </v>
      </c>
      <c r="F545" s="153" t="str">
        <f>IF('C10 Entry Sheet'!$BS560="N"," ","0")</f>
        <v xml:space="preserve"> </v>
      </c>
      <c r="G545" s="156" t="str">
        <f ca="1">IF('C10 Entry Sheet'!$BS560="N"," ",CELL("contents",'C10 Entry Sheet'!$A560))</f>
        <v xml:space="preserve"> </v>
      </c>
      <c r="H545" s="157" t="str">
        <f ca="1">IF(($G545=" ")," ",VLOOKUP($G545,'C10 Entry Sheet'!$A$16:$K$1015,2,FALSE))</f>
        <v xml:space="preserve"> </v>
      </c>
      <c r="I545" s="157" t="str">
        <f ca="1">IF(($G545=" ")," ",VLOOKUP($G545,'C10 Entry Sheet'!$A$16:$K$1015,3,FALSE))</f>
        <v xml:space="preserve"> </v>
      </c>
      <c r="J545" s="153" t="str">
        <f ca="1">IF('C10 Entry Sheet'!$BS560="N"," ",CELL("contents",'C10 Entry Sheet'!$A560))</f>
        <v xml:space="preserve"> </v>
      </c>
      <c r="K545" s="158" t="str">
        <f ca="1">IF(($G545=" ")," ",VLOOKUP($G545,'C10 Entry Sheet'!$A$16:$K$1015,8,FALSE))</f>
        <v xml:space="preserve"> </v>
      </c>
      <c r="L545" s="110" t="str">
        <f ca="1">IF(($G545=" ")," ",(VLOOKUP($G545,'C10 Entry Sheet'!$A$16:$K$1015,11,FALSE)*100))</f>
        <v xml:space="preserve"> </v>
      </c>
      <c r="M545" s="159" t="str">
        <f ca="1">IF(($G545=" ")," ",VLOOKUP($G545,'C10 Entry Sheet'!$A$16:$K$1015,6,FALSE))</f>
        <v xml:space="preserve"> </v>
      </c>
      <c r="N545" s="159" t="str">
        <f ca="1">IF(($G545=" ")," ",VLOOKUP($G545,'C10 Entry Sheet'!$A$16:$K$1015,5,FALSE))</f>
        <v xml:space="preserve"> </v>
      </c>
    </row>
    <row r="546" spans="1:14">
      <c r="A546" s="153" t="str">
        <f>IF('C10 Entry Sheet'!$BS561="N"," ","R")</f>
        <v xml:space="preserve"> </v>
      </c>
      <c r="B546" s="153" t="str">
        <f>IF('C10 Entry Sheet'!$BS561="N"," ","00000000")</f>
        <v xml:space="preserve"> </v>
      </c>
      <c r="C546" s="154" t="str">
        <f ca="1">IF('C10 Entry Sheet'!$BS561="N"," ",CELL("contents",'C10 Entry Sheet'!$AH$10))</f>
        <v xml:space="preserve"> </v>
      </c>
      <c r="D546" s="153" t="str">
        <f ca="1">IF('C10 Entry Sheet'!$BS561="N"," ","000"&amp;IF(LEN('C10 Entry Sheet'!$C$5)&lt;=6,"000",REPT("0",3-(LEN('C10 Entry Sheet'!$C$5)-6))&amp;LEFT(CELL("contents",'C10 Entry Sheet'!$C$5),LEN('C10 Entry Sheet'!$C$5)-6)))</f>
        <v xml:space="preserve"> </v>
      </c>
      <c r="E546" s="155" t="str">
        <f ca="1">IF('C10 Entry Sheet'!$BS561="N"," ",IF(LEN('C10 Entry Sheet'!$C$5)&lt;=6,CELL("contents",'C10 Entry Sheet'!$C$5),RIGHT(CELL("contents",'C10 Entry Sheet'!$C$5),6)))</f>
        <v xml:space="preserve"> </v>
      </c>
      <c r="F546" s="153" t="str">
        <f>IF('C10 Entry Sheet'!$BS561="N"," ","0")</f>
        <v xml:space="preserve"> </v>
      </c>
      <c r="G546" s="156" t="str">
        <f ca="1">IF('C10 Entry Sheet'!$BS561="N"," ",CELL("contents",'C10 Entry Sheet'!$A561))</f>
        <v xml:space="preserve"> </v>
      </c>
      <c r="H546" s="157" t="str">
        <f ca="1">IF(($G546=" ")," ",VLOOKUP($G546,'C10 Entry Sheet'!$A$16:$K$1015,2,FALSE))</f>
        <v xml:space="preserve"> </v>
      </c>
      <c r="I546" s="157" t="str">
        <f ca="1">IF(($G546=" ")," ",VLOOKUP($G546,'C10 Entry Sheet'!$A$16:$K$1015,3,FALSE))</f>
        <v xml:space="preserve"> </v>
      </c>
      <c r="J546" s="153" t="str">
        <f ca="1">IF('C10 Entry Sheet'!$BS561="N"," ",CELL("contents",'C10 Entry Sheet'!$A561))</f>
        <v xml:space="preserve"> </v>
      </c>
      <c r="K546" s="158" t="str">
        <f ca="1">IF(($G546=" ")," ",VLOOKUP($G546,'C10 Entry Sheet'!$A$16:$K$1015,8,FALSE))</f>
        <v xml:space="preserve"> </v>
      </c>
      <c r="L546" s="110" t="str">
        <f ca="1">IF(($G546=" ")," ",(VLOOKUP($G546,'C10 Entry Sheet'!$A$16:$K$1015,11,FALSE)*100))</f>
        <v xml:space="preserve"> </v>
      </c>
      <c r="M546" s="159" t="str">
        <f ca="1">IF(($G546=" ")," ",VLOOKUP($G546,'C10 Entry Sheet'!$A$16:$K$1015,6,FALSE))</f>
        <v xml:space="preserve"> </v>
      </c>
      <c r="N546" s="159" t="str">
        <f ca="1">IF(($G546=" ")," ",VLOOKUP($G546,'C10 Entry Sheet'!$A$16:$K$1015,5,FALSE))</f>
        <v xml:space="preserve"> </v>
      </c>
    </row>
    <row r="547" spans="1:14">
      <c r="A547" s="153" t="str">
        <f>IF('C10 Entry Sheet'!$BS562="N"," ","R")</f>
        <v xml:space="preserve"> </v>
      </c>
      <c r="B547" s="153" t="str">
        <f>IF('C10 Entry Sheet'!$BS562="N"," ","00000000")</f>
        <v xml:space="preserve"> </v>
      </c>
      <c r="C547" s="154" t="str">
        <f ca="1">IF('C10 Entry Sheet'!$BS562="N"," ",CELL("contents",'C10 Entry Sheet'!$AH$10))</f>
        <v xml:space="preserve"> </v>
      </c>
      <c r="D547" s="153" t="str">
        <f ca="1">IF('C10 Entry Sheet'!$BS562="N"," ","000"&amp;IF(LEN('C10 Entry Sheet'!$C$5)&lt;=6,"000",REPT("0",3-(LEN('C10 Entry Sheet'!$C$5)-6))&amp;LEFT(CELL("contents",'C10 Entry Sheet'!$C$5),LEN('C10 Entry Sheet'!$C$5)-6)))</f>
        <v xml:space="preserve"> </v>
      </c>
      <c r="E547" s="155" t="str">
        <f ca="1">IF('C10 Entry Sheet'!$BS562="N"," ",IF(LEN('C10 Entry Sheet'!$C$5)&lt;=6,CELL("contents",'C10 Entry Sheet'!$C$5),RIGHT(CELL("contents",'C10 Entry Sheet'!$C$5),6)))</f>
        <v xml:space="preserve"> </v>
      </c>
      <c r="F547" s="153" t="str">
        <f>IF('C10 Entry Sheet'!$BS562="N"," ","0")</f>
        <v xml:space="preserve"> </v>
      </c>
      <c r="G547" s="156" t="str">
        <f ca="1">IF('C10 Entry Sheet'!$BS562="N"," ",CELL("contents",'C10 Entry Sheet'!$A562))</f>
        <v xml:space="preserve"> </v>
      </c>
      <c r="H547" s="157" t="str">
        <f ca="1">IF(($G547=" ")," ",VLOOKUP($G547,'C10 Entry Sheet'!$A$16:$K$1015,2,FALSE))</f>
        <v xml:space="preserve"> </v>
      </c>
      <c r="I547" s="157" t="str">
        <f ca="1">IF(($G547=" ")," ",VLOOKUP($G547,'C10 Entry Sheet'!$A$16:$K$1015,3,FALSE))</f>
        <v xml:space="preserve"> </v>
      </c>
      <c r="J547" s="153" t="str">
        <f ca="1">IF('C10 Entry Sheet'!$BS562="N"," ",CELL("contents",'C10 Entry Sheet'!$A562))</f>
        <v xml:space="preserve"> </v>
      </c>
      <c r="K547" s="158" t="str">
        <f ca="1">IF(($G547=" ")," ",VLOOKUP($G547,'C10 Entry Sheet'!$A$16:$K$1015,8,FALSE))</f>
        <v xml:space="preserve"> </v>
      </c>
      <c r="L547" s="110" t="str">
        <f ca="1">IF(($G547=" ")," ",(VLOOKUP($G547,'C10 Entry Sheet'!$A$16:$K$1015,11,FALSE)*100))</f>
        <v xml:space="preserve"> </v>
      </c>
      <c r="M547" s="159" t="str">
        <f ca="1">IF(($G547=" ")," ",VLOOKUP($G547,'C10 Entry Sheet'!$A$16:$K$1015,6,FALSE))</f>
        <v xml:space="preserve"> </v>
      </c>
      <c r="N547" s="159" t="str">
        <f ca="1">IF(($G547=" ")," ",VLOOKUP($G547,'C10 Entry Sheet'!$A$16:$K$1015,5,FALSE))</f>
        <v xml:space="preserve"> </v>
      </c>
    </row>
    <row r="548" spans="1:14">
      <c r="A548" s="153" t="str">
        <f>IF('C10 Entry Sheet'!$BS563="N"," ","R")</f>
        <v xml:space="preserve"> </v>
      </c>
      <c r="B548" s="153" t="str">
        <f>IF('C10 Entry Sheet'!$BS563="N"," ","00000000")</f>
        <v xml:space="preserve"> </v>
      </c>
      <c r="C548" s="154" t="str">
        <f ca="1">IF('C10 Entry Sheet'!$BS563="N"," ",CELL("contents",'C10 Entry Sheet'!$AH$10))</f>
        <v xml:space="preserve"> </v>
      </c>
      <c r="D548" s="153" t="str">
        <f ca="1">IF('C10 Entry Sheet'!$BS563="N"," ","000"&amp;IF(LEN('C10 Entry Sheet'!$C$5)&lt;=6,"000",REPT("0",3-(LEN('C10 Entry Sheet'!$C$5)-6))&amp;LEFT(CELL("contents",'C10 Entry Sheet'!$C$5),LEN('C10 Entry Sheet'!$C$5)-6)))</f>
        <v xml:space="preserve"> </v>
      </c>
      <c r="E548" s="155" t="str">
        <f ca="1">IF('C10 Entry Sheet'!$BS563="N"," ",IF(LEN('C10 Entry Sheet'!$C$5)&lt;=6,CELL("contents",'C10 Entry Sheet'!$C$5),RIGHT(CELL("contents",'C10 Entry Sheet'!$C$5),6)))</f>
        <v xml:space="preserve"> </v>
      </c>
      <c r="F548" s="153" t="str">
        <f>IF('C10 Entry Sheet'!$BS563="N"," ","0")</f>
        <v xml:space="preserve"> </v>
      </c>
      <c r="G548" s="156" t="str">
        <f ca="1">IF('C10 Entry Sheet'!$BS563="N"," ",CELL("contents",'C10 Entry Sheet'!$A563))</f>
        <v xml:space="preserve"> </v>
      </c>
      <c r="H548" s="157" t="str">
        <f ca="1">IF(($G548=" ")," ",VLOOKUP($G548,'C10 Entry Sheet'!$A$16:$K$1015,2,FALSE))</f>
        <v xml:space="preserve"> </v>
      </c>
      <c r="I548" s="157" t="str">
        <f ca="1">IF(($G548=" ")," ",VLOOKUP($G548,'C10 Entry Sheet'!$A$16:$K$1015,3,FALSE))</f>
        <v xml:space="preserve"> </v>
      </c>
      <c r="J548" s="153" t="str">
        <f ca="1">IF('C10 Entry Sheet'!$BS563="N"," ",CELL("contents",'C10 Entry Sheet'!$A563))</f>
        <v xml:space="preserve"> </v>
      </c>
      <c r="K548" s="158" t="str">
        <f ca="1">IF(($G548=" ")," ",VLOOKUP($G548,'C10 Entry Sheet'!$A$16:$K$1015,8,FALSE))</f>
        <v xml:space="preserve"> </v>
      </c>
      <c r="L548" s="110" t="str">
        <f ca="1">IF(($G548=" ")," ",(VLOOKUP($G548,'C10 Entry Sheet'!$A$16:$K$1015,11,FALSE)*100))</f>
        <v xml:space="preserve"> </v>
      </c>
      <c r="M548" s="159" t="str">
        <f ca="1">IF(($G548=" ")," ",VLOOKUP($G548,'C10 Entry Sheet'!$A$16:$K$1015,6,FALSE))</f>
        <v xml:space="preserve"> </v>
      </c>
      <c r="N548" s="159" t="str">
        <f ca="1">IF(($G548=" ")," ",VLOOKUP($G548,'C10 Entry Sheet'!$A$16:$K$1015,5,FALSE))</f>
        <v xml:space="preserve"> </v>
      </c>
    </row>
    <row r="549" spans="1:14">
      <c r="A549" s="153" t="str">
        <f>IF('C10 Entry Sheet'!$BS564="N"," ","R")</f>
        <v xml:space="preserve"> </v>
      </c>
      <c r="B549" s="153" t="str">
        <f>IF('C10 Entry Sheet'!$BS564="N"," ","00000000")</f>
        <v xml:space="preserve"> </v>
      </c>
      <c r="C549" s="154" t="str">
        <f ca="1">IF('C10 Entry Sheet'!$BS564="N"," ",CELL("contents",'C10 Entry Sheet'!$AH$10))</f>
        <v xml:space="preserve"> </v>
      </c>
      <c r="D549" s="153" t="str">
        <f ca="1">IF('C10 Entry Sheet'!$BS564="N"," ","000"&amp;IF(LEN('C10 Entry Sheet'!$C$5)&lt;=6,"000",REPT("0",3-(LEN('C10 Entry Sheet'!$C$5)-6))&amp;LEFT(CELL("contents",'C10 Entry Sheet'!$C$5),LEN('C10 Entry Sheet'!$C$5)-6)))</f>
        <v xml:space="preserve"> </v>
      </c>
      <c r="E549" s="155" t="str">
        <f ca="1">IF('C10 Entry Sheet'!$BS564="N"," ",IF(LEN('C10 Entry Sheet'!$C$5)&lt;=6,CELL("contents",'C10 Entry Sheet'!$C$5),RIGHT(CELL("contents",'C10 Entry Sheet'!$C$5),6)))</f>
        <v xml:space="preserve"> </v>
      </c>
      <c r="F549" s="153" t="str">
        <f>IF('C10 Entry Sheet'!$BS564="N"," ","0")</f>
        <v xml:space="preserve"> </v>
      </c>
      <c r="G549" s="156" t="str">
        <f ca="1">IF('C10 Entry Sheet'!$BS564="N"," ",CELL("contents",'C10 Entry Sheet'!$A564))</f>
        <v xml:space="preserve"> </v>
      </c>
      <c r="H549" s="157" t="str">
        <f ca="1">IF(($G549=" ")," ",VLOOKUP($G549,'C10 Entry Sheet'!$A$16:$K$1015,2,FALSE))</f>
        <v xml:space="preserve"> </v>
      </c>
      <c r="I549" s="157" t="str">
        <f ca="1">IF(($G549=" ")," ",VLOOKUP($G549,'C10 Entry Sheet'!$A$16:$K$1015,3,FALSE))</f>
        <v xml:space="preserve"> </v>
      </c>
      <c r="J549" s="153" t="str">
        <f ca="1">IF('C10 Entry Sheet'!$BS564="N"," ",CELL("contents",'C10 Entry Sheet'!$A564))</f>
        <v xml:space="preserve"> </v>
      </c>
      <c r="K549" s="158" t="str">
        <f ca="1">IF(($G549=" ")," ",VLOOKUP($G549,'C10 Entry Sheet'!$A$16:$K$1015,8,FALSE))</f>
        <v xml:space="preserve"> </v>
      </c>
      <c r="L549" s="110" t="str">
        <f ca="1">IF(($G549=" ")," ",(VLOOKUP($G549,'C10 Entry Sheet'!$A$16:$K$1015,11,FALSE)*100))</f>
        <v xml:space="preserve"> </v>
      </c>
      <c r="M549" s="159" t="str">
        <f ca="1">IF(($G549=" ")," ",VLOOKUP($G549,'C10 Entry Sheet'!$A$16:$K$1015,6,FALSE))</f>
        <v xml:space="preserve"> </v>
      </c>
      <c r="N549" s="159" t="str">
        <f ca="1">IF(($G549=" ")," ",VLOOKUP($G549,'C10 Entry Sheet'!$A$16:$K$1015,5,FALSE))</f>
        <v xml:space="preserve"> </v>
      </c>
    </row>
    <row r="550" spans="1:14">
      <c r="A550" s="153" t="str">
        <f>IF('C10 Entry Sheet'!$BS565="N"," ","R")</f>
        <v xml:space="preserve"> </v>
      </c>
      <c r="B550" s="153" t="str">
        <f>IF('C10 Entry Sheet'!$BS565="N"," ","00000000")</f>
        <v xml:space="preserve"> </v>
      </c>
      <c r="C550" s="154" t="str">
        <f ca="1">IF('C10 Entry Sheet'!$BS565="N"," ",CELL("contents",'C10 Entry Sheet'!$AH$10))</f>
        <v xml:space="preserve"> </v>
      </c>
      <c r="D550" s="153" t="str">
        <f ca="1">IF('C10 Entry Sheet'!$BS565="N"," ","000"&amp;IF(LEN('C10 Entry Sheet'!$C$5)&lt;=6,"000",REPT("0",3-(LEN('C10 Entry Sheet'!$C$5)-6))&amp;LEFT(CELL("contents",'C10 Entry Sheet'!$C$5),LEN('C10 Entry Sheet'!$C$5)-6)))</f>
        <v xml:space="preserve"> </v>
      </c>
      <c r="E550" s="155" t="str">
        <f ca="1">IF('C10 Entry Sheet'!$BS565="N"," ",IF(LEN('C10 Entry Sheet'!$C$5)&lt;=6,CELL("contents",'C10 Entry Sheet'!$C$5),RIGHT(CELL("contents",'C10 Entry Sheet'!$C$5),6)))</f>
        <v xml:space="preserve"> </v>
      </c>
      <c r="F550" s="153" t="str">
        <f>IF('C10 Entry Sheet'!$BS565="N"," ","0")</f>
        <v xml:space="preserve"> </v>
      </c>
      <c r="G550" s="156" t="str">
        <f ca="1">IF('C10 Entry Sheet'!$BS565="N"," ",CELL("contents",'C10 Entry Sheet'!$A565))</f>
        <v xml:space="preserve"> </v>
      </c>
      <c r="H550" s="157" t="str">
        <f ca="1">IF(($G550=" ")," ",VLOOKUP($G550,'C10 Entry Sheet'!$A$16:$K$1015,2,FALSE))</f>
        <v xml:space="preserve"> </v>
      </c>
      <c r="I550" s="157" t="str">
        <f ca="1">IF(($G550=" ")," ",VLOOKUP($G550,'C10 Entry Sheet'!$A$16:$K$1015,3,FALSE))</f>
        <v xml:space="preserve"> </v>
      </c>
      <c r="J550" s="153" t="str">
        <f ca="1">IF('C10 Entry Sheet'!$BS565="N"," ",CELL("contents",'C10 Entry Sheet'!$A565))</f>
        <v xml:space="preserve"> </v>
      </c>
      <c r="K550" s="158" t="str">
        <f ca="1">IF(($G550=" ")," ",VLOOKUP($G550,'C10 Entry Sheet'!$A$16:$K$1015,8,FALSE))</f>
        <v xml:space="preserve"> </v>
      </c>
      <c r="L550" s="110" t="str">
        <f ca="1">IF(($G550=" ")," ",(VLOOKUP($G550,'C10 Entry Sheet'!$A$16:$K$1015,11,FALSE)*100))</f>
        <v xml:space="preserve"> </v>
      </c>
      <c r="M550" s="159" t="str">
        <f ca="1">IF(($G550=" ")," ",VLOOKUP($G550,'C10 Entry Sheet'!$A$16:$K$1015,6,FALSE))</f>
        <v xml:space="preserve"> </v>
      </c>
      <c r="N550" s="159" t="str">
        <f ca="1">IF(($G550=" ")," ",VLOOKUP($G550,'C10 Entry Sheet'!$A$16:$K$1015,5,FALSE))</f>
        <v xml:space="preserve"> </v>
      </c>
    </row>
    <row r="551" spans="1:14">
      <c r="A551" s="153" t="str">
        <f>IF('C10 Entry Sheet'!$BS566="N"," ","R")</f>
        <v xml:space="preserve"> </v>
      </c>
      <c r="B551" s="153" t="str">
        <f>IF('C10 Entry Sheet'!$BS566="N"," ","00000000")</f>
        <v xml:space="preserve"> </v>
      </c>
      <c r="C551" s="154" t="str">
        <f ca="1">IF('C10 Entry Sheet'!$BS566="N"," ",CELL("contents",'C10 Entry Sheet'!$AH$10))</f>
        <v xml:space="preserve"> </v>
      </c>
      <c r="D551" s="153" t="str">
        <f ca="1">IF('C10 Entry Sheet'!$BS566="N"," ","000"&amp;IF(LEN('C10 Entry Sheet'!$C$5)&lt;=6,"000",REPT("0",3-(LEN('C10 Entry Sheet'!$C$5)-6))&amp;LEFT(CELL("contents",'C10 Entry Sheet'!$C$5),LEN('C10 Entry Sheet'!$C$5)-6)))</f>
        <v xml:space="preserve"> </v>
      </c>
      <c r="E551" s="155" t="str">
        <f ca="1">IF('C10 Entry Sheet'!$BS566="N"," ",IF(LEN('C10 Entry Sheet'!$C$5)&lt;=6,CELL("contents",'C10 Entry Sheet'!$C$5),RIGHT(CELL("contents",'C10 Entry Sheet'!$C$5),6)))</f>
        <v xml:space="preserve"> </v>
      </c>
      <c r="F551" s="153" t="str">
        <f>IF('C10 Entry Sheet'!$BS566="N"," ","0")</f>
        <v xml:space="preserve"> </v>
      </c>
      <c r="G551" s="156" t="str">
        <f ca="1">IF('C10 Entry Sheet'!$BS566="N"," ",CELL("contents",'C10 Entry Sheet'!$A566))</f>
        <v xml:space="preserve"> </v>
      </c>
      <c r="H551" s="157" t="str">
        <f ca="1">IF(($G551=" ")," ",VLOOKUP($G551,'C10 Entry Sheet'!$A$16:$K$1015,2,FALSE))</f>
        <v xml:space="preserve"> </v>
      </c>
      <c r="I551" s="157" t="str">
        <f ca="1">IF(($G551=" ")," ",VLOOKUP($G551,'C10 Entry Sheet'!$A$16:$K$1015,3,FALSE))</f>
        <v xml:space="preserve"> </v>
      </c>
      <c r="J551" s="153" t="str">
        <f ca="1">IF('C10 Entry Sheet'!$BS566="N"," ",CELL("contents",'C10 Entry Sheet'!$A566))</f>
        <v xml:space="preserve"> </v>
      </c>
      <c r="K551" s="158" t="str">
        <f ca="1">IF(($G551=" ")," ",VLOOKUP($G551,'C10 Entry Sheet'!$A$16:$K$1015,8,FALSE))</f>
        <v xml:space="preserve"> </v>
      </c>
      <c r="L551" s="110" t="str">
        <f ca="1">IF(($G551=" ")," ",(VLOOKUP($G551,'C10 Entry Sheet'!$A$16:$K$1015,11,FALSE)*100))</f>
        <v xml:space="preserve"> </v>
      </c>
      <c r="M551" s="159" t="str">
        <f ca="1">IF(($G551=" ")," ",VLOOKUP($G551,'C10 Entry Sheet'!$A$16:$K$1015,6,FALSE))</f>
        <v xml:space="preserve"> </v>
      </c>
      <c r="N551" s="159" t="str">
        <f ca="1">IF(($G551=" ")," ",VLOOKUP($G551,'C10 Entry Sheet'!$A$16:$K$1015,5,FALSE))</f>
        <v xml:space="preserve"> </v>
      </c>
    </row>
    <row r="552" spans="1:14">
      <c r="A552" s="153" t="str">
        <f>IF('C10 Entry Sheet'!$BS567="N"," ","R")</f>
        <v xml:space="preserve"> </v>
      </c>
      <c r="B552" s="153" t="str">
        <f>IF('C10 Entry Sheet'!$BS567="N"," ","00000000")</f>
        <v xml:space="preserve"> </v>
      </c>
      <c r="C552" s="154" t="str">
        <f ca="1">IF('C10 Entry Sheet'!$BS567="N"," ",CELL("contents",'C10 Entry Sheet'!$AH$10))</f>
        <v xml:space="preserve"> </v>
      </c>
      <c r="D552" s="153" t="str">
        <f ca="1">IF('C10 Entry Sheet'!$BS567="N"," ","000"&amp;IF(LEN('C10 Entry Sheet'!$C$5)&lt;=6,"000",REPT("0",3-(LEN('C10 Entry Sheet'!$C$5)-6))&amp;LEFT(CELL("contents",'C10 Entry Sheet'!$C$5),LEN('C10 Entry Sheet'!$C$5)-6)))</f>
        <v xml:space="preserve"> </v>
      </c>
      <c r="E552" s="155" t="str">
        <f ca="1">IF('C10 Entry Sheet'!$BS567="N"," ",IF(LEN('C10 Entry Sheet'!$C$5)&lt;=6,CELL("contents",'C10 Entry Sheet'!$C$5),RIGHT(CELL("contents",'C10 Entry Sheet'!$C$5),6)))</f>
        <v xml:space="preserve"> </v>
      </c>
      <c r="F552" s="153" t="str">
        <f>IF('C10 Entry Sheet'!$BS567="N"," ","0")</f>
        <v xml:space="preserve"> </v>
      </c>
      <c r="G552" s="156" t="str">
        <f ca="1">IF('C10 Entry Sheet'!$BS567="N"," ",CELL("contents",'C10 Entry Sheet'!$A567))</f>
        <v xml:space="preserve"> </v>
      </c>
      <c r="H552" s="157" t="str">
        <f ca="1">IF(($G552=" ")," ",VLOOKUP($G552,'C10 Entry Sheet'!$A$16:$K$1015,2,FALSE))</f>
        <v xml:space="preserve"> </v>
      </c>
      <c r="I552" s="157" t="str">
        <f ca="1">IF(($G552=" ")," ",VLOOKUP($G552,'C10 Entry Sheet'!$A$16:$K$1015,3,FALSE))</f>
        <v xml:space="preserve"> </v>
      </c>
      <c r="J552" s="153" t="str">
        <f ca="1">IF('C10 Entry Sheet'!$BS567="N"," ",CELL("contents",'C10 Entry Sheet'!$A567))</f>
        <v xml:space="preserve"> </v>
      </c>
      <c r="K552" s="158" t="str">
        <f ca="1">IF(($G552=" ")," ",VLOOKUP($G552,'C10 Entry Sheet'!$A$16:$K$1015,8,FALSE))</f>
        <v xml:space="preserve"> </v>
      </c>
      <c r="L552" s="110" t="str">
        <f ca="1">IF(($G552=" ")," ",(VLOOKUP($G552,'C10 Entry Sheet'!$A$16:$K$1015,11,FALSE)*100))</f>
        <v xml:space="preserve"> </v>
      </c>
      <c r="M552" s="159" t="str">
        <f ca="1">IF(($G552=" ")," ",VLOOKUP($G552,'C10 Entry Sheet'!$A$16:$K$1015,6,FALSE))</f>
        <v xml:space="preserve"> </v>
      </c>
      <c r="N552" s="159" t="str">
        <f ca="1">IF(($G552=" ")," ",VLOOKUP($G552,'C10 Entry Sheet'!$A$16:$K$1015,5,FALSE))</f>
        <v xml:space="preserve"> </v>
      </c>
    </row>
    <row r="553" spans="1:14">
      <c r="A553" s="153" t="str">
        <f>IF('C10 Entry Sheet'!$BS568="N"," ","R")</f>
        <v xml:space="preserve"> </v>
      </c>
      <c r="B553" s="153" t="str">
        <f>IF('C10 Entry Sheet'!$BS568="N"," ","00000000")</f>
        <v xml:space="preserve"> </v>
      </c>
      <c r="C553" s="154" t="str">
        <f ca="1">IF('C10 Entry Sheet'!$BS568="N"," ",CELL("contents",'C10 Entry Sheet'!$AH$10))</f>
        <v xml:space="preserve"> </v>
      </c>
      <c r="D553" s="153" t="str">
        <f ca="1">IF('C10 Entry Sheet'!$BS568="N"," ","000"&amp;IF(LEN('C10 Entry Sheet'!$C$5)&lt;=6,"000",REPT("0",3-(LEN('C10 Entry Sheet'!$C$5)-6))&amp;LEFT(CELL("contents",'C10 Entry Sheet'!$C$5),LEN('C10 Entry Sheet'!$C$5)-6)))</f>
        <v xml:space="preserve"> </v>
      </c>
      <c r="E553" s="155" t="str">
        <f ca="1">IF('C10 Entry Sheet'!$BS568="N"," ",IF(LEN('C10 Entry Sheet'!$C$5)&lt;=6,CELL("contents",'C10 Entry Sheet'!$C$5),RIGHT(CELL("contents",'C10 Entry Sheet'!$C$5),6)))</f>
        <v xml:space="preserve"> </v>
      </c>
      <c r="F553" s="153" t="str">
        <f>IF('C10 Entry Sheet'!$BS568="N"," ","0")</f>
        <v xml:space="preserve"> </v>
      </c>
      <c r="G553" s="156" t="str">
        <f ca="1">IF('C10 Entry Sheet'!$BS568="N"," ",CELL("contents",'C10 Entry Sheet'!$A568))</f>
        <v xml:space="preserve"> </v>
      </c>
      <c r="H553" s="157" t="str">
        <f ca="1">IF(($G553=" ")," ",VLOOKUP($G553,'C10 Entry Sheet'!$A$16:$K$1015,2,FALSE))</f>
        <v xml:space="preserve"> </v>
      </c>
      <c r="I553" s="157" t="str">
        <f ca="1">IF(($G553=" ")," ",VLOOKUP($G553,'C10 Entry Sheet'!$A$16:$K$1015,3,FALSE))</f>
        <v xml:space="preserve"> </v>
      </c>
      <c r="J553" s="153" t="str">
        <f ca="1">IF('C10 Entry Sheet'!$BS568="N"," ",CELL("contents",'C10 Entry Sheet'!$A568))</f>
        <v xml:space="preserve"> </v>
      </c>
      <c r="K553" s="158" t="str">
        <f ca="1">IF(($G553=" ")," ",VLOOKUP($G553,'C10 Entry Sheet'!$A$16:$K$1015,8,FALSE))</f>
        <v xml:space="preserve"> </v>
      </c>
      <c r="L553" s="110" t="str">
        <f ca="1">IF(($G553=" ")," ",(VLOOKUP($G553,'C10 Entry Sheet'!$A$16:$K$1015,11,FALSE)*100))</f>
        <v xml:space="preserve"> </v>
      </c>
      <c r="M553" s="159" t="str">
        <f ca="1">IF(($G553=" ")," ",VLOOKUP($G553,'C10 Entry Sheet'!$A$16:$K$1015,6,FALSE))</f>
        <v xml:space="preserve"> </v>
      </c>
      <c r="N553" s="159" t="str">
        <f ca="1">IF(($G553=" ")," ",VLOOKUP($G553,'C10 Entry Sheet'!$A$16:$K$1015,5,FALSE))</f>
        <v xml:space="preserve"> </v>
      </c>
    </row>
    <row r="554" spans="1:14">
      <c r="A554" s="153" t="str">
        <f>IF('C10 Entry Sheet'!$BS569="N"," ","R")</f>
        <v xml:space="preserve"> </v>
      </c>
      <c r="B554" s="153" t="str">
        <f>IF('C10 Entry Sheet'!$BS569="N"," ","00000000")</f>
        <v xml:space="preserve"> </v>
      </c>
      <c r="C554" s="154" t="str">
        <f ca="1">IF('C10 Entry Sheet'!$BS569="N"," ",CELL("contents",'C10 Entry Sheet'!$AH$10))</f>
        <v xml:space="preserve"> </v>
      </c>
      <c r="D554" s="153" t="str">
        <f ca="1">IF('C10 Entry Sheet'!$BS569="N"," ","000"&amp;IF(LEN('C10 Entry Sheet'!$C$5)&lt;=6,"000",REPT("0",3-(LEN('C10 Entry Sheet'!$C$5)-6))&amp;LEFT(CELL("contents",'C10 Entry Sheet'!$C$5),LEN('C10 Entry Sheet'!$C$5)-6)))</f>
        <v xml:space="preserve"> </v>
      </c>
      <c r="E554" s="155" t="str">
        <f ca="1">IF('C10 Entry Sheet'!$BS569="N"," ",IF(LEN('C10 Entry Sheet'!$C$5)&lt;=6,CELL("contents",'C10 Entry Sheet'!$C$5),RIGHT(CELL("contents",'C10 Entry Sheet'!$C$5),6)))</f>
        <v xml:space="preserve"> </v>
      </c>
      <c r="F554" s="153" t="str">
        <f>IF('C10 Entry Sheet'!$BS569="N"," ","0")</f>
        <v xml:space="preserve"> </v>
      </c>
      <c r="G554" s="156" t="str">
        <f ca="1">IF('C10 Entry Sheet'!$BS569="N"," ",CELL("contents",'C10 Entry Sheet'!$A569))</f>
        <v xml:space="preserve"> </v>
      </c>
      <c r="H554" s="157" t="str">
        <f ca="1">IF(($G554=" ")," ",VLOOKUP($G554,'C10 Entry Sheet'!$A$16:$K$1015,2,FALSE))</f>
        <v xml:space="preserve"> </v>
      </c>
      <c r="I554" s="157" t="str">
        <f ca="1">IF(($G554=" ")," ",VLOOKUP($G554,'C10 Entry Sheet'!$A$16:$K$1015,3,FALSE))</f>
        <v xml:space="preserve"> </v>
      </c>
      <c r="J554" s="153" t="str">
        <f ca="1">IF('C10 Entry Sheet'!$BS569="N"," ",CELL("contents",'C10 Entry Sheet'!$A569))</f>
        <v xml:space="preserve"> </v>
      </c>
      <c r="K554" s="158" t="str">
        <f ca="1">IF(($G554=" ")," ",VLOOKUP($G554,'C10 Entry Sheet'!$A$16:$K$1015,8,FALSE))</f>
        <v xml:space="preserve"> </v>
      </c>
      <c r="L554" s="110" t="str">
        <f ca="1">IF(($G554=" ")," ",(VLOOKUP($G554,'C10 Entry Sheet'!$A$16:$K$1015,11,FALSE)*100))</f>
        <v xml:space="preserve"> </v>
      </c>
      <c r="M554" s="159" t="str">
        <f ca="1">IF(($G554=" ")," ",VLOOKUP($G554,'C10 Entry Sheet'!$A$16:$K$1015,6,FALSE))</f>
        <v xml:space="preserve"> </v>
      </c>
      <c r="N554" s="159" t="str">
        <f ca="1">IF(($G554=" ")," ",VLOOKUP($G554,'C10 Entry Sheet'!$A$16:$K$1015,5,FALSE))</f>
        <v xml:space="preserve"> </v>
      </c>
    </row>
    <row r="555" spans="1:14">
      <c r="A555" s="153" t="str">
        <f>IF('C10 Entry Sheet'!$BS570="N"," ","R")</f>
        <v xml:space="preserve"> </v>
      </c>
      <c r="B555" s="153" t="str">
        <f>IF('C10 Entry Sheet'!$BS570="N"," ","00000000")</f>
        <v xml:space="preserve"> </v>
      </c>
      <c r="C555" s="154" t="str">
        <f ca="1">IF('C10 Entry Sheet'!$BS570="N"," ",CELL("contents",'C10 Entry Sheet'!$AH$10))</f>
        <v xml:space="preserve"> </v>
      </c>
      <c r="D555" s="153" t="str">
        <f ca="1">IF('C10 Entry Sheet'!$BS570="N"," ","000"&amp;IF(LEN('C10 Entry Sheet'!$C$5)&lt;=6,"000",REPT("0",3-(LEN('C10 Entry Sheet'!$C$5)-6))&amp;LEFT(CELL("contents",'C10 Entry Sheet'!$C$5),LEN('C10 Entry Sheet'!$C$5)-6)))</f>
        <v xml:space="preserve"> </v>
      </c>
      <c r="E555" s="155" t="str">
        <f ca="1">IF('C10 Entry Sheet'!$BS570="N"," ",IF(LEN('C10 Entry Sheet'!$C$5)&lt;=6,CELL("contents",'C10 Entry Sheet'!$C$5),RIGHT(CELL("contents",'C10 Entry Sheet'!$C$5),6)))</f>
        <v xml:space="preserve"> </v>
      </c>
      <c r="F555" s="153" t="str">
        <f>IF('C10 Entry Sheet'!$BS570="N"," ","0")</f>
        <v xml:space="preserve"> </v>
      </c>
      <c r="G555" s="156" t="str">
        <f ca="1">IF('C10 Entry Sheet'!$BS570="N"," ",CELL("contents",'C10 Entry Sheet'!$A570))</f>
        <v xml:space="preserve"> </v>
      </c>
      <c r="H555" s="157" t="str">
        <f ca="1">IF(($G555=" ")," ",VLOOKUP($G555,'C10 Entry Sheet'!$A$16:$K$1015,2,FALSE))</f>
        <v xml:space="preserve"> </v>
      </c>
      <c r="I555" s="157" t="str">
        <f ca="1">IF(($G555=" ")," ",VLOOKUP($G555,'C10 Entry Sheet'!$A$16:$K$1015,3,FALSE))</f>
        <v xml:space="preserve"> </v>
      </c>
      <c r="J555" s="153" t="str">
        <f ca="1">IF('C10 Entry Sheet'!$BS570="N"," ",CELL("contents",'C10 Entry Sheet'!$A570))</f>
        <v xml:space="preserve"> </v>
      </c>
      <c r="K555" s="158" t="str">
        <f ca="1">IF(($G555=" ")," ",VLOOKUP($G555,'C10 Entry Sheet'!$A$16:$K$1015,8,FALSE))</f>
        <v xml:space="preserve"> </v>
      </c>
      <c r="L555" s="110" t="str">
        <f ca="1">IF(($G555=" ")," ",(VLOOKUP($G555,'C10 Entry Sheet'!$A$16:$K$1015,11,FALSE)*100))</f>
        <v xml:space="preserve"> </v>
      </c>
      <c r="M555" s="159" t="str">
        <f ca="1">IF(($G555=" ")," ",VLOOKUP($G555,'C10 Entry Sheet'!$A$16:$K$1015,6,FALSE))</f>
        <v xml:space="preserve"> </v>
      </c>
      <c r="N555" s="159" t="str">
        <f ca="1">IF(($G555=" ")," ",VLOOKUP($G555,'C10 Entry Sheet'!$A$16:$K$1015,5,FALSE))</f>
        <v xml:space="preserve"> </v>
      </c>
    </row>
    <row r="556" spans="1:14">
      <c r="A556" s="153" t="str">
        <f>IF('C10 Entry Sheet'!$BS571="N"," ","R")</f>
        <v xml:space="preserve"> </v>
      </c>
      <c r="B556" s="153" t="str">
        <f>IF('C10 Entry Sheet'!$BS571="N"," ","00000000")</f>
        <v xml:space="preserve"> </v>
      </c>
      <c r="C556" s="154" t="str">
        <f ca="1">IF('C10 Entry Sheet'!$BS571="N"," ",CELL("contents",'C10 Entry Sheet'!$AH$10))</f>
        <v xml:space="preserve"> </v>
      </c>
      <c r="D556" s="153" t="str">
        <f ca="1">IF('C10 Entry Sheet'!$BS571="N"," ","000"&amp;IF(LEN('C10 Entry Sheet'!$C$5)&lt;=6,"000",REPT("0",3-(LEN('C10 Entry Sheet'!$C$5)-6))&amp;LEFT(CELL("contents",'C10 Entry Sheet'!$C$5),LEN('C10 Entry Sheet'!$C$5)-6)))</f>
        <v xml:space="preserve"> </v>
      </c>
      <c r="E556" s="155" t="str">
        <f ca="1">IF('C10 Entry Sheet'!$BS571="N"," ",IF(LEN('C10 Entry Sheet'!$C$5)&lt;=6,CELL("contents",'C10 Entry Sheet'!$C$5),RIGHT(CELL("contents",'C10 Entry Sheet'!$C$5),6)))</f>
        <v xml:space="preserve"> </v>
      </c>
      <c r="F556" s="153" t="str">
        <f>IF('C10 Entry Sheet'!$BS571="N"," ","0")</f>
        <v xml:space="preserve"> </v>
      </c>
      <c r="G556" s="156" t="str">
        <f ca="1">IF('C10 Entry Sheet'!$BS571="N"," ",CELL("contents",'C10 Entry Sheet'!$A571))</f>
        <v xml:space="preserve"> </v>
      </c>
      <c r="H556" s="157" t="str">
        <f ca="1">IF(($G556=" ")," ",VLOOKUP($G556,'C10 Entry Sheet'!$A$16:$K$1015,2,FALSE))</f>
        <v xml:space="preserve"> </v>
      </c>
      <c r="I556" s="157" t="str">
        <f ca="1">IF(($G556=" ")," ",VLOOKUP($G556,'C10 Entry Sheet'!$A$16:$K$1015,3,FALSE))</f>
        <v xml:space="preserve"> </v>
      </c>
      <c r="J556" s="153" t="str">
        <f ca="1">IF('C10 Entry Sheet'!$BS571="N"," ",CELL("contents",'C10 Entry Sheet'!$A571))</f>
        <v xml:space="preserve"> </v>
      </c>
      <c r="K556" s="158" t="str">
        <f ca="1">IF(($G556=" ")," ",VLOOKUP($G556,'C10 Entry Sheet'!$A$16:$K$1015,8,FALSE))</f>
        <v xml:space="preserve"> </v>
      </c>
      <c r="L556" s="110" t="str">
        <f ca="1">IF(($G556=" ")," ",(VLOOKUP($G556,'C10 Entry Sheet'!$A$16:$K$1015,11,FALSE)*100))</f>
        <v xml:space="preserve"> </v>
      </c>
      <c r="M556" s="159" t="str">
        <f ca="1">IF(($G556=" ")," ",VLOOKUP($G556,'C10 Entry Sheet'!$A$16:$K$1015,6,FALSE))</f>
        <v xml:space="preserve"> </v>
      </c>
      <c r="N556" s="159" t="str">
        <f ca="1">IF(($G556=" ")," ",VLOOKUP($G556,'C10 Entry Sheet'!$A$16:$K$1015,5,FALSE))</f>
        <v xml:space="preserve"> </v>
      </c>
    </row>
    <row r="557" spans="1:14">
      <c r="A557" s="153" t="str">
        <f>IF('C10 Entry Sheet'!$BS572="N"," ","R")</f>
        <v xml:space="preserve"> </v>
      </c>
      <c r="B557" s="153" t="str">
        <f>IF('C10 Entry Sheet'!$BS572="N"," ","00000000")</f>
        <v xml:space="preserve"> </v>
      </c>
      <c r="C557" s="154" t="str">
        <f ca="1">IF('C10 Entry Sheet'!$BS572="N"," ",CELL("contents",'C10 Entry Sheet'!$AH$10))</f>
        <v xml:space="preserve"> </v>
      </c>
      <c r="D557" s="153" t="str">
        <f ca="1">IF('C10 Entry Sheet'!$BS572="N"," ","000"&amp;IF(LEN('C10 Entry Sheet'!$C$5)&lt;=6,"000",REPT("0",3-(LEN('C10 Entry Sheet'!$C$5)-6))&amp;LEFT(CELL("contents",'C10 Entry Sheet'!$C$5),LEN('C10 Entry Sheet'!$C$5)-6)))</f>
        <v xml:space="preserve"> </v>
      </c>
      <c r="E557" s="155" t="str">
        <f ca="1">IF('C10 Entry Sheet'!$BS572="N"," ",IF(LEN('C10 Entry Sheet'!$C$5)&lt;=6,CELL("contents",'C10 Entry Sheet'!$C$5),RIGHT(CELL("contents",'C10 Entry Sheet'!$C$5),6)))</f>
        <v xml:space="preserve"> </v>
      </c>
      <c r="F557" s="153" t="str">
        <f>IF('C10 Entry Sheet'!$BS572="N"," ","0")</f>
        <v xml:space="preserve"> </v>
      </c>
      <c r="G557" s="156" t="str">
        <f ca="1">IF('C10 Entry Sheet'!$BS572="N"," ",CELL("contents",'C10 Entry Sheet'!$A572))</f>
        <v xml:space="preserve"> </v>
      </c>
      <c r="H557" s="157" t="str">
        <f ca="1">IF(($G557=" ")," ",VLOOKUP($G557,'C10 Entry Sheet'!$A$16:$K$1015,2,FALSE))</f>
        <v xml:space="preserve"> </v>
      </c>
      <c r="I557" s="157" t="str">
        <f ca="1">IF(($G557=" ")," ",VLOOKUP($G557,'C10 Entry Sheet'!$A$16:$K$1015,3,FALSE))</f>
        <v xml:space="preserve"> </v>
      </c>
      <c r="J557" s="153" t="str">
        <f ca="1">IF('C10 Entry Sheet'!$BS572="N"," ",CELL("contents",'C10 Entry Sheet'!$A572))</f>
        <v xml:space="preserve"> </v>
      </c>
      <c r="K557" s="158" t="str">
        <f ca="1">IF(($G557=" ")," ",VLOOKUP($G557,'C10 Entry Sheet'!$A$16:$K$1015,8,FALSE))</f>
        <v xml:space="preserve"> </v>
      </c>
      <c r="L557" s="110" t="str">
        <f ca="1">IF(($G557=" ")," ",(VLOOKUP($G557,'C10 Entry Sheet'!$A$16:$K$1015,11,FALSE)*100))</f>
        <v xml:space="preserve"> </v>
      </c>
      <c r="M557" s="159" t="str">
        <f ca="1">IF(($G557=" ")," ",VLOOKUP($G557,'C10 Entry Sheet'!$A$16:$K$1015,6,FALSE))</f>
        <v xml:space="preserve"> </v>
      </c>
      <c r="N557" s="159" t="str">
        <f ca="1">IF(($G557=" ")," ",VLOOKUP($G557,'C10 Entry Sheet'!$A$16:$K$1015,5,FALSE))</f>
        <v xml:space="preserve"> </v>
      </c>
    </row>
    <row r="558" spans="1:14">
      <c r="A558" s="153" t="str">
        <f>IF('C10 Entry Sheet'!$BS573="N"," ","R")</f>
        <v xml:space="preserve"> </v>
      </c>
      <c r="B558" s="153" t="str">
        <f>IF('C10 Entry Sheet'!$BS573="N"," ","00000000")</f>
        <v xml:space="preserve"> </v>
      </c>
      <c r="C558" s="154" t="str">
        <f ca="1">IF('C10 Entry Sheet'!$BS573="N"," ",CELL("contents",'C10 Entry Sheet'!$AH$10))</f>
        <v xml:space="preserve"> </v>
      </c>
      <c r="D558" s="153" t="str">
        <f ca="1">IF('C10 Entry Sheet'!$BS573="N"," ","000"&amp;IF(LEN('C10 Entry Sheet'!$C$5)&lt;=6,"000",REPT("0",3-(LEN('C10 Entry Sheet'!$C$5)-6))&amp;LEFT(CELL("contents",'C10 Entry Sheet'!$C$5),LEN('C10 Entry Sheet'!$C$5)-6)))</f>
        <v xml:space="preserve"> </v>
      </c>
      <c r="E558" s="155" t="str">
        <f ca="1">IF('C10 Entry Sheet'!$BS573="N"," ",IF(LEN('C10 Entry Sheet'!$C$5)&lt;=6,CELL("contents",'C10 Entry Sheet'!$C$5),RIGHT(CELL("contents",'C10 Entry Sheet'!$C$5),6)))</f>
        <v xml:space="preserve"> </v>
      </c>
      <c r="F558" s="153" t="str">
        <f>IF('C10 Entry Sheet'!$BS573="N"," ","0")</f>
        <v xml:space="preserve"> </v>
      </c>
      <c r="G558" s="156" t="str">
        <f ca="1">IF('C10 Entry Sheet'!$BS573="N"," ",CELL("contents",'C10 Entry Sheet'!$A573))</f>
        <v xml:space="preserve"> </v>
      </c>
      <c r="H558" s="157" t="str">
        <f ca="1">IF(($G558=" ")," ",VLOOKUP($G558,'C10 Entry Sheet'!$A$16:$K$1015,2,FALSE))</f>
        <v xml:space="preserve"> </v>
      </c>
      <c r="I558" s="157" t="str">
        <f ca="1">IF(($G558=" ")," ",VLOOKUP($G558,'C10 Entry Sheet'!$A$16:$K$1015,3,FALSE))</f>
        <v xml:space="preserve"> </v>
      </c>
      <c r="J558" s="153" t="str">
        <f ca="1">IF('C10 Entry Sheet'!$BS573="N"," ",CELL("contents",'C10 Entry Sheet'!$A573))</f>
        <v xml:space="preserve"> </v>
      </c>
      <c r="K558" s="158" t="str">
        <f ca="1">IF(($G558=" ")," ",VLOOKUP($G558,'C10 Entry Sheet'!$A$16:$K$1015,8,FALSE))</f>
        <v xml:space="preserve"> </v>
      </c>
      <c r="L558" s="110" t="str">
        <f ca="1">IF(($G558=" ")," ",(VLOOKUP($G558,'C10 Entry Sheet'!$A$16:$K$1015,11,FALSE)*100))</f>
        <v xml:space="preserve"> </v>
      </c>
      <c r="M558" s="159" t="str">
        <f ca="1">IF(($G558=" ")," ",VLOOKUP($G558,'C10 Entry Sheet'!$A$16:$K$1015,6,FALSE))</f>
        <v xml:space="preserve"> </v>
      </c>
      <c r="N558" s="159" t="str">
        <f ca="1">IF(($G558=" ")," ",VLOOKUP($G558,'C10 Entry Sheet'!$A$16:$K$1015,5,FALSE))</f>
        <v xml:space="preserve"> </v>
      </c>
    </row>
    <row r="559" spans="1:14">
      <c r="A559" s="153" t="str">
        <f>IF('C10 Entry Sheet'!$BS574="N"," ","R")</f>
        <v xml:space="preserve"> </v>
      </c>
      <c r="B559" s="153" t="str">
        <f>IF('C10 Entry Sheet'!$BS574="N"," ","00000000")</f>
        <v xml:space="preserve"> </v>
      </c>
      <c r="C559" s="154" t="str">
        <f ca="1">IF('C10 Entry Sheet'!$BS574="N"," ",CELL("contents",'C10 Entry Sheet'!$AH$10))</f>
        <v xml:space="preserve"> </v>
      </c>
      <c r="D559" s="153" t="str">
        <f ca="1">IF('C10 Entry Sheet'!$BS574="N"," ","000"&amp;IF(LEN('C10 Entry Sheet'!$C$5)&lt;=6,"000",REPT("0",3-(LEN('C10 Entry Sheet'!$C$5)-6))&amp;LEFT(CELL("contents",'C10 Entry Sheet'!$C$5),LEN('C10 Entry Sheet'!$C$5)-6)))</f>
        <v xml:space="preserve"> </v>
      </c>
      <c r="E559" s="155" t="str">
        <f ca="1">IF('C10 Entry Sheet'!$BS574="N"," ",IF(LEN('C10 Entry Sheet'!$C$5)&lt;=6,CELL("contents",'C10 Entry Sheet'!$C$5),RIGHT(CELL("contents",'C10 Entry Sheet'!$C$5),6)))</f>
        <v xml:space="preserve"> </v>
      </c>
      <c r="F559" s="153" t="str">
        <f>IF('C10 Entry Sheet'!$BS574="N"," ","0")</f>
        <v xml:space="preserve"> </v>
      </c>
      <c r="G559" s="156" t="str">
        <f ca="1">IF('C10 Entry Sheet'!$BS574="N"," ",CELL("contents",'C10 Entry Sheet'!$A574))</f>
        <v xml:space="preserve"> </v>
      </c>
      <c r="H559" s="157" t="str">
        <f ca="1">IF(($G559=" ")," ",VLOOKUP($G559,'C10 Entry Sheet'!$A$16:$K$1015,2,FALSE))</f>
        <v xml:space="preserve"> </v>
      </c>
      <c r="I559" s="157" t="str">
        <f ca="1">IF(($G559=" ")," ",VLOOKUP($G559,'C10 Entry Sheet'!$A$16:$K$1015,3,FALSE))</f>
        <v xml:space="preserve"> </v>
      </c>
      <c r="J559" s="153" t="str">
        <f ca="1">IF('C10 Entry Sheet'!$BS574="N"," ",CELL("contents",'C10 Entry Sheet'!$A574))</f>
        <v xml:space="preserve"> </v>
      </c>
      <c r="K559" s="158" t="str">
        <f ca="1">IF(($G559=" ")," ",VLOOKUP($G559,'C10 Entry Sheet'!$A$16:$K$1015,8,FALSE))</f>
        <v xml:space="preserve"> </v>
      </c>
      <c r="L559" s="110" t="str">
        <f ca="1">IF(($G559=" ")," ",(VLOOKUP($G559,'C10 Entry Sheet'!$A$16:$K$1015,11,FALSE)*100))</f>
        <v xml:space="preserve"> </v>
      </c>
      <c r="M559" s="159" t="str">
        <f ca="1">IF(($G559=" ")," ",VLOOKUP($G559,'C10 Entry Sheet'!$A$16:$K$1015,6,FALSE))</f>
        <v xml:space="preserve"> </v>
      </c>
      <c r="N559" s="159" t="str">
        <f ca="1">IF(($G559=" ")," ",VLOOKUP($G559,'C10 Entry Sheet'!$A$16:$K$1015,5,FALSE))</f>
        <v xml:space="preserve"> </v>
      </c>
    </row>
    <row r="560" spans="1:14">
      <c r="A560" s="153" t="str">
        <f>IF('C10 Entry Sheet'!$BS575="N"," ","R")</f>
        <v xml:space="preserve"> </v>
      </c>
      <c r="B560" s="153" t="str">
        <f>IF('C10 Entry Sheet'!$BS575="N"," ","00000000")</f>
        <v xml:space="preserve"> </v>
      </c>
      <c r="C560" s="154" t="str">
        <f ca="1">IF('C10 Entry Sheet'!$BS575="N"," ",CELL("contents",'C10 Entry Sheet'!$AH$10))</f>
        <v xml:space="preserve"> </v>
      </c>
      <c r="D560" s="153" t="str">
        <f ca="1">IF('C10 Entry Sheet'!$BS575="N"," ","000"&amp;IF(LEN('C10 Entry Sheet'!$C$5)&lt;=6,"000",REPT("0",3-(LEN('C10 Entry Sheet'!$C$5)-6))&amp;LEFT(CELL("contents",'C10 Entry Sheet'!$C$5),LEN('C10 Entry Sheet'!$C$5)-6)))</f>
        <v xml:space="preserve"> </v>
      </c>
      <c r="E560" s="155" t="str">
        <f ca="1">IF('C10 Entry Sheet'!$BS575="N"," ",IF(LEN('C10 Entry Sheet'!$C$5)&lt;=6,CELL("contents",'C10 Entry Sheet'!$C$5),RIGHT(CELL("contents",'C10 Entry Sheet'!$C$5),6)))</f>
        <v xml:space="preserve"> </v>
      </c>
      <c r="F560" s="153" t="str">
        <f>IF('C10 Entry Sheet'!$BS575="N"," ","0")</f>
        <v xml:space="preserve"> </v>
      </c>
      <c r="G560" s="156" t="str">
        <f ca="1">IF('C10 Entry Sheet'!$BS575="N"," ",CELL("contents",'C10 Entry Sheet'!$A575))</f>
        <v xml:space="preserve"> </v>
      </c>
      <c r="H560" s="157" t="str">
        <f ca="1">IF(($G560=" ")," ",VLOOKUP($G560,'C10 Entry Sheet'!$A$16:$K$1015,2,FALSE))</f>
        <v xml:space="preserve"> </v>
      </c>
      <c r="I560" s="157" t="str">
        <f ca="1">IF(($G560=" ")," ",VLOOKUP($G560,'C10 Entry Sheet'!$A$16:$K$1015,3,FALSE))</f>
        <v xml:space="preserve"> </v>
      </c>
      <c r="J560" s="153" t="str">
        <f ca="1">IF('C10 Entry Sheet'!$BS575="N"," ",CELL("contents",'C10 Entry Sheet'!$A575))</f>
        <v xml:space="preserve"> </v>
      </c>
      <c r="K560" s="158" t="str">
        <f ca="1">IF(($G560=" ")," ",VLOOKUP($G560,'C10 Entry Sheet'!$A$16:$K$1015,8,FALSE))</f>
        <v xml:space="preserve"> </v>
      </c>
      <c r="L560" s="110" t="str">
        <f ca="1">IF(($G560=" ")," ",(VLOOKUP($G560,'C10 Entry Sheet'!$A$16:$K$1015,11,FALSE)*100))</f>
        <v xml:space="preserve"> </v>
      </c>
      <c r="M560" s="159" t="str">
        <f ca="1">IF(($G560=" ")," ",VLOOKUP($G560,'C10 Entry Sheet'!$A$16:$K$1015,6,FALSE))</f>
        <v xml:space="preserve"> </v>
      </c>
      <c r="N560" s="159" t="str">
        <f ca="1">IF(($G560=" ")," ",VLOOKUP($G560,'C10 Entry Sheet'!$A$16:$K$1015,5,FALSE))</f>
        <v xml:space="preserve"> </v>
      </c>
    </row>
    <row r="561" spans="1:14">
      <c r="A561" s="153" t="str">
        <f>IF('C10 Entry Sheet'!$BS576="N"," ","R")</f>
        <v xml:space="preserve"> </v>
      </c>
      <c r="B561" s="153" t="str">
        <f>IF('C10 Entry Sheet'!$BS576="N"," ","00000000")</f>
        <v xml:space="preserve"> </v>
      </c>
      <c r="C561" s="154" t="str">
        <f ca="1">IF('C10 Entry Sheet'!$BS576="N"," ",CELL("contents",'C10 Entry Sheet'!$AH$10))</f>
        <v xml:space="preserve"> </v>
      </c>
      <c r="D561" s="153" t="str">
        <f ca="1">IF('C10 Entry Sheet'!$BS576="N"," ","000"&amp;IF(LEN('C10 Entry Sheet'!$C$5)&lt;=6,"000",REPT("0",3-(LEN('C10 Entry Sheet'!$C$5)-6))&amp;LEFT(CELL("contents",'C10 Entry Sheet'!$C$5),LEN('C10 Entry Sheet'!$C$5)-6)))</f>
        <v xml:space="preserve"> </v>
      </c>
      <c r="E561" s="155" t="str">
        <f ca="1">IF('C10 Entry Sheet'!$BS576="N"," ",IF(LEN('C10 Entry Sheet'!$C$5)&lt;=6,CELL("contents",'C10 Entry Sheet'!$C$5),RIGHT(CELL("contents",'C10 Entry Sheet'!$C$5),6)))</f>
        <v xml:space="preserve"> </v>
      </c>
      <c r="F561" s="153" t="str">
        <f>IF('C10 Entry Sheet'!$BS576="N"," ","0")</f>
        <v xml:space="preserve"> </v>
      </c>
      <c r="G561" s="156" t="str">
        <f ca="1">IF('C10 Entry Sheet'!$BS576="N"," ",CELL("contents",'C10 Entry Sheet'!$A576))</f>
        <v xml:space="preserve"> </v>
      </c>
      <c r="H561" s="157" t="str">
        <f ca="1">IF(($G561=" ")," ",VLOOKUP($G561,'C10 Entry Sheet'!$A$16:$K$1015,2,FALSE))</f>
        <v xml:space="preserve"> </v>
      </c>
      <c r="I561" s="157" t="str">
        <f ca="1">IF(($G561=" ")," ",VLOOKUP($G561,'C10 Entry Sheet'!$A$16:$K$1015,3,FALSE))</f>
        <v xml:space="preserve"> </v>
      </c>
      <c r="J561" s="153" t="str">
        <f ca="1">IF('C10 Entry Sheet'!$BS576="N"," ",CELL("contents",'C10 Entry Sheet'!$A576))</f>
        <v xml:space="preserve"> </v>
      </c>
      <c r="K561" s="158" t="str">
        <f ca="1">IF(($G561=" ")," ",VLOOKUP($G561,'C10 Entry Sheet'!$A$16:$K$1015,8,FALSE))</f>
        <v xml:space="preserve"> </v>
      </c>
      <c r="L561" s="110" t="str">
        <f ca="1">IF(($G561=" ")," ",(VLOOKUP($G561,'C10 Entry Sheet'!$A$16:$K$1015,11,FALSE)*100))</f>
        <v xml:space="preserve"> </v>
      </c>
      <c r="M561" s="159" t="str">
        <f ca="1">IF(($G561=" ")," ",VLOOKUP($G561,'C10 Entry Sheet'!$A$16:$K$1015,6,FALSE))</f>
        <v xml:space="preserve"> </v>
      </c>
      <c r="N561" s="159" t="str">
        <f ca="1">IF(($G561=" ")," ",VLOOKUP($G561,'C10 Entry Sheet'!$A$16:$K$1015,5,FALSE))</f>
        <v xml:space="preserve"> </v>
      </c>
    </row>
    <row r="562" spans="1:14">
      <c r="A562" s="153" t="str">
        <f>IF('C10 Entry Sheet'!$BS577="N"," ","R")</f>
        <v xml:space="preserve"> </v>
      </c>
      <c r="B562" s="153" t="str">
        <f>IF('C10 Entry Sheet'!$BS577="N"," ","00000000")</f>
        <v xml:space="preserve"> </v>
      </c>
      <c r="C562" s="154" t="str">
        <f ca="1">IF('C10 Entry Sheet'!$BS577="N"," ",CELL("contents",'C10 Entry Sheet'!$AH$10))</f>
        <v xml:space="preserve"> </v>
      </c>
      <c r="D562" s="153" t="str">
        <f ca="1">IF('C10 Entry Sheet'!$BS577="N"," ","000"&amp;IF(LEN('C10 Entry Sheet'!$C$5)&lt;=6,"000",REPT("0",3-(LEN('C10 Entry Sheet'!$C$5)-6))&amp;LEFT(CELL("contents",'C10 Entry Sheet'!$C$5),LEN('C10 Entry Sheet'!$C$5)-6)))</f>
        <v xml:space="preserve"> </v>
      </c>
      <c r="E562" s="155" t="str">
        <f ca="1">IF('C10 Entry Sheet'!$BS577="N"," ",IF(LEN('C10 Entry Sheet'!$C$5)&lt;=6,CELL("contents",'C10 Entry Sheet'!$C$5),RIGHT(CELL("contents",'C10 Entry Sheet'!$C$5),6)))</f>
        <v xml:space="preserve"> </v>
      </c>
      <c r="F562" s="153" t="str">
        <f>IF('C10 Entry Sheet'!$BS577="N"," ","0")</f>
        <v xml:space="preserve"> </v>
      </c>
      <c r="G562" s="156" t="str">
        <f ca="1">IF('C10 Entry Sheet'!$BS577="N"," ",CELL("contents",'C10 Entry Sheet'!$A577))</f>
        <v xml:space="preserve"> </v>
      </c>
      <c r="H562" s="157" t="str">
        <f ca="1">IF(($G562=" ")," ",VLOOKUP($G562,'C10 Entry Sheet'!$A$16:$K$1015,2,FALSE))</f>
        <v xml:space="preserve"> </v>
      </c>
      <c r="I562" s="157" t="str">
        <f ca="1">IF(($G562=" ")," ",VLOOKUP($G562,'C10 Entry Sheet'!$A$16:$K$1015,3,FALSE))</f>
        <v xml:space="preserve"> </v>
      </c>
      <c r="J562" s="153" t="str">
        <f ca="1">IF('C10 Entry Sheet'!$BS577="N"," ",CELL("contents",'C10 Entry Sheet'!$A577))</f>
        <v xml:space="preserve"> </v>
      </c>
      <c r="K562" s="158" t="str">
        <f ca="1">IF(($G562=" ")," ",VLOOKUP($G562,'C10 Entry Sheet'!$A$16:$K$1015,8,FALSE))</f>
        <v xml:space="preserve"> </v>
      </c>
      <c r="L562" s="110" t="str">
        <f ca="1">IF(($G562=" ")," ",(VLOOKUP($G562,'C10 Entry Sheet'!$A$16:$K$1015,11,FALSE)*100))</f>
        <v xml:space="preserve"> </v>
      </c>
      <c r="M562" s="159" t="str">
        <f ca="1">IF(($G562=" ")," ",VLOOKUP($G562,'C10 Entry Sheet'!$A$16:$K$1015,6,FALSE))</f>
        <v xml:space="preserve"> </v>
      </c>
      <c r="N562" s="159" t="str">
        <f ca="1">IF(($G562=" ")," ",VLOOKUP($G562,'C10 Entry Sheet'!$A$16:$K$1015,5,FALSE))</f>
        <v xml:space="preserve"> </v>
      </c>
    </row>
    <row r="563" spans="1:14">
      <c r="A563" s="153" t="str">
        <f>IF('C10 Entry Sheet'!$BS578="N"," ","R")</f>
        <v xml:space="preserve"> </v>
      </c>
      <c r="B563" s="153" t="str">
        <f>IF('C10 Entry Sheet'!$BS578="N"," ","00000000")</f>
        <v xml:space="preserve"> </v>
      </c>
      <c r="C563" s="154" t="str">
        <f ca="1">IF('C10 Entry Sheet'!$BS578="N"," ",CELL("contents",'C10 Entry Sheet'!$AH$10))</f>
        <v xml:space="preserve"> </v>
      </c>
      <c r="D563" s="153" t="str">
        <f ca="1">IF('C10 Entry Sheet'!$BS578="N"," ","000"&amp;IF(LEN('C10 Entry Sheet'!$C$5)&lt;=6,"000",REPT("0",3-(LEN('C10 Entry Sheet'!$C$5)-6))&amp;LEFT(CELL("contents",'C10 Entry Sheet'!$C$5),LEN('C10 Entry Sheet'!$C$5)-6)))</f>
        <v xml:space="preserve"> </v>
      </c>
      <c r="E563" s="155" t="str">
        <f ca="1">IF('C10 Entry Sheet'!$BS578="N"," ",IF(LEN('C10 Entry Sheet'!$C$5)&lt;=6,CELL("contents",'C10 Entry Sheet'!$C$5),RIGHT(CELL("contents",'C10 Entry Sheet'!$C$5),6)))</f>
        <v xml:space="preserve"> </v>
      </c>
      <c r="F563" s="153" t="str">
        <f>IF('C10 Entry Sheet'!$BS578="N"," ","0")</f>
        <v xml:space="preserve"> </v>
      </c>
      <c r="G563" s="156" t="str">
        <f ca="1">IF('C10 Entry Sheet'!$BS578="N"," ",CELL("contents",'C10 Entry Sheet'!$A578))</f>
        <v xml:space="preserve"> </v>
      </c>
      <c r="H563" s="157" t="str">
        <f ca="1">IF(($G563=" ")," ",VLOOKUP($G563,'C10 Entry Sheet'!$A$16:$K$1015,2,FALSE))</f>
        <v xml:space="preserve"> </v>
      </c>
      <c r="I563" s="157" t="str">
        <f ca="1">IF(($G563=" ")," ",VLOOKUP($G563,'C10 Entry Sheet'!$A$16:$K$1015,3,FALSE))</f>
        <v xml:space="preserve"> </v>
      </c>
      <c r="J563" s="153" t="str">
        <f ca="1">IF('C10 Entry Sheet'!$BS578="N"," ",CELL("contents",'C10 Entry Sheet'!$A578))</f>
        <v xml:space="preserve"> </v>
      </c>
      <c r="K563" s="158" t="str">
        <f ca="1">IF(($G563=" ")," ",VLOOKUP($G563,'C10 Entry Sheet'!$A$16:$K$1015,8,FALSE))</f>
        <v xml:space="preserve"> </v>
      </c>
      <c r="L563" s="110" t="str">
        <f ca="1">IF(($G563=" ")," ",(VLOOKUP($G563,'C10 Entry Sheet'!$A$16:$K$1015,11,FALSE)*100))</f>
        <v xml:space="preserve"> </v>
      </c>
      <c r="M563" s="159" t="str">
        <f ca="1">IF(($G563=" ")," ",VLOOKUP($G563,'C10 Entry Sheet'!$A$16:$K$1015,6,FALSE))</f>
        <v xml:space="preserve"> </v>
      </c>
      <c r="N563" s="159" t="str">
        <f ca="1">IF(($G563=" ")," ",VLOOKUP($G563,'C10 Entry Sheet'!$A$16:$K$1015,5,FALSE))</f>
        <v xml:space="preserve"> </v>
      </c>
    </row>
    <row r="564" spans="1:14">
      <c r="A564" s="153" t="str">
        <f>IF('C10 Entry Sheet'!$BS579="N"," ","R")</f>
        <v xml:space="preserve"> </v>
      </c>
      <c r="B564" s="153" t="str">
        <f>IF('C10 Entry Sheet'!$BS579="N"," ","00000000")</f>
        <v xml:space="preserve"> </v>
      </c>
      <c r="C564" s="154" t="str">
        <f ca="1">IF('C10 Entry Sheet'!$BS579="N"," ",CELL("contents",'C10 Entry Sheet'!$AH$10))</f>
        <v xml:space="preserve"> </v>
      </c>
      <c r="D564" s="153" t="str">
        <f ca="1">IF('C10 Entry Sheet'!$BS579="N"," ","000"&amp;IF(LEN('C10 Entry Sheet'!$C$5)&lt;=6,"000",REPT("0",3-(LEN('C10 Entry Sheet'!$C$5)-6))&amp;LEFT(CELL("contents",'C10 Entry Sheet'!$C$5),LEN('C10 Entry Sheet'!$C$5)-6)))</f>
        <v xml:space="preserve"> </v>
      </c>
      <c r="E564" s="155" t="str">
        <f ca="1">IF('C10 Entry Sheet'!$BS579="N"," ",IF(LEN('C10 Entry Sheet'!$C$5)&lt;=6,CELL("contents",'C10 Entry Sheet'!$C$5),RIGHT(CELL("contents",'C10 Entry Sheet'!$C$5),6)))</f>
        <v xml:space="preserve"> </v>
      </c>
      <c r="F564" s="153" t="str">
        <f>IF('C10 Entry Sheet'!$BS579="N"," ","0")</f>
        <v xml:space="preserve"> </v>
      </c>
      <c r="G564" s="156" t="str">
        <f ca="1">IF('C10 Entry Sheet'!$BS579="N"," ",CELL("contents",'C10 Entry Sheet'!$A579))</f>
        <v xml:space="preserve"> </v>
      </c>
      <c r="H564" s="157" t="str">
        <f ca="1">IF(($G564=" ")," ",VLOOKUP($G564,'C10 Entry Sheet'!$A$16:$K$1015,2,FALSE))</f>
        <v xml:space="preserve"> </v>
      </c>
      <c r="I564" s="157" t="str">
        <f ca="1">IF(($G564=" ")," ",VLOOKUP($G564,'C10 Entry Sheet'!$A$16:$K$1015,3,FALSE))</f>
        <v xml:space="preserve"> </v>
      </c>
      <c r="J564" s="153" t="str">
        <f ca="1">IF('C10 Entry Sheet'!$BS579="N"," ",CELL("contents",'C10 Entry Sheet'!$A579))</f>
        <v xml:space="preserve"> </v>
      </c>
      <c r="K564" s="158" t="str">
        <f ca="1">IF(($G564=" ")," ",VLOOKUP($G564,'C10 Entry Sheet'!$A$16:$K$1015,8,FALSE))</f>
        <v xml:space="preserve"> </v>
      </c>
      <c r="L564" s="110" t="str">
        <f ca="1">IF(($G564=" ")," ",(VLOOKUP($G564,'C10 Entry Sheet'!$A$16:$K$1015,11,FALSE)*100))</f>
        <v xml:space="preserve"> </v>
      </c>
      <c r="M564" s="159" t="str">
        <f ca="1">IF(($G564=" ")," ",VLOOKUP($G564,'C10 Entry Sheet'!$A$16:$K$1015,6,FALSE))</f>
        <v xml:space="preserve"> </v>
      </c>
      <c r="N564" s="159" t="str">
        <f ca="1">IF(($G564=" ")," ",VLOOKUP($G564,'C10 Entry Sheet'!$A$16:$K$1015,5,FALSE))</f>
        <v xml:space="preserve"> </v>
      </c>
    </row>
    <row r="565" spans="1:14">
      <c r="A565" s="153" t="str">
        <f>IF('C10 Entry Sheet'!$BS580="N"," ","R")</f>
        <v xml:space="preserve"> </v>
      </c>
      <c r="B565" s="153" t="str">
        <f>IF('C10 Entry Sheet'!$BS580="N"," ","00000000")</f>
        <v xml:space="preserve"> </v>
      </c>
      <c r="C565" s="154" t="str">
        <f ca="1">IF('C10 Entry Sheet'!$BS580="N"," ",CELL("contents",'C10 Entry Sheet'!$AH$10))</f>
        <v xml:space="preserve"> </v>
      </c>
      <c r="D565" s="153" t="str">
        <f ca="1">IF('C10 Entry Sheet'!$BS580="N"," ","000"&amp;IF(LEN('C10 Entry Sheet'!$C$5)&lt;=6,"000",REPT("0",3-(LEN('C10 Entry Sheet'!$C$5)-6))&amp;LEFT(CELL("contents",'C10 Entry Sheet'!$C$5),LEN('C10 Entry Sheet'!$C$5)-6)))</f>
        <v xml:space="preserve"> </v>
      </c>
      <c r="E565" s="155" t="str">
        <f ca="1">IF('C10 Entry Sheet'!$BS580="N"," ",IF(LEN('C10 Entry Sheet'!$C$5)&lt;=6,CELL("contents",'C10 Entry Sheet'!$C$5),RIGHT(CELL("contents",'C10 Entry Sheet'!$C$5),6)))</f>
        <v xml:space="preserve"> </v>
      </c>
      <c r="F565" s="153" t="str">
        <f>IF('C10 Entry Sheet'!$BS580="N"," ","0")</f>
        <v xml:space="preserve"> </v>
      </c>
      <c r="G565" s="156" t="str">
        <f ca="1">IF('C10 Entry Sheet'!$BS580="N"," ",CELL("contents",'C10 Entry Sheet'!$A580))</f>
        <v xml:space="preserve"> </v>
      </c>
      <c r="H565" s="157" t="str">
        <f ca="1">IF(($G565=" ")," ",VLOOKUP($G565,'C10 Entry Sheet'!$A$16:$K$1015,2,FALSE))</f>
        <v xml:space="preserve"> </v>
      </c>
      <c r="I565" s="157" t="str">
        <f ca="1">IF(($G565=" ")," ",VLOOKUP($G565,'C10 Entry Sheet'!$A$16:$K$1015,3,FALSE))</f>
        <v xml:space="preserve"> </v>
      </c>
      <c r="J565" s="153" t="str">
        <f ca="1">IF('C10 Entry Sheet'!$BS580="N"," ",CELL("contents",'C10 Entry Sheet'!$A580))</f>
        <v xml:space="preserve"> </v>
      </c>
      <c r="K565" s="158" t="str">
        <f ca="1">IF(($G565=" ")," ",VLOOKUP($G565,'C10 Entry Sheet'!$A$16:$K$1015,8,FALSE))</f>
        <v xml:space="preserve"> </v>
      </c>
      <c r="L565" s="110" t="str">
        <f ca="1">IF(($G565=" ")," ",(VLOOKUP($G565,'C10 Entry Sheet'!$A$16:$K$1015,11,FALSE)*100))</f>
        <v xml:space="preserve"> </v>
      </c>
      <c r="M565" s="159" t="str">
        <f ca="1">IF(($G565=" ")," ",VLOOKUP($G565,'C10 Entry Sheet'!$A$16:$K$1015,6,FALSE))</f>
        <v xml:space="preserve"> </v>
      </c>
      <c r="N565" s="159" t="str">
        <f ca="1">IF(($G565=" ")," ",VLOOKUP($G565,'C10 Entry Sheet'!$A$16:$K$1015,5,FALSE))</f>
        <v xml:space="preserve"> </v>
      </c>
    </row>
    <row r="566" spans="1:14">
      <c r="A566" s="153" t="str">
        <f>IF('C10 Entry Sheet'!$BS581="N"," ","R")</f>
        <v xml:space="preserve"> </v>
      </c>
      <c r="B566" s="153" t="str">
        <f>IF('C10 Entry Sheet'!$BS581="N"," ","00000000")</f>
        <v xml:space="preserve"> </v>
      </c>
      <c r="C566" s="154" t="str">
        <f ca="1">IF('C10 Entry Sheet'!$BS581="N"," ",CELL("contents",'C10 Entry Sheet'!$AH$10))</f>
        <v xml:space="preserve"> </v>
      </c>
      <c r="D566" s="153" t="str">
        <f ca="1">IF('C10 Entry Sheet'!$BS581="N"," ","000"&amp;IF(LEN('C10 Entry Sheet'!$C$5)&lt;=6,"000",REPT("0",3-(LEN('C10 Entry Sheet'!$C$5)-6))&amp;LEFT(CELL("contents",'C10 Entry Sheet'!$C$5),LEN('C10 Entry Sheet'!$C$5)-6)))</f>
        <v xml:space="preserve"> </v>
      </c>
      <c r="E566" s="155" t="str">
        <f ca="1">IF('C10 Entry Sheet'!$BS581="N"," ",IF(LEN('C10 Entry Sheet'!$C$5)&lt;=6,CELL("contents",'C10 Entry Sheet'!$C$5),RIGHT(CELL("contents",'C10 Entry Sheet'!$C$5),6)))</f>
        <v xml:space="preserve"> </v>
      </c>
      <c r="F566" s="153" t="str">
        <f>IF('C10 Entry Sheet'!$BS581="N"," ","0")</f>
        <v xml:space="preserve"> </v>
      </c>
      <c r="G566" s="156" t="str">
        <f ca="1">IF('C10 Entry Sheet'!$BS581="N"," ",CELL("contents",'C10 Entry Sheet'!$A581))</f>
        <v xml:space="preserve"> </v>
      </c>
      <c r="H566" s="157" t="str">
        <f ca="1">IF(($G566=" ")," ",VLOOKUP($G566,'C10 Entry Sheet'!$A$16:$K$1015,2,FALSE))</f>
        <v xml:space="preserve"> </v>
      </c>
      <c r="I566" s="157" t="str">
        <f ca="1">IF(($G566=" ")," ",VLOOKUP($G566,'C10 Entry Sheet'!$A$16:$K$1015,3,FALSE))</f>
        <v xml:space="preserve"> </v>
      </c>
      <c r="J566" s="153" t="str">
        <f ca="1">IF('C10 Entry Sheet'!$BS581="N"," ",CELL("contents",'C10 Entry Sheet'!$A581))</f>
        <v xml:space="preserve"> </v>
      </c>
      <c r="K566" s="158" t="str">
        <f ca="1">IF(($G566=" ")," ",VLOOKUP($G566,'C10 Entry Sheet'!$A$16:$K$1015,8,FALSE))</f>
        <v xml:space="preserve"> </v>
      </c>
      <c r="L566" s="110" t="str">
        <f ca="1">IF(($G566=" ")," ",(VLOOKUP($G566,'C10 Entry Sheet'!$A$16:$K$1015,11,FALSE)*100))</f>
        <v xml:space="preserve"> </v>
      </c>
      <c r="M566" s="159" t="str">
        <f ca="1">IF(($G566=" ")," ",VLOOKUP($G566,'C10 Entry Sheet'!$A$16:$K$1015,6,FALSE))</f>
        <v xml:space="preserve"> </v>
      </c>
      <c r="N566" s="159" t="str">
        <f ca="1">IF(($G566=" ")," ",VLOOKUP($G566,'C10 Entry Sheet'!$A$16:$K$1015,5,FALSE))</f>
        <v xml:space="preserve"> </v>
      </c>
    </row>
    <row r="567" spans="1:14">
      <c r="A567" s="153" t="str">
        <f>IF('C10 Entry Sheet'!$BS582="N"," ","R")</f>
        <v xml:space="preserve"> </v>
      </c>
      <c r="B567" s="153" t="str">
        <f>IF('C10 Entry Sheet'!$BS582="N"," ","00000000")</f>
        <v xml:space="preserve"> </v>
      </c>
      <c r="C567" s="154" t="str">
        <f ca="1">IF('C10 Entry Sheet'!$BS582="N"," ",CELL("contents",'C10 Entry Sheet'!$AH$10))</f>
        <v xml:space="preserve"> </v>
      </c>
      <c r="D567" s="153" t="str">
        <f ca="1">IF('C10 Entry Sheet'!$BS582="N"," ","000"&amp;IF(LEN('C10 Entry Sheet'!$C$5)&lt;=6,"000",REPT("0",3-(LEN('C10 Entry Sheet'!$C$5)-6))&amp;LEFT(CELL("contents",'C10 Entry Sheet'!$C$5),LEN('C10 Entry Sheet'!$C$5)-6)))</f>
        <v xml:space="preserve"> </v>
      </c>
      <c r="E567" s="155" t="str">
        <f ca="1">IF('C10 Entry Sheet'!$BS582="N"," ",IF(LEN('C10 Entry Sheet'!$C$5)&lt;=6,CELL("contents",'C10 Entry Sheet'!$C$5),RIGHT(CELL("contents",'C10 Entry Sheet'!$C$5),6)))</f>
        <v xml:space="preserve"> </v>
      </c>
      <c r="F567" s="153" t="str">
        <f>IF('C10 Entry Sheet'!$BS582="N"," ","0")</f>
        <v xml:space="preserve"> </v>
      </c>
      <c r="G567" s="156" t="str">
        <f ca="1">IF('C10 Entry Sheet'!$BS582="N"," ",CELL("contents",'C10 Entry Sheet'!$A582))</f>
        <v xml:space="preserve"> </v>
      </c>
      <c r="H567" s="157" t="str">
        <f ca="1">IF(($G567=" ")," ",VLOOKUP($G567,'C10 Entry Sheet'!$A$16:$K$1015,2,FALSE))</f>
        <v xml:space="preserve"> </v>
      </c>
      <c r="I567" s="157" t="str">
        <f ca="1">IF(($G567=" ")," ",VLOOKUP($G567,'C10 Entry Sheet'!$A$16:$K$1015,3,FALSE))</f>
        <v xml:space="preserve"> </v>
      </c>
      <c r="J567" s="153" t="str">
        <f ca="1">IF('C10 Entry Sheet'!$BS582="N"," ",CELL("contents",'C10 Entry Sheet'!$A582))</f>
        <v xml:space="preserve"> </v>
      </c>
      <c r="K567" s="158" t="str">
        <f ca="1">IF(($G567=" ")," ",VLOOKUP($G567,'C10 Entry Sheet'!$A$16:$K$1015,8,FALSE))</f>
        <v xml:space="preserve"> </v>
      </c>
      <c r="L567" s="110" t="str">
        <f ca="1">IF(($G567=" ")," ",(VLOOKUP($G567,'C10 Entry Sheet'!$A$16:$K$1015,11,FALSE)*100))</f>
        <v xml:space="preserve"> </v>
      </c>
      <c r="M567" s="159" t="str">
        <f ca="1">IF(($G567=" ")," ",VLOOKUP($G567,'C10 Entry Sheet'!$A$16:$K$1015,6,FALSE))</f>
        <v xml:space="preserve"> </v>
      </c>
      <c r="N567" s="159" t="str">
        <f ca="1">IF(($G567=" ")," ",VLOOKUP($G567,'C10 Entry Sheet'!$A$16:$K$1015,5,FALSE))</f>
        <v xml:space="preserve"> </v>
      </c>
    </row>
    <row r="568" spans="1:14">
      <c r="A568" s="153" t="str">
        <f>IF('C10 Entry Sheet'!$BS583="N"," ","R")</f>
        <v xml:space="preserve"> </v>
      </c>
      <c r="B568" s="153" t="str">
        <f>IF('C10 Entry Sheet'!$BS583="N"," ","00000000")</f>
        <v xml:space="preserve"> </v>
      </c>
      <c r="C568" s="154" t="str">
        <f ca="1">IF('C10 Entry Sheet'!$BS583="N"," ",CELL("contents",'C10 Entry Sheet'!$AH$10))</f>
        <v xml:space="preserve"> </v>
      </c>
      <c r="D568" s="153" t="str">
        <f ca="1">IF('C10 Entry Sheet'!$BS583="N"," ","000"&amp;IF(LEN('C10 Entry Sheet'!$C$5)&lt;=6,"000",REPT("0",3-(LEN('C10 Entry Sheet'!$C$5)-6))&amp;LEFT(CELL("contents",'C10 Entry Sheet'!$C$5),LEN('C10 Entry Sheet'!$C$5)-6)))</f>
        <v xml:space="preserve"> </v>
      </c>
      <c r="E568" s="155" t="str">
        <f ca="1">IF('C10 Entry Sheet'!$BS583="N"," ",IF(LEN('C10 Entry Sheet'!$C$5)&lt;=6,CELL("contents",'C10 Entry Sheet'!$C$5),RIGHT(CELL("contents",'C10 Entry Sheet'!$C$5),6)))</f>
        <v xml:space="preserve"> </v>
      </c>
      <c r="F568" s="153" t="str">
        <f>IF('C10 Entry Sheet'!$BS583="N"," ","0")</f>
        <v xml:space="preserve"> </v>
      </c>
      <c r="G568" s="156" t="str">
        <f ca="1">IF('C10 Entry Sheet'!$BS583="N"," ",CELL("contents",'C10 Entry Sheet'!$A583))</f>
        <v xml:space="preserve"> </v>
      </c>
      <c r="H568" s="157" t="str">
        <f ca="1">IF(($G568=" ")," ",VLOOKUP($G568,'C10 Entry Sheet'!$A$16:$K$1015,2,FALSE))</f>
        <v xml:space="preserve"> </v>
      </c>
      <c r="I568" s="157" t="str">
        <f ca="1">IF(($G568=" ")," ",VLOOKUP($G568,'C10 Entry Sheet'!$A$16:$K$1015,3,FALSE))</f>
        <v xml:space="preserve"> </v>
      </c>
      <c r="J568" s="153" t="str">
        <f ca="1">IF('C10 Entry Sheet'!$BS583="N"," ",CELL("contents",'C10 Entry Sheet'!$A583))</f>
        <v xml:space="preserve"> </v>
      </c>
      <c r="K568" s="158" t="str">
        <f ca="1">IF(($G568=" ")," ",VLOOKUP($G568,'C10 Entry Sheet'!$A$16:$K$1015,8,FALSE))</f>
        <v xml:space="preserve"> </v>
      </c>
      <c r="L568" s="110" t="str">
        <f ca="1">IF(($G568=" ")," ",(VLOOKUP($G568,'C10 Entry Sheet'!$A$16:$K$1015,11,FALSE)*100))</f>
        <v xml:space="preserve"> </v>
      </c>
      <c r="M568" s="159" t="str">
        <f ca="1">IF(($G568=" ")," ",VLOOKUP($G568,'C10 Entry Sheet'!$A$16:$K$1015,6,FALSE))</f>
        <v xml:space="preserve"> </v>
      </c>
      <c r="N568" s="159" t="str">
        <f ca="1">IF(($G568=" ")," ",VLOOKUP($G568,'C10 Entry Sheet'!$A$16:$K$1015,5,FALSE))</f>
        <v xml:space="preserve"> </v>
      </c>
    </row>
    <row r="569" spans="1:14">
      <c r="A569" s="153" t="str">
        <f>IF('C10 Entry Sheet'!$BS584="N"," ","R")</f>
        <v xml:space="preserve"> </v>
      </c>
      <c r="B569" s="153" t="str">
        <f>IF('C10 Entry Sheet'!$BS584="N"," ","00000000")</f>
        <v xml:space="preserve"> </v>
      </c>
      <c r="C569" s="154" t="str">
        <f ca="1">IF('C10 Entry Sheet'!$BS584="N"," ",CELL("contents",'C10 Entry Sheet'!$AH$10))</f>
        <v xml:space="preserve"> </v>
      </c>
      <c r="D569" s="153" t="str">
        <f ca="1">IF('C10 Entry Sheet'!$BS584="N"," ","000"&amp;IF(LEN('C10 Entry Sheet'!$C$5)&lt;=6,"000",REPT("0",3-(LEN('C10 Entry Sheet'!$C$5)-6))&amp;LEFT(CELL("contents",'C10 Entry Sheet'!$C$5),LEN('C10 Entry Sheet'!$C$5)-6)))</f>
        <v xml:space="preserve"> </v>
      </c>
      <c r="E569" s="155" t="str">
        <f ca="1">IF('C10 Entry Sheet'!$BS584="N"," ",IF(LEN('C10 Entry Sheet'!$C$5)&lt;=6,CELL("contents",'C10 Entry Sheet'!$C$5),RIGHT(CELL("contents",'C10 Entry Sheet'!$C$5),6)))</f>
        <v xml:space="preserve"> </v>
      </c>
      <c r="F569" s="153" t="str">
        <f>IF('C10 Entry Sheet'!$BS584="N"," ","0")</f>
        <v xml:space="preserve"> </v>
      </c>
      <c r="G569" s="156" t="str">
        <f ca="1">IF('C10 Entry Sheet'!$BS584="N"," ",CELL("contents",'C10 Entry Sheet'!$A584))</f>
        <v xml:space="preserve"> </v>
      </c>
      <c r="H569" s="157" t="str">
        <f ca="1">IF(($G569=" ")," ",VLOOKUP($G569,'C10 Entry Sheet'!$A$16:$K$1015,2,FALSE))</f>
        <v xml:space="preserve"> </v>
      </c>
      <c r="I569" s="157" t="str">
        <f ca="1">IF(($G569=" ")," ",VLOOKUP($G569,'C10 Entry Sheet'!$A$16:$K$1015,3,FALSE))</f>
        <v xml:space="preserve"> </v>
      </c>
      <c r="J569" s="153" t="str">
        <f ca="1">IF('C10 Entry Sheet'!$BS584="N"," ",CELL("contents",'C10 Entry Sheet'!$A584))</f>
        <v xml:space="preserve"> </v>
      </c>
      <c r="K569" s="158" t="str">
        <f ca="1">IF(($G569=" ")," ",VLOOKUP($G569,'C10 Entry Sheet'!$A$16:$K$1015,8,FALSE))</f>
        <v xml:space="preserve"> </v>
      </c>
      <c r="L569" s="110" t="str">
        <f ca="1">IF(($G569=" ")," ",(VLOOKUP($G569,'C10 Entry Sheet'!$A$16:$K$1015,11,FALSE)*100))</f>
        <v xml:space="preserve"> </v>
      </c>
      <c r="M569" s="159" t="str">
        <f ca="1">IF(($G569=" ")," ",VLOOKUP($G569,'C10 Entry Sheet'!$A$16:$K$1015,6,FALSE))</f>
        <v xml:space="preserve"> </v>
      </c>
      <c r="N569" s="159" t="str">
        <f ca="1">IF(($G569=" ")," ",VLOOKUP($G569,'C10 Entry Sheet'!$A$16:$K$1015,5,FALSE))</f>
        <v xml:space="preserve"> </v>
      </c>
    </row>
    <row r="570" spans="1:14">
      <c r="A570" s="153" t="str">
        <f>IF('C10 Entry Sheet'!$BS585="N"," ","R")</f>
        <v xml:space="preserve"> </v>
      </c>
      <c r="B570" s="153" t="str">
        <f>IF('C10 Entry Sheet'!$BS585="N"," ","00000000")</f>
        <v xml:space="preserve"> </v>
      </c>
      <c r="C570" s="154" t="str">
        <f ca="1">IF('C10 Entry Sheet'!$BS585="N"," ",CELL("contents",'C10 Entry Sheet'!$AH$10))</f>
        <v xml:space="preserve"> </v>
      </c>
      <c r="D570" s="153" t="str">
        <f ca="1">IF('C10 Entry Sheet'!$BS585="N"," ","000"&amp;IF(LEN('C10 Entry Sheet'!$C$5)&lt;=6,"000",REPT("0",3-(LEN('C10 Entry Sheet'!$C$5)-6))&amp;LEFT(CELL("contents",'C10 Entry Sheet'!$C$5),LEN('C10 Entry Sheet'!$C$5)-6)))</f>
        <v xml:space="preserve"> </v>
      </c>
      <c r="E570" s="155" t="str">
        <f ca="1">IF('C10 Entry Sheet'!$BS585="N"," ",IF(LEN('C10 Entry Sheet'!$C$5)&lt;=6,CELL("contents",'C10 Entry Sheet'!$C$5),RIGHT(CELL("contents",'C10 Entry Sheet'!$C$5),6)))</f>
        <v xml:space="preserve"> </v>
      </c>
      <c r="F570" s="153" t="str">
        <f>IF('C10 Entry Sheet'!$BS585="N"," ","0")</f>
        <v xml:space="preserve"> </v>
      </c>
      <c r="G570" s="156" t="str">
        <f ca="1">IF('C10 Entry Sheet'!$BS585="N"," ",CELL("contents",'C10 Entry Sheet'!$A585))</f>
        <v xml:space="preserve"> </v>
      </c>
      <c r="H570" s="157" t="str">
        <f ca="1">IF(($G570=" ")," ",VLOOKUP($G570,'C10 Entry Sheet'!$A$16:$K$1015,2,FALSE))</f>
        <v xml:space="preserve"> </v>
      </c>
      <c r="I570" s="157" t="str">
        <f ca="1">IF(($G570=" ")," ",VLOOKUP($G570,'C10 Entry Sheet'!$A$16:$K$1015,3,FALSE))</f>
        <v xml:space="preserve"> </v>
      </c>
      <c r="J570" s="153" t="str">
        <f ca="1">IF('C10 Entry Sheet'!$BS585="N"," ",CELL("contents",'C10 Entry Sheet'!$A585))</f>
        <v xml:space="preserve"> </v>
      </c>
      <c r="K570" s="158" t="str">
        <f ca="1">IF(($G570=" ")," ",VLOOKUP($G570,'C10 Entry Sheet'!$A$16:$K$1015,8,FALSE))</f>
        <v xml:space="preserve"> </v>
      </c>
      <c r="L570" s="110" t="str">
        <f ca="1">IF(($G570=" ")," ",(VLOOKUP($G570,'C10 Entry Sheet'!$A$16:$K$1015,11,FALSE)*100))</f>
        <v xml:space="preserve"> </v>
      </c>
      <c r="M570" s="159" t="str">
        <f ca="1">IF(($G570=" ")," ",VLOOKUP($G570,'C10 Entry Sheet'!$A$16:$K$1015,6,FALSE))</f>
        <v xml:space="preserve"> </v>
      </c>
      <c r="N570" s="159" t="str">
        <f ca="1">IF(($G570=" ")," ",VLOOKUP($G570,'C10 Entry Sheet'!$A$16:$K$1015,5,FALSE))</f>
        <v xml:space="preserve"> </v>
      </c>
    </row>
    <row r="571" spans="1:14">
      <c r="A571" s="153" t="str">
        <f>IF('C10 Entry Sheet'!$BS586="N"," ","R")</f>
        <v xml:space="preserve"> </v>
      </c>
      <c r="B571" s="153" t="str">
        <f>IF('C10 Entry Sheet'!$BS586="N"," ","00000000")</f>
        <v xml:space="preserve"> </v>
      </c>
      <c r="C571" s="154" t="str">
        <f ca="1">IF('C10 Entry Sheet'!$BS586="N"," ",CELL("contents",'C10 Entry Sheet'!$AH$10))</f>
        <v xml:space="preserve"> </v>
      </c>
      <c r="D571" s="153" t="str">
        <f ca="1">IF('C10 Entry Sheet'!$BS586="N"," ","000"&amp;IF(LEN('C10 Entry Sheet'!$C$5)&lt;=6,"000",REPT("0",3-(LEN('C10 Entry Sheet'!$C$5)-6))&amp;LEFT(CELL("contents",'C10 Entry Sheet'!$C$5),LEN('C10 Entry Sheet'!$C$5)-6)))</f>
        <v xml:space="preserve"> </v>
      </c>
      <c r="E571" s="155" t="str">
        <f ca="1">IF('C10 Entry Sheet'!$BS586="N"," ",IF(LEN('C10 Entry Sheet'!$C$5)&lt;=6,CELL("contents",'C10 Entry Sheet'!$C$5),RIGHT(CELL("contents",'C10 Entry Sheet'!$C$5),6)))</f>
        <v xml:space="preserve"> </v>
      </c>
      <c r="F571" s="153" t="str">
        <f>IF('C10 Entry Sheet'!$BS586="N"," ","0")</f>
        <v xml:space="preserve"> </v>
      </c>
      <c r="G571" s="156" t="str">
        <f ca="1">IF('C10 Entry Sheet'!$BS586="N"," ",CELL("contents",'C10 Entry Sheet'!$A586))</f>
        <v xml:space="preserve"> </v>
      </c>
      <c r="H571" s="157" t="str">
        <f ca="1">IF(($G571=" ")," ",VLOOKUP($G571,'C10 Entry Sheet'!$A$16:$K$1015,2,FALSE))</f>
        <v xml:space="preserve"> </v>
      </c>
      <c r="I571" s="157" t="str">
        <f ca="1">IF(($G571=" ")," ",VLOOKUP($G571,'C10 Entry Sheet'!$A$16:$K$1015,3,FALSE))</f>
        <v xml:space="preserve"> </v>
      </c>
      <c r="J571" s="153" t="str">
        <f ca="1">IF('C10 Entry Sheet'!$BS586="N"," ",CELL("contents",'C10 Entry Sheet'!$A586))</f>
        <v xml:space="preserve"> </v>
      </c>
      <c r="K571" s="158" t="str">
        <f ca="1">IF(($G571=" ")," ",VLOOKUP($G571,'C10 Entry Sheet'!$A$16:$K$1015,8,FALSE))</f>
        <v xml:space="preserve"> </v>
      </c>
      <c r="L571" s="110" t="str">
        <f ca="1">IF(($G571=" ")," ",(VLOOKUP($G571,'C10 Entry Sheet'!$A$16:$K$1015,11,FALSE)*100))</f>
        <v xml:space="preserve"> </v>
      </c>
      <c r="M571" s="159" t="str">
        <f ca="1">IF(($G571=" ")," ",VLOOKUP($G571,'C10 Entry Sheet'!$A$16:$K$1015,6,FALSE))</f>
        <v xml:space="preserve"> </v>
      </c>
      <c r="N571" s="159" t="str">
        <f ca="1">IF(($G571=" ")," ",VLOOKUP($G571,'C10 Entry Sheet'!$A$16:$K$1015,5,FALSE))</f>
        <v xml:space="preserve"> </v>
      </c>
    </row>
    <row r="572" spans="1:14">
      <c r="A572" s="153" t="str">
        <f>IF('C10 Entry Sheet'!$BS587="N"," ","R")</f>
        <v xml:space="preserve"> </v>
      </c>
      <c r="B572" s="153" t="str">
        <f>IF('C10 Entry Sheet'!$BS587="N"," ","00000000")</f>
        <v xml:space="preserve"> </v>
      </c>
      <c r="C572" s="154" t="str">
        <f ca="1">IF('C10 Entry Sheet'!$BS587="N"," ",CELL("contents",'C10 Entry Sheet'!$AH$10))</f>
        <v xml:space="preserve"> </v>
      </c>
      <c r="D572" s="153" t="str">
        <f ca="1">IF('C10 Entry Sheet'!$BS587="N"," ","000"&amp;IF(LEN('C10 Entry Sheet'!$C$5)&lt;=6,"000",REPT("0",3-(LEN('C10 Entry Sheet'!$C$5)-6))&amp;LEFT(CELL("contents",'C10 Entry Sheet'!$C$5),LEN('C10 Entry Sheet'!$C$5)-6)))</f>
        <v xml:space="preserve"> </v>
      </c>
      <c r="E572" s="155" t="str">
        <f ca="1">IF('C10 Entry Sheet'!$BS587="N"," ",IF(LEN('C10 Entry Sheet'!$C$5)&lt;=6,CELL("contents",'C10 Entry Sheet'!$C$5),RIGHT(CELL("contents",'C10 Entry Sheet'!$C$5),6)))</f>
        <v xml:space="preserve"> </v>
      </c>
      <c r="F572" s="153" t="str">
        <f>IF('C10 Entry Sheet'!$BS587="N"," ","0")</f>
        <v xml:space="preserve"> </v>
      </c>
      <c r="G572" s="156" t="str">
        <f ca="1">IF('C10 Entry Sheet'!$BS587="N"," ",CELL("contents",'C10 Entry Sheet'!$A587))</f>
        <v xml:space="preserve"> </v>
      </c>
      <c r="H572" s="157" t="str">
        <f ca="1">IF(($G572=" ")," ",VLOOKUP($G572,'C10 Entry Sheet'!$A$16:$K$1015,2,FALSE))</f>
        <v xml:space="preserve"> </v>
      </c>
      <c r="I572" s="157" t="str">
        <f ca="1">IF(($G572=" ")," ",VLOOKUP($G572,'C10 Entry Sheet'!$A$16:$K$1015,3,FALSE))</f>
        <v xml:space="preserve"> </v>
      </c>
      <c r="J572" s="153" t="str">
        <f ca="1">IF('C10 Entry Sheet'!$BS587="N"," ",CELL("contents",'C10 Entry Sheet'!$A587))</f>
        <v xml:space="preserve"> </v>
      </c>
      <c r="K572" s="158" t="str">
        <f ca="1">IF(($G572=" ")," ",VLOOKUP($G572,'C10 Entry Sheet'!$A$16:$K$1015,8,FALSE))</f>
        <v xml:space="preserve"> </v>
      </c>
      <c r="L572" s="110" t="str">
        <f ca="1">IF(($G572=" ")," ",(VLOOKUP($G572,'C10 Entry Sheet'!$A$16:$K$1015,11,FALSE)*100))</f>
        <v xml:space="preserve"> </v>
      </c>
      <c r="M572" s="159" t="str">
        <f ca="1">IF(($G572=" ")," ",VLOOKUP($G572,'C10 Entry Sheet'!$A$16:$K$1015,6,FALSE))</f>
        <v xml:space="preserve"> </v>
      </c>
      <c r="N572" s="159" t="str">
        <f ca="1">IF(($G572=" ")," ",VLOOKUP($G572,'C10 Entry Sheet'!$A$16:$K$1015,5,FALSE))</f>
        <v xml:space="preserve"> </v>
      </c>
    </row>
    <row r="573" spans="1:14">
      <c r="A573" s="153" t="str">
        <f>IF('C10 Entry Sheet'!$BS588="N"," ","R")</f>
        <v xml:space="preserve"> </v>
      </c>
      <c r="B573" s="153" t="str">
        <f>IF('C10 Entry Sheet'!$BS588="N"," ","00000000")</f>
        <v xml:space="preserve"> </v>
      </c>
      <c r="C573" s="154" t="str">
        <f ca="1">IF('C10 Entry Sheet'!$BS588="N"," ",CELL("contents",'C10 Entry Sheet'!$AH$10))</f>
        <v xml:space="preserve"> </v>
      </c>
      <c r="D573" s="153" t="str">
        <f ca="1">IF('C10 Entry Sheet'!$BS588="N"," ","000"&amp;IF(LEN('C10 Entry Sheet'!$C$5)&lt;=6,"000",REPT("0",3-(LEN('C10 Entry Sheet'!$C$5)-6))&amp;LEFT(CELL("contents",'C10 Entry Sheet'!$C$5),LEN('C10 Entry Sheet'!$C$5)-6)))</f>
        <v xml:space="preserve"> </v>
      </c>
      <c r="E573" s="155" t="str">
        <f ca="1">IF('C10 Entry Sheet'!$BS588="N"," ",IF(LEN('C10 Entry Sheet'!$C$5)&lt;=6,CELL("contents",'C10 Entry Sheet'!$C$5),RIGHT(CELL("contents",'C10 Entry Sheet'!$C$5),6)))</f>
        <v xml:space="preserve"> </v>
      </c>
      <c r="F573" s="153" t="str">
        <f>IF('C10 Entry Sheet'!$BS588="N"," ","0")</f>
        <v xml:space="preserve"> </v>
      </c>
      <c r="G573" s="156" t="str">
        <f ca="1">IF('C10 Entry Sheet'!$BS588="N"," ",CELL("contents",'C10 Entry Sheet'!$A588))</f>
        <v xml:space="preserve"> </v>
      </c>
      <c r="H573" s="157" t="str">
        <f ca="1">IF(($G573=" ")," ",VLOOKUP($G573,'C10 Entry Sheet'!$A$16:$K$1015,2,FALSE))</f>
        <v xml:space="preserve"> </v>
      </c>
      <c r="I573" s="157" t="str">
        <f ca="1">IF(($G573=" ")," ",VLOOKUP($G573,'C10 Entry Sheet'!$A$16:$K$1015,3,FALSE))</f>
        <v xml:space="preserve"> </v>
      </c>
      <c r="J573" s="153" t="str">
        <f ca="1">IF('C10 Entry Sheet'!$BS588="N"," ",CELL("contents",'C10 Entry Sheet'!$A588))</f>
        <v xml:space="preserve"> </v>
      </c>
      <c r="K573" s="158" t="str">
        <f ca="1">IF(($G573=" ")," ",VLOOKUP($G573,'C10 Entry Sheet'!$A$16:$K$1015,8,FALSE))</f>
        <v xml:space="preserve"> </v>
      </c>
      <c r="L573" s="110" t="str">
        <f ca="1">IF(($G573=" ")," ",(VLOOKUP($G573,'C10 Entry Sheet'!$A$16:$K$1015,11,FALSE)*100))</f>
        <v xml:space="preserve"> </v>
      </c>
      <c r="M573" s="159" t="str">
        <f ca="1">IF(($G573=" ")," ",VLOOKUP($G573,'C10 Entry Sheet'!$A$16:$K$1015,6,FALSE))</f>
        <v xml:space="preserve"> </v>
      </c>
      <c r="N573" s="159" t="str">
        <f ca="1">IF(($G573=" ")," ",VLOOKUP($G573,'C10 Entry Sheet'!$A$16:$K$1015,5,FALSE))</f>
        <v xml:space="preserve"> </v>
      </c>
    </row>
    <row r="574" spans="1:14">
      <c r="A574" s="153" t="str">
        <f>IF('C10 Entry Sheet'!$BS589="N"," ","R")</f>
        <v xml:space="preserve"> </v>
      </c>
      <c r="B574" s="153" t="str">
        <f>IF('C10 Entry Sheet'!$BS589="N"," ","00000000")</f>
        <v xml:space="preserve"> </v>
      </c>
      <c r="C574" s="154" t="str">
        <f ca="1">IF('C10 Entry Sheet'!$BS589="N"," ",CELL("contents",'C10 Entry Sheet'!$AH$10))</f>
        <v xml:space="preserve"> </v>
      </c>
      <c r="D574" s="153" t="str">
        <f ca="1">IF('C10 Entry Sheet'!$BS589="N"," ","000"&amp;IF(LEN('C10 Entry Sheet'!$C$5)&lt;=6,"000",REPT("0",3-(LEN('C10 Entry Sheet'!$C$5)-6))&amp;LEFT(CELL("contents",'C10 Entry Sheet'!$C$5),LEN('C10 Entry Sheet'!$C$5)-6)))</f>
        <v xml:space="preserve"> </v>
      </c>
      <c r="E574" s="155" t="str">
        <f ca="1">IF('C10 Entry Sheet'!$BS589="N"," ",IF(LEN('C10 Entry Sheet'!$C$5)&lt;=6,CELL("contents",'C10 Entry Sheet'!$C$5),RIGHT(CELL("contents",'C10 Entry Sheet'!$C$5),6)))</f>
        <v xml:space="preserve"> </v>
      </c>
      <c r="F574" s="153" t="str">
        <f>IF('C10 Entry Sheet'!$BS589="N"," ","0")</f>
        <v xml:space="preserve"> </v>
      </c>
      <c r="G574" s="156" t="str">
        <f ca="1">IF('C10 Entry Sheet'!$BS589="N"," ",CELL("contents",'C10 Entry Sheet'!$A589))</f>
        <v xml:space="preserve"> </v>
      </c>
      <c r="H574" s="157" t="str">
        <f ca="1">IF(($G574=" ")," ",VLOOKUP($G574,'C10 Entry Sheet'!$A$16:$K$1015,2,FALSE))</f>
        <v xml:space="preserve"> </v>
      </c>
      <c r="I574" s="157" t="str">
        <f ca="1">IF(($G574=" ")," ",VLOOKUP($G574,'C10 Entry Sheet'!$A$16:$K$1015,3,FALSE))</f>
        <v xml:space="preserve"> </v>
      </c>
      <c r="J574" s="153" t="str">
        <f ca="1">IF('C10 Entry Sheet'!$BS589="N"," ",CELL("contents",'C10 Entry Sheet'!$A589))</f>
        <v xml:space="preserve"> </v>
      </c>
      <c r="K574" s="158" t="str">
        <f ca="1">IF(($G574=" ")," ",VLOOKUP($G574,'C10 Entry Sheet'!$A$16:$K$1015,8,FALSE))</f>
        <v xml:space="preserve"> </v>
      </c>
      <c r="L574" s="110" t="str">
        <f ca="1">IF(($G574=" ")," ",(VLOOKUP($G574,'C10 Entry Sheet'!$A$16:$K$1015,11,FALSE)*100))</f>
        <v xml:space="preserve"> </v>
      </c>
      <c r="M574" s="159" t="str">
        <f ca="1">IF(($G574=" ")," ",VLOOKUP($G574,'C10 Entry Sheet'!$A$16:$K$1015,6,FALSE))</f>
        <v xml:space="preserve"> </v>
      </c>
      <c r="N574" s="159" t="str">
        <f ca="1">IF(($G574=" ")," ",VLOOKUP($G574,'C10 Entry Sheet'!$A$16:$K$1015,5,FALSE))</f>
        <v xml:space="preserve"> </v>
      </c>
    </row>
    <row r="575" spans="1:14">
      <c r="A575" s="153" t="str">
        <f>IF('C10 Entry Sheet'!$BS590="N"," ","R")</f>
        <v xml:space="preserve"> </v>
      </c>
      <c r="B575" s="153" t="str">
        <f>IF('C10 Entry Sheet'!$BS590="N"," ","00000000")</f>
        <v xml:space="preserve"> </v>
      </c>
      <c r="C575" s="154" t="str">
        <f ca="1">IF('C10 Entry Sheet'!$BS590="N"," ",CELL("contents",'C10 Entry Sheet'!$AH$10))</f>
        <v xml:space="preserve"> </v>
      </c>
      <c r="D575" s="153" t="str">
        <f ca="1">IF('C10 Entry Sheet'!$BS590="N"," ","000"&amp;IF(LEN('C10 Entry Sheet'!$C$5)&lt;=6,"000",REPT("0",3-(LEN('C10 Entry Sheet'!$C$5)-6))&amp;LEFT(CELL("contents",'C10 Entry Sheet'!$C$5),LEN('C10 Entry Sheet'!$C$5)-6)))</f>
        <v xml:space="preserve"> </v>
      </c>
      <c r="E575" s="155" t="str">
        <f ca="1">IF('C10 Entry Sheet'!$BS590="N"," ",IF(LEN('C10 Entry Sheet'!$C$5)&lt;=6,CELL("contents",'C10 Entry Sheet'!$C$5),RIGHT(CELL("contents",'C10 Entry Sheet'!$C$5),6)))</f>
        <v xml:space="preserve"> </v>
      </c>
      <c r="F575" s="153" t="str">
        <f>IF('C10 Entry Sheet'!$BS590="N"," ","0")</f>
        <v xml:space="preserve"> </v>
      </c>
      <c r="G575" s="156" t="str">
        <f ca="1">IF('C10 Entry Sheet'!$BS590="N"," ",CELL("contents",'C10 Entry Sheet'!$A590))</f>
        <v xml:space="preserve"> </v>
      </c>
      <c r="H575" s="157" t="str">
        <f ca="1">IF(($G575=" ")," ",VLOOKUP($G575,'C10 Entry Sheet'!$A$16:$K$1015,2,FALSE))</f>
        <v xml:space="preserve"> </v>
      </c>
      <c r="I575" s="157" t="str">
        <f ca="1">IF(($G575=" ")," ",VLOOKUP($G575,'C10 Entry Sheet'!$A$16:$K$1015,3,FALSE))</f>
        <v xml:space="preserve"> </v>
      </c>
      <c r="J575" s="153" t="str">
        <f ca="1">IF('C10 Entry Sheet'!$BS590="N"," ",CELL("contents",'C10 Entry Sheet'!$A590))</f>
        <v xml:space="preserve"> </v>
      </c>
      <c r="K575" s="158" t="str">
        <f ca="1">IF(($G575=" ")," ",VLOOKUP($G575,'C10 Entry Sheet'!$A$16:$K$1015,8,FALSE))</f>
        <v xml:space="preserve"> </v>
      </c>
      <c r="L575" s="110" t="str">
        <f ca="1">IF(($G575=" ")," ",(VLOOKUP($G575,'C10 Entry Sheet'!$A$16:$K$1015,11,FALSE)*100))</f>
        <v xml:space="preserve"> </v>
      </c>
      <c r="M575" s="159" t="str">
        <f ca="1">IF(($G575=" ")," ",VLOOKUP($G575,'C10 Entry Sheet'!$A$16:$K$1015,6,FALSE))</f>
        <v xml:space="preserve"> </v>
      </c>
      <c r="N575" s="159" t="str">
        <f ca="1">IF(($G575=" ")," ",VLOOKUP($G575,'C10 Entry Sheet'!$A$16:$K$1015,5,FALSE))</f>
        <v xml:space="preserve"> </v>
      </c>
    </row>
    <row r="576" spans="1:14">
      <c r="A576" s="153" t="str">
        <f>IF('C10 Entry Sheet'!$BS591="N"," ","R")</f>
        <v xml:space="preserve"> </v>
      </c>
      <c r="B576" s="153" t="str">
        <f>IF('C10 Entry Sheet'!$BS591="N"," ","00000000")</f>
        <v xml:space="preserve"> </v>
      </c>
      <c r="C576" s="154" t="str">
        <f ca="1">IF('C10 Entry Sheet'!$BS591="N"," ",CELL("contents",'C10 Entry Sheet'!$AH$10))</f>
        <v xml:space="preserve"> </v>
      </c>
      <c r="D576" s="153" t="str">
        <f ca="1">IF('C10 Entry Sheet'!$BS591="N"," ","000"&amp;IF(LEN('C10 Entry Sheet'!$C$5)&lt;=6,"000",REPT("0",3-(LEN('C10 Entry Sheet'!$C$5)-6))&amp;LEFT(CELL("contents",'C10 Entry Sheet'!$C$5),LEN('C10 Entry Sheet'!$C$5)-6)))</f>
        <v xml:space="preserve"> </v>
      </c>
      <c r="E576" s="155" t="str">
        <f ca="1">IF('C10 Entry Sheet'!$BS591="N"," ",IF(LEN('C10 Entry Sheet'!$C$5)&lt;=6,CELL("contents",'C10 Entry Sheet'!$C$5),RIGHT(CELL("contents",'C10 Entry Sheet'!$C$5),6)))</f>
        <v xml:space="preserve"> </v>
      </c>
      <c r="F576" s="153" t="str">
        <f>IF('C10 Entry Sheet'!$BS591="N"," ","0")</f>
        <v xml:space="preserve"> </v>
      </c>
      <c r="G576" s="156" t="str">
        <f ca="1">IF('C10 Entry Sheet'!$BS591="N"," ",CELL("contents",'C10 Entry Sheet'!$A591))</f>
        <v xml:space="preserve"> </v>
      </c>
      <c r="H576" s="157" t="str">
        <f ca="1">IF(($G576=" ")," ",VLOOKUP($G576,'C10 Entry Sheet'!$A$16:$K$1015,2,FALSE))</f>
        <v xml:space="preserve"> </v>
      </c>
      <c r="I576" s="157" t="str">
        <f ca="1">IF(($G576=" ")," ",VLOOKUP($G576,'C10 Entry Sheet'!$A$16:$K$1015,3,FALSE))</f>
        <v xml:space="preserve"> </v>
      </c>
      <c r="J576" s="153" t="str">
        <f ca="1">IF('C10 Entry Sheet'!$BS591="N"," ",CELL("contents",'C10 Entry Sheet'!$A591))</f>
        <v xml:space="preserve"> </v>
      </c>
      <c r="K576" s="158" t="str">
        <f ca="1">IF(($G576=" ")," ",VLOOKUP($G576,'C10 Entry Sheet'!$A$16:$K$1015,8,FALSE))</f>
        <v xml:space="preserve"> </v>
      </c>
      <c r="L576" s="110" t="str">
        <f ca="1">IF(($G576=" ")," ",(VLOOKUP($G576,'C10 Entry Sheet'!$A$16:$K$1015,11,FALSE)*100))</f>
        <v xml:space="preserve"> </v>
      </c>
      <c r="M576" s="159" t="str">
        <f ca="1">IF(($G576=" ")," ",VLOOKUP($G576,'C10 Entry Sheet'!$A$16:$K$1015,6,FALSE))</f>
        <v xml:space="preserve"> </v>
      </c>
      <c r="N576" s="159" t="str">
        <f ca="1">IF(($G576=" ")," ",VLOOKUP($G576,'C10 Entry Sheet'!$A$16:$K$1015,5,FALSE))</f>
        <v xml:space="preserve"> </v>
      </c>
    </row>
    <row r="577" spans="1:14">
      <c r="A577" s="153" t="str">
        <f>IF('C10 Entry Sheet'!$BS592="N"," ","R")</f>
        <v xml:space="preserve"> </v>
      </c>
      <c r="B577" s="153" t="str">
        <f>IF('C10 Entry Sheet'!$BS592="N"," ","00000000")</f>
        <v xml:space="preserve"> </v>
      </c>
      <c r="C577" s="154" t="str">
        <f ca="1">IF('C10 Entry Sheet'!$BS592="N"," ",CELL("contents",'C10 Entry Sheet'!$AH$10))</f>
        <v xml:space="preserve"> </v>
      </c>
      <c r="D577" s="153" t="str">
        <f ca="1">IF('C10 Entry Sheet'!$BS592="N"," ","000"&amp;IF(LEN('C10 Entry Sheet'!$C$5)&lt;=6,"000",REPT("0",3-(LEN('C10 Entry Sheet'!$C$5)-6))&amp;LEFT(CELL("contents",'C10 Entry Sheet'!$C$5),LEN('C10 Entry Sheet'!$C$5)-6)))</f>
        <v xml:space="preserve"> </v>
      </c>
      <c r="E577" s="155" t="str">
        <f ca="1">IF('C10 Entry Sheet'!$BS592="N"," ",IF(LEN('C10 Entry Sheet'!$C$5)&lt;=6,CELL("contents",'C10 Entry Sheet'!$C$5),RIGHT(CELL("contents",'C10 Entry Sheet'!$C$5),6)))</f>
        <v xml:space="preserve"> </v>
      </c>
      <c r="F577" s="153" t="str">
        <f>IF('C10 Entry Sheet'!$BS592="N"," ","0")</f>
        <v xml:space="preserve"> </v>
      </c>
      <c r="G577" s="156" t="str">
        <f ca="1">IF('C10 Entry Sheet'!$BS592="N"," ",CELL("contents",'C10 Entry Sheet'!$A592))</f>
        <v xml:space="preserve"> </v>
      </c>
      <c r="H577" s="157" t="str">
        <f ca="1">IF(($G577=" ")," ",VLOOKUP($G577,'C10 Entry Sheet'!$A$16:$K$1015,2,FALSE))</f>
        <v xml:space="preserve"> </v>
      </c>
      <c r="I577" s="157" t="str">
        <f ca="1">IF(($G577=" ")," ",VLOOKUP($G577,'C10 Entry Sheet'!$A$16:$K$1015,3,FALSE))</f>
        <v xml:space="preserve"> </v>
      </c>
      <c r="J577" s="153" t="str">
        <f ca="1">IF('C10 Entry Sheet'!$BS592="N"," ",CELL("contents",'C10 Entry Sheet'!$A592))</f>
        <v xml:space="preserve"> </v>
      </c>
      <c r="K577" s="158" t="str">
        <f ca="1">IF(($G577=" ")," ",VLOOKUP($G577,'C10 Entry Sheet'!$A$16:$K$1015,8,FALSE))</f>
        <v xml:space="preserve"> </v>
      </c>
      <c r="L577" s="110" t="str">
        <f ca="1">IF(($G577=" ")," ",(VLOOKUP($G577,'C10 Entry Sheet'!$A$16:$K$1015,11,FALSE)*100))</f>
        <v xml:space="preserve"> </v>
      </c>
      <c r="M577" s="159" t="str">
        <f ca="1">IF(($G577=" ")," ",VLOOKUP($G577,'C10 Entry Sheet'!$A$16:$K$1015,6,FALSE))</f>
        <v xml:space="preserve"> </v>
      </c>
      <c r="N577" s="159" t="str">
        <f ca="1">IF(($G577=" ")," ",VLOOKUP($G577,'C10 Entry Sheet'!$A$16:$K$1015,5,FALSE))</f>
        <v xml:space="preserve"> </v>
      </c>
    </row>
    <row r="578" spans="1:14">
      <c r="A578" s="153" t="str">
        <f>IF('C10 Entry Sheet'!$BS593="N"," ","R")</f>
        <v xml:space="preserve"> </v>
      </c>
      <c r="B578" s="153" t="str">
        <f>IF('C10 Entry Sheet'!$BS593="N"," ","00000000")</f>
        <v xml:space="preserve"> </v>
      </c>
      <c r="C578" s="154" t="str">
        <f ca="1">IF('C10 Entry Sheet'!$BS593="N"," ",CELL("contents",'C10 Entry Sheet'!$AH$10))</f>
        <v xml:space="preserve"> </v>
      </c>
      <c r="D578" s="153" t="str">
        <f ca="1">IF('C10 Entry Sheet'!$BS593="N"," ","000"&amp;IF(LEN('C10 Entry Sheet'!$C$5)&lt;=6,"000",REPT("0",3-(LEN('C10 Entry Sheet'!$C$5)-6))&amp;LEFT(CELL("contents",'C10 Entry Sheet'!$C$5),LEN('C10 Entry Sheet'!$C$5)-6)))</f>
        <v xml:space="preserve"> </v>
      </c>
      <c r="E578" s="155" t="str">
        <f ca="1">IF('C10 Entry Sheet'!$BS593="N"," ",IF(LEN('C10 Entry Sheet'!$C$5)&lt;=6,CELL("contents",'C10 Entry Sheet'!$C$5),RIGHT(CELL("contents",'C10 Entry Sheet'!$C$5),6)))</f>
        <v xml:space="preserve"> </v>
      </c>
      <c r="F578" s="153" t="str">
        <f>IF('C10 Entry Sheet'!$BS593="N"," ","0")</f>
        <v xml:space="preserve"> </v>
      </c>
      <c r="G578" s="156" t="str">
        <f ca="1">IF('C10 Entry Sheet'!$BS593="N"," ",CELL("contents",'C10 Entry Sheet'!$A593))</f>
        <v xml:space="preserve"> </v>
      </c>
      <c r="H578" s="157" t="str">
        <f ca="1">IF(($G578=" ")," ",VLOOKUP($G578,'C10 Entry Sheet'!$A$16:$K$1015,2,FALSE))</f>
        <v xml:space="preserve"> </v>
      </c>
      <c r="I578" s="157" t="str">
        <f ca="1">IF(($G578=" ")," ",VLOOKUP($G578,'C10 Entry Sheet'!$A$16:$K$1015,3,FALSE))</f>
        <v xml:space="preserve"> </v>
      </c>
      <c r="J578" s="153" t="str">
        <f ca="1">IF('C10 Entry Sheet'!$BS593="N"," ",CELL("contents",'C10 Entry Sheet'!$A593))</f>
        <v xml:space="preserve"> </v>
      </c>
      <c r="K578" s="158" t="str">
        <f ca="1">IF(($G578=" ")," ",VLOOKUP($G578,'C10 Entry Sheet'!$A$16:$K$1015,8,FALSE))</f>
        <v xml:space="preserve"> </v>
      </c>
      <c r="L578" s="110" t="str">
        <f ca="1">IF(($G578=" ")," ",(VLOOKUP($G578,'C10 Entry Sheet'!$A$16:$K$1015,11,FALSE)*100))</f>
        <v xml:space="preserve"> </v>
      </c>
      <c r="M578" s="159" t="str">
        <f ca="1">IF(($G578=" ")," ",VLOOKUP($G578,'C10 Entry Sheet'!$A$16:$K$1015,6,FALSE))</f>
        <v xml:space="preserve"> </v>
      </c>
      <c r="N578" s="159" t="str">
        <f ca="1">IF(($G578=" ")," ",VLOOKUP($G578,'C10 Entry Sheet'!$A$16:$K$1015,5,FALSE))</f>
        <v xml:space="preserve"> </v>
      </c>
    </row>
    <row r="579" spans="1:14">
      <c r="A579" s="153" t="str">
        <f>IF('C10 Entry Sheet'!$BS594="N"," ","R")</f>
        <v xml:space="preserve"> </v>
      </c>
      <c r="B579" s="153" t="str">
        <f>IF('C10 Entry Sheet'!$BS594="N"," ","00000000")</f>
        <v xml:space="preserve"> </v>
      </c>
      <c r="C579" s="154" t="str">
        <f ca="1">IF('C10 Entry Sheet'!$BS594="N"," ",CELL("contents",'C10 Entry Sheet'!$AH$10))</f>
        <v xml:space="preserve"> </v>
      </c>
      <c r="D579" s="153" t="str">
        <f ca="1">IF('C10 Entry Sheet'!$BS594="N"," ","000"&amp;IF(LEN('C10 Entry Sheet'!$C$5)&lt;=6,"000",REPT("0",3-(LEN('C10 Entry Sheet'!$C$5)-6))&amp;LEFT(CELL("contents",'C10 Entry Sheet'!$C$5),LEN('C10 Entry Sheet'!$C$5)-6)))</f>
        <v xml:space="preserve"> </v>
      </c>
      <c r="E579" s="155" t="str">
        <f ca="1">IF('C10 Entry Sheet'!$BS594="N"," ",IF(LEN('C10 Entry Sheet'!$C$5)&lt;=6,CELL("contents",'C10 Entry Sheet'!$C$5),RIGHT(CELL("contents",'C10 Entry Sheet'!$C$5),6)))</f>
        <v xml:space="preserve"> </v>
      </c>
      <c r="F579" s="153" t="str">
        <f>IF('C10 Entry Sheet'!$BS594="N"," ","0")</f>
        <v xml:space="preserve"> </v>
      </c>
      <c r="G579" s="156" t="str">
        <f ca="1">IF('C10 Entry Sheet'!$BS594="N"," ",CELL("contents",'C10 Entry Sheet'!$A594))</f>
        <v xml:space="preserve"> </v>
      </c>
      <c r="H579" s="157" t="str">
        <f ca="1">IF(($G579=" ")," ",VLOOKUP($G579,'C10 Entry Sheet'!$A$16:$K$1015,2,FALSE))</f>
        <v xml:space="preserve"> </v>
      </c>
      <c r="I579" s="157" t="str">
        <f ca="1">IF(($G579=" ")," ",VLOOKUP($G579,'C10 Entry Sheet'!$A$16:$K$1015,3,FALSE))</f>
        <v xml:space="preserve"> </v>
      </c>
      <c r="J579" s="153" t="str">
        <f ca="1">IF('C10 Entry Sheet'!$BS594="N"," ",CELL("contents",'C10 Entry Sheet'!$A594))</f>
        <v xml:space="preserve"> </v>
      </c>
      <c r="K579" s="158" t="str">
        <f ca="1">IF(($G579=" ")," ",VLOOKUP($G579,'C10 Entry Sheet'!$A$16:$K$1015,8,FALSE))</f>
        <v xml:space="preserve"> </v>
      </c>
      <c r="L579" s="110" t="str">
        <f ca="1">IF(($G579=" ")," ",(VLOOKUP($G579,'C10 Entry Sheet'!$A$16:$K$1015,11,FALSE)*100))</f>
        <v xml:space="preserve"> </v>
      </c>
      <c r="M579" s="159" t="str">
        <f ca="1">IF(($G579=" ")," ",VLOOKUP($G579,'C10 Entry Sheet'!$A$16:$K$1015,6,FALSE))</f>
        <v xml:space="preserve"> </v>
      </c>
      <c r="N579" s="159" t="str">
        <f ca="1">IF(($G579=" ")," ",VLOOKUP($G579,'C10 Entry Sheet'!$A$16:$K$1015,5,FALSE))</f>
        <v xml:space="preserve"> </v>
      </c>
    </row>
    <row r="580" spans="1:14">
      <c r="A580" s="153" t="str">
        <f>IF('C10 Entry Sheet'!$BS595="N"," ","R")</f>
        <v xml:space="preserve"> </v>
      </c>
      <c r="B580" s="153" t="str">
        <f>IF('C10 Entry Sheet'!$BS595="N"," ","00000000")</f>
        <v xml:space="preserve"> </v>
      </c>
      <c r="C580" s="154" t="str">
        <f ca="1">IF('C10 Entry Sheet'!$BS595="N"," ",CELL("contents",'C10 Entry Sheet'!$AH$10))</f>
        <v xml:space="preserve"> </v>
      </c>
      <c r="D580" s="153" t="str">
        <f ca="1">IF('C10 Entry Sheet'!$BS595="N"," ","000"&amp;IF(LEN('C10 Entry Sheet'!$C$5)&lt;=6,"000",REPT("0",3-(LEN('C10 Entry Sheet'!$C$5)-6))&amp;LEFT(CELL("contents",'C10 Entry Sheet'!$C$5),LEN('C10 Entry Sheet'!$C$5)-6)))</f>
        <v xml:space="preserve"> </v>
      </c>
      <c r="E580" s="155" t="str">
        <f ca="1">IF('C10 Entry Sheet'!$BS595="N"," ",IF(LEN('C10 Entry Sheet'!$C$5)&lt;=6,CELL("contents",'C10 Entry Sheet'!$C$5),RIGHT(CELL("contents",'C10 Entry Sheet'!$C$5),6)))</f>
        <v xml:space="preserve"> </v>
      </c>
      <c r="F580" s="153" t="str">
        <f>IF('C10 Entry Sheet'!$BS595="N"," ","0")</f>
        <v xml:space="preserve"> </v>
      </c>
      <c r="G580" s="156" t="str">
        <f ca="1">IF('C10 Entry Sheet'!$BS595="N"," ",CELL("contents",'C10 Entry Sheet'!$A595))</f>
        <v xml:space="preserve"> </v>
      </c>
      <c r="H580" s="157" t="str">
        <f ca="1">IF(($G580=" ")," ",VLOOKUP($G580,'C10 Entry Sheet'!$A$16:$K$1015,2,FALSE))</f>
        <v xml:space="preserve"> </v>
      </c>
      <c r="I580" s="157" t="str">
        <f ca="1">IF(($G580=" ")," ",VLOOKUP($G580,'C10 Entry Sheet'!$A$16:$K$1015,3,FALSE))</f>
        <v xml:space="preserve"> </v>
      </c>
      <c r="J580" s="153" t="str">
        <f ca="1">IF('C10 Entry Sheet'!$BS595="N"," ",CELL("contents",'C10 Entry Sheet'!$A595))</f>
        <v xml:space="preserve"> </v>
      </c>
      <c r="K580" s="158" t="str">
        <f ca="1">IF(($G580=" ")," ",VLOOKUP($G580,'C10 Entry Sheet'!$A$16:$K$1015,8,FALSE))</f>
        <v xml:space="preserve"> </v>
      </c>
      <c r="L580" s="110" t="str">
        <f ca="1">IF(($G580=" ")," ",(VLOOKUP($G580,'C10 Entry Sheet'!$A$16:$K$1015,11,FALSE)*100))</f>
        <v xml:space="preserve"> </v>
      </c>
      <c r="M580" s="159" t="str">
        <f ca="1">IF(($G580=" ")," ",VLOOKUP($G580,'C10 Entry Sheet'!$A$16:$K$1015,6,FALSE))</f>
        <v xml:space="preserve"> </v>
      </c>
      <c r="N580" s="159" t="str">
        <f ca="1">IF(($G580=" ")," ",VLOOKUP($G580,'C10 Entry Sheet'!$A$16:$K$1015,5,FALSE))</f>
        <v xml:space="preserve"> </v>
      </c>
    </row>
    <row r="581" spans="1:14">
      <c r="A581" s="153" t="str">
        <f>IF('C10 Entry Sheet'!$BS596="N"," ","R")</f>
        <v xml:space="preserve"> </v>
      </c>
      <c r="B581" s="153" t="str">
        <f>IF('C10 Entry Sheet'!$BS596="N"," ","00000000")</f>
        <v xml:space="preserve"> </v>
      </c>
      <c r="C581" s="154" t="str">
        <f ca="1">IF('C10 Entry Sheet'!$BS596="N"," ",CELL("contents",'C10 Entry Sheet'!$AH$10))</f>
        <v xml:space="preserve"> </v>
      </c>
      <c r="D581" s="153" t="str">
        <f ca="1">IF('C10 Entry Sheet'!$BS596="N"," ","000"&amp;IF(LEN('C10 Entry Sheet'!$C$5)&lt;=6,"000",REPT("0",3-(LEN('C10 Entry Sheet'!$C$5)-6))&amp;LEFT(CELL("contents",'C10 Entry Sheet'!$C$5),LEN('C10 Entry Sheet'!$C$5)-6)))</f>
        <v xml:space="preserve"> </v>
      </c>
      <c r="E581" s="155" t="str">
        <f ca="1">IF('C10 Entry Sheet'!$BS596="N"," ",IF(LEN('C10 Entry Sheet'!$C$5)&lt;=6,CELL("contents",'C10 Entry Sheet'!$C$5),RIGHT(CELL("contents",'C10 Entry Sheet'!$C$5),6)))</f>
        <v xml:space="preserve"> </v>
      </c>
      <c r="F581" s="153" t="str">
        <f>IF('C10 Entry Sheet'!$BS596="N"," ","0")</f>
        <v xml:space="preserve"> </v>
      </c>
      <c r="G581" s="156" t="str">
        <f ca="1">IF('C10 Entry Sheet'!$BS596="N"," ",CELL("contents",'C10 Entry Sheet'!$A596))</f>
        <v xml:space="preserve"> </v>
      </c>
      <c r="H581" s="157" t="str">
        <f ca="1">IF(($G581=" ")," ",VLOOKUP($G581,'C10 Entry Sheet'!$A$16:$K$1015,2,FALSE))</f>
        <v xml:space="preserve"> </v>
      </c>
      <c r="I581" s="157" t="str">
        <f ca="1">IF(($G581=" ")," ",VLOOKUP($G581,'C10 Entry Sheet'!$A$16:$K$1015,3,FALSE))</f>
        <v xml:space="preserve"> </v>
      </c>
      <c r="J581" s="153" t="str">
        <f ca="1">IF('C10 Entry Sheet'!$BS596="N"," ",CELL("contents",'C10 Entry Sheet'!$A596))</f>
        <v xml:space="preserve"> </v>
      </c>
      <c r="K581" s="158" t="str">
        <f ca="1">IF(($G581=" ")," ",VLOOKUP($G581,'C10 Entry Sheet'!$A$16:$K$1015,8,FALSE))</f>
        <v xml:space="preserve"> </v>
      </c>
      <c r="L581" s="110" t="str">
        <f ca="1">IF(($G581=" ")," ",(VLOOKUP($G581,'C10 Entry Sheet'!$A$16:$K$1015,11,FALSE)*100))</f>
        <v xml:space="preserve"> </v>
      </c>
      <c r="M581" s="159" t="str">
        <f ca="1">IF(($G581=" ")," ",VLOOKUP($G581,'C10 Entry Sheet'!$A$16:$K$1015,6,FALSE))</f>
        <v xml:space="preserve"> </v>
      </c>
      <c r="N581" s="159" t="str">
        <f ca="1">IF(($G581=" ")," ",VLOOKUP($G581,'C10 Entry Sheet'!$A$16:$K$1015,5,FALSE))</f>
        <v xml:space="preserve"> </v>
      </c>
    </row>
    <row r="582" spans="1:14">
      <c r="A582" s="153" t="str">
        <f>IF('C10 Entry Sheet'!$BS597="N"," ","R")</f>
        <v xml:space="preserve"> </v>
      </c>
      <c r="B582" s="153" t="str">
        <f>IF('C10 Entry Sheet'!$BS597="N"," ","00000000")</f>
        <v xml:space="preserve"> </v>
      </c>
      <c r="C582" s="154" t="str">
        <f ca="1">IF('C10 Entry Sheet'!$BS597="N"," ",CELL("contents",'C10 Entry Sheet'!$AH$10))</f>
        <v xml:space="preserve"> </v>
      </c>
      <c r="D582" s="153" t="str">
        <f ca="1">IF('C10 Entry Sheet'!$BS597="N"," ","000"&amp;IF(LEN('C10 Entry Sheet'!$C$5)&lt;=6,"000",REPT("0",3-(LEN('C10 Entry Sheet'!$C$5)-6))&amp;LEFT(CELL("contents",'C10 Entry Sheet'!$C$5),LEN('C10 Entry Sheet'!$C$5)-6)))</f>
        <v xml:space="preserve"> </v>
      </c>
      <c r="E582" s="155" t="str">
        <f ca="1">IF('C10 Entry Sheet'!$BS597="N"," ",IF(LEN('C10 Entry Sheet'!$C$5)&lt;=6,CELL("contents",'C10 Entry Sheet'!$C$5),RIGHT(CELL("contents",'C10 Entry Sheet'!$C$5),6)))</f>
        <v xml:space="preserve"> </v>
      </c>
      <c r="F582" s="153" t="str">
        <f>IF('C10 Entry Sheet'!$BS597="N"," ","0")</f>
        <v xml:space="preserve"> </v>
      </c>
      <c r="G582" s="156" t="str">
        <f ca="1">IF('C10 Entry Sheet'!$BS597="N"," ",CELL("contents",'C10 Entry Sheet'!$A597))</f>
        <v xml:space="preserve"> </v>
      </c>
      <c r="H582" s="157" t="str">
        <f ca="1">IF(($G582=" ")," ",VLOOKUP($G582,'C10 Entry Sheet'!$A$16:$K$1015,2,FALSE))</f>
        <v xml:space="preserve"> </v>
      </c>
      <c r="I582" s="157" t="str">
        <f ca="1">IF(($G582=" ")," ",VLOOKUP($G582,'C10 Entry Sheet'!$A$16:$K$1015,3,FALSE))</f>
        <v xml:space="preserve"> </v>
      </c>
      <c r="J582" s="153" t="str">
        <f ca="1">IF('C10 Entry Sheet'!$BS597="N"," ",CELL("contents",'C10 Entry Sheet'!$A597))</f>
        <v xml:space="preserve"> </v>
      </c>
      <c r="K582" s="158" t="str">
        <f ca="1">IF(($G582=" ")," ",VLOOKUP($G582,'C10 Entry Sheet'!$A$16:$K$1015,8,FALSE))</f>
        <v xml:space="preserve"> </v>
      </c>
      <c r="L582" s="110" t="str">
        <f ca="1">IF(($G582=" ")," ",(VLOOKUP($G582,'C10 Entry Sheet'!$A$16:$K$1015,11,FALSE)*100))</f>
        <v xml:space="preserve"> </v>
      </c>
      <c r="M582" s="159" t="str">
        <f ca="1">IF(($G582=" ")," ",VLOOKUP($G582,'C10 Entry Sheet'!$A$16:$K$1015,6,FALSE))</f>
        <v xml:space="preserve"> </v>
      </c>
      <c r="N582" s="159" t="str">
        <f ca="1">IF(($G582=" ")," ",VLOOKUP($G582,'C10 Entry Sheet'!$A$16:$K$1015,5,FALSE))</f>
        <v xml:space="preserve"> </v>
      </c>
    </row>
    <row r="583" spans="1:14">
      <c r="A583" s="153" t="str">
        <f>IF('C10 Entry Sheet'!$BS598="N"," ","R")</f>
        <v xml:space="preserve"> </v>
      </c>
      <c r="B583" s="153" t="str">
        <f>IF('C10 Entry Sheet'!$BS598="N"," ","00000000")</f>
        <v xml:space="preserve"> </v>
      </c>
      <c r="C583" s="154" t="str">
        <f ca="1">IF('C10 Entry Sheet'!$BS598="N"," ",CELL("contents",'C10 Entry Sheet'!$AH$10))</f>
        <v xml:space="preserve"> </v>
      </c>
      <c r="D583" s="153" t="str">
        <f ca="1">IF('C10 Entry Sheet'!$BS598="N"," ","000"&amp;IF(LEN('C10 Entry Sheet'!$C$5)&lt;=6,"000",REPT("0",3-(LEN('C10 Entry Sheet'!$C$5)-6))&amp;LEFT(CELL("contents",'C10 Entry Sheet'!$C$5),LEN('C10 Entry Sheet'!$C$5)-6)))</f>
        <v xml:space="preserve"> </v>
      </c>
      <c r="E583" s="155" t="str">
        <f ca="1">IF('C10 Entry Sheet'!$BS598="N"," ",IF(LEN('C10 Entry Sheet'!$C$5)&lt;=6,CELL("contents",'C10 Entry Sheet'!$C$5),RIGHT(CELL("contents",'C10 Entry Sheet'!$C$5),6)))</f>
        <v xml:space="preserve"> </v>
      </c>
      <c r="F583" s="153" t="str">
        <f>IF('C10 Entry Sheet'!$BS598="N"," ","0")</f>
        <v xml:space="preserve"> </v>
      </c>
      <c r="G583" s="156" t="str">
        <f ca="1">IF('C10 Entry Sheet'!$BS598="N"," ",CELL("contents",'C10 Entry Sheet'!$A598))</f>
        <v xml:space="preserve"> </v>
      </c>
      <c r="H583" s="157" t="str">
        <f ca="1">IF(($G583=" ")," ",VLOOKUP($G583,'C10 Entry Sheet'!$A$16:$K$1015,2,FALSE))</f>
        <v xml:space="preserve"> </v>
      </c>
      <c r="I583" s="157" t="str">
        <f ca="1">IF(($G583=" ")," ",VLOOKUP($G583,'C10 Entry Sheet'!$A$16:$K$1015,3,FALSE))</f>
        <v xml:space="preserve"> </v>
      </c>
      <c r="J583" s="153" t="str">
        <f ca="1">IF('C10 Entry Sheet'!$BS598="N"," ",CELL("contents",'C10 Entry Sheet'!$A598))</f>
        <v xml:space="preserve"> </v>
      </c>
      <c r="K583" s="158" t="str">
        <f ca="1">IF(($G583=" ")," ",VLOOKUP($G583,'C10 Entry Sheet'!$A$16:$K$1015,8,FALSE))</f>
        <v xml:space="preserve"> </v>
      </c>
      <c r="L583" s="110" t="str">
        <f ca="1">IF(($G583=" ")," ",(VLOOKUP($G583,'C10 Entry Sheet'!$A$16:$K$1015,11,FALSE)*100))</f>
        <v xml:space="preserve"> </v>
      </c>
      <c r="M583" s="159" t="str">
        <f ca="1">IF(($G583=" ")," ",VLOOKUP($G583,'C10 Entry Sheet'!$A$16:$K$1015,6,FALSE))</f>
        <v xml:space="preserve"> </v>
      </c>
      <c r="N583" s="159" t="str">
        <f ca="1">IF(($G583=" ")," ",VLOOKUP($G583,'C10 Entry Sheet'!$A$16:$K$1015,5,FALSE))</f>
        <v xml:space="preserve"> </v>
      </c>
    </row>
    <row r="584" spans="1:14">
      <c r="A584" s="153" t="str">
        <f>IF('C10 Entry Sheet'!$BS599="N"," ","R")</f>
        <v xml:space="preserve"> </v>
      </c>
      <c r="B584" s="153" t="str">
        <f>IF('C10 Entry Sheet'!$BS599="N"," ","00000000")</f>
        <v xml:space="preserve"> </v>
      </c>
      <c r="C584" s="154" t="str">
        <f ca="1">IF('C10 Entry Sheet'!$BS599="N"," ",CELL("contents",'C10 Entry Sheet'!$AH$10))</f>
        <v xml:space="preserve"> </v>
      </c>
      <c r="D584" s="153" t="str">
        <f ca="1">IF('C10 Entry Sheet'!$BS599="N"," ","000"&amp;IF(LEN('C10 Entry Sheet'!$C$5)&lt;=6,"000",REPT("0",3-(LEN('C10 Entry Sheet'!$C$5)-6))&amp;LEFT(CELL("contents",'C10 Entry Sheet'!$C$5),LEN('C10 Entry Sheet'!$C$5)-6)))</f>
        <v xml:space="preserve"> </v>
      </c>
      <c r="E584" s="155" t="str">
        <f ca="1">IF('C10 Entry Sheet'!$BS599="N"," ",IF(LEN('C10 Entry Sheet'!$C$5)&lt;=6,CELL("contents",'C10 Entry Sheet'!$C$5),RIGHT(CELL("contents",'C10 Entry Sheet'!$C$5),6)))</f>
        <v xml:space="preserve"> </v>
      </c>
      <c r="F584" s="153" t="str">
        <f>IF('C10 Entry Sheet'!$BS599="N"," ","0")</f>
        <v xml:space="preserve"> </v>
      </c>
      <c r="G584" s="156" t="str">
        <f ca="1">IF('C10 Entry Sheet'!$BS599="N"," ",CELL("contents",'C10 Entry Sheet'!$A599))</f>
        <v xml:space="preserve"> </v>
      </c>
      <c r="H584" s="157" t="str">
        <f ca="1">IF(($G584=" ")," ",VLOOKUP($G584,'C10 Entry Sheet'!$A$16:$K$1015,2,FALSE))</f>
        <v xml:space="preserve"> </v>
      </c>
      <c r="I584" s="157" t="str">
        <f ca="1">IF(($G584=" ")," ",VLOOKUP($G584,'C10 Entry Sheet'!$A$16:$K$1015,3,FALSE))</f>
        <v xml:space="preserve"> </v>
      </c>
      <c r="J584" s="153" t="str">
        <f ca="1">IF('C10 Entry Sheet'!$BS599="N"," ",CELL("contents",'C10 Entry Sheet'!$A599))</f>
        <v xml:space="preserve"> </v>
      </c>
      <c r="K584" s="158" t="str">
        <f ca="1">IF(($G584=" ")," ",VLOOKUP($G584,'C10 Entry Sheet'!$A$16:$K$1015,8,FALSE))</f>
        <v xml:space="preserve"> </v>
      </c>
      <c r="L584" s="110" t="str">
        <f ca="1">IF(($G584=" ")," ",(VLOOKUP($G584,'C10 Entry Sheet'!$A$16:$K$1015,11,FALSE)*100))</f>
        <v xml:space="preserve"> </v>
      </c>
      <c r="M584" s="159" t="str">
        <f ca="1">IF(($G584=" ")," ",VLOOKUP($G584,'C10 Entry Sheet'!$A$16:$K$1015,6,FALSE))</f>
        <v xml:space="preserve"> </v>
      </c>
      <c r="N584" s="159" t="str">
        <f ca="1">IF(($G584=" ")," ",VLOOKUP($G584,'C10 Entry Sheet'!$A$16:$K$1015,5,FALSE))</f>
        <v xml:space="preserve"> </v>
      </c>
    </row>
    <row r="585" spans="1:14">
      <c r="A585" s="153" t="str">
        <f>IF('C10 Entry Sheet'!$BS600="N"," ","R")</f>
        <v xml:space="preserve"> </v>
      </c>
      <c r="B585" s="153" t="str">
        <f>IF('C10 Entry Sheet'!$BS600="N"," ","00000000")</f>
        <v xml:space="preserve"> </v>
      </c>
      <c r="C585" s="154" t="str">
        <f ca="1">IF('C10 Entry Sheet'!$BS600="N"," ",CELL("contents",'C10 Entry Sheet'!$AH$10))</f>
        <v xml:space="preserve"> </v>
      </c>
      <c r="D585" s="153" t="str">
        <f ca="1">IF('C10 Entry Sheet'!$BS600="N"," ","000"&amp;IF(LEN('C10 Entry Sheet'!$C$5)&lt;=6,"000",REPT("0",3-(LEN('C10 Entry Sheet'!$C$5)-6))&amp;LEFT(CELL("contents",'C10 Entry Sheet'!$C$5),LEN('C10 Entry Sheet'!$C$5)-6)))</f>
        <v xml:space="preserve"> </v>
      </c>
      <c r="E585" s="155" t="str">
        <f ca="1">IF('C10 Entry Sheet'!$BS600="N"," ",IF(LEN('C10 Entry Sheet'!$C$5)&lt;=6,CELL("contents",'C10 Entry Sheet'!$C$5),RIGHT(CELL("contents",'C10 Entry Sheet'!$C$5),6)))</f>
        <v xml:space="preserve"> </v>
      </c>
      <c r="F585" s="153" t="str">
        <f>IF('C10 Entry Sheet'!$BS600="N"," ","0")</f>
        <v xml:space="preserve"> </v>
      </c>
      <c r="G585" s="156" t="str">
        <f ca="1">IF('C10 Entry Sheet'!$BS600="N"," ",CELL("contents",'C10 Entry Sheet'!$A600))</f>
        <v xml:space="preserve"> </v>
      </c>
      <c r="H585" s="157" t="str">
        <f ca="1">IF(($G585=" ")," ",VLOOKUP($G585,'C10 Entry Sheet'!$A$16:$K$1015,2,FALSE))</f>
        <v xml:space="preserve"> </v>
      </c>
      <c r="I585" s="157" t="str">
        <f ca="1">IF(($G585=" ")," ",VLOOKUP($G585,'C10 Entry Sheet'!$A$16:$K$1015,3,FALSE))</f>
        <v xml:space="preserve"> </v>
      </c>
      <c r="J585" s="153" t="str">
        <f ca="1">IF('C10 Entry Sheet'!$BS600="N"," ",CELL("contents",'C10 Entry Sheet'!$A600))</f>
        <v xml:space="preserve"> </v>
      </c>
      <c r="K585" s="158" t="str">
        <f ca="1">IF(($G585=" ")," ",VLOOKUP($G585,'C10 Entry Sheet'!$A$16:$K$1015,8,FALSE))</f>
        <v xml:space="preserve"> </v>
      </c>
      <c r="L585" s="110" t="str">
        <f ca="1">IF(($G585=" ")," ",(VLOOKUP($G585,'C10 Entry Sheet'!$A$16:$K$1015,11,FALSE)*100))</f>
        <v xml:space="preserve"> </v>
      </c>
      <c r="M585" s="159" t="str">
        <f ca="1">IF(($G585=" ")," ",VLOOKUP($G585,'C10 Entry Sheet'!$A$16:$K$1015,6,FALSE))</f>
        <v xml:space="preserve"> </v>
      </c>
      <c r="N585" s="159" t="str">
        <f ca="1">IF(($G585=" ")," ",VLOOKUP($G585,'C10 Entry Sheet'!$A$16:$K$1015,5,FALSE))</f>
        <v xml:space="preserve"> </v>
      </c>
    </row>
    <row r="586" spans="1:14">
      <c r="A586" s="153" t="str">
        <f>IF('C10 Entry Sheet'!$BS601="N"," ","R")</f>
        <v xml:space="preserve"> </v>
      </c>
      <c r="B586" s="153" t="str">
        <f>IF('C10 Entry Sheet'!$BS601="N"," ","00000000")</f>
        <v xml:space="preserve"> </v>
      </c>
      <c r="C586" s="154" t="str">
        <f ca="1">IF('C10 Entry Sheet'!$BS601="N"," ",CELL("contents",'C10 Entry Sheet'!$AH$10))</f>
        <v xml:space="preserve"> </v>
      </c>
      <c r="D586" s="153" t="str">
        <f ca="1">IF('C10 Entry Sheet'!$BS601="N"," ","000"&amp;IF(LEN('C10 Entry Sheet'!$C$5)&lt;=6,"000",REPT("0",3-(LEN('C10 Entry Sheet'!$C$5)-6))&amp;LEFT(CELL("contents",'C10 Entry Sheet'!$C$5),LEN('C10 Entry Sheet'!$C$5)-6)))</f>
        <v xml:space="preserve"> </v>
      </c>
      <c r="E586" s="155" t="str">
        <f ca="1">IF('C10 Entry Sheet'!$BS601="N"," ",IF(LEN('C10 Entry Sheet'!$C$5)&lt;=6,CELL("contents",'C10 Entry Sheet'!$C$5),RIGHT(CELL("contents",'C10 Entry Sheet'!$C$5),6)))</f>
        <v xml:space="preserve"> </v>
      </c>
      <c r="F586" s="153" t="str">
        <f>IF('C10 Entry Sheet'!$BS601="N"," ","0")</f>
        <v xml:space="preserve"> </v>
      </c>
      <c r="G586" s="156" t="str">
        <f ca="1">IF('C10 Entry Sheet'!$BS601="N"," ",CELL("contents",'C10 Entry Sheet'!$A601))</f>
        <v xml:space="preserve"> </v>
      </c>
      <c r="H586" s="157" t="str">
        <f ca="1">IF(($G586=" ")," ",VLOOKUP($G586,'C10 Entry Sheet'!$A$16:$K$1015,2,FALSE))</f>
        <v xml:space="preserve"> </v>
      </c>
      <c r="I586" s="157" t="str">
        <f ca="1">IF(($G586=" ")," ",VLOOKUP($G586,'C10 Entry Sheet'!$A$16:$K$1015,3,FALSE))</f>
        <v xml:space="preserve"> </v>
      </c>
      <c r="J586" s="153" t="str">
        <f ca="1">IF('C10 Entry Sheet'!$BS601="N"," ",CELL("contents",'C10 Entry Sheet'!$A601))</f>
        <v xml:space="preserve"> </v>
      </c>
      <c r="K586" s="158" t="str">
        <f ca="1">IF(($G586=" ")," ",VLOOKUP($G586,'C10 Entry Sheet'!$A$16:$K$1015,8,FALSE))</f>
        <v xml:space="preserve"> </v>
      </c>
      <c r="L586" s="110" t="str">
        <f ca="1">IF(($G586=" ")," ",(VLOOKUP($G586,'C10 Entry Sheet'!$A$16:$K$1015,11,FALSE)*100))</f>
        <v xml:space="preserve"> </v>
      </c>
      <c r="M586" s="159" t="str">
        <f ca="1">IF(($G586=" ")," ",VLOOKUP($G586,'C10 Entry Sheet'!$A$16:$K$1015,6,FALSE))</f>
        <v xml:space="preserve"> </v>
      </c>
      <c r="N586" s="159" t="str">
        <f ca="1">IF(($G586=" ")," ",VLOOKUP($G586,'C10 Entry Sheet'!$A$16:$K$1015,5,FALSE))</f>
        <v xml:space="preserve"> </v>
      </c>
    </row>
    <row r="587" spans="1:14">
      <c r="A587" s="153" t="str">
        <f>IF('C10 Entry Sheet'!$BS602="N"," ","R")</f>
        <v xml:space="preserve"> </v>
      </c>
      <c r="B587" s="153" t="str">
        <f>IF('C10 Entry Sheet'!$BS602="N"," ","00000000")</f>
        <v xml:space="preserve"> </v>
      </c>
      <c r="C587" s="154" t="str">
        <f ca="1">IF('C10 Entry Sheet'!$BS602="N"," ",CELL("contents",'C10 Entry Sheet'!$AH$10))</f>
        <v xml:space="preserve"> </v>
      </c>
      <c r="D587" s="153" t="str">
        <f ca="1">IF('C10 Entry Sheet'!$BS602="N"," ","000"&amp;IF(LEN('C10 Entry Sheet'!$C$5)&lt;=6,"000",REPT("0",3-(LEN('C10 Entry Sheet'!$C$5)-6))&amp;LEFT(CELL("contents",'C10 Entry Sheet'!$C$5),LEN('C10 Entry Sheet'!$C$5)-6)))</f>
        <v xml:space="preserve"> </v>
      </c>
      <c r="E587" s="155" t="str">
        <f ca="1">IF('C10 Entry Sheet'!$BS602="N"," ",IF(LEN('C10 Entry Sheet'!$C$5)&lt;=6,CELL("contents",'C10 Entry Sheet'!$C$5),RIGHT(CELL("contents",'C10 Entry Sheet'!$C$5),6)))</f>
        <v xml:space="preserve"> </v>
      </c>
      <c r="F587" s="153" t="str">
        <f>IF('C10 Entry Sheet'!$BS602="N"," ","0")</f>
        <v xml:space="preserve"> </v>
      </c>
      <c r="G587" s="156" t="str">
        <f ca="1">IF('C10 Entry Sheet'!$BS602="N"," ",CELL("contents",'C10 Entry Sheet'!$A602))</f>
        <v xml:space="preserve"> </v>
      </c>
      <c r="H587" s="157" t="str">
        <f ca="1">IF(($G587=" ")," ",VLOOKUP($G587,'C10 Entry Sheet'!$A$16:$K$1015,2,FALSE))</f>
        <v xml:space="preserve"> </v>
      </c>
      <c r="I587" s="157" t="str">
        <f ca="1">IF(($G587=" ")," ",VLOOKUP($G587,'C10 Entry Sheet'!$A$16:$K$1015,3,FALSE))</f>
        <v xml:space="preserve"> </v>
      </c>
      <c r="J587" s="153" t="str">
        <f ca="1">IF('C10 Entry Sheet'!$BS602="N"," ",CELL("contents",'C10 Entry Sheet'!$A602))</f>
        <v xml:space="preserve"> </v>
      </c>
      <c r="K587" s="158" t="str">
        <f ca="1">IF(($G587=" ")," ",VLOOKUP($G587,'C10 Entry Sheet'!$A$16:$K$1015,8,FALSE))</f>
        <v xml:space="preserve"> </v>
      </c>
      <c r="L587" s="110" t="str">
        <f ca="1">IF(($G587=" ")," ",(VLOOKUP($G587,'C10 Entry Sheet'!$A$16:$K$1015,11,FALSE)*100))</f>
        <v xml:space="preserve"> </v>
      </c>
      <c r="M587" s="159" t="str">
        <f ca="1">IF(($G587=" ")," ",VLOOKUP($G587,'C10 Entry Sheet'!$A$16:$K$1015,6,FALSE))</f>
        <v xml:space="preserve"> </v>
      </c>
      <c r="N587" s="159" t="str">
        <f ca="1">IF(($G587=" ")," ",VLOOKUP($G587,'C10 Entry Sheet'!$A$16:$K$1015,5,FALSE))</f>
        <v xml:space="preserve"> </v>
      </c>
    </row>
    <row r="588" spans="1:14">
      <c r="A588" s="153" t="str">
        <f>IF('C10 Entry Sheet'!$BS603="N"," ","R")</f>
        <v xml:space="preserve"> </v>
      </c>
      <c r="B588" s="153" t="str">
        <f>IF('C10 Entry Sheet'!$BS603="N"," ","00000000")</f>
        <v xml:space="preserve"> </v>
      </c>
      <c r="C588" s="154" t="str">
        <f ca="1">IF('C10 Entry Sheet'!$BS603="N"," ",CELL("contents",'C10 Entry Sheet'!$AH$10))</f>
        <v xml:space="preserve"> </v>
      </c>
      <c r="D588" s="153" t="str">
        <f ca="1">IF('C10 Entry Sheet'!$BS603="N"," ","000"&amp;IF(LEN('C10 Entry Sheet'!$C$5)&lt;=6,"000",REPT("0",3-(LEN('C10 Entry Sheet'!$C$5)-6))&amp;LEFT(CELL("contents",'C10 Entry Sheet'!$C$5),LEN('C10 Entry Sheet'!$C$5)-6)))</f>
        <v xml:space="preserve"> </v>
      </c>
      <c r="E588" s="155" t="str">
        <f ca="1">IF('C10 Entry Sheet'!$BS603="N"," ",IF(LEN('C10 Entry Sheet'!$C$5)&lt;=6,CELL("contents",'C10 Entry Sheet'!$C$5),RIGHT(CELL("contents",'C10 Entry Sheet'!$C$5),6)))</f>
        <v xml:space="preserve"> </v>
      </c>
      <c r="F588" s="153" t="str">
        <f>IF('C10 Entry Sheet'!$BS603="N"," ","0")</f>
        <v xml:space="preserve"> </v>
      </c>
      <c r="G588" s="156" t="str">
        <f ca="1">IF('C10 Entry Sheet'!$BS603="N"," ",CELL("contents",'C10 Entry Sheet'!$A603))</f>
        <v xml:space="preserve"> </v>
      </c>
      <c r="H588" s="157" t="str">
        <f ca="1">IF(($G588=" ")," ",VLOOKUP($G588,'C10 Entry Sheet'!$A$16:$K$1015,2,FALSE))</f>
        <v xml:space="preserve"> </v>
      </c>
      <c r="I588" s="157" t="str">
        <f ca="1">IF(($G588=" ")," ",VLOOKUP($G588,'C10 Entry Sheet'!$A$16:$K$1015,3,FALSE))</f>
        <v xml:space="preserve"> </v>
      </c>
      <c r="J588" s="153" t="str">
        <f ca="1">IF('C10 Entry Sheet'!$BS603="N"," ",CELL("contents",'C10 Entry Sheet'!$A603))</f>
        <v xml:space="preserve"> </v>
      </c>
      <c r="K588" s="158" t="str">
        <f ca="1">IF(($G588=" ")," ",VLOOKUP($G588,'C10 Entry Sheet'!$A$16:$K$1015,8,FALSE))</f>
        <v xml:space="preserve"> </v>
      </c>
      <c r="L588" s="110" t="str">
        <f ca="1">IF(($G588=" ")," ",(VLOOKUP($G588,'C10 Entry Sheet'!$A$16:$K$1015,11,FALSE)*100))</f>
        <v xml:space="preserve"> </v>
      </c>
      <c r="M588" s="159" t="str">
        <f ca="1">IF(($G588=" ")," ",VLOOKUP($G588,'C10 Entry Sheet'!$A$16:$K$1015,6,FALSE))</f>
        <v xml:space="preserve"> </v>
      </c>
      <c r="N588" s="159" t="str">
        <f ca="1">IF(($G588=" ")," ",VLOOKUP($G588,'C10 Entry Sheet'!$A$16:$K$1015,5,FALSE))</f>
        <v xml:space="preserve"> </v>
      </c>
    </row>
    <row r="589" spans="1:14">
      <c r="A589" s="153" t="str">
        <f>IF('C10 Entry Sheet'!$BS604="N"," ","R")</f>
        <v xml:space="preserve"> </v>
      </c>
      <c r="B589" s="153" t="str">
        <f>IF('C10 Entry Sheet'!$BS604="N"," ","00000000")</f>
        <v xml:space="preserve"> </v>
      </c>
      <c r="C589" s="154" t="str">
        <f ca="1">IF('C10 Entry Sheet'!$BS604="N"," ",CELL("contents",'C10 Entry Sheet'!$AH$10))</f>
        <v xml:space="preserve"> </v>
      </c>
      <c r="D589" s="153" t="str">
        <f ca="1">IF('C10 Entry Sheet'!$BS604="N"," ","000"&amp;IF(LEN('C10 Entry Sheet'!$C$5)&lt;=6,"000",REPT("0",3-(LEN('C10 Entry Sheet'!$C$5)-6))&amp;LEFT(CELL("contents",'C10 Entry Sheet'!$C$5),LEN('C10 Entry Sheet'!$C$5)-6)))</f>
        <v xml:space="preserve"> </v>
      </c>
      <c r="E589" s="155" t="str">
        <f ca="1">IF('C10 Entry Sheet'!$BS604="N"," ",IF(LEN('C10 Entry Sheet'!$C$5)&lt;=6,CELL("contents",'C10 Entry Sheet'!$C$5),RIGHT(CELL("contents",'C10 Entry Sheet'!$C$5),6)))</f>
        <v xml:space="preserve"> </v>
      </c>
      <c r="F589" s="153" t="str">
        <f>IF('C10 Entry Sheet'!$BS604="N"," ","0")</f>
        <v xml:space="preserve"> </v>
      </c>
      <c r="G589" s="156" t="str">
        <f ca="1">IF('C10 Entry Sheet'!$BS604="N"," ",CELL("contents",'C10 Entry Sheet'!$A604))</f>
        <v xml:space="preserve"> </v>
      </c>
      <c r="H589" s="157" t="str">
        <f ca="1">IF(($G589=" ")," ",VLOOKUP($G589,'C10 Entry Sheet'!$A$16:$K$1015,2,FALSE))</f>
        <v xml:space="preserve"> </v>
      </c>
      <c r="I589" s="157" t="str">
        <f ca="1">IF(($G589=" ")," ",VLOOKUP($G589,'C10 Entry Sheet'!$A$16:$K$1015,3,FALSE))</f>
        <v xml:space="preserve"> </v>
      </c>
      <c r="J589" s="153" t="str">
        <f ca="1">IF('C10 Entry Sheet'!$BS604="N"," ",CELL("contents",'C10 Entry Sheet'!$A604))</f>
        <v xml:space="preserve"> </v>
      </c>
      <c r="K589" s="158" t="str">
        <f ca="1">IF(($G589=" ")," ",VLOOKUP($G589,'C10 Entry Sheet'!$A$16:$K$1015,8,FALSE))</f>
        <v xml:space="preserve"> </v>
      </c>
      <c r="L589" s="110" t="str">
        <f ca="1">IF(($G589=" ")," ",(VLOOKUP($G589,'C10 Entry Sheet'!$A$16:$K$1015,11,FALSE)*100))</f>
        <v xml:space="preserve"> </v>
      </c>
      <c r="M589" s="159" t="str">
        <f ca="1">IF(($G589=" ")," ",VLOOKUP($G589,'C10 Entry Sheet'!$A$16:$K$1015,6,FALSE))</f>
        <v xml:space="preserve"> </v>
      </c>
      <c r="N589" s="159" t="str">
        <f ca="1">IF(($G589=" ")," ",VLOOKUP($G589,'C10 Entry Sheet'!$A$16:$K$1015,5,FALSE))</f>
        <v xml:space="preserve"> </v>
      </c>
    </row>
    <row r="590" spans="1:14">
      <c r="A590" s="153" t="str">
        <f>IF('C10 Entry Sheet'!$BS605="N"," ","R")</f>
        <v xml:space="preserve"> </v>
      </c>
      <c r="B590" s="153" t="str">
        <f>IF('C10 Entry Sheet'!$BS605="N"," ","00000000")</f>
        <v xml:space="preserve"> </v>
      </c>
      <c r="C590" s="154" t="str">
        <f ca="1">IF('C10 Entry Sheet'!$BS605="N"," ",CELL("contents",'C10 Entry Sheet'!$AH$10))</f>
        <v xml:space="preserve"> </v>
      </c>
      <c r="D590" s="153" t="str">
        <f ca="1">IF('C10 Entry Sheet'!$BS605="N"," ","000"&amp;IF(LEN('C10 Entry Sheet'!$C$5)&lt;=6,"000",REPT("0",3-(LEN('C10 Entry Sheet'!$C$5)-6))&amp;LEFT(CELL("contents",'C10 Entry Sheet'!$C$5),LEN('C10 Entry Sheet'!$C$5)-6)))</f>
        <v xml:space="preserve"> </v>
      </c>
      <c r="E590" s="155" t="str">
        <f ca="1">IF('C10 Entry Sheet'!$BS605="N"," ",IF(LEN('C10 Entry Sheet'!$C$5)&lt;=6,CELL("contents",'C10 Entry Sheet'!$C$5),RIGHT(CELL("contents",'C10 Entry Sheet'!$C$5),6)))</f>
        <v xml:space="preserve"> </v>
      </c>
      <c r="F590" s="153" t="str">
        <f>IF('C10 Entry Sheet'!$BS605="N"," ","0")</f>
        <v xml:space="preserve"> </v>
      </c>
      <c r="G590" s="156" t="str">
        <f ca="1">IF('C10 Entry Sheet'!$BS605="N"," ",CELL("contents",'C10 Entry Sheet'!$A605))</f>
        <v xml:space="preserve"> </v>
      </c>
      <c r="H590" s="157" t="str">
        <f ca="1">IF(($G590=" ")," ",VLOOKUP($G590,'C10 Entry Sheet'!$A$16:$K$1015,2,FALSE))</f>
        <v xml:space="preserve"> </v>
      </c>
      <c r="I590" s="157" t="str">
        <f ca="1">IF(($G590=" ")," ",VLOOKUP($G590,'C10 Entry Sheet'!$A$16:$K$1015,3,FALSE))</f>
        <v xml:space="preserve"> </v>
      </c>
      <c r="J590" s="153" t="str">
        <f ca="1">IF('C10 Entry Sheet'!$BS605="N"," ",CELL("contents",'C10 Entry Sheet'!$A605))</f>
        <v xml:space="preserve"> </v>
      </c>
      <c r="K590" s="158" t="str">
        <f ca="1">IF(($G590=" ")," ",VLOOKUP($G590,'C10 Entry Sheet'!$A$16:$K$1015,8,FALSE))</f>
        <v xml:space="preserve"> </v>
      </c>
      <c r="L590" s="110" t="str">
        <f ca="1">IF(($G590=" ")," ",(VLOOKUP($G590,'C10 Entry Sheet'!$A$16:$K$1015,11,FALSE)*100))</f>
        <v xml:space="preserve"> </v>
      </c>
      <c r="M590" s="159" t="str">
        <f ca="1">IF(($G590=" ")," ",VLOOKUP($G590,'C10 Entry Sheet'!$A$16:$K$1015,6,FALSE))</f>
        <v xml:space="preserve"> </v>
      </c>
      <c r="N590" s="159" t="str">
        <f ca="1">IF(($G590=" ")," ",VLOOKUP($G590,'C10 Entry Sheet'!$A$16:$K$1015,5,FALSE))</f>
        <v xml:space="preserve"> </v>
      </c>
    </row>
    <row r="591" spans="1:14">
      <c r="A591" s="153" t="str">
        <f>IF('C10 Entry Sheet'!$BS606="N"," ","R")</f>
        <v xml:space="preserve"> </v>
      </c>
      <c r="B591" s="153" t="str">
        <f>IF('C10 Entry Sheet'!$BS606="N"," ","00000000")</f>
        <v xml:space="preserve"> </v>
      </c>
      <c r="C591" s="154" t="str">
        <f ca="1">IF('C10 Entry Sheet'!$BS606="N"," ",CELL("contents",'C10 Entry Sheet'!$AH$10))</f>
        <v xml:space="preserve"> </v>
      </c>
      <c r="D591" s="153" t="str">
        <f ca="1">IF('C10 Entry Sheet'!$BS606="N"," ","000"&amp;IF(LEN('C10 Entry Sheet'!$C$5)&lt;=6,"000",REPT("0",3-(LEN('C10 Entry Sheet'!$C$5)-6))&amp;LEFT(CELL("contents",'C10 Entry Sheet'!$C$5),LEN('C10 Entry Sheet'!$C$5)-6)))</f>
        <v xml:space="preserve"> </v>
      </c>
      <c r="E591" s="155" t="str">
        <f ca="1">IF('C10 Entry Sheet'!$BS606="N"," ",IF(LEN('C10 Entry Sheet'!$C$5)&lt;=6,CELL("contents",'C10 Entry Sheet'!$C$5),RIGHT(CELL("contents",'C10 Entry Sheet'!$C$5),6)))</f>
        <v xml:space="preserve"> </v>
      </c>
      <c r="F591" s="153" t="str">
        <f>IF('C10 Entry Sheet'!$BS606="N"," ","0")</f>
        <v xml:space="preserve"> </v>
      </c>
      <c r="G591" s="156" t="str">
        <f ca="1">IF('C10 Entry Sheet'!$BS606="N"," ",CELL("contents",'C10 Entry Sheet'!$A606))</f>
        <v xml:space="preserve"> </v>
      </c>
      <c r="H591" s="157" t="str">
        <f ca="1">IF(($G591=" ")," ",VLOOKUP($G591,'C10 Entry Sheet'!$A$16:$K$1015,2,FALSE))</f>
        <v xml:space="preserve"> </v>
      </c>
      <c r="I591" s="157" t="str">
        <f ca="1">IF(($G591=" ")," ",VLOOKUP($G591,'C10 Entry Sheet'!$A$16:$K$1015,3,FALSE))</f>
        <v xml:space="preserve"> </v>
      </c>
      <c r="J591" s="153" t="str">
        <f ca="1">IF('C10 Entry Sheet'!$BS606="N"," ",CELL("contents",'C10 Entry Sheet'!$A606))</f>
        <v xml:space="preserve"> </v>
      </c>
      <c r="K591" s="158" t="str">
        <f ca="1">IF(($G591=" ")," ",VLOOKUP($G591,'C10 Entry Sheet'!$A$16:$K$1015,8,FALSE))</f>
        <v xml:space="preserve"> </v>
      </c>
      <c r="L591" s="110" t="str">
        <f ca="1">IF(($G591=" ")," ",(VLOOKUP($G591,'C10 Entry Sheet'!$A$16:$K$1015,11,FALSE)*100))</f>
        <v xml:space="preserve"> </v>
      </c>
      <c r="M591" s="159" t="str">
        <f ca="1">IF(($G591=" ")," ",VLOOKUP($G591,'C10 Entry Sheet'!$A$16:$K$1015,6,FALSE))</f>
        <v xml:space="preserve"> </v>
      </c>
      <c r="N591" s="159" t="str">
        <f ca="1">IF(($G591=" ")," ",VLOOKUP($G591,'C10 Entry Sheet'!$A$16:$K$1015,5,FALSE))</f>
        <v xml:space="preserve"> </v>
      </c>
    </row>
    <row r="592" spans="1:14">
      <c r="A592" s="153" t="str">
        <f>IF('C10 Entry Sheet'!$BS607="N"," ","R")</f>
        <v xml:space="preserve"> </v>
      </c>
      <c r="B592" s="153" t="str">
        <f>IF('C10 Entry Sheet'!$BS607="N"," ","00000000")</f>
        <v xml:space="preserve"> </v>
      </c>
      <c r="C592" s="154" t="str">
        <f ca="1">IF('C10 Entry Sheet'!$BS607="N"," ",CELL("contents",'C10 Entry Sheet'!$AH$10))</f>
        <v xml:space="preserve"> </v>
      </c>
      <c r="D592" s="153" t="str">
        <f ca="1">IF('C10 Entry Sheet'!$BS607="N"," ","000"&amp;IF(LEN('C10 Entry Sheet'!$C$5)&lt;=6,"000",REPT("0",3-(LEN('C10 Entry Sheet'!$C$5)-6))&amp;LEFT(CELL("contents",'C10 Entry Sheet'!$C$5),LEN('C10 Entry Sheet'!$C$5)-6)))</f>
        <v xml:space="preserve"> </v>
      </c>
      <c r="E592" s="155" t="str">
        <f ca="1">IF('C10 Entry Sheet'!$BS607="N"," ",IF(LEN('C10 Entry Sheet'!$C$5)&lt;=6,CELL("contents",'C10 Entry Sheet'!$C$5),RIGHT(CELL("contents",'C10 Entry Sheet'!$C$5),6)))</f>
        <v xml:space="preserve"> </v>
      </c>
      <c r="F592" s="153" t="str">
        <f>IF('C10 Entry Sheet'!$BS607="N"," ","0")</f>
        <v xml:space="preserve"> </v>
      </c>
      <c r="G592" s="156" t="str">
        <f ca="1">IF('C10 Entry Sheet'!$BS607="N"," ",CELL("contents",'C10 Entry Sheet'!$A607))</f>
        <v xml:space="preserve"> </v>
      </c>
      <c r="H592" s="157" t="str">
        <f ca="1">IF(($G592=" ")," ",VLOOKUP($G592,'C10 Entry Sheet'!$A$16:$K$1015,2,FALSE))</f>
        <v xml:space="preserve"> </v>
      </c>
      <c r="I592" s="157" t="str">
        <f ca="1">IF(($G592=" ")," ",VLOOKUP($G592,'C10 Entry Sheet'!$A$16:$K$1015,3,FALSE))</f>
        <v xml:space="preserve"> </v>
      </c>
      <c r="J592" s="153" t="str">
        <f ca="1">IF('C10 Entry Sheet'!$BS607="N"," ",CELL("contents",'C10 Entry Sheet'!$A607))</f>
        <v xml:space="preserve"> </v>
      </c>
      <c r="K592" s="158" t="str">
        <f ca="1">IF(($G592=" ")," ",VLOOKUP($G592,'C10 Entry Sheet'!$A$16:$K$1015,8,FALSE))</f>
        <v xml:space="preserve"> </v>
      </c>
      <c r="L592" s="110" t="str">
        <f ca="1">IF(($G592=" ")," ",(VLOOKUP($G592,'C10 Entry Sheet'!$A$16:$K$1015,11,FALSE)*100))</f>
        <v xml:space="preserve"> </v>
      </c>
      <c r="M592" s="159" t="str">
        <f ca="1">IF(($G592=" ")," ",VLOOKUP($G592,'C10 Entry Sheet'!$A$16:$K$1015,6,FALSE))</f>
        <v xml:space="preserve"> </v>
      </c>
      <c r="N592" s="159" t="str">
        <f ca="1">IF(($G592=" ")," ",VLOOKUP($G592,'C10 Entry Sheet'!$A$16:$K$1015,5,FALSE))</f>
        <v xml:space="preserve"> </v>
      </c>
    </row>
    <row r="593" spans="1:14">
      <c r="A593" s="153" t="str">
        <f>IF('C10 Entry Sheet'!$BS608="N"," ","R")</f>
        <v xml:space="preserve"> </v>
      </c>
      <c r="B593" s="153" t="str">
        <f>IF('C10 Entry Sheet'!$BS608="N"," ","00000000")</f>
        <v xml:space="preserve"> </v>
      </c>
      <c r="C593" s="154" t="str">
        <f ca="1">IF('C10 Entry Sheet'!$BS608="N"," ",CELL("contents",'C10 Entry Sheet'!$AH$10))</f>
        <v xml:space="preserve"> </v>
      </c>
      <c r="D593" s="153" t="str">
        <f ca="1">IF('C10 Entry Sheet'!$BS608="N"," ","000"&amp;IF(LEN('C10 Entry Sheet'!$C$5)&lt;=6,"000",REPT("0",3-(LEN('C10 Entry Sheet'!$C$5)-6))&amp;LEFT(CELL("contents",'C10 Entry Sheet'!$C$5),LEN('C10 Entry Sheet'!$C$5)-6)))</f>
        <v xml:space="preserve"> </v>
      </c>
      <c r="E593" s="155" t="str">
        <f ca="1">IF('C10 Entry Sheet'!$BS608="N"," ",IF(LEN('C10 Entry Sheet'!$C$5)&lt;=6,CELL("contents",'C10 Entry Sheet'!$C$5),RIGHT(CELL("contents",'C10 Entry Sheet'!$C$5),6)))</f>
        <v xml:space="preserve"> </v>
      </c>
      <c r="F593" s="153" t="str">
        <f>IF('C10 Entry Sheet'!$BS608="N"," ","0")</f>
        <v xml:space="preserve"> </v>
      </c>
      <c r="G593" s="156" t="str">
        <f ca="1">IF('C10 Entry Sheet'!$BS608="N"," ",CELL("contents",'C10 Entry Sheet'!$A608))</f>
        <v xml:space="preserve"> </v>
      </c>
      <c r="H593" s="157" t="str">
        <f ca="1">IF(($G593=" ")," ",VLOOKUP($G593,'C10 Entry Sheet'!$A$16:$K$1015,2,FALSE))</f>
        <v xml:space="preserve"> </v>
      </c>
      <c r="I593" s="157" t="str">
        <f ca="1">IF(($G593=" ")," ",VLOOKUP($G593,'C10 Entry Sheet'!$A$16:$K$1015,3,FALSE))</f>
        <v xml:space="preserve"> </v>
      </c>
      <c r="J593" s="153" t="str">
        <f ca="1">IF('C10 Entry Sheet'!$BS608="N"," ",CELL("contents",'C10 Entry Sheet'!$A608))</f>
        <v xml:space="preserve"> </v>
      </c>
      <c r="K593" s="158" t="str">
        <f ca="1">IF(($G593=" ")," ",VLOOKUP($G593,'C10 Entry Sheet'!$A$16:$K$1015,8,FALSE))</f>
        <v xml:space="preserve"> </v>
      </c>
      <c r="L593" s="110" t="str">
        <f ca="1">IF(($G593=" ")," ",(VLOOKUP($G593,'C10 Entry Sheet'!$A$16:$K$1015,11,FALSE)*100))</f>
        <v xml:space="preserve"> </v>
      </c>
      <c r="M593" s="159" t="str">
        <f ca="1">IF(($G593=" ")," ",VLOOKUP($G593,'C10 Entry Sheet'!$A$16:$K$1015,6,FALSE))</f>
        <v xml:space="preserve"> </v>
      </c>
      <c r="N593" s="159" t="str">
        <f ca="1">IF(($G593=" ")," ",VLOOKUP($G593,'C10 Entry Sheet'!$A$16:$K$1015,5,FALSE))</f>
        <v xml:space="preserve"> </v>
      </c>
    </row>
    <row r="594" spans="1:14">
      <c r="A594" s="153" t="str">
        <f>IF('C10 Entry Sheet'!$BS609="N"," ","R")</f>
        <v xml:space="preserve"> </v>
      </c>
      <c r="B594" s="153" t="str">
        <f>IF('C10 Entry Sheet'!$BS609="N"," ","00000000")</f>
        <v xml:space="preserve"> </v>
      </c>
      <c r="C594" s="154" t="str">
        <f ca="1">IF('C10 Entry Sheet'!$BS609="N"," ",CELL("contents",'C10 Entry Sheet'!$AH$10))</f>
        <v xml:space="preserve"> </v>
      </c>
      <c r="D594" s="153" t="str">
        <f ca="1">IF('C10 Entry Sheet'!$BS609="N"," ","000"&amp;IF(LEN('C10 Entry Sheet'!$C$5)&lt;=6,"000",REPT("0",3-(LEN('C10 Entry Sheet'!$C$5)-6))&amp;LEFT(CELL("contents",'C10 Entry Sheet'!$C$5),LEN('C10 Entry Sheet'!$C$5)-6)))</f>
        <v xml:space="preserve"> </v>
      </c>
      <c r="E594" s="155" t="str">
        <f ca="1">IF('C10 Entry Sheet'!$BS609="N"," ",IF(LEN('C10 Entry Sheet'!$C$5)&lt;=6,CELL("contents",'C10 Entry Sheet'!$C$5),RIGHT(CELL("contents",'C10 Entry Sheet'!$C$5),6)))</f>
        <v xml:space="preserve"> </v>
      </c>
      <c r="F594" s="153" t="str">
        <f>IF('C10 Entry Sheet'!$BS609="N"," ","0")</f>
        <v xml:space="preserve"> </v>
      </c>
      <c r="G594" s="156" t="str">
        <f ca="1">IF('C10 Entry Sheet'!$BS609="N"," ",CELL("contents",'C10 Entry Sheet'!$A609))</f>
        <v xml:space="preserve"> </v>
      </c>
      <c r="H594" s="157" t="str">
        <f ca="1">IF(($G594=" ")," ",VLOOKUP($G594,'C10 Entry Sheet'!$A$16:$K$1015,2,FALSE))</f>
        <v xml:space="preserve"> </v>
      </c>
      <c r="I594" s="157" t="str">
        <f ca="1">IF(($G594=" ")," ",VLOOKUP($G594,'C10 Entry Sheet'!$A$16:$K$1015,3,FALSE))</f>
        <v xml:space="preserve"> </v>
      </c>
      <c r="J594" s="153" t="str">
        <f ca="1">IF('C10 Entry Sheet'!$BS609="N"," ",CELL("contents",'C10 Entry Sheet'!$A609))</f>
        <v xml:space="preserve"> </v>
      </c>
      <c r="K594" s="158" t="str">
        <f ca="1">IF(($G594=" ")," ",VLOOKUP($G594,'C10 Entry Sheet'!$A$16:$K$1015,8,FALSE))</f>
        <v xml:space="preserve"> </v>
      </c>
      <c r="L594" s="110" t="str">
        <f ca="1">IF(($G594=" ")," ",(VLOOKUP($G594,'C10 Entry Sheet'!$A$16:$K$1015,11,FALSE)*100))</f>
        <v xml:space="preserve"> </v>
      </c>
      <c r="M594" s="159" t="str">
        <f ca="1">IF(($G594=" ")," ",VLOOKUP($G594,'C10 Entry Sheet'!$A$16:$K$1015,6,FALSE))</f>
        <v xml:space="preserve"> </v>
      </c>
      <c r="N594" s="159" t="str">
        <f ca="1">IF(($G594=" ")," ",VLOOKUP($G594,'C10 Entry Sheet'!$A$16:$K$1015,5,FALSE))</f>
        <v xml:space="preserve"> </v>
      </c>
    </row>
    <row r="595" spans="1:14">
      <c r="A595" s="153" t="str">
        <f>IF('C10 Entry Sheet'!$BS610="N"," ","R")</f>
        <v xml:space="preserve"> </v>
      </c>
      <c r="B595" s="153" t="str">
        <f>IF('C10 Entry Sheet'!$BS610="N"," ","00000000")</f>
        <v xml:space="preserve"> </v>
      </c>
      <c r="C595" s="154" t="str">
        <f ca="1">IF('C10 Entry Sheet'!$BS610="N"," ",CELL("contents",'C10 Entry Sheet'!$AH$10))</f>
        <v xml:space="preserve"> </v>
      </c>
      <c r="D595" s="153" t="str">
        <f ca="1">IF('C10 Entry Sheet'!$BS610="N"," ","000"&amp;IF(LEN('C10 Entry Sheet'!$C$5)&lt;=6,"000",REPT("0",3-(LEN('C10 Entry Sheet'!$C$5)-6))&amp;LEFT(CELL("contents",'C10 Entry Sheet'!$C$5),LEN('C10 Entry Sheet'!$C$5)-6)))</f>
        <v xml:space="preserve"> </v>
      </c>
      <c r="E595" s="155" t="str">
        <f ca="1">IF('C10 Entry Sheet'!$BS610="N"," ",IF(LEN('C10 Entry Sheet'!$C$5)&lt;=6,CELL("contents",'C10 Entry Sheet'!$C$5),RIGHT(CELL("contents",'C10 Entry Sheet'!$C$5),6)))</f>
        <v xml:space="preserve"> </v>
      </c>
      <c r="F595" s="153" t="str">
        <f>IF('C10 Entry Sheet'!$BS610="N"," ","0")</f>
        <v xml:space="preserve"> </v>
      </c>
      <c r="G595" s="156" t="str">
        <f ca="1">IF('C10 Entry Sheet'!$BS610="N"," ",CELL("contents",'C10 Entry Sheet'!$A610))</f>
        <v xml:space="preserve"> </v>
      </c>
      <c r="H595" s="157" t="str">
        <f ca="1">IF(($G595=" ")," ",VLOOKUP($G595,'C10 Entry Sheet'!$A$16:$K$1015,2,FALSE))</f>
        <v xml:space="preserve"> </v>
      </c>
      <c r="I595" s="157" t="str">
        <f ca="1">IF(($G595=" ")," ",VLOOKUP($G595,'C10 Entry Sheet'!$A$16:$K$1015,3,FALSE))</f>
        <v xml:space="preserve"> </v>
      </c>
      <c r="J595" s="153" t="str">
        <f ca="1">IF('C10 Entry Sheet'!$BS610="N"," ",CELL("contents",'C10 Entry Sheet'!$A610))</f>
        <v xml:space="preserve"> </v>
      </c>
      <c r="K595" s="158" t="str">
        <f ca="1">IF(($G595=" ")," ",VLOOKUP($G595,'C10 Entry Sheet'!$A$16:$K$1015,8,FALSE))</f>
        <v xml:space="preserve"> </v>
      </c>
      <c r="L595" s="110" t="str">
        <f ca="1">IF(($G595=" ")," ",(VLOOKUP($G595,'C10 Entry Sheet'!$A$16:$K$1015,11,FALSE)*100))</f>
        <v xml:space="preserve"> </v>
      </c>
      <c r="M595" s="159" t="str">
        <f ca="1">IF(($G595=" ")," ",VLOOKUP($G595,'C10 Entry Sheet'!$A$16:$K$1015,6,FALSE))</f>
        <v xml:space="preserve"> </v>
      </c>
      <c r="N595" s="159" t="str">
        <f ca="1">IF(($G595=" ")," ",VLOOKUP($G595,'C10 Entry Sheet'!$A$16:$K$1015,5,FALSE))</f>
        <v xml:space="preserve"> </v>
      </c>
    </row>
    <row r="596" spans="1:14">
      <c r="A596" s="153" t="str">
        <f>IF('C10 Entry Sheet'!$BS611="N"," ","R")</f>
        <v xml:space="preserve"> </v>
      </c>
      <c r="B596" s="153" t="str">
        <f>IF('C10 Entry Sheet'!$BS611="N"," ","00000000")</f>
        <v xml:space="preserve"> </v>
      </c>
      <c r="C596" s="154" t="str">
        <f ca="1">IF('C10 Entry Sheet'!$BS611="N"," ",CELL("contents",'C10 Entry Sheet'!$AH$10))</f>
        <v xml:space="preserve"> </v>
      </c>
      <c r="D596" s="153" t="str">
        <f ca="1">IF('C10 Entry Sheet'!$BS611="N"," ","000"&amp;IF(LEN('C10 Entry Sheet'!$C$5)&lt;=6,"000",REPT("0",3-(LEN('C10 Entry Sheet'!$C$5)-6))&amp;LEFT(CELL("contents",'C10 Entry Sheet'!$C$5),LEN('C10 Entry Sheet'!$C$5)-6)))</f>
        <v xml:space="preserve"> </v>
      </c>
      <c r="E596" s="155" t="str">
        <f ca="1">IF('C10 Entry Sheet'!$BS611="N"," ",IF(LEN('C10 Entry Sheet'!$C$5)&lt;=6,CELL("contents",'C10 Entry Sheet'!$C$5),RIGHT(CELL("contents",'C10 Entry Sheet'!$C$5),6)))</f>
        <v xml:space="preserve"> </v>
      </c>
      <c r="F596" s="153" t="str">
        <f>IF('C10 Entry Sheet'!$BS611="N"," ","0")</f>
        <v xml:space="preserve"> </v>
      </c>
      <c r="G596" s="156" t="str">
        <f ca="1">IF('C10 Entry Sheet'!$BS611="N"," ",CELL("contents",'C10 Entry Sheet'!$A611))</f>
        <v xml:space="preserve"> </v>
      </c>
      <c r="H596" s="157" t="str">
        <f ca="1">IF(($G596=" ")," ",VLOOKUP($G596,'C10 Entry Sheet'!$A$16:$K$1015,2,FALSE))</f>
        <v xml:space="preserve"> </v>
      </c>
      <c r="I596" s="157" t="str">
        <f ca="1">IF(($G596=" ")," ",VLOOKUP($G596,'C10 Entry Sheet'!$A$16:$K$1015,3,FALSE))</f>
        <v xml:space="preserve"> </v>
      </c>
      <c r="J596" s="153" t="str">
        <f ca="1">IF('C10 Entry Sheet'!$BS611="N"," ",CELL("contents",'C10 Entry Sheet'!$A611))</f>
        <v xml:space="preserve"> </v>
      </c>
      <c r="K596" s="158" t="str">
        <f ca="1">IF(($G596=" ")," ",VLOOKUP($G596,'C10 Entry Sheet'!$A$16:$K$1015,8,FALSE))</f>
        <v xml:space="preserve"> </v>
      </c>
      <c r="L596" s="110" t="str">
        <f ca="1">IF(($G596=" ")," ",(VLOOKUP($G596,'C10 Entry Sheet'!$A$16:$K$1015,11,FALSE)*100))</f>
        <v xml:space="preserve"> </v>
      </c>
      <c r="M596" s="159" t="str">
        <f ca="1">IF(($G596=" ")," ",VLOOKUP($G596,'C10 Entry Sheet'!$A$16:$K$1015,6,FALSE))</f>
        <v xml:space="preserve"> </v>
      </c>
      <c r="N596" s="159" t="str">
        <f ca="1">IF(($G596=" ")," ",VLOOKUP($G596,'C10 Entry Sheet'!$A$16:$K$1015,5,FALSE))</f>
        <v xml:space="preserve"> </v>
      </c>
    </row>
    <row r="597" spans="1:14">
      <c r="A597" s="153" t="str">
        <f>IF('C10 Entry Sheet'!$BS612="N"," ","R")</f>
        <v xml:space="preserve"> </v>
      </c>
      <c r="B597" s="153" t="str">
        <f>IF('C10 Entry Sheet'!$BS612="N"," ","00000000")</f>
        <v xml:space="preserve"> </v>
      </c>
      <c r="C597" s="154" t="str">
        <f ca="1">IF('C10 Entry Sheet'!$BS612="N"," ",CELL("contents",'C10 Entry Sheet'!$AH$10))</f>
        <v xml:space="preserve"> </v>
      </c>
      <c r="D597" s="153" t="str">
        <f ca="1">IF('C10 Entry Sheet'!$BS612="N"," ","000"&amp;IF(LEN('C10 Entry Sheet'!$C$5)&lt;=6,"000",REPT("0",3-(LEN('C10 Entry Sheet'!$C$5)-6))&amp;LEFT(CELL("contents",'C10 Entry Sheet'!$C$5),LEN('C10 Entry Sheet'!$C$5)-6)))</f>
        <v xml:space="preserve"> </v>
      </c>
      <c r="E597" s="155" t="str">
        <f ca="1">IF('C10 Entry Sheet'!$BS612="N"," ",IF(LEN('C10 Entry Sheet'!$C$5)&lt;=6,CELL("contents",'C10 Entry Sheet'!$C$5),RIGHT(CELL("contents",'C10 Entry Sheet'!$C$5),6)))</f>
        <v xml:space="preserve"> </v>
      </c>
      <c r="F597" s="153" t="str">
        <f>IF('C10 Entry Sheet'!$BS612="N"," ","0")</f>
        <v xml:space="preserve"> </v>
      </c>
      <c r="G597" s="156" t="str">
        <f ca="1">IF('C10 Entry Sheet'!$BS612="N"," ",CELL("contents",'C10 Entry Sheet'!$A612))</f>
        <v xml:space="preserve"> </v>
      </c>
      <c r="H597" s="157" t="str">
        <f ca="1">IF(($G597=" ")," ",VLOOKUP($G597,'C10 Entry Sheet'!$A$16:$K$1015,2,FALSE))</f>
        <v xml:space="preserve"> </v>
      </c>
      <c r="I597" s="157" t="str">
        <f ca="1">IF(($G597=" ")," ",VLOOKUP($G597,'C10 Entry Sheet'!$A$16:$K$1015,3,FALSE))</f>
        <v xml:space="preserve"> </v>
      </c>
      <c r="J597" s="153" t="str">
        <f ca="1">IF('C10 Entry Sheet'!$BS612="N"," ",CELL("contents",'C10 Entry Sheet'!$A612))</f>
        <v xml:space="preserve"> </v>
      </c>
      <c r="K597" s="158" t="str">
        <f ca="1">IF(($G597=" ")," ",VLOOKUP($G597,'C10 Entry Sheet'!$A$16:$K$1015,8,FALSE))</f>
        <v xml:space="preserve"> </v>
      </c>
      <c r="L597" s="110" t="str">
        <f ca="1">IF(($G597=" ")," ",(VLOOKUP($G597,'C10 Entry Sheet'!$A$16:$K$1015,11,FALSE)*100))</f>
        <v xml:space="preserve"> </v>
      </c>
      <c r="M597" s="159" t="str">
        <f ca="1">IF(($G597=" ")," ",VLOOKUP($G597,'C10 Entry Sheet'!$A$16:$K$1015,6,FALSE))</f>
        <v xml:space="preserve"> </v>
      </c>
      <c r="N597" s="159" t="str">
        <f ca="1">IF(($G597=" ")," ",VLOOKUP($G597,'C10 Entry Sheet'!$A$16:$K$1015,5,FALSE))</f>
        <v xml:space="preserve"> </v>
      </c>
    </row>
    <row r="598" spans="1:14">
      <c r="A598" s="153" t="str">
        <f>IF('C10 Entry Sheet'!$BS613="N"," ","R")</f>
        <v xml:space="preserve"> </v>
      </c>
      <c r="B598" s="153" t="str">
        <f>IF('C10 Entry Sheet'!$BS613="N"," ","00000000")</f>
        <v xml:space="preserve"> </v>
      </c>
      <c r="C598" s="154" t="str">
        <f ca="1">IF('C10 Entry Sheet'!$BS613="N"," ",CELL("contents",'C10 Entry Sheet'!$AH$10))</f>
        <v xml:space="preserve"> </v>
      </c>
      <c r="D598" s="153" t="str">
        <f ca="1">IF('C10 Entry Sheet'!$BS613="N"," ","000"&amp;IF(LEN('C10 Entry Sheet'!$C$5)&lt;=6,"000",REPT("0",3-(LEN('C10 Entry Sheet'!$C$5)-6))&amp;LEFT(CELL("contents",'C10 Entry Sheet'!$C$5),LEN('C10 Entry Sheet'!$C$5)-6)))</f>
        <v xml:space="preserve"> </v>
      </c>
      <c r="E598" s="155" t="str">
        <f ca="1">IF('C10 Entry Sheet'!$BS613="N"," ",IF(LEN('C10 Entry Sheet'!$C$5)&lt;=6,CELL("contents",'C10 Entry Sheet'!$C$5),RIGHT(CELL("contents",'C10 Entry Sheet'!$C$5),6)))</f>
        <v xml:space="preserve"> </v>
      </c>
      <c r="F598" s="153" t="str">
        <f>IF('C10 Entry Sheet'!$BS613="N"," ","0")</f>
        <v xml:space="preserve"> </v>
      </c>
      <c r="G598" s="156" t="str">
        <f ca="1">IF('C10 Entry Sheet'!$BS613="N"," ",CELL("contents",'C10 Entry Sheet'!$A613))</f>
        <v xml:space="preserve"> </v>
      </c>
      <c r="H598" s="157" t="str">
        <f ca="1">IF(($G598=" ")," ",VLOOKUP($G598,'C10 Entry Sheet'!$A$16:$K$1015,2,FALSE))</f>
        <v xml:space="preserve"> </v>
      </c>
      <c r="I598" s="157" t="str">
        <f ca="1">IF(($G598=" ")," ",VLOOKUP($G598,'C10 Entry Sheet'!$A$16:$K$1015,3,FALSE))</f>
        <v xml:space="preserve"> </v>
      </c>
      <c r="J598" s="153" t="str">
        <f ca="1">IF('C10 Entry Sheet'!$BS613="N"," ",CELL("contents",'C10 Entry Sheet'!$A613))</f>
        <v xml:space="preserve"> </v>
      </c>
      <c r="K598" s="158" t="str">
        <f ca="1">IF(($G598=" ")," ",VLOOKUP($G598,'C10 Entry Sheet'!$A$16:$K$1015,8,FALSE))</f>
        <v xml:space="preserve"> </v>
      </c>
      <c r="L598" s="110" t="str">
        <f ca="1">IF(($G598=" ")," ",(VLOOKUP($G598,'C10 Entry Sheet'!$A$16:$K$1015,11,FALSE)*100))</f>
        <v xml:space="preserve"> </v>
      </c>
      <c r="M598" s="159" t="str">
        <f ca="1">IF(($G598=" ")," ",VLOOKUP($G598,'C10 Entry Sheet'!$A$16:$K$1015,6,FALSE))</f>
        <v xml:space="preserve"> </v>
      </c>
      <c r="N598" s="159" t="str">
        <f ca="1">IF(($G598=" ")," ",VLOOKUP($G598,'C10 Entry Sheet'!$A$16:$K$1015,5,FALSE))</f>
        <v xml:space="preserve"> </v>
      </c>
    </row>
    <row r="599" spans="1:14">
      <c r="A599" s="153" t="str">
        <f>IF('C10 Entry Sheet'!$BS614="N"," ","R")</f>
        <v xml:space="preserve"> </v>
      </c>
      <c r="B599" s="153" t="str">
        <f>IF('C10 Entry Sheet'!$BS614="N"," ","00000000")</f>
        <v xml:space="preserve"> </v>
      </c>
      <c r="C599" s="154" t="str">
        <f ca="1">IF('C10 Entry Sheet'!$BS614="N"," ",CELL("contents",'C10 Entry Sheet'!$AH$10))</f>
        <v xml:space="preserve"> </v>
      </c>
      <c r="D599" s="153" t="str">
        <f ca="1">IF('C10 Entry Sheet'!$BS614="N"," ","000"&amp;IF(LEN('C10 Entry Sheet'!$C$5)&lt;=6,"000",REPT("0",3-(LEN('C10 Entry Sheet'!$C$5)-6))&amp;LEFT(CELL("contents",'C10 Entry Sheet'!$C$5),LEN('C10 Entry Sheet'!$C$5)-6)))</f>
        <v xml:space="preserve"> </v>
      </c>
      <c r="E599" s="155" t="str">
        <f ca="1">IF('C10 Entry Sheet'!$BS614="N"," ",IF(LEN('C10 Entry Sheet'!$C$5)&lt;=6,CELL("contents",'C10 Entry Sheet'!$C$5),RIGHT(CELL("contents",'C10 Entry Sheet'!$C$5),6)))</f>
        <v xml:space="preserve"> </v>
      </c>
      <c r="F599" s="153" t="str">
        <f>IF('C10 Entry Sheet'!$BS614="N"," ","0")</f>
        <v xml:space="preserve"> </v>
      </c>
      <c r="G599" s="156" t="str">
        <f ca="1">IF('C10 Entry Sheet'!$BS614="N"," ",CELL("contents",'C10 Entry Sheet'!$A614))</f>
        <v xml:space="preserve"> </v>
      </c>
      <c r="H599" s="157" t="str">
        <f ca="1">IF(($G599=" ")," ",VLOOKUP($G599,'C10 Entry Sheet'!$A$16:$K$1015,2,FALSE))</f>
        <v xml:space="preserve"> </v>
      </c>
      <c r="I599" s="157" t="str">
        <f ca="1">IF(($G599=" ")," ",VLOOKUP($G599,'C10 Entry Sheet'!$A$16:$K$1015,3,FALSE))</f>
        <v xml:space="preserve"> </v>
      </c>
      <c r="J599" s="153" t="str">
        <f ca="1">IF('C10 Entry Sheet'!$BS614="N"," ",CELL("contents",'C10 Entry Sheet'!$A614))</f>
        <v xml:space="preserve"> </v>
      </c>
      <c r="K599" s="158" t="str">
        <f ca="1">IF(($G599=" ")," ",VLOOKUP($G599,'C10 Entry Sheet'!$A$16:$K$1015,8,FALSE))</f>
        <v xml:space="preserve"> </v>
      </c>
      <c r="L599" s="110" t="str">
        <f ca="1">IF(($G599=" ")," ",(VLOOKUP($G599,'C10 Entry Sheet'!$A$16:$K$1015,11,FALSE)*100))</f>
        <v xml:space="preserve"> </v>
      </c>
      <c r="M599" s="159" t="str">
        <f ca="1">IF(($G599=" ")," ",VLOOKUP($G599,'C10 Entry Sheet'!$A$16:$K$1015,6,FALSE))</f>
        <v xml:space="preserve"> </v>
      </c>
      <c r="N599" s="159" t="str">
        <f ca="1">IF(($G599=" ")," ",VLOOKUP($G599,'C10 Entry Sheet'!$A$16:$K$1015,5,FALSE))</f>
        <v xml:space="preserve"> </v>
      </c>
    </row>
    <row r="600" spans="1:14">
      <c r="A600" s="153" t="str">
        <f>IF('C10 Entry Sheet'!$BS615="N"," ","R")</f>
        <v xml:space="preserve"> </v>
      </c>
      <c r="B600" s="153" t="str">
        <f>IF('C10 Entry Sheet'!$BS615="N"," ","00000000")</f>
        <v xml:space="preserve"> </v>
      </c>
      <c r="C600" s="154" t="str">
        <f ca="1">IF('C10 Entry Sheet'!$BS615="N"," ",CELL("contents",'C10 Entry Sheet'!$AH$10))</f>
        <v xml:space="preserve"> </v>
      </c>
      <c r="D600" s="153" t="str">
        <f ca="1">IF('C10 Entry Sheet'!$BS615="N"," ","000"&amp;IF(LEN('C10 Entry Sheet'!$C$5)&lt;=6,"000",REPT("0",3-(LEN('C10 Entry Sheet'!$C$5)-6))&amp;LEFT(CELL("contents",'C10 Entry Sheet'!$C$5),LEN('C10 Entry Sheet'!$C$5)-6)))</f>
        <v xml:space="preserve"> </v>
      </c>
      <c r="E600" s="155" t="str">
        <f ca="1">IF('C10 Entry Sheet'!$BS615="N"," ",IF(LEN('C10 Entry Sheet'!$C$5)&lt;=6,CELL("contents",'C10 Entry Sheet'!$C$5),RIGHT(CELL("contents",'C10 Entry Sheet'!$C$5),6)))</f>
        <v xml:space="preserve"> </v>
      </c>
      <c r="F600" s="153" t="str">
        <f>IF('C10 Entry Sheet'!$BS615="N"," ","0")</f>
        <v xml:space="preserve"> </v>
      </c>
      <c r="G600" s="156" t="str">
        <f ca="1">IF('C10 Entry Sheet'!$BS615="N"," ",CELL("contents",'C10 Entry Sheet'!$A615))</f>
        <v xml:space="preserve"> </v>
      </c>
      <c r="H600" s="157" t="str">
        <f ca="1">IF(($G600=" ")," ",VLOOKUP($G600,'C10 Entry Sheet'!$A$16:$K$1015,2,FALSE))</f>
        <v xml:space="preserve"> </v>
      </c>
      <c r="I600" s="157" t="str">
        <f ca="1">IF(($G600=" ")," ",VLOOKUP($G600,'C10 Entry Sheet'!$A$16:$K$1015,3,FALSE))</f>
        <v xml:space="preserve"> </v>
      </c>
      <c r="J600" s="153" t="str">
        <f ca="1">IF('C10 Entry Sheet'!$BS615="N"," ",CELL("contents",'C10 Entry Sheet'!$A615))</f>
        <v xml:space="preserve"> </v>
      </c>
      <c r="K600" s="158" t="str">
        <f ca="1">IF(($G600=" ")," ",VLOOKUP($G600,'C10 Entry Sheet'!$A$16:$K$1015,8,FALSE))</f>
        <v xml:space="preserve"> </v>
      </c>
      <c r="L600" s="110" t="str">
        <f ca="1">IF(($G600=" ")," ",(VLOOKUP($G600,'C10 Entry Sheet'!$A$16:$K$1015,11,FALSE)*100))</f>
        <v xml:space="preserve"> </v>
      </c>
      <c r="M600" s="159" t="str">
        <f ca="1">IF(($G600=" ")," ",VLOOKUP($G600,'C10 Entry Sheet'!$A$16:$K$1015,6,FALSE))</f>
        <v xml:space="preserve"> </v>
      </c>
      <c r="N600" s="159" t="str">
        <f ca="1">IF(($G600=" ")," ",VLOOKUP($G600,'C10 Entry Sheet'!$A$16:$K$1015,5,FALSE))</f>
        <v xml:space="preserve"> </v>
      </c>
    </row>
    <row r="601" spans="1:14">
      <c r="A601" s="153" t="str">
        <f>IF('C10 Entry Sheet'!$BS616="N"," ","R")</f>
        <v xml:space="preserve"> </v>
      </c>
      <c r="B601" s="153" t="str">
        <f>IF('C10 Entry Sheet'!$BS616="N"," ","00000000")</f>
        <v xml:space="preserve"> </v>
      </c>
      <c r="C601" s="154" t="str">
        <f ca="1">IF('C10 Entry Sheet'!$BS616="N"," ",CELL("contents",'C10 Entry Sheet'!$AH$10))</f>
        <v xml:space="preserve"> </v>
      </c>
      <c r="D601" s="153" t="str">
        <f ca="1">IF('C10 Entry Sheet'!$BS616="N"," ","000"&amp;IF(LEN('C10 Entry Sheet'!$C$5)&lt;=6,"000",REPT("0",3-(LEN('C10 Entry Sheet'!$C$5)-6))&amp;LEFT(CELL("contents",'C10 Entry Sheet'!$C$5),LEN('C10 Entry Sheet'!$C$5)-6)))</f>
        <v xml:space="preserve"> </v>
      </c>
      <c r="E601" s="155" t="str">
        <f ca="1">IF('C10 Entry Sheet'!$BS616="N"," ",IF(LEN('C10 Entry Sheet'!$C$5)&lt;=6,CELL("contents",'C10 Entry Sheet'!$C$5),RIGHT(CELL("contents",'C10 Entry Sheet'!$C$5),6)))</f>
        <v xml:space="preserve"> </v>
      </c>
      <c r="F601" s="153" t="str">
        <f>IF('C10 Entry Sheet'!$BS616="N"," ","0")</f>
        <v xml:space="preserve"> </v>
      </c>
      <c r="G601" s="156" t="str">
        <f ca="1">IF('C10 Entry Sheet'!$BS616="N"," ",CELL("contents",'C10 Entry Sheet'!$A616))</f>
        <v xml:space="preserve"> </v>
      </c>
      <c r="H601" s="157" t="str">
        <f ca="1">IF(($G601=" ")," ",VLOOKUP($G601,'C10 Entry Sheet'!$A$16:$K$1015,2,FALSE))</f>
        <v xml:space="preserve"> </v>
      </c>
      <c r="I601" s="157" t="str">
        <f ca="1">IF(($G601=" ")," ",VLOOKUP($G601,'C10 Entry Sheet'!$A$16:$K$1015,3,FALSE))</f>
        <v xml:space="preserve"> </v>
      </c>
      <c r="J601" s="153" t="str">
        <f ca="1">IF('C10 Entry Sheet'!$BS616="N"," ",CELL("contents",'C10 Entry Sheet'!$A616))</f>
        <v xml:space="preserve"> </v>
      </c>
      <c r="K601" s="158" t="str">
        <f ca="1">IF(($G601=" ")," ",VLOOKUP($G601,'C10 Entry Sheet'!$A$16:$K$1015,8,FALSE))</f>
        <v xml:space="preserve"> </v>
      </c>
      <c r="L601" s="110" t="str">
        <f ca="1">IF(($G601=" ")," ",(VLOOKUP($G601,'C10 Entry Sheet'!$A$16:$K$1015,11,FALSE)*100))</f>
        <v xml:space="preserve"> </v>
      </c>
      <c r="M601" s="159" t="str">
        <f ca="1">IF(($G601=" ")," ",VLOOKUP($G601,'C10 Entry Sheet'!$A$16:$K$1015,6,FALSE))</f>
        <v xml:space="preserve"> </v>
      </c>
      <c r="N601" s="159" t="str">
        <f ca="1">IF(($G601=" ")," ",VLOOKUP($G601,'C10 Entry Sheet'!$A$16:$K$1015,5,FALSE))</f>
        <v xml:space="preserve"> </v>
      </c>
    </row>
    <row r="602" spans="1:14">
      <c r="A602" s="153" t="str">
        <f>IF('C10 Entry Sheet'!$BS617="N"," ","R")</f>
        <v xml:space="preserve"> </v>
      </c>
      <c r="B602" s="153" t="str">
        <f>IF('C10 Entry Sheet'!$BS617="N"," ","00000000")</f>
        <v xml:space="preserve"> </v>
      </c>
      <c r="C602" s="154" t="str">
        <f ca="1">IF('C10 Entry Sheet'!$BS617="N"," ",CELL("contents",'C10 Entry Sheet'!$AH$10))</f>
        <v xml:space="preserve"> </v>
      </c>
      <c r="D602" s="153" t="str">
        <f ca="1">IF('C10 Entry Sheet'!$BS617="N"," ","000"&amp;IF(LEN('C10 Entry Sheet'!$C$5)&lt;=6,"000",REPT("0",3-(LEN('C10 Entry Sheet'!$C$5)-6))&amp;LEFT(CELL("contents",'C10 Entry Sheet'!$C$5),LEN('C10 Entry Sheet'!$C$5)-6)))</f>
        <v xml:space="preserve"> </v>
      </c>
      <c r="E602" s="155" t="str">
        <f ca="1">IF('C10 Entry Sheet'!$BS617="N"," ",IF(LEN('C10 Entry Sheet'!$C$5)&lt;=6,CELL("contents",'C10 Entry Sheet'!$C$5),RIGHT(CELL("contents",'C10 Entry Sheet'!$C$5),6)))</f>
        <v xml:space="preserve"> </v>
      </c>
      <c r="F602" s="153" t="str">
        <f>IF('C10 Entry Sheet'!$BS617="N"," ","0")</f>
        <v xml:space="preserve"> </v>
      </c>
      <c r="G602" s="156" t="str">
        <f ca="1">IF('C10 Entry Sheet'!$BS617="N"," ",CELL("contents",'C10 Entry Sheet'!$A617))</f>
        <v xml:space="preserve"> </v>
      </c>
      <c r="H602" s="157" t="str">
        <f ca="1">IF(($G602=" ")," ",VLOOKUP($G602,'C10 Entry Sheet'!$A$16:$K$1015,2,FALSE))</f>
        <v xml:space="preserve"> </v>
      </c>
      <c r="I602" s="157" t="str">
        <f ca="1">IF(($G602=" ")," ",VLOOKUP($G602,'C10 Entry Sheet'!$A$16:$K$1015,3,FALSE))</f>
        <v xml:space="preserve"> </v>
      </c>
      <c r="J602" s="153" t="str">
        <f ca="1">IF('C10 Entry Sheet'!$BS617="N"," ",CELL("contents",'C10 Entry Sheet'!$A617))</f>
        <v xml:space="preserve"> </v>
      </c>
      <c r="K602" s="158" t="str">
        <f ca="1">IF(($G602=" ")," ",VLOOKUP($G602,'C10 Entry Sheet'!$A$16:$K$1015,8,FALSE))</f>
        <v xml:space="preserve"> </v>
      </c>
      <c r="L602" s="110" t="str">
        <f ca="1">IF(($G602=" ")," ",(VLOOKUP($G602,'C10 Entry Sheet'!$A$16:$K$1015,11,FALSE)*100))</f>
        <v xml:space="preserve"> </v>
      </c>
      <c r="M602" s="159" t="str">
        <f ca="1">IF(($G602=" ")," ",VLOOKUP($G602,'C10 Entry Sheet'!$A$16:$K$1015,6,FALSE))</f>
        <v xml:space="preserve"> </v>
      </c>
      <c r="N602" s="159" t="str">
        <f ca="1">IF(($G602=" ")," ",VLOOKUP($G602,'C10 Entry Sheet'!$A$16:$K$1015,5,FALSE))</f>
        <v xml:space="preserve"> </v>
      </c>
    </row>
    <row r="603" spans="1:14">
      <c r="A603" s="153" t="str">
        <f>IF('C10 Entry Sheet'!$BS618="N"," ","R")</f>
        <v xml:space="preserve"> </v>
      </c>
      <c r="B603" s="153" t="str">
        <f>IF('C10 Entry Sheet'!$BS618="N"," ","00000000")</f>
        <v xml:space="preserve"> </v>
      </c>
      <c r="C603" s="154" t="str">
        <f ca="1">IF('C10 Entry Sheet'!$BS618="N"," ",CELL("contents",'C10 Entry Sheet'!$AH$10))</f>
        <v xml:space="preserve"> </v>
      </c>
      <c r="D603" s="153" t="str">
        <f ca="1">IF('C10 Entry Sheet'!$BS618="N"," ","000"&amp;IF(LEN('C10 Entry Sheet'!$C$5)&lt;=6,"000",REPT("0",3-(LEN('C10 Entry Sheet'!$C$5)-6))&amp;LEFT(CELL("contents",'C10 Entry Sheet'!$C$5),LEN('C10 Entry Sheet'!$C$5)-6)))</f>
        <v xml:space="preserve"> </v>
      </c>
      <c r="E603" s="155" t="str">
        <f ca="1">IF('C10 Entry Sheet'!$BS618="N"," ",IF(LEN('C10 Entry Sheet'!$C$5)&lt;=6,CELL("contents",'C10 Entry Sheet'!$C$5),RIGHT(CELL("contents",'C10 Entry Sheet'!$C$5),6)))</f>
        <v xml:space="preserve"> </v>
      </c>
      <c r="F603" s="153" t="str">
        <f>IF('C10 Entry Sheet'!$BS618="N"," ","0")</f>
        <v xml:space="preserve"> </v>
      </c>
      <c r="G603" s="156" t="str">
        <f ca="1">IF('C10 Entry Sheet'!$BS618="N"," ",CELL("contents",'C10 Entry Sheet'!$A618))</f>
        <v xml:space="preserve"> </v>
      </c>
      <c r="H603" s="157" t="str">
        <f ca="1">IF(($G603=" ")," ",VLOOKUP($G603,'C10 Entry Sheet'!$A$16:$K$1015,2,FALSE))</f>
        <v xml:space="preserve"> </v>
      </c>
      <c r="I603" s="157" t="str">
        <f ca="1">IF(($G603=" ")," ",VLOOKUP($G603,'C10 Entry Sheet'!$A$16:$K$1015,3,FALSE))</f>
        <v xml:space="preserve"> </v>
      </c>
      <c r="J603" s="153" t="str">
        <f ca="1">IF('C10 Entry Sheet'!$BS618="N"," ",CELL("contents",'C10 Entry Sheet'!$A618))</f>
        <v xml:space="preserve"> </v>
      </c>
      <c r="K603" s="158" t="str">
        <f ca="1">IF(($G603=" ")," ",VLOOKUP($G603,'C10 Entry Sheet'!$A$16:$K$1015,8,FALSE))</f>
        <v xml:space="preserve"> </v>
      </c>
      <c r="L603" s="110" t="str">
        <f ca="1">IF(($G603=" ")," ",(VLOOKUP($G603,'C10 Entry Sheet'!$A$16:$K$1015,11,FALSE)*100))</f>
        <v xml:space="preserve"> </v>
      </c>
      <c r="M603" s="159" t="str">
        <f ca="1">IF(($G603=" ")," ",VLOOKUP($G603,'C10 Entry Sheet'!$A$16:$K$1015,6,FALSE))</f>
        <v xml:space="preserve"> </v>
      </c>
      <c r="N603" s="159" t="str">
        <f ca="1">IF(($G603=" ")," ",VLOOKUP($G603,'C10 Entry Sheet'!$A$16:$K$1015,5,FALSE))</f>
        <v xml:space="preserve"> </v>
      </c>
    </row>
    <row r="604" spans="1:14">
      <c r="A604" s="153" t="str">
        <f>IF('C10 Entry Sheet'!$BS619="N"," ","R")</f>
        <v xml:space="preserve"> </v>
      </c>
      <c r="B604" s="153" t="str">
        <f>IF('C10 Entry Sheet'!$BS619="N"," ","00000000")</f>
        <v xml:space="preserve"> </v>
      </c>
      <c r="C604" s="154" t="str">
        <f ca="1">IF('C10 Entry Sheet'!$BS619="N"," ",CELL("contents",'C10 Entry Sheet'!$AH$10))</f>
        <v xml:space="preserve"> </v>
      </c>
      <c r="D604" s="153" t="str">
        <f ca="1">IF('C10 Entry Sheet'!$BS619="N"," ","000"&amp;IF(LEN('C10 Entry Sheet'!$C$5)&lt;=6,"000",REPT("0",3-(LEN('C10 Entry Sheet'!$C$5)-6))&amp;LEFT(CELL("contents",'C10 Entry Sheet'!$C$5),LEN('C10 Entry Sheet'!$C$5)-6)))</f>
        <v xml:space="preserve"> </v>
      </c>
      <c r="E604" s="155" t="str">
        <f ca="1">IF('C10 Entry Sheet'!$BS619="N"," ",IF(LEN('C10 Entry Sheet'!$C$5)&lt;=6,CELL("contents",'C10 Entry Sheet'!$C$5),RIGHT(CELL("contents",'C10 Entry Sheet'!$C$5),6)))</f>
        <v xml:space="preserve"> </v>
      </c>
      <c r="F604" s="153" t="str">
        <f>IF('C10 Entry Sheet'!$BS619="N"," ","0")</f>
        <v xml:space="preserve"> </v>
      </c>
      <c r="G604" s="156" t="str">
        <f ca="1">IF('C10 Entry Sheet'!$BS619="N"," ",CELL("contents",'C10 Entry Sheet'!$A619))</f>
        <v xml:space="preserve"> </v>
      </c>
      <c r="H604" s="157" t="str">
        <f ca="1">IF(($G604=" ")," ",VLOOKUP($G604,'C10 Entry Sheet'!$A$16:$K$1015,2,FALSE))</f>
        <v xml:space="preserve"> </v>
      </c>
      <c r="I604" s="157" t="str">
        <f ca="1">IF(($G604=" ")," ",VLOOKUP($G604,'C10 Entry Sheet'!$A$16:$K$1015,3,FALSE))</f>
        <v xml:space="preserve"> </v>
      </c>
      <c r="J604" s="153" t="str">
        <f ca="1">IF('C10 Entry Sheet'!$BS619="N"," ",CELL("contents",'C10 Entry Sheet'!$A619))</f>
        <v xml:space="preserve"> </v>
      </c>
      <c r="K604" s="158" t="str">
        <f ca="1">IF(($G604=" ")," ",VLOOKUP($G604,'C10 Entry Sheet'!$A$16:$K$1015,8,FALSE))</f>
        <v xml:space="preserve"> </v>
      </c>
      <c r="L604" s="110" t="str">
        <f ca="1">IF(($G604=" ")," ",(VLOOKUP($G604,'C10 Entry Sheet'!$A$16:$K$1015,11,FALSE)*100))</f>
        <v xml:space="preserve"> </v>
      </c>
      <c r="M604" s="159" t="str">
        <f ca="1">IF(($G604=" ")," ",VLOOKUP($G604,'C10 Entry Sheet'!$A$16:$K$1015,6,FALSE))</f>
        <v xml:space="preserve"> </v>
      </c>
      <c r="N604" s="159" t="str">
        <f ca="1">IF(($G604=" ")," ",VLOOKUP($G604,'C10 Entry Sheet'!$A$16:$K$1015,5,FALSE))</f>
        <v xml:space="preserve"> </v>
      </c>
    </row>
    <row r="605" spans="1:14">
      <c r="A605" s="153" t="str">
        <f>IF('C10 Entry Sheet'!$BS620="N"," ","R")</f>
        <v xml:space="preserve"> </v>
      </c>
      <c r="B605" s="153" t="str">
        <f>IF('C10 Entry Sheet'!$BS620="N"," ","00000000")</f>
        <v xml:space="preserve"> </v>
      </c>
      <c r="C605" s="154" t="str">
        <f ca="1">IF('C10 Entry Sheet'!$BS620="N"," ",CELL("contents",'C10 Entry Sheet'!$AH$10))</f>
        <v xml:space="preserve"> </v>
      </c>
      <c r="D605" s="153" t="str">
        <f ca="1">IF('C10 Entry Sheet'!$BS620="N"," ","000"&amp;IF(LEN('C10 Entry Sheet'!$C$5)&lt;=6,"000",REPT("0",3-(LEN('C10 Entry Sheet'!$C$5)-6))&amp;LEFT(CELL("contents",'C10 Entry Sheet'!$C$5),LEN('C10 Entry Sheet'!$C$5)-6)))</f>
        <v xml:space="preserve"> </v>
      </c>
      <c r="E605" s="155" t="str">
        <f ca="1">IF('C10 Entry Sheet'!$BS620="N"," ",IF(LEN('C10 Entry Sheet'!$C$5)&lt;=6,CELL("contents",'C10 Entry Sheet'!$C$5),RIGHT(CELL("contents",'C10 Entry Sheet'!$C$5),6)))</f>
        <v xml:space="preserve"> </v>
      </c>
      <c r="F605" s="153" t="str">
        <f>IF('C10 Entry Sheet'!$BS620="N"," ","0")</f>
        <v xml:space="preserve"> </v>
      </c>
      <c r="G605" s="156" t="str">
        <f ca="1">IF('C10 Entry Sheet'!$BS620="N"," ",CELL("contents",'C10 Entry Sheet'!$A620))</f>
        <v xml:space="preserve"> </v>
      </c>
      <c r="H605" s="157" t="str">
        <f ca="1">IF(($G605=" ")," ",VLOOKUP($G605,'C10 Entry Sheet'!$A$16:$K$1015,2,FALSE))</f>
        <v xml:space="preserve"> </v>
      </c>
      <c r="I605" s="157" t="str">
        <f ca="1">IF(($G605=" ")," ",VLOOKUP($G605,'C10 Entry Sheet'!$A$16:$K$1015,3,FALSE))</f>
        <v xml:space="preserve"> </v>
      </c>
      <c r="J605" s="153" t="str">
        <f ca="1">IF('C10 Entry Sheet'!$BS620="N"," ",CELL("contents",'C10 Entry Sheet'!$A620))</f>
        <v xml:space="preserve"> </v>
      </c>
      <c r="K605" s="158" t="str">
        <f ca="1">IF(($G605=" ")," ",VLOOKUP($G605,'C10 Entry Sheet'!$A$16:$K$1015,8,FALSE))</f>
        <v xml:space="preserve"> </v>
      </c>
      <c r="L605" s="110" t="str">
        <f ca="1">IF(($G605=" ")," ",(VLOOKUP($G605,'C10 Entry Sheet'!$A$16:$K$1015,11,FALSE)*100))</f>
        <v xml:space="preserve"> </v>
      </c>
      <c r="M605" s="159" t="str">
        <f ca="1">IF(($G605=" ")," ",VLOOKUP($G605,'C10 Entry Sheet'!$A$16:$K$1015,6,FALSE))</f>
        <v xml:space="preserve"> </v>
      </c>
      <c r="N605" s="159" t="str">
        <f ca="1">IF(($G605=" ")," ",VLOOKUP($G605,'C10 Entry Sheet'!$A$16:$K$1015,5,FALSE))</f>
        <v xml:space="preserve"> </v>
      </c>
    </row>
    <row r="606" spans="1:14">
      <c r="A606" s="153" t="str">
        <f>IF('C10 Entry Sheet'!$BS621="N"," ","R")</f>
        <v xml:space="preserve"> </v>
      </c>
      <c r="B606" s="153" t="str">
        <f>IF('C10 Entry Sheet'!$BS621="N"," ","00000000")</f>
        <v xml:space="preserve"> </v>
      </c>
      <c r="C606" s="154" t="str">
        <f ca="1">IF('C10 Entry Sheet'!$BS621="N"," ",CELL("contents",'C10 Entry Sheet'!$AH$10))</f>
        <v xml:space="preserve"> </v>
      </c>
      <c r="D606" s="153" t="str">
        <f ca="1">IF('C10 Entry Sheet'!$BS621="N"," ","000"&amp;IF(LEN('C10 Entry Sheet'!$C$5)&lt;=6,"000",REPT("0",3-(LEN('C10 Entry Sheet'!$C$5)-6))&amp;LEFT(CELL("contents",'C10 Entry Sheet'!$C$5),LEN('C10 Entry Sheet'!$C$5)-6)))</f>
        <v xml:space="preserve"> </v>
      </c>
      <c r="E606" s="155" t="str">
        <f ca="1">IF('C10 Entry Sheet'!$BS621="N"," ",IF(LEN('C10 Entry Sheet'!$C$5)&lt;=6,CELL("contents",'C10 Entry Sheet'!$C$5),RIGHT(CELL("contents",'C10 Entry Sheet'!$C$5),6)))</f>
        <v xml:space="preserve"> </v>
      </c>
      <c r="F606" s="153" t="str">
        <f>IF('C10 Entry Sheet'!$BS621="N"," ","0")</f>
        <v xml:space="preserve"> </v>
      </c>
      <c r="G606" s="156" t="str">
        <f ca="1">IF('C10 Entry Sheet'!$BS621="N"," ",CELL("contents",'C10 Entry Sheet'!$A621))</f>
        <v xml:space="preserve"> </v>
      </c>
      <c r="H606" s="157" t="str">
        <f ca="1">IF(($G606=" ")," ",VLOOKUP($G606,'C10 Entry Sheet'!$A$16:$K$1015,2,FALSE))</f>
        <v xml:space="preserve"> </v>
      </c>
      <c r="I606" s="157" t="str">
        <f ca="1">IF(($G606=" ")," ",VLOOKUP($G606,'C10 Entry Sheet'!$A$16:$K$1015,3,FALSE))</f>
        <v xml:space="preserve"> </v>
      </c>
      <c r="J606" s="153" t="str">
        <f ca="1">IF('C10 Entry Sheet'!$BS621="N"," ",CELL("contents",'C10 Entry Sheet'!$A621))</f>
        <v xml:space="preserve"> </v>
      </c>
      <c r="K606" s="158" t="str">
        <f ca="1">IF(($G606=" ")," ",VLOOKUP($G606,'C10 Entry Sheet'!$A$16:$K$1015,8,FALSE))</f>
        <v xml:space="preserve"> </v>
      </c>
      <c r="L606" s="110" t="str">
        <f ca="1">IF(($G606=" ")," ",(VLOOKUP($G606,'C10 Entry Sheet'!$A$16:$K$1015,11,FALSE)*100))</f>
        <v xml:space="preserve"> </v>
      </c>
      <c r="M606" s="159" t="str">
        <f ca="1">IF(($G606=" ")," ",VLOOKUP($G606,'C10 Entry Sheet'!$A$16:$K$1015,6,FALSE))</f>
        <v xml:space="preserve"> </v>
      </c>
      <c r="N606" s="159" t="str">
        <f ca="1">IF(($G606=" ")," ",VLOOKUP($G606,'C10 Entry Sheet'!$A$16:$K$1015,5,FALSE))</f>
        <v xml:space="preserve"> </v>
      </c>
    </row>
    <row r="607" spans="1:14">
      <c r="A607" s="153" t="str">
        <f>IF('C10 Entry Sheet'!$BS622="N"," ","R")</f>
        <v xml:space="preserve"> </v>
      </c>
      <c r="B607" s="153" t="str">
        <f>IF('C10 Entry Sheet'!$BS622="N"," ","00000000")</f>
        <v xml:space="preserve"> </v>
      </c>
      <c r="C607" s="154" t="str">
        <f ca="1">IF('C10 Entry Sheet'!$BS622="N"," ",CELL("contents",'C10 Entry Sheet'!$AH$10))</f>
        <v xml:space="preserve"> </v>
      </c>
      <c r="D607" s="153" t="str">
        <f ca="1">IF('C10 Entry Sheet'!$BS622="N"," ","000"&amp;IF(LEN('C10 Entry Sheet'!$C$5)&lt;=6,"000",REPT("0",3-(LEN('C10 Entry Sheet'!$C$5)-6))&amp;LEFT(CELL("contents",'C10 Entry Sheet'!$C$5),LEN('C10 Entry Sheet'!$C$5)-6)))</f>
        <v xml:space="preserve"> </v>
      </c>
      <c r="E607" s="155" t="str">
        <f ca="1">IF('C10 Entry Sheet'!$BS622="N"," ",IF(LEN('C10 Entry Sheet'!$C$5)&lt;=6,CELL("contents",'C10 Entry Sheet'!$C$5),RIGHT(CELL("contents",'C10 Entry Sheet'!$C$5),6)))</f>
        <v xml:space="preserve"> </v>
      </c>
      <c r="F607" s="153" t="str">
        <f>IF('C10 Entry Sheet'!$BS622="N"," ","0")</f>
        <v xml:space="preserve"> </v>
      </c>
      <c r="G607" s="156" t="str">
        <f ca="1">IF('C10 Entry Sheet'!$BS622="N"," ",CELL("contents",'C10 Entry Sheet'!$A622))</f>
        <v xml:space="preserve"> </v>
      </c>
      <c r="H607" s="157" t="str">
        <f ca="1">IF(($G607=" ")," ",VLOOKUP($G607,'C10 Entry Sheet'!$A$16:$K$1015,2,FALSE))</f>
        <v xml:space="preserve"> </v>
      </c>
      <c r="I607" s="157" t="str">
        <f ca="1">IF(($G607=" ")," ",VLOOKUP($G607,'C10 Entry Sheet'!$A$16:$K$1015,3,FALSE))</f>
        <v xml:space="preserve"> </v>
      </c>
      <c r="J607" s="153" t="str">
        <f ca="1">IF('C10 Entry Sheet'!$BS622="N"," ",CELL("contents",'C10 Entry Sheet'!$A622))</f>
        <v xml:space="preserve"> </v>
      </c>
      <c r="K607" s="158" t="str">
        <f ca="1">IF(($G607=" ")," ",VLOOKUP($G607,'C10 Entry Sheet'!$A$16:$K$1015,8,FALSE))</f>
        <v xml:space="preserve"> </v>
      </c>
      <c r="L607" s="110" t="str">
        <f ca="1">IF(($G607=" ")," ",(VLOOKUP($G607,'C10 Entry Sheet'!$A$16:$K$1015,11,FALSE)*100))</f>
        <v xml:space="preserve"> </v>
      </c>
      <c r="M607" s="159" t="str">
        <f ca="1">IF(($G607=" ")," ",VLOOKUP($G607,'C10 Entry Sheet'!$A$16:$K$1015,6,FALSE))</f>
        <v xml:space="preserve"> </v>
      </c>
      <c r="N607" s="159" t="str">
        <f ca="1">IF(($G607=" ")," ",VLOOKUP($G607,'C10 Entry Sheet'!$A$16:$K$1015,5,FALSE))</f>
        <v xml:space="preserve"> </v>
      </c>
    </row>
    <row r="608" spans="1:14">
      <c r="A608" s="153" t="str">
        <f>IF('C10 Entry Sheet'!$BS623="N"," ","R")</f>
        <v xml:space="preserve"> </v>
      </c>
      <c r="B608" s="153" t="str">
        <f>IF('C10 Entry Sheet'!$BS623="N"," ","00000000")</f>
        <v xml:space="preserve"> </v>
      </c>
      <c r="C608" s="154" t="str">
        <f ca="1">IF('C10 Entry Sheet'!$BS623="N"," ",CELL("contents",'C10 Entry Sheet'!$AH$10))</f>
        <v xml:space="preserve"> </v>
      </c>
      <c r="D608" s="153" t="str">
        <f ca="1">IF('C10 Entry Sheet'!$BS623="N"," ","000"&amp;IF(LEN('C10 Entry Sheet'!$C$5)&lt;=6,"000",REPT("0",3-(LEN('C10 Entry Sheet'!$C$5)-6))&amp;LEFT(CELL("contents",'C10 Entry Sheet'!$C$5),LEN('C10 Entry Sheet'!$C$5)-6)))</f>
        <v xml:space="preserve"> </v>
      </c>
      <c r="E608" s="155" t="str">
        <f ca="1">IF('C10 Entry Sheet'!$BS623="N"," ",IF(LEN('C10 Entry Sheet'!$C$5)&lt;=6,CELL("contents",'C10 Entry Sheet'!$C$5),RIGHT(CELL("contents",'C10 Entry Sheet'!$C$5),6)))</f>
        <v xml:space="preserve"> </v>
      </c>
      <c r="F608" s="153" t="str">
        <f>IF('C10 Entry Sheet'!$BS623="N"," ","0")</f>
        <v xml:space="preserve"> </v>
      </c>
      <c r="G608" s="156" t="str">
        <f ca="1">IF('C10 Entry Sheet'!$BS623="N"," ",CELL("contents",'C10 Entry Sheet'!$A623))</f>
        <v xml:space="preserve"> </v>
      </c>
      <c r="H608" s="157" t="str">
        <f ca="1">IF(($G608=" ")," ",VLOOKUP($G608,'C10 Entry Sheet'!$A$16:$K$1015,2,FALSE))</f>
        <v xml:space="preserve"> </v>
      </c>
      <c r="I608" s="157" t="str">
        <f ca="1">IF(($G608=" ")," ",VLOOKUP($G608,'C10 Entry Sheet'!$A$16:$K$1015,3,FALSE))</f>
        <v xml:space="preserve"> </v>
      </c>
      <c r="J608" s="153" t="str">
        <f ca="1">IF('C10 Entry Sheet'!$BS623="N"," ",CELL("contents",'C10 Entry Sheet'!$A623))</f>
        <v xml:space="preserve"> </v>
      </c>
      <c r="K608" s="158" t="str">
        <f ca="1">IF(($G608=" ")," ",VLOOKUP($G608,'C10 Entry Sheet'!$A$16:$K$1015,8,FALSE))</f>
        <v xml:space="preserve"> </v>
      </c>
      <c r="L608" s="110" t="str">
        <f ca="1">IF(($G608=" ")," ",(VLOOKUP($G608,'C10 Entry Sheet'!$A$16:$K$1015,11,FALSE)*100))</f>
        <v xml:space="preserve"> </v>
      </c>
      <c r="M608" s="159" t="str">
        <f ca="1">IF(($G608=" ")," ",VLOOKUP($G608,'C10 Entry Sheet'!$A$16:$K$1015,6,FALSE))</f>
        <v xml:space="preserve"> </v>
      </c>
      <c r="N608" s="159" t="str">
        <f ca="1">IF(($G608=" ")," ",VLOOKUP($G608,'C10 Entry Sheet'!$A$16:$K$1015,5,FALSE))</f>
        <v xml:space="preserve"> </v>
      </c>
    </row>
    <row r="609" spans="1:14">
      <c r="A609" s="153" t="str">
        <f>IF('C10 Entry Sheet'!$BS624="N"," ","R")</f>
        <v xml:space="preserve"> </v>
      </c>
      <c r="B609" s="153" t="str">
        <f>IF('C10 Entry Sheet'!$BS624="N"," ","00000000")</f>
        <v xml:space="preserve"> </v>
      </c>
      <c r="C609" s="154" t="str">
        <f ca="1">IF('C10 Entry Sheet'!$BS624="N"," ",CELL("contents",'C10 Entry Sheet'!$AH$10))</f>
        <v xml:space="preserve"> </v>
      </c>
      <c r="D609" s="153" t="str">
        <f ca="1">IF('C10 Entry Sheet'!$BS624="N"," ","000"&amp;IF(LEN('C10 Entry Sheet'!$C$5)&lt;=6,"000",REPT("0",3-(LEN('C10 Entry Sheet'!$C$5)-6))&amp;LEFT(CELL("contents",'C10 Entry Sheet'!$C$5),LEN('C10 Entry Sheet'!$C$5)-6)))</f>
        <v xml:space="preserve"> </v>
      </c>
      <c r="E609" s="155" t="str">
        <f ca="1">IF('C10 Entry Sheet'!$BS624="N"," ",IF(LEN('C10 Entry Sheet'!$C$5)&lt;=6,CELL("contents",'C10 Entry Sheet'!$C$5),RIGHT(CELL("contents",'C10 Entry Sheet'!$C$5),6)))</f>
        <v xml:space="preserve"> </v>
      </c>
      <c r="F609" s="153" t="str">
        <f>IF('C10 Entry Sheet'!$BS624="N"," ","0")</f>
        <v xml:space="preserve"> </v>
      </c>
      <c r="G609" s="156" t="str">
        <f ca="1">IF('C10 Entry Sheet'!$BS624="N"," ",CELL("contents",'C10 Entry Sheet'!$A624))</f>
        <v xml:space="preserve"> </v>
      </c>
      <c r="H609" s="157" t="str">
        <f ca="1">IF(($G609=" ")," ",VLOOKUP($G609,'C10 Entry Sheet'!$A$16:$K$1015,2,FALSE))</f>
        <v xml:space="preserve"> </v>
      </c>
      <c r="I609" s="157" t="str">
        <f ca="1">IF(($G609=" ")," ",VLOOKUP($G609,'C10 Entry Sheet'!$A$16:$K$1015,3,FALSE))</f>
        <v xml:space="preserve"> </v>
      </c>
      <c r="J609" s="153" t="str">
        <f ca="1">IF('C10 Entry Sheet'!$BS624="N"," ",CELL("contents",'C10 Entry Sheet'!$A624))</f>
        <v xml:space="preserve"> </v>
      </c>
      <c r="K609" s="158" t="str">
        <f ca="1">IF(($G609=" ")," ",VLOOKUP($G609,'C10 Entry Sheet'!$A$16:$K$1015,8,FALSE))</f>
        <v xml:space="preserve"> </v>
      </c>
      <c r="L609" s="110" t="str">
        <f ca="1">IF(($G609=" ")," ",(VLOOKUP($G609,'C10 Entry Sheet'!$A$16:$K$1015,11,FALSE)*100))</f>
        <v xml:space="preserve"> </v>
      </c>
      <c r="M609" s="159" t="str">
        <f ca="1">IF(($G609=" ")," ",VLOOKUP($G609,'C10 Entry Sheet'!$A$16:$K$1015,6,FALSE))</f>
        <v xml:space="preserve"> </v>
      </c>
      <c r="N609" s="159" t="str">
        <f ca="1">IF(($G609=" ")," ",VLOOKUP($G609,'C10 Entry Sheet'!$A$16:$K$1015,5,FALSE))</f>
        <v xml:space="preserve"> </v>
      </c>
    </row>
    <row r="610" spans="1:14">
      <c r="A610" s="153" t="str">
        <f>IF('C10 Entry Sheet'!$BS625="N"," ","R")</f>
        <v xml:space="preserve"> </v>
      </c>
      <c r="B610" s="153" t="str">
        <f>IF('C10 Entry Sheet'!$BS625="N"," ","00000000")</f>
        <v xml:space="preserve"> </v>
      </c>
      <c r="C610" s="154" t="str">
        <f ca="1">IF('C10 Entry Sheet'!$BS625="N"," ",CELL("contents",'C10 Entry Sheet'!$AH$10))</f>
        <v xml:space="preserve"> </v>
      </c>
      <c r="D610" s="153" t="str">
        <f ca="1">IF('C10 Entry Sheet'!$BS625="N"," ","000"&amp;IF(LEN('C10 Entry Sheet'!$C$5)&lt;=6,"000",REPT("0",3-(LEN('C10 Entry Sheet'!$C$5)-6))&amp;LEFT(CELL("contents",'C10 Entry Sheet'!$C$5),LEN('C10 Entry Sheet'!$C$5)-6)))</f>
        <v xml:space="preserve"> </v>
      </c>
      <c r="E610" s="155" t="str">
        <f ca="1">IF('C10 Entry Sheet'!$BS625="N"," ",IF(LEN('C10 Entry Sheet'!$C$5)&lt;=6,CELL("contents",'C10 Entry Sheet'!$C$5),RIGHT(CELL("contents",'C10 Entry Sheet'!$C$5),6)))</f>
        <v xml:space="preserve"> </v>
      </c>
      <c r="F610" s="153" t="str">
        <f>IF('C10 Entry Sheet'!$BS625="N"," ","0")</f>
        <v xml:space="preserve"> </v>
      </c>
      <c r="G610" s="156" t="str">
        <f ca="1">IF('C10 Entry Sheet'!$BS625="N"," ",CELL("contents",'C10 Entry Sheet'!$A625))</f>
        <v xml:space="preserve"> </v>
      </c>
      <c r="H610" s="157" t="str">
        <f ca="1">IF(($G610=" ")," ",VLOOKUP($G610,'C10 Entry Sheet'!$A$16:$K$1015,2,FALSE))</f>
        <v xml:space="preserve"> </v>
      </c>
      <c r="I610" s="157" t="str">
        <f ca="1">IF(($G610=" ")," ",VLOOKUP($G610,'C10 Entry Sheet'!$A$16:$K$1015,3,FALSE))</f>
        <v xml:space="preserve"> </v>
      </c>
      <c r="J610" s="153" t="str">
        <f ca="1">IF('C10 Entry Sheet'!$BS625="N"," ",CELL("contents",'C10 Entry Sheet'!$A625))</f>
        <v xml:space="preserve"> </v>
      </c>
      <c r="K610" s="158" t="str">
        <f ca="1">IF(($G610=" ")," ",VLOOKUP($G610,'C10 Entry Sheet'!$A$16:$K$1015,8,FALSE))</f>
        <v xml:space="preserve"> </v>
      </c>
      <c r="L610" s="110" t="str">
        <f ca="1">IF(($G610=" ")," ",(VLOOKUP($G610,'C10 Entry Sheet'!$A$16:$K$1015,11,FALSE)*100))</f>
        <v xml:space="preserve"> </v>
      </c>
      <c r="M610" s="159" t="str">
        <f ca="1">IF(($G610=" ")," ",VLOOKUP($G610,'C10 Entry Sheet'!$A$16:$K$1015,6,FALSE))</f>
        <v xml:space="preserve"> </v>
      </c>
      <c r="N610" s="159" t="str">
        <f ca="1">IF(($G610=" ")," ",VLOOKUP($G610,'C10 Entry Sheet'!$A$16:$K$1015,5,FALSE))</f>
        <v xml:space="preserve"> </v>
      </c>
    </row>
    <row r="611" spans="1:14">
      <c r="A611" s="153" t="str">
        <f>IF('C10 Entry Sheet'!$BS626="N"," ","R")</f>
        <v xml:space="preserve"> </v>
      </c>
      <c r="B611" s="153" t="str">
        <f>IF('C10 Entry Sheet'!$BS626="N"," ","00000000")</f>
        <v xml:space="preserve"> </v>
      </c>
      <c r="C611" s="154" t="str">
        <f ca="1">IF('C10 Entry Sheet'!$BS626="N"," ",CELL("contents",'C10 Entry Sheet'!$AH$10))</f>
        <v xml:space="preserve"> </v>
      </c>
      <c r="D611" s="153" t="str">
        <f ca="1">IF('C10 Entry Sheet'!$BS626="N"," ","000"&amp;IF(LEN('C10 Entry Sheet'!$C$5)&lt;=6,"000",REPT("0",3-(LEN('C10 Entry Sheet'!$C$5)-6))&amp;LEFT(CELL("contents",'C10 Entry Sheet'!$C$5),LEN('C10 Entry Sheet'!$C$5)-6)))</f>
        <v xml:space="preserve"> </v>
      </c>
      <c r="E611" s="155" t="str">
        <f ca="1">IF('C10 Entry Sheet'!$BS626="N"," ",IF(LEN('C10 Entry Sheet'!$C$5)&lt;=6,CELL("contents",'C10 Entry Sheet'!$C$5),RIGHT(CELL("contents",'C10 Entry Sheet'!$C$5),6)))</f>
        <v xml:space="preserve"> </v>
      </c>
      <c r="F611" s="153" t="str">
        <f>IF('C10 Entry Sheet'!$BS626="N"," ","0")</f>
        <v xml:space="preserve"> </v>
      </c>
      <c r="G611" s="156" t="str">
        <f ca="1">IF('C10 Entry Sheet'!$BS626="N"," ",CELL("contents",'C10 Entry Sheet'!$A626))</f>
        <v xml:space="preserve"> </v>
      </c>
      <c r="H611" s="157" t="str">
        <f ca="1">IF(($G611=" ")," ",VLOOKUP($G611,'C10 Entry Sheet'!$A$16:$K$1015,2,FALSE))</f>
        <v xml:space="preserve"> </v>
      </c>
      <c r="I611" s="157" t="str">
        <f ca="1">IF(($G611=" ")," ",VLOOKUP($G611,'C10 Entry Sheet'!$A$16:$K$1015,3,FALSE))</f>
        <v xml:space="preserve"> </v>
      </c>
      <c r="J611" s="153" t="str">
        <f ca="1">IF('C10 Entry Sheet'!$BS626="N"," ",CELL("contents",'C10 Entry Sheet'!$A626))</f>
        <v xml:space="preserve"> </v>
      </c>
      <c r="K611" s="158" t="str">
        <f ca="1">IF(($G611=" ")," ",VLOOKUP($G611,'C10 Entry Sheet'!$A$16:$K$1015,8,FALSE))</f>
        <v xml:space="preserve"> </v>
      </c>
      <c r="L611" s="110" t="str">
        <f ca="1">IF(($G611=" ")," ",(VLOOKUP($G611,'C10 Entry Sheet'!$A$16:$K$1015,11,FALSE)*100))</f>
        <v xml:space="preserve"> </v>
      </c>
      <c r="M611" s="159" t="str">
        <f ca="1">IF(($G611=" ")," ",VLOOKUP($G611,'C10 Entry Sheet'!$A$16:$K$1015,6,FALSE))</f>
        <v xml:space="preserve"> </v>
      </c>
      <c r="N611" s="159" t="str">
        <f ca="1">IF(($G611=" ")," ",VLOOKUP($G611,'C10 Entry Sheet'!$A$16:$K$1015,5,FALSE))</f>
        <v xml:space="preserve"> </v>
      </c>
    </row>
    <row r="612" spans="1:14">
      <c r="A612" s="153" t="str">
        <f>IF('C10 Entry Sheet'!$BS627="N"," ","R")</f>
        <v xml:space="preserve"> </v>
      </c>
      <c r="B612" s="153" t="str">
        <f>IF('C10 Entry Sheet'!$BS627="N"," ","00000000")</f>
        <v xml:space="preserve"> </v>
      </c>
      <c r="C612" s="154" t="str">
        <f ca="1">IF('C10 Entry Sheet'!$BS627="N"," ",CELL("contents",'C10 Entry Sheet'!$AH$10))</f>
        <v xml:space="preserve"> </v>
      </c>
      <c r="D612" s="153" t="str">
        <f ca="1">IF('C10 Entry Sheet'!$BS627="N"," ","000"&amp;IF(LEN('C10 Entry Sheet'!$C$5)&lt;=6,"000",REPT("0",3-(LEN('C10 Entry Sheet'!$C$5)-6))&amp;LEFT(CELL("contents",'C10 Entry Sheet'!$C$5),LEN('C10 Entry Sheet'!$C$5)-6)))</f>
        <v xml:space="preserve"> </v>
      </c>
      <c r="E612" s="155" t="str">
        <f ca="1">IF('C10 Entry Sheet'!$BS627="N"," ",IF(LEN('C10 Entry Sheet'!$C$5)&lt;=6,CELL("contents",'C10 Entry Sheet'!$C$5),RIGHT(CELL("contents",'C10 Entry Sheet'!$C$5),6)))</f>
        <v xml:space="preserve"> </v>
      </c>
      <c r="F612" s="153" t="str">
        <f>IF('C10 Entry Sheet'!$BS627="N"," ","0")</f>
        <v xml:space="preserve"> </v>
      </c>
      <c r="G612" s="156" t="str">
        <f ca="1">IF('C10 Entry Sheet'!$BS627="N"," ",CELL("contents",'C10 Entry Sheet'!$A627))</f>
        <v xml:space="preserve"> </v>
      </c>
      <c r="H612" s="157" t="str">
        <f ca="1">IF(($G612=" ")," ",VLOOKUP($G612,'C10 Entry Sheet'!$A$16:$K$1015,2,FALSE))</f>
        <v xml:space="preserve"> </v>
      </c>
      <c r="I612" s="157" t="str">
        <f ca="1">IF(($G612=" ")," ",VLOOKUP($G612,'C10 Entry Sheet'!$A$16:$K$1015,3,FALSE))</f>
        <v xml:space="preserve"> </v>
      </c>
      <c r="J612" s="153" t="str">
        <f ca="1">IF('C10 Entry Sheet'!$BS627="N"," ",CELL("contents",'C10 Entry Sheet'!$A627))</f>
        <v xml:space="preserve"> </v>
      </c>
      <c r="K612" s="158" t="str">
        <f ca="1">IF(($G612=" ")," ",VLOOKUP($G612,'C10 Entry Sheet'!$A$16:$K$1015,8,FALSE))</f>
        <v xml:space="preserve"> </v>
      </c>
      <c r="L612" s="110" t="str">
        <f ca="1">IF(($G612=" ")," ",(VLOOKUP($G612,'C10 Entry Sheet'!$A$16:$K$1015,11,FALSE)*100))</f>
        <v xml:space="preserve"> </v>
      </c>
      <c r="M612" s="159" t="str">
        <f ca="1">IF(($G612=" ")," ",VLOOKUP($G612,'C10 Entry Sheet'!$A$16:$K$1015,6,FALSE))</f>
        <v xml:space="preserve"> </v>
      </c>
      <c r="N612" s="159" t="str">
        <f ca="1">IF(($G612=" ")," ",VLOOKUP($G612,'C10 Entry Sheet'!$A$16:$K$1015,5,FALSE))</f>
        <v xml:space="preserve"> </v>
      </c>
    </row>
    <row r="613" spans="1:14">
      <c r="A613" s="153" t="str">
        <f>IF('C10 Entry Sheet'!$BS628="N"," ","R")</f>
        <v xml:space="preserve"> </v>
      </c>
      <c r="B613" s="153" t="str">
        <f>IF('C10 Entry Sheet'!$BS628="N"," ","00000000")</f>
        <v xml:space="preserve"> </v>
      </c>
      <c r="C613" s="154" t="str">
        <f ca="1">IF('C10 Entry Sheet'!$BS628="N"," ",CELL("contents",'C10 Entry Sheet'!$AH$10))</f>
        <v xml:space="preserve"> </v>
      </c>
      <c r="D613" s="153" t="str">
        <f ca="1">IF('C10 Entry Sheet'!$BS628="N"," ","000"&amp;IF(LEN('C10 Entry Sheet'!$C$5)&lt;=6,"000",REPT("0",3-(LEN('C10 Entry Sheet'!$C$5)-6))&amp;LEFT(CELL("contents",'C10 Entry Sheet'!$C$5),LEN('C10 Entry Sheet'!$C$5)-6)))</f>
        <v xml:space="preserve"> </v>
      </c>
      <c r="E613" s="155" t="str">
        <f ca="1">IF('C10 Entry Sheet'!$BS628="N"," ",IF(LEN('C10 Entry Sheet'!$C$5)&lt;=6,CELL("contents",'C10 Entry Sheet'!$C$5),RIGHT(CELL("contents",'C10 Entry Sheet'!$C$5),6)))</f>
        <v xml:space="preserve"> </v>
      </c>
      <c r="F613" s="153" t="str">
        <f>IF('C10 Entry Sheet'!$BS628="N"," ","0")</f>
        <v xml:space="preserve"> </v>
      </c>
      <c r="G613" s="156" t="str">
        <f ca="1">IF('C10 Entry Sheet'!$BS628="N"," ",CELL("contents",'C10 Entry Sheet'!$A628))</f>
        <v xml:space="preserve"> </v>
      </c>
      <c r="H613" s="157" t="str">
        <f ca="1">IF(($G613=" ")," ",VLOOKUP($G613,'C10 Entry Sheet'!$A$16:$K$1015,2,FALSE))</f>
        <v xml:space="preserve"> </v>
      </c>
      <c r="I613" s="157" t="str">
        <f ca="1">IF(($G613=" ")," ",VLOOKUP($G613,'C10 Entry Sheet'!$A$16:$K$1015,3,FALSE))</f>
        <v xml:space="preserve"> </v>
      </c>
      <c r="J613" s="153" t="str">
        <f ca="1">IF('C10 Entry Sheet'!$BS628="N"," ",CELL("contents",'C10 Entry Sheet'!$A628))</f>
        <v xml:space="preserve"> </v>
      </c>
      <c r="K613" s="158" t="str">
        <f ca="1">IF(($G613=" ")," ",VLOOKUP($G613,'C10 Entry Sheet'!$A$16:$K$1015,8,FALSE))</f>
        <v xml:space="preserve"> </v>
      </c>
      <c r="L613" s="110" t="str">
        <f ca="1">IF(($G613=" ")," ",(VLOOKUP($G613,'C10 Entry Sheet'!$A$16:$K$1015,11,FALSE)*100))</f>
        <v xml:space="preserve"> </v>
      </c>
      <c r="M613" s="159" t="str">
        <f ca="1">IF(($G613=" ")," ",VLOOKUP($G613,'C10 Entry Sheet'!$A$16:$K$1015,6,FALSE))</f>
        <v xml:space="preserve"> </v>
      </c>
      <c r="N613" s="159" t="str">
        <f ca="1">IF(($G613=" ")," ",VLOOKUP($G613,'C10 Entry Sheet'!$A$16:$K$1015,5,FALSE))</f>
        <v xml:space="preserve"> </v>
      </c>
    </row>
    <row r="614" spans="1:14">
      <c r="A614" s="153" t="str">
        <f>IF('C10 Entry Sheet'!$BS629="N"," ","R")</f>
        <v xml:space="preserve"> </v>
      </c>
      <c r="B614" s="153" t="str">
        <f>IF('C10 Entry Sheet'!$BS629="N"," ","00000000")</f>
        <v xml:space="preserve"> </v>
      </c>
      <c r="C614" s="154" t="str">
        <f ca="1">IF('C10 Entry Sheet'!$BS629="N"," ",CELL("contents",'C10 Entry Sheet'!$AH$10))</f>
        <v xml:space="preserve"> </v>
      </c>
      <c r="D614" s="153" t="str">
        <f ca="1">IF('C10 Entry Sheet'!$BS629="N"," ","000"&amp;IF(LEN('C10 Entry Sheet'!$C$5)&lt;=6,"000",REPT("0",3-(LEN('C10 Entry Sheet'!$C$5)-6))&amp;LEFT(CELL("contents",'C10 Entry Sheet'!$C$5),LEN('C10 Entry Sheet'!$C$5)-6)))</f>
        <v xml:space="preserve"> </v>
      </c>
      <c r="E614" s="155" t="str">
        <f ca="1">IF('C10 Entry Sheet'!$BS629="N"," ",IF(LEN('C10 Entry Sheet'!$C$5)&lt;=6,CELL("contents",'C10 Entry Sheet'!$C$5),RIGHT(CELL("contents",'C10 Entry Sheet'!$C$5),6)))</f>
        <v xml:space="preserve"> </v>
      </c>
      <c r="F614" s="153" t="str">
        <f>IF('C10 Entry Sheet'!$BS629="N"," ","0")</f>
        <v xml:space="preserve"> </v>
      </c>
      <c r="G614" s="156" t="str">
        <f ca="1">IF('C10 Entry Sheet'!$BS629="N"," ",CELL("contents",'C10 Entry Sheet'!$A629))</f>
        <v xml:space="preserve"> </v>
      </c>
      <c r="H614" s="157" t="str">
        <f ca="1">IF(($G614=" ")," ",VLOOKUP($G614,'C10 Entry Sheet'!$A$16:$K$1015,2,FALSE))</f>
        <v xml:space="preserve"> </v>
      </c>
      <c r="I614" s="157" t="str">
        <f ca="1">IF(($G614=" ")," ",VLOOKUP($G614,'C10 Entry Sheet'!$A$16:$K$1015,3,FALSE))</f>
        <v xml:space="preserve"> </v>
      </c>
      <c r="J614" s="153" t="str">
        <f ca="1">IF('C10 Entry Sheet'!$BS629="N"," ",CELL("contents",'C10 Entry Sheet'!$A629))</f>
        <v xml:space="preserve"> </v>
      </c>
      <c r="K614" s="158" t="str">
        <f ca="1">IF(($G614=" ")," ",VLOOKUP($G614,'C10 Entry Sheet'!$A$16:$K$1015,8,FALSE))</f>
        <v xml:space="preserve"> </v>
      </c>
      <c r="L614" s="110" t="str">
        <f ca="1">IF(($G614=" ")," ",(VLOOKUP($G614,'C10 Entry Sheet'!$A$16:$K$1015,11,FALSE)*100))</f>
        <v xml:space="preserve"> </v>
      </c>
      <c r="M614" s="159" t="str">
        <f ca="1">IF(($G614=" ")," ",VLOOKUP($G614,'C10 Entry Sheet'!$A$16:$K$1015,6,FALSE))</f>
        <v xml:space="preserve"> </v>
      </c>
      <c r="N614" s="159" t="str">
        <f ca="1">IF(($G614=" ")," ",VLOOKUP($G614,'C10 Entry Sheet'!$A$16:$K$1015,5,FALSE))</f>
        <v xml:space="preserve"> </v>
      </c>
    </row>
    <row r="615" spans="1:14">
      <c r="A615" s="153" t="str">
        <f>IF('C10 Entry Sheet'!$BS630="N"," ","R")</f>
        <v xml:space="preserve"> </v>
      </c>
      <c r="B615" s="153" t="str">
        <f>IF('C10 Entry Sheet'!$BS630="N"," ","00000000")</f>
        <v xml:space="preserve"> </v>
      </c>
      <c r="C615" s="154" t="str">
        <f ca="1">IF('C10 Entry Sheet'!$BS630="N"," ",CELL("contents",'C10 Entry Sheet'!$AH$10))</f>
        <v xml:space="preserve"> </v>
      </c>
      <c r="D615" s="153" t="str">
        <f ca="1">IF('C10 Entry Sheet'!$BS630="N"," ","000"&amp;IF(LEN('C10 Entry Sheet'!$C$5)&lt;=6,"000",REPT("0",3-(LEN('C10 Entry Sheet'!$C$5)-6))&amp;LEFT(CELL("contents",'C10 Entry Sheet'!$C$5),LEN('C10 Entry Sheet'!$C$5)-6)))</f>
        <v xml:space="preserve"> </v>
      </c>
      <c r="E615" s="155" t="str">
        <f ca="1">IF('C10 Entry Sheet'!$BS630="N"," ",IF(LEN('C10 Entry Sheet'!$C$5)&lt;=6,CELL("contents",'C10 Entry Sheet'!$C$5),RIGHT(CELL("contents",'C10 Entry Sheet'!$C$5),6)))</f>
        <v xml:space="preserve"> </v>
      </c>
      <c r="F615" s="153" t="str">
        <f>IF('C10 Entry Sheet'!$BS630="N"," ","0")</f>
        <v xml:space="preserve"> </v>
      </c>
      <c r="G615" s="156" t="str">
        <f ca="1">IF('C10 Entry Sheet'!$BS630="N"," ",CELL("contents",'C10 Entry Sheet'!$A630))</f>
        <v xml:space="preserve"> </v>
      </c>
      <c r="H615" s="157" t="str">
        <f ca="1">IF(($G615=" ")," ",VLOOKUP($G615,'C10 Entry Sheet'!$A$16:$K$1015,2,FALSE))</f>
        <v xml:space="preserve"> </v>
      </c>
      <c r="I615" s="157" t="str">
        <f ca="1">IF(($G615=" ")," ",VLOOKUP($G615,'C10 Entry Sheet'!$A$16:$K$1015,3,FALSE))</f>
        <v xml:space="preserve"> </v>
      </c>
      <c r="J615" s="153" t="str">
        <f ca="1">IF('C10 Entry Sheet'!$BS630="N"," ",CELL("contents",'C10 Entry Sheet'!$A630))</f>
        <v xml:space="preserve"> </v>
      </c>
      <c r="K615" s="158" t="str">
        <f ca="1">IF(($G615=" ")," ",VLOOKUP($G615,'C10 Entry Sheet'!$A$16:$K$1015,8,FALSE))</f>
        <v xml:space="preserve"> </v>
      </c>
      <c r="L615" s="110" t="str">
        <f ca="1">IF(($G615=" ")," ",(VLOOKUP($G615,'C10 Entry Sheet'!$A$16:$K$1015,11,FALSE)*100))</f>
        <v xml:space="preserve"> </v>
      </c>
      <c r="M615" s="159" t="str">
        <f ca="1">IF(($G615=" ")," ",VLOOKUP($G615,'C10 Entry Sheet'!$A$16:$K$1015,6,FALSE))</f>
        <v xml:space="preserve"> </v>
      </c>
      <c r="N615" s="159" t="str">
        <f ca="1">IF(($G615=" ")," ",VLOOKUP($G615,'C10 Entry Sheet'!$A$16:$K$1015,5,FALSE))</f>
        <v xml:space="preserve"> </v>
      </c>
    </row>
    <row r="616" spans="1:14">
      <c r="A616" s="153" t="str">
        <f>IF('C10 Entry Sheet'!$BS631="N"," ","R")</f>
        <v xml:space="preserve"> </v>
      </c>
      <c r="B616" s="153" t="str">
        <f>IF('C10 Entry Sheet'!$BS631="N"," ","00000000")</f>
        <v xml:space="preserve"> </v>
      </c>
      <c r="C616" s="154" t="str">
        <f ca="1">IF('C10 Entry Sheet'!$BS631="N"," ",CELL("contents",'C10 Entry Sheet'!$AH$10))</f>
        <v xml:space="preserve"> </v>
      </c>
      <c r="D616" s="153" t="str">
        <f ca="1">IF('C10 Entry Sheet'!$BS631="N"," ","000"&amp;IF(LEN('C10 Entry Sheet'!$C$5)&lt;=6,"000",REPT("0",3-(LEN('C10 Entry Sheet'!$C$5)-6))&amp;LEFT(CELL("contents",'C10 Entry Sheet'!$C$5),LEN('C10 Entry Sheet'!$C$5)-6)))</f>
        <v xml:space="preserve"> </v>
      </c>
      <c r="E616" s="155" t="str">
        <f ca="1">IF('C10 Entry Sheet'!$BS631="N"," ",IF(LEN('C10 Entry Sheet'!$C$5)&lt;=6,CELL("contents",'C10 Entry Sheet'!$C$5),RIGHT(CELL("contents",'C10 Entry Sheet'!$C$5),6)))</f>
        <v xml:space="preserve"> </v>
      </c>
      <c r="F616" s="153" t="str">
        <f>IF('C10 Entry Sheet'!$BS631="N"," ","0")</f>
        <v xml:space="preserve"> </v>
      </c>
      <c r="G616" s="156" t="str">
        <f ca="1">IF('C10 Entry Sheet'!$BS631="N"," ",CELL("contents",'C10 Entry Sheet'!$A631))</f>
        <v xml:space="preserve"> </v>
      </c>
      <c r="H616" s="157" t="str">
        <f ca="1">IF(($G616=" ")," ",VLOOKUP($G616,'C10 Entry Sheet'!$A$16:$K$1015,2,FALSE))</f>
        <v xml:space="preserve"> </v>
      </c>
      <c r="I616" s="157" t="str">
        <f ca="1">IF(($G616=" ")," ",VLOOKUP($G616,'C10 Entry Sheet'!$A$16:$K$1015,3,FALSE))</f>
        <v xml:space="preserve"> </v>
      </c>
      <c r="J616" s="153" t="str">
        <f ca="1">IF('C10 Entry Sheet'!$BS631="N"," ",CELL("contents",'C10 Entry Sheet'!$A631))</f>
        <v xml:space="preserve"> </v>
      </c>
      <c r="K616" s="158" t="str">
        <f ca="1">IF(($G616=" ")," ",VLOOKUP($G616,'C10 Entry Sheet'!$A$16:$K$1015,8,FALSE))</f>
        <v xml:space="preserve"> </v>
      </c>
      <c r="L616" s="110" t="str">
        <f ca="1">IF(($G616=" ")," ",(VLOOKUP($G616,'C10 Entry Sheet'!$A$16:$K$1015,11,FALSE)*100))</f>
        <v xml:space="preserve"> </v>
      </c>
      <c r="M616" s="159" t="str">
        <f ca="1">IF(($G616=" ")," ",VLOOKUP($G616,'C10 Entry Sheet'!$A$16:$K$1015,6,FALSE))</f>
        <v xml:space="preserve"> </v>
      </c>
      <c r="N616" s="159" t="str">
        <f ca="1">IF(($G616=" ")," ",VLOOKUP($G616,'C10 Entry Sheet'!$A$16:$K$1015,5,FALSE))</f>
        <v xml:space="preserve"> </v>
      </c>
    </row>
    <row r="617" spans="1:14">
      <c r="A617" s="153" t="str">
        <f>IF('C10 Entry Sheet'!$BS632="N"," ","R")</f>
        <v xml:space="preserve"> </v>
      </c>
      <c r="B617" s="153" t="str">
        <f>IF('C10 Entry Sheet'!$BS632="N"," ","00000000")</f>
        <v xml:space="preserve"> </v>
      </c>
      <c r="C617" s="154" t="str">
        <f ca="1">IF('C10 Entry Sheet'!$BS632="N"," ",CELL("contents",'C10 Entry Sheet'!$AH$10))</f>
        <v xml:space="preserve"> </v>
      </c>
      <c r="D617" s="153" t="str">
        <f ca="1">IF('C10 Entry Sheet'!$BS632="N"," ","000"&amp;IF(LEN('C10 Entry Sheet'!$C$5)&lt;=6,"000",REPT("0",3-(LEN('C10 Entry Sheet'!$C$5)-6))&amp;LEFT(CELL("contents",'C10 Entry Sheet'!$C$5),LEN('C10 Entry Sheet'!$C$5)-6)))</f>
        <v xml:space="preserve"> </v>
      </c>
      <c r="E617" s="155" t="str">
        <f ca="1">IF('C10 Entry Sheet'!$BS632="N"," ",IF(LEN('C10 Entry Sheet'!$C$5)&lt;=6,CELL("contents",'C10 Entry Sheet'!$C$5),RIGHT(CELL("contents",'C10 Entry Sheet'!$C$5),6)))</f>
        <v xml:space="preserve"> </v>
      </c>
      <c r="F617" s="153" t="str">
        <f>IF('C10 Entry Sheet'!$BS632="N"," ","0")</f>
        <v xml:space="preserve"> </v>
      </c>
      <c r="G617" s="156" t="str">
        <f ca="1">IF('C10 Entry Sheet'!$BS632="N"," ",CELL("contents",'C10 Entry Sheet'!$A632))</f>
        <v xml:space="preserve"> </v>
      </c>
      <c r="H617" s="157" t="str">
        <f ca="1">IF(($G617=" ")," ",VLOOKUP($G617,'C10 Entry Sheet'!$A$16:$K$1015,2,FALSE))</f>
        <v xml:space="preserve"> </v>
      </c>
      <c r="I617" s="157" t="str">
        <f ca="1">IF(($G617=" ")," ",VLOOKUP($G617,'C10 Entry Sheet'!$A$16:$K$1015,3,FALSE))</f>
        <v xml:space="preserve"> </v>
      </c>
      <c r="J617" s="153" t="str">
        <f ca="1">IF('C10 Entry Sheet'!$BS632="N"," ",CELL("contents",'C10 Entry Sheet'!$A632))</f>
        <v xml:space="preserve"> </v>
      </c>
      <c r="K617" s="158" t="str">
        <f ca="1">IF(($G617=" ")," ",VLOOKUP($G617,'C10 Entry Sheet'!$A$16:$K$1015,8,FALSE))</f>
        <v xml:space="preserve"> </v>
      </c>
      <c r="L617" s="110" t="str">
        <f ca="1">IF(($G617=" ")," ",(VLOOKUP($G617,'C10 Entry Sheet'!$A$16:$K$1015,11,FALSE)*100))</f>
        <v xml:space="preserve"> </v>
      </c>
      <c r="M617" s="159" t="str">
        <f ca="1">IF(($G617=" ")," ",VLOOKUP($G617,'C10 Entry Sheet'!$A$16:$K$1015,6,FALSE))</f>
        <v xml:space="preserve"> </v>
      </c>
      <c r="N617" s="159" t="str">
        <f ca="1">IF(($G617=" ")," ",VLOOKUP($G617,'C10 Entry Sheet'!$A$16:$K$1015,5,FALSE))</f>
        <v xml:space="preserve"> </v>
      </c>
    </row>
    <row r="618" spans="1:14">
      <c r="A618" s="153" t="str">
        <f>IF('C10 Entry Sheet'!$BS633="N"," ","R")</f>
        <v xml:space="preserve"> </v>
      </c>
      <c r="B618" s="153" t="str">
        <f>IF('C10 Entry Sheet'!$BS633="N"," ","00000000")</f>
        <v xml:space="preserve"> </v>
      </c>
      <c r="C618" s="154" t="str">
        <f ca="1">IF('C10 Entry Sheet'!$BS633="N"," ",CELL("contents",'C10 Entry Sheet'!$AH$10))</f>
        <v xml:space="preserve"> </v>
      </c>
      <c r="D618" s="153" t="str">
        <f ca="1">IF('C10 Entry Sheet'!$BS633="N"," ","000"&amp;IF(LEN('C10 Entry Sheet'!$C$5)&lt;=6,"000",REPT("0",3-(LEN('C10 Entry Sheet'!$C$5)-6))&amp;LEFT(CELL("contents",'C10 Entry Sheet'!$C$5),LEN('C10 Entry Sheet'!$C$5)-6)))</f>
        <v xml:space="preserve"> </v>
      </c>
      <c r="E618" s="155" t="str">
        <f ca="1">IF('C10 Entry Sheet'!$BS633="N"," ",IF(LEN('C10 Entry Sheet'!$C$5)&lt;=6,CELL("contents",'C10 Entry Sheet'!$C$5),RIGHT(CELL("contents",'C10 Entry Sheet'!$C$5),6)))</f>
        <v xml:space="preserve"> </v>
      </c>
      <c r="F618" s="153" t="str">
        <f>IF('C10 Entry Sheet'!$BS633="N"," ","0")</f>
        <v xml:space="preserve"> </v>
      </c>
      <c r="G618" s="156" t="str">
        <f ca="1">IF('C10 Entry Sheet'!$BS633="N"," ",CELL("contents",'C10 Entry Sheet'!$A633))</f>
        <v xml:space="preserve"> </v>
      </c>
      <c r="H618" s="157" t="str">
        <f ca="1">IF(($G618=" ")," ",VLOOKUP($G618,'C10 Entry Sheet'!$A$16:$K$1015,2,FALSE))</f>
        <v xml:space="preserve"> </v>
      </c>
      <c r="I618" s="157" t="str">
        <f ca="1">IF(($G618=" ")," ",VLOOKUP($G618,'C10 Entry Sheet'!$A$16:$K$1015,3,FALSE))</f>
        <v xml:space="preserve"> </v>
      </c>
      <c r="J618" s="153" t="str">
        <f ca="1">IF('C10 Entry Sheet'!$BS633="N"," ",CELL("contents",'C10 Entry Sheet'!$A633))</f>
        <v xml:space="preserve"> </v>
      </c>
      <c r="K618" s="158" t="str">
        <f ca="1">IF(($G618=" ")," ",VLOOKUP($G618,'C10 Entry Sheet'!$A$16:$K$1015,8,FALSE))</f>
        <v xml:space="preserve"> </v>
      </c>
      <c r="L618" s="110" t="str">
        <f ca="1">IF(($G618=" ")," ",(VLOOKUP($G618,'C10 Entry Sheet'!$A$16:$K$1015,11,FALSE)*100))</f>
        <v xml:space="preserve"> </v>
      </c>
      <c r="M618" s="159" t="str">
        <f ca="1">IF(($G618=" ")," ",VLOOKUP($G618,'C10 Entry Sheet'!$A$16:$K$1015,6,FALSE))</f>
        <v xml:space="preserve"> </v>
      </c>
      <c r="N618" s="159" t="str">
        <f ca="1">IF(($G618=" ")," ",VLOOKUP($G618,'C10 Entry Sheet'!$A$16:$K$1015,5,FALSE))</f>
        <v xml:space="preserve"> </v>
      </c>
    </row>
    <row r="619" spans="1:14">
      <c r="A619" s="153" t="str">
        <f>IF('C10 Entry Sheet'!$BS634="N"," ","R")</f>
        <v xml:space="preserve"> </v>
      </c>
      <c r="B619" s="153" t="str">
        <f>IF('C10 Entry Sheet'!$BS634="N"," ","00000000")</f>
        <v xml:space="preserve"> </v>
      </c>
      <c r="C619" s="154" t="str">
        <f ca="1">IF('C10 Entry Sheet'!$BS634="N"," ",CELL("contents",'C10 Entry Sheet'!$AH$10))</f>
        <v xml:space="preserve"> </v>
      </c>
      <c r="D619" s="153" t="str">
        <f ca="1">IF('C10 Entry Sheet'!$BS634="N"," ","000"&amp;IF(LEN('C10 Entry Sheet'!$C$5)&lt;=6,"000",REPT("0",3-(LEN('C10 Entry Sheet'!$C$5)-6))&amp;LEFT(CELL("contents",'C10 Entry Sheet'!$C$5),LEN('C10 Entry Sheet'!$C$5)-6)))</f>
        <v xml:space="preserve"> </v>
      </c>
      <c r="E619" s="155" t="str">
        <f ca="1">IF('C10 Entry Sheet'!$BS634="N"," ",IF(LEN('C10 Entry Sheet'!$C$5)&lt;=6,CELL("contents",'C10 Entry Sheet'!$C$5),RIGHT(CELL("contents",'C10 Entry Sheet'!$C$5),6)))</f>
        <v xml:space="preserve"> </v>
      </c>
      <c r="F619" s="153" t="str">
        <f>IF('C10 Entry Sheet'!$BS634="N"," ","0")</f>
        <v xml:space="preserve"> </v>
      </c>
      <c r="G619" s="156" t="str">
        <f ca="1">IF('C10 Entry Sheet'!$BS634="N"," ",CELL("contents",'C10 Entry Sheet'!$A634))</f>
        <v xml:space="preserve"> </v>
      </c>
      <c r="H619" s="157" t="str">
        <f ca="1">IF(($G619=" ")," ",VLOOKUP($G619,'C10 Entry Sheet'!$A$16:$K$1015,2,FALSE))</f>
        <v xml:space="preserve"> </v>
      </c>
      <c r="I619" s="157" t="str">
        <f ca="1">IF(($G619=" ")," ",VLOOKUP($G619,'C10 Entry Sheet'!$A$16:$K$1015,3,FALSE))</f>
        <v xml:space="preserve"> </v>
      </c>
      <c r="J619" s="153" t="str">
        <f ca="1">IF('C10 Entry Sheet'!$BS634="N"," ",CELL("contents",'C10 Entry Sheet'!$A634))</f>
        <v xml:space="preserve"> </v>
      </c>
      <c r="K619" s="158" t="str">
        <f ca="1">IF(($G619=" ")," ",VLOOKUP($G619,'C10 Entry Sheet'!$A$16:$K$1015,8,FALSE))</f>
        <v xml:space="preserve"> </v>
      </c>
      <c r="L619" s="110" t="str">
        <f ca="1">IF(($G619=" ")," ",(VLOOKUP($G619,'C10 Entry Sheet'!$A$16:$K$1015,11,FALSE)*100))</f>
        <v xml:space="preserve"> </v>
      </c>
      <c r="M619" s="159" t="str">
        <f ca="1">IF(($G619=" ")," ",VLOOKUP($G619,'C10 Entry Sheet'!$A$16:$K$1015,6,FALSE))</f>
        <v xml:space="preserve"> </v>
      </c>
      <c r="N619" s="159" t="str">
        <f ca="1">IF(($G619=" ")," ",VLOOKUP($G619,'C10 Entry Sheet'!$A$16:$K$1015,5,FALSE))</f>
        <v xml:space="preserve"> </v>
      </c>
    </row>
    <row r="620" spans="1:14">
      <c r="A620" s="153" t="str">
        <f>IF('C10 Entry Sheet'!$BS635="N"," ","R")</f>
        <v xml:space="preserve"> </v>
      </c>
      <c r="B620" s="153" t="str">
        <f>IF('C10 Entry Sheet'!$BS635="N"," ","00000000")</f>
        <v xml:space="preserve"> </v>
      </c>
      <c r="C620" s="154" t="str">
        <f ca="1">IF('C10 Entry Sheet'!$BS635="N"," ",CELL("contents",'C10 Entry Sheet'!$AH$10))</f>
        <v xml:space="preserve"> </v>
      </c>
      <c r="D620" s="153" t="str">
        <f ca="1">IF('C10 Entry Sheet'!$BS635="N"," ","000"&amp;IF(LEN('C10 Entry Sheet'!$C$5)&lt;=6,"000",REPT("0",3-(LEN('C10 Entry Sheet'!$C$5)-6))&amp;LEFT(CELL("contents",'C10 Entry Sheet'!$C$5),LEN('C10 Entry Sheet'!$C$5)-6)))</f>
        <v xml:space="preserve"> </v>
      </c>
      <c r="E620" s="155" t="str">
        <f ca="1">IF('C10 Entry Sheet'!$BS635="N"," ",IF(LEN('C10 Entry Sheet'!$C$5)&lt;=6,CELL("contents",'C10 Entry Sheet'!$C$5),RIGHT(CELL("contents",'C10 Entry Sheet'!$C$5),6)))</f>
        <v xml:space="preserve"> </v>
      </c>
      <c r="F620" s="153" t="str">
        <f>IF('C10 Entry Sheet'!$BS635="N"," ","0")</f>
        <v xml:space="preserve"> </v>
      </c>
      <c r="G620" s="156" t="str">
        <f ca="1">IF('C10 Entry Sheet'!$BS635="N"," ",CELL("contents",'C10 Entry Sheet'!$A635))</f>
        <v xml:space="preserve"> </v>
      </c>
      <c r="H620" s="157" t="str">
        <f ca="1">IF(($G620=" ")," ",VLOOKUP($G620,'C10 Entry Sheet'!$A$16:$K$1015,2,FALSE))</f>
        <v xml:space="preserve"> </v>
      </c>
      <c r="I620" s="157" t="str">
        <f ca="1">IF(($G620=" ")," ",VLOOKUP($G620,'C10 Entry Sheet'!$A$16:$K$1015,3,FALSE))</f>
        <v xml:space="preserve"> </v>
      </c>
      <c r="J620" s="153" t="str">
        <f ca="1">IF('C10 Entry Sheet'!$BS635="N"," ",CELL("contents",'C10 Entry Sheet'!$A635))</f>
        <v xml:space="preserve"> </v>
      </c>
      <c r="K620" s="158" t="str">
        <f ca="1">IF(($G620=" ")," ",VLOOKUP($G620,'C10 Entry Sheet'!$A$16:$K$1015,8,FALSE))</f>
        <v xml:space="preserve"> </v>
      </c>
      <c r="L620" s="110" t="str">
        <f ca="1">IF(($G620=" ")," ",(VLOOKUP($G620,'C10 Entry Sheet'!$A$16:$K$1015,11,FALSE)*100))</f>
        <v xml:space="preserve"> </v>
      </c>
      <c r="M620" s="159" t="str">
        <f ca="1">IF(($G620=" ")," ",VLOOKUP($G620,'C10 Entry Sheet'!$A$16:$K$1015,6,FALSE))</f>
        <v xml:space="preserve"> </v>
      </c>
      <c r="N620" s="159" t="str">
        <f ca="1">IF(($G620=" ")," ",VLOOKUP($G620,'C10 Entry Sheet'!$A$16:$K$1015,5,FALSE))</f>
        <v xml:space="preserve"> </v>
      </c>
    </row>
    <row r="621" spans="1:14">
      <c r="A621" s="153" t="str">
        <f>IF('C10 Entry Sheet'!$BS636="N"," ","R")</f>
        <v xml:space="preserve"> </v>
      </c>
      <c r="B621" s="153" t="str">
        <f>IF('C10 Entry Sheet'!$BS636="N"," ","00000000")</f>
        <v xml:space="preserve"> </v>
      </c>
      <c r="C621" s="154" t="str">
        <f ca="1">IF('C10 Entry Sheet'!$BS636="N"," ",CELL("contents",'C10 Entry Sheet'!$AH$10))</f>
        <v xml:space="preserve"> </v>
      </c>
      <c r="D621" s="153" t="str">
        <f ca="1">IF('C10 Entry Sheet'!$BS636="N"," ","000"&amp;IF(LEN('C10 Entry Sheet'!$C$5)&lt;=6,"000",REPT("0",3-(LEN('C10 Entry Sheet'!$C$5)-6))&amp;LEFT(CELL("contents",'C10 Entry Sheet'!$C$5),LEN('C10 Entry Sheet'!$C$5)-6)))</f>
        <v xml:space="preserve"> </v>
      </c>
      <c r="E621" s="155" t="str">
        <f ca="1">IF('C10 Entry Sheet'!$BS636="N"," ",IF(LEN('C10 Entry Sheet'!$C$5)&lt;=6,CELL("contents",'C10 Entry Sheet'!$C$5),RIGHT(CELL("contents",'C10 Entry Sheet'!$C$5),6)))</f>
        <v xml:space="preserve"> </v>
      </c>
      <c r="F621" s="153" t="str">
        <f>IF('C10 Entry Sheet'!$BS636="N"," ","0")</f>
        <v xml:space="preserve"> </v>
      </c>
      <c r="G621" s="156" t="str">
        <f ca="1">IF('C10 Entry Sheet'!$BS636="N"," ",CELL("contents",'C10 Entry Sheet'!$A636))</f>
        <v xml:space="preserve"> </v>
      </c>
      <c r="H621" s="157" t="str">
        <f ca="1">IF(($G621=" ")," ",VLOOKUP($G621,'C10 Entry Sheet'!$A$16:$K$1015,2,FALSE))</f>
        <v xml:space="preserve"> </v>
      </c>
      <c r="I621" s="157" t="str">
        <f ca="1">IF(($G621=" ")," ",VLOOKUP($G621,'C10 Entry Sheet'!$A$16:$K$1015,3,FALSE))</f>
        <v xml:space="preserve"> </v>
      </c>
      <c r="J621" s="153" t="str">
        <f ca="1">IF('C10 Entry Sheet'!$BS636="N"," ",CELL("contents",'C10 Entry Sheet'!$A636))</f>
        <v xml:space="preserve"> </v>
      </c>
      <c r="K621" s="158" t="str">
        <f ca="1">IF(($G621=" ")," ",VLOOKUP($G621,'C10 Entry Sheet'!$A$16:$K$1015,8,FALSE))</f>
        <v xml:space="preserve"> </v>
      </c>
      <c r="L621" s="110" t="str">
        <f ca="1">IF(($G621=" ")," ",(VLOOKUP($G621,'C10 Entry Sheet'!$A$16:$K$1015,11,FALSE)*100))</f>
        <v xml:space="preserve"> </v>
      </c>
      <c r="M621" s="159" t="str">
        <f ca="1">IF(($G621=" ")," ",VLOOKUP($G621,'C10 Entry Sheet'!$A$16:$K$1015,6,FALSE))</f>
        <v xml:space="preserve"> </v>
      </c>
      <c r="N621" s="159" t="str">
        <f ca="1">IF(($G621=" ")," ",VLOOKUP($G621,'C10 Entry Sheet'!$A$16:$K$1015,5,FALSE))</f>
        <v xml:space="preserve"> </v>
      </c>
    </row>
    <row r="622" spans="1:14">
      <c r="A622" s="153" t="str">
        <f>IF('C10 Entry Sheet'!$BS637="N"," ","R")</f>
        <v xml:space="preserve"> </v>
      </c>
      <c r="B622" s="153" t="str">
        <f>IF('C10 Entry Sheet'!$BS637="N"," ","00000000")</f>
        <v xml:space="preserve"> </v>
      </c>
      <c r="C622" s="154" t="str">
        <f ca="1">IF('C10 Entry Sheet'!$BS637="N"," ",CELL("contents",'C10 Entry Sheet'!$AH$10))</f>
        <v xml:space="preserve"> </v>
      </c>
      <c r="D622" s="153" t="str">
        <f ca="1">IF('C10 Entry Sheet'!$BS637="N"," ","000"&amp;IF(LEN('C10 Entry Sheet'!$C$5)&lt;=6,"000",REPT("0",3-(LEN('C10 Entry Sheet'!$C$5)-6))&amp;LEFT(CELL("contents",'C10 Entry Sheet'!$C$5),LEN('C10 Entry Sheet'!$C$5)-6)))</f>
        <v xml:space="preserve"> </v>
      </c>
      <c r="E622" s="155" t="str">
        <f ca="1">IF('C10 Entry Sheet'!$BS637="N"," ",IF(LEN('C10 Entry Sheet'!$C$5)&lt;=6,CELL("contents",'C10 Entry Sheet'!$C$5),RIGHT(CELL("contents",'C10 Entry Sheet'!$C$5),6)))</f>
        <v xml:space="preserve"> </v>
      </c>
      <c r="F622" s="153" t="str">
        <f>IF('C10 Entry Sheet'!$BS637="N"," ","0")</f>
        <v xml:space="preserve"> </v>
      </c>
      <c r="G622" s="156" t="str">
        <f ca="1">IF('C10 Entry Sheet'!$BS637="N"," ",CELL("contents",'C10 Entry Sheet'!$A637))</f>
        <v xml:space="preserve"> </v>
      </c>
      <c r="H622" s="157" t="str">
        <f ca="1">IF(($G622=" ")," ",VLOOKUP($G622,'C10 Entry Sheet'!$A$16:$K$1015,2,FALSE))</f>
        <v xml:space="preserve"> </v>
      </c>
      <c r="I622" s="157" t="str">
        <f ca="1">IF(($G622=" ")," ",VLOOKUP($G622,'C10 Entry Sheet'!$A$16:$K$1015,3,FALSE))</f>
        <v xml:space="preserve"> </v>
      </c>
      <c r="J622" s="153" t="str">
        <f ca="1">IF('C10 Entry Sheet'!$BS637="N"," ",CELL("contents",'C10 Entry Sheet'!$A637))</f>
        <v xml:space="preserve"> </v>
      </c>
      <c r="K622" s="158" t="str">
        <f ca="1">IF(($G622=" ")," ",VLOOKUP($G622,'C10 Entry Sheet'!$A$16:$K$1015,8,FALSE))</f>
        <v xml:space="preserve"> </v>
      </c>
      <c r="L622" s="110" t="str">
        <f ca="1">IF(($G622=" ")," ",(VLOOKUP($G622,'C10 Entry Sheet'!$A$16:$K$1015,11,FALSE)*100))</f>
        <v xml:space="preserve"> </v>
      </c>
      <c r="M622" s="159" t="str">
        <f ca="1">IF(($G622=" ")," ",VLOOKUP($G622,'C10 Entry Sheet'!$A$16:$K$1015,6,FALSE))</f>
        <v xml:space="preserve"> </v>
      </c>
      <c r="N622" s="159" t="str">
        <f ca="1">IF(($G622=" ")," ",VLOOKUP($G622,'C10 Entry Sheet'!$A$16:$K$1015,5,FALSE))</f>
        <v xml:space="preserve"> </v>
      </c>
    </row>
    <row r="623" spans="1:14">
      <c r="A623" s="153" t="str">
        <f>IF('C10 Entry Sheet'!$BS638="N"," ","R")</f>
        <v xml:space="preserve"> </v>
      </c>
      <c r="B623" s="153" t="str">
        <f>IF('C10 Entry Sheet'!$BS638="N"," ","00000000")</f>
        <v xml:space="preserve"> </v>
      </c>
      <c r="C623" s="154" t="str">
        <f ca="1">IF('C10 Entry Sheet'!$BS638="N"," ",CELL("contents",'C10 Entry Sheet'!$AH$10))</f>
        <v xml:space="preserve"> </v>
      </c>
      <c r="D623" s="153" t="str">
        <f ca="1">IF('C10 Entry Sheet'!$BS638="N"," ","000"&amp;IF(LEN('C10 Entry Sheet'!$C$5)&lt;=6,"000",REPT("0",3-(LEN('C10 Entry Sheet'!$C$5)-6))&amp;LEFT(CELL("contents",'C10 Entry Sheet'!$C$5),LEN('C10 Entry Sheet'!$C$5)-6)))</f>
        <v xml:space="preserve"> </v>
      </c>
      <c r="E623" s="155" t="str">
        <f ca="1">IF('C10 Entry Sheet'!$BS638="N"," ",IF(LEN('C10 Entry Sheet'!$C$5)&lt;=6,CELL("contents",'C10 Entry Sheet'!$C$5),RIGHT(CELL("contents",'C10 Entry Sheet'!$C$5),6)))</f>
        <v xml:space="preserve"> </v>
      </c>
      <c r="F623" s="153" t="str">
        <f>IF('C10 Entry Sheet'!$BS638="N"," ","0")</f>
        <v xml:space="preserve"> </v>
      </c>
      <c r="G623" s="156" t="str">
        <f ca="1">IF('C10 Entry Sheet'!$BS638="N"," ",CELL("contents",'C10 Entry Sheet'!$A638))</f>
        <v xml:space="preserve"> </v>
      </c>
      <c r="H623" s="157" t="str">
        <f ca="1">IF(($G623=" ")," ",VLOOKUP($G623,'C10 Entry Sheet'!$A$16:$K$1015,2,FALSE))</f>
        <v xml:space="preserve"> </v>
      </c>
      <c r="I623" s="157" t="str">
        <f ca="1">IF(($G623=" ")," ",VLOOKUP($G623,'C10 Entry Sheet'!$A$16:$K$1015,3,FALSE))</f>
        <v xml:space="preserve"> </v>
      </c>
      <c r="J623" s="153" t="str">
        <f ca="1">IF('C10 Entry Sheet'!$BS638="N"," ",CELL("contents",'C10 Entry Sheet'!$A638))</f>
        <v xml:space="preserve"> </v>
      </c>
      <c r="K623" s="158" t="str">
        <f ca="1">IF(($G623=" ")," ",VLOOKUP($G623,'C10 Entry Sheet'!$A$16:$K$1015,8,FALSE))</f>
        <v xml:space="preserve"> </v>
      </c>
      <c r="L623" s="110" t="str">
        <f ca="1">IF(($G623=" ")," ",(VLOOKUP($G623,'C10 Entry Sheet'!$A$16:$K$1015,11,FALSE)*100))</f>
        <v xml:space="preserve"> </v>
      </c>
      <c r="M623" s="159" t="str">
        <f ca="1">IF(($G623=" ")," ",VLOOKUP($G623,'C10 Entry Sheet'!$A$16:$K$1015,6,FALSE))</f>
        <v xml:space="preserve"> </v>
      </c>
      <c r="N623" s="159" t="str">
        <f ca="1">IF(($G623=" ")," ",VLOOKUP($G623,'C10 Entry Sheet'!$A$16:$K$1015,5,FALSE))</f>
        <v xml:space="preserve"> </v>
      </c>
    </row>
    <row r="624" spans="1:14">
      <c r="A624" s="153" t="str">
        <f>IF('C10 Entry Sheet'!$BS639="N"," ","R")</f>
        <v xml:space="preserve"> </v>
      </c>
      <c r="B624" s="153" t="str">
        <f>IF('C10 Entry Sheet'!$BS639="N"," ","00000000")</f>
        <v xml:space="preserve"> </v>
      </c>
      <c r="C624" s="154" t="str">
        <f ca="1">IF('C10 Entry Sheet'!$BS639="N"," ",CELL("contents",'C10 Entry Sheet'!$AH$10))</f>
        <v xml:space="preserve"> </v>
      </c>
      <c r="D624" s="153" t="str">
        <f ca="1">IF('C10 Entry Sheet'!$BS639="N"," ","000"&amp;IF(LEN('C10 Entry Sheet'!$C$5)&lt;=6,"000",REPT("0",3-(LEN('C10 Entry Sheet'!$C$5)-6))&amp;LEFT(CELL("contents",'C10 Entry Sheet'!$C$5),LEN('C10 Entry Sheet'!$C$5)-6)))</f>
        <v xml:space="preserve"> </v>
      </c>
      <c r="E624" s="155" t="str">
        <f ca="1">IF('C10 Entry Sheet'!$BS639="N"," ",IF(LEN('C10 Entry Sheet'!$C$5)&lt;=6,CELL("contents",'C10 Entry Sheet'!$C$5),RIGHT(CELL("contents",'C10 Entry Sheet'!$C$5),6)))</f>
        <v xml:space="preserve"> </v>
      </c>
      <c r="F624" s="153" t="str">
        <f>IF('C10 Entry Sheet'!$BS639="N"," ","0")</f>
        <v xml:space="preserve"> </v>
      </c>
      <c r="G624" s="156" t="str">
        <f ca="1">IF('C10 Entry Sheet'!$BS639="N"," ",CELL("contents",'C10 Entry Sheet'!$A639))</f>
        <v xml:space="preserve"> </v>
      </c>
      <c r="H624" s="157" t="str">
        <f ca="1">IF(($G624=" ")," ",VLOOKUP($G624,'C10 Entry Sheet'!$A$16:$K$1015,2,FALSE))</f>
        <v xml:space="preserve"> </v>
      </c>
      <c r="I624" s="157" t="str">
        <f ca="1">IF(($G624=" ")," ",VLOOKUP($G624,'C10 Entry Sheet'!$A$16:$K$1015,3,FALSE))</f>
        <v xml:space="preserve"> </v>
      </c>
      <c r="J624" s="153" t="str">
        <f ca="1">IF('C10 Entry Sheet'!$BS639="N"," ",CELL("contents",'C10 Entry Sheet'!$A639))</f>
        <v xml:space="preserve"> </v>
      </c>
      <c r="K624" s="158" t="str">
        <f ca="1">IF(($G624=" ")," ",VLOOKUP($G624,'C10 Entry Sheet'!$A$16:$K$1015,8,FALSE))</f>
        <v xml:space="preserve"> </v>
      </c>
      <c r="L624" s="110" t="str">
        <f ca="1">IF(($G624=" ")," ",(VLOOKUP($G624,'C10 Entry Sheet'!$A$16:$K$1015,11,FALSE)*100))</f>
        <v xml:space="preserve"> </v>
      </c>
      <c r="M624" s="159" t="str">
        <f ca="1">IF(($G624=" ")," ",VLOOKUP($G624,'C10 Entry Sheet'!$A$16:$K$1015,6,FALSE))</f>
        <v xml:space="preserve"> </v>
      </c>
      <c r="N624" s="159" t="str">
        <f ca="1">IF(($G624=" ")," ",VLOOKUP($G624,'C10 Entry Sheet'!$A$16:$K$1015,5,FALSE))</f>
        <v xml:space="preserve"> </v>
      </c>
    </row>
    <row r="625" spans="1:14">
      <c r="A625" s="153" t="str">
        <f>IF('C10 Entry Sheet'!$BS640="N"," ","R")</f>
        <v xml:space="preserve"> </v>
      </c>
      <c r="B625" s="153" t="str">
        <f>IF('C10 Entry Sheet'!$BS640="N"," ","00000000")</f>
        <v xml:space="preserve"> </v>
      </c>
      <c r="C625" s="154" t="str">
        <f ca="1">IF('C10 Entry Sheet'!$BS640="N"," ",CELL("contents",'C10 Entry Sheet'!$AH$10))</f>
        <v xml:space="preserve"> </v>
      </c>
      <c r="D625" s="153" t="str">
        <f ca="1">IF('C10 Entry Sheet'!$BS640="N"," ","000"&amp;IF(LEN('C10 Entry Sheet'!$C$5)&lt;=6,"000",REPT("0",3-(LEN('C10 Entry Sheet'!$C$5)-6))&amp;LEFT(CELL("contents",'C10 Entry Sheet'!$C$5),LEN('C10 Entry Sheet'!$C$5)-6)))</f>
        <v xml:space="preserve"> </v>
      </c>
      <c r="E625" s="155" t="str">
        <f ca="1">IF('C10 Entry Sheet'!$BS640="N"," ",IF(LEN('C10 Entry Sheet'!$C$5)&lt;=6,CELL("contents",'C10 Entry Sheet'!$C$5),RIGHT(CELL("contents",'C10 Entry Sheet'!$C$5),6)))</f>
        <v xml:space="preserve"> </v>
      </c>
      <c r="F625" s="153" t="str">
        <f>IF('C10 Entry Sheet'!$BS640="N"," ","0")</f>
        <v xml:space="preserve"> </v>
      </c>
      <c r="G625" s="156" t="str">
        <f ca="1">IF('C10 Entry Sheet'!$BS640="N"," ",CELL("contents",'C10 Entry Sheet'!$A640))</f>
        <v xml:space="preserve"> </v>
      </c>
      <c r="H625" s="157" t="str">
        <f ca="1">IF(($G625=" ")," ",VLOOKUP($G625,'C10 Entry Sheet'!$A$16:$K$1015,2,FALSE))</f>
        <v xml:space="preserve"> </v>
      </c>
      <c r="I625" s="157" t="str">
        <f ca="1">IF(($G625=" ")," ",VLOOKUP($G625,'C10 Entry Sheet'!$A$16:$K$1015,3,FALSE))</f>
        <v xml:space="preserve"> </v>
      </c>
      <c r="J625" s="153" t="str">
        <f ca="1">IF('C10 Entry Sheet'!$BS640="N"," ",CELL("contents",'C10 Entry Sheet'!$A640))</f>
        <v xml:space="preserve"> </v>
      </c>
      <c r="K625" s="158" t="str">
        <f ca="1">IF(($G625=" ")," ",VLOOKUP($G625,'C10 Entry Sheet'!$A$16:$K$1015,8,FALSE))</f>
        <v xml:space="preserve"> </v>
      </c>
      <c r="L625" s="110" t="str">
        <f ca="1">IF(($G625=" ")," ",(VLOOKUP($G625,'C10 Entry Sheet'!$A$16:$K$1015,11,FALSE)*100))</f>
        <v xml:space="preserve"> </v>
      </c>
      <c r="M625" s="159" t="str">
        <f ca="1">IF(($G625=" ")," ",VLOOKUP($G625,'C10 Entry Sheet'!$A$16:$K$1015,6,FALSE))</f>
        <v xml:space="preserve"> </v>
      </c>
      <c r="N625" s="159" t="str">
        <f ca="1">IF(($G625=" ")," ",VLOOKUP($G625,'C10 Entry Sheet'!$A$16:$K$1015,5,FALSE))</f>
        <v xml:space="preserve"> </v>
      </c>
    </row>
    <row r="626" spans="1:14">
      <c r="A626" s="153" t="str">
        <f>IF('C10 Entry Sheet'!$BS641="N"," ","R")</f>
        <v xml:space="preserve"> </v>
      </c>
      <c r="B626" s="153" t="str">
        <f>IF('C10 Entry Sheet'!$BS641="N"," ","00000000")</f>
        <v xml:space="preserve"> </v>
      </c>
      <c r="C626" s="154" t="str">
        <f ca="1">IF('C10 Entry Sheet'!$BS641="N"," ",CELL("contents",'C10 Entry Sheet'!$AH$10))</f>
        <v xml:space="preserve"> </v>
      </c>
      <c r="D626" s="153" t="str">
        <f ca="1">IF('C10 Entry Sheet'!$BS641="N"," ","000"&amp;IF(LEN('C10 Entry Sheet'!$C$5)&lt;=6,"000",REPT("0",3-(LEN('C10 Entry Sheet'!$C$5)-6))&amp;LEFT(CELL("contents",'C10 Entry Sheet'!$C$5),LEN('C10 Entry Sheet'!$C$5)-6)))</f>
        <v xml:space="preserve"> </v>
      </c>
      <c r="E626" s="155" t="str">
        <f ca="1">IF('C10 Entry Sheet'!$BS641="N"," ",IF(LEN('C10 Entry Sheet'!$C$5)&lt;=6,CELL("contents",'C10 Entry Sheet'!$C$5),RIGHT(CELL("contents",'C10 Entry Sheet'!$C$5),6)))</f>
        <v xml:space="preserve"> </v>
      </c>
      <c r="F626" s="153" t="str">
        <f>IF('C10 Entry Sheet'!$BS641="N"," ","0")</f>
        <v xml:space="preserve"> </v>
      </c>
      <c r="G626" s="156" t="str">
        <f ca="1">IF('C10 Entry Sheet'!$BS641="N"," ",CELL("contents",'C10 Entry Sheet'!$A641))</f>
        <v xml:space="preserve"> </v>
      </c>
      <c r="H626" s="157" t="str">
        <f ca="1">IF(($G626=" ")," ",VLOOKUP($G626,'C10 Entry Sheet'!$A$16:$K$1015,2,FALSE))</f>
        <v xml:space="preserve"> </v>
      </c>
      <c r="I626" s="157" t="str">
        <f ca="1">IF(($G626=" ")," ",VLOOKUP($G626,'C10 Entry Sheet'!$A$16:$K$1015,3,FALSE))</f>
        <v xml:space="preserve"> </v>
      </c>
      <c r="J626" s="153" t="str">
        <f ca="1">IF('C10 Entry Sheet'!$BS641="N"," ",CELL("contents",'C10 Entry Sheet'!$A641))</f>
        <v xml:space="preserve"> </v>
      </c>
      <c r="K626" s="158" t="str">
        <f ca="1">IF(($G626=" ")," ",VLOOKUP($G626,'C10 Entry Sheet'!$A$16:$K$1015,8,FALSE))</f>
        <v xml:space="preserve"> </v>
      </c>
      <c r="L626" s="110" t="str">
        <f ca="1">IF(($G626=" ")," ",(VLOOKUP($G626,'C10 Entry Sheet'!$A$16:$K$1015,11,FALSE)*100))</f>
        <v xml:space="preserve"> </v>
      </c>
      <c r="M626" s="159" t="str">
        <f ca="1">IF(($G626=" ")," ",VLOOKUP($G626,'C10 Entry Sheet'!$A$16:$K$1015,6,FALSE))</f>
        <v xml:space="preserve"> </v>
      </c>
      <c r="N626" s="159" t="str">
        <f ca="1">IF(($G626=" ")," ",VLOOKUP($G626,'C10 Entry Sheet'!$A$16:$K$1015,5,FALSE))</f>
        <v xml:space="preserve"> </v>
      </c>
    </row>
    <row r="627" spans="1:14">
      <c r="A627" s="153" t="str">
        <f>IF('C10 Entry Sheet'!$BS642="N"," ","R")</f>
        <v xml:space="preserve"> </v>
      </c>
      <c r="B627" s="153" t="str">
        <f>IF('C10 Entry Sheet'!$BS642="N"," ","00000000")</f>
        <v xml:space="preserve"> </v>
      </c>
      <c r="C627" s="154" t="str">
        <f ca="1">IF('C10 Entry Sheet'!$BS642="N"," ",CELL("contents",'C10 Entry Sheet'!$AH$10))</f>
        <v xml:space="preserve"> </v>
      </c>
      <c r="D627" s="153" t="str">
        <f ca="1">IF('C10 Entry Sheet'!$BS642="N"," ","000"&amp;IF(LEN('C10 Entry Sheet'!$C$5)&lt;=6,"000",REPT("0",3-(LEN('C10 Entry Sheet'!$C$5)-6))&amp;LEFT(CELL("contents",'C10 Entry Sheet'!$C$5),LEN('C10 Entry Sheet'!$C$5)-6)))</f>
        <v xml:space="preserve"> </v>
      </c>
      <c r="E627" s="155" t="str">
        <f ca="1">IF('C10 Entry Sheet'!$BS642="N"," ",IF(LEN('C10 Entry Sheet'!$C$5)&lt;=6,CELL("contents",'C10 Entry Sheet'!$C$5),RIGHT(CELL("contents",'C10 Entry Sheet'!$C$5),6)))</f>
        <v xml:space="preserve"> </v>
      </c>
      <c r="F627" s="153" t="str">
        <f>IF('C10 Entry Sheet'!$BS642="N"," ","0")</f>
        <v xml:space="preserve"> </v>
      </c>
      <c r="G627" s="156" t="str">
        <f ca="1">IF('C10 Entry Sheet'!$BS642="N"," ",CELL("contents",'C10 Entry Sheet'!$A642))</f>
        <v xml:space="preserve"> </v>
      </c>
      <c r="H627" s="157" t="str">
        <f ca="1">IF(($G627=" ")," ",VLOOKUP($G627,'C10 Entry Sheet'!$A$16:$K$1015,2,FALSE))</f>
        <v xml:space="preserve"> </v>
      </c>
      <c r="I627" s="157" t="str">
        <f ca="1">IF(($G627=" ")," ",VLOOKUP($G627,'C10 Entry Sheet'!$A$16:$K$1015,3,FALSE))</f>
        <v xml:space="preserve"> </v>
      </c>
      <c r="J627" s="153" t="str">
        <f ca="1">IF('C10 Entry Sheet'!$BS642="N"," ",CELL("contents",'C10 Entry Sheet'!$A642))</f>
        <v xml:space="preserve"> </v>
      </c>
      <c r="K627" s="158" t="str">
        <f ca="1">IF(($G627=" ")," ",VLOOKUP($G627,'C10 Entry Sheet'!$A$16:$K$1015,8,FALSE))</f>
        <v xml:space="preserve"> </v>
      </c>
      <c r="L627" s="110" t="str">
        <f ca="1">IF(($G627=" ")," ",(VLOOKUP($G627,'C10 Entry Sheet'!$A$16:$K$1015,11,FALSE)*100))</f>
        <v xml:space="preserve"> </v>
      </c>
      <c r="M627" s="159" t="str">
        <f ca="1">IF(($G627=" ")," ",VLOOKUP($G627,'C10 Entry Sheet'!$A$16:$K$1015,6,FALSE))</f>
        <v xml:space="preserve"> </v>
      </c>
      <c r="N627" s="159" t="str">
        <f ca="1">IF(($G627=" ")," ",VLOOKUP($G627,'C10 Entry Sheet'!$A$16:$K$1015,5,FALSE))</f>
        <v xml:space="preserve"> </v>
      </c>
    </row>
    <row r="628" spans="1:14">
      <c r="A628" s="153" t="str">
        <f>IF('C10 Entry Sheet'!$BS643="N"," ","R")</f>
        <v xml:space="preserve"> </v>
      </c>
      <c r="B628" s="153" t="str">
        <f>IF('C10 Entry Sheet'!$BS643="N"," ","00000000")</f>
        <v xml:space="preserve"> </v>
      </c>
      <c r="C628" s="154" t="str">
        <f ca="1">IF('C10 Entry Sheet'!$BS643="N"," ",CELL("contents",'C10 Entry Sheet'!$AH$10))</f>
        <v xml:space="preserve"> </v>
      </c>
      <c r="D628" s="153" t="str">
        <f ca="1">IF('C10 Entry Sheet'!$BS643="N"," ","000"&amp;IF(LEN('C10 Entry Sheet'!$C$5)&lt;=6,"000",REPT("0",3-(LEN('C10 Entry Sheet'!$C$5)-6))&amp;LEFT(CELL("contents",'C10 Entry Sheet'!$C$5),LEN('C10 Entry Sheet'!$C$5)-6)))</f>
        <v xml:space="preserve"> </v>
      </c>
      <c r="E628" s="155" t="str">
        <f ca="1">IF('C10 Entry Sheet'!$BS643="N"," ",IF(LEN('C10 Entry Sheet'!$C$5)&lt;=6,CELL("contents",'C10 Entry Sheet'!$C$5),RIGHT(CELL("contents",'C10 Entry Sheet'!$C$5),6)))</f>
        <v xml:space="preserve"> </v>
      </c>
      <c r="F628" s="153" t="str">
        <f>IF('C10 Entry Sheet'!$BS643="N"," ","0")</f>
        <v xml:space="preserve"> </v>
      </c>
      <c r="G628" s="156" t="str">
        <f ca="1">IF('C10 Entry Sheet'!$BS643="N"," ",CELL("contents",'C10 Entry Sheet'!$A643))</f>
        <v xml:space="preserve"> </v>
      </c>
      <c r="H628" s="157" t="str">
        <f ca="1">IF(($G628=" ")," ",VLOOKUP($G628,'C10 Entry Sheet'!$A$16:$K$1015,2,FALSE))</f>
        <v xml:space="preserve"> </v>
      </c>
      <c r="I628" s="157" t="str">
        <f ca="1">IF(($G628=" ")," ",VLOOKUP($G628,'C10 Entry Sheet'!$A$16:$K$1015,3,FALSE))</f>
        <v xml:space="preserve"> </v>
      </c>
      <c r="J628" s="153" t="str">
        <f ca="1">IF('C10 Entry Sheet'!$BS643="N"," ",CELL("contents",'C10 Entry Sheet'!$A643))</f>
        <v xml:space="preserve"> </v>
      </c>
      <c r="K628" s="158" t="str">
        <f ca="1">IF(($G628=" ")," ",VLOOKUP($G628,'C10 Entry Sheet'!$A$16:$K$1015,8,FALSE))</f>
        <v xml:space="preserve"> </v>
      </c>
      <c r="L628" s="110" t="str">
        <f ca="1">IF(($G628=" ")," ",(VLOOKUP($G628,'C10 Entry Sheet'!$A$16:$K$1015,11,FALSE)*100))</f>
        <v xml:space="preserve"> </v>
      </c>
      <c r="M628" s="159" t="str">
        <f ca="1">IF(($G628=" ")," ",VLOOKUP($G628,'C10 Entry Sheet'!$A$16:$K$1015,6,FALSE))</f>
        <v xml:space="preserve"> </v>
      </c>
      <c r="N628" s="159" t="str">
        <f ca="1">IF(($G628=" ")," ",VLOOKUP($G628,'C10 Entry Sheet'!$A$16:$K$1015,5,FALSE))</f>
        <v xml:space="preserve"> </v>
      </c>
    </row>
    <row r="629" spans="1:14">
      <c r="A629" s="153" t="str">
        <f>IF('C10 Entry Sheet'!$BS644="N"," ","R")</f>
        <v xml:space="preserve"> </v>
      </c>
      <c r="B629" s="153" t="str">
        <f>IF('C10 Entry Sheet'!$BS644="N"," ","00000000")</f>
        <v xml:space="preserve"> </v>
      </c>
      <c r="C629" s="154" t="str">
        <f ca="1">IF('C10 Entry Sheet'!$BS644="N"," ",CELL("contents",'C10 Entry Sheet'!$AH$10))</f>
        <v xml:space="preserve"> </v>
      </c>
      <c r="D629" s="153" t="str">
        <f ca="1">IF('C10 Entry Sheet'!$BS644="N"," ","000"&amp;IF(LEN('C10 Entry Sheet'!$C$5)&lt;=6,"000",REPT("0",3-(LEN('C10 Entry Sheet'!$C$5)-6))&amp;LEFT(CELL("contents",'C10 Entry Sheet'!$C$5),LEN('C10 Entry Sheet'!$C$5)-6)))</f>
        <v xml:space="preserve"> </v>
      </c>
      <c r="E629" s="155" t="str">
        <f ca="1">IF('C10 Entry Sheet'!$BS644="N"," ",IF(LEN('C10 Entry Sheet'!$C$5)&lt;=6,CELL("contents",'C10 Entry Sheet'!$C$5),RIGHT(CELL("contents",'C10 Entry Sheet'!$C$5),6)))</f>
        <v xml:space="preserve"> </v>
      </c>
      <c r="F629" s="153" t="str">
        <f>IF('C10 Entry Sheet'!$BS644="N"," ","0")</f>
        <v xml:space="preserve"> </v>
      </c>
      <c r="G629" s="156" t="str">
        <f ca="1">IF('C10 Entry Sheet'!$BS644="N"," ",CELL("contents",'C10 Entry Sheet'!$A644))</f>
        <v xml:space="preserve"> </v>
      </c>
      <c r="H629" s="157" t="str">
        <f ca="1">IF(($G629=" ")," ",VLOOKUP($G629,'C10 Entry Sheet'!$A$16:$K$1015,2,FALSE))</f>
        <v xml:space="preserve"> </v>
      </c>
      <c r="I629" s="157" t="str">
        <f ca="1">IF(($G629=" ")," ",VLOOKUP($G629,'C10 Entry Sheet'!$A$16:$K$1015,3,FALSE))</f>
        <v xml:space="preserve"> </v>
      </c>
      <c r="J629" s="153" t="str">
        <f ca="1">IF('C10 Entry Sheet'!$BS644="N"," ",CELL("contents",'C10 Entry Sheet'!$A644))</f>
        <v xml:space="preserve"> </v>
      </c>
      <c r="K629" s="158" t="str">
        <f ca="1">IF(($G629=" ")," ",VLOOKUP($G629,'C10 Entry Sheet'!$A$16:$K$1015,8,FALSE))</f>
        <v xml:space="preserve"> </v>
      </c>
      <c r="L629" s="110" t="str">
        <f ca="1">IF(($G629=" ")," ",(VLOOKUP($G629,'C10 Entry Sheet'!$A$16:$K$1015,11,FALSE)*100))</f>
        <v xml:space="preserve"> </v>
      </c>
      <c r="M629" s="159" t="str">
        <f ca="1">IF(($G629=" ")," ",VLOOKUP($G629,'C10 Entry Sheet'!$A$16:$K$1015,6,FALSE))</f>
        <v xml:space="preserve"> </v>
      </c>
      <c r="N629" s="159" t="str">
        <f ca="1">IF(($G629=" ")," ",VLOOKUP($G629,'C10 Entry Sheet'!$A$16:$K$1015,5,FALSE))</f>
        <v xml:space="preserve"> </v>
      </c>
    </row>
    <row r="630" spans="1:14">
      <c r="A630" s="153" t="str">
        <f>IF('C10 Entry Sheet'!$BS645="N"," ","R")</f>
        <v xml:space="preserve"> </v>
      </c>
      <c r="B630" s="153" t="str">
        <f>IF('C10 Entry Sheet'!$BS645="N"," ","00000000")</f>
        <v xml:space="preserve"> </v>
      </c>
      <c r="C630" s="154" t="str">
        <f ca="1">IF('C10 Entry Sheet'!$BS645="N"," ",CELL("contents",'C10 Entry Sheet'!$AH$10))</f>
        <v xml:space="preserve"> </v>
      </c>
      <c r="D630" s="153" t="str">
        <f ca="1">IF('C10 Entry Sheet'!$BS645="N"," ","000"&amp;IF(LEN('C10 Entry Sheet'!$C$5)&lt;=6,"000",REPT("0",3-(LEN('C10 Entry Sheet'!$C$5)-6))&amp;LEFT(CELL("contents",'C10 Entry Sheet'!$C$5),LEN('C10 Entry Sheet'!$C$5)-6)))</f>
        <v xml:space="preserve"> </v>
      </c>
      <c r="E630" s="155" t="str">
        <f ca="1">IF('C10 Entry Sheet'!$BS645="N"," ",IF(LEN('C10 Entry Sheet'!$C$5)&lt;=6,CELL("contents",'C10 Entry Sheet'!$C$5),RIGHT(CELL("contents",'C10 Entry Sheet'!$C$5),6)))</f>
        <v xml:space="preserve"> </v>
      </c>
      <c r="F630" s="153" t="str">
        <f>IF('C10 Entry Sheet'!$BS645="N"," ","0")</f>
        <v xml:space="preserve"> </v>
      </c>
      <c r="G630" s="156" t="str">
        <f ca="1">IF('C10 Entry Sheet'!$BS645="N"," ",CELL("contents",'C10 Entry Sheet'!$A645))</f>
        <v xml:space="preserve"> </v>
      </c>
      <c r="H630" s="157" t="str">
        <f ca="1">IF(($G630=" ")," ",VLOOKUP($G630,'C10 Entry Sheet'!$A$16:$K$1015,2,FALSE))</f>
        <v xml:space="preserve"> </v>
      </c>
      <c r="I630" s="157" t="str">
        <f ca="1">IF(($G630=" ")," ",VLOOKUP($G630,'C10 Entry Sheet'!$A$16:$K$1015,3,FALSE))</f>
        <v xml:space="preserve"> </v>
      </c>
      <c r="J630" s="153" t="str">
        <f ca="1">IF('C10 Entry Sheet'!$BS645="N"," ",CELL("contents",'C10 Entry Sheet'!$A645))</f>
        <v xml:space="preserve"> </v>
      </c>
      <c r="K630" s="158" t="str">
        <f ca="1">IF(($G630=" ")," ",VLOOKUP($G630,'C10 Entry Sheet'!$A$16:$K$1015,8,FALSE))</f>
        <v xml:space="preserve"> </v>
      </c>
      <c r="L630" s="110" t="str">
        <f ca="1">IF(($G630=" ")," ",(VLOOKUP($G630,'C10 Entry Sheet'!$A$16:$K$1015,11,FALSE)*100))</f>
        <v xml:space="preserve"> </v>
      </c>
      <c r="M630" s="159" t="str">
        <f ca="1">IF(($G630=" ")," ",VLOOKUP($G630,'C10 Entry Sheet'!$A$16:$K$1015,6,FALSE))</f>
        <v xml:space="preserve"> </v>
      </c>
      <c r="N630" s="159" t="str">
        <f ca="1">IF(($G630=" ")," ",VLOOKUP($G630,'C10 Entry Sheet'!$A$16:$K$1015,5,FALSE))</f>
        <v xml:space="preserve"> </v>
      </c>
    </row>
    <row r="631" spans="1:14">
      <c r="A631" s="153" t="str">
        <f>IF('C10 Entry Sheet'!$BS646="N"," ","R")</f>
        <v xml:space="preserve"> </v>
      </c>
      <c r="B631" s="153" t="str">
        <f>IF('C10 Entry Sheet'!$BS646="N"," ","00000000")</f>
        <v xml:space="preserve"> </v>
      </c>
      <c r="C631" s="154" t="str">
        <f ca="1">IF('C10 Entry Sheet'!$BS646="N"," ",CELL("contents",'C10 Entry Sheet'!$AH$10))</f>
        <v xml:space="preserve"> </v>
      </c>
      <c r="D631" s="153" t="str">
        <f ca="1">IF('C10 Entry Sheet'!$BS646="N"," ","000"&amp;IF(LEN('C10 Entry Sheet'!$C$5)&lt;=6,"000",REPT("0",3-(LEN('C10 Entry Sheet'!$C$5)-6))&amp;LEFT(CELL("contents",'C10 Entry Sheet'!$C$5),LEN('C10 Entry Sheet'!$C$5)-6)))</f>
        <v xml:space="preserve"> </v>
      </c>
      <c r="E631" s="155" t="str">
        <f ca="1">IF('C10 Entry Sheet'!$BS646="N"," ",IF(LEN('C10 Entry Sheet'!$C$5)&lt;=6,CELL("contents",'C10 Entry Sheet'!$C$5),RIGHT(CELL("contents",'C10 Entry Sheet'!$C$5),6)))</f>
        <v xml:space="preserve"> </v>
      </c>
      <c r="F631" s="153" t="str">
        <f>IF('C10 Entry Sheet'!$BS646="N"," ","0")</f>
        <v xml:space="preserve"> </v>
      </c>
      <c r="G631" s="156" t="str">
        <f ca="1">IF('C10 Entry Sheet'!$BS646="N"," ",CELL("contents",'C10 Entry Sheet'!$A646))</f>
        <v xml:space="preserve"> </v>
      </c>
      <c r="H631" s="157" t="str">
        <f ca="1">IF(($G631=" ")," ",VLOOKUP($G631,'C10 Entry Sheet'!$A$16:$K$1015,2,FALSE))</f>
        <v xml:space="preserve"> </v>
      </c>
      <c r="I631" s="157" t="str">
        <f ca="1">IF(($G631=" ")," ",VLOOKUP($G631,'C10 Entry Sheet'!$A$16:$K$1015,3,FALSE))</f>
        <v xml:space="preserve"> </v>
      </c>
      <c r="J631" s="153" t="str">
        <f ca="1">IF('C10 Entry Sheet'!$BS646="N"," ",CELL("contents",'C10 Entry Sheet'!$A646))</f>
        <v xml:space="preserve"> </v>
      </c>
      <c r="K631" s="158" t="str">
        <f ca="1">IF(($G631=" ")," ",VLOOKUP($G631,'C10 Entry Sheet'!$A$16:$K$1015,8,FALSE))</f>
        <v xml:space="preserve"> </v>
      </c>
      <c r="L631" s="110" t="str">
        <f ca="1">IF(($G631=" ")," ",(VLOOKUP($G631,'C10 Entry Sheet'!$A$16:$K$1015,11,FALSE)*100))</f>
        <v xml:space="preserve"> </v>
      </c>
      <c r="M631" s="159" t="str">
        <f ca="1">IF(($G631=" ")," ",VLOOKUP($G631,'C10 Entry Sheet'!$A$16:$K$1015,6,FALSE))</f>
        <v xml:space="preserve"> </v>
      </c>
      <c r="N631" s="159" t="str">
        <f ca="1">IF(($G631=" ")," ",VLOOKUP($G631,'C10 Entry Sheet'!$A$16:$K$1015,5,FALSE))</f>
        <v xml:space="preserve"> </v>
      </c>
    </row>
    <row r="632" spans="1:14">
      <c r="A632" s="153" t="str">
        <f>IF('C10 Entry Sheet'!$BS647="N"," ","R")</f>
        <v xml:space="preserve"> </v>
      </c>
      <c r="B632" s="153" t="str">
        <f>IF('C10 Entry Sheet'!$BS647="N"," ","00000000")</f>
        <v xml:space="preserve"> </v>
      </c>
      <c r="C632" s="154" t="str">
        <f ca="1">IF('C10 Entry Sheet'!$BS647="N"," ",CELL("contents",'C10 Entry Sheet'!$AH$10))</f>
        <v xml:space="preserve"> </v>
      </c>
      <c r="D632" s="153" t="str">
        <f ca="1">IF('C10 Entry Sheet'!$BS647="N"," ","000"&amp;IF(LEN('C10 Entry Sheet'!$C$5)&lt;=6,"000",REPT("0",3-(LEN('C10 Entry Sheet'!$C$5)-6))&amp;LEFT(CELL("contents",'C10 Entry Sheet'!$C$5),LEN('C10 Entry Sheet'!$C$5)-6)))</f>
        <v xml:space="preserve"> </v>
      </c>
      <c r="E632" s="155" t="str">
        <f ca="1">IF('C10 Entry Sheet'!$BS647="N"," ",IF(LEN('C10 Entry Sheet'!$C$5)&lt;=6,CELL("contents",'C10 Entry Sheet'!$C$5),RIGHT(CELL("contents",'C10 Entry Sheet'!$C$5),6)))</f>
        <v xml:space="preserve"> </v>
      </c>
      <c r="F632" s="153" t="str">
        <f>IF('C10 Entry Sheet'!$BS647="N"," ","0")</f>
        <v xml:space="preserve"> </v>
      </c>
      <c r="G632" s="156" t="str">
        <f ca="1">IF('C10 Entry Sheet'!$BS647="N"," ",CELL("contents",'C10 Entry Sheet'!$A647))</f>
        <v xml:space="preserve"> </v>
      </c>
      <c r="H632" s="157" t="str">
        <f ca="1">IF(($G632=" ")," ",VLOOKUP($G632,'C10 Entry Sheet'!$A$16:$K$1015,2,FALSE))</f>
        <v xml:space="preserve"> </v>
      </c>
      <c r="I632" s="157" t="str">
        <f ca="1">IF(($G632=" ")," ",VLOOKUP($G632,'C10 Entry Sheet'!$A$16:$K$1015,3,FALSE))</f>
        <v xml:space="preserve"> </v>
      </c>
      <c r="J632" s="153" t="str">
        <f ca="1">IF('C10 Entry Sheet'!$BS647="N"," ",CELL("contents",'C10 Entry Sheet'!$A647))</f>
        <v xml:space="preserve"> </v>
      </c>
      <c r="K632" s="158" t="str">
        <f ca="1">IF(($G632=" ")," ",VLOOKUP($G632,'C10 Entry Sheet'!$A$16:$K$1015,8,FALSE))</f>
        <v xml:space="preserve"> </v>
      </c>
      <c r="L632" s="110" t="str">
        <f ca="1">IF(($G632=" ")," ",(VLOOKUP($G632,'C10 Entry Sheet'!$A$16:$K$1015,11,FALSE)*100))</f>
        <v xml:space="preserve"> </v>
      </c>
      <c r="M632" s="159" t="str">
        <f ca="1">IF(($G632=" ")," ",VLOOKUP($G632,'C10 Entry Sheet'!$A$16:$K$1015,6,FALSE))</f>
        <v xml:space="preserve"> </v>
      </c>
      <c r="N632" s="159" t="str">
        <f ca="1">IF(($G632=" ")," ",VLOOKUP($G632,'C10 Entry Sheet'!$A$16:$K$1015,5,FALSE))</f>
        <v xml:space="preserve"> </v>
      </c>
    </row>
    <row r="633" spans="1:14">
      <c r="A633" s="153" t="str">
        <f>IF('C10 Entry Sheet'!$BS648="N"," ","R")</f>
        <v xml:space="preserve"> </v>
      </c>
      <c r="B633" s="153" t="str">
        <f>IF('C10 Entry Sheet'!$BS648="N"," ","00000000")</f>
        <v xml:space="preserve"> </v>
      </c>
      <c r="C633" s="154" t="str">
        <f ca="1">IF('C10 Entry Sheet'!$BS648="N"," ",CELL("contents",'C10 Entry Sheet'!$AH$10))</f>
        <v xml:space="preserve"> </v>
      </c>
      <c r="D633" s="153" t="str">
        <f ca="1">IF('C10 Entry Sheet'!$BS648="N"," ","000"&amp;IF(LEN('C10 Entry Sheet'!$C$5)&lt;=6,"000",REPT("0",3-(LEN('C10 Entry Sheet'!$C$5)-6))&amp;LEFT(CELL("contents",'C10 Entry Sheet'!$C$5),LEN('C10 Entry Sheet'!$C$5)-6)))</f>
        <v xml:space="preserve"> </v>
      </c>
      <c r="E633" s="155" t="str">
        <f ca="1">IF('C10 Entry Sheet'!$BS648="N"," ",IF(LEN('C10 Entry Sheet'!$C$5)&lt;=6,CELL("contents",'C10 Entry Sheet'!$C$5),RIGHT(CELL("contents",'C10 Entry Sheet'!$C$5),6)))</f>
        <v xml:space="preserve"> </v>
      </c>
      <c r="F633" s="153" t="str">
        <f>IF('C10 Entry Sheet'!$BS648="N"," ","0")</f>
        <v xml:space="preserve"> </v>
      </c>
      <c r="G633" s="156" t="str">
        <f ca="1">IF('C10 Entry Sheet'!$BS648="N"," ",CELL("contents",'C10 Entry Sheet'!$A648))</f>
        <v xml:space="preserve"> </v>
      </c>
      <c r="H633" s="157" t="str">
        <f ca="1">IF(($G633=" ")," ",VLOOKUP($G633,'C10 Entry Sheet'!$A$16:$K$1015,2,FALSE))</f>
        <v xml:space="preserve"> </v>
      </c>
      <c r="I633" s="157" t="str">
        <f ca="1">IF(($G633=" ")," ",VLOOKUP($G633,'C10 Entry Sheet'!$A$16:$K$1015,3,FALSE))</f>
        <v xml:space="preserve"> </v>
      </c>
      <c r="J633" s="153" t="str">
        <f ca="1">IF('C10 Entry Sheet'!$BS648="N"," ",CELL("contents",'C10 Entry Sheet'!$A648))</f>
        <v xml:space="preserve"> </v>
      </c>
      <c r="K633" s="158" t="str">
        <f ca="1">IF(($G633=" ")," ",VLOOKUP($G633,'C10 Entry Sheet'!$A$16:$K$1015,8,FALSE))</f>
        <v xml:space="preserve"> </v>
      </c>
      <c r="L633" s="110" t="str">
        <f ca="1">IF(($G633=" ")," ",(VLOOKUP($G633,'C10 Entry Sheet'!$A$16:$K$1015,11,FALSE)*100))</f>
        <v xml:space="preserve"> </v>
      </c>
      <c r="M633" s="159" t="str">
        <f ca="1">IF(($G633=" ")," ",VLOOKUP($G633,'C10 Entry Sheet'!$A$16:$K$1015,6,FALSE))</f>
        <v xml:space="preserve"> </v>
      </c>
      <c r="N633" s="159" t="str">
        <f ca="1">IF(($G633=" ")," ",VLOOKUP($G633,'C10 Entry Sheet'!$A$16:$K$1015,5,FALSE))</f>
        <v xml:space="preserve"> </v>
      </c>
    </row>
    <row r="634" spans="1:14">
      <c r="A634" s="153" t="str">
        <f>IF('C10 Entry Sheet'!$BS649="N"," ","R")</f>
        <v xml:space="preserve"> </v>
      </c>
      <c r="B634" s="153" t="str">
        <f>IF('C10 Entry Sheet'!$BS649="N"," ","00000000")</f>
        <v xml:space="preserve"> </v>
      </c>
      <c r="C634" s="154" t="str">
        <f ca="1">IF('C10 Entry Sheet'!$BS649="N"," ",CELL("contents",'C10 Entry Sheet'!$AH$10))</f>
        <v xml:space="preserve"> </v>
      </c>
      <c r="D634" s="153" t="str">
        <f ca="1">IF('C10 Entry Sheet'!$BS649="N"," ","000"&amp;IF(LEN('C10 Entry Sheet'!$C$5)&lt;=6,"000",REPT("0",3-(LEN('C10 Entry Sheet'!$C$5)-6))&amp;LEFT(CELL("contents",'C10 Entry Sheet'!$C$5),LEN('C10 Entry Sheet'!$C$5)-6)))</f>
        <v xml:space="preserve"> </v>
      </c>
      <c r="E634" s="155" t="str">
        <f ca="1">IF('C10 Entry Sheet'!$BS649="N"," ",IF(LEN('C10 Entry Sheet'!$C$5)&lt;=6,CELL("contents",'C10 Entry Sheet'!$C$5),RIGHT(CELL("contents",'C10 Entry Sheet'!$C$5),6)))</f>
        <v xml:space="preserve"> </v>
      </c>
      <c r="F634" s="153" t="str">
        <f>IF('C10 Entry Sheet'!$BS649="N"," ","0")</f>
        <v xml:space="preserve"> </v>
      </c>
      <c r="G634" s="156" t="str">
        <f ca="1">IF('C10 Entry Sheet'!$BS649="N"," ",CELL("contents",'C10 Entry Sheet'!$A649))</f>
        <v xml:space="preserve"> </v>
      </c>
      <c r="H634" s="157" t="str">
        <f ca="1">IF(($G634=" ")," ",VLOOKUP($G634,'C10 Entry Sheet'!$A$16:$K$1015,2,FALSE))</f>
        <v xml:space="preserve"> </v>
      </c>
      <c r="I634" s="157" t="str">
        <f ca="1">IF(($G634=" ")," ",VLOOKUP($G634,'C10 Entry Sheet'!$A$16:$K$1015,3,FALSE))</f>
        <v xml:space="preserve"> </v>
      </c>
      <c r="J634" s="153" t="str">
        <f ca="1">IF('C10 Entry Sheet'!$BS649="N"," ",CELL("contents",'C10 Entry Sheet'!$A649))</f>
        <v xml:space="preserve"> </v>
      </c>
      <c r="K634" s="158" t="str">
        <f ca="1">IF(($G634=" ")," ",VLOOKUP($G634,'C10 Entry Sheet'!$A$16:$K$1015,8,FALSE))</f>
        <v xml:space="preserve"> </v>
      </c>
      <c r="L634" s="110" t="str">
        <f ca="1">IF(($G634=" ")," ",(VLOOKUP($G634,'C10 Entry Sheet'!$A$16:$K$1015,11,FALSE)*100))</f>
        <v xml:space="preserve"> </v>
      </c>
      <c r="M634" s="159" t="str">
        <f ca="1">IF(($G634=" ")," ",VLOOKUP($G634,'C10 Entry Sheet'!$A$16:$K$1015,6,FALSE))</f>
        <v xml:space="preserve"> </v>
      </c>
      <c r="N634" s="159" t="str">
        <f ca="1">IF(($G634=" ")," ",VLOOKUP($G634,'C10 Entry Sheet'!$A$16:$K$1015,5,FALSE))</f>
        <v xml:space="preserve"> </v>
      </c>
    </row>
    <row r="635" spans="1:14">
      <c r="A635" s="153" t="str">
        <f>IF('C10 Entry Sheet'!$BS650="N"," ","R")</f>
        <v xml:space="preserve"> </v>
      </c>
      <c r="B635" s="153" t="str">
        <f>IF('C10 Entry Sheet'!$BS650="N"," ","00000000")</f>
        <v xml:space="preserve"> </v>
      </c>
      <c r="C635" s="154" t="str">
        <f ca="1">IF('C10 Entry Sheet'!$BS650="N"," ",CELL("contents",'C10 Entry Sheet'!$AH$10))</f>
        <v xml:space="preserve"> </v>
      </c>
      <c r="D635" s="153" t="str">
        <f ca="1">IF('C10 Entry Sheet'!$BS650="N"," ","000"&amp;IF(LEN('C10 Entry Sheet'!$C$5)&lt;=6,"000",REPT("0",3-(LEN('C10 Entry Sheet'!$C$5)-6))&amp;LEFT(CELL("contents",'C10 Entry Sheet'!$C$5),LEN('C10 Entry Sheet'!$C$5)-6)))</f>
        <v xml:space="preserve"> </v>
      </c>
      <c r="E635" s="155" t="str">
        <f ca="1">IF('C10 Entry Sheet'!$BS650="N"," ",IF(LEN('C10 Entry Sheet'!$C$5)&lt;=6,CELL("contents",'C10 Entry Sheet'!$C$5),RIGHT(CELL("contents",'C10 Entry Sheet'!$C$5),6)))</f>
        <v xml:space="preserve"> </v>
      </c>
      <c r="F635" s="153" t="str">
        <f>IF('C10 Entry Sheet'!$BS650="N"," ","0")</f>
        <v xml:space="preserve"> </v>
      </c>
      <c r="G635" s="156" t="str">
        <f ca="1">IF('C10 Entry Sheet'!$BS650="N"," ",CELL("contents",'C10 Entry Sheet'!$A650))</f>
        <v xml:space="preserve"> </v>
      </c>
      <c r="H635" s="157" t="str">
        <f ca="1">IF(($G635=" ")," ",VLOOKUP($G635,'C10 Entry Sheet'!$A$16:$K$1015,2,FALSE))</f>
        <v xml:space="preserve"> </v>
      </c>
      <c r="I635" s="157" t="str">
        <f ca="1">IF(($G635=" ")," ",VLOOKUP($G635,'C10 Entry Sheet'!$A$16:$K$1015,3,FALSE))</f>
        <v xml:space="preserve"> </v>
      </c>
      <c r="J635" s="153" t="str">
        <f ca="1">IF('C10 Entry Sheet'!$BS650="N"," ",CELL("contents",'C10 Entry Sheet'!$A650))</f>
        <v xml:space="preserve"> </v>
      </c>
      <c r="K635" s="158" t="str">
        <f ca="1">IF(($G635=" ")," ",VLOOKUP($G635,'C10 Entry Sheet'!$A$16:$K$1015,8,FALSE))</f>
        <v xml:space="preserve"> </v>
      </c>
      <c r="L635" s="110" t="str">
        <f ca="1">IF(($G635=" ")," ",(VLOOKUP($G635,'C10 Entry Sheet'!$A$16:$K$1015,11,FALSE)*100))</f>
        <v xml:space="preserve"> </v>
      </c>
      <c r="M635" s="159" t="str">
        <f ca="1">IF(($G635=" ")," ",VLOOKUP($G635,'C10 Entry Sheet'!$A$16:$K$1015,6,FALSE))</f>
        <v xml:space="preserve"> </v>
      </c>
      <c r="N635" s="159" t="str">
        <f ca="1">IF(($G635=" ")," ",VLOOKUP($G635,'C10 Entry Sheet'!$A$16:$K$1015,5,FALSE))</f>
        <v xml:space="preserve"> </v>
      </c>
    </row>
    <row r="636" spans="1:14">
      <c r="A636" s="153" t="str">
        <f>IF('C10 Entry Sheet'!$BS651="N"," ","R")</f>
        <v xml:space="preserve"> </v>
      </c>
      <c r="B636" s="153" t="str">
        <f>IF('C10 Entry Sheet'!$BS651="N"," ","00000000")</f>
        <v xml:space="preserve"> </v>
      </c>
      <c r="C636" s="154" t="str">
        <f ca="1">IF('C10 Entry Sheet'!$BS651="N"," ",CELL("contents",'C10 Entry Sheet'!$AH$10))</f>
        <v xml:space="preserve"> </v>
      </c>
      <c r="D636" s="153" t="str">
        <f ca="1">IF('C10 Entry Sheet'!$BS651="N"," ","000"&amp;IF(LEN('C10 Entry Sheet'!$C$5)&lt;=6,"000",REPT("0",3-(LEN('C10 Entry Sheet'!$C$5)-6))&amp;LEFT(CELL("contents",'C10 Entry Sheet'!$C$5),LEN('C10 Entry Sheet'!$C$5)-6)))</f>
        <v xml:space="preserve"> </v>
      </c>
      <c r="E636" s="155" t="str">
        <f ca="1">IF('C10 Entry Sheet'!$BS651="N"," ",IF(LEN('C10 Entry Sheet'!$C$5)&lt;=6,CELL("contents",'C10 Entry Sheet'!$C$5),RIGHT(CELL("contents",'C10 Entry Sheet'!$C$5),6)))</f>
        <v xml:space="preserve"> </v>
      </c>
      <c r="F636" s="153" t="str">
        <f>IF('C10 Entry Sheet'!$BS651="N"," ","0")</f>
        <v xml:space="preserve"> </v>
      </c>
      <c r="G636" s="156" t="str">
        <f ca="1">IF('C10 Entry Sheet'!$BS651="N"," ",CELL("contents",'C10 Entry Sheet'!$A651))</f>
        <v xml:space="preserve"> </v>
      </c>
      <c r="H636" s="157" t="str">
        <f ca="1">IF(($G636=" ")," ",VLOOKUP($G636,'C10 Entry Sheet'!$A$16:$K$1015,2,FALSE))</f>
        <v xml:space="preserve"> </v>
      </c>
      <c r="I636" s="157" t="str">
        <f ca="1">IF(($G636=" ")," ",VLOOKUP($G636,'C10 Entry Sheet'!$A$16:$K$1015,3,FALSE))</f>
        <v xml:space="preserve"> </v>
      </c>
      <c r="J636" s="153" t="str">
        <f ca="1">IF('C10 Entry Sheet'!$BS651="N"," ",CELL("contents",'C10 Entry Sheet'!$A651))</f>
        <v xml:space="preserve"> </v>
      </c>
      <c r="K636" s="158" t="str">
        <f ca="1">IF(($G636=" ")," ",VLOOKUP($G636,'C10 Entry Sheet'!$A$16:$K$1015,8,FALSE))</f>
        <v xml:space="preserve"> </v>
      </c>
      <c r="L636" s="110" t="str">
        <f ca="1">IF(($G636=" ")," ",(VLOOKUP($G636,'C10 Entry Sheet'!$A$16:$K$1015,11,FALSE)*100))</f>
        <v xml:space="preserve"> </v>
      </c>
      <c r="M636" s="159" t="str">
        <f ca="1">IF(($G636=" ")," ",VLOOKUP($G636,'C10 Entry Sheet'!$A$16:$K$1015,6,FALSE))</f>
        <v xml:space="preserve"> </v>
      </c>
      <c r="N636" s="159" t="str">
        <f ca="1">IF(($G636=" ")," ",VLOOKUP($G636,'C10 Entry Sheet'!$A$16:$K$1015,5,FALSE))</f>
        <v xml:space="preserve"> </v>
      </c>
    </row>
    <row r="637" spans="1:14">
      <c r="A637" s="153" t="str">
        <f>IF('C10 Entry Sheet'!$BS652="N"," ","R")</f>
        <v xml:space="preserve"> </v>
      </c>
      <c r="B637" s="153" t="str">
        <f>IF('C10 Entry Sheet'!$BS652="N"," ","00000000")</f>
        <v xml:space="preserve"> </v>
      </c>
      <c r="C637" s="154" t="str">
        <f ca="1">IF('C10 Entry Sheet'!$BS652="N"," ",CELL("contents",'C10 Entry Sheet'!$AH$10))</f>
        <v xml:space="preserve"> </v>
      </c>
      <c r="D637" s="153" t="str">
        <f ca="1">IF('C10 Entry Sheet'!$BS652="N"," ","000"&amp;IF(LEN('C10 Entry Sheet'!$C$5)&lt;=6,"000",REPT("0",3-(LEN('C10 Entry Sheet'!$C$5)-6))&amp;LEFT(CELL("contents",'C10 Entry Sheet'!$C$5),LEN('C10 Entry Sheet'!$C$5)-6)))</f>
        <v xml:space="preserve"> </v>
      </c>
      <c r="E637" s="155" t="str">
        <f ca="1">IF('C10 Entry Sheet'!$BS652="N"," ",IF(LEN('C10 Entry Sheet'!$C$5)&lt;=6,CELL("contents",'C10 Entry Sheet'!$C$5),RIGHT(CELL("contents",'C10 Entry Sheet'!$C$5),6)))</f>
        <v xml:space="preserve"> </v>
      </c>
      <c r="F637" s="153" t="str">
        <f>IF('C10 Entry Sheet'!$BS652="N"," ","0")</f>
        <v xml:space="preserve"> </v>
      </c>
      <c r="G637" s="156" t="str">
        <f ca="1">IF('C10 Entry Sheet'!$BS652="N"," ",CELL("contents",'C10 Entry Sheet'!$A652))</f>
        <v xml:space="preserve"> </v>
      </c>
      <c r="H637" s="157" t="str">
        <f ca="1">IF(($G637=" ")," ",VLOOKUP($G637,'C10 Entry Sheet'!$A$16:$K$1015,2,FALSE))</f>
        <v xml:space="preserve"> </v>
      </c>
      <c r="I637" s="157" t="str">
        <f ca="1">IF(($G637=" ")," ",VLOOKUP($G637,'C10 Entry Sheet'!$A$16:$K$1015,3,FALSE))</f>
        <v xml:space="preserve"> </v>
      </c>
      <c r="J637" s="153" t="str">
        <f ca="1">IF('C10 Entry Sheet'!$BS652="N"," ",CELL("contents",'C10 Entry Sheet'!$A652))</f>
        <v xml:space="preserve"> </v>
      </c>
      <c r="K637" s="158" t="str">
        <f ca="1">IF(($G637=" ")," ",VLOOKUP($G637,'C10 Entry Sheet'!$A$16:$K$1015,8,FALSE))</f>
        <v xml:space="preserve"> </v>
      </c>
      <c r="L637" s="110" t="str">
        <f ca="1">IF(($G637=" ")," ",(VLOOKUP($G637,'C10 Entry Sheet'!$A$16:$K$1015,11,FALSE)*100))</f>
        <v xml:space="preserve"> </v>
      </c>
      <c r="M637" s="159" t="str">
        <f ca="1">IF(($G637=" ")," ",VLOOKUP($G637,'C10 Entry Sheet'!$A$16:$K$1015,6,FALSE))</f>
        <v xml:space="preserve"> </v>
      </c>
      <c r="N637" s="159" t="str">
        <f ca="1">IF(($G637=" ")," ",VLOOKUP($G637,'C10 Entry Sheet'!$A$16:$K$1015,5,FALSE))</f>
        <v xml:space="preserve"> </v>
      </c>
    </row>
    <row r="638" spans="1:14">
      <c r="A638" s="153" t="str">
        <f>IF('C10 Entry Sheet'!$BS653="N"," ","R")</f>
        <v xml:space="preserve"> </v>
      </c>
      <c r="B638" s="153" t="str">
        <f>IF('C10 Entry Sheet'!$BS653="N"," ","00000000")</f>
        <v xml:space="preserve"> </v>
      </c>
      <c r="C638" s="154" t="str">
        <f ca="1">IF('C10 Entry Sheet'!$BS653="N"," ",CELL("contents",'C10 Entry Sheet'!$AH$10))</f>
        <v xml:space="preserve"> </v>
      </c>
      <c r="D638" s="153" t="str">
        <f ca="1">IF('C10 Entry Sheet'!$BS653="N"," ","000"&amp;IF(LEN('C10 Entry Sheet'!$C$5)&lt;=6,"000",REPT("0",3-(LEN('C10 Entry Sheet'!$C$5)-6))&amp;LEFT(CELL("contents",'C10 Entry Sheet'!$C$5),LEN('C10 Entry Sheet'!$C$5)-6)))</f>
        <v xml:space="preserve"> </v>
      </c>
      <c r="E638" s="155" t="str">
        <f ca="1">IF('C10 Entry Sheet'!$BS653="N"," ",IF(LEN('C10 Entry Sheet'!$C$5)&lt;=6,CELL("contents",'C10 Entry Sheet'!$C$5),RIGHT(CELL("contents",'C10 Entry Sheet'!$C$5),6)))</f>
        <v xml:space="preserve"> </v>
      </c>
      <c r="F638" s="153" t="str">
        <f>IF('C10 Entry Sheet'!$BS653="N"," ","0")</f>
        <v xml:space="preserve"> </v>
      </c>
      <c r="G638" s="156" t="str">
        <f ca="1">IF('C10 Entry Sheet'!$BS653="N"," ",CELL("contents",'C10 Entry Sheet'!$A653))</f>
        <v xml:space="preserve"> </v>
      </c>
      <c r="H638" s="157" t="str">
        <f ca="1">IF(($G638=" ")," ",VLOOKUP($G638,'C10 Entry Sheet'!$A$16:$K$1015,2,FALSE))</f>
        <v xml:space="preserve"> </v>
      </c>
      <c r="I638" s="157" t="str">
        <f ca="1">IF(($G638=" ")," ",VLOOKUP($G638,'C10 Entry Sheet'!$A$16:$K$1015,3,FALSE))</f>
        <v xml:space="preserve"> </v>
      </c>
      <c r="J638" s="153" t="str">
        <f ca="1">IF('C10 Entry Sheet'!$BS653="N"," ",CELL("contents",'C10 Entry Sheet'!$A653))</f>
        <v xml:space="preserve"> </v>
      </c>
      <c r="K638" s="158" t="str">
        <f ca="1">IF(($G638=" ")," ",VLOOKUP($G638,'C10 Entry Sheet'!$A$16:$K$1015,8,FALSE))</f>
        <v xml:space="preserve"> </v>
      </c>
      <c r="L638" s="110" t="str">
        <f ca="1">IF(($G638=" ")," ",(VLOOKUP($G638,'C10 Entry Sheet'!$A$16:$K$1015,11,FALSE)*100))</f>
        <v xml:space="preserve"> </v>
      </c>
      <c r="M638" s="159" t="str">
        <f ca="1">IF(($G638=" ")," ",VLOOKUP($G638,'C10 Entry Sheet'!$A$16:$K$1015,6,FALSE))</f>
        <v xml:space="preserve"> </v>
      </c>
      <c r="N638" s="159" t="str">
        <f ca="1">IF(($G638=" ")," ",VLOOKUP($G638,'C10 Entry Sheet'!$A$16:$K$1015,5,FALSE))</f>
        <v xml:space="preserve"> </v>
      </c>
    </row>
    <row r="639" spans="1:14">
      <c r="A639" s="153" t="str">
        <f>IF('C10 Entry Sheet'!$BS654="N"," ","R")</f>
        <v xml:space="preserve"> </v>
      </c>
      <c r="B639" s="153" t="str">
        <f>IF('C10 Entry Sheet'!$BS654="N"," ","00000000")</f>
        <v xml:space="preserve"> </v>
      </c>
      <c r="C639" s="154" t="str">
        <f ca="1">IF('C10 Entry Sheet'!$BS654="N"," ",CELL("contents",'C10 Entry Sheet'!$AH$10))</f>
        <v xml:space="preserve"> </v>
      </c>
      <c r="D639" s="153" t="str">
        <f ca="1">IF('C10 Entry Sheet'!$BS654="N"," ","000"&amp;IF(LEN('C10 Entry Sheet'!$C$5)&lt;=6,"000",REPT("0",3-(LEN('C10 Entry Sheet'!$C$5)-6))&amp;LEFT(CELL("contents",'C10 Entry Sheet'!$C$5),LEN('C10 Entry Sheet'!$C$5)-6)))</f>
        <v xml:space="preserve"> </v>
      </c>
      <c r="E639" s="155" t="str">
        <f ca="1">IF('C10 Entry Sheet'!$BS654="N"," ",IF(LEN('C10 Entry Sheet'!$C$5)&lt;=6,CELL("contents",'C10 Entry Sheet'!$C$5),RIGHT(CELL("contents",'C10 Entry Sheet'!$C$5),6)))</f>
        <v xml:space="preserve"> </v>
      </c>
      <c r="F639" s="153" t="str">
        <f>IF('C10 Entry Sheet'!$BS654="N"," ","0")</f>
        <v xml:space="preserve"> </v>
      </c>
      <c r="G639" s="156" t="str">
        <f ca="1">IF('C10 Entry Sheet'!$BS654="N"," ",CELL("contents",'C10 Entry Sheet'!$A654))</f>
        <v xml:space="preserve"> </v>
      </c>
      <c r="H639" s="157" t="str">
        <f ca="1">IF(($G639=" ")," ",VLOOKUP($G639,'C10 Entry Sheet'!$A$16:$K$1015,2,FALSE))</f>
        <v xml:space="preserve"> </v>
      </c>
      <c r="I639" s="157" t="str">
        <f ca="1">IF(($G639=" ")," ",VLOOKUP($G639,'C10 Entry Sheet'!$A$16:$K$1015,3,FALSE))</f>
        <v xml:space="preserve"> </v>
      </c>
      <c r="J639" s="153" t="str">
        <f ca="1">IF('C10 Entry Sheet'!$BS654="N"," ",CELL("contents",'C10 Entry Sheet'!$A654))</f>
        <v xml:space="preserve"> </v>
      </c>
      <c r="K639" s="158" t="str">
        <f ca="1">IF(($G639=" ")," ",VLOOKUP($G639,'C10 Entry Sheet'!$A$16:$K$1015,8,FALSE))</f>
        <v xml:space="preserve"> </v>
      </c>
      <c r="L639" s="110" t="str">
        <f ca="1">IF(($G639=" ")," ",(VLOOKUP($G639,'C10 Entry Sheet'!$A$16:$K$1015,11,FALSE)*100))</f>
        <v xml:space="preserve"> </v>
      </c>
      <c r="M639" s="159" t="str">
        <f ca="1">IF(($G639=" ")," ",VLOOKUP($G639,'C10 Entry Sheet'!$A$16:$K$1015,6,FALSE))</f>
        <v xml:space="preserve"> </v>
      </c>
      <c r="N639" s="159" t="str">
        <f ca="1">IF(($G639=" ")," ",VLOOKUP($G639,'C10 Entry Sheet'!$A$16:$K$1015,5,FALSE))</f>
        <v xml:space="preserve"> </v>
      </c>
    </row>
    <row r="640" spans="1:14">
      <c r="A640" s="153" t="str">
        <f>IF('C10 Entry Sheet'!$BS655="N"," ","R")</f>
        <v xml:space="preserve"> </v>
      </c>
      <c r="B640" s="153" t="str">
        <f>IF('C10 Entry Sheet'!$BS655="N"," ","00000000")</f>
        <v xml:space="preserve"> </v>
      </c>
      <c r="C640" s="154" t="str">
        <f ca="1">IF('C10 Entry Sheet'!$BS655="N"," ",CELL("contents",'C10 Entry Sheet'!$AH$10))</f>
        <v xml:space="preserve"> </v>
      </c>
      <c r="D640" s="153" t="str">
        <f ca="1">IF('C10 Entry Sheet'!$BS655="N"," ","000"&amp;IF(LEN('C10 Entry Sheet'!$C$5)&lt;=6,"000",REPT("0",3-(LEN('C10 Entry Sheet'!$C$5)-6))&amp;LEFT(CELL("contents",'C10 Entry Sheet'!$C$5),LEN('C10 Entry Sheet'!$C$5)-6)))</f>
        <v xml:space="preserve"> </v>
      </c>
      <c r="E640" s="155" t="str">
        <f ca="1">IF('C10 Entry Sheet'!$BS655="N"," ",IF(LEN('C10 Entry Sheet'!$C$5)&lt;=6,CELL("contents",'C10 Entry Sheet'!$C$5),RIGHT(CELL("contents",'C10 Entry Sheet'!$C$5),6)))</f>
        <v xml:space="preserve"> </v>
      </c>
      <c r="F640" s="153" t="str">
        <f>IF('C10 Entry Sheet'!$BS655="N"," ","0")</f>
        <v xml:space="preserve"> </v>
      </c>
      <c r="G640" s="156" t="str">
        <f ca="1">IF('C10 Entry Sheet'!$BS655="N"," ",CELL("contents",'C10 Entry Sheet'!$A655))</f>
        <v xml:space="preserve"> </v>
      </c>
      <c r="H640" s="157" t="str">
        <f ca="1">IF(($G640=" ")," ",VLOOKUP($G640,'C10 Entry Sheet'!$A$16:$K$1015,2,FALSE))</f>
        <v xml:space="preserve"> </v>
      </c>
      <c r="I640" s="157" t="str">
        <f ca="1">IF(($G640=" ")," ",VLOOKUP($G640,'C10 Entry Sheet'!$A$16:$K$1015,3,FALSE))</f>
        <v xml:space="preserve"> </v>
      </c>
      <c r="J640" s="153" t="str">
        <f ca="1">IF('C10 Entry Sheet'!$BS655="N"," ",CELL("contents",'C10 Entry Sheet'!$A655))</f>
        <v xml:space="preserve"> </v>
      </c>
      <c r="K640" s="158" t="str">
        <f ca="1">IF(($G640=" ")," ",VLOOKUP($G640,'C10 Entry Sheet'!$A$16:$K$1015,8,FALSE))</f>
        <v xml:space="preserve"> </v>
      </c>
      <c r="L640" s="110" t="str">
        <f ca="1">IF(($G640=" ")," ",(VLOOKUP($G640,'C10 Entry Sheet'!$A$16:$K$1015,11,FALSE)*100))</f>
        <v xml:space="preserve"> </v>
      </c>
      <c r="M640" s="159" t="str">
        <f ca="1">IF(($G640=" ")," ",VLOOKUP($G640,'C10 Entry Sheet'!$A$16:$K$1015,6,FALSE))</f>
        <v xml:space="preserve"> </v>
      </c>
      <c r="N640" s="159" t="str">
        <f ca="1">IF(($G640=" ")," ",VLOOKUP($G640,'C10 Entry Sheet'!$A$16:$K$1015,5,FALSE))</f>
        <v xml:space="preserve"> </v>
      </c>
    </row>
    <row r="641" spans="1:14">
      <c r="A641" s="153" t="str">
        <f>IF('C10 Entry Sheet'!$BS656="N"," ","R")</f>
        <v xml:space="preserve"> </v>
      </c>
      <c r="B641" s="153" t="str">
        <f>IF('C10 Entry Sheet'!$BS656="N"," ","00000000")</f>
        <v xml:space="preserve"> </v>
      </c>
      <c r="C641" s="154" t="str">
        <f ca="1">IF('C10 Entry Sheet'!$BS656="N"," ",CELL("contents",'C10 Entry Sheet'!$AH$10))</f>
        <v xml:space="preserve"> </v>
      </c>
      <c r="D641" s="153" t="str">
        <f ca="1">IF('C10 Entry Sheet'!$BS656="N"," ","000"&amp;IF(LEN('C10 Entry Sheet'!$C$5)&lt;=6,"000",REPT("0",3-(LEN('C10 Entry Sheet'!$C$5)-6))&amp;LEFT(CELL("contents",'C10 Entry Sheet'!$C$5),LEN('C10 Entry Sheet'!$C$5)-6)))</f>
        <v xml:space="preserve"> </v>
      </c>
      <c r="E641" s="155" t="str">
        <f ca="1">IF('C10 Entry Sheet'!$BS656="N"," ",IF(LEN('C10 Entry Sheet'!$C$5)&lt;=6,CELL("contents",'C10 Entry Sheet'!$C$5),RIGHT(CELL("contents",'C10 Entry Sheet'!$C$5),6)))</f>
        <v xml:space="preserve"> </v>
      </c>
      <c r="F641" s="153" t="str">
        <f>IF('C10 Entry Sheet'!$BS656="N"," ","0")</f>
        <v xml:space="preserve"> </v>
      </c>
      <c r="G641" s="156" t="str">
        <f ca="1">IF('C10 Entry Sheet'!$BS656="N"," ",CELL("contents",'C10 Entry Sheet'!$A656))</f>
        <v xml:space="preserve"> </v>
      </c>
      <c r="H641" s="157" t="str">
        <f ca="1">IF(($G641=" ")," ",VLOOKUP($G641,'C10 Entry Sheet'!$A$16:$K$1015,2,FALSE))</f>
        <v xml:space="preserve"> </v>
      </c>
      <c r="I641" s="157" t="str">
        <f ca="1">IF(($G641=" ")," ",VLOOKUP($G641,'C10 Entry Sheet'!$A$16:$K$1015,3,FALSE))</f>
        <v xml:space="preserve"> </v>
      </c>
      <c r="J641" s="153" t="str">
        <f ca="1">IF('C10 Entry Sheet'!$BS656="N"," ",CELL("contents",'C10 Entry Sheet'!$A656))</f>
        <v xml:space="preserve"> </v>
      </c>
      <c r="K641" s="158" t="str">
        <f ca="1">IF(($G641=" ")," ",VLOOKUP($G641,'C10 Entry Sheet'!$A$16:$K$1015,8,FALSE))</f>
        <v xml:space="preserve"> </v>
      </c>
      <c r="L641" s="110" t="str">
        <f ca="1">IF(($G641=" ")," ",(VLOOKUP($G641,'C10 Entry Sheet'!$A$16:$K$1015,11,FALSE)*100))</f>
        <v xml:space="preserve"> </v>
      </c>
      <c r="M641" s="159" t="str">
        <f ca="1">IF(($G641=" ")," ",VLOOKUP($G641,'C10 Entry Sheet'!$A$16:$K$1015,6,FALSE))</f>
        <v xml:space="preserve"> </v>
      </c>
      <c r="N641" s="159" t="str">
        <f ca="1">IF(($G641=" ")," ",VLOOKUP($G641,'C10 Entry Sheet'!$A$16:$K$1015,5,FALSE))</f>
        <v xml:space="preserve"> </v>
      </c>
    </row>
    <row r="642" spans="1:14">
      <c r="A642" s="153" t="str">
        <f>IF('C10 Entry Sheet'!$BS657="N"," ","R")</f>
        <v xml:space="preserve"> </v>
      </c>
      <c r="B642" s="153" t="str">
        <f>IF('C10 Entry Sheet'!$BS657="N"," ","00000000")</f>
        <v xml:space="preserve"> </v>
      </c>
      <c r="C642" s="154" t="str">
        <f ca="1">IF('C10 Entry Sheet'!$BS657="N"," ",CELL("contents",'C10 Entry Sheet'!$AH$10))</f>
        <v xml:space="preserve"> </v>
      </c>
      <c r="D642" s="153" t="str">
        <f ca="1">IF('C10 Entry Sheet'!$BS657="N"," ","000"&amp;IF(LEN('C10 Entry Sheet'!$C$5)&lt;=6,"000",REPT("0",3-(LEN('C10 Entry Sheet'!$C$5)-6))&amp;LEFT(CELL("contents",'C10 Entry Sheet'!$C$5),LEN('C10 Entry Sheet'!$C$5)-6)))</f>
        <v xml:space="preserve"> </v>
      </c>
      <c r="E642" s="155" t="str">
        <f ca="1">IF('C10 Entry Sheet'!$BS657="N"," ",IF(LEN('C10 Entry Sheet'!$C$5)&lt;=6,CELL("contents",'C10 Entry Sheet'!$C$5),RIGHT(CELL("contents",'C10 Entry Sheet'!$C$5),6)))</f>
        <v xml:space="preserve"> </v>
      </c>
      <c r="F642" s="153" t="str">
        <f>IF('C10 Entry Sheet'!$BS657="N"," ","0")</f>
        <v xml:space="preserve"> </v>
      </c>
      <c r="G642" s="156" t="str">
        <f ca="1">IF('C10 Entry Sheet'!$BS657="N"," ",CELL("contents",'C10 Entry Sheet'!$A657))</f>
        <v xml:space="preserve"> </v>
      </c>
      <c r="H642" s="157" t="str">
        <f ca="1">IF(($G642=" ")," ",VLOOKUP($G642,'C10 Entry Sheet'!$A$16:$K$1015,2,FALSE))</f>
        <v xml:space="preserve"> </v>
      </c>
      <c r="I642" s="157" t="str">
        <f ca="1">IF(($G642=" ")," ",VLOOKUP($G642,'C10 Entry Sheet'!$A$16:$K$1015,3,FALSE))</f>
        <v xml:space="preserve"> </v>
      </c>
      <c r="J642" s="153" t="str">
        <f ca="1">IF('C10 Entry Sheet'!$BS657="N"," ",CELL("contents",'C10 Entry Sheet'!$A657))</f>
        <v xml:space="preserve"> </v>
      </c>
      <c r="K642" s="158" t="str">
        <f ca="1">IF(($G642=" ")," ",VLOOKUP($G642,'C10 Entry Sheet'!$A$16:$K$1015,8,FALSE))</f>
        <v xml:space="preserve"> </v>
      </c>
      <c r="L642" s="110" t="str">
        <f ca="1">IF(($G642=" ")," ",(VLOOKUP($G642,'C10 Entry Sheet'!$A$16:$K$1015,11,FALSE)*100))</f>
        <v xml:space="preserve"> </v>
      </c>
      <c r="M642" s="159" t="str">
        <f ca="1">IF(($G642=" ")," ",VLOOKUP($G642,'C10 Entry Sheet'!$A$16:$K$1015,6,FALSE))</f>
        <v xml:space="preserve"> </v>
      </c>
      <c r="N642" s="159" t="str">
        <f ca="1">IF(($G642=" ")," ",VLOOKUP($G642,'C10 Entry Sheet'!$A$16:$K$1015,5,FALSE))</f>
        <v xml:space="preserve"> </v>
      </c>
    </row>
    <row r="643" spans="1:14">
      <c r="A643" s="153" t="str">
        <f>IF('C10 Entry Sheet'!$BS658="N"," ","R")</f>
        <v xml:space="preserve"> </v>
      </c>
      <c r="B643" s="153" t="str">
        <f>IF('C10 Entry Sheet'!$BS658="N"," ","00000000")</f>
        <v xml:space="preserve"> </v>
      </c>
      <c r="C643" s="154" t="str">
        <f ca="1">IF('C10 Entry Sheet'!$BS658="N"," ",CELL("contents",'C10 Entry Sheet'!$AH$10))</f>
        <v xml:space="preserve"> </v>
      </c>
      <c r="D643" s="153" t="str">
        <f ca="1">IF('C10 Entry Sheet'!$BS658="N"," ","000"&amp;IF(LEN('C10 Entry Sheet'!$C$5)&lt;=6,"000",REPT("0",3-(LEN('C10 Entry Sheet'!$C$5)-6))&amp;LEFT(CELL("contents",'C10 Entry Sheet'!$C$5),LEN('C10 Entry Sheet'!$C$5)-6)))</f>
        <v xml:space="preserve"> </v>
      </c>
      <c r="E643" s="155" t="str">
        <f ca="1">IF('C10 Entry Sheet'!$BS658="N"," ",IF(LEN('C10 Entry Sheet'!$C$5)&lt;=6,CELL("contents",'C10 Entry Sheet'!$C$5),RIGHT(CELL("contents",'C10 Entry Sheet'!$C$5),6)))</f>
        <v xml:space="preserve"> </v>
      </c>
      <c r="F643" s="153" t="str">
        <f>IF('C10 Entry Sheet'!$BS658="N"," ","0")</f>
        <v xml:space="preserve"> </v>
      </c>
      <c r="G643" s="156" t="str">
        <f ca="1">IF('C10 Entry Sheet'!$BS658="N"," ",CELL("contents",'C10 Entry Sheet'!$A658))</f>
        <v xml:space="preserve"> </v>
      </c>
      <c r="H643" s="157" t="str">
        <f ca="1">IF(($G643=" ")," ",VLOOKUP($G643,'C10 Entry Sheet'!$A$16:$K$1015,2,FALSE))</f>
        <v xml:space="preserve"> </v>
      </c>
      <c r="I643" s="157" t="str">
        <f ca="1">IF(($G643=" ")," ",VLOOKUP($G643,'C10 Entry Sheet'!$A$16:$K$1015,3,FALSE))</f>
        <v xml:space="preserve"> </v>
      </c>
      <c r="J643" s="153" t="str">
        <f ca="1">IF('C10 Entry Sheet'!$BS658="N"," ",CELL("contents",'C10 Entry Sheet'!$A658))</f>
        <v xml:space="preserve"> </v>
      </c>
      <c r="K643" s="158" t="str">
        <f ca="1">IF(($G643=" ")," ",VLOOKUP($G643,'C10 Entry Sheet'!$A$16:$K$1015,8,FALSE))</f>
        <v xml:space="preserve"> </v>
      </c>
      <c r="L643" s="110" t="str">
        <f ca="1">IF(($G643=" ")," ",(VLOOKUP($G643,'C10 Entry Sheet'!$A$16:$K$1015,11,FALSE)*100))</f>
        <v xml:space="preserve"> </v>
      </c>
      <c r="M643" s="159" t="str">
        <f ca="1">IF(($G643=" ")," ",VLOOKUP($G643,'C10 Entry Sheet'!$A$16:$K$1015,6,FALSE))</f>
        <v xml:space="preserve"> </v>
      </c>
      <c r="N643" s="159" t="str">
        <f ca="1">IF(($G643=" ")," ",VLOOKUP($G643,'C10 Entry Sheet'!$A$16:$K$1015,5,FALSE))</f>
        <v xml:space="preserve"> </v>
      </c>
    </row>
    <row r="644" spans="1:14">
      <c r="A644" s="153" t="str">
        <f>IF('C10 Entry Sheet'!$BS659="N"," ","R")</f>
        <v xml:space="preserve"> </v>
      </c>
      <c r="B644" s="153" t="str">
        <f>IF('C10 Entry Sheet'!$BS659="N"," ","00000000")</f>
        <v xml:space="preserve"> </v>
      </c>
      <c r="C644" s="154" t="str">
        <f ca="1">IF('C10 Entry Sheet'!$BS659="N"," ",CELL("contents",'C10 Entry Sheet'!$AH$10))</f>
        <v xml:space="preserve"> </v>
      </c>
      <c r="D644" s="153" t="str">
        <f ca="1">IF('C10 Entry Sheet'!$BS659="N"," ","000"&amp;IF(LEN('C10 Entry Sheet'!$C$5)&lt;=6,"000",REPT("0",3-(LEN('C10 Entry Sheet'!$C$5)-6))&amp;LEFT(CELL("contents",'C10 Entry Sheet'!$C$5),LEN('C10 Entry Sheet'!$C$5)-6)))</f>
        <v xml:space="preserve"> </v>
      </c>
      <c r="E644" s="155" t="str">
        <f ca="1">IF('C10 Entry Sheet'!$BS659="N"," ",IF(LEN('C10 Entry Sheet'!$C$5)&lt;=6,CELL("contents",'C10 Entry Sheet'!$C$5),RIGHT(CELL("contents",'C10 Entry Sheet'!$C$5),6)))</f>
        <v xml:space="preserve"> </v>
      </c>
      <c r="F644" s="153" t="str">
        <f>IF('C10 Entry Sheet'!$BS659="N"," ","0")</f>
        <v xml:space="preserve"> </v>
      </c>
      <c r="G644" s="156" t="str">
        <f ca="1">IF('C10 Entry Sheet'!$BS659="N"," ",CELL("contents",'C10 Entry Sheet'!$A659))</f>
        <v xml:space="preserve"> </v>
      </c>
      <c r="H644" s="157" t="str">
        <f ca="1">IF(($G644=" ")," ",VLOOKUP($G644,'C10 Entry Sheet'!$A$16:$K$1015,2,FALSE))</f>
        <v xml:space="preserve"> </v>
      </c>
      <c r="I644" s="157" t="str">
        <f ca="1">IF(($G644=" ")," ",VLOOKUP($G644,'C10 Entry Sheet'!$A$16:$K$1015,3,FALSE))</f>
        <v xml:space="preserve"> </v>
      </c>
      <c r="J644" s="153" t="str">
        <f ca="1">IF('C10 Entry Sheet'!$BS659="N"," ",CELL("contents",'C10 Entry Sheet'!$A659))</f>
        <v xml:space="preserve"> </v>
      </c>
      <c r="K644" s="158" t="str">
        <f ca="1">IF(($G644=" ")," ",VLOOKUP($G644,'C10 Entry Sheet'!$A$16:$K$1015,8,FALSE))</f>
        <v xml:space="preserve"> </v>
      </c>
      <c r="L644" s="110" t="str">
        <f ca="1">IF(($G644=" ")," ",(VLOOKUP($G644,'C10 Entry Sheet'!$A$16:$K$1015,11,FALSE)*100))</f>
        <v xml:space="preserve"> </v>
      </c>
      <c r="M644" s="159" t="str">
        <f ca="1">IF(($G644=" ")," ",VLOOKUP($G644,'C10 Entry Sheet'!$A$16:$K$1015,6,FALSE))</f>
        <v xml:space="preserve"> </v>
      </c>
      <c r="N644" s="159" t="str">
        <f ca="1">IF(($G644=" ")," ",VLOOKUP($G644,'C10 Entry Sheet'!$A$16:$K$1015,5,FALSE))</f>
        <v xml:space="preserve"> </v>
      </c>
    </row>
    <row r="645" spans="1:14">
      <c r="A645" s="153" t="str">
        <f>IF('C10 Entry Sheet'!$BS660="N"," ","R")</f>
        <v xml:space="preserve"> </v>
      </c>
      <c r="B645" s="153" t="str">
        <f>IF('C10 Entry Sheet'!$BS660="N"," ","00000000")</f>
        <v xml:space="preserve"> </v>
      </c>
      <c r="C645" s="154" t="str">
        <f ca="1">IF('C10 Entry Sheet'!$BS660="N"," ",CELL("contents",'C10 Entry Sheet'!$AH$10))</f>
        <v xml:space="preserve"> </v>
      </c>
      <c r="D645" s="153" t="str">
        <f ca="1">IF('C10 Entry Sheet'!$BS660="N"," ","000"&amp;IF(LEN('C10 Entry Sheet'!$C$5)&lt;=6,"000",REPT("0",3-(LEN('C10 Entry Sheet'!$C$5)-6))&amp;LEFT(CELL("contents",'C10 Entry Sheet'!$C$5),LEN('C10 Entry Sheet'!$C$5)-6)))</f>
        <v xml:space="preserve"> </v>
      </c>
      <c r="E645" s="155" t="str">
        <f ca="1">IF('C10 Entry Sheet'!$BS660="N"," ",IF(LEN('C10 Entry Sheet'!$C$5)&lt;=6,CELL("contents",'C10 Entry Sheet'!$C$5),RIGHT(CELL("contents",'C10 Entry Sheet'!$C$5),6)))</f>
        <v xml:space="preserve"> </v>
      </c>
      <c r="F645" s="153" t="str">
        <f>IF('C10 Entry Sheet'!$BS660="N"," ","0")</f>
        <v xml:space="preserve"> </v>
      </c>
      <c r="G645" s="156" t="str">
        <f ca="1">IF('C10 Entry Sheet'!$BS660="N"," ",CELL("contents",'C10 Entry Sheet'!$A660))</f>
        <v xml:space="preserve"> </v>
      </c>
      <c r="H645" s="157" t="str">
        <f ca="1">IF(($G645=" ")," ",VLOOKUP($G645,'C10 Entry Sheet'!$A$16:$K$1015,2,FALSE))</f>
        <v xml:space="preserve"> </v>
      </c>
      <c r="I645" s="157" t="str">
        <f ca="1">IF(($G645=" ")," ",VLOOKUP($G645,'C10 Entry Sheet'!$A$16:$K$1015,3,FALSE))</f>
        <v xml:space="preserve"> </v>
      </c>
      <c r="J645" s="153" t="str">
        <f ca="1">IF('C10 Entry Sheet'!$BS660="N"," ",CELL("contents",'C10 Entry Sheet'!$A660))</f>
        <v xml:space="preserve"> </v>
      </c>
      <c r="K645" s="158" t="str">
        <f ca="1">IF(($G645=" ")," ",VLOOKUP($G645,'C10 Entry Sheet'!$A$16:$K$1015,8,FALSE))</f>
        <v xml:space="preserve"> </v>
      </c>
      <c r="L645" s="110" t="str">
        <f ca="1">IF(($G645=" ")," ",(VLOOKUP($G645,'C10 Entry Sheet'!$A$16:$K$1015,11,FALSE)*100))</f>
        <v xml:space="preserve"> </v>
      </c>
      <c r="M645" s="159" t="str">
        <f ca="1">IF(($G645=" ")," ",VLOOKUP($G645,'C10 Entry Sheet'!$A$16:$K$1015,6,FALSE))</f>
        <v xml:space="preserve"> </v>
      </c>
      <c r="N645" s="159" t="str">
        <f ca="1">IF(($G645=" ")," ",VLOOKUP($G645,'C10 Entry Sheet'!$A$16:$K$1015,5,FALSE))</f>
        <v xml:space="preserve"> </v>
      </c>
    </row>
    <row r="646" spans="1:14">
      <c r="A646" s="153" t="str">
        <f>IF('C10 Entry Sheet'!$BS661="N"," ","R")</f>
        <v xml:space="preserve"> </v>
      </c>
      <c r="B646" s="153" t="str">
        <f>IF('C10 Entry Sheet'!$BS661="N"," ","00000000")</f>
        <v xml:space="preserve"> </v>
      </c>
      <c r="C646" s="154" t="str">
        <f ca="1">IF('C10 Entry Sheet'!$BS661="N"," ",CELL("contents",'C10 Entry Sheet'!$AH$10))</f>
        <v xml:space="preserve"> </v>
      </c>
      <c r="D646" s="153" t="str">
        <f ca="1">IF('C10 Entry Sheet'!$BS661="N"," ","000"&amp;IF(LEN('C10 Entry Sheet'!$C$5)&lt;=6,"000",REPT("0",3-(LEN('C10 Entry Sheet'!$C$5)-6))&amp;LEFT(CELL("contents",'C10 Entry Sheet'!$C$5),LEN('C10 Entry Sheet'!$C$5)-6)))</f>
        <v xml:space="preserve"> </v>
      </c>
      <c r="E646" s="155" t="str">
        <f ca="1">IF('C10 Entry Sheet'!$BS661="N"," ",IF(LEN('C10 Entry Sheet'!$C$5)&lt;=6,CELL("contents",'C10 Entry Sheet'!$C$5),RIGHT(CELL("contents",'C10 Entry Sheet'!$C$5),6)))</f>
        <v xml:space="preserve"> </v>
      </c>
      <c r="F646" s="153" t="str">
        <f>IF('C10 Entry Sheet'!$BS661="N"," ","0")</f>
        <v xml:space="preserve"> </v>
      </c>
      <c r="G646" s="156" t="str">
        <f ca="1">IF('C10 Entry Sheet'!$BS661="N"," ",CELL("contents",'C10 Entry Sheet'!$A661))</f>
        <v xml:space="preserve"> </v>
      </c>
      <c r="H646" s="157" t="str">
        <f ca="1">IF(($G646=" ")," ",VLOOKUP($G646,'C10 Entry Sheet'!$A$16:$K$1015,2,FALSE))</f>
        <v xml:space="preserve"> </v>
      </c>
      <c r="I646" s="157" t="str">
        <f ca="1">IF(($G646=" ")," ",VLOOKUP($G646,'C10 Entry Sheet'!$A$16:$K$1015,3,FALSE))</f>
        <v xml:space="preserve"> </v>
      </c>
      <c r="J646" s="153" t="str">
        <f ca="1">IF('C10 Entry Sheet'!$BS661="N"," ",CELL("contents",'C10 Entry Sheet'!$A661))</f>
        <v xml:space="preserve"> </v>
      </c>
      <c r="K646" s="158" t="str">
        <f ca="1">IF(($G646=" ")," ",VLOOKUP($G646,'C10 Entry Sheet'!$A$16:$K$1015,8,FALSE))</f>
        <v xml:space="preserve"> </v>
      </c>
      <c r="L646" s="110" t="str">
        <f ca="1">IF(($G646=" ")," ",(VLOOKUP($G646,'C10 Entry Sheet'!$A$16:$K$1015,11,FALSE)*100))</f>
        <v xml:space="preserve"> </v>
      </c>
      <c r="M646" s="159" t="str">
        <f ca="1">IF(($G646=" ")," ",VLOOKUP($G646,'C10 Entry Sheet'!$A$16:$K$1015,6,FALSE))</f>
        <v xml:space="preserve"> </v>
      </c>
      <c r="N646" s="159" t="str">
        <f ca="1">IF(($G646=" ")," ",VLOOKUP($G646,'C10 Entry Sheet'!$A$16:$K$1015,5,FALSE))</f>
        <v xml:space="preserve"> </v>
      </c>
    </row>
    <row r="647" spans="1:14">
      <c r="A647" s="153" t="str">
        <f>IF('C10 Entry Sheet'!$BS662="N"," ","R")</f>
        <v xml:space="preserve"> </v>
      </c>
      <c r="B647" s="153" t="str">
        <f>IF('C10 Entry Sheet'!$BS662="N"," ","00000000")</f>
        <v xml:space="preserve"> </v>
      </c>
      <c r="C647" s="154" t="str">
        <f ca="1">IF('C10 Entry Sheet'!$BS662="N"," ",CELL("contents",'C10 Entry Sheet'!$AH$10))</f>
        <v xml:space="preserve"> </v>
      </c>
      <c r="D647" s="153" t="str">
        <f ca="1">IF('C10 Entry Sheet'!$BS662="N"," ","000"&amp;IF(LEN('C10 Entry Sheet'!$C$5)&lt;=6,"000",REPT("0",3-(LEN('C10 Entry Sheet'!$C$5)-6))&amp;LEFT(CELL("contents",'C10 Entry Sheet'!$C$5),LEN('C10 Entry Sheet'!$C$5)-6)))</f>
        <v xml:space="preserve"> </v>
      </c>
      <c r="E647" s="155" t="str">
        <f ca="1">IF('C10 Entry Sheet'!$BS662="N"," ",IF(LEN('C10 Entry Sheet'!$C$5)&lt;=6,CELL("contents",'C10 Entry Sheet'!$C$5),RIGHT(CELL("contents",'C10 Entry Sheet'!$C$5),6)))</f>
        <v xml:space="preserve"> </v>
      </c>
      <c r="F647" s="153" t="str">
        <f>IF('C10 Entry Sheet'!$BS662="N"," ","0")</f>
        <v xml:space="preserve"> </v>
      </c>
      <c r="G647" s="156" t="str">
        <f ca="1">IF('C10 Entry Sheet'!$BS662="N"," ",CELL("contents",'C10 Entry Sheet'!$A662))</f>
        <v xml:space="preserve"> </v>
      </c>
      <c r="H647" s="157" t="str">
        <f ca="1">IF(($G647=" ")," ",VLOOKUP($G647,'C10 Entry Sheet'!$A$16:$K$1015,2,FALSE))</f>
        <v xml:space="preserve"> </v>
      </c>
      <c r="I647" s="157" t="str">
        <f ca="1">IF(($G647=" ")," ",VLOOKUP($G647,'C10 Entry Sheet'!$A$16:$K$1015,3,FALSE))</f>
        <v xml:space="preserve"> </v>
      </c>
      <c r="J647" s="153" t="str">
        <f ca="1">IF('C10 Entry Sheet'!$BS662="N"," ",CELL("contents",'C10 Entry Sheet'!$A662))</f>
        <v xml:space="preserve"> </v>
      </c>
      <c r="K647" s="158" t="str">
        <f ca="1">IF(($G647=" ")," ",VLOOKUP($G647,'C10 Entry Sheet'!$A$16:$K$1015,8,FALSE))</f>
        <v xml:space="preserve"> </v>
      </c>
      <c r="L647" s="110" t="str">
        <f ca="1">IF(($G647=" ")," ",(VLOOKUP($G647,'C10 Entry Sheet'!$A$16:$K$1015,11,FALSE)*100))</f>
        <v xml:space="preserve"> </v>
      </c>
      <c r="M647" s="159" t="str">
        <f ca="1">IF(($G647=" ")," ",VLOOKUP($G647,'C10 Entry Sheet'!$A$16:$K$1015,6,FALSE))</f>
        <v xml:space="preserve"> </v>
      </c>
      <c r="N647" s="159" t="str">
        <f ca="1">IF(($G647=" ")," ",VLOOKUP($G647,'C10 Entry Sheet'!$A$16:$K$1015,5,FALSE))</f>
        <v xml:space="preserve"> </v>
      </c>
    </row>
    <row r="648" spans="1:14">
      <c r="A648" s="153" t="str">
        <f>IF('C10 Entry Sheet'!$BS663="N"," ","R")</f>
        <v xml:space="preserve"> </v>
      </c>
      <c r="B648" s="153" t="str">
        <f>IF('C10 Entry Sheet'!$BS663="N"," ","00000000")</f>
        <v xml:space="preserve"> </v>
      </c>
      <c r="C648" s="154" t="str">
        <f ca="1">IF('C10 Entry Sheet'!$BS663="N"," ",CELL("contents",'C10 Entry Sheet'!$AH$10))</f>
        <v xml:space="preserve"> </v>
      </c>
      <c r="D648" s="153" t="str">
        <f ca="1">IF('C10 Entry Sheet'!$BS663="N"," ","000"&amp;IF(LEN('C10 Entry Sheet'!$C$5)&lt;=6,"000",REPT("0",3-(LEN('C10 Entry Sheet'!$C$5)-6))&amp;LEFT(CELL("contents",'C10 Entry Sheet'!$C$5),LEN('C10 Entry Sheet'!$C$5)-6)))</f>
        <v xml:space="preserve"> </v>
      </c>
      <c r="E648" s="155" t="str">
        <f ca="1">IF('C10 Entry Sheet'!$BS663="N"," ",IF(LEN('C10 Entry Sheet'!$C$5)&lt;=6,CELL("contents",'C10 Entry Sheet'!$C$5),RIGHT(CELL("contents",'C10 Entry Sheet'!$C$5),6)))</f>
        <v xml:space="preserve"> </v>
      </c>
      <c r="F648" s="153" t="str">
        <f>IF('C10 Entry Sheet'!$BS663="N"," ","0")</f>
        <v xml:space="preserve"> </v>
      </c>
      <c r="G648" s="156" t="str">
        <f ca="1">IF('C10 Entry Sheet'!$BS663="N"," ",CELL("contents",'C10 Entry Sheet'!$A663))</f>
        <v xml:space="preserve"> </v>
      </c>
      <c r="H648" s="157" t="str">
        <f ca="1">IF(($G648=" ")," ",VLOOKUP($G648,'C10 Entry Sheet'!$A$16:$K$1015,2,FALSE))</f>
        <v xml:space="preserve"> </v>
      </c>
      <c r="I648" s="157" t="str">
        <f ca="1">IF(($G648=" ")," ",VLOOKUP($G648,'C10 Entry Sheet'!$A$16:$K$1015,3,FALSE))</f>
        <v xml:space="preserve"> </v>
      </c>
      <c r="J648" s="153" t="str">
        <f ca="1">IF('C10 Entry Sheet'!$BS663="N"," ",CELL("contents",'C10 Entry Sheet'!$A663))</f>
        <v xml:space="preserve"> </v>
      </c>
      <c r="K648" s="158" t="str">
        <f ca="1">IF(($G648=" ")," ",VLOOKUP($G648,'C10 Entry Sheet'!$A$16:$K$1015,8,FALSE))</f>
        <v xml:space="preserve"> </v>
      </c>
      <c r="L648" s="110" t="str">
        <f ca="1">IF(($G648=" ")," ",(VLOOKUP($G648,'C10 Entry Sheet'!$A$16:$K$1015,11,FALSE)*100))</f>
        <v xml:space="preserve"> </v>
      </c>
      <c r="M648" s="159" t="str">
        <f ca="1">IF(($G648=" ")," ",VLOOKUP($G648,'C10 Entry Sheet'!$A$16:$K$1015,6,FALSE))</f>
        <v xml:space="preserve"> </v>
      </c>
      <c r="N648" s="159" t="str">
        <f ca="1">IF(($G648=" ")," ",VLOOKUP($G648,'C10 Entry Sheet'!$A$16:$K$1015,5,FALSE))</f>
        <v xml:space="preserve"> </v>
      </c>
    </row>
    <row r="649" spans="1:14">
      <c r="A649" s="153" t="str">
        <f>IF('C10 Entry Sheet'!$BS664="N"," ","R")</f>
        <v xml:space="preserve"> </v>
      </c>
      <c r="B649" s="153" t="str">
        <f>IF('C10 Entry Sheet'!$BS664="N"," ","00000000")</f>
        <v xml:space="preserve"> </v>
      </c>
      <c r="C649" s="154" t="str">
        <f ca="1">IF('C10 Entry Sheet'!$BS664="N"," ",CELL("contents",'C10 Entry Sheet'!$AH$10))</f>
        <v xml:space="preserve"> </v>
      </c>
      <c r="D649" s="153" t="str">
        <f ca="1">IF('C10 Entry Sheet'!$BS664="N"," ","000"&amp;IF(LEN('C10 Entry Sheet'!$C$5)&lt;=6,"000",REPT("0",3-(LEN('C10 Entry Sheet'!$C$5)-6))&amp;LEFT(CELL("contents",'C10 Entry Sheet'!$C$5),LEN('C10 Entry Sheet'!$C$5)-6)))</f>
        <v xml:space="preserve"> </v>
      </c>
      <c r="E649" s="155" t="str">
        <f ca="1">IF('C10 Entry Sheet'!$BS664="N"," ",IF(LEN('C10 Entry Sheet'!$C$5)&lt;=6,CELL("contents",'C10 Entry Sheet'!$C$5),RIGHT(CELL("contents",'C10 Entry Sheet'!$C$5),6)))</f>
        <v xml:space="preserve"> </v>
      </c>
      <c r="F649" s="153" t="str">
        <f>IF('C10 Entry Sheet'!$BS664="N"," ","0")</f>
        <v xml:space="preserve"> </v>
      </c>
      <c r="G649" s="156" t="str">
        <f ca="1">IF('C10 Entry Sheet'!$BS664="N"," ",CELL("contents",'C10 Entry Sheet'!$A664))</f>
        <v xml:space="preserve"> </v>
      </c>
      <c r="H649" s="157" t="str">
        <f ca="1">IF(($G649=" ")," ",VLOOKUP($G649,'C10 Entry Sheet'!$A$16:$K$1015,2,FALSE))</f>
        <v xml:space="preserve"> </v>
      </c>
      <c r="I649" s="157" t="str">
        <f ca="1">IF(($G649=" ")," ",VLOOKUP($G649,'C10 Entry Sheet'!$A$16:$K$1015,3,FALSE))</f>
        <v xml:space="preserve"> </v>
      </c>
      <c r="J649" s="153" t="str">
        <f ca="1">IF('C10 Entry Sheet'!$BS664="N"," ",CELL("contents",'C10 Entry Sheet'!$A664))</f>
        <v xml:space="preserve"> </v>
      </c>
      <c r="K649" s="158" t="str">
        <f ca="1">IF(($G649=" ")," ",VLOOKUP($G649,'C10 Entry Sheet'!$A$16:$K$1015,8,FALSE))</f>
        <v xml:space="preserve"> </v>
      </c>
      <c r="L649" s="110" t="str">
        <f ca="1">IF(($G649=" ")," ",(VLOOKUP($G649,'C10 Entry Sheet'!$A$16:$K$1015,11,FALSE)*100))</f>
        <v xml:space="preserve"> </v>
      </c>
      <c r="M649" s="159" t="str">
        <f ca="1">IF(($G649=" ")," ",VLOOKUP($G649,'C10 Entry Sheet'!$A$16:$K$1015,6,FALSE))</f>
        <v xml:space="preserve"> </v>
      </c>
      <c r="N649" s="159" t="str">
        <f ca="1">IF(($G649=" ")," ",VLOOKUP($G649,'C10 Entry Sheet'!$A$16:$K$1015,5,FALSE))</f>
        <v xml:space="preserve"> </v>
      </c>
    </row>
    <row r="650" spans="1:14">
      <c r="A650" s="153" t="str">
        <f>IF('C10 Entry Sheet'!$BS665="N"," ","R")</f>
        <v xml:space="preserve"> </v>
      </c>
      <c r="B650" s="153" t="str">
        <f>IF('C10 Entry Sheet'!$BS665="N"," ","00000000")</f>
        <v xml:space="preserve"> </v>
      </c>
      <c r="C650" s="154" t="str">
        <f ca="1">IF('C10 Entry Sheet'!$BS665="N"," ",CELL("contents",'C10 Entry Sheet'!$AH$10))</f>
        <v xml:space="preserve"> </v>
      </c>
      <c r="D650" s="153" t="str">
        <f ca="1">IF('C10 Entry Sheet'!$BS665="N"," ","000"&amp;IF(LEN('C10 Entry Sheet'!$C$5)&lt;=6,"000",REPT("0",3-(LEN('C10 Entry Sheet'!$C$5)-6))&amp;LEFT(CELL("contents",'C10 Entry Sheet'!$C$5),LEN('C10 Entry Sheet'!$C$5)-6)))</f>
        <v xml:space="preserve"> </v>
      </c>
      <c r="E650" s="155" t="str">
        <f ca="1">IF('C10 Entry Sheet'!$BS665="N"," ",IF(LEN('C10 Entry Sheet'!$C$5)&lt;=6,CELL("contents",'C10 Entry Sheet'!$C$5),RIGHT(CELL("contents",'C10 Entry Sheet'!$C$5),6)))</f>
        <v xml:space="preserve"> </v>
      </c>
      <c r="F650" s="153" t="str">
        <f>IF('C10 Entry Sheet'!$BS665="N"," ","0")</f>
        <v xml:space="preserve"> </v>
      </c>
      <c r="G650" s="156" t="str">
        <f ca="1">IF('C10 Entry Sheet'!$BS665="N"," ",CELL("contents",'C10 Entry Sheet'!$A665))</f>
        <v xml:space="preserve"> </v>
      </c>
      <c r="H650" s="157" t="str">
        <f ca="1">IF(($G650=" ")," ",VLOOKUP($G650,'C10 Entry Sheet'!$A$16:$K$1015,2,FALSE))</f>
        <v xml:space="preserve"> </v>
      </c>
      <c r="I650" s="157" t="str">
        <f ca="1">IF(($G650=" ")," ",VLOOKUP($G650,'C10 Entry Sheet'!$A$16:$K$1015,3,FALSE))</f>
        <v xml:space="preserve"> </v>
      </c>
      <c r="J650" s="153" t="str">
        <f ca="1">IF('C10 Entry Sheet'!$BS665="N"," ",CELL("contents",'C10 Entry Sheet'!$A665))</f>
        <v xml:space="preserve"> </v>
      </c>
      <c r="K650" s="158" t="str">
        <f ca="1">IF(($G650=" ")," ",VLOOKUP($G650,'C10 Entry Sheet'!$A$16:$K$1015,8,FALSE))</f>
        <v xml:space="preserve"> </v>
      </c>
      <c r="L650" s="110" t="str">
        <f ca="1">IF(($G650=" ")," ",(VLOOKUP($G650,'C10 Entry Sheet'!$A$16:$K$1015,11,FALSE)*100))</f>
        <v xml:space="preserve"> </v>
      </c>
      <c r="M650" s="159" t="str">
        <f ca="1">IF(($G650=" ")," ",VLOOKUP($G650,'C10 Entry Sheet'!$A$16:$K$1015,6,FALSE))</f>
        <v xml:space="preserve"> </v>
      </c>
      <c r="N650" s="159" t="str">
        <f ca="1">IF(($G650=" ")," ",VLOOKUP($G650,'C10 Entry Sheet'!$A$16:$K$1015,5,FALSE))</f>
        <v xml:space="preserve"> </v>
      </c>
    </row>
    <row r="651" spans="1:14">
      <c r="A651" s="153" t="str">
        <f>IF('C10 Entry Sheet'!$BS666="N"," ","R")</f>
        <v xml:space="preserve"> </v>
      </c>
      <c r="B651" s="153" t="str">
        <f>IF('C10 Entry Sheet'!$BS666="N"," ","00000000")</f>
        <v xml:space="preserve"> </v>
      </c>
      <c r="C651" s="154" t="str">
        <f ca="1">IF('C10 Entry Sheet'!$BS666="N"," ",CELL("contents",'C10 Entry Sheet'!$AH$10))</f>
        <v xml:space="preserve"> </v>
      </c>
      <c r="D651" s="153" t="str">
        <f ca="1">IF('C10 Entry Sheet'!$BS666="N"," ","000"&amp;IF(LEN('C10 Entry Sheet'!$C$5)&lt;=6,"000",REPT("0",3-(LEN('C10 Entry Sheet'!$C$5)-6))&amp;LEFT(CELL("contents",'C10 Entry Sheet'!$C$5),LEN('C10 Entry Sheet'!$C$5)-6)))</f>
        <v xml:space="preserve"> </v>
      </c>
      <c r="E651" s="155" t="str">
        <f ca="1">IF('C10 Entry Sheet'!$BS666="N"," ",IF(LEN('C10 Entry Sheet'!$C$5)&lt;=6,CELL("contents",'C10 Entry Sheet'!$C$5),RIGHT(CELL("contents",'C10 Entry Sheet'!$C$5),6)))</f>
        <v xml:space="preserve"> </v>
      </c>
      <c r="F651" s="153" t="str">
        <f>IF('C10 Entry Sheet'!$BS666="N"," ","0")</f>
        <v xml:space="preserve"> </v>
      </c>
      <c r="G651" s="156" t="str">
        <f ca="1">IF('C10 Entry Sheet'!$BS666="N"," ",CELL("contents",'C10 Entry Sheet'!$A666))</f>
        <v xml:space="preserve"> </v>
      </c>
      <c r="H651" s="157" t="str">
        <f ca="1">IF(($G651=" ")," ",VLOOKUP($G651,'C10 Entry Sheet'!$A$16:$K$1015,2,FALSE))</f>
        <v xml:space="preserve"> </v>
      </c>
      <c r="I651" s="157" t="str">
        <f ca="1">IF(($G651=" ")," ",VLOOKUP($G651,'C10 Entry Sheet'!$A$16:$K$1015,3,FALSE))</f>
        <v xml:space="preserve"> </v>
      </c>
      <c r="J651" s="153" t="str">
        <f ca="1">IF('C10 Entry Sheet'!$BS666="N"," ",CELL("contents",'C10 Entry Sheet'!$A666))</f>
        <v xml:space="preserve"> </v>
      </c>
      <c r="K651" s="158" t="str">
        <f ca="1">IF(($G651=" ")," ",VLOOKUP($G651,'C10 Entry Sheet'!$A$16:$K$1015,8,FALSE))</f>
        <v xml:space="preserve"> </v>
      </c>
      <c r="L651" s="110" t="str">
        <f ca="1">IF(($G651=" ")," ",(VLOOKUP($G651,'C10 Entry Sheet'!$A$16:$K$1015,11,FALSE)*100))</f>
        <v xml:space="preserve"> </v>
      </c>
      <c r="M651" s="159" t="str">
        <f ca="1">IF(($G651=" ")," ",VLOOKUP($G651,'C10 Entry Sheet'!$A$16:$K$1015,6,FALSE))</f>
        <v xml:space="preserve"> </v>
      </c>
      <c r="N651" s="159" t="str">
        <f ca="1">IF(($G651=" ")," ",VLOOKUP($G651,'C10 Entry Sheet'!$A$16:$K$1015,5,FALSE))</f>
        <v xml:space="preserve"> </v>
      </c>
    </row>
    <row r="652" spans="1:14">
      <c r="A652" s="153" t="str">
        <f>IF('C10 Entry Sheet'!$BS667="N"," ","R")</f>
        <v xml:space="preserve"> </v>
      </c>
      <c r="B652" s="153" t="str">
        <f>IF('C10 Entry Sheet'!$BS667="N"," ","00000000")</f>
        <v xml:space="preserve"> </v>
      </c>
      <c r="C652" s="154" t="str">
        <f ca="1">IF('C10 Entry Sheet'!$BS667="N"," ",CELL("contents",'C10 Entry Sheet'!$AH$10))</f>
        <v xml:space="preserve"> </v>
      </c>
      <c r="D652" s="153" t="str">
        <f ca="1">IF('C10 Entry Sheet'!$BS667="N"," ","000"&amp;IF(LEN('C10 Entry Sheet'!$C$5)&lt;=6,"000",REPT("0",3-(LEN('C10 Entry Sheet'!$C$5)-6))&amp;LEFT(CELL("contents",'C10 Entry Sheet'!$C$5),LEN('C10 Entry Sheet'!$C$5)-6)))</f>
        <v xml:space="preserve"> </v>
      </c>
      <c r="E652" s="155" t="str">
        <f ca="1">IF('C10 Entry Sheet'!$BS667="N"," ",IF(LEN('C10 Entry Sheet'!$C$5)&lt;=6,CELL("contents",'C10 Entry Sheet'!$C$5),RIGHT(CELL("contents",'C10 Entry Sheet'!$C$5),6)))</f>
        <v xml:space="preserve"> </v>
      </c>
      <c r="F652" s="153" t="str">
        <f>IF('C10 Entry Sheet'!$BS667="N"," ","0")</f>
        <v xml:space="preserve"> </v>
      </c>
      <c r="G652" s="156" t="str">
        <f ca="1">IF('C10 Entry Sheet'!$BS667="N"," ",CELL("contents",'C10 Entry Sheet'!$A667))</f>
        <v xml:space="preserve"> </v>
      </c>
      <c r="H652" s="157" t="str">
        <f ca="1">IF(($G652=" ")," ",VLOOKUP($G652,'C10 Entry Sheet'!$A$16:$K$1015,2,FALSE))</f>
        <v xml:space="preserve"> </v>
      </c>
      <c r="I652" s="157" t="str">
        <f ca="1">IF(($G652=" ")," ",VLOOKUP($G652,'C10 Entry Sheet'!$A$16:$K$1015,3,FALSE))</f>
        <v xml:space="preserve"> </v>
      </c>
      <c r="J652" s="153" t="str">
        <f ca="1">IF('C10 Entry Sheet'!$BS667="N"," ",CELL("contents",'C10 Entry Sheet'!$A667))</f>
        <v xml:space="preserve"> </v>
      </c>
      <c r="K652" s="158" t="str">
        <f ca="1">IF(($G652=" ")," ",VLOOKUP($G652,'C10 Entry Sheet'!$A$16:$K$1015,8,FALSE))</f>
        <v xml:space="preserve"> </v>
      </c>
      <c r="L652" s="110" t="str">
        <f ca="1">IF(($G652=" ")," ",(VLOOKUP($G652,'C10 Entry Sheet'!$A$16:$K$1015,11,FALSE)*100))</f>
        <v xml:space="preserve"> </v>
      </c>
      <c r="M652" s="159" t="str">
        <f ca="1">IF(($G652=" ")," ",VLOOKUP($G652,'C10 Entry Sheet'!$A$16:$K$1015,6,FALSE))</f>
        <v xml:space="preserve"> </v>
      </c>
      <c r="N652" s="159" t="str">
        <f ca="1">IF(($G652=" ")," ",VLOOKUP($G652,'C10 Entry Sheet'!$A$16:$K$1015,5,FALSE))</f>
        <v xml:space="preserve"> </v>
      </c>
    </row>
    <row r="653" spans="1:14">
      <c r="A653" s="153" t="str">
        <f>IF('C10 Entry Sheet'!$BS668="N"," ","R")</f>
        <v xml:space="preserve"> </v>
      </c>
      <c r="B653" s="153" t="str">
        <f>IF('C10 Entry Sheet'!$BS668="N"," ","00000000")</f>
        <v xml:space="preserve"> </v>
      </c>
      <c r="C653" s="154" t="str">
        <f ca="1">IF('C10 Entry Sheet'!$BS668="N"," ",CELL("contents",'C10 Entry Sheet'!$AH$10))</f>
        <v xml:space="preserve"> </v>
      </c>
      <c r="D653" s="153" t="str">
        <f ca="1">IF('C10 Entry Sheet'!$BS668="N"," ","000"&amp;IF(LEN('C10 Entry Sheet'!$C$5)&lt;=6,"000",REPT("0",3-(LEN('C10 Entry Sheet'!$C$5)-6))&amp;LEFT(CELL("contents",'C10 Entry Sheet'!$C$5),LEN('C10 Entry Sheet'!$C$5)-6)))</f>
        <v xml:space="preserve"> </v>
      </c>
      <c r="E653" s="155" t="str">
        <f ca="1">IF('C10 Entry Sheet'!$BS668="N"," ",IF(LEN('C10 Entry Sheet'!$C$5)&lt;=6,CELL("contents",'C10 Entry Sheet'!$C$5),RIGHT(CELL("contents",'C10 Entry Sheet'!$C$5),6)))</f>
        <v xml:space="preserve"> </v>
      </c>
      <c r="F653" s="153" t="str">
        <f>IF('C10 Entry Sheet'!$BS668="N"," ","0")</f>
        <v xml:space="preserve"> </v>
      </c>
      <c r="G653" s="156" t="str">
        <f ca="1">IF('C10 Entry Sheet'!$BS668="N"," ",CELL("contents",'C10 Entry Sheet'!$A668))</f>
        <v xml:space="preserve"> </v>
      </c>
      <c r="H653" s="157" t="str">
        <f ca="1">IF(($G653=" ")," ",VLOOKUP($G653,'C10 Entry Sheet'!$A$16:$K$1015,2,FALSE))</f>
        <v xml:space="preserve"> </v>
      </c>
      <c r="I653" s="157" t="str">
        <f ca="1">IF(($G653=" ")," ",VLOOKUP($G653,'C10 Entry Sheet'!$A$16:$K$1015,3,FALSE))</f>
        <v xml:space="preserve"> </v>
      </c>
      <c r="J653" s="153" t="str">
        <f ca="1">IF('C10 Entry Sheet'!$BS668="N"," ",CELL("contents",'C10 Entry Sheet'!$A668))</f>
        <v xml:space="preserve"> </v>
      </c>
      <c r="K653" s="158" t="str">
        <f ca="1">IF(($G653=" ")," ",VLOOKUP($G653,'C10 Entry Sheet'!$A$16:$K$1015,8,FALSE))</f>
        <v xml:space="preserve"> </v>
      </c>
      <c r="L653" s="110" t="str">
        <f ca="1">IF(($G653=" ")," ",(VLOOKUP($G653,'C10 Entry Sheet'!$A$16:$K$1015,11,FALSE)*100))</f>
        <v xml:space="preserve"> </v>
      </c>
      <c r="M653" s="159" t="str">
        <f ca="1">IF(($G653=" ")," ",VLOOKUP($G653,'C10 Entry Sheet'!$A$16:$K$1015,6,FALSE))</f>
        <v xml:space="preserve"> </v>
      </c>
      <c r="N653" s="159" t="str">
        <f ca="1">IF(($G653=" ")," ",VLOOKUP($G653,'C10 Entry Sheet'!$A$16:$K$1015,5,FALSE))</f>
        <v xml:space="preserve"> </v>
      </c>
    </row>
    <row r="654" spans="1:14">
      <c r="A654" s="153" t="str">
        <f>IF('C10 Entry Sheet'!$BS669="N"," ","R")</f>
        <v xml:space="preserve"> </v>
      </c>
      <c r="B654" s="153" t="str">
        <f>IF('C10 Entry Sheet'!$BS669="N"," ","00000000")</f>
        <v xml:space="preserve"> </v>
      </c>
      <c r="C654" s="154" t="str">
        <f ca="1">IF('C10 Entry Sheet'!$BS669="N"," ",CELL("contents",'C10 Entry Sheet'!$AH$10))</f>
        <v xml:space="preserve"> </v>
      </c>
      <c r="D654" s="153" t="str">
        <f ca="1">IF('C10 Entry Sheet'!$BS669="N"," ","000"&amp;IF(LEN('C10 Entry Sheet'!$C$5)&lt;=6,"000",REPT("0",3-(LEN('C10 Entry Sheet'!$C$5)-6))&amp;LEFT(CELL("contents",'C10 Entry Sheet'!$C$5),LEN('C10 Entry Sheet'!$C$5)-6)))</f>
        <v xml:space="preserve"> </v>
      </c>
      <c r="E654" s="155" t="str">
        <f ca="1">IF('C10 Entry Sheet'!$BS669="N"," ",IF(LEN('C10 Entry Sheet'!$C$5)&lt;=6,CELL("contents",'C10 Entry Sheet'!$C$5),RIGHT(CELL("contents",'C10 Entry Sheet'!$C$5),6)))</f>
        <v xml:space="preserve"> </v>
      </c>
      <c r="F654" s="153" t="str">
        <f>IF('C10 Entry Sheet'!$BS669="N"," ","0")</f>
        <v xml:space="preserve"> </v>
      </c>
      <c r="G654" s="156" t="str">
        <f ca="1">IF('C10 Entry Sheet'!$BS669="N"," ",CELL("contents",'C10 Entry Sheet'!$A669))</f>
        <v xml:space="preserve"> </v>
      </c>
      <c r="H654" s="157" t="str">
        <f ca="1">IF(($G654=" ")," ",VLOOKUP($G654,'C10 Entry Sheet'!$A$16:$K$1015,2,FALSE))</f>
        <v xml:space="preserve"> </v>
      </c>
      <c r="I654" s="157" t="str">
        <f ca="1">IF(($G654=" ")," ",VLOOKUP($G654,'C10 Entry Sheet'!$A$16:$K$1015,3,FALSE))</f>
        <v xml:space="preserve"> </v>
      </c>
      <c r="J654" s="153" t="str">
        <f ca="1">IF('C10 Entry Sheet'!$BS669="N"," ",CELL("contents",'C10 Entry Sheet'!$A669))</f>
        <v xml:space="preserve"> </v>
      </c>
      <c r="K654" s="158" t="str">
        <f ca="1">IF(($G654=" ")," ",VLOOKUP($G654,'C10 Entry Sheet'!$A$16:$K$1015,8,FALSE))</f>
        <v xml:space="preserve"> </v>
      </c>
      <c r="L654" s="110" t="str">
        <f ca="1">IF(($G654=" ")," ",(VLOOKUP($G654,'C10 Entry Sheet'!$A$16:$K$1015,11,FALSE)*100))</f>
        <v xml:space="preserve"> </v>
      </c>
      <c r="M654" s="159" t="str">
        <f ca="1">IF(($G654=" ")," ",VLOOKUP($G654,'C10 Entry Sheet'!$A$16:$K$1015,6,FALSE))</f>
        <v xml:space="preserve"> </v>
      </c>
      <c r="N654" s="159" t="str">
        <f ca="1">IF(($G654=" ")," ",VLOOKUP($G654,'C10 Entry Sheet'!$A$16:$K$1015,5,FALSE))</f>
        <v xml:space="preserve"> </v>
      </c>
    </row>
    <row r="655" spans="1:14">
      <c r="A655" s="153" t="str">
        <f>IF('C10 Entry Sheet'!$BS670="N"," ","R")</f>
        <v xml:space="preserve"> </v>
      </c>
      <c r="B655" s="153" t="str">
        <f>IF('C10 Entry Sheet'!$BS670="N"," ","00000000")</f>
        <v xml:space="preserve"> </v>
      </c>
      <c r="C655" s="154" t="str">
        <f ca="1">IF('C10 Entry Sheet'!$BS670="N"," ",CELL("contents",'C10 Entry Sheet'!$AH$10))</f>
        <v xml:space="preserve"> </v>
      </c>
      <c r="D655" s="153" t="str">
        <f ca="1">IF('C10 Entry Sheet'!$BS670="N"," ","000"&amp;IF(LEN('C10 Entry Sheet'!$C$5)&lt;=6,"000",REPT("0",3-(LEN('C10 Entry Sheet'!$C$5)-6))&amp;LEFT(CELL("contents",'C10 Entry Sheet'!$C$5),LEN('C10 Entry Sheet'!$C$5)-6)))</f>
        <v xml:space="preserve"> </v>
      </c>
      <c r="E655" s="155" t="str">
        <f ca="1">IF('C10 Entry Sheet'!$BS670="N"," ",IF(LEN('C10 Entry Sheet'!$C$5)&lt;=6,CELL("contents",'C10 Entry Sheet'!$C$5),RIGHT(CELL("contents",'C10 Entry Sheet'!$C$5),6)))</f>
        <v xml:space="preserve"> </v>
      </c>
      <c r="F655" s="153" t="str">
        <f>IF('C10 Entry Sheet'!$BS670="N"," ","0")</f>
        <v xml:space="preserve"> </v>
      </c>
      <c r="G655" s="156" t="str">
        <f ca="1">IF('C10 Entry Sheet'!$BS670="N"," ",CELL("contents",'C10 Entry Sheet'!$A670))</f>
        <v xml:space="preserve"> </v>
      </c>
      <c r="H655" s="157" t="str">
        <f ca="1">IF(($G655=" ")," ",VLOOKUP($G655,'C10 Entry Sheet'!$A$16:$K$1015,2,FALSE))</f>
        <v xml:space="preserve"> </v>
      </c>
      <c r="I655" s="157" t="str">
        <f ca="1">IF(($G655=" ")," ",VLOOKUP($G655,'C10 Entry Sheet'!$A$16:$K$1015,3,FALSE))</f>
        <v xml:space="preserve"> </v>
      </c>
      <c r="J655" s="153" t="str">
        <f ca="1">IF('C10 Entry Sheet'!$BS670="N"," ",CELL("contents",'C10 Entry Sheet'!$A670))</f>
        <v xml:space="preserve"> </v>
      </c>
      <c r="K655" s="158" t="str">
        <f ca="1">IF(($G655=" ")," ",VLOOKUP($G655,'C10 Entry Sheet'!$A$16:$K$1015,8,FALSE))</f>
        <v xml:space="preserve"> </v>
      </c>
      <c r="L655" s="110" t="str">
        <f ca="1">IF(($G655=" ")," ",(VLOOKUP($G655,'C10 Entry Sheet'!$A$16:$K$1015,11,FALSE)*100))</f>
        <v xml:space="preserve"> </v>
      </c>
      <c r="M655" s="159" t="str">
        <f ca="1">IF(($G655=" ")," ",VLOOKUP($G655,'C10 Entry Sheet'!$A$16:$K$1015,6,FALSE))</f>
        <v xml:space="preserve"> </v>
      </c>
      <c r="N655" s="159" t="str">
        <f ca="1">IF(($G655=" ")," ",VLOOKUP($G655,'C10 Entry Sheet'!$A$16:$K$1015,5,FALSE))</f>
        <v xml:space="preserve"> </v>
      </c>
    </row>
    <row r="656" spans="1:14">
      <c r="A656" s="153" t="str">
        <f>IF('C10 Entry Sheet'!$BS671="N"," ","R")</f>
        <v xml:space="preserve"> </v>
      </c>
      <c r="B656" s="153" t="str">
        <f>IF('C10 Entry Sheet'!$BS671="N"," ","00000000")</f>
        <v xml:space="preserve"> </v>
      </c>
      <c r="C656" s="154" t="str">
        <f ca="1">IF('C10 Entry Sheet'!$BS671="N"," ",CELL("contents",'C10 Entry Sheet'!$AH$10))</f>
        <v xml:space="preserve"> </v>
      </c>
      <c r="D656" s="153" t="str">
        <f ca="1">IF('C10 Entry Sheet'!$BS671="N"," ","000"&amp;IF(LEN('C10 Entry Sheet'!$C$5)&lt;=6,"000",REPT("0",3-(LEN('C10 Entry Sheet'!$C$5)-6))&amp;LEFT(CELL("contents",'C10 Entry Sheet'!$C$5),LEN('C10 Entry Sheet'!$C$5)-6)))</f>
        <v xml:space="preserve"> </v>
      </c>
      <c r="E656" s="155" t="str">
        <f ca="1">IF('C10 Entry Sheet'!$BS671="N"," ",IF(LEN('C10 Entry Sheet'!$C$5)&lt;=6,CELL("contents",'C10 Entry Sheet'!$C$5),RIGHT(CELL("contents",'C10 Entry Sheet'!$C$5),6)))</f>
        <v xml:space="preserve"> </v>
      </c>
      <c r="F656" s="153" t="str">
        <f>IF('C10 Entry Sheet'!$BS671="N"," ","0")</f>
        <v xml:space="preserve"> </v>
      </c>
      <c r="G656" s="156" t="str">
        <f ca="1">IF('C10 Entry Sheet'!$BS671="N"," ",CELL("contents",'C10 Entry Sheet'!$A671))</f>
        <v xml:space="preserve"> </v>
      </c>
      <c r="H656" s="157" t="str">
        <f ca="1">IF(($G656=" ")," ",VLOOKUP($G656,'C10 Entry Sheet'!$A$16:$K$1015,2,FALSE))</f>
        <v xml:space="preserve"> </v>
      </c>
      <c r="I656" s="157" t="str">
        <f ca="1">IF(($G656=" ")," ",VLOOKUP($G656,'C10 Entry Sheet'!$A$16:$K$1015,3,FALSE))</f>
        <v xml:space="preserve"> </v>
      </c>
      <c r="J656" s="153" t="str">
        <f ca="1">IF('C10 Entry Sheet'!$BS671="N"," ",CELL("contents",'C10 Entry Sheet'!$A671))</f>
        <v xml:space="preserve"> </v>
      </c>
      <c r="K656" s="158" t="str">
        <f ca="1">IF(($G656=" ")," ",VLOOKUP($G656,'C10 Entry Sheet'!$A$16:$K$1015,8,FALSE))</f>
        <v xml:space="preserve"> </v>
      </c>
      <c r="L656" s="110" t="str">
        <f ca="1">IF(($G656=" ")," ",(VLOOKUP($G656,'C10 Entry Sheet'!$A$16:$K$1015,11,FALSE)*100))</f>
        <v xml:space="preserve"> </v>
      </c>
      <c r="M656" s="159" t="str">
        <f ca="1">IF(($G656=" ")," ",VLOOKUP($G656,'C10 Entry Sheet'!$A$16:$K$1015,6,FALSE))</f>
        <v xml:space="preserve"> </v>
      </c>
      <c r="N656" s="159" t="str">
        <f ca="1">IF(($G656=" ")," ",VLOOKUP($G656,'C10 Entry Sheet'!$A$16:$K$1015,5,FALSE))</f>
        <v xml:space="preserve"> </v>
      </c>
    </row>
    <row r="657" spans="1:14">
      <c r="A657" s="153" t="str">
        <f>IF('C10 Entry Sheet'!$BS672="N"," ","R")</f>
        <v xml:space="preserve"> </v>
      </c>
      <c r="B657" s="153" t="str">
        <f>IF('C10 Entry Sheet'!$BS672="N"," ","00000000")</f>
        <v xml:space="preserve"> </v>
      </c>
      <c r="C657" s="154" t="str">
        <f ca="1">IF('C10 Entry Sheet'!$BS672="N"," ",CELL("contents",'C10 Entry Sheet'!$AH$10))</f>
        <v xml:space="preserve"> </v>
      </c>
      <c r="D657" s="153" t="str">
        <f ca="1">IF('C10 Entry Sheet'!$BS672="N"," ","000"&amp;IF(LEN('C10 Entry Sheet'!$C$5)&lt;=6,"000",REPT("0",3-(LEN('C10 Entry Sheet'!$C$5)-6))&amp;LEFT(CELL("contents",'C10 Entry Sheet'!$C$5),LEN('C10 Entry Sheet'!$C$5)-6)))</f>
        <v xml:space="preserve"> </v>
      </c>
      <c r="E657" s="155" t="str">
        <f ca="1">IF('C10 Entry Sheet'!$BS672="N"," ",IF(LEN('C10 Entry Sheet'!$C$5)&lt;=6,CELL("contents",'C10 Entry Sheet'!$C$5),RIGHT(CELL("contents",'C10 Entry Sheet'!$C$5),6)))</f>
        <v xml:space="preserve"> </v>
      </c>
      <c r="F657" s="153" t="str">
        <f>IF('C10 Entry Sheet'!$BS672="N"," ","0")</f>
        <v xml:space="preserve"> </v>
      </c>
      <c r="G657" s="156" t="str">
        <f ca="1">IF('C10 Entry Sheet'!$BS672="N"," ",CELL("contents",'C10 Entry Sheet'!$A672))</f>
        <v xml:space="preserve"> </v>
      </c>
      <c r="H657" s="157" t="str">
        <f ca="1">IF(($G657=" ")," ",VLOOKUP($G657,'C10 Entry Sheet'!$A$16:$K$1015,2,FALSE))</f>
        <v xml:space="preserve"> </v>
      </c>
      <c r="I657" s="157" t="str">
        <f ca="1">IF(($G657=" ")," ",VLOOKUP($G657,'C10 Entry Sheet'!$A$16:$K$1015,3,FALSE))</f>
        <v xml:space="preserve"> </v>
      </c>
      <c r="J657" s="153" t="str">
        <f ca="1">IF('C10 Entry Sheet'!$BS672="N"," ",CELL("contents",'C10 Entry Sheet'!$A672))</f>
        <v xml:space="preserve"> </v>
      </c>
      <c r="K657" s="158" t="str">
        <f ca="1">IF(($G657=" ")," ",VLOOKUP($G657,'C10 Entry Sheet'!$A$16:$K$1015,8,FALSE))</f>
        <v xml:space="preserve"> </v>
      </c>
      <c r="L657" s="110" t="str">
        <f ca="1">IF(($G657=" ")," ",(VLOOKUP($G657,'C10 Entry Sheet'!$A$16:$K$1015,11,FALSE)*100))</f>
        <v xml:space="preserve"> </v>
      </c>
      <c r="M657" s="159" t="str">
        <f ca="1">IF(($G657=" ")," ",VLOOKUP($G657,'C10 Entry Sheet'!$A$16:$K$1015,6,FALSE))</f>
        <v xml:space="preserve"> </v>
      </c>
      <c r="N657" s="159" t="str">
        <f ca="1">IF(($G657=" ")," ",VLOOKUP($G657,'C10 Entry Sheet'!$A$16:$K$1015,5,FALSE))</f>
        <v xml:space="preserve"> </v>
      </c>
    </row>
    <row r="658" spans="1:14">
      <c r="A658" s="153" t="str">
        <f>IF('C10 Entry Sheet'!$BS673="N"," ","R")</f>
        <v xml:space="preserve"> </v>
      </c>
      <c r="B658" s="153" t="str">
        <f>IF('C10 Entry Sheet'!$BS673="N"," ","00000000")</f>
        <v xml:space="preserve"> </v>
      </c>
      <c r="C658" s="154" t="str">
        <f ca="1">IF('C10 Entry Sheet'!$BS673="N"," ",CELL("contents",'C10 Entry Sheet'!$AH$10))</f>
        <v xml:space="preserve"> </v>
      </c>
      <c r="D658" s="153" t="str">
        <f ca="1">IF('C10 Entry Sheet'!$BS673="N"," ","000"&amp;IF(LEN('C10 Entry Sheet'!$C$5)&lt;=6,"000",REPT("0",3-(LEN('C10 Entry Sheet'!$C$5)-6))&amp;LEFT(CELL("contents",'C10 Entry Sheet'!$C$5),LEN('C10 Entry Sheet'!$C$5)-6)))</f>
        <v xml:space="preserve"> </v>
      </c>
      <c r="E658" s="155" t="str">
        <f ca="1">IF('C10 Entry Sheet'!$BS673="N"," ",IF(LEN('C10 Entry Sheet'!$C$5)&lt;=6,CELL("contents",'C10 Entry Sheet'!$C$5),RIGHT(CELL("contents",'C10 Entry Sheet'!$C$5),6)))</f>
        <v xml:space="preserve"> </v>
      </c>
      <c r="F658" s="153" t="str">
        <f>IF('C10 Entry Sheet'!$BS673="N"," ","0")</f>
        <v xml:space="preserve"> </v>
      </c>
      <c r="G658" s="156" t="str">
        <f ca="1">IF('C10 Entry Sheet'!$BS673="N"," ",CELL("contents",'C10 Entry Sheet'!$A673))</f>
        <v xml:space="preserve"> </v>
      </c>
      <c r="H658" s="157" t="str">
        <f ca="1">IF(($G658=" ")," ",VLOOKUP($G658,'C10 Entry Sheet'!$A$16:$K$1015,2,FALSE))</f>
        <v xml:space="preserve"> </v>
      </c>
      <c r="I658" s="157" t="str">
        <f ca="1">IF(($G658=" ")," ",VLOOKUP($G658,'C10 Entry Sheet'!$A$16:$K$1015,3,FALSE))</f>
        <v xml:space="preserve"> </v>
      </c>
      <c r="J658" s="153" t="str">
        <f ca="1">IF('C10 Entry Sheet'!$BS673="N"," ",CELL("contents",'C10 Entry Sheet'!$A673))</f>
        <v xml:space="preserve"> </v>
      </c>
      <c r="K658" s="158" t="str">
        <f ca="1">IF(($G658=" ")," ",VLOOKUP($G658,'C10 Entry Sheet'!$A$16:$K$1015,8,FALSE))</f>
        <v xml:space="preserve"> </v>
      </c>
      <c r="L658" s="110" t="str">
        <f ca="1">IF(($G658=" ")," ",(VLOOKUP($G658,'C10 Entry Sheet'!$A$16:$K$1015,11,FALSE)*100))</f>
        <v xml:space="preserve"> </v>
      </c>
      <c r="M658" s="159" t="str">
        <f ca="1">IF(($G658=" ")," ",VLOOKUP($G658,'C10 Entry Sheet'!$A$16:$K$1015,6,FALSE))</f>
        <v xml:space="preserve"> </v>
      </c>
      <c r="N658" s="159" t="str">
        <f ca="1">IF(($G658=" ")," ",VLOOKUP($G658,'C10 Entry Sheet'!$A$16:$K$1015,5,FALSE))</f>
        <v xml:space="preserve"> </v>
      </c>
    </row>
    <row r="659" spans="1:14">
      <c r="A659" s="153" t="str">
        <f>IF('C10 Entry Sheet'!$BS674="N"," ","R")</f>
        <v xml:space="preserve"> </v>
      </c>
      <c r="B659" s="153" t="str">
        <f>IF('C10 Entry Sheet'!$BS674="N"," ","00000000")</f>
        <v xml:space="preserve"> </v>
      </c>
      <c r="C659" s="154" t="str">
        <f ca="1">IF('C10 Entry Sheet'!$BS674="N"," ",CELL("contents",'C10 Entry Sheet'!$AH$10))</f>
        <v xml:space="preserve"> </v>
      </c>
      <c r="D659" s="153" t="str">
        <f ca="1">IF('C10 Entry Sheet'!$BS674="N"," ","000"&amp;IF(LEN('C10 Entry Sheet'!$C$5)&lt;=6,"000",REPT("0",3-(LEN('C10 Entry Sheet'!$C$5)-6))&amp;LEFT(CELL("contents",'C10 Entry Sheet'!$C$5),LEN('C10 Entry Sheet'!$C$5)-6)))</f>
        <v xml:space="preserve"> </v>
      </c>
      <c r="E659" s="155" t="str">
        <f ca="1">IF('C10 Entry Sheet'!$BS674="N"," ",IF(LEN('C10 Entry Sheet'!$C$5)&lt;=6,CELL("contents",'C10 Entry Sheet'!$C$5),RIGHT(CELL("contents",'C10 Entry Sheet'!$C$5),6)))</f>
        <v xml:space="preserve"> </v>
      </c>
      <c r="F659" s="153" t="str">
        <f>IF('C10 Entry Sheet'!$BS674="N"," ","0")</f>
        <v xml:space="preserve"> </v>
      </c>
      <c r="G659" s="156" t="str">
        <f ca="1">IF('C10 Entry Sheet'!$BS674="N"," ",CELL("contents",'C10 Entry Sheet'!$A674))</f>
        <v xml:space="preserve"> </v>
      </c>
      <c r="H659" s="157" t="str">
        <f ca="1">IF(($G659=" ")," ",VLOOKUP($G659,'C10 Entry Sheet'!$A$16:$K$1015,2,FALSE))</f>
        <v xml:space="preserve"> </v>
      </c>
      <c r="I659" s="157" t="str">
        <f ca="1">IF(($G659=" ")," ",VLOOKUP($G659,'C10 Entry Sheet'!$A$16:$K$1015,3,FALSE))</f>
        <v xml:space="preserve"> </v>
      </c>
      <c r="J659" s="153" t="str">
        <f ca="1">IF('C10 Entry Sheet'!$BS674="N"," ",CELL("contents",'C10 Entry Sheet'!$A674))</f>
        <v xml:space="preserve"> </v>
      </c>
      <c r="K659" s="158" t="str">
        <f ca="1">IF(($G659=" ")," ",VLOOKUP($G659,'C10 Entry Sheet'!$A$16:$K$1015,8,FALSE))</f>
        <v xml:space="preserve"> </v>
      </c>
      <c r="L659" s="110" t="str">
        <f ca="1">IF(($G659=" ")," ",(VLOOKUP($G659,'C10 Entry Sheet'!$A$16:$K$1015,11,FALSE)*100))</f>
        <v xml:space="preserve"> </v>
      </c>
      <c r="M659" s="159" t="str">
        <f ca="1">IF(($G659=" ")," ",VLOOKUP($G659,'C10 Entry Sheet'!$A$16:$K$1015,6,FALSE))</f>
        <v xml:space="preserve"> </v>
      </c>
      <c r="N659" s="159" t="str">
        <f ca="1">IF(($G659=" ")," ",VLOOKUP($G659,'C10 Entry Sheet'!$A$16:$K$1015,5,FALSE))</f>
        <v xml:space="preserve"> </v>
      </c>
    </row>
    <row r="660" spans="1:14">
      <c r="A660" s="153" t="str">
        <f>IF('C10 Entry Sheet'!$BS675="N"," ","R")</f>
        <v xml:space="preserve"> </v>
      </c>
      <c r="B660" s="153" t="str">
        <f>IF('C10 Entry Sheet'!$BS675="N"," ","00000000")</f>
        <v xml:space="preserve"> </v>
      </c>
      <c r="C660" s="154" t="str">
        <f ca="1">IF('C10 Entry Sheet'!$BS675="N"," ",CELL("contents",'C10 Entry Sheet'!$AH$10))</f>
        <v xml:space="preserve"> </v>
      </c>
      <c r="D660" s="153" t="str">
        <f ca="1">IF('C10 Entry Sheet'!$BS675="N"," ","000"&amp;IF(LEN('C10 Entry Sheet'!$C$5)&lt;=6,"000",REPT("0",3-(LEN('C10 Entry Sheet'!$C$5)-6))&amp;LEFT(CELL("contents",'C10 Entry Sheet'!$C$5),LEN('C10 Entry Sheet'!$C$5)-6)))</f>
        <v xml:space="preserve"> </v>
      </c>
      <c r="E660" s="155" t="str">
        <f ca="1">IF('C10 Entry Sheet'!$BS675="N"," ",IF(LEN('C10 Entry Sheet'!$C$5)&lt;=6,CELL("contents",'C10 Entry Sheet'!$C$5),RIGHT(CELL("contents",'C10 Entry Sheet'!$C$5),6)))</f>
        <v xml:space="preserve"> </v>
      </c>
      <c r="F660" s="153" t="str">
        <f>IF('C10 Entry Sheet'!$BS675="N"," ","0")</f>
        <v xml:space="preserve"> </v>
      </c>
      <c r="G660" s="156" t="str">
        <f ca="1">IF('C10 Entry Sheet'!$BS675="N"," ",CELL("contents",'C10 Entry Sheet'!$A675))</f>
        <v xml:space="preserve"> </v>
      </c>
      <c r="H660" s="157" t="str">
        <f ca="1">IF(($G660=" ")," ",VLOOKUP($G660,'C10 Entry Sheet'!$A$16:$K$1015,2,FALSE))</f>
        <v xml:space="preserve"> </v>
      </c>
      <c r="I660" s="157" t="str">
        <f ca="1">IF(($G660=" ")," ",VLOOKUP($G660,'C10 Entry Sheet'!$A$16:$K$1015,3,FALSE))</f>
        <v xml:space="preserve"> </v>
      </c>
      <c r="J660" s="153" t="str">
        <f ca="1">IF('C10 Entry Sheet'!$BS675="N"," ",CELL("contents",'C10 Entry Sheet'!$A675))</f>
        <v xml:space="preserve"> </v>
      </c>
      <c r="K660" s="158" t="str">
        <f ca="1">IF(($G660=" ")," ",VLOOKUP($G660,'C10 Entry Sheet'!$A$16:$K$1015,8,FALSE))</f>
        <v xml:space="preserve"> </v>
      </c>
      <c r="L660" s="110" t="str">
        <f ca="1">IF(($G660=" ")," ",(VLOOKUP($G660,'C10 Entry Sheet'!$A$16:$K$1015,11,FALSE)*100))</f>
        <v xml:space="preserve"> </v>
      </c>
      <c r="M660" s="159" t="str">
        <f ca="1">IF(($G660=" ")," ",VLOOKUP($G660,'C10 Entry Sheet'!$A$16:$K$1015,6,FALSE))</f>
        <v xml:space="preserve"> </v>
      </c>
      <c r="N660" s="159" t="str">
        <f ca="1">IF(($G660=" ")," ",VLOOKUP($G660,'C10 Entry Sheet'!$A$16:$K$1015,5,FALSE))</f>
        <v xml:space="preserve"> </v>
      </c>
    </row>
    <row r="661" spans="1:14">
      <c r="A661" s="153" t="str">
        <f>IF('C10 Entry Sheet'!$BS676="N"," ","R")</f>
        <v xml:space="preserve"> </v>
      </c>
      <c r="B661" s="153" t="str">
        <f>IF('C10 Entry Sheet'!$BS676="N"," ","00000000")</f>
        <v xml:space="preserve"> </v>
      </c>
      <c r="C661" s="154" t="str">
        <f ca="1">IF('C10 Entry Sheet'!$BS676="N"," ",CELL("contents",'C10 Entry Sheet'!$AH$10))</f>
        <v xml:space="preserve"> </v>
      </c>
      <c r="D661" s="153" t="str">
        <f ca="1">IF('C10 Entry Sheet'!$BS676="N"," ","000"&amp;IF(LEN('C10 Entry Sheet'!$C$5)&lt;=6,"000",REPT("0",3-(LEN('C10 Entry Sheet'!$C$5)-6))&amp;LEFT(CELL("contents",'C10 Entry Sheet'!$C$5),LEN('C10 Entry Sheet'!$C$5)-6)))</f>
        <v xml:space="preserve"> </v>
      </c>
      <c r="E661" s="155" t="str">
        <f ca="1">IF('C10 Entry Sheet'!$BS676="N"," ",IF(LEN('C10 Entry Sheet'!$C$5)&lt;=6,CELL("contents",'C10 Entry Sheet'!$C$5),RIGHT(CELL("contents",'C10 Entry Sheet'!$C$5),6)))</f>
        <v xml:space="preserve"> </v>
      </c>
      <c r="F661" s="153" t="str">
        <f>IF('C10 Entry Sheet'!$BS676="N"," ","0")</f>
        <v xml:space="preserve"> </v>
      </c>
      <c r="G661" s="156" t="str">
        <f ca="1">IF('C10 Entry Sheet'!$BS676="N"," ",CELL("contents",'C10 Entry Sheet'!$A676))</f>
        <v xml:space="preserve"> </v>
      </c>
      <c r="H661" s="157" t="str">
        <f ca="1">IF(($G661=" ")," ",VLOOKUP($G661,'C10 Entry Sheet'!$A$16:$K$1015,2,FALSE))</f>
        <v xml:space="preserve"> </v>
      </c>
      <c r="I661" s="157" t="str">
        <f ca="1">IF(($G661=" ")," ",VLOOKUP($G661,'C10 Entry Sheet'!$A$16:$K$1015,3,FALSE))</f>
        <v xml:space="preserve"> </v>
      </c>
      <c r="J661" s="153" t="str">
        <f ca="1">IF('C10 Entry Sheet'!$BS676="N"," ",CELL("contents",'C10 Entry Sheet'!$A676))</f>
        <v xml:space="preserve"> </v>
      </c>
      <c r="K661" s="158" t="str">
        <f ca="1">IF(($G661=" ")," ",VLOOKUP($G661,'C10 Entry Sheet'!$A$16:$K$1015,8,FALSE))</f>
        <v xml:space="preserve"> </v>
      </c>
      <c r="L661" s="110" t="str">
        <f ca="1">IF(($G661=" ")," ",(VLOOKUP($G661,'C10 Entry Sheet'!$A$16:$K$1015,11,FALSE)*100))</f>
        <v xml:space="preserve"> </v>
      </c>
      <c r="M661" s="159" t="str">
        <f ca="1">IF(($G661=" ")," ",VLOOKUP($G661,'C10 Entry Sheet'!$A$16:$K$1015,6,FALSE))</f>
        <v xml:space="preserve"> </v>
      </c>
      <c r="N661" s="159" t="str">
        <f ca="1">IF(($G661=" ")," ",VLOOKUP($G661,'C10 Entry Sheet'!$A$16:$K$1015,5,FALSE))</f>
        <v xml:space="preserve"> </v>
      </c>
    </row>
    <row r="662" spans="1:14">
      <c r="A662" s="153" t="str">
        <f>IF('C10 Entry Sheet'!$BS677="N"," ","R")</f>
        <v xml:space="preserve"> </v>
      </c>
      <c r="B662" s="153" t="str">
        <f>IF('C10 Entry Sheet'!$BS677="N"," ","00000000")</f>
        <v xml:space="preserve"> </v>
      </c>
      <c r="C662" s="154" t="str">
        <f ca="1">IF('C10 Entry Sheet'!$BS677="N"," ",CELL("contents",'C10 Entry Sheet'!$AH$10))</f>
        <v xml:space="preserve"> </v>
      </c>
      <c r="D662" s="153" t="str">
        <f ca="1">IF('C10 Entry Sheet'!$BS677="N"," ","000"&amp;IF(LEN('C10 Entry Sheet'!$C$5)&lt;=6,"000",REPT("0",3-(LEN('C10 Entry Sheet'!$C$5)-6))&amp;LEFT(CELL("contents",'C10 Entry Sheet'!$C$5),LEN('C10 Entry Sheet'!$C$5)-6)))</f>
        <v xml:space="preserve"> </v>
      </c>
      <c r="E662" s="155" t="str">
        <f ca="1">IF('C10 Entry Sheet'!$BS677="N"," ",IF(LEN('C10 Entry Sheet'!$C$5)&lt;=6,CELL("contents",'C10 Entry Sheet'!$C$5),RIGHT(CELL("contents",'C10 Entry Sheet'!$C$5),6)))</f>
        <v xml:space="preserve"> </v>
      </c>
      <c r="F662" s="153" t="str">
        <f>IF('C10 Entry Sheet'!$BS677="N"," ","0")</f>
        <v xml:space="preserve"> </v>
      </c>
      <c r="G662" s="156" t="str">
        <f ca="1">IF('C10 Entry Sheet'!$BS677="N"," ",CELL("contents",'C10 Entry Sheet'!$A677))</f>
        <v xml:space="preserve"> </v>
      </c>
      <c r="H662" s="157" t="str">
        <f ca="1">IF(($G662=" ")," ",VLOOKUP($G662,'C10 Entry Sheet'!$A$16:$K$1015,2,FALSE))</f>
        <v xml:space="preserve"> </v>
      </c>
      <c r="I662" s="157" t="str">
        <f ca="1">IF(($G662=" ")," ",VLOOKUP($G662,'C10 Entry Sheet'!$A$16:$K$1015,3,FALSE))</f>
        <v xml:space="preserve"> </v>
      </c>
      <c r="J662" s="153" t="str">
        <f ca="1">IF('C10 Entry Sheet'!$BS677="N"," ",CELL("contents",'C10 Entry Sheet'!$A677))</f>
        <v xml:space="preserve"> </v>
      </c>
      <c r="K662" s="158" t="str">
        <f ca="1">IF(($G662=" ")," ",VLOOKUP($G662,'C10 Entry Sheet'!$A$16:$K$1015,8,FALSE))</f>
        <v xml:space="preserve"> </v>
      </c>
      <c r="L662" s="110" t="str">
        <f ca="1">IF(($G662=" ")," ",(VLOOKUP($G662,'C10 Entry Sheet'!$A$16:$K$1015,11,FALSE)*100))</f>
        <v xml:space="preserve"> </v>
      </c>
      <c r="M662" s="159" t="str">
        <f ca="1">IF(($G662=" ")," ",VLOOKUP($G662,'C10 Entry Sheet'!$A$16:$K$1015,6,FALSE))</f>
        <v xml:space="preserve"> </v>
      </c>
      <c r="N662" s="159" t="str">
        <f ca="1">IF(($G662=" ")," ",VLOOKUP($G662,'C10 Entry Sheet'!$A$16:$K$1015,5,FALSE))</f>
        <v xml:space="preserve"> </v>
      </c>
    </row>
    <row r="663" spans="1:14">
      <c r="A663" s="153" t="str">
        <f>IF('C10 Entry Sheet'!$BS678="N"," ","R")</f>
        <v xml:space="preserve"> </v>
      </c>
      <c r="B663" s="153" t="str">
        <f>IF('C10 Entry Sheet'!$BS678="N"," ","00000000")</f>
        <v xml:space="preserve"> </v>
      </c>
      <c r="C663" s="154" t="str">
        <f ca="1">IF('C10 Entry Sheet'!$BS678="N"," ",CELL("contents",'C10 Entry Sheet'!$AH$10))</f>
        <v xml:space="preserve"> </v>
      </c>
      <c r="D663" s="153" t="str">
        <f ca="1">IF('C10 Entry Sheet'!$BS678="N"," ","000"&amp;IF(LEN('C10 Entry Sheet'!$C$5)&lt;=6,"000",REPT("0",3-(LEN('C10 Entry Sheet'!$C$5)-6))&amp;LEFT(CELL("contents",'C10 Entry Sheet'!$C$5),LEN('C10 Entry Sheet'!$C$5)-6)))</f>
        <v xml:space="preserve"> </v>
      </c>
      <c r="E663" s="155" t="str">
        <f ca="1">IF('C10 Entry Sheet'!$BS678="N"," ",IF(LEN('C10 Entry Sheet'!$C$5)&lt;=6,CELL("contents",'C10 Entry Sheet'!$C$5),RIGHT(CELL("contents",'C10 Entry Sheet'!$C$5),6)))</f>
        <v xml:space="preserve"> </v>
      </c>
      <c r="F663" s="153" t="str">
        <f>IF('C10 Entry Sheet'!$BS678="N"," ","0")</f>
        <v xml:space="preserve"> </v>
      </c>
      <c r="G663" s="156" t="str">
        <f ca="1">IF('C10 Entry Sheet'!$BS678="N"," ",CELL("contents",'C10 Entry Sheet'!$A678))</f>
        <v xml:space="preserve"> </v>
      </c>
      <c r="H663" s="157" t="str">
        <f ca="1">IF(($G663=" ")," ",VLOOKUP($G663,'C10 Entry Sheet'!$A$16:$K$1015,2,FALSE))</f>
        <v xml:space="preserve"> </v>
      </c>
      <c r="I663" s="157" t="str">
        <f ca="1">IF(($G663=" ")," ",VLOOKUP($G663,'C10 Entry Sheet'!$A$16:$K$1015,3,FALSE))</f>
        <v xml:space="preserve"> </v>
      </c>
      <c r="J663" s="153" t="str">
        <f ca="1">IF('C10 Entry Sheet'!$BS678="N"," ",CELL("contents",'C10 Entry Sheet'!$A678))</f>
        <v xml:space="preserve"> </v>
      </c>
      <c r="K663" s="158" t="str">
        <f ca="1">IF(($G663=" ")," ",VLOOKUP($G663,'C10 Entry Sheet'!$A$16:$K$1015,8,FALSE))</f>
        <v xml:space="preserve"> </v>
      </c>
      <c r="L663" s="110" t="str">
        <f ca="1">IF(($G663=" ")," ",(VLOOKUP($G663,'C10 Entry Sheet'!$A$16:$K$1015,11,FALSE)*100))</f>
        <v xml:space="preserve"> </v>
      </c>
      <c r="M663" s="159" t="str">
        <f ca="1">IF(($G663=" ")," ",VLOOKUP($G663,'C10 Entry Sheet'!$A$16:$K$1015,6,FALSE))</f>
        <v xml:space="preserve"> </v>
      </c>
      <c r="N663" s="159" t="str">
        <f ca="1">IF(($G663=" ")," ",VLOOKUP($G663,'C10 Entry Sheet'!$A$16:$K$1015,5,FALSE))</f>
        <v xml:space="preserve"> </v>
      </c>
    </row>
    <row r="664" spans="1:14">
      <c r="A664" s="153" t="str">
        <f>IF('C10 Entry Sheet'!$BS679="N"," ","R")</f>
        <v xml:space="preserve"> </v>
      </c>
      <c r="B664" s="153" t="str">
        <f>IF('C10 Entry Sheet'!$BS679="N"," ","00000000")</f>
        <v xml:space="preserve"> </v>
      </c>
      <c r="C664" s="154" t="str">
        <f ca="1">IF('C10 Entry Sheet'!$BS679="N"," ",CELL("contents",'C10 Entry Sheet'!$AH$10))</f>
        <v xml:space="preserve"> </v>
      </c>
      <c r="D664" s="153" t="str">
        <f ca="1">IF('C10 Entry Sheet'!$BS679="N"," ","000"&amp;IF(LEN('C10 Entry Sheet'!$C$5)&lt;=6,"000",REPT("0",3-(LEN('C10 Entry Sheet'!$C$5)-6))&amp;LEFT(CELL("contents",'C10 Entry Sheet'!$C$5),LEN('C10 Entry Sheet'!$C$5)-6)))</f>
        <v xml:space="preserve"> </v>
      </c>
      <c r="E664" s="155" t="str">
        <f ca="1">IF('C10 Entry Sheet'!$BS679="N"," ",IF(LEN('C10 Entry Sheet'!$C$5)&lt;=6,CELL("contents",'C10 Entry Sheet'!$C$5),RIGHT(CELL("contents",'C10 Entry Sheet'!$C$5),6)))</f>
        <v xml:space="preserve"> </v>
      </c>
      <c r="F664" s="153" t="str">
        <f>IF('C10 Entry Sheet'!$BS679="N"," ","0")</f>
        <v xml:space="preserve"> </v>
      </c>
      <c r="G664" s="156" t="str">
        <f ca="1">IF('C10 Entry Sheet'!$BS679="N"," ",CELL("contents",'C10 Entry Sheet'!$A679))</f>
        <v xml:space="preserve"> </v>
      </c>
      <c r="H664" s="157" t="str">
        <f ca="1">IF(($G664=" ")," ",VLOOKUP($G664,'C10 Entry Sheet'!$A$16:$K$1015,2,FALSE))</f>
        <v xml:space="preserve"> </v>
      </c>
      <c r="I664" s="157" t="str">
        <f ca="1">IF(($G664=" ")," ",VLOOKUP($G664,'C10 Entry Sheet'!$A$16:$K$1015,3,FALSE))</f>
        <v xml:space="preserve"> </v>
      </c>
      <c r="J664" s="153" t="str">
        <f ca="1">IF('C10 Entry Sheet'!$BS679="N"," ",CELL("contents",'C10 Entry Sheet'!$A679))</f>
        <v xml:space="preserve"> </v>
      </c>
      <c r="K664" s="158" t="str">
        <f ca="1">IF(($G664=" ")," ",VLOOKUP($G664,'C10 Entry Sheet'!$A$16:$K$1015,8,FALSE))</f>
        <v xml:space="preserve"> </v>
      </c>
      <c r="L664" s="110" t="str">
        <f ca="1">IF(($G664=" ")," ",(VLOOKUP($G664,'C10 Entry Sheet'!$A$16:$K$1015,11,FALSE)*100))</f>
        <v xml:space="preserve"> </v>
      </c>
      <c r="M664" s="159" t="str">
        <f ca="1">IF(($G664=" ")," ",VLOOKUP($G664,'C10 Entry Sheet'!$A$16:$K$1015,6,FALSE))</f>
        <v xml:space="preserve"> </v>
      </c>
      <c r="N664" s="159" t="str">
        <f ca="1">IF(($G664=" ")," ",VLOOKUP($G664,'C10 Entry Sheet'!$A$16:$K$1015,5,FALSE))</f>
        <v xml:space="preserve"> </v>
      </c>
    </row>
    <row r="665" spans="1:14">
      <c r="A665" s="153" t="str">
        <f>IF('C10 Entry Sheet'!$BS680="N"," ","R")</f>
        <v xml:space="preserve"> </v>
      </c>
      <c r="B665" s="153" t="str">
        <f>IF('C10 Entry Sheet'!$BS680="N"," ","00000000")</f>
        <v xml:space="preserve"> </v>
      </c>
      <c r="C665" s="154" t="str">
        <f ca="1">IF('C10 Entry Sheet'!$BS680="N"," ",CELL("contents",'C10 Entry Sheet'!$AH$10))</f>
        <v xml:space="preserve"> </v>
      </c>
      <c r="D665" s="153" t="str">
        <f ca="1">IF('C10 Entry Sheet'!$BS680="N"," ","000"&amp;IF(LEN('C10 Entry Sheet'!$C$5)&lt;=6,"000",REPT("0",3-(LEN('C10 Entry Sheet'!$C$5)-6))&amp;LEFT(CELL("contents",'C10 Entry Sheet'!$C$5),LEN('C10 Entry Sheet'!$C$5)-6)))</f>
        <v xml:space="preserve"> </v>
      </c>
      <c r="E665" s="155" t="str">
        <f ca="1">IF('C10 Entry Sheet'!$BS680="N"," ",IF(LEN('C10 Entry Sheet'!$C$5)&lt;=6,CELL("contents",'C10 Entry Sheet'!$C$5),RIGHT(CELL("contents",'C10 Entry Sheet'!$C$5),6)))</f>
        <v xml:space="preserve"> </v>
      </c>
      <c r="F665" s="153" t="str">
        <f>IF('C10 Entry Sheet'!$BS680="N"," ","0")</f>
        <v xml:space="preserve"> </v>
      </c>
      <c r="G665" s="156" t="str">
        <f ca="1">IF('C10 Entry Sheet'!$BS680="N"," ",CELL("contents",'C10 Entry Sheet'!$A680))</f>
        <v xml:space="preserve"> </v>
      </c>
      <c r="H665" s="157" t="str">
        <f ca="1">IF(($G665=" ")," ",VLOOKUP($G665,'C10 Entry Sheet'!$A$16:$K$1015,2,FALSE))</f>
        <v xml:space="preserve"> </v>
      </c>
      <c r="I665" s="157" t="str">
        <f ca="1">IF(($G665=" ")," ",VLOOKUP($G665,'C10 Entry Sheet'!$A$16:$K$1015,3,FALSE))</f>
        <v xml:space="preserve"> </v>
      </c>
      <c r="J665" s="153" t="str">
        <f ca="1">IF('C10 Entry Sheet'!$BS680="N"," ",CELL("contents",'C10 Entry Sheet'!$A680))</f>
        <v xml:space="preserve"> </v>
      </c>
      <c r="K665" s="158" t="str">
        <f ca="1">IF(($G665=" ")," ",VLOOKUP($G665,'C10 Entry Sheet'!$A$16:$K$1015,8,FALSE))</f>
        <v xml:space="preserve"> </v>
      </c>
      <c r="L665" s="110" t="str">
        <f ca="1">IF(($G665=" ")," ",(VLOOKUP($G665,'C10 Entry Sheet'!$A$16:$K$1015,11,FALSE)*100))</f>
        <v xml:space="preserve"> </v>
      </c>
      <c r="M665" s="159" t="str">
        <f ca="1">IF(($G665=" ")," ",VLOOKUP($G665,'C10 Entry Sheet'!$A$16:$K$1015,6,FALSE))</f>
        <v xml:space="preserve"> </v>
      </c>
      <c r="N665" s="159" t="str">
        <f ca="1">IF(($G665=" ")," ",VLOOKUP($G665,'C10 Entry Sheet'!$A$16:$K$1015,5,FALSE))</f>
        <v xml:space="preserve"> </v>
      </c>
    </row>
    <row r="666" spans="1:14">
      <c r="A666" s="153" t="str">
        <f>IF('C10 Entry Sheet'!$BS681="N"," ","R")</f>
        <v xml:space="preserve"> </v>
      </c>
      <c r="B666" s="153" t="str">
        <f>IF('C10 Entry Sheet'!$BS681="N"," ","00000000")</f>
        <v xml:space="preserve"> </v>
      </c>
      <c r="C666" s="154" t="str">
        <f ca="1">IF('C10 Entry Sheet'!$BS681="N"," ",CELL("contents",'C10 Entry Sheet'!$AH$10))</f>
        <v xml:space="preserve"> </v>
      </c>
      <c r="D666" s="153" t="str">
        <f ca="1">IF('C10 Entry Sheet'!$BS681="N"," ","000"&amp;IF(LEN('C10 Entry Sheet'!$C$5)&lt;=6,"000",REPT("0",3-(LEN('C10 Entry Sheet'!$C$5)-6))&amp;LEFT(CELL("contents",'C10 Entry Sheet'!$C$5),LEN('C10 Entry Sheet'!$C$5)-6)))</f>
        <v xml:space="preserve"> </v>
      </c>
      <c r="E666" s="155" t="str">
        <f ca="1">IF('C10 Entry Sheet'!$BS681="N"," ",IF(LEN('C10 Entry Sheet'!$C$5)&lt;=6,CELL("contents",'C10 Entry Sheet'!$C$5),RIGHT(CELL("contents",'C10 Entry Sheet'!$C$5),6)))</f>
        <v xml:space="preserve"> </v>
      </c>
      <c r="F666" s="153" t="str">
        <f>IF('C10 Entry Sheet'!$BS681="N"," ","0")</f>
        <v xml:space="preserve"> </v>
      </c>
      <c r="G666" s="156" t="str">
        <f ca="1">IF('C10 Entry Sheet'!$BS681="N"," ",CELL("contents",'C10 Entry Sheet'!$A681))</f>
        <v xml:space="preserve"> </v>
      </c>
      <c r="H666" s="157" t="str">
        <f ca="1">IF(($G666=" ")," ",VLOOKUP($G666,'C10 Entry Sheet'!$A$16:$K$1015,2,FALSE))</f>
        <v xml:space="preserve"> </v>
      </c>
      <c r="I666" s="157" t="str">
        <f ca="1">IF(($G666=" ")," ",VLOOKUP($G666,'C10 Entry Sheet'!$A$16:$K$1015,3,FALSE))</f>
        <v xml:space="preserve"> </v>
      </c>
      <c r="J666" s="153" t="str">
        <f ca="1">IF('C10 Entry Sheet'!$BS681="N"," ",CELL("contents",'C10 Entry Sheet'!$A681))</f>
        <v xml:space="preserve"> </v>
      </c>
      <c r="K666" s="158" t="str">
        <f ca="1">IF(($G666=" ")," ",VLOOKUP($G666,'C10 Entry Sheet'!$A$16:$K$1015,8,FALSE))</f>
        <v xml:space="preserve"> </v>
      </c>
      <c r="L666" s="110" t="str">
        <f ca="1">IF(($G666=" ")," ",(VLOOKUP($G666,'C10 Entry Sheet'!$A$16:$K$1015,11,FALSE)*100))</f>
        <v xml:space="preserve"> </v>
      </c>
      <c r="M666" s="159" t="str">
        <f ca="1">IF(($G666=" ")," ",VLOOKUP($G666,'C10 Entry Sheet'!$A$16:$K$1015,6,FALSE))</f>
        <v xml:space="preserve"> </v>
      </c>
      <c r="N666" s="159" t="str">
        <f ca="1">IF(($G666=" ")," ",VLOOKUP($G666,'C10 Entry Sheet'!$A$16:$K$1015,5,FALSE))</f>
        <v xml:space="preserve"> </v>
      </c>
    </row>
    <row r="667" spans="1:14">
      <c r="A667" s="153" t="str">
        <f>IF('C10 Entry Sheet'!$BS682="N"," ","R")</f>
        <v xml:space="preserve"> </v>
      </c>
      <c r="B667" s="153" t="str">
        <f>IF('C10 Entry Sheet'!$BS682="N"," ","00000000")</f>
        <v xml:space="preserve"> </v>
      </c>
      <c r="C667" s="154" t="str">
        <f ca="1">IF('C10 Entry Sheet'!$BS682="N"," ",CELL("contents",'C10 Entry Sheet'!$AH$10))</f>
        <v xml:space="preserve"> </v>
      </c>
      <c r="D667" s="153" t="str">
        <f ca="1">IF('C10 Entry Sheet'!$BS682="N"," ","000"&amp;IF(LEN('C10 Entry Sheet'!$C$5)&lt;=6,"000",REPT("0",3-(LEN('C10 Entry Sheet'!$C$5)-6))&amp;LEFT(CELL("contents",'C10 Entry Sheet'!$C$5),LEN('C10 Entry Sheet'!$C$5)-6)))</f>
        <v xml:space="preserve"> </v>
      </c>
      <c r="E667" s="155" t="str">
        <f ca="1">IF('C10 Entry Sheet'!$BS682="N"," ",IF(LEN('C10 Entry Sheet'!$C$5)&lt;=6,CELL("contents",'C10 Entry Sheet'!$C$5),RIGHT(CELL("contents",'C10 Entry Sheet'!$C$5),6)))</f>
        <v xml:space="preserve"> </v>
      </c>
      <c r="F667" s="153" t="str">
        <f>IF('C10 Entry Sheet'!$BS682="N"," ","0")</f>
        <v xml:space="preserve"> </v>
      </c>
      <c r="G667" s="156" t="str">
        <f ca="1">IF('C10 Entry Sheet'!$BS682="N"," ",CELL("contents",'C10 Entry Sheet'!$A682))</f>
        <v xml:space="preserve"> </v>
      </c>
      <c r="H667" s="157" t="str">
        <f ca="1">IF(($G667=" ")," ",VLOOKUP($G667,'C10 Entry Sheet'!$A$16:$K$1015,2,FALSE))</f>
        <v xml:space="preserve"> </v>
      </c>
      <c r="I667" s="157" t="str">
        <f ca="1">IF(($G667=" ")," ",VLOOKUP($G667,'C10 Entry Sheet'!$A$16:$K$1015,3,FALSE))</f>
        <v xml:space="preserve"> </v>
      </c>
      <c r="J667" s="153" t="str">
        <f ca="1">IF('C10 Entry Sheet'!$BS682="N"," ",CELL("contents",'C10 Entry Sheet'!$A682))</f>
        <v xml:space="preserve"> </v>
      </c>
      <c r="K667" s="158" t="str">
        <f ca="1">IF(($G667=" ")," ",VLOOKUP($G667,'C10 Entry Sheet'!$A$16:$K$1015,8,FALSE))</f>
        <v xml:space="preserve"> </v>
      </c>
      <c r="L667" s="110" t="str">
        <f ca="1">IF(($G667=" ")," ",(VLOOKUP($G667,'C10 Entry Sheet'!$A$16:$K$1015,11,FALSE)*100))</f>
        <v xml:space="preserve"> </v>
      </c>
      <c r="M667" s="159" t="str">
        <f ca="1">IF(($G667=" ")," ",VLOOKUP($G667,'C10 Entry Sheet'!$A$16:$K$1015,6,FALSE))</f>
        <v xml:space="preserve"> </v>
      </c>
      <c r="N667" s="159" t="str">
        <f ca="1">IF(($G667=" ")," ",VLOOKUP($G667,'C10 Entry Sheet'!$A$16:$K$1015,5,FALSE))</f>
        <v xml:space="preserve"> </v>
      </c>
    </row>
    <row r="668" spans="1:14">
      <c r="A668" s="153" t="str">
        <f>IF('C10 Entry Sheet'!$BS683="N"," ","R")</f>
        <v xml:space="preserve"> </v>
      </c>
      <c r="B668" s="153" t="str">
        <f>IF('C10 Entry Sheet'!$BS683="N"," ","00000000")</f>
        <v xml:space="preserve"> </v>
      </c>
      <c r="C668" s="154" t="str">
        <f ca="1">IF('C10 Entry Sheet'!$BS683="N"," ",CELL("contents",'C10 Entry Sheet'!$AH$10))</f>
        <v xml:space="preserve"> </v>
      </c>
      <c r="D668" s="153" t="str">
        <f ca="1">IF('C10 Entry Sheet'!$BS683="N"," ","000"&amp;IF(LEN('C10 Entry Sheet'!$C$5)&lt;=6,"000",REPT("0",3-(LEN('C10 Entry Sheet'!$C$5)-6))&amp;LEFT(CELL("contents",'C10 Entry Sheet'!$C$5),LEN('C10 Entry Sheet'!$C$5)-6)))</f>
        <v xml:space="preserve"> </v>
      </c>
      <c r="E668" s="155" t="str">
        <f ca="1">IF('C10 Entry Sheet'!$BS683="N"," ",IF(LEN('C10 Entry Sheet'!$C$5)&lt;=6,CELL("contents",'C10 Entry Sheet'!$C$5),RIGHT(CELL("contents",'C10 Entry Sheet'!$C$5),6)))</f>
        <v xml:space="preserve"> </v>
      </c>
      <c r="F668" s="153" t="str">
        <f>IF('C10 Entry Sheet'!$BS683="N"," ","0")</f>
        <v xml:space="preserve"> </v>
      </c>
      <c r="G668" s="156" t="str">
        <f ca="1">IF('C10 Entry Sheet'!$BS683="N"," ",CELL("contents",'C10 Entry Sheet'!$A683))</f>
        <v xml:space="preserve"> </v>
      </c>
      <c r="H668" s="157" t="str">
        <f ca="1">IF(($G668=" ")," ",VLOOKUP($G668,'C10 Entry Sheet'!$A$16:$K$1015,2,FALSE))</f>
        <v xml:space="preserve"> </v>
      </c>
      <c r="I668" s="157" t="str">
        <f ca="1">IF(($G668=" ")," ",VLOOKUP($G668,'C10 Entry Sheet'!$A$16:$K$1015,3,FALSE))</f>
        <v xml:space="preserve"> </v>
      </c>
      <c r="J668" s="153" t="str">
        <f ca="1">IF('C10 Entry Sheet'!$BS683="N"," ",CELL("contents",'C10 Entry Sheet'!$A683))</f>
        <v xml:space="preserve"> </v>
      </c>
      <c r="K668" s="158" t="str">
        <f ca="1">IF(($G668=" ")," ",VLOOKUP($G668,'C10 Entry Sheet'!$A$16:$K$1015,8,FALSE))</f>
        <v xml:space="preserve"> </v>
      </c>
      <c r="L668" s="110" t="str">
        <f ca="1">IF(($G668=" ")," ",(VLOOKUP($G668,'C10 Entry Sheet'!$A$16:$K$1015,11,FALSE)*100))</f>
        <v xml:space="preserve"> </v>
      </c>
      <c r="M668" s="159" t="str">
        <f ca="1">IF(($G668=" ")," ",VLOOKUP($G668,'C10 Entry Sheet'!$A$16:$K$1015,6,FALSE))</f>
        <v xml:space="preserve"> </v>
      </c>
      <c r="N668" s="159" t="str">
        <f ca="1">IF(($G668=" ")," ",VLOOKUP($G668,'C10 Entry Sheet'!$A$16:$K$1015,5,FALSE))</f>
        <v xml:space="preserve"> </v>
      </c>
    </row>
    <row r="669" spans="1:14">
      <c r="A669" s="153" t="str">
        <f>IF('C10 Entry Sheet'!$BS684="N"," ","R")</f>
        <v xml:space="preserve"> </v>
      </c>
      <c r="B669" s="153" t="str">
        <f>IF('C10 Entry Sheet'!$BS684="N"," ","00000000")</f>
        <v xml:space="preserve"> </v>
      </c>
      <c r="C669" s="154" t="str">
        <f ca="1">IF('C10 Entry Sheet'!$BS684="N"," ",CELL("contents",'C10 Entry Sheet'!$AH$10))</f>
        <v xml:space="preserve"> </v>
      </c>
      <c r="D669" s="153" t="str">
        <f ca="1">IF('C10 Entry Sheet'!$BS684="N"," ","000"&amp;IF(LEN('C10 Entry Sheet'!$C$5)&lt;=6,"000",REPT("0",3-(LEN('C10 Entry Sheet'!$C$5)-6))&amp;LEFT(CELL("contents",'C10 Entry Sheet'!$C$5),LEN('C10 Entry Sheet'!$C$5)-6)))</f>
        <v xml:space="preserve"> </v>
      </c>
      <c r="E669" s="155" t="str">
        <f ca="1">IF('C10 Entry Sheet'!$BS684="N"," ",IF(LEN('C10 Entry Sheet'!$C$5)&lt;=6,CELL("contents",'C10 Entry Sheet'!$C$5),RIGHT(CELL("contents",'C10 Entry Sheet'!$C$5),6)))</f>
        <v xml:space="preserve"> </v>
      </c>
      <c r="F669" s="153" t="str">
        <f>IF('C10 Entry Sheet'!$BS684="N"," ","0")</f>
        <v xml:space="preserve"> </v>
      </c>
      <c r="G669" s="156" t="str">
        <f ca="1">IF('C10 Entry Sheet'!$BS684="N"," ",CELL("contents",'C10 Entry Sheet'!$A684))</f>
        <v xml:space="preserve"> </v>
      </c>
      <c r="H669" s="157" t="str">
        <f ca="1">IF(($G669=" ")," ",VLOOKUP($G669,'C10 Entry Sheet'!$A$16:$K$1015,2,FALSE))</f>
        <v xml:space="preserve"> </v>
      </c>
      <c r="I669" s="157" t="str">
        <f ca="1">IF(($G669=" ")," ",VLOOKUP($G669,'C10 Entry Sheet'!$A$16:$K$1015,3,FALSE))</f>
        <v xml:space="preserve"> </v>
      </c>
      <c r="J669" s="153" t="str">
        <f ca="1">IF('C10 Entry Sheet'!$BS684="N"," ",CELL("contents",'C10 Entry Sheet'!$A684))</f>
        <v xml:space="preserve"> </v>
      </c>
      <c r="K669" s="158" t="str">
        <f ca="1">IF(($G669=" ")," ",VLOOKUP($G669,'C10 Entry Sheet'!$A$16:$K$1015,8,FALSE))</f>
        <v xml:space="preserve"> </v>
      </c>
      <c r="L669" s="110" t="str">
        <f ca="1">IF(($G669=" ")," ",(VLOOKUP($G669,'C10 Entry Sheet'!$A$16:$K$1015,11,FALSE)*100))</f>
        <v xml:space="preserve"> </v>
      </c>
      <c r="M669" s="159" t="str">
        <f ca="1">IF(($G669=" ")," ",VLOOKUP($G669,'C10 Entry Sheet'!$A$16:$K$1015,6,FALSE))</f>
        <v xml:space="preserve"> </v>
      </c>
      <c r="N669" s="159" t="str">
        <f ca="1">IF(($G669=" ")," ",VLOOKUP($G669,'C10 Entry Sheet'!$A$16:$K$1015,5,FALSE))</f>
        <v xml:space="preserve"> </v>
      </c>
    </row>
    <row r="670" spans="1:14">
      <c r="A670" s="153" t="str">
        <f>IF('C10 Entry Sheet'!$BS685="N"," ","R")</f>
        <v xml:space="preserve"> </v>
      </c>
      <c r="B670" s="153" t="str">
        <f>IF('C10 Entry Sheet'!$BS685="N"," ","00000000")</f>
        <v xml:space="preserve"> </v>
      </c>
      <c r="C670" s="154" t="str">
        <f ca="1">IF('C10 Entry Sheet'!$BS685="N"," ",CELL("contents",'C10 Entry Sheet'!$AH$10))</f>
        <v xml:space="preserve"> </v>
      </c>
      <c r="D670" s="153" t="str">
        <f ca="1">IF('C10 Entry Sheet'!$BS685="N"," ","000"&amp;IF(LEN('C10 Entry Sheet'!$C$5)&lt;=6,"000",REPT("0",3-(LEN('C10 Entry Sheet'!$C$5)-6))&amp;LEFT(CELL("contents",'C10 Entry Sheet'!$C$5),LEN('C10 Entry Sheet'!$C$5)-6)))</f>
        <v xml:space="preserve"> </v>
      </c>
      <c r="E670" s="155" t="str">
        <f ca="1">IF('C10 Entry Sheet'!$BS685="N"," ",IF(LEN('C10 Entry Sheet'!$C$5)&lt;=6,CELL("contents",'C10 Entry Sheet'!$C$5),RIGHT(CELL("contents",'C10 Entry Sheet'!$C$5),6)))</f>
        <v xml:space="preserve"> </v>
      </c>
      <c r="F670" s="153" t="str">
        <f>IF('C10 Entry Sheet'!$BS685="N"," ","0")</f>
        <v xml:space="preserve"> </v>
      </c>
      <c r="G670" s="156" t="str">
        <f ca="1">IF('C10 Entry Sheet'!$BS685="N"," ",CELL("contents",'C10 Entry Sheet'!$A685))</f>
        <v xml:space="preserve"> </v>
      </c>
      <c r="H670" s="157" t="str">
        <f ca="1">IF(($G670=" ")," ",VLOOKUP($G670,'C10 Entry Sheet'!$A$16:$K$1015,2,FALSE))</f>
        <v xml:space="preserve"> </v>
      </c>
      <c r="I670" s="157" t="str">
        <f ca="1">IF(($G670=" ")," ",VLOOKUP($G670,'C10 Entry Sheet'!$A$16:$K$1015,3,FALSE))</f>
        <v xml:space="preserve"> </v>
      </c>
      <c r="J670" s="153" t="str">
        <f ca="1">IF('C10 Entry Sheet'!$BS685="N"," ",CELL("contents",'C10 Entry Sheet'!$A685))</f>
        <v xml:space="preserve"> </v>
      </c>
      <c r="K670" s="158" t="str">
        <f ca="1">IF(($G670=" ")," ",VLOOKUP($G670,'C10 Entry Sheet'!$A$16:$K$1015,8,FALSE))</f>
        <v xml:space="preserve"> </v>
      </c>
      <c r="L670" s="110" t="str">
        <f ca="1">IF(($G670=" ")," ",(VLOOKUP($G670,'C10 Entry Sheet'!$A$16:$K$1015,11,FALSE)*100))</f>
        <v xml:space="preserve"> </v>
      </c>
      <c r="M670" s="159" t="str">
        <f ca="1">IF(($G670=" ")," ",VLOOKUP($G670,'C10 Entry Sheet'!$A$16:$K$1015,6,FALSE))</f>
        <v xml:space="preserve"> </v>
      </c>
      <c r="N670" s="159" t="str">
        <f ca="1">IF(($G670=" ")," ",VLOOKUP($G670,'C10 Entry Sheet'!$A$16:$K$1015,5,FALSE))</f>
        <v xml:space="preserve"> </v>
      </c>
    </row>
    <row r="671" spans="1:14">
      <c r="A671" s="153" t="str">
        <f>IF('C10 Entry Sheet'!$BS686="N"," ","R")</f>
        <v xml:space="preserve"> </v>
      </c>
      <c r="B671" s="153" t="str">
        <f>IF('C10 Entry Sheet'!$BS686="N"," ","00000000")</f>
        <v xml:space="preserve"> </v>
      </c>
      <c r="C671" s="154" t="str">
        <f ca="1">IF('C10 Entry Sheet'!$BS686="N"," ",CELL("contents",'C10 Entry Sheet'!$AH$10))</f>
        <v xml:space="preserve"> </v>
      </c>
      <c r="D671" s="153" t="str">
        <f ca="1">IF('C10 Entry Sheet'!$BS686="N"," ","000"&amp;IF(LEN('C10 Entry Sheet'!$C$5)&lt;=6,"000",REPT("0",3-(LEN('C10 Entry Sheet'!$C$5)-6))&amp;LEFT(CELL("contents",'C10 Entry Sheet'!$C$5),LEN('C10 Entry Sheet'!$C$5)-6)))</f>
        <v xml:space="preserve"> </v>
      </c>
      <c r="E671" s="155" t="str">
        <f ca="1">IF('C10 Entry Sheet'!$BS686="N"," ",IF(LEN('C10 Entry Sheet'!$C$5)&lt;=6,CELL("contents",'C10 Entry Sheet'!$C$5),RIGHT(CELL("contents",'C10 Entry Sheet'!$C$5),6)))</f>
        <v xml:space="preserve"> </v>
      </c>
      <c r="F671" s="153" t="str">
        <f>IF('C10 Entry Sheet'!$BS686="N"," ","0")</f>
        <v xml:space="preserve"> </v>
      </c>
      <c r="G671" s="156" t="str">
        <f ca="1">IF('C10 Entry Sheet'!$BS686="N"," ",CELL("contents",'C10 Entry Sheet'!$A686))</f>
        <v xml:space="preserve"> </v>
      </c>
      <c r="H671" s="157" t="str">
        <f ca="1">IF(($G671=" ")," ",VLOOKUP($G671,'C10 Entry Sheet'!$A$16:$K$1015,2,FALSE))</f>
        <v xml:space="preserve"> </v>
      </c>
      <c r="I671" s="157" t="str">
        <f ca="1">IF(($G671=" ")," ",VLOOKUP($G671,'C10 Entry Sheet'!$A$16:$K$1015,3,FALSE))</f>
        <v xml:space="preserve"> </v>
      </c>
      <c r="J671" s="153" t="str">
        <f ca="1">IF('C10 Entry Sheet'!$BS686="N"," ",CELL("contents",'C10 Entry Sheet'!$A686))</f>
        <v xml:space="preserve"> </v>
      </c>
      <c r="K671" s="158" t="str">
        <f ca="1">IF(($G671=" ")," ",VLOOKUP($G671,'C10 Entry Sheet'!$A$16:$K$1015,8,FALSE))</f>
        <v xml:space="preserve"> </v>
      </c>
      <c r="L671" s="110" t="str">
        <f ca="1">IF(($G671=" ")," ",(VLOOKUP($G671,'C10 Entry Sheet'!$A$16:$K$1015,11,FALSE)*100))</f>
        <v xml:space="preserve"> </v>
      </c>
      <c r="M671" s="159" t="str">
        <f ca="1">IF(($G671=" ")," ",VLOOKUP($G671,'C10 Entry Sheet'!$A$16:$K$1015,6,FALSE))</f>
        <v xml:space="preserve"> </v>
      </c>
      <c r="N671" s="159" t="str">
        <f ca="1">IF(($G671=" ")," ",VLOOKUP($G671,'C10 Entry Sheet'!$A$16:$K$1015,5,FALSE))</f>
        <v xml:space="preserve"> </v>
      </c>
    </row>
    <row r="672" spans="1:14">
      <c r="A672" s="153" t="str">
        <f>IF('C10 Entry Sheet'!$BS687="N"," ","R")</f>
        <v xml:space="preserve"> </v>
      </c>
      <c r="B672" s="153" t="str">
        <f>IF('C10 Entry Sheet'!$BS687="N"," ","00000000")</f>
        <v xml:space="preserve"> </v>
      </c>
      <c r="C672" s="154" t="str">
        <f ca="1">IF('C10 Entry Sheet'!$BS687="N"," ",CELL("contents",'C10 Entry Sheet'!$AH$10))</f>
        <v xml:space="preserve"> </v>
      </c>
      <c r="D672" s="153" t="str">
        <f ca="1">IF('C10 Entry Sheet'!$BS687="N"," ","000"&amp;IF(LEN('C10 Entry Sheet'!$C$5)&lt;=6,"000",REPT("0",3-(LEN('C10 Entry Sheet'!$C$5)-6))&amp;LEFT(CELL("contents",'C10 Entry Sheet'!$C$5),LEN('C10 Entry Sheet'!$C$5)-6)))</f>
        <v xml:space="preserve"> </v>
      </c>
      <c r="E672" s="155" t="str">
        <f ca="1">IF('C10 Entry Sheet'!$BS687="N"," ",IF(LEN('C10 Entry Sheet'!$C$5)&lt;=6,CELL("contents",'C10 Entry Sheet'!$C$5),RIGHT(CELL("contents",'C10 Entry Sheet'!$C$5),6)))</f>
        <v xml:space="preserve"> </v>
      </c>
      <c r="F672" s="153" t="str">
        <f>IF('C10 Entry Sheet'!$BS687="N"," ","0")</f>
        <v xml:space="preserve"> </v>
      </c>
      <c r="G672" s="156" t="str">
        <f ca="1">IF('C10 Entry Sheet'!$BS687="N"," ",CELL("contents",'C10 Entry Sheet'!$A687))</f>
        <v xml:space="preserve"> </v>
      </c>
      <c r="H672" s="157" t="str">
        <f ca="1">IF(($G672=" ")," ",VLOOKUP($G672,'C10 Entry Sheet'!$A$16:$K$1015,2,FALSE))</f>
        <v xml:space="preserve"> </v>
      </c>
      <c r="I672" s="157" t="str">
        <f ca="1">IF(($G672=" ")," ",VLOOKUP($G672,'C10 Entry Sheet'!$A$16:$K$1015,3,FALSE))</f>
        <v xml:space="preserve"> </v>
      </c>
      <c r="J672" s="153" t="str">
        <f ca="1">IF('C10 Entry Sheet'!$BS687="N"," ",CELL("contents",'C10 Entry Sheet'!$A687))</f>
        <v xml:space="preserve"> </v>
      </c>
      <c r="K672" s="158" t="str">
        <f ca="1">IF(($G672=" ")," ",VLOOKUP($G672,'C10 Entry Sheet'!$A$16:$K$1015,8,FALSE))</f>
        <v xml:space="preserve"> </v>
      </c>
      <c r="L672" s="110" t="str">
        <f ca="1">IF(($G672=" ")," ",(VLOOKUP($G672,'C10 Entry Sheet'!$A$16:$K$1015,11,FALSE)*100))</f>
        <v xml:space="preserve"> </v>
      </c>
      <c r="M672" s="159" t="str">
        <f ca="1">IF(($G672=" ")," ",VLOOKUP($G672,'C10 Entry Sheet'!$A$16:$K$1015,6,FALSE))</f>
        <v xml:space="preserve"> </v>
      </c>
      <c r="N672" s="159" t="str">
        <f ca="1">IF(($G672=" ")," ",VLOOKUP($G672,'C10 Entry Sheet'!$A$16:$K$1015,5,FALSE))</f>
        <v xml:space="preserve"> </v>
      </c>
    </row>
    <row r="673" spans="1:14">
      <c r="A673" s="153" t="str">
        <f>IF('C10 Entry Sheet'!$BS688="N"," ","R")</f>
        <v xml:space="preserve"> </v>
      </c>
      <c r="B673" s="153" t="str">
        <f>IF('C10 Entry Sheet'!$BS688="N"," ","00000000")</f>
        <v xml:space="preserve"> </v>
      </c>
      <c r="C673" s="154" t="str">
        <f ca="1">IF('C10 Entry Sheet'!$BS688="N"," ",CELL("contents",'C10 Entry Sheet'!$AH$10))</f>
        <v xml:space="preserve"> </v>
      </c>
      <c r="D673" s="153" t="str">
        <f ca="1">IF('C10 Entry Sheet'!$BS688="N"," ","000"&amp;IF(LEN('C10 Entry Sheet'!$C$5)&lt;=6,"000",REPT("0",3-(LEN('C10 Entry Sheet'!$C$5)-6))&amp;LEFT(CELL("contents",'C10 Entry Sheet'!$C$5),LEN('C10 Entry Sheet'!$C$5)-6)))</f>
        <v xml:space="preserve"> </v>
      </c>
      <c r="E673" s="155" t="str">
        <f ca="1">IF('C10 Entry Sheet'!$BS688="N"," ",IF(LEN('C10 Entry Sheet'!$C$5)&lt;=6,CELL("contents",'C10 Entry Sheet'!$C$5),RIGHT(CELL("contents",'C10 Entry Sheet'!$C$5),6)))</f>
        <v xml:space="preserve"> </v>
      </c>
      <c r="F673" s="153" t="str">
        <f>IF('C10 Entry Sheet'!$BS688="N"," ","0")</f>
        <v xml:space="preserve"> </v>
      </c>
      <c r="G673" s="156" t="str">
        <f ca="1">IF('C10 Entry Sheet'!$BS688="N"," ",CELL("contents",'C10 Entry Sheet'!$A688))</f>
        <v xml:space="preserve"> </v>
      </c>
      <c r="H673" s="157" t="str">
        <f ca="1">IF(($G673=" ")," ",VLOOKUP($G673,'C10 Entry Sheet'!$A$16:$K$1015,2,FALSE))</f>
        <v xml:space="preserve"> </v>
      </c>
      <c r="I673" s="157" t="str">
        <f ca="1">IF(($G673=" ")," ",VLOOKUP($G673,'C10 Entry Sheet'!$A$16:$K$1015,3,FALSE))</f>
        <v xml:space="preserve"> </v>
      </c>
      <c r="J673" s="153" t="str">
        <f ca="1">IF('C10 Entry Sheet'!$BS688="N"," ",CELL("contents",'C10 Entry Sheet'!$A688))</f>
        <v xml:space="preserve"> </v>
      </c>
      <c r="K673" s="158" t="str">
        <f ca="1">IF(($G673=" ")," ",VLOOKUP($G673,'C10 Entry Sheet'!$A$16:$K$1015,8,FALSE))</f>
        <v xml:space="preserve"> </v>
      </c>
      <c r="L673" s="110" t="str">
        <f ca="1">IF(($G673=" ")," ",(VLOOKUP($G673,'C10 Entry Sheet'!$A$16:$K$1015,11,FALSE)*100))</f>
        <v xml:space="preserve"> </v>
      </c>
      <c r="M673" s="159" t="str">
        <f ca="1">IF(($G673=" ")," ",VLOOKUP($G673,'C10 Entry Sheet'!$A$16:$K$1015,6,FALSE))</f>
        <v xml:space="preserve"> </v>
      </c>
      <c r="N673" s="159" t="str">
        <f ca="1">IF(($G673=" ")," ",VLOOKUP($G673,'C10 Entry Sheet'!$A$16:$K$1015,5,FALSE))</f>
        <v xml:space="preserve"> </v>
      </c>
    </row>
    <row r="674" spans="1:14">
      <c r="A674" s="153" t="str">
        <f>IF('C10 Entry Sheet'!$BS689="N"," ","R")</f>
        <v xml:space="preserve"> </v>
      </c>
      <c r="B674" s="153" t="str">
        <f>IF('C10 Entry Sheet'!$BS689="N"," ","00000000")</f>
        <v xml:space="preserve"> </v>
      </c>
      <c r="C674" s="154" t="str">
        <f ca="1">IF('C10 Entry Sheet'!$BS689="N"," ",CELL("contents",'C10 Entry Sheet'!$AH$10))</f>
        <v xml:space="preserve"> </v>
      </c>
      <c r="D674" s="153" t="str">
        <f ca="1">IF('C10 Entry Sheet'!$BS689="N"," ","000"&amp;IF(LEN('C10 Entry Sheet'!$C$5)&lt;=6,"000",REPT("0",3-(LEN('C10 Entry Sheet'!$C$5)-6))&amp;LEFT(CELL("contents",'C10 Entry Sheet'!$C$5),LEN('C10 Entry Sheet'!$C$5)-6)))</f>
        <v xml:space="preserve"> </v>
      </c>
      <c r="E674" s="155" t="str">
        <f ca="1">IF('C10 Entry Sheet'!$BS689="N"," ",IF(LEN('C10 Entry Sheet'!$C$5)&lt;=6,CELL("contents",'C10 Entry Sheet'!$C$5),RIGHT(CELL("contents",'C10 Entry Sheet'!$C$5),6)))</f>
        <v xml:space="preserve"> </v>
      </c>
      <c r="F674" s="153" t="str">
        <f>IF('C10 Entry Sheet'!$BS689="N"," ","0")</f>
        <v xml:space="preserve"> </v>
      </c>
      <c r="G674" s="156" t="str">
        <f ca="1">IF('C10 Entry Sheet'!$BS689="N"," ",CELL("contents",'C10 Entry Sheet'!$A689))</f>
        <v xml:space="preserve"> </v>
      </c>
      <c r="H674" s="157" t="str">
        <f ca="1">IF(($G674=" ")," ",VLOOKUP($G674,'C10 Entry Sheet'!$A$16:$K$1015,2,FALSE))</f>
        <v xml:space="preserve"> </v>
      </c>
      <c r="I674" s="157" t="str">
        <f ca="1">IF(($G674=" ")," ",VLOOKUP($G674,'C10 Entry Sheet'!$A$16:$K$1015,3,FALSE))</f>
        <v xml:space="preserve"> </v>
      </c>
      <c r="J674" s="153" t="str">
        <f ca="1">IF('C10 Entry Sheet'!$BS689="N"," ",CELL("contents",'C10 Entry Sheet'!$A689))</f>
        <v xml:space="preserve"> </v>
      </c>
      <c r="K674" s="158" t="str">
        <f ca="1">IF(($G674=" ")," ",VLOOKUP($G674,'C10 Entry Sheet'!$A$16:$K$1015,8,FALSE))</f>
        <v xml:space="preserve"> </v>
      </c>
      <c r="L674" s="110" t="str">
        <f ca="1">IF(($G674=" ")," ",(VLOOKUP($G674,'C10 Entry Sheet'!$A$16:$K$1015,11,FALSE)*100))</f>
        <v xml:space="preserve"> </v>
      </c>
      <c r="M674" s="159" t="str">
        <f ca="1">IF(($G674=" ")," ",VLOOKUP($G674,'C10 Entry Sheet'!$A$16:$K$1015,6,FALSE))</f>
        <v xml:space="preserve"> </v>
      </c>
      <c r="N674" s="159" t="str">
        <f ca="1">IF(($G674=" ")," ",VLOOKUP($G674,'C10 Entry Sheet'!$A$16:$K$1015,5,FALSE))</f>
        <v xml:space="preserve"> </v>
      </c>
    </row>
    <row r="675" spans="1:14">
      <c r="A675" s="153" t="str">
        <f>IF('C10 Entry Sheet'!$BS690="N"," ","R")</f>
        <v xml:space="preserve"> </v>
      </c>
      <c r="B675" s="153" t="str">
        <f>IF('C10 Entry Sheet'!$BS690="N"," ","00000000")</f>
        <v xml:space="preserve"> </v>
      </c>
      <c r="C675" s="154" t="str">
        <f ca="1">IF('C10 Entry Sheet'!$BS690="N"," ",CELL("contents",'C10 Entry Sheet'!$AH$10))</f>
        <v xml:space="preserve"> </v>
      </c>
      <c r="D675" s="153" t="str">
        <f ca="1">IF('C10 Entry Sheet'!$BS690="N"," ","000"&amp;IF(LEN('C10 Entry Sheet'!$C$5)&lt;=6,"000",REPT("0",3-(LEN('C10 Entry Sheet'!$C$5)-6))&amp;LEFT(CELL("contents",'C10 Entry Sheet'!$C$5),LEN('C10 Entry Sheet'!$C$5)-6)))</f>
        <v xml:space="preserve"> </v>
      </c>
      <c r="E675" s="155" t="str">
        <f ca="1">IF('C10 Entry Sheet'!$BS690="N"," ",IF(LEN('C10 Entry Sheet'!$C$5)&lt;=6,CELL("contents",'C10 Entry Sheet'!$C$5),RIGHT(CELL("contents",'C10 Entry Sheet'!$C$5),6)))</f>
        <v xml:space="preserve"> </v>
      </c>
      <c r="F675" s="153" t="str">
        <f>IF('C10 Entry Sheet'!$BS690="N"," ","0")</f>
        <v xml:space="preserve"> </v>
      </c>
      <c r="G675" s="156" t="str">
        <f ca="1">IF('C10 Entry Sheet'!$BS690="N"," ",CELL("contents",'C10 Entry Sheet'!$A690))</f>
        <v xml:space="preserve"> </v>
      </c>
      <c r="H675" s="157" t="str">
        <f ca="1">IF(($G675=" ")," ",VLOOKUP($G675,'C10 Entry Sheet'!$A$16:$K$1015,2,FALSE))</f>
        <v xml:space="preserve"> </v>
      </c>
      <c r="I675" s="157" t="str">
        <f ca="1">IF(($G675=" ")," ",VLOOKUP($G675,'C10 Entry Sheet'!$A$16:$K$1015,3,FALSE))</f>
        <v xml:space="preserve"> </v>
      </c>
      <c r="J675" s="153" t="str">
        <f ca="1">IF('C10 Entry Sheet'!$BS690="N"," ",CELL("contents",'C10 Entry Sheet'!$A690))</f>
        <v xml:space="preserve"> </v>
      </c>
      <c r="K675" s="158" t="str">
        <f ca="1">IF(($G675=" ")," ",VLOOKUP($G675,'C10 Entry Sheet'!$A$16:$K$1015,8,FALSE))</f>
        <v xml:space="preserve"> </v>
      </c>
      <c r="L675" s="110" t="str">
        <f ca="1">IF(($G675=" ")," ",(VLOOKUP($G675,'C10 Entry Sheet'!$A$16:$K$1015,11,FALSE)*100))</f>
        <v xml:space="preserve"> </v>
      </c>
      <c r="M675" s="159" t="str">
        <f ca="1">IF(($G675=" ")," ",VLOOKUP($G675,'C10 Entry Sheet'!$A$16:$K$1015,6,FALSE))</f>
        <v xml:space="preserve"> </v>
      </c>
      <c r="N675" s="159" t="str">
        <f ca="1">IF(($G675=" ")," ",VLOOKUP($G675,'C10 Entry Sheet'!$A$16:$K$1015,5,FALSE))</f>
        <v xml:space="preserve"> </v>
      </c>
    </row>
    <row r="676" spans="1:14">
      <c r="A676" s="153" t="str">
        <f>IF('C10 Entry Sheet'!$BS691="N"," ","R")</f>
        <v xml:space="preserve"> </v>
      </c>
      <c r="B676" s="153" t="str">
        <f>IF('C10 Entry Sheet'!$BS691="N"," ","00000000")</f>
        <v xml:space="preserve"> </v>
      </c>
      <c r="C676" s="154" t="str">
        <f ca="1">IF('C10 Entry Sheet'!$BS691="N"," ",CELL("contents",'C10 Entry Sheet'!$AH$10))</f>
        <v xml:space="preserve"> </v>
      </c>
      <c r="D676" s="153" t="str">
        <f ca="1">IF('C10 Entry Sheet'!$BS691="N"," ","000"&amp;IF(LEN('C10 Entry Sheet'!$C$5)&lt;=6,"000",REPT("0",3-(LEN('C10 Entry Sheet'!$C$5)-6))&amp;LEFT(CELL("contents",'C10 Entry Sheet'!$C$5),LEN('C10 Entry Sheet'!$C$5)-6)))</f>
        <v xml:space="preserve"> </v>
      </c>
      <c r="E676" s="155" t="str">
        <f ca="1">IF('C10 Entry Sheet'!$BS691="N"," ",IF(LEN('C10 Entry Sheet'!$C$5)&lt;=6,CELL("contents",'C10 Entry Sheet'!$C$5),RIGHT(CELL("contents",'C10 Entry Sheet'!$C$5),6)))</f>
        <v xml:space="preserve"> </v>
      </c>
      <c r="F676" s="153" t="str">
        <f>IF('C10 Entry Sheet'!$BS691="N"," ","0")</f>
        <v xml:space="preserve"> </v>
      </c>
      <c r="G676" s="156" t="str">
        <f ca="1">IF('C10 Entry Sheet'!$BS691="N"," ",CELL("contents",'C10 Entry Sheet'!$A691))</f>
        <v xml:space="preserve"> </v>
      </c>
      <c r="H676" s="157" t="str">
        <f ca="1">IF(($G676=" ")," ",VLOOKUP($G676,'C10 Entry Sheet'!$A$16:$K$1015,2,FALSE))</f>
        <v xml:space="preserve"> </v>
      </c>
      <c r="I676" s="157" t="str">
        <f ca="1">IF(($G676=" ")," ",VLOOKUP($G676,'C10 Entry Sheet'!$A$16:$K$1015,3,FALSE))</f>
        <v xml:space="preserve"> </v>
      </c>
      <c r="J676" s="153" t="str">
        <f ca="1">IF('C10 Entry Sheet'!$BS691="N"," ",CELL("contents",'C10 Entry Sheet'!$A691))</f>
        <v xml:space="preserve"> </v>
      </c>
      <c r="K676" s="158" t="str">
        <f ca="1">IF(($G676=" ")," ",VLOOKUP($G676,'C10 Entry Sheet'!$A$16:$K$1015,8,FALSE))</f>
        <v xml:space="preserve"> </v>
      </c>
      <c r="L676" s="110" t="str">
        <f ca="1">IF(($G676=" ")," ",(VLOOKUP($G676,'C10 Entry Sheet'!$A$16:$K$1015,11,FALSE)*100))</f>
        <v xml:space="preserve"> </v>
      </c>
      <c r="M676" s="159" t="str">
        <f ca="1">IF(($G676=" ")," ",VLOOKUP($G676,'C10 Entry Sheet'!$A$16:$K$1015,6,FALSE))</f>
        <v xml:space="preserve"> </v>
      </c>
      <c r="N676" s="159" t="str">
        <f ca="1">IF(($G676=" ")," ",VLOOKUP($G676,'C10 Entry Sheet'!$A$16:$K$1015,5,FALSE))</f>
        <v xml:space="preserve"> </v>
      </c>
    </row>
    <row r="677" spans="1:14">
      <c r="A677" s="153" t="str">
        <f>IF('C10 Entry Sheet'!$BS692="N"," ","R")</f>
        <v xml:space="preserve"> </v>
      </c>
      <c r="B677" s="153" t="str">
        <f>IF('C10 Entry Sheet'!$BS692="N"," ","00000000")</f>
        <v xml:space="preserve"> </v>
      </c>
      <c r="C677" s="154" t="str">
        <f ca="1">IF('C10 Entry Sheet'!$BS692="N"," ",CELL("contents",'C10 Entry Sheet'!$AH$10))</f>
        <v xml:space="preserve"> </v>
      </c>
      <c r="D677" s="153" t="str">
        <f ca="1">IF('C10 Entry Sheet'!$BS692="N"," ","000"&amp;IF(LEN('C10 Entry Sheet'!$C$5)&lt;=6,"000",REPT("0",3-(LEN('C10 Entry Sheet'!$C$5)-6))&amp;LEFT(CELL("contents",'C10 Entry Sheet'!$C$5),LEN('C10 Entry Sheet'!$C$5)-6)))</f>
        <v xml:space="preserve"> </v>
      </c>
      <c r="E677" s="155" t="str">
        <f ca="1">IF('C10 Entry Sheet'!$BS692="N"," ",IF(LEN('C10 Entry Sheet'!$C$5)&lt;=6,CELL("contents",'C10 Entry Sheet'!$C$5),RIGHT(CELL("contents",'C10 Entry Sheet'!$C$5),6)))</f>
        <v xml:space="preserve"> </v>
      </c>
      <c r="F677" s="153" t="str">
        <f>IF('C10 Entry Sheet'!$BS692="N"," ","0")</f>
        <v xml:space="preserve"> </v>
      </c>
      <c r="G677" s="156" t="str">
        <f ca="1">IF('C10 Entry Sheet'!$BS692="N"," ",CELL("contents",'C10 Entry Sheet'!$A692))</f>
        <v xml:space="preserve"> </v>
      </c>
      <c r="H677" s="157" t="str">
        <f ca="1">IF(($G677=" ")," ",VLOOKUP($G677,'C10 Entry Sheet'!$A$16:$K$1015,2,FALSE))</f>
        <v xml:space="preserve"> </v>
      </c>
      <c r="I677" s="157" t="str">
        <f ca="1">IF(($G677=" ")," ",VLOOKUP($G677,'C10 Entry Sheet'!$A$16:$K$1015,3,FALSE))</f>
        <v xml:space="preserve"> </v>
      </c>
      <c r="J677" s="153" t="str">
        <f ca="1">IF('C10 Entry Sheet'!$BS692="N"," ",CELL("contents",'C10 Entry Sheet'!$A692))</f>
        <v xml:space="preserve"> </v>
      </c>
      <c r="K677" s="158" t="str">
        <f ca="1">IF(($G677=" ")," ",VLOOKUP($G677,'C10 Entry Sheet'!$A$16:$K$1015,8,FALSE))</f>
        <v xml:space="preserve"> </v>
      </c>
      <c r="L677" s="110" t="str">
        <f ca="1">IF(($G677=" ")," ",(VLOOKUP($G677,'C10 Entry Sheet'!$A$16:$K$1015,11,FALSE)*100))</f>
        <v xml:space="preserve"> </v>
      </c>
      <c r="M677" s="159" t="str">
        <f ca="1">IF(($G677=" ")," ",VLOOKUP($G677,'C10 Entry Sheet'!$A$16:$K$1015,6,FALSE))</f>
        <v xml:space="preserve"> </v>
      </c>
      <c r="N677" s="159" t="str">
        <f ca="1">IF(($G677=" ")," ",VLOOKUP($G677,'C10 Entry Sheet'!$A$16:$K$1015,5,FALSE))</f>
        <v xml:space="preserve"> </v>
      </c>
    </row>
    <row r="678" spans="1:14">
      <c r="A678" s="153" t="str">
        <f>IF('C10 Entry Sheet'!$BS693="N"," ","R")</f>
        <v xml:space="preserve"> </v>
      </c>
      <c r="B678" s="153" t="str">
        <f>IF('C10 Entry Sheet'!$BS693="N"," ","00000000")</f>
        <v xml:space="preserve"> </v>
      </c>
      <c r="C678" s="154" t="str">
        <f ca="1">IF('C10 Entry Sheet'!$BS693="N"," ",CELL("contents",'C10 Entry Sheet'!$AH$10))</f>
        <v xml:space="preserve"> </v>
      </c>
      <c r="D678" s="153" t="str">
        <f ca="1">IF('C10 Entry Sheet'!$BS693="N"," ","000"&amp;IF(LEN('C10 Entry Sheet'!$C$5)&lt;=6,"000",REPT("0",3-(LEN('C10 Entry Sheet'!$C$5)-6))&amp;LEFT(CELL("contents",'C10 Entry Sheet'!$C$5),LEN('C10 Entry Sheet'!$C$5)-6)))</f>
        <v xml:space="preserve"> </v>
      </c>
      <c r="E678" s="155" t="str">
        <f ca="1">IF('C10 Entry Sheet'!$BS693="N"," ",IF(LEN('C10 Entry Sheet'!$C$5)&lt;=6,CELL("contents",'C10 Entry Sheet'!$C$5),RIGHT(CELL("contents",'C10 Entry Sheet'!$C$5),6)))</f>
        <v xml:space="preserve"> </v>
      </c>
      <c r="F678" s="153" t="str">
        <f>IF('C10 Entry Sheet'!$BS693="N"," ","0")</f>
        <v xml:space="preserve"> </v>
      </c>
      <c r="G678" s="156" t="str">
        <f ca="1">IF('C10 Entry Sheet'!$BS693="N"," ",CELL("contents",'C10 Entry Sheet'!$A693))</f>
        <v xml:space="preserve"> </v>
      </c>
      <c r="H678" s="157" t="str">
        <f ca="1">IF(($G678=" ")," ",VLOOKUP($G678,'C10 Entry Sheet'!$A$16:$K$1015,2,FALSE))</f>
        <v xml:space="preserve"> </v>
      </c>
      <c r="I678" s="157" t="str">
        <f ca="1">IF(($G678=" ")," ",VLOOKUP($G678,'C10 Entry Sheet'!$A$16:$K$1015,3,FALSE))</f>
        <v xml:space="preserve"> </v>
      </c>
      <c r="J678" s="153" t="str">
        <f ca="1">IF('C10 Entry Sheet'!$BS693="N"," ",CELL("contents",'C10 Entry Sheet'!$A693))</f>
        <v xml:space="preserve"> </v>
      </c>
      <c r="K678" s="158" t="str">
        <f ca="1">IF(($G678=" ")," ",VLOOKUP($G678,'C10 Entry Sheet'!$A$16:$K$1015,8,FALSE))</f>
        <v xml:space="preserve"> </v>
      </c>
      <c r="L678" s="110" t="str">
        <f ca="1">IF(($G678=" ")," ",(VLOOKUP($G678,'C10 Entry Sheet'!$A$16:$K$1015,11,FALSE)*100))</f>
        <v xml:space="preserve"> </v>
      </c>
      <c r="M678" s="159" t="str">
        <f ca="1">IF(($G678=" ")," ",VLOOKUP($G678,'C10 Entry Sheet'!$A$16:$K$1015,6,FALSE))</f>
        <v xml:space="preserve"> </v>
      </c>
      <c r="N678" s="159" t="str">
        <f ca="1">IF(($G678=" ")," ",VLOOKUP($G678,'C10 Entry Sheet'!$A$16:$K$1015,5,FALSE))</f>
        <v xml:space="preserve"> </v>
      </c>
    </row>
    <row r="679" spans="1:14">
      <c r="A679" s="153" t="str">
        <f>IF('C10 Entry Sheet'!$BS694="N"," ","R")</f>
        <v xml:space="preserve"> </v>
      </c>
      <c r="B679" s="153" t="str">
        <f>IF('C10 Entry Sheet'!$BS694="N"," ","00000000")</f>
        <v xml:space="preserve"> </v>
      </c>
      <c r="C679" s="154" t="str">
        <f ca="1">IF('C10 Entry Sheet'!$BS694="N"," ",CELL("contents",'C10 Entry Sheet'!$AH$10))</f>
        <v xml:space="preserve"> </v>
      </c>
      <c r="D679" s="153" t="str">
        <f ca="1">IF('C10 Entry Sheet'!$BS694="N"," ","000"&amp;IF(LEN('C10 Entry Sheet'!$C$5)&lt;=6,"000",REPT("0",3-(LEN('C10 Entry Sheet'!$C$5)-6))&amp;LEFT(CELL("contents",'C10 Entry Sheet'!$C$5),LEN('C10 Entry Sheet'!$C$5)-6)))</f>
        <v xml:space="preserve"> </v>
      </c>
      <c r="E679" s="155" t="str">
        <f ca="1">IF('C10 Entry Sheet'!$BS694="N"," ",IF(LEN('C10 Entry Sheet'!$C$5)&lt;=6,CELL("contents",'C10 Entry Sheet'!$C$5),RIGHT(CELL("contents",'C10 Entry Sheet'!$C$5),6)))</f>
        <v xml:space="preserve"> </v>
      </c>
      <c r="F679" s="153" t="str">
        <f>IF('C10 Entry Sheet'!$BS694="N"," ","0")</f>
        <v xml:space="preserve"> </v>
      </c>
      <c r="G679" s="156" t="str">
        <f ca="1">IF('C10 Entry Sheet'!$BS694="N"," ",CELL("contents",'C10 Entry Sheet'!$A694))</f>
        <v xml:space="preserve"> </v>
      </c>
      <c r="H679" s="157" t="str">
        <f ca="1">IF(($G679=" ")," ",VLOOKUP($G679,'C10 Entry Sheet'!$A$16:$K$1015,2,FALSE))</f>
        <v xml:space="preserve"> </v>
      </c>
      <c r="I679" s="157" t="str">
        <f ca="1">IF(($G679=" ")," ",VLOOKUP($G679,'C10 Entry Sheet'!$A$16:$K$1015,3,FALSE))</f>
        <v xml:space="preserve"> </v>
      </c>
      <c r="J679" s="153" t="str">
        <f ca="1">IF('C10 Entry Sheet'!$BS694="N"," ",CELL("contents",'C10 Entry Sheet'!$A694))</f>
        <v xml:space="preserve"> </v>
      </c>
      <c r="K679" s="158" t="str">
        <f ca="1">IF(($G679=" ")," ",VLOOKUP($G679,'C10 Entry Sheet'!$A$16:$K$1015,8,FALSE))</f>
        <v xml:space="preserve"> </v>
      </c>
      <c r="L679" s="110" t="str">
        <f ca="1">IF(($G679=" ")," ",(VLOOKUP($G679,'C10 Entry Sheet'!$A$16:$K$1015,11,FALSE)*100))</f>
        <v xml:space="preserve"> </v>
      </c>
      <c r="M679" s="159" t="str">
        <f ca="1">IF(($G679=" ")," ",VLOOKUP($G679,'C10 Entry Sheet'!$A$16:$K$1015,6,FALSE))</f>
        <v xml:space="preserve"> </v>
      </c>
      <c r="N679" s="159" t="str">
        <f ca="1">IF(($G679=" ")," ",VLOOKUP($G679,'C10 Entry Sheet'!$A$16:$K$1015,5,FALSE))</f>
        <v xml:space="preserve"> </v>
      </c>
    </row>
    <row r="680" spans="1:14">
      <c r="A680" s="153" t="str">
        <f>IF('C10 Entry Sheet'!$BS695="N"," ","R")</f>
        <v xml:space="preserve"> </v>
      </c>
      <c r="B680" s="153" t="str">
        <f>IF('C10 Entry Sheet'!$BS695="N"," ","00000000")</f>
        <v xml:space="preserve"> </v>
      </c>
      <c r="C680" s="154" t="str">
        <f ca="1">IF('C10 Entry Sheet'!$BS695="N"," ",CELL("contents",'C10 Entry Sheet'!$AH$10))</f>
        <v xml:space="preserve"> </v>
      </c>
      <c r="D680" s="153" t="str">
        <f ca="1">IF('C10 Entry Sheet'!$BS695="N"," ","000"&amp;IF(LEN('C10 Entry Sheet'!$C$5)&lt;=6,"000",REPT("0",3-(LEN('C10 Entry Sheet'!$C$5)-6))&amp;LEFT(CELL("contents",'C10 Entry Sheet'!$C$5),LEN('C10 Entry Sheet'!$C$5)-6)))</f>
        <v xml:space="preserve"> </v>
      </c>
      <c r="E680" s="155" t="str">
        <f ca="1">IF('C10 Entry Sheet'!$BS695="N"," ",IF(LEN('C10 Entry Sheet'!$C$5)&lt;=6,CELL("contents",'C10 Entry Sheet'!$C$5),RIGHT(CELL("contents",'C10 Entry Sheet'!$C$5),6)))</f>
        <v xml:space="preserve"> </v>
      </c>
      <c r="F680" s="153" t="str">
        <f>IF('C10 Entry Sheet'!$BS695="N"," ","0")</f>
        <v xml:space="preserve"> </v>
      </c>
      <c r="G680" s="156" t="str">
        <f ca="1">IF('C10 Entry Sheet'!$BS695="N"," ",CELL("contents",'C10 Entry Sheet'!$A695))</f>
        <v xml:space="preserve"> </v>
      </c>
      <c r="H680" s="157" t="str">
        <f ca="1">IF(($G680=" ")," ",VLOOKUP($G680,'C10 Entry Sheet'!$A$16:$K$1015,2,FALSE))</f>
        <v xml:space="preserve"> </v>
      </c>
      <c r="I680" s="157" t="str">
        <f ca="1">IF(($G680=" ")," ",VLOOKUP($G680,'C10 Entry Sheet'!$A$16:$K$1015,3,FALSE))</f>
        <v xml:space="preserve"> </v>
      </c>
      <c r="J680" s="153" t="str">
        <f ca="1">IF('C10 Entry Sheet'!$BS695="N"," ",CELL("contents",'C10 Entry Sheet'!$A695))</f>
        <v xml:space="preserve"> </v>
      </c>
      <c r="K680" s="158" t="str">
        <f ca="1">IF(($G680=" ")," ",VLOOKUP($G680,'C10 Entry Sheet'!$A$16:$K$1015,8,FALSE))</f>
        <v xml:space="preserve"> </v>
      </c>
      <c r="L680" s="110" t="str">
        <f ca="1">IF(($G680=" ")," ",(VLOOKUP($G680,'C10 Entry Sheet'!$A$16:$K$1015,11,FALSE)*100))</f>
        <v xml:space="preserve"> </v>
      </c>
      <c r="M680" s="159" t="str">
        <f ca="1">IF(($G680=" ")," ",VLOOKUP($G680,'C10 Entry Sheet'!$A$16:$K$1015,6,FALSE))</f>
        <v xml:space="preserve"> </v>
      </c>
      <c r="N680" s="159" t="str">
        <f ca="1">IF(($G680=" ")," ",VLOOKUP($G680,'C10 Entry Sheet'!$A$16:$K$1015,5,FALSE))</f>
        <v xml:space="preserve"> </v>
      </c>
    </row>
    <row r="681" spans="1:14">
      <c r="A681" s="153" t="str">
        <f>IF('C10 Entry Sheet'!$BS696="N"," ","R")</f>
        <v xml:space="preserve"> </v>
      </c>
      <c r="B681" s="153" t="str">
        <f>IF('C10 Entry Sheet'!$BS696="N"," ","00000000")</f>
        <v xml:space="preserve"> </v>
      </c>
      <c r="C681" s="154" t="str">
        <f ca="1">IF('C10 Entry Sheet'!$BS696="N"," ",CELL("contents",'C10 Entry Sheet'!$AH$10))</f>
        <v xml:space="preserve"> </v>
      </c>
      <c r="D681" s="153" t="str">
        <f ca="1">IF('C10 Entry Sheet'!$BS696="N"," ","000"&amp;IF(LEN('C10 Entry Sheet'!$C$5)&lt;=6,"000",REPT("0",3-(LEN('C10 Entry Sheet'!$C$5)-6))&amp;LEFT(CELL("contents",'C10 Entry Sheet'!$C$5),LEN('C10 Entry Sheet'!$C$5)-6)))</f>
        <v xml:space="preserve"> </v>
      </c>
      <c r="E681" s="155" t="str">
        <f ca="1">IF('C10 Entry Sheet'!$BS696="N"," ",IF(LEN('C10 Entry Sheet'!$C$5)&lt;=6,CELL("contents",'C10 Entry Sheet'!$C$5),RIGHT(CELL("contents",'C10 Entry Sheet'!$C$5),6)))</f>
        <v xml:space="preserve"> </v>
      </c>
      <c r="F681" s="153" t="str">
        <f>IF('C10 Entry Sheet'!$BS696="N"," ","0")</f>
        <v xml:space="preserve"> </v>
      </c>
      <c r="G681" s="156" t="str">
        <f ca="1">IF('C10 Entry Sheet'!$BS696="N"," ",CELL("contents",'C10 Entry Sheet'!$A696))</f>
        <v xml:space="preserve"> </v>
      </c>
      <c r="H681" s="157" t="str">
        <f ca="1">IF(($G681=" ")," ",VLOOKUP($G681,'C10 Entry Sheet'!$A$16:$K$1015,2,FALSE))</f>
        <v xml:space="preserve"> </v>
      </c>
      <c r="I681" s="157" t="str">
        <f ca="1">IF(($G681=" ")," ",VLOOKUP($G681,'C10 Entry Sheet'!$A$16:$K$1015,3,FALSE))</f>
        <v xml:space="preserve"> </v>
      </c>
      <c r="J681" s="153" t="str">
        <f ca="1">IF('C10 Entry Sheet'!$BS696="N"," ",CELL("contents",'C10 Entry Sheet'!$A696))</f>
        <v xml:space="preserve"> </v>
      </c>
      <c r="K681" s="158" t="str">
        <f ca="1">IF(($G681=" ")," ",VLOOKUP($G681,'C10 Entry Sheet'!$A$16:$K$1015,8,FALSE))</f>
        <v xml:space="preserve"> </v>
      </c>
      <c r="L681" s="110" t="str">
        <f ca="1">IF(($G681=" ")," ",(VLOOKUP($G681,'C10 Entry Sheet'!$A$16:$K$1015,11,FALSE)*100))</f>
        <v xml:space="preserve"> </v>
      </c>
      <c r="M681" s="159" t="str">
        <f ca="1">IF(($G681=" ")," ",VLOOKUP($G681,'C10 Entry Sheet'!$A$16:$K$1015,6,FALSE))</f>
        <v xml:space="preserve"> </v>
      </c>
      <c r="N681" s="159" t="str">
        <f ca="1">IF(($G681=" ")," ",VLOOKUP($G681,'C10 Entry Sheet'!$A$16:$K$1015,5,FALSE))</f>
        <v xml:space="preserve"> </v>
      </c>
    </row>
    <row r="682" spans="1:14">
      <c r="A682" s="153" t="str">
        <f>IF('C10 Entry Sheet'!$BS697="N"," ","R")</f>
        <v xml:space="preserve"> </v>
      </c>
      <c r="B682" s="153" t="str">
        <f>IF('C10 Entry Sheet'!$BS697="N"," ","00000000")</f>
        <v xml:space="preserve"> </v>
      </c>
      <c r="C682" s="154" t="str">
        <f ca="1">IF('C10 Entry Sheet'!$BS697="N"," ",CELL("contents",'C10 Entry Sheet'!$AH$10))</f>
        <v xml:space="preserve"> </v>
      </c>
      <c r="D682" s="153" t="str">
        <f ca="1">IF('C10 Entry Sheet'!$BS697="N"," ","000"&amp;IF(LEN('C10 Entry Sheet'!$C$5)&lt;=6,"000",REPT("0",3-(LEN('C10 Entry Sheet'!$C$5)-6))&amp;LEFT(CELL("contents",'C10 Entry Sheet'!$C$5),LEN('C10 Entry Sheet'!$C$5)-6)))</f>
        <v xml:space="preserve"> </v>
      </c>
      <c r="E682" s="155" t="str">
        <f ca="1">IF('C10 Entry Sheet'!$BS697="N"," ",IF(LEN('C10 Entry Sheet'!$C$5)&lt;=6,CELL("contents",'C10 Entry Sheet'!$C$5),RIGHT(CELL("contents",'C10 Entry Sheet'!$C$5),6)))</f>
        <v xml:space="preserve"> </v>
      </c>
      <c r="F682" s="153" t="str">
        <f>IF('C10 Entry Sheet'!$BS697="N"," ","0")</f>
        <v xml:space="preserve"> </v>
      </c>
      <c r="G682" s="156" t="str">
        <f ca="1">IF('C10 Entry Sheet'!$BS697="N"," ",CELL("contents",'C10 Entry Sheet'!$A697))</f>
        <v xml:space="preserve"> </v>
      </c>
      <c r="H682" s="157" t="str">
        <f ca="1">IF(($G682=" ")," ",VLOOKUP($G682,'C10 Entry Sheet'!$A$16:$K$1015,2,FALSE))</f>
        <v xml:space="preserve"> </v>
      </c>
      <c r="I682" s="157" t="str">
        <f ca="1">IF(($G682=" ")," ",VLOOKUP($G682,'C10 Entry Sheet'!$A$16:$K$1015,3,FALSE))</f>
        <v xml:space="preserve"> </v>
      </c>
      <c r="J682" s="153" t="str">
        <f ca="1">IF('C10 Entry Sheet'!$BS697="N"," ",CELL("contents",'C10 Entry Sheet'!$A697))</f>
        <v xml:space="preserve"> </v>
      </c>
      <c r="K682" s="158" t="str">
        <f ca="1">IF(($G682=" ")," ",VLOOKUP($G682,'C10 Entry Sheet'!$A$16:$K$1015,8,FALSE))</f>
        <v xml:space="preserve"> </v>
      </c>
      <c r="L682" s="110" t="str">
        <f ca="1">IF(($G682=" ")," ",(VLOOKUP($G682,'C10 Entry Sheet'!$A$16:$K$1015,11,FALSE)*100))</f>
        <v xml:space="preserve"> </v>
      </c>
      <c r="M682" s="159" t="str">
        <f ca="1">IF(($G682=" ")," ",VLOOKUP($G682,'C10 Entry Sheet'!$A$16:$K$1015,6,FALSE))</f>
        <v xml:space="preserve"> </v>
      </c>
      <c r="N682" s="159" t="str">
        <f ca="1">IF(($G682=" ")," ",VLOOKUP($G682,'C10 Entry Sheet'!$A$16:$K$1015,5,FALSE))</f>
        <v xml:space="preserve"> </v>
      </c>
    </row>
    <row r="683" spans="1:14">
      <c r="A683" s="153" t="str">
        <f>IF('C10 Entry Sheet'!$BS698="N"," ","R")</f>
        <v xml:space="preserve"> </v>
      </c>
      <c r="B683" s="153" t="str">
        <f>IF('C10 Entry Sheet'!$BS698="N"," ","00000000")</f>
        <v xml:space="preserve"> </v>
      </c>
      <c r="C683" s="154" t="str">
        <f ca="1">IF('C10 Entry Sheet'!$BS698="N"," ",CELL("contents",'C10 Entry Sheet'!$AH$10))</f>
        <v xml:space="preserve"> </v>
      </c>
      <c r="D683" s="153" t="str">
        <f ca="1">IF('C10 Entry Sheet'!$BS698="N"," ","000"&amp;IF(LEN('C10 Entry Sheet'!$C$5)&lt;=6,"000",REPT("0",3-(LEN('C10 Entry Sheet'!$C$5)-6))&amp;LEFT(CELL("contents",'C10 Entry Sheet'!$C$5),LEN('C10 Entry Sheet'!$C$5)-6)))</f>
        <v xml:space="preserve"> </v>
      </c>
      <c r="E683" s="155" t="str">
        <f ca="1">IF('C10 Entry Sheet'!$BS698="N"," ",IF(LEN('C10 Entry Sheet'!$C$5)&lt;=6,CELL("contents",'C10 Entry Sheet'!$C$5),RIGHT(CELL("contents",'C10 Entry Sheet'!$C$5),6)))</f>
        <v xml:space="preserve"> </v>
      </c>
      <c r="F683" s="153" t="str">
        <f>IF('C10 Entry Sheet'!$BS698="N"," ","0")</f>
        <v xml:space="preserve"> </v>
      </c>
      <c r="G683" s="156" t="str">
        <f ca="1">IF('C10 Entry Sheet'!$BS698="N"," ",CELL("contents",'C10 Entry Sheet'!$A698))</f>
        <v xml:space="preserve"> </v>
      </c>
      <c r="H683" s="157" t="str">
        <f ca="1">IF(($G683=" ")," ",VLOOKUP($G683,'C10 Entry Sheet'!$A$16:$K$1015,2,FALSE))</f>
        <v xml:space="preserve"> </v>
      </c>
      <c r="I683" s="157" t="str">
        <f ca="1">IF(($G683=" ")," ",VLOOKUP($G683,'C10 Entry Sheet'!$A$16:$K$1015,3,FALSE))</f>
        <v xml:space="preserve"> </v>
      </c>
      <c r="J683" s="153" t="str">
        <f ca="1">IF('C10 Entry Sheet'!$BS698="N"," ",CELL("contents",'C10 Entry Sheet'!$A698))</f>
        <v xml:space="preserve"> </v>
      </c>
      <c r="K683" s="158" t="str">
        <f ca="1">IF(($G683=" ")," ",VLOOKUP($G683,'C10 Entry Sheet'!$A$16:$K$1015,8,FALSE))</f>
        <v xml:space="preserve"> </v>
      </c>
      <c r="L683" s="110" t="str">
        <f ca="1">IF(($G683=" ")," ",(VLOOKUP($G683,'C10 Entry Sheet'!$A$16:$K$1015,11,FALSE)*100))</f>
        <v xml:space="preserve"> </v>
      </c>
      <c r="M683" s="159" t="str">
        <f ca="1">IF(($G683=" ")," ",VLOOKUP($G683,'C10 Entry Sheet'!$A$16:$K$1015,6,FALSE))</f>
        <v xml:space="preserve"> </v>
      </c>
      <c r="N683" s="159" t="str">
        <f ca="1">IF(($G683=" ")," ",VLOOKUP($G683,'C10 Entry Sheet'!$A$16:$K$1015,5,FALSE))</f>
        <v xml:space="preserve"> </v>
      </c>
    </row>
    <row r="684" spans="1:14">
      <c r="A684" s="153" t="str">
        <f>IF('C10 Entry Sheet'!$BS699="N"," ","R")</f>
        <v xml:space="preserve"> </v>
      </c>
      <c r="B684" s="153" t="str">
        <f>IF('C10 Entry Sheet'!$BS699="N"," ","00000000")</f>
        <v xml:space="preserve"> </v>
      </c>
      <c r="C684" s="154" t="str">
        <f ca="1">IF('C10 Entry Sheet'!$BS699="N"," ",CELL("contents",'C10 Entry Sheet'!$AH$10))</f>
        <v xml:space="preserve"> </v>
      </c>
      <c r="D684" s="153" t="str">
        <f ca="1">IF('C10 Entry Sheet'!$BS699="N"," ","000"&amp;IF(LEN('C10 Entry Sheet'!$C$5)&lt;=6,"000",REPT("0",3-(LEN('C10 Entry Sheet'!$C$5)-6))&amp;LEFT(CELL("contents",'C10 Entry Sheet'!$C$5),LEN('C10 Entry Sheet'!$C$5)-6)))</f>
        <v xml:space="preserve"> </v>
      </c>
      <c r="E684" s="155" t="str">
        <f ca="1">IF('C10 Entry Sheet'!$BS699="N"," ",IF(LEN('C10 Entry Sheet'!$C$5)&lt;=6,CELL("contents",'C10 Entry Sheet'!$C$5),RIGHT(CELL("contents",'C10 Entry Sheet'!$C$5),6)))</f>
        <v xml:space="preserve"> </v>
      </c>
      <c r="F684" s="153" t="str">
        <f>IF('C10 Entry Sheet'!$BS699="N"," ","0")</f>
        <v xml:space="preserve"> </v>
      </c>
      <c r="G684" s="156" t="str">
        <f ca="1">IF('C10 Entry Sheet'!$BS699="N"," ",CELL("contents",'C10 Entry Sheet'!$A699))</f>
        <v xml:space="preserve"> </v>
      </c>
      <c r="H684" s="157" t="str">
        <f ca="1">IF(($G684=" ")," ",VLOOKUP($G684,'C10 Entry Sheet'!$A$16:$K$1015,2,FALSE))</f>
        <v xml:space="preserve"> </v>
      </c>
      <c r="I684" s="157" t="str">
        <f ca="1">IF(($G684=" ")," ",VLOOKUP($G684,'C10 Entry Sheet'!$A$16:$K$1015,3,FALSE))</f>
        <v xml:space="preserve"> </v>
      </c>
      <c r="J684" s="153" t="str">
        <f ca="1">IF('C10 Entry Sheet'!$BS699="N"," ",CELL("contents",'C10 Entry Sheet'!$A699))</f>
        <v xml:space="preserve"> </v>
      </c>
      <c r="K684" s="158" t="str">
        <f ca="1">IF(($G684=" ")," ",VLOOKUP($G684,'C10 Entry Sheet'!$A$16:$K$1015,8,FALSE))</f>
        <v xml:space="preserve"> </v>
      </c>
      <c r="L684" s="110" t="str">
        <f ca="1">IF(($G684=" ")," ",(VLOOKUP($G684,'C10 Entry Sheet'!$A$16:$K$1015,11,FALSE)*100))</f>
        <v xml:space="preserve"> </v>
      </c>
      <c r="M684" s="159" t="str">
        <f ca="1">IF(($G684=" ")," ",VLOOKUP($G684,'C10 Entry Sheet'!$A$16:$K$1015,6,FALSE))</f>
        <v xml:space="preserve"> </v>
      </c>
      <c r="N684" s="159" t="str">
        <f ca="1">IF(($G684=" ")," ",VLOOKUP($G684,'C10 Entry Sheet'!$A$16:$K$1015,5,FALSE))</f>
        <v xml:space="preserve"> </v>
      </c>
    </row>
    <row r="685" spans="1:14">
      <c r="A685" s="153" t="str">
        <f>IF('C10 Entry Sheet'!$BS700="N"," ","R")</f>
        <v xml:space="preserve"> </v>
      </c>
      <c r="B685" s="153" t="str">
        <f>IF('C10 Entry Sheet'!$BS700="N"," ","00000000")</f>
        <v xml:space="preserve"> </v>
      </c>
      <c r="C685" s="154" t="str">
        <f ca="1">IF('C10 Entry Sheet'!$BS700="N"," ",CELL("contents",'C10 Entry Sheet'!$AH$10))</f>
        <v xml:space="preserve"> </v>
      </c>
      <c r="D685" s="153" t="str">
        <f ca="1">IF('C10 Entry Sheet'!$BS700="N"," ","000"&amp;IF(LEN('C10 Entry Sheet'!$C$5)&lt;=6,"000",REPT("0",3-(LEN('C10 Entry Sheet'!$C$5)-6))&amp;LEFT(CELL("contents",'C10 Entry Sheet'!$C$5),LEN('C10 Entry Sheet'!$C$5)-6)))</f>
        <v xml:space="preserve"> </v>
      </c>
      <c r="E685" s="155" t="str">
        <f ca="1">IF('C10 Entry Sheet'!$BS700="N"," ",IF(LEN('C10 Entry Sheet'!$C$5)&lt;=6,CELL("contents",'C10 Entry Sheet'!$C$5),RIGHT(CELL("contents",'C10 Entry Sheet'!$C$5),6)))</f>
        <v xml:space="preserve"> </v>
      </c>
      <c r="F685" s="153" t="str">
        <f>IF('C10 Entry Sheet'!$BS700="N"," ","0")</f>
        <v xml:space="preserve"> </v>
      </c>
      <c r="G685" s="156" t="str">
        <f ca="1">IF('C10 Entry Sheet'!$BS700="N"," ",CELL("contents",'C10 Entry Sheet'!$A700))</f>
        <v xml:space="preserve"> </v>
      </c>
      <c r="H685" s="157" t="str">
        <f ca="1">IF(($G685=" ")," ",VLOOKUP($G685,'C10 Entry Sheet'!$A$16:$K$1015,2,FALSE))</f>
        <v xml:space="preserve"> </v>
      </c>
      <c r="I685" s="157" t="str">
        <f ca="1">IF(($G685=" ")," ",VLOOKUP($G685,'C10 Entry Sheet'!$A$16:$K$1015,3,FALSE))</f>
        <v xml:space="preserve"> </v>
      </c>
      <c r="J685" s="153" t="str">
        <f ca="1">IF('C10 Entry Sheet'!$BS700="N"," ",CELL("contents",'C10 Entry Sheet'!$A700))</f>
        <v xml:space="preserve"> </v>
      </c>
      <c r="K685" s="158" t="str">
        <f ca="1">IF(($G685=" ")," ",VLOOKUP($G685,'C10 Entry Sheet'!$A$16:$K$1015,8,FALSE))</f>
        <v xml:space="preserve"> </v>
      </c>
      <c r="L685" s="110" t="str">
        <f ca="1">IF(($G685=" ")," ",(VLOOKUP($G685,'C10 Entry Sheet'!$A$16:$K$1015,11,FALSE)*100))</f>
        <v xml:space="preserve"> </v>
      </c>
      <c r="M685" s="159" t="str">
        <f ca="1">IF(($G685=" ")," ",VLOOKUP($G685,'C10 Entry Sheet'!$A$16:$K$1015,6,FALSE))</f>
        <v xml:space="preserve"> </v>
      </c>
      <c r="N685" s="159" t="str">
        <f ca="1">IF(($G685=" ")," ",VLOOKUP($G685,'C10 Entry Sheet'!$A$16:$K$1015,5,FALSE))</f>
        <v xml:space="preserve"> </v>
      </c>
    </row>
    <row r="686" spans="1:14">
      <c r="A686" s="153" t="str">
        <f>IF('C10 Entry Sheet'!$BS701="N"," ","R")</f>
        <v xml:space="preserve"> </v>
      </c>
      <c r="B686" s="153" t="str">
        <f>IF('C10 Entry Sheet'!$BS701="N"," ","00000000")</f>
        <v xml:space="preserve"> </v>
      </c>
      <c r="C686" s="154" t="str">
        <f ca="1">IF('C10 Entry Sheet'!$BS701="N"," ",CELL("contents",'C10 Entry Sheet'!$AH$10))</f>
        <v xml:space="preserve"> </v>
      </c>
      <c r="D686" s="153" t="str">
        <f ca="1">IF('C10 Entry Sheet'!$BS701="N"," ","000"&amp;IF(LEN('C10 Entry Sheet'!$C$5)&lt;=6,"000",REPT("0",3-(LEN('C10 Entry Sheet'!$C$5)-6))&amp;LEFT(CELL("contents",'C10 Entry Sheet'!$C$5),LEN('C10 Entry Sheet'!$C$5)-6)))</f>
        <v xml:space="preserve"> </v>
      </c>
      <c r="E686" s="155" t="str">
        <f ca="1">IF('C10 Entry Sheet'!$BS701="N"," ",IF(LEN('C10 Entry Sheet'!$C$5)&lt;=6,CELL("contents",'C10 Entry Sheet'!$C$5),RIGHT(CELL("contents",'C10 Entry Sheet'!$C$5),6)))</f>
        <v xml:space="preserve"> </v>
      </c>
      <c r="F686" s="153" t="str">
        <f>IF('C10 Entry Sheet'!$BS701="N"," ","0")</f>
        <v xml:space="preserve"> </v>
      </c>
      <c r="G686" s="156" t="str">
        <f ca="1">IF('C10 Entry Sheet'!$BS701="N"," ",CELL("contents",'C10 Entry Sheet'!$A701))</f>
        <v xml:space="preserve"> </v>
      </c>
      <c r="H686" s="157" t="str">
        <f ca="1">IF(($G686=" ")," ",VLOOKUP($G686,'C10 Entry Sheet'!$A$16:$K$1015,2,FALSE))</f>
        <v xml:space="preserve"> </v>
      </c>
      <c r="I686" s="157" t="str">
        <f ca="1">IF(($G686=" ")," ",VLOOKUP($G686,'C10 Entry Sheet'!$A$16:$K$1015,3,FALSE))</f>
        <v xml:space="preserve"> </v>
      </c>
      <c r="J686" s="153" t="str">
        <f ca="1">IF('C10 Entry Sheet'!$BS701="N"," ",CELL("contents",'C10 Entry Sheet'!$A701))</f>
        <v xml:space="preserve"> </v>
      </c>
      <c r="K686" s="158" t="str">
        <f ca="1">IF(($G686=" ")," ",VLOOKUP($G686,'C10 Entry Sheet'!$A$16:$K$1015,8,FALSE))</f>
        <v xml:space="preserve"> </v>
      </c>
      <c r="L686" s="110" t="str">
        <f ca="1">IF(($G686=" ")," ",(VLOOKUP($G686,'C10 Entry Sheet'!$A$16:$K$1015,11,FALSE)*100))</f>
        <v xml:space="preserve"> </v>
      </c>
      <c r="M686" s="159" t="str">
        <f ca="1">IF(($G686=" ")," ",VLOOKUP($G686,'C10 Entry Sheet'!$A$16:$K$1015,6,FALSE))</f>
        <v xml:space="preserve"> </v>
      </c>
      <c r="N686" s="159" t="str">
        <f ca="1">IF(($G686=" ")," ",VLOOKUP($G686,'C10 Entry Sheet'!$A$16:$K$1015,5,FALSE))</f>
        <v xml:space="preserve"> </v>
      </c>
    </row>
    <row r="687" spans="1:14">
      <c r="A687" s="153" t="str">
        <f>IF('C10 Entry Sheet'!$BS702="N"," ","R")</f>
        <v xml:space="preserve"> </v>
      </c>
      <c r="B687" s="153" t="str">
        <f>IF('C10 Entry Sheet'!$BS702="N"," ","00000000")</f>
        <v xml:space="preserve"> </v>
      </c>
      <c r="C687" s="154" t="str">
        <f ca="1">IF('C10 Entry Sheet'!$BS702="N"," ",CELL("contents",'C10 Entry Sheet'!$AH$10))</f>
        <v xml:space="preserve"> </v>
      </c>
      <c r="D687" s="153" t="str">
        <f ca="1">IF('C10 Entry Sheet'!$BS702="N"," ","000"&amp;IF(LEN('C10 Entry Sheet'!$C$5)&lt;=6,"000",REPT("0",3-(LEN('C10 Entry Sheet'!$C$5)-6))&amp;LEFT(CELL("contents",'C10 Entry Sheet'!$C$5),LEN('C10 Entry Sheet'!$C$5)-6)))</f>
        <v xml:space="preserve"> </v>
      </c>
      <c r="E687" s="155" t="str">
        <f ca="1">IF('C10 Entry Sheet'!$BS702="N"," ",IF(LEN('C10 Entry Sheet'!$C$5)&lt;=6,CELL("contents",'C10 Entry Sheet'!$C$5),RIGHT(CELL("contents",'C10 Entry Sheet'!$C$5),6)))</f>
        <v xml:space="preserve"> </v>
      </c>
      <c r="F687" s="153" t="str">
        <f>IF('C10 Entry Sheet'!$BS702="N"," ","0")</f>
        <v xml:space="preserve"> </v>
      </c>
      <c r="G687" s="156" t="str">
        <f ca="1">IF('C10 Entry Sheet'!$BS702="N"," ",CELL("contents",'C10 Entry Sheet'!$A702))</f>
        <v xml:space="preserve"> </v>
      </c>
      <c r="H687" s="157" t="str">
        <f ca="1">IF(($G687=" ")," ",VLOOKUP($G687,'C10 Entry Sheet'!$A$16:$K$1015,2,FALSE))</f>
        <v xml:space="preserve"> </v>
      </c>
      <c r="I687" s="157" t="str">
        <f ca="1">IF(($G687=" ")," ",VLOOKUP($G687,'C10 Entry Sheet'!$A$16:$K$1015,3,FALSE))</f>
        <v xml:space="preserve"> </v>
      </c>
      <c r="J687" s="153" t="str">
        <f ca="1">IF('C10 Entry Sheet'!$BS702="N"," ",CELL("contents",'C10 Entry Sheet'!$A702))</f>
        <v xml:space="preserve"> </v>
      </c>
      <c r="K687" s="158" t="str">
        <f ca="1">IF(($G687=" ")," ",VLOOKUP($G687,'C10 Entry Sheet'!$A$16:$K$1015,8,FALSE))</f>
        <v xml:space="preserve"> </v>
      </c>
      <c r="L687" s="110" t="str">
        <f ca="1">IF(($G687=" ")," ",(VLOOKUP($G687,'C10 Entry Sheet'!$A$16:$K$1015,11,FALSE)*100))</f>
        <v xml:space="preserve"> </v>
      </c>
      <c r="M687" s="159" t="str">
        <f ca="1">IF(($G687=" ")," ",VLOOKUP($G687,'C10 Entry Sheet'!$A$16:$K$1015,6,FALSE))</f>
        <v xml:space="preserve"> </v>
      </c>
      <c r="N687" s="159" t="str">
        <f ca="1">IF(($G687=" ")," ",VLOOKUP($G687,'C10 Entry Sheet'!$A$16:$K$1015,5,FALSE))</f>
        <v xml:space="preserve"> </v>
      </c>
    </row>
    <row r="688" spans="1:14">
      <c r="A688" s="153" t="str">
        <f>IF('C10 Entry Sheet'!$BS703="N"," ","R")</f>
        <v xml:space="preserve"> </v>
      </c>
      <c r="B688" s="153" t="str">
        <f>IF('C10 Entry Sheet'!$BS703="N"," ","00000000")</f>
        <v xml:space="preserve"> </v>
      </c>
      <c r="C688" s="154" t="str">
        <f ca="1">IF('C10 Entry Sheet'!$BS703="N"," ",CELL("contents",'C10 Entry Sheet'!$AH$10))</f>
        <v xml:space="preserve"> </v>
      </c>
      <c r="D688" s="153" t="str">
        <f ca="1">IF('C10 Entry Sheet'!$BS703="N"," ","000"&amp;IF(LEN('C10 Entry Sheet'!$C$5)&lt;=6,"000",REPT("0",3-(LEN('C10 Entry Sheet'!$C$5)-6))&amp;LEFT(CELL("contents",'C10 Entry Sheet'!$C$5),LEN('C10 Entry Sheet'!$C$5)-6)))</f>
        <v xml:space="preserve"> </v>
      </c>
      <c r="E688" s="155" t="str">
        <f ca="1">IF('C10 Entry Sheet'!$BS703="N"," ",IF(LEN('C10 Entry Sheet'!$C$5)&lt;=6,CELL("contents",'C10 Entry Sheet'!$C$5),RIGHT(CELL("contents",'C10 Entry Sheet'!$C$5),6)))</f>
        <v xml:space="preserve"> </v>
      </c>
      <c r="F688" s="153" t="str">
        <f>IF('C10 Entry Sheet'!$BS703="N"," ","0")</f>
        <v xml:space="preserve"> </v>
      </c>
      <c r="G688" s="156" t="str">
        <f ca="1">IF('C10 Entry Sheet'!$BS703="N"," ",CELL("contents",'C10 Entry Sheet'!$A703))</f>
        <v xml:space="preserve"> </v>
      </c>
      <c r="H688" s="157" t="str">
        <f ca="1">IF(($G688=" ")," ",VLOOKUP($G688,'C10 Entry Sheet'!$A$16:$K$1015,2,FALSE))</f>
        <v xml:space="preserve"> </v>
      </c>
      <c r="I688" s="157" t="str">
        <f ca="1">IF(($G688=" ")," ",VLOOKUP($G688,'C10 Entry Sheet'!$A$16:$K$1015,3,FALSE))</f>
        <v xml:space="preserve"> </v>
      </c>
      <c r="J688" s="153" t="str">
        <f ca="1">IF('C10 Entry Sheet'!$BS703="N"," ",CELL("contents",'C10 Entry Sheet'!$A703))</f>
        <v xml:space="preserve"> </v>
      </c>
      <c r="K688" s="158" t="str">
        <f ca="1">IF(($G688=" ")," ",VLOOKUP($G688,'C10 Entry Sheet'!$A$16:$K$1015,8,FALSE))</f>
        <v xml:space="preserve"> </v>
      </c>
      <c r="L688" s="110" t="str">
        <f ca="1">IF(($G688=" ")," ",(VLOOKUP($G688,'C10 Entry Sheet'!$A$16:$K$1015,11,FALSE)*100))</f>
        <v xml:space="preserve"> </v>
      </c>
      <c r="M688" s="159" t="str">
        <f ca="1">IF(($G688=" ")," ",VLOOKUP($G688,'C10 Entry Sheet'!$A$16:$K$1015,6,FALSE))</f>
        <v xml:space="preserve"> </v>
      </c>
      <c r="N688" s="159" t="str">
        <f ca="1">IF(($G688=" ")," ",VLOOKUP($G688,'C10 Entry Sheet'!$A$16:$K$1015,5,FALSE))</f>
        <v xml:space="preserve"> </v>
      </c>
    </row>
    <row r="689" spans="1:14">
      <c r="A689" s="153" t="str">
        <f>IF('C10 Entry Sheet'!$BS704="N"," ","R")</f>
        <v xml:space="preserve"> </v>
      </c>
      <c r="B689" s="153" t="str">
        <f>IF('C10 Entry Sheet'!$BS704="N"," ","00000000")</f>
        <v xml:space="preserve"> </v>
      </c>
      <c r="C689" s="154" t="str">
        <f ca="1">IF('C10 Entry Sheet'!$BS704="N"," ",CELL("contents",'C10 Entry Sheet'!$AH$10))</f>
        <v xml:space="preserve"> </v>
      </c>
      <c r="D689" s="153" t="str">
        <f ca="1">IF('C10 Entry Sheet'!$BS704="N"," ","000"&amp;IF(LEN('C10 Entry Sheet'!$C$5)&lt;=6,"000",REPT("0",3-(LEN('C10 Entry Sheet'!$C$5)-6))&amp;LEFT(CELL("contents",'C10 Entry Sheet'!$C$5),LEN('C10 Entry Sheet'!$C$5)-6)))</f>
        <v xml:space="preserve"> </v>
      </c>
      <c r="E689" s="155" t="str">
        <f ca="1">IF('C10 Entry Sheet'!$BS704="N"," ",IF(LEN('C10 Entry Sheet'!$C$5)&lt;=6,CELL("contents",'C10 Entry Sheet'!$C$5),RIGHT(CELL("contents",'C10 Entry Sheet'!$C$5),6)))</f>
        <v xml:space="preserve"> </v>
      </c>
      <c r="F689" s="153" t="str">
        <f>IF('C10 Entry Sheet'!$BS704="N"," ","0")</f>
        <v xml:space="preserve"> </v>
      </c>
      <c r="G689" s="156" t="str">
        <f ca="1">IF('C10 Entry Sheet'!$BS704="N"," ",CELL("contents",'C10 Entry Sheet'!$A704))</f>
        <v xml:space="preserve"> </v>
      </c>
      <c r="H689" s="157" t="str">
        <f ca="1">IF(($G689=" ")," ",VLOOKUP($G689,'C10 Entry Sheet'!$A$16:$K$1015,2,FALSE))</f>
        <v xml:space="preserve"> </v>
      </c>
      <c r="I689" s="157" t="str">
        <f ca="1">IF(($G689=" ")," ",VLOOKUP($G689,'C10 Entry Sheet'!$A$16:$K$1015,3,FALSE))</f>
        <v xml:space="preserve"> </v>
      </c>
      <c r="J689" s="153" t="str">
        <f ca="1">IF('C10 Entry Sheet'!$BS704="N"," ",CELL("contents",'C10 Entry Sheet'!$A704))</f>
        <v xml:space="preserve"> </v>
      </c>
      <c r="K689" s="158" t="str">
        <f ca="1">IF(($G689=" ")," ",VLOOKUP($G689,'C10 Entry Sheet'!$A$16:$K$1015,8,FALSE))</f>
        <v xml:space="preserve"> </v>
      </c>
      <c r="L689" s="110" t="str">
        <f ca="1">IF(($G689=" ")," ",(VLOOKUP($G689,'C10 Entry Sheet'!$A$16:$K$1015,11,FALSE)*100))</f>
        <v xml:space="preserve"> </v>
      </c>
      <c r="M689" s="159" t="str">
        <f ca="1">IF(($G689=" ")," ",VLOOKUP($G689,'C10 Entry Sheet'!$A$16:$K$1015,6,FALSE))</f>
        <v xml:space="preserve"> </v>
      </c>
      <c r="N689" s="159" t="str">
        <f ca="1">IF(($G689=" ")," ",VLOOKUP($G689,'C10 Entry Sheet'!$A$16:$K$1015,5,FALSE))</f>
        <v xml:space="preserve"> </v>
      </c>
    </row>
    <row r="690" spans="1:14">
      <c r="A690" s="153" t="str">
        <f>IF('C10 Entry Sheet'!$BS705="N"," ","R")</f>
        <v xml:space="preserve"> </v>
      </c>
      <c r="B690" s="153" t="str">
        <f>IF('C10 Entry Sheet'!$BS705="N"," ","00000000")</f>
        <v xml:space="preserve"> </v>
      </c>
      <c r="C690" s="154" t="str">
        <f ca="1">IF('C10 Entry Sheet'!$BS705="N"," ",CELL("contents",'C10 Entry Sheet'!$AH$10))</f>
        <v xml:space="preserve"> </v>
      </c>
      <c r="D690" s="153" t="str">
        <f ca="1">IF('C10 Entry Sheet'!$BS705="N"," ","000"&amp;IF(LEN('C10 Entry Sheet'!$C$5)&lt;=6,"000",REPT("0",3-(LEN('C10 Entry Sheet'!$C$5)-6))&amp;LEFT(CELL("contents",'C10 Entry Sheet'!$C$5),LEN('C10 Entry Sheet'!$C$5)-6)))</f>
        <v xml:space="preserve"> </v>
      </c>
      <c r="E690" s="155" t="str">
        <f ca="1">IF('C10 Entry Sheet'!$BS705="N"," ",IF(LEN('C10 Entry Sheet'!$C$5)&lt;=6,CELL("contents",'C10 Entry Sheet'!$C$5),RIGHT(CELL("contents",'C10 Entry Sheet'!$C$5),6)))</f>
        <v xml:space="preserve"> </v>
      </c>
      <c r="F690" s="153" t="str">
        <f>IF('C10 Entry Sheet'!$BS705="N"," ","0")</f>
        <v xml:space="preserve"> </v>
      </c>
      <c r="G690" s="156" t="str">
        <f ca="1">IF('C10 Entry Sheet'!$BS705="N"," ",CELL("contents",'C10 Entry Sheet'!$A705))</f>
        <v xml:space="preserve"> </v>
      </c>
      <c r="H690" s="157" t="str">
        <f ca="1">IF(($G690=" ")," ",VLOOKUP($G690,'C10 Entry Sheet'!$A$16:$K$1015,2,FALSE))</f>
        <v xml:space="preserve"> </v>
      </c>
      <c r="I690" s="157" t="str">
        <f ca="1">IF(($G690=" ")," ",VLOOKUP($G690,'C10 Entry Sheet'!$A$16:$K$1015,3,FALSE))</f>
        <v xml:space="preserve"> </v>
      </c>
      <c r="J690" s="153" t="str">
        <f ca="1">IF('C10 Entry Sheet'!$BS705="N"," ",CELL("contents",'C10 Entry Sheet'!$A705))</f>
        <v xml:space="preserve"> </v>
      </c>
      <c r="K690" s="158" t="str">
        <f ca="1">IF(($G690=" ")," ",VLOOKUP($G690,'C10 Entry Sheet'!$A$16:$K$1015,8,FALSE))</f>
        <v xml:space="preserve"> </v>
      </c>
      <c r="L690" s="110" t="str">
        <f ca="1">IF(($G690=" ")," ",(VLOOKUP($G690,'C10 Entry Sheet'!$A$16:$K$1015,11,FALSE)*100))</f>
        <v xml:space="preserve"> </v>
      </c>
      <c r="M690" s="159" t="str">
        <f ca="1">IF(($G690=" ")," ",VLOOKUP($G690,'C10 Entry Sheet'!$A$16:$K$1015,6,FALSE))</f>
        <v xml:space="preserve"> </v>
      </c>
      <c r="N690" s="159" t="str">
        <f ca="1">IF(($G690=" ")," ",VLOOKUP($G690,'C10 Entry Sheet'!$A$16:$K$1015,5,FALSE))</f>
        <v xml:space="preserve"> </v>
      </c>
    </row>
    <row r="691" spans="1:14">
      <c r="A691" s="153" t="str">
        <f>IF('C10 Entry Sheet'!$BS706="N"," ","R")</f>
        <v xml:space="preserve"> </v>
      </c>
      <c r="B691" s="153" t="str">
        <f>IF('C10 Entry Sheet'!$BS706="N"," ","00000000")</f>
        <v xml:space="preserve"> </v>
      </c>
      <c r="C691" s="154" t="str">
        <f ca="1">IF('C10 Entry Sheet'!$BS706="N"," ",CELL("contents",'C10 Entry Sheet'!$AH$10))</f>
        <v xml:space="preserve"> </v>
      </c>
      <c r="D691" s="153" t="str">
        <f ca="1">IF('C10 Entry Sheet'!$BS706="N"," ","000"&amp;IF(LEN('C10 Entry Sheet'!$C$5)&lt;=6,"000",REPT("0",3-(LEN('C10 Entry Sheet'!$C$5)-6))&amp;LEFT(CELL("contents",'C10 Entry Sheet'!$C$5),LEN('C10 Entry Sheet'!$C$5)-6)))</f>
        <v xml:space="preserve"> </v>
      </c>
      <c r="E691" s="155" t="str">
        <f ca="1">IF('C10 Entry Sheet'!$BS706="N"," ",IF(LEN('C10 Entry Sheet'!$C$5)&lt;=6,CELL("contents",'C10 Entry Sheet'!$C$5),RIGHT(CELL("contents",'C10 Entry Sheet'!$C$5),6)))</f>
        <v xml:space="preserve"> </v>
      </c>
      <c r="F691" s="153" t="str">
        <f>IF('C10 Entry Sheet'!$BS706="N"," ","0")</f>
        <v xml:space="preserve"> </v>
      </c>
      <c r="G691" s="156" t="str">
        <f ca="1">IF('C10 Entry Sheet'!$BS706="N"," ",CELL("contents",'C10 Entry Sheet'!$A706))</f>
        <v xml:space="preserve"> </v>
      </c>
      <c r="H691" s="157" t="str">
        <f ca="1">IF(($G691=" ")," ",VLOOKUP($G691,'C10 Entry Sheet'!$A$16:$K$1015,2,FALSE))</f>
        <v xml:space="preserve"> </v>
      </c>
      <c r="I691" s="157" t="str">
        <f ca="1">IF(($G691=" ")," ",VLOOKUP($G691,'C10 Entry Sheet'!$A$16:$K$1015,3,FALSE))</f>
        <v xml:space="preserve"> </v>
      </c>
      <c r="J691" s="153" t="str">
        <f ca="1">IF('C10 Entry Sheet'!$BS706="N"," ",CELL("contents",'C10 Entry Sheet'!$A706))</f>
        <v xml:space="preserve"> </v>
      </c>
      <c r="K691" s="158" t="str">
        <f ca="1">IF(($G691=" ")," ",VLOOKUP($G691,'C10 Entry Sheet'!$A$16:$K$1015,8,FALSE))</f>
        <v xml:space="preserve"> </v>
      </c>
      <c r="L691" s="110" t="str">
        <f ca="1">IF(($G691=" ")," ",(VLOOKUP($G691,'C10 Entry Sheet'!$A$16:$K$1015,11,FALSE)*100))</f>
        <v xml:space="preserve"> </v>
      </c>
      <c r="M691" s="159" t="str">
        <f ca="1">IF(($G691=" ")," ",VLOOKUP($G691,'C10 Entry Sheet'!$A$16:$K$1015,6,FALSE))</f>
        <v xml:space="preserve"> </v>
      </c>
      <c r="N691" s="159" t="str">
        <f ca="1">IF(($G691=" ")," ",VLOOKUP($G691,'C10 Entry Sheet'!$A$16:$K$1015,5,FALSE))</f>
        <v xml:space="preserve"> </v>
      </c>
    </row>
    <row r="692" spans="1:14">
      <c r="A692" s="153" t="str">
        <f>IF('C10 Entry Sheet'!$BS707="N"," ","R")</f>
        <v xml:space="preserve"> </v>
      </c>
      <c r="B692" s="153" t="str">
        <f>IF('C10 Entry Sheet'!$BS707="N"," ","00000000")</f>
        <v xml:space="preserve"> </v>
      </c>
      <c r="C692" s="154" t="str">
        <f ca="1">IF('C10 Entry Sheet'!$BS707="N"," ",CELL("contents",'C10 Entry Sheet'!$AH$10))</f>
        <v xml:space="preserve"> </v>
      </c>
      <c r="D692" s="153" t="str">
        <f ca="1">IF('C10 Entry Sheet'!$BS707="N"," ","000"&amp;IF(LEN('C10 Entry Sheet'!$C$5)&lt;=6,"000",REPT("0",3-(LEN('C10 Entry Sheet'!$C$5)-6))&amp;LEFT(CELL("contents",'C10 Entry Sheet'!$C$5),LEN('C10 Entry Sheet'!$C$5)-6)))</f>
        <v xml:space="preserve"> </v>
      </c>
      <c r="E692" s="155" t="str">
        <f ca="1">IF('C10 Entry Sheet'!$BS707="N"," ",IF(LEN('C10 Entry Sheet'!$C$5)&lt;=6,CELL("contents",'C10 Entry Sheet'!$C$5),RIGHT(CELL("contents",'C10 Entry Sheet'!$C$5),6)))</f>
        <v xml:space="preserve"> </v>
      </c>
      <c r="F692" s="153" t="str">
        <f>IF('C10 Entry Sheet'!$BS707="N"," ","0")</f>
        <v xml:space="preserve"> </v>
      </c>
      <c r="G692" s="156" t="str">
        <f ca="1">IF('C10 Entry Sheet'!$BS707="N"," ",CELL("contents",'C10 Entry Sheet'!$A707))</f>
        <v xml:space="preserve"> </v>
      </c>
      <c r="H692" s="157" t="str">
        <f ca="1">IF(($G692=" ")," ",VLOOKUP($G692,'C10 Entry Sheet'!$A$16:$K$1015,2,FALSE))</f>
        <v xml:space="preserve"> </v>
      </c>
      <c r="I692" s="157" t="str">
        <f ca="1">IF(($G692=" ")," ",VLOOKUP($G692,'C10 Entry Sheet'!$A$16:$K$1015,3,FALSE))</f>
        <v xml:space="preserve"> </v>
      </c>
      <c r="J692" s="153" t="str">
        <f ca="1">IF('C10 Entry Sheet'!$BS707="N"," ",CELL("contents",'C10 Entry Sheet'!$A707))</f>
        <v xml:space="preserve"> </v>
      </c>
      <c r="K692" s="158" t="str">
        <f ca="1">IF(($G692=" ")," ",VLOOKUP($G692,'C10 Entry Sheet'!$A$16:$K$1015,8,FALSE))</f>
        <v xml:space="preserve"> </v>
      </c>
      <c r="L692" s="110" t="str">
        <f ca="1">IF(($G692=" ")," ",(VLOOKUP($G692,'C10 Entry Sheet'!$A$16:$K$1015,11,FALSE)*100))</f>
        <v xml:space="preserve"> </v>
      </c>
      <c r="M692" s="159" t="str">
        <f ca="1">IF(($G692=" ")," ",VLOOKUP($G692,'C10 Entry Sheet'!$A$16:$K$1015,6,FALSE))</f>
        <v xml:space="preserve"> </v>
      </c>
      <c r="N692" s="159" t="str">
        <f ca="1">IF(($G692=" ")," ",VLOOKUP($G692,'C10 Entry Sheet'!$A$16:$K$1015,5,FALSE))</f>
        <v xml:space="preserve"> </v>
      </c>
    </row>
    <row r="693" spans="1:14">
      <c r="A693" s="153" t="str">
        <f>IF('C10 Entry Sheet'!$BS708="N"," ","R")</f>
        <v xml:space="preserve"> </v>
      </c>
      <c r="B693" s="153" t="str">
        <f>IF('C10 Entry Sheet'!$BS708="N"," ","00000000")</f>
        <v xml:space="preserve"> </v>
      </c>
      <c r="C693" s="154" t="str">
        <f ca="1">IF('C10 Entry Sheet'!$BS708="N"," ",CELL("contents",'C10 Entry Sheet'!$AH$10))</f>
        <v xml:space="preserve"> </v>
      </c>
      <c r="D693" s="153" t="str">
        <f ca="1">IF('C10 Entry Sheet'!$BS708="N"," ","000"&amp;IF(LEN('C10 Entry Sheet'!$C$5)&lt;=6,"000",REPT("0",3-(LEN('C10 Entry Sheet'!$C$5)-6))&amp;LEFT(CELL("contents",'C10 Entry Sheet'!$C$5),LEN('C10 Entry Sheet'!$C$5)-6)))</f>
        <v xml:space="preserve"> </v>
      </c>
      <c r="E693" s="155" t="str">
        <f ca="1">IF('C10 Entry Sheet'!$BS708="N"," ",IF(LEN('C10 Entry Sheet'!$C$5)&lt;=6,CELL("contents",'C10 Entry Sheet'!$C$5),RIGHT(CELL("contents",'C10 Entry Sheet'!$C$5),6)))</f>
        <v xml:space="preserve"> </v>
      </c>
      <c r="F693" s="153" t="str">
        <f>IF('C10 Entry Sheet'!$BS708="N"," ","0")</f>
        <v xml:space="preserve"> </v>
      </c>
      <c r="G693" s="156" t="str">
        <f ca="1">IF('C10 Entry Sheet'!$BS708="N"," ",CELL("contents",'C10 Entry Sheet'!$A708))</f>
        <v xml:space="preserve"> </v>
      </c>
      <c r="H693" s="157" t="str">
        <f ca="1">IF(($G693=" ")," ",VLOOKUP($G693,'C10 Entry Sheet'!$A$16:$K$1015,2,FALSE))</f>
        <v xml:space="preserve"> </v>
      </c>
      <c r="I693" s="157" t="str">
        <f ca="1">IF(($G693=" ")," ",VLOOKUP($G693,'C10 Entry Sheet'!$A$16:$K$1015,3,FALSE))</f>
        <v xml:space="preserve"> </v>
      </c>
      <c r="J693" s="153" t="str">
        <f ca="1">IF('C10 Entry Sheet'!$BS708="N"," ",CELL("contents",'C10 Entry Sheet'!$A708))</f>
        <v xml:space="preserve"> </v>
      </c>
      <c r="K693" s="158" t="str">
        <f ca="1">IF(($G693=" ")," ",VLOOKUP($G693,'C10 Entry Sheet'!$A$16:$K$1015,8,FALSE))</f>
        <v xml:space="preserve"> </v>
      </c>
      <c r="L693" s="110" t="str">
        <f ca="1">IF(($G693=" ")," ",(VLOOKUP($G693,'C10 Entry Sheet'!$A$16:$K$1015,11,FALSE)*100))</f>
        <v xml:space="preserve"> </v>
      </c>
      <c r="M693" s="159" t="str">
        <f ca="1">IF(($G693=" ")," ",VLOOKUP($G693,'C10 Entry Sheet'!$A$16:$K$1015,6,FALSE))</f>
        <v xml:space="preserve"> </v>
      </c>
      <c r="N693" s="159" t="str">
        <f ca="1">IF(($G693=" ")," ",VLOOKUP($G693,'C10 Entry Sheet'!$A$16:$K$1015,5,FALSE))</f>
        <v xml:space="preserve"> </v>
      </c>
    </row>
    <row r="694" spans="1:14">
      <c r="A694" s="153" t="str">
        <f>IF('C10 Entry Sheet'!$BS709="N"," ","R")</f>
        <v xml:space="preserve"> </v>
      </c>
      <c r="B694" s="153" t="str">
        <f>IF('C10 Entry Sheet'!$BS709="N"," ","00000000")</f>
        <v xml:space="preserve"> </v>
      </c>
      <c r="C694" s="154" t="str">
        <f ca="1">IF('C10 Entry Sheet'!$BS709="N"," ",CELL("contents",'C10 Entry Sheet'!$AH$10))</f>
        <v xml:space="preserve"> </v>
      </c>
      <c r="D694" s="153" t="str">
        <f ca="1">IF('C10 Entry Sheet'!$BS709="N"," ","000"&amp;IF(LEN('C10 Entry Sheet'!$C$5)&lt;=6,"000",REPT("0",3-(LEN('C10 Entry Sheet'!$C$5)-6))&amp;LEFT(CELL("contents",'C10 Entry Sheet'!$C$5),LEN('C10 Entry Sheet'!$C$5)-6)))</f>
        <v xml:space="preserve"> </v>
      </c>
      <c r="E694" s="155" t="str">
        <f ca="1">IF('C10 Entry Sheet'!$BS709="N"," ",IF(LEN('C10 Entry Sheet'!$C$5)&lt;=6,CELL("contents",'C10 Entry Sheet'!$C$5),RIGHT(CELL("contents",'C10 Entry Sheet'!$C$5),6)))</f>
        <v xml:space="preserve"> </v>
      </c>
      <c r="F694" s="153" t="str">
        <f>IF('C10 Entry Sheet'!$BS709="N"," ","0")</f>
        <v xml:space="preserve"> </v>
      </c>
      <c r="G694" s="156" t="str">
        <f ca="1">IF('C10 Entry Sheet'!$BS709="N"," ",CELL("contents",'C10 Entry Sheet'!$A709))</f>
        <v xml:space="preserve"> </v>
      </c>
      <c r="H694" s="157" t="str">
        <f ca="1">IF(($G694=" ")," ",VLOOKUP($G694,'C10 Entry Sheet'!$A$16:$K$1015,2,FALSE))</f>
        <v xml:space="preserve"> </v>
      </c>
      <c r="I694" s="157" t="str">
        <f ca="1">IF(($G694=" ")," ",VLOOKUP($G694,'C10 Entry Sheet'!$A$16:$K$1015,3,FALSE))</f>
        <v xml:space="preserve"> </v>
      </c>
      <c r="J694" s="153" t="str">
        <f ca="1">IF('C10 Entry Sheet'!$BS709="N"," ",CELL("contents",'C10 Entry Sheet'!$A709))</f>
        <v xml:space="preserve"> </v>
      </c>
      <c r="K694" s="158" t="str">
        <f ca="1">IF(($G694=" ")," ",VLOOKUP($G694,'C10 Entry Sheet'!$A$16:$K$1015,8,FALSE))</f>
        <v xml:space="preserve"> </v>
      </c>
      <c r="L694" s="110" t="str">
        <f ca="1">IF(($G694=" ")," ",(VLOOKUP($G694,'C10 Entry Sheet'!$A$16:$K$1015,11,FALSE)*100))</f>
        <v xml:space="preserve"> </v>
      </c>
      <c r="M694" s="159" t="str">
        <f ca="1">IF(($G694=" ")," ",VLOOKUP($G694,'C10 Entry Sheet'!$A$16:$K$1015,6,FALSE))</f>
        <v xml:space="preserve"> </v>
      </c>
      <c r="N694" s="159" t="str">
        <f ca="1">IF(($G694=" ")," ",VLOOKUP($G694,'C10 Entry Sheet'!$A$16:$K$1015,5,FALSE))</f>
        <v xml:space="preserve"> </v>
      </c>
    </row>
    <row r="695" spans="1:14">
      <c r="A695" s="153" t="str">
        <f>IF('C10 Entry Sheet'!$BS710="N"," ","R")</f>
        <v xml:space="preserve"> </v>
      </c>
      <c r="B695" s="153" t="str">
        <f>IF('C10 Entry Sheet'!$BS710="N"," ","00000000")</f>
        <v xml:space="preserve"> </v>
      </c>
      <c r="C695" s="154" t="str">
        <f ca="1">IF('C10 Entry Sheet'!$BS710="N"," ",CELL("contents",'C10 Entry Sheet'!$AH$10))</f>
        <v xml:space="preserve"> </v>
      </c>
      <c r="D695" s="153" t="str">
        <f ca="1">IF('C10 Entry Sheet'!$BS710="N"," ","000"&amp;IF(LEN('C10 Entry Sheet'!$C$5)&lt;=6,"000",REPT("0",3-(LEN('C10 Entry Sheet'!$C$5)-6))&amp;LEFT(CELL("contents",'C10 Entry Sheet'!$C$5),LEN('C10 Entry Sheet'!$C$5)-6)))</f>
        <v xml:space="preserve"> </v>
      </c>
      <c r="E695" s="155" t="str">
        <f ca="1">IF('C10 Entry Sheet'!$BS710="N"," ",IF(LEN('C10 Entry Sheet'!$C$5)&lt;=6,CELL("contents",'C10 Entry Sheet'!$C$5),RIGHT(CELL("contents",'C10 Entry Sheet'!$C$5),6)))</f>
        <v xml:space="preserve"> </v>
      </c>
      <c r="F695" s="153" t="str">
        <f>IF('C10 Entry Sheet'!$BS710="N"," ","0")</f>
        <v xml:space="preserve"> </v>
      </c>
      <c r="G695" s="156" t="str">
        <f ca="1">IF('C10 Entry Sheet'!$BS710="N"," ",CELL("contents",'C10 Entry Sheet'!$A710))</f>
        <v xml:space="preserve"> </v>
      </c>
      <c r="H695" s="157" t="str">
        <f ca="1">IF(($G695=" ")," ",VLOOKUP($G695,'C10 Entry Sheet'!$A$16:$K$1015,2,FALSE))</f>
        <v xml:space="preserve"> </v>
      </c>
      <c r="I695" s="157" t="str">
        <f ca="1">IF(($G695=" ")," ",VLOOKUP($G695,'C10 Entry Sheet'!$A$16:$K$1015,3,FALSE))</f>
        <v xml:space="preserve"> </v>
      </c>
      <c r="J695" s="153" t="str">
        <f ca="1">IF('C10 Entry Sheet'!$BS710="N"," ",CELL("contents",'C10 Entry Sheet'!$A710))</f>
        <v xml:space="preserve"> </v>
      </c>
      <c r="K695" s="158" t="str">
        <f ca="1">IF(($G695=" ")," ",VLOOKUP($G695,'C10 Entry Sheet'!$A$16:$K$1015,8,FALSE))</f>
        <v xml:space="preserve"> </v>
      </c>
      <c r="L695" s="110" t="str">
        <f ca="1">IF(($G695=" ")," ",(VLOOKUP($G695,'C10 Entry Sheet'!$A$16:$K$1015,11,FALSE)*100))</f>
        <v xml:space="preserve"> </v>
      </c>
      <c r="M695" s="159" t="str">
        <f ca="1">IF(($G695=" ")," ",VLOOKUP($G695,'C10 Entry Sheet'!$A$16:$K$1015,6,FALSE))</f>
        <v xml:space="preserve"> </v>
      </c>
      <c r="N695" s="159" t="str">
        <f ca="1">IF(($G695=" ")," ",VLOOKUP($G695,'C10 Entry Sheet'!$A$16:$K$1015,5,FALSE))</f>
        <v xml:space="preserve"> </v>
      </c>
    </row>
    <row r="696" spans="1:14">
      <c r="A696" s="153" t="str">
        <f>IF('C10 Entry Sheet'!$BS711="N"," ","R")</f>
        <v xml:space="preserve"> </v>
      </c>
      <c r="B696" s="153" t="str">
        <f>IF('C10 Entry Sheet'!$BS711="N"," ","00000000")</f>
        <v xml:space="preserve"> </v>
      </c>
      <c r="C696" s="154" t="str">
        <f ca="1">IF('C10 Entry Sheet'!$BS711="N"," ",CELL("contents",'C10 Entry Sheet'!$AH$10))</f>
        <v xml:space="preserve"> </v>
      </c>
      <c r="D696" s="153" t="str">
        <f ca="1">IF('C10 Entry Sheet'!$BS711="N"," ","000"&amp;IF(LEN('C10 Entry Sheet'!$C$5)&lt;=6,"000",REPT("0",3-(LEN('C10 Entry Sheet'!$C$5)-6))&amp;LEFT(CELL("contents",'C10 Entry Sheet'!$C$5),LEN('C10 Entry Sheet'!$C$5)-6)))</f>
        <v xml:space="preserve"> </v>
      </c>
      <c r="E696" s="155" t="str">
        <f ca="1">IF('C10 Entry Sheet'!$BS711="N"," ",IF(LEN('C10 Entry Sheet'!$C$5)&lt;=6,CELL("contents",'C10 Entry Sheet'!$C$5),RIGHT(CELL("contents",'C10 Entry Sheet'!$C$5),6)))</f>
        <v xml:space="preserve"> </v>
      </c>
      <c r="F696" s="153" t="str">
        <f>IF('C10 Entry Sheet'!$BS711="N"," ","0")</f>
        <v xml:space="preserve"> </v>
      </c>
      <c r="G696" s="156" t="str">
        <f ca="1">IF('C10 Entry Sheet'!$BS711="N"," ",CELL("contents",'C10 Entry Sheet'!$A711))</f>
        <v xml:space="preserve"> </v>
      </c>
      <c r="H696" s="157" t="str">
        <f ca="1">IF(($G696=" ")," ",VLOOKUP($G696,'C10 Entry Sheet'!$A$16:$K$1015,2,FALSE))</f>
        <v xml:space="preserve"> </v>
      </c>
      <c r="I696" s="157" t="str">
        <f ca="1">IF(($G696=" ")," ",VLOOKUP($G696,'C10 Entry Sheet'!$A$16:$K$1015,3,FALSE))</f>
        <v xml:space="preserve"> </v>
      </c>
      <c r="J696" s="153" t="str">
        <f ca="1">IF('C10 Entry Sheet'!$BS711="N"," ",CELL("contents",'C10 Entry Sheet'!$A711))</f>
        <v xml:space="preserve"> </v>
      </c>
      <c r="K696" s="158" t="str">
        <f ca="1">IF(($G696=" ")," ",VLOOKUP($G696,'C10 Entry Sheet'!$A$16:$K$1015,8,FALSE))</f>
        <v xml:space="preserve"> </v>
      </c>
      <c r="L696" s="110" t="str">
        <f ca="1">IF(($G696=" ")," ",(VLOOKUP($G696,'C10 Entry Sheet'!$A$16:$K$1015,11,FALSE)*100))</f>
        <v xml:space="preserve"> </v>
      </c>
      <c r="M696" s="159" t="str">
        <f ca="1">IF(($G696=" ")," ",VLOOKUP($G696,'C10 Entry Sheet'!$A$16:$K$1015,6,FALSE))</f>
        <v xml:space="preserve"> </v>
      </c>
      <c r="N696" s="159" t="str">
        <f ca="1">IF(($G696=" ")," ",VLOOKUP($G696,'C10 Entry Sheet'!$A$16:$K$1015,5,FALSE))</f>
        <v xml:space="preserve"> </v>
      </c>
    </row>
    <row r="697" spans="1:14">
      <c r="A697" s="153" t="str">
        <f>IF('C10 Entry Sheet'!$BS712="N"," ","R")</f>
        <v xml:space="preserve"> </v>
      </c>
      <c r="B697" s="153" t="str">
        <f>IF('C10 Entry Sheet'!$BS712="N"," ","00000000")</f>
        <v xml:space="preserve"> </v>
      </c>
      <c r="C697" s="154" t="str">
        <f ca="1">IF('C10 Entry Sheet'!$BS712="N"," ",CELL("contents",'C10 Entry Sheet'!$AH$10))</f>
        <v xml:space="preserve"> </v>
      </c>
      <c r="D697" s="153" t="str">
        <f ca="1">IF('C10 Entry Sheet'!$BS712="N"," ","000"&amp;IF(LEN('C10 Entry Sheet'!$C$5)&lt;=6,"000",REPT("0",3-(LEN('C10 Entry Sheet'!$C$5)-6))&amp;LEFT(CELL("contents",'C10 Entry Sheet'!$C$5),LEN('C10 Entry Sheet'!$C$5)-6)))</f>
        <v xml:space="preserve"> </v>
      </c>
      <c r="E697" s="155" t="str">
        <f ca="1">IF('C10 Entry Sheet'!$BS712="N"," ",IF(LEN('C10 Entry Sheet'!$C$5)&lt;=6,CELL("contents",'C10 Entry Sheet'!$C$5),RIGHT(CELL("contents",'C10 Entry Sheet'!$C$5),6)))</f>
        <v xml:space="preserve"> </v>
      </c>
      <c r="F697" s="153" t="str">
        <f>IF('C10 Entry Sheet'!$BS712="N"," ","0")</f>
        <v xml:space="preserve"> </v>
      </c>
      <c r="G697" s="156" t="str">
        <f ca="1">IF('C10 Entry Sheet'!$BS712="N"," ",CELL("contents",'C10 Entry Sheet'!$A712))</f>
        <v xml:space="preserve"> </v>
      </c>
      <c r="H697" s="157" t="str">
        <f ca="1">IF(($G697=" ")," ",VLOOKUP($G697,'C10 Entry Sheet'!$A$16:$K$1015,2,FALSE))</f>
        <v xml:space="preserve"> </v>
      </c>
      <c r="I697" s="157" t="str">
        <f ca="1">IF(($G697=" ")," ",VLOOKUP($G697,'C10 Entry Sheet'!$A$16:$K$1015,3,FALSE))</f>
        <v xml:space="preserve"> </v>
      </c>
      <c r="J697" s="153" t="str">
        <f ca="1">IF('C10 Entry Sheet'!$BS712="N"," ",CELL("contents",'C10 Entry Sheet'!$A712))</f>
        <v xml:space="preserve"> </v>
      </c>
      <c r="K697" s="158" t="str">
        <f ca="1">IF(($G697=" ")," ",VLOOKUP($G697,'C10 Entry Sheet'!$A$16:$K$1015,8,FALSE))</f>
        <v xml:space="preserve"> </v>
      </c>
      <c r="L697" s="110" t="str">
        <f ca="1">IF(($G697=" ")," ",(VLOOKUP($G697,'C10 Entry Sheet'!$A$16:$K$1015,11,FALSE)*100))</f>
        <v xml:space="preserve"> </v>
      </c>
      <c r="M697" s="159" t="str">
        <f ca="1">IF(($G697=" ")," ",VLOOKUP($G697,'C10 Entry Sheet'!$A$16:$K$1015,6,FALSE))</f>
        <v xml:space="preserve"> </v>
      </c>
      <c r="N697" s="159" t="str">
        <f ca="1">IF(($G697=" ")," ",VLOOKUP($G697,'C10 Entry Sheet'!$A$16:$K$1015,5,FALSE))</f>
        <v xml:space="preserve"> </v>
      </c>
    </row>
    <row r="698" spans="1:14">
      <c r="A698" s="153" t="str">
        <f>IF('C10 Entry Sheet'!$BS713="N"," ","R")</f>
        <v xml:space="preserve"> </v>
      </c>
      <c r="B698" s="153" t="str">
        <f>IF('C10 Entry Sheet'!$BS713="N"," ","00000000")</f>
        <v xml:space="preserve"> </v>
      </c>
      <c r="C698" s="154" t="str">
        <f ca="1">IF('C10 Entry Sheet'!$BS713="N"," ",CELL("contents",'C10 Entry Sheet'!$AH$10))</f>
        <v xml:space="preserve"> </v>
      </c>
      <c r="D698" s="153" t="str">
        <f ca="1">IF('C10 Entry Sheet'!$BS713="N"," ","000"&amp;IF(LEN('C10 Entry Sheet'!$C$5)&lt;=6,"000",REPT("0",3-(LEN('C10 Entry Sheet'!$C$5)-6))&amp;LEFT(CELL("contents",'C10 Entry Sheet'!$C$5),LEN('C10 Entry Sheet'!$C$5)-6)))</f>
        <v xml:space="preserve"> </v>
      </c>
      <c r="E698" s="155" t="str">
        <f ca="1">IF('C10 Entry Sheet'!$BS713="N"," ",IF(LEN('C10 Entry Sheet'!$C$5)&lt;=6,CELL("contents",'C10 Entry Sheet'!$C$5),RIGHT(CELL("contents",'C10 Entry Sheet'!$C$5),6)))</f>
        <v xml:space="preserve"> </v>
      </c>
      <c r="F698" s="153" t="str">
        <f>IF('C10 Entry Sheet'!$BS713="N"," ","0")</f>
        <v xml:space="preserve"> </v>
      </c>
      <c r="G698" s="156" t="str">
        <f ca="1">IF('C10 Entry Sheet'!$BS713="N"," ",CELL("contents",'C10 Entry Sheet'!$A713))</f>
        <v xml:space="preserve"> </v>
      </c>
      <c r="H698" s="157" t="str">
        <f ca="1">IF(($G698=" ")," ",VLOOKUP($G698,'C10 Entry Sheet'!$A$16:$K$1015,2,FALSE))</f>
        <v xml:space="preserve"> </v>
      </c>
      <c r="I698" s="157" t="str">
        <f ca="1">IF(($G698=" ")," ",VLOOKUP($G698,'C10 Entry Sheet'!$A$16:$K$1015,3,FALSE))</f>
        <v xml:space="preserve"> </v>
      </c>
      <c r="J698" s="153" t="str">
        <f ca="1">IF('C10 Entry Sheet'!$BS713="N"," ",CELL("contents",'C10 Entry Sheet'!$A713))</f>
        <v xml:space="preserve"> </v>
      </c>
      <c r="K698" s="158" t="str">
        <f ca="1">IF(($G698=" ")," ",VLOOKUP($G698,'C10 Entry Sheet'!$A$16:$K$1015,8,FALSE))</f>
        <v xml:space="preserve"> </v>
      </c>
      <c r="L698" s="110" t="str">
        <f ca="1">IF(($G698=" ")," ",(VLOOKUP($G698,'C10 Entry Sheet'!$A$16:$K$1015,11,FALSE)*100))</f>
        <v xml:space="preserve"> </v>
      </c>
      <c r="M698" s="159" t="str">
        <f ca="1">IF(($G698=" ")," ",VLOOKUP($G698,'C10 Entry Sheet'!$A$16:$K$1015,6,FALSE))</f>
        <v xml:space="preserve"> </v>
      </c>
      <c r="N698" s="159" t="str">
        <f ca="1">IF(($G698=" ")," ",VLOOKUP($G698,'C10 Entry Sheet'!$A$16:$K$1015,5,FALSE))</f>
        <v xml:space="preserve"> </v>
      </c>
    </row>
    <row r="699" spans="1:14">
      <c r="A699" s="153" t="str">
        <f>IF('C10 Entry Sheet'!$BS714="N"," ","R")</f>
        <v xml:space="preserve"> </v>
      </c>
      <c r="B699" s="153" t="str">
        <f>IF('C10 Entry Sheet'!$BS714="N"," ","00000000")</f>
        <v xml:space="preserve"> </v>
      </c>
      <c r="C699" s="154" t="str">
        <f ca="1">IF('C10 Entry Sheet'!$BS714="N"," ",CELL("contents",'C10 Entry Sheet'!$AH$10))</f>
        <v xml:space="preserve"> </v>
      </c>
      <c r="D699" s="153" t="str">
        <f ca="1">IF('C10 Entry Sheet'!$BS714="N"," ","000"&amp;IF(LEN('C10 Entry Sheet'!$C$5)&lt;=6,"000",REPT("0",3-(LEN('C10 Entry Sheet'!$C$5)-6))&amp;LEFT(CELL("contents",'C10 Entry Sheet'!$C$5),LEN('C10 Entry Sheet'!$C$5)-6)))</f>
        <v xml:space="preserve"> </v>
      </c>
      <c r="E699" s="155" t="str">
        <f ca="1">IF('C10 Entry Sheet'!$BS714="N"," ",IF(LEN('C10 Entry Sheet'!$C$5)&lt;=6,CELL("contents",'C10 Entry Sheet'!$C$5),RIGHT(CELL("contents",'C10 Entry Sheet'!$C$5),6)))</f>
        <v xml:space="preserve"> </v>
      </c>
      <c r="F699" s="153" t="str">
        <f>IF('C10 Entry Sheet'!$BS714="N"," ","0")</f>
        <v xml:space="preserve"> </v>
      </c>
      <c r="G699" s="156" t="str">
        <f ca="1">IF('C10 Entry Sheet'!$BS714="N"," ",CELL("contents",'C10 Entry Sheet'!$A714))</f>
        <v xml:space="preserve"> </v>
      </c>
      <c r="H699" s="157" t="str">
        <f ca="1">IF(($G699=" ")," ",VLOOKUP($G699,'C10 Entry Sheet'!$A$16:$K$1015,2,FALSE))</f>
        <v xml:space="preserve"> </v>
      </c>
      <c r="I699" s="157" t="str">
        <f ca="1">IF(($G699=" ")," ",VLOOKUP($G699,'C10 Entry Sheet'!$A$16:$K$1015,3,FALSE))</f>
        <v xml:space="preserve"> </v>
      </c>
      <c r="J699" s="153" t="str">
        <f ca="1">IF('C10 Entry Sheet'!$BS714="N"," ",CELL("contents",'C10 Entry Sheet'!$A714))</f>
        <v xml:space="preserve"> </v>
      </c>
      <c r="K699" s="158" t="str">
        <f ca="1">IF(($G699=" ")," ",VLOOKUP($G699,'C10 Entry Sheet'!$A$16:$K$1015,8,FALSE))</f>
        <v xml:space="preserve"> </v>
      </c>
      <c r="L699" s="110" t="str">
        <f ca="1">IF(($G699=" ")," ",(VLOOKUP($G699,'C10 Entry Sheet'!$A$16:$K$1015,11,FALSE)*100))</f>
        <v xml:space="preserve"> </v>
      </c>
      <c r="M699" s="159" t="str">
        <f ca="1">IF(($G699=" ")," ",VLOOKUP($G699,'C10 Entry Sheet'!$A$16:$K$1015,6,FALSE))</f>
        <v xml:space="preserve"> </v>
      </c>
      <c r="N699" s="159" t="str">
        <f ca="1">IF(($G699=" ")," ",VLOOKUP($G699,'C10 Entry Sheet'!$A$16:$K$1015,5,FALSE))</f>
        <v xml:space="preserve"> </v>
      </c>
    </row>
    <row r="700" spans="1:14">
      <c r="A700" s="153" t="str">
        <f>IF('C10 Entry Sheet'!$BS715="N"," ","R")</f>
        <v xml:space="preserve"> </v>
      </c>
      <c r="B700" s="153" t="str">
        <f>IF('C10 Entry Sheet'!$BS715="N"," ","00000000")</f>
        <v xml:space="preserve"> </v>
      </c>
      <c r="C700" s="154" t="str">
        <f ca="1">IF('C10 Entry Sheet'!$BS715="N"," ",CELL("contents",'C10 Entry Sheet'!$AH$10))</f>
        <v xml:space="preserve"> </v>
      </c>
      <c r="D700" s="153" t="str">
        <f ca="1">IF('C10 Entry Sheet'!$BS715="N"," ","000"&amp;IF(LEN('C10 Entry Sheet'!$C$5)&lt;=6,"000",REPT("0",3-(LEN('C10 Entry Sheet'!$C$5)-6))&amp;LEFT(CELL("contents",'C10 Entry Sheet'!$C$5),LEN('C10 Entry Sheet'!$C$5)-6)))</f>
        <v xml:space="preserve"> </v>
      </c>
      <c r="E700" s="155" t="str">
        <f ca="1">IF('C10 Entry Sheet'!$BS715="N"," ",IF(LEN('C10 Entry Sheet'!$C$5)&lt;=6,CELL("contents",'C10 Entry Sheet'!$C$5),RIGHT(CELL("contents",'C10 Entry Sheet'!$C$5),6)))</f>
        <v xml:space="preserve"> </v>
      </c>
      <c r="F700" s="153" t="str">
        <f>IF('C10 Entry Sheet'!$BS715="N"," ","0")</f>
        <v xml:space="preserve"> </v>
      </c>
      <c r="G700" s="156" t="str">
        <f ca="1">IF('C10 Entry Sheet'!$BS715="N"," ",CELL("contents",'C10 Entry Sheet'!$A715))</f>
        <v xml:space="preserve"> </v>
      </c>
      <c r="H700" s="157" t="str">
        <f ca="1">IF(($G700=" ")," ",VLOOKUP($G700,'C10 Entry Sheet'!$A$16:$K$1015,2,FALSE))</f>
        <v xml:space="preserve"> </v>
      </c>
      <c r="I700" s="157" t="str">
        <f ca="1">IF(($G700=" ")," ",VLOOKUP($G700,'C10 Entry Sheet'!$A$16:$K$1015,3,FALSE))</f>
        <v xml:space="preserve"> </v>
      </c>
      <c r="J700" s="153" t="str">
        <f ca="1">IF('C10 Entry Sheet'!$BS715="N"," ",CELL("contents",'C10 Entry Sheet'!$A715))</f>
        <v xml:space="preserve"> </v>
      </c>
      <c r="K700" s="158" t="str">
        <f ca="1">IF(($G700=" ")," ",VLOOKUP($G700,'C10 Entry Sheet'!$A$16:$K$1015,8,FALSE))</f>
        <v xml:space="preserve"> </v>
      </c>
      <c r="L700" s="110" t="str">
        <f ca="1">IF(($G700=" ")," ",(VLOOKUP($G700,'C10 Entry Sheet'!$A$16:$K$1015,11,FALSE)*100))</f>
        <v xml:space="preserve"> </v>
      </c>
      <c r="M700" s="159" t="str">
        <f ca="1">IF(($G700=" ")," ",VLOOKUP($G700,'C10 Entry Sheet'!$A$16:$K$1015,6,FALSE))</f>
        <v xml:space="preserve"> </v>
      </c>
      <c r="N700" s="159" t="str">
        <f ca="1">IF(($G700=" ")," ",VLOOKUP($G700,'C10 Entry Sheet'!$A$16:$K$1015,5,FALSE))</f>
        <v xml:space="preserve"> </v>
      </c>
    </row>
    <row r="701" spans="1:14">
      <c r="A701" s="153" t="str">
        <f>IF('C10 Entry Sheet'!$BS716="N"," ","R")</f>
        <v xml:space="preserve"> </v>
      </c>
      <c r="B701" s="153" t="str">
        <f>IF('C10 Entry Sheet'!$BS716="N"," ","00000000")</f>
        <v xml:space="preserve"> </v>
      </c>
      <c r="C701" s="154" t="str">
        <f ca="1">IF('C10 Entry Sheet'!$BS716="N"," ",CELL("contents",'C10 Entry Sheet'!$AH$10))</f>
        <v xml:space="preserve"> </v>
      </c>
      <c r="D701" s="153" t="str">
        <f ca="1">IF('C10 Entry Sheet'!$BS716="N"," ","000"&amp;IF(LEN('C10 Entry Sheet'!$C$5)&lt;=6,"000",REPT("0",3-(LEN('C10 Entry Sheet'!$C$5)-6))&amp;LEFT(CELL("contents",'C10 Entry Sheet'!$C$5),LEN('C10 Entry Sheet'!$C$5)-6)))</f>
        <v xml:space="preserve"> </v>
      </c>
      <c r="E701" s="155" t="str">
        <f ca="1">IF('C10 Entry Sheet'!$BS716="N"," ",IF(LEN('C10 Entry Sheet'!$C$5)&lt;=6,CELL("contents",'C10 Entry Sheet'!$C$5),RIGHT(CELL("contents",'C10 Entry Sheet'!$C$5),6)))</f>
        <v xml:space="preserve"> </v>
      </c>
      <c r="F701" s="153" t="str">
        <f>IF('C10 Entry Sheet'!$BS716="N"," ","0")</f>
        <v xml:space="preserve"> </v>
      </c>
      <c r="G701" s="156" t="str">
        <f ca="1">IF('C10 Entry Sheet'!$BS716="N"," ",CELL("contents",'C10 Entry Sheet'!$A716))</f>
        <v xml:space="preserve"> </v>
      </c>
      <c r="H701" s="157" t="str">
        <f ca="1">IF(($G701=" ")," ",VLOOKUP($G701,'C10 Entry Sheet'!$A$16:$K$1015,2,FALSE))</f>
        <v xml:space="preserve"> </v>
      </c>
      <c r="I701" s="157" t="str">
        <f ca="1">IF(($G701=" ")," ",VLOOKUP($G701,'C10 Entry Sheet'!$A$16:$K$1015,3,FALSE))</f>
        <v xml:space="preserve"> </v>
      </c>
      <c r="J701" s="153" t="str">
        <f ca="1">IF('C10 Entry Sheet'!$BS716="N"," ",CELL("contents",'C10 Entry Sheet'!$A716))</f>
        <v xml:space="preserve"> </v>
      </c>
      <c r="K701" s="158" t="str">
        <f ca="1">IF(($G701=" ")," ",VLOOKUP($G701,'C10 Entry Sheet'!$A$16:$K$1015,8,FALSE))</f>
        <v xml:space="preserve"> </v>
      </c>
      <c r="L701" s="110" t="str">
        <f ca="1">IF(($G701=" ")," ",(VLOOKUP($G701,'C10 Entry Sheet'!$A$16:$K$1015,11,FALSE)*100))</f>
        <v xml:space="preserve"> </v>
      </c>
      <c r="M701" s="159" t="str">
        <f ca="1">IF(($G701=" ")," ",VLOOKUP($G701,'C10 Entry Sheet'!$A$16:$K$1015,6,FALSE))</f>
        <v xml:space="preserve"> </v>
      </c>
      <c r="N701" s="159" t="str">
        <f ca="1">IF(($G701=" ")," ",VLOOKUP($G701,'C10 Entry Sheet'!$A$16:$K$1015,5,FALSE))</f>
        <v xml:space="preserve"> </v>
      </c>
    </row>
    <row r="702" spans="1:14">
      <c r="A702" s="153" t="str">
        <f>IF('C10 Entry Sheet'!$BS717="N"," ","R")</f>
        <v xml:space="preserve"> </v>
      </c>
      <c r="B702" s="153" t="str">
        <f>IF('C10 Entry Sheet'!$BS717="N"," ","00000000")</f>
        <v xml:space="preserve"> </v>
      </c>
      <c r="C702" s="154" t="str">
        <f ca="1">IF('C10 Entry Sheet'!$BS717="N"," ",CELL("contents",'C10 Entry Sheet'!$AH$10))</f>
        <v xml:space="preserve"> </v>
      </c>
      <c r="D702" s="153" t="str">
        <f ca="1">IF('C10 Entry Sheet'!$BS717="N"," ","000"&amp;IF(LEN('C10 Entry Sheet'!$C$5)&lt;=6,"000",REPT("0",3-(LEN('C10 Entry Sheet'!$C$5)-6))&amp;LEFT(CELL("contents",'C10 Entry Sheet'!$C$5),LEN('C10 Entry Sheet'!$C$5)-6)))</f>
        <v xml:space="preserve"> </v>
      </c>
      <c r="E702" s="155" t="str">
        <f ca="1">IF('C10 Entry Sheet'!$BS717="N"," ",IF(LEN('C10 Entry Sheet'!$C$5)&lt;=6,CELL("contents",'C10 Entry Sheet'!$C$5),RIGHT(CELL("contents",'C10 Entry Sheet'!$C$5),6)))</f>
        <v xml:space="preserve"> </v>
      </c>
      <c r="F702" s="153" t="str">
        <f>IF('C10 Entry Sheet'!$BS717="N"," ","0")</f>
        <v xml:space="preserve"> </v>
      </c>
      <c r="G702" s="156" t="str">
        <f ca="1">IF('C10 Entry Sheet'!$BS717="N"," ",CELL("contents",'C10 Entry Sheet'!$A717))</f>
        <v xml:space="preserve"> </v>
      </c>
      <c r="H702" s="157" t="str">
        <f ca="1">IF(($G702=" ")," ",VLOOKUP($G702,'C10 Entry Sheet'!$A$16:$K$1015,2,FALSE))</f>
        <v xml:space="preserve"> </v>
      </c>
      <c r="I702" s="157" t="str">
        <f ca="1">IF(($G702=" ")," ",VLOOKUP($G702,'C10 Entry Sheet'!$A$16:$K$1015,3,FALSE))</f>
        <v xml:space="preserve"> </v>
      </c>
      <c r="J702" s="153" t="str">
        <f ca="1">IF('C10 Entry Sheet'!$BS717="N"," ",CELL("contents",'C10 Entry Sheet'!$A717))</f>
        <v xml:space="preserve"> </v>
      </c>
      <c r="K702" s="158" t="str">
        <f ca="1">IF(($G702=" ")," ",VLOOKUP($G702,'C10 Entry Sheet'!$A$16:$K$1015,8,FALSE))</f>
        <v xml:space="preserve"> </v>
      </c>
      <c r="L702" s="110" t="str">
        <f ca="1">IF(($G702=" ")," ",(VLOOKUP($G702,'C10 Entry Sheet'!$A$16:$K$1015,11,FALSE)*100))</f>
        <v xml:space="preserve"> </v>
      </c>
      <c r="M702" s="159" t="str">
        <f ca="1">IF(($G702=" ")," ",VLOOKUP($G702,'C10 Entry Sheet'!$A$16:$K$1015,6,FALSE))</f>
        <v xml:space="preserve"> </v>
      </c>
      <c r="N702" s="159" t="str">
        <f ca="1">IF(($G702=" ")," ",VLOOKUP($G702,'C10 Entry Sheet'!$A$16:$K$1015,5,FALSE))</f>
        <v xml:space="preserve"> </v>
      </c>
    </row>
    <row r="703" spans="1:14">
      <c r="A703" s="153" t="str">
        <f>IF('C10 Entry Sheet'!$BS718="N"," ","R")</f>
        <v xml:space="preserve"> </v>
      </c>
      <c r="B703" s="153" t="str">
        <f>IF('C10 Entry Sheet'!$BS718="N"," ","00000000")</f>
        <v xml:space="preserve"> </v>
      </c>
      <c r="C703" s="154" t="str">
        <f ca="1">IF('C10 Entry Sheet'!$BS718="N"," ",CELL("contents",'C10 Entry Sheet'!$AH$10))</f>
        <v xml:space="preserve"> </v>
      </c>
      <c r="D703" s="153" t="str">
        <f ca="1">IF('C10 Entry Sheet'!$BS718="N"," ","000"&amp;IF(LEN('C10 Entry Sheet'!$C$5)&lt;=6,"000",REPT("0",3-(LEN('C10 Entry Sheet'!$C$5)-6))&amp;LEFT(CELL("contents",'C10 Entry Sheet'!$C$5),LEN('C10 Entry Sheet'!$C$5)-6)))</f>
        <v xml:space="preserve"> </v>
      </c>
      <c r="E703" s="155" t="str">
        <f ca="1">IF('C10 Entry Sheet'!$BS718="N"," ",IF(LEN('C10 Entry Sheet'!$C$5)&lt;=6,CELL("contents",'C10 Entry Sheet'!$C$5),RIGHT(CELL("contents",'C10 Entry Sheet'!$C$5),6)))</f>
        <v xml:space="preserve"> </v>
      </c>
      <c r="F703" s="153" t="str">
        <f>IF('C10 Entry Sheet'!$BS718="N"," ","0")</f>
        <v xml:space="preserve"> </v>
      </c>
      <c r="G703" s="156" t="str">
        <f ca="1">IF('C10 Entry Sheet'!$BS718="N"," ",CELL("contents",'C10 Entry Sheet'!$A718))</f>
        <v xml:space="preserve"> </v>
      </c>
      <c r="H703" s="157" t="str">
        <f ca="1">IF(($G703=" ")," ",VLOOKUP($G703,'C10 Entry Sheet'!$A$16:$K$1015,2,FALSE))</f>
        <v xml:space="preserve"> </v>
      </c>
      <c r="I703" s="157" t="str">
        <f ca="1">IF(($G703=" ")," ",VLOOKUP($G703,'C10 Entry Sheet'!$A$16:$K$1015,3,FALSE))</f>
        <v xml:space="preserve"> </v>
      </c>
      <c r="J703" s="153" t="str">
        <f ca="1">IF('C10 Entry Sheet'!$BS718="N"," ",CELL("contents",'C10 Entry Sheet'!$A718))</f>
        <v xml:space="preserve"> </v>
      </c>
      <c r="K703" s="158" t="str">
        <f ca="1">IF(($G703=" ")," ",VLOOKUP($G703,'C10 Entry Sheet'!$A$16:$K$1015,8,FALSE))</f>
        <v xml:space="preserve"> </v>
      </c>
      <c r="L703" s="110" t="str">
        <f ca="1">IF(($G703=" ")," ",(VLOOKUP($G703,'C10 Entry Sheet'!$A$16:$K$1015,11,FALSE)*100))</f>
        <v xml:space="preserve"> </v>
      </c>
      <c r="M703" s="159" t="str">
        <f ca="1">IF(($G703=" ")," ",VLOOKUP($G703,'C10 Entry Sheet'!$A$16:$K$1015,6,FALSE))</f>
        <v xml:space="preserve"> </v>
      </c>
      <c r="N703" s="159" t="str">
        <f ca="1">IF(($G703=" ")," ",VLOOKUP($G703,'C10 Entry Sheet'!$A$16:$K$1015,5,FALSE))</f>
        <v xml:space="preserve"> </v>
      </c>
    </row>
    <row r="704" spans="1:14">
      <c r="A704" s="153" t="str">
        <f>IF('C10 Entry Sheet'!$BS719="N"," ","R")</f>
        <v xml:space="preserve"> </v>
      </c>
      <c r="B704" s="153" t="str">
        <f>IF('C10 Entry Sheet'!$BS719="N"," ","00000000")</f>
        <v xml:space="preserve"> </v>
      </c>
      <c r="C704" s="154" t="str">
        <f ca="1">IF('C10 Entry Sheet'!$BS719="N"," ",CELL("contents",'C10 Entry Sheet'!$AH$10))</f>
        <v xml:space="preserve"> </v>
      </c>
      <c r="D704" s="153" t="str">
        <f ca="1">IF('C10 Entry Sheet'!$BS719="N"," ","000"&amp;IF(LEN('C10 Entry Sheet'!$C$5)&lt;=6,"000",REPT("0",3-(LEN('C10 Entry Sheet'!$C$5)-6))&amp;LEFT(CELL("contents",'C10 Entry Sheet'!$C$5),LEN('C10 Entry Sheet'!$C$5)-6)))</f>
        <v xml:space="preserve"> </v>
      </c>
      <c r="E704" s="155" t="str">
        <f ca="1">IF('C10 Entry Sheet'!$BS719="N"," ",IF(LEN('C10 Entry Sheet'!$C$5)&lt;=6,CELL("contents",'C10 Entry Sheet'!$C$5),RIGHT(CELL("contents",'C10 Entry Sheet'!$C$5),6)))</f>
        <v xml:space="preserve"> </v>
      </c>
      <c r="F704" s="153" t="str">
        <f>IF('C10 Entry Sheet'!$BS719="N"," ","0")</f>
        <v xml:space="preserve"> </v>
      </c>
      <c r="G704" s="156" t="str">
        <f ca="1">IF('C10 Entry Sheet'!$BS719="N"," ",CELL("contents",'C10 Entry Sheet'!$A719))</f>
        <v xml:space="preserve"> </v>
      </c>
      <c r="H704" s="157" t="str">
        <f ca="1">IF(($G704=" ")," ",VLOOKUP($G704,'C10 Entry Sheet'!$A$16:$K$1015,2,FALSE))</f>
        <v xml:space="preserve"> </v>
      </c>
      <c r="I704" s="157" t="str">
        <f ca="1">IF(($G704=" ")," ",VLOOKUP($G704,'C10 Entry Sheet'!$A$16:$K$1015,3,FALSE))</f>
        <v xml:space="preserve"> </v>
      </c>
      <c r="J704" s="153" t="str">
        <f ca="1">IF('C10 Entry Sheet'!$BS719="N"," ",CELL("contents",'C10 Entry Sheet'!$A719))</f>
        <v xml:space="preserve"> </v>
      </c>
      <c r="K704" s="158" t="str">
        <f ca="1">IF(($G704=" ")," ",VLOOKUP($G704,'C10 Entry Sheet'!$A$16:$K$1015,8,FALSE))</f>
        <v xml:space="preserve"> </v>
      </c>
      <c r="L704" s="110" t="str">
        <f ca="1">IF(($G704=" ")," ",(VLOOKUP($G704,'C10 Entry Sheet'!$A$16:$K$1015,11,FALSE)*100))</f>
        <v xml:space="preserve"> </v>
      </c>
      <c r="M704" s="159" t="str">
        <f ca="1">IF(($G704=" ")," ",VLOOKUP($G704,'C10 Entry Sheet'!$A$16:$K$1015,6,FALSE))</f>
        <v xml:space="preserve"> </v>
      </c>
      <c r="N704" s="159" t="str">
        <f ca="1">IF(($G704=" ")," ",VLOOKUP($G704,'C10 Entry Sheet'!$A$16:$K$1015,5,FALSE))</f>
        <v xml:space="preserve"> </v>
      </c>
    </row>
    <row r="705" spans="1:14">
      <c r="A705" s="153" t="str">
        <f>IF('C10 Entry Sheet'!$BS720="N"," ","R")</f>
        <v xml:space="preserve"> </v>
      </c>
      <c r="B705" s="153" t="str">
        <f>IF('C10 Entry Sheet'!$BS720="N"," ","00000000")</f>
        <v xml:space="preserve"> </v>
      </c>
      <c r="C705" s="154" t="str">
        <f ca="1">IF('C10 Entry Sheet'!$BS720="N"," ",CELL("contents",'C10 Entry Sheet'!$AH$10))</f>
        <v xml:space="preserve"> </v>
      </c>
      <c r="D705" s="153" t="str">
        <f ca="1">IF('C10 Entry Sheet'!$BS720="N"," ","000"&amp;IF(LEN('C10 Entry Sheet'!$C$5)&lt;=6,"000",REPT("0",3-(LEN('C10 Entry Sheet'!$C$5)-6))&amp;LEFT(CELL("contents",'C10 Entry Sheet'!$C$5),LEN('C10 Entry Sheet'!$C$5)-6)))</f>
        <v xml:space="preserve"> </v>
      </c>
      <c r="E705" s="155" t="str">
        <f ca="1">IF('C10 Entry Sheet'!$BS720="N"," ",IF(LEN('C10 Entry Sheet'!$C$5)&lt;=6,CELL("contents",'C10 Entry Sheet'!$C$5),RIGHT(CELL("contents",'C10 Entry Sheet'!$C$5),6)))</f>
        <v xml:space="preserve"> </v>
      </c>
      <c r="F705" s="153" t="str">
        <f>IF('C10 Entry Sheet'!$BS720="N"," ","0")</f>
        <v xml:space="preserve"> </v>
      </c>
      <c r="G705" s="156" t="str">
        <f ca="1">IF('C10 Entry Sheet'!$BS720="N"," ",CELL("contents",'C10 Entry Sheet'!$A720))</f>
        <v xml:space="preserve"> </v>
      </c>
      <c r="H705" s="157" t="str">
        <f ca="1">IF(($G705=" ")," ",VLOOKUP($G705,'C10 Entry Sheet'!$A$16:$K$1015,2,FALSE))</f>
        <v xml:space="preserve"> </v>
      </c>
      <c r="I705" s="157" t="str">
        <f ca="1">IF(($G705=" ")," ",VLOOKUP($G705,'C10 Entry Sheet'!$A$16:$K$1015,3,FALSE))</f>
        <v xml:space="preserve"> </v>
      </c>
      <c r="J705" s="153" t="str">
        <f ca="1">IF('C10 Entry Sheet'!$BS720="N"," ",CELL("contents",'C10 Entry Sheet'!$A720))</f>
        <v xml:space="preserve"> </v>
      </c>
      <c r="K705" s="158" t="str">
        <f ca="1">IF(($G705=" ")," ",VLOOKUP($G705,'C10 Entry Sheet'!$A$16:$K$1015,8,FALSE))</f>
        <v xml:space="preserve"> </v>
      </c>
      <c r="L705" s="110" t="str">
        <f ca="1">IF(($G705=" ")," ",(VLOOKUP($G705,'C10 Entry Sheet'!$A$16:$K$1015,11,FALSE)*100))</f>
        <v xml:space="preserve"> </v>
      </c>
      <c r="M705" s="159" t="str">
        <f ca="1">IF(($G705=" ")," ",VLOOKUP($G705,'C10 Entry Sheet'!$A$16:$K$1015,6,FALSE))</f>
        <v xml:space="preserve"> </v>
      </c>
      <c r="N705" s="159" t="str">
        <f ca="1">IF(($G705=" ")," ",VLOOKUP($G705,'C10 Entry Sheet'!$A$16:$K$1015,5,FALSE))</f>
        <v xml:space="preserve"> </v>
      </c>
    </row>
    <row r="706" spans="1:14">
      <c r="A706" s="153" t="str">
        <f>IF('C10 Entry Sheet'!$BS721="N"," ","R")</f>
        <v xml:space="preserve"> </v>
      </c>
      <c r="B706" s="153" t="str">
        <f>IF('C10 Entry Sheet'!$BS721="N"," ","00000000")</f>
        <v xml:space="preserve"> </v>
      </c>
      <c r="C706" s="154" t="str">
        <f ca="1">IF('C10 Entry Sheet'!$BS721="N"," ",CELL("contents",'C10 Entry Sheet'!$AH$10))</f>
        <v xml:space="preserve"> </v>
      </c>
      <c r="D706" s="153" t="str">
        <f ca="1">IF('C10 Entry Sheet'!$BS721="N"," ","000"&amp;IF(LEN('C10 Entry Sheet'!$C$5)&lt;=6,"000",REPT("0",3-(LEN('C10 Entry Sheet'!$C$5)-6))&amp;LEFT(CELL("contents",'C10 Entry Sheet'!$C$5),LEN('C10 Entry Sheet'!$C$5)-6)))</f>
        <v xml:space="preserve"> </v>
      </c>
      <c r="E706" s="155" t="str">
        <f ca="1">IF('C10 Entry Sheet'!$BS721="N"," ",IF(LEN('C10 Entry Sheet'!$C$5)&lt;=6,CELL("contents",'C10 Entry Sheet'!$C$5),RIGHT(CELL("contents",'C10 Entry Sheet'!$C$5),6)))</f>
        <v xml:space="preserve"> </v>
      </c>
      <c r="F706" s="153" t="str">
        <f>IF('C10 Entry Sheet'!$BS721="N"," ","0")</f>
        <v xml:space="preserve"> </v>
      </c>
      <c r="G706" s="156" t="str">
        <f ca="1">IF('C10 Entry Sheet'!$BS721="N"," ",CELL("contents",'C10 Entry Sheet'!$A721))</f>
        <v xml:space="preserve"> </v>
      </c>
      <c r="H706" s="157" t="str">
        <f ca="1">IF(($G706=" ")," ",VLOOKUP($G706,'C10 Entry Sheet'!$A$16:$K$1015,2,FALSE))</f>
        <v xml:space="preserve"> </v>
      </c>
      <c r="I706" s="157" t="str">
        <f ca="1">IF(($G706=" ")," ",VLOOKUP($G706,'C10 Entry Sheet'!$A$16:$K$1015,3,FALSE))</f>
        <v xml:space="preserve"> </v>
      </c>
      <c r="J706" s="153" t="str">
        <f ca="1">IF('C10 Entry Sheet'!$BS721="N"," ",CELL("contents",'C10 Entry Sheet'!$A721))</f>
        <v xml:space="preserve"> </v>
      </c>
      <c r="K706" s="158" t="str">
        <f ca="1">IF(($G706=" ")," ",VLOOKUP($G706,'C10 Entry Sheet'!$A$16:$K$1015,8,FALSE))</f>
        <v xml:space="preserve"> </v>
      </c>
      <c r="L706" s="110" t="str">
        <f ca="1">IF(($G706=" ")," ",(VLOOKUP($G706,'C10 Entry Sheet'!$A$16:$K$1015,11,FALSE)*100))</f>
        <v xml:space="preserve"> </v>
      </c>
      <c r="M706" s="159" t="str">
        <f ca="1">IF(($G706=" ")," ",VLOOKUP($G706,'C10 Entry Sheet'!$A$16:$K$1015,6,FALSE))</f>
        <v xml:space="preserve"> </v>
      </c>
      <c r="N706" s="159" t="str">
        <f ca="1">IF(($G706=" ")," ",VLOOKUP($G706,'C10 Entry Sheet'!$A$16:$K$1015,5,FALSE))</f>
        <v xml:space="preserve"> </v>
      </c>
    </row>
    <row r="707" spans="1:14">
      <c r="A707" s="153" t="str">
        <f>IF('C10 Entry Sheet'!$BS722="N"," ","R")</f>
        <v xml:space="preserve"> </v>
      </c>
      <c r="B707" s="153" t="str">
        <f>IF('C10 Entry Sheet'!$BS722="N"," ","00000000")</f>
        <v xml:space="preserve"> </v>
      </c>
      <c r="C707" s="154" t="str">
        <f ca="1">IF('C10 Entry Sheet'!$BS722="N"," ",CELL("contents",'C10 Entry Sheet'!$AH$10))</f>
        <v xml:space="preserve"> </v>
      </c>
      <c r="D707" s="153" t="str">
        <f ca="1">IF('C10 Entry Sheet'!$BS722="N"," ","000"&amp;IF(LEN('C10 Entry Sheet'!$C$5)&lt;=6,"000",REPT("0",3-(LEN('C10 Entry Sheet'!$C$5)-6))&amp;LEFT(CELL("contents",'C10 Entry Sheet'!$C$5),LEN('C10 Entry Sheet'!$C$5)-6)))</f>
        <v xml:space="preserve"> </v>
      </c>
      <c r="E707" s="155" t="str">
        <f ca="1">IF('C10 Entry Sheet'!$BS722="N"," ",IF(LEN('C10 Entry Sheet'!$C$5)&lt;=6,CELL("contents",'C10 Entry Sheet'!$C$5),RIGHT(CELL("contents",'C10 Entry Sheet'!$C$5),6)))</f>
        <v xml:space="preserve"> </v>
      </c>
      <c r="F707" s="153" t="str">
        <f>IF('C10 Entry Sheet'!$BS722="N"," ","0")</f>
        <v xml:space="preserve"> </v>
      </c>
      <c r="G707" s="156" t="str">
        <f ca="1">IF('C10 Entry Sheet'!$BS722="N"," ",CELL("contents",'C10 Entry Sheet'!$A722))</f>
        <v xml:space="preserve"> </v>
      </c>
      <c r="H707" s="157" t="str">
        <f ca="1">IF(($G707=" ")," ",VLOOKUP($G707,'C10 Entry Sheet'!$A$16:$K$1015,2,FALSE))</f>
        <v xml:space="preserve"> </v>
      </c>
      <c r="I707" s="157" t="str">
        <f ca="1">IF(($G707=" ")," ",VLOOKUP($G707,'C10 Entry Sheet'!$A$16:$K$1015,3,FALSE))</f>
        <v xml:space="preserve"> </v>
      </c>
      <c r="J707" s="153" t="str">
        <f ca="1">IF('C10 Entry Sheet'!$BS722="N"," ",CELL("contents",'C10 Entry Sheet'!$A722))</f>
        <v xml:space="preserve"> </v>
      </c>
      <c r="K707" s="158" t="str">
        <f ca="1">IF(($G707=" ")," ",VLOOKUP($G707,'C10 Entry Sheet'!$A$16:$K$1015,8,FALSE))</f>
        <v xml:space="preserve"> </v>
      </c>
      <c r="L707" s="110" t="str">
        <f ca="1">IF(($G707=" ")," ",(VLOOKUP($G707,'C10 Entry Sheet'!$A$16:$K$1015,11,FALSE)*100))</f>
        <v xml:space="preserve"> </v>
      </c>
      <c r="M707" s="159" t="str">
        <f ca="1">IF(($G707=" ")," ",VLOOKUP($G707,'C10 Entry Sheet'!$A$16:$K$1015,6,FALSE))</f>
        <v xml:space="preserve"> </v>
      </c>
      <c r="N707" s="159" t="str">
        <f ca="1">IF(($G707=" ")," ",VLOOKUP($G707,'C10 Entry Sheet'!$A$16:$K$1015,5,FALSE))</f>
        <v xml:space="preserve"> </v>
      </c>
    </row>
    <row r="708" spans="1:14">
      <c r="A708" s="153" t="str">
        <f>IF('C10 Entry Sheet'!$BS723="N"," ","R")</f>
        <v xml:space="preserve"> </v>
      </c>
      <c r="B708" s="153" t="str">
        <f>IF('C10 Entry Sheet'!$BS723="N"," ","00000000")</f>
        <v xml:space="preserve"> </v>
      </c>
      <c r="C708" s="154" t="str">
        <f ca="1">IF('C10 Entry Sheet'!$BS723="N"," ",CELL("contents",'C10 Entry Sheet'!$AH$10))</f>
        <v xml:space="preserve"> </v>
      </c>
      <c r="D708" s="153" t="str">
        <f ca="1">IF('C10 Entry Sheet'!$BS723="N"," ","000"&amp;IF(LEN('C10 Entry Sheet'!$C$5)&lt;=6,"000",REPT("0",3-(LEN('C10 Entry Sheet'!$C$5)-6))&amp;LEFT(CELL("contents",'C10 Entry Sheet'!$C$5),LEN('C10 Entry Sheet'!$C$5)-6)))</f>
        <v xml:space="preserve"> </v>
      </c>
      <c r="E708" s="155" t="str">
        <f ca="1">IF('C10 Entry Sheet'!$BS723="N"," ",IF(LEN('C10 Entry Sheet'!$C$5)&lt;=6,CELL("contents",'C10 Entry Sheet'!$C$5),RIGHT(CELL("contents",'C10 Entry Sheet'!$C$5),6)))</f>
        <v xml:space="preserve"> </v>
      </c>
      <c r="F708" s="153" t="str">
        <f>IF('C10 Entry Sheet'!$BS723="N"," ","0")</f>
        <v xml:space="preserve"> </v>
      </c>
      <c r="G708" s="156" t="str">
        <f ca="1">IF('C10 Entry Sheet'!$BS723="N"," ",CELL("contents",'C10 Entry Sheet'!$A723))</f>
        <v xml:space="preserve"> </v>
      </c>
      <c r="H708" s="157" t="str">
        <f ca="1">IF(($G708=" ")," ",VLOOKUP($G708,'C10 Entry Sheet'!$A$16:$K$1015,2,FALSE))</f>
        <v xml:space="preserve"> </v>
      </c>
      <c r="I708" s="157" t="str">
        <f ca="1">IF(($G708=" ")," ",VLOOKUP($G708,'C10 Entry Sheet'!$A$16:$K$1015,3,FALSE))</f>
        <v xml:space="preserve"> </v>
      </c>
      <c r="J708" s="153" t="str">
        <f ca="1">IF('C10 Entry Sheet'!$BS723="N"," ",CELL("contents",'C10 Entry Sheet'!$A723))</f>
        <v xml:space="preserve"> </v>
      </c>
      <c r="K708" s="158" t="str">
        <f ca="1">IF(($G708=" ")," ",VLOOKUP($G708,'C10 Entry Sheet'!$A$16:$K$1015,8,FALSE))</f>
        <v xml:space="preserve"> </v>
      </c>
      <c r="L708" s="110" t="str">
        <f ca="1">IF(($G708=" ")," ",(VLOOKUP($G708,'C10 Entry Sheet'!$A$16:$K$1015,11,FALSE)*100))</f>
        <v xml:space="preserve"> </v>
      </c>
      <c r="M708" s="159" t="str">
        <f ca="1">IF(($G708=" ")," ",VLOOKUP($G708,'C10 Entry Sheet'!$A$16:$K$1015,6,FALSE))</f>
        <v xml:space="preserve"> </v>
      </c>
      <c r="N708" s="159" t="str">
        <f ca="1">IF(($G708=" ")," ",VLOOKUP($G708,'C10 Entry Sheet'!$A$16:$K$1015,5,FALSE))</f>
        <v xml:space="preserve"> </v>
      </c>
    </row>
    <row r="709" spans="1:14">
      <c r="A709" s="153" t="str">
        <f>IF('C10 Entry Sheet'!$BS724="N"," ","R")</f>
        <v xml:space="preserve"> </v>
      </c>
      <c r="B709" s="153" t="str">
        <f>IF('C10 Entry Sheet'!$BS724="N"," ","00000000")</f>
        <v xml:space="preserve"> </v>
      </c>
      <c r="C709" s="154" t="str">
        <f ca="1">IF('C10 Entry Sheet'!$BS724="N"," ",CELL("contents",'C10 Entry Sheet'!$AH$10))</f>
        <v xml:space="preserve"> </v>
      </c>
      <c r="D709" s="153" t="str">
        <f ca="1">IF('C10 Entry Sheet'!$BS724="N"," ","000"&amp;IF(LEN('C10 Entry Sheet'!$C$5)&lt;=6,"000",REPT("0",3-(LEN('C10 Entry Sheet'!$C$5)-6))&amp;LEFT(CELL("contents",'C10 Entry Sheet'!$C$5),LEN('C10 Entry Sheet'!$C$5)-6)))</f>
        <v xml:space="preserve"> </v>
      </c>
      <c r="E709" s="155" t="str">
        <f ca="1">IF('C10 Entry Sheet'!$BS724="N"," ",IF(LEN('C10 Entry Sheet'!$C$5)&lt;=6,CELL("contents",'C10 Entry Sheet'!$C$5),RIGHT(CELL("contents",'C10 Entry Sheet'!$C$5),6)))</f>
        <v xml:space="preserve"> </v>
      </c>
      <c r="F709" s="153" t="str">
        <f>IF('C10 Entry Sheet'!$BS724="N"," ","0")</f>
        <v xml:space="preserve"> </v>
      </c>
      <c r="G709" s="156" t="str">
        <f ca="1">IF('C10 Entry Sheet'!$BS724="N"," ",CELL("contents",'C10 Entry Sheet'!$A724))</f>
        <v xml:space="preserve"> </v>
      </c>
      <c r="H709" s="157" t="str">
        <f ca="1">IF(($G709=" ")," ",VLOOKUP($G709,'C10 Entry Sheet'!$A$16:$K$1015,2,FALSE))</f>
        <v xml:space="preserve"> </v>
      </c>
      <c r="I709" s="157" t="str">
        <f ca="1">IF(($G709=" ")," ",VLOOKUP($G709,'C10 Entry Sheet'!$A$16:$K$1015,3,FALSE))</f>
        <v xml:space="preserve"> </v>
      </c>
      <c r="J709" s="153" t="str">
        <f ca="1">IF('C10 Entry Sheet'!$BS724="N"," ",CELL("contents",'C10 Entry Sheet'!$A724))</f>
        <v xml:space="preserve"> </v>
      </c>
      <c r="K709" s="158" t="str">
        <f ca="1">IF(($G709=" ")," ",VLOOKUP($G709,'C10 Entry Sheet'!$A$16:$K$1015,8,FALSE))</f>
        <v xml:space="preserve"> </v>
      </c>
      <c r="L709" s="110" t="str">
        <f ca="1">IF(($G709=" ")," ",(VLOOKUP($G709,'C10 Entry Sheet'!$A$16:$K$1015,11,FALSE)*100))</f>
        <v xml:space="preserve"> </v>
      </c>
      <c r="M709" s="159" t="str">
        <f ca="1">IF(($G709=" ")," ",VLOOKUP($G709,'C10 Entry Sheet'!$A$16:$K$1015,6,FALSE))</f>
        <v xml:space="preserve"> </v>
      </c>
      <c r="N709" s="159" t="str">
        <f ca="1">IF(($G709=" ")," ",VLOOKUP($G709,'C10 Entry Sheet'!$A$16:$K$1015,5,FALSE))</f>
        <v xml:space="preserve"> </v>
      </c>
    </row>
    <row r="710" spans="1:14">
      <c r="A710" s="153" t="str">
        <f>IF('C10 Entry Sheet'!$BS725="N"," ","R")</f>
        <v xml:space="preserve"> </v>
      </c>
      <c r="B710" s="153" t="str">
        <f>IF('C10 Entry Sheet'!$BS725="N"," ","00000000")</f>
        <v xml:space="preserve"> </v>
      </c>
      <c r="C710" s="154" t="str">
        <f ca="1">IF('C10 Entry Sheet'!$BS725="N"," ",CELL("contents",'C10 Entry Sheet'!$AH$10))</f>
        <v xml:space="preserve"> </v>
      </c>
      <c r="D710" s="153" t="str">
        <f ca="1">IF('C10 Entry Sheet'!$BS725="N"," ","000"&amp;IF(LEN('C10 Entry Sheet'!$C$5)&lt;=6,"000",REPT("0",3-(LEN('C10 Entry Sheet'!$C$5)-6))&amp;LEFT(CELL("contents",'C10 Entry Sheet'!$C$5),LEN('C10 Entry Sheet'!$C$5)-6)))</f>
        <v xml:space="preserve"> </v>
      </c>
      <c r="E710" s="155" t="str">
        <f ca="1">IF('C10 Entry Sheet'!$BS725="N"," ",IF(LEN('C10 Entry Sheet'!$C$5)&lt;=6,CELL("contents",'C10 Entry Sheet'!$C$5),RIGHT(CELL("contents",'C10 Entry Sheet'!$C$5),6)))</f>
        <v xml:space="preserve"> </v>
      </c>
      <c r="F710" s="153" t="str">
        <f>IF('C10 Entry Sheet'!$BS725="N"," ","0")</f>
        <v xml:space="preserve"> </v>
      </c>
      <c r="G710" s="156" t="str">
        <f ca="1">IF('C10 Entry Sheet'!$BS725="N"," ",CELL("contents",'C10 Entry Sheet'!$A725))</f>
        <v xml:space="preserve"> </v>
      </c>
      <c r="H710" s="157" t="str">
        <f ca="1">IF(($G710=" ")," ",VLOOKUP($G710,'C10 Entry Sheet'!$A$16:$K$1015,2,FALSE))</f>
        <v xml:space="preserve"> </v>
      </c>
      <c r="I710" s="157" t="str">
        <f ca="1">IF(($G710=" ")," ",VLOOKUP($G710,'C10 Entry Sheet'!$A$16:$K$1015,3,FALSE))</f>
        <v xml:space="preserve"> </v>
      </c>
      <c r="J710" s="153" t="str">
        <f ca="1">IF('C10 Entry Sheet'!$BS725="N"," ",CELL("contents",'C10 Entry Sheet'!$A725))</f>
        <v xml:space="preserve"> </v>
      </c>
      <c r="K710" s="158" t="str">
        <f ca="1">IF(($G710=" ")," ",VLOOKUP($G710,'C10 Entry Sheet'!$A$16:$K$1015,8,FALSE))</f>
        <v xml:space="preserve"> </v>
      </c>
      <c r="L710" s="110" t="str">
        <f ca="1">IF(($G710=" ")," ",(VLOOKUP($G710,'C10 Entry Sheet'!$A$16:$K$1015,11,FALSE)*100))</f>
        <v xml:space="preserve"> </v>
      </c>
      <c r="M710" s="159" t="str">
        <f ca="1">IF(($G710=" ")," ",VLOOKUP($G710,'C10 Entry Sheet'!$A$16:$K$1015,6,FALSE))</f>
        <v xml:space="preserve"> </v>
      </c>
      <c r="N710" s="159" t="str">
        <f ca="1">IF(($G710=" ")," ",VLOOKUP($G710,'C10 Entry Sheet'!$A$16:$K$1015,5,FALSE))</f>
        <v xml:space="preserve"> </v>
      </c>
    </row>
    <row r="711" spans="1:14">
      <c r="A711" s="153" t="str">
        <f>IF('C10 Entry Sheet'!$BS726="N"," ","R")</f>
        <v xml:space="preserve"> </v>
      </c>
      <c r="B711" s="153" t="str">
        <f>IF('C10 Entry Sheet'!$BS726="N"," ","00000000")</f>
        <v xml:space="preserve"> </v>
      </c>
      <c r="C711" s="154" t="str">
        <f ca="1">IF('C10 Entry Sheet'!$BS726="N"," ",CELL("contents",'C10 Entry Sheet'!$AH$10))</f>
        <v xml:space="preserve"> </v>
      </c>
      <c r="D711" s="153" t="str">
        <f ca="1">IF('C10 Entry Sheet'!$BS726="N"," ","000"&amp;IF(LEN('C10 Entry Sheet'!$C$5)&lt;=6,"000",REPT("0",3-(LEN('C10 Entry Sheet'!$C$5)-6))&amp;LEFT(CELL("contents",'C10 Entry Sheet'!$C$5),LEN('C10 Entry Sheet'!$C$5)-6)))</f>
        <v xml:space="preserve"> </v>
      </c>
      <c r="E711" s="155" t="str">
        <f ca="1">IF('C10 Entry Sheet'!$BS726="N"," ",IF(LEN('C10 Entry Sheet'!$C$5)&lt;=6,CELL("contents",'C10 Entry Sheet'!$C$5),RIGHT(CELL("contents",'C10 Entry Sheet'!$C$5),6)))</f>
        <v xml:space="preserve"> </v>
      </c>
      <c r="F711" s="153" t="str">
        <f>IF('C10 Entry Sheet'!$BS726="N"," ","0")</f>
        <v xml:space="preserve"> </v>
      </c>
      <c r="G711" s="156" t="str">
        <f ca="1">IF('C10 Entry Sheet'!$BS726="N"," ",CELL("contents",'C10 Entry Sheet'!$A726))</f>
        <v xml:space="preserve"> </v>
      </c>
      <c r="H711" s="157" t="str">
        <f ca="1">IF(($G711=" ")," ",VLOOKUP($G711,'C10 Entry Sheet'!$A$16:$K$1015,2,FALSE))</f>
        <v xml:space="preserve"> </v>
      </c>
      <c r="I711" s="157" t="str">
        <f ca="1">IF(($G711=" ")," ",VLOOKUP($G711,'C10 Entry Sheet'!$A$16:$K$1015,3,FALSE))</f>
        <v xml:space="preserve"> </v>
      </c>
      <c r="J711" s="153" t="str">
        <f ca="1">IF('C10 Entry Sheet'!$BS726="N"," ",CELL("contents",'C10 Entry Sheet'!$A726))</f>
        <v xml:space="preserve"> </v>
      </c>
      <c r="K711" s="158" t="str">
        <f ca="1">IF(($G711=" ")," ",VLOOKUP($G711,'C10 Entry Sheet'!$A$16:$K$1015,8,FALSE))</f>
        <v xml:space="preserve"> </v>
      </c>
      <c r="L711" s="110" t="str">
        <f ca="1">IF(($G711=" ")," ",(VLOOKUP($G711,'C10 Entry Sheet'!$A$16:$K$1015,11,FALSE)*100))</f>
        <v xml:space="preserve"> </v>
      </c>
      <c r="M711" s="159" t="str">
        <f ca="1">IF(($G711=" ")," ",VLOOKUP($G711,'C10 Entry Sheet'!$A$16:$K$1015,6,FALSE))</f>
        <v xml:space="preserve"> </v>
      </c>
      <c r="N711" s="159" t="str">
        <f ca="1">IF(($G711=" ")," ",VLOOKUP($G711,'C10 Entry Sheet'!$A$16:$K$1015,5,FALSE))</f>
        <v xml:space="preserve"> </v>
      </c>
    </row>
    <row r="712" spans="1:14">
      <c r="A712" s="153" t="str">
        <f>IF('C10 Entry Sheet'!$BS727="N"," ","R")</f>
        <v xml:space="preserve"> </v>
      </c>
      <c r="B712" s="153" t="str">
        <f>IF('C10 Entry Sheet'!$BS727="N"," ","00000000")</f>
        <v xml:space="preserve"> </v>
      </c>
      <c r="C712" s="154" t="str">
        <f ca="1">IF('C10 Entry Sheet'!$BS727="N"," ",CELL("contents",'C10 Entry Sheet'!$AH$10))</f>
        <v xml:space="preserve"> </v>
      </c>
      <c r="D712" s="153" t="str">
        <f ca="1">IF('C10 Entry Sheet'!$BS727="N"," ","000"&amp;IF(LEN('C10 Entry Sheet'!$C$5)&lt;=6,"000",REPT("0",3-(LEN('C10 Entry Sheet'!$C$5)-6))&amp;LEFT(CELL("contents",'C10 Entry Sheet'!$C$5),LEN('C10 Entry Sheet'!$C$5)-6)))</f>
        <v xml:space="preserve"> </v>
      </c>
      <c r="E712" s="155" t="str">
        <f ca="1">IF('C10 Entry Sheet'!$BS727="N"," ",IF(LEN('C10 Entry Sheet'!$C$5)&lt;=6,CELL("contents",'C10 Entry Sheet'!$C$5),RIGHT(CELL("contents",'C10 Entry Sheet'!$C$5),6)))</f>
        <v xml:space="preserve"> </v>
      </c>
      <c r="F712" s="153" t="str">
        <f>IF('C10 Entry Sheet'!$BS727="N"," ","0")</f>
        <v xml:space="preserve"> </v>
      </c>
      <c r="G712" s="156" t="str">
        <f ca="1">IF('C10 Entry Sheet'!$BS727="N"," ",CELL("contents",'C10 Entry Sheet'!$A727))</f>
        <v xml:space="preserve"> </v>
      </c>
      <c r="H712" s="157" t="str">
        <f ca="1">IF(($G712=" ")," ",VLOOKUP($G712,'C10 Entry Sheet'!$A$16:$K$1015,2,FALSE))</f>
        <v xml:space="preserve"> </v>
      </c>
      <c r="I712" s="157" t="str">
        <f ca="1">IF(($G712=" ")," ",VLOOKUP($G712,'C10 Entry Sheet'!$A$16:$K$1015,3,FALSE))</f>
        <v xml:space="preserve"> </v>
      </c>
      <c r="J712" s="153" t="str">
        <f ca="1">IF('C10 Entry Sheet'!$BS727="N"," ",CELL("contents",'C10 Entry Sheet'!$A727))</f>
        <v xml:space="preserve"> </v>
      </c>
      <c r="K712" s="158" t="str">
        <f ca="1">IF(($G712=" ")," ",VLOOKUP($G712,'C10 Entry Sheet'!$A$16:$K$1015,8,FALSE))</f>
        <v xml:space="preserve"> </v>
      </c>
      <c r="L712" s="110" t="str">
        <f ca="1">IF(($G712=" ")," ",(VLOOKUP($G712,'C10 Entry Sheet'!$A$16:$K$1015,11,FALSE)*100))</f>
        <v xml:space="preserve"> </v>
      </c>
      <c r="M712" s="159" t="str">
        <f ca="1">IF(($G712=" ")," ",VLOOKUP($G712,'C10 Entry Sheet'!$A$16:$K$1015,6,FALSE))</f>
        <v xml:space="preserve"> </v>
      </c>
      <c r="N712" s="159" t="str">
        <f ca="1">IF(($G712=" ")," ",VLOOKUP($G712,'C10 Entry Sheet'!$A$16:$K$1015,5,FALSE))</f>
        <v xml:space="preserve"> </v>
      </c>
    </row>
    <row r="713" spans="1:14">
      <c r="A713" s="153" t="str">
        <f>IF('C10 Entry Sheet'!$BS728="N"," ","R")</f>
        <v xml:space="preserve"> </v>
      </c>
      <c r="B713" s="153" t="str">
        <f>IF('C10 Entry Sheet'!$BS728="N"," ","00000000")</f>
        <v xml:space="preserve"> </v>
      </c>
      <c r="C713" s="154" t="str">
        <f ca="1">IF('C10 Entry Sheet'!$BS728="N"," ",CELL("contents",'C10 Entry Sheet'!$AH$10))</f>
        <v xml:space="preserve"> </v>
      </c>
      <c r="D713" s="153" t="str">
        <f ca="1">IF('C10 Entry Sheet'!$BS728="N"," ","000"&amp;IF(LEN('C10 Entry Sheet'!$C$5)&lt;=6,"000",REPT("0",3-(LEN('C10 Entry Sheet'!$C$5)-6))&amp;LEFT(CELL("contents",'C10 Entry Sheet'!$C$5),LEN('C10 Entry Sheet'!$C$5)-6)))</f>
        <v xml:space="preserve"> </v>
      </c>
      <c r="E713" s="155" t="str">
        <f ca="1">IF('C10 Entry Sheet'!$BS728="N"," ",IF(LEN('C10 Entry Sheet'!$C$5)&lt;=6,CELL("contents",'C10 Entry Sheet'!$C$5),RIGHT(CELL("contents",'C10 Entry Sheet'!$C$5),6)))</f>
        <v xml:space="preserve"> </v>
      </c>
      <c r="F713" s="153" t="str">
        <f>IF('C10 Entry Sheet'!$BS728="N"," ","0")</f>
        <v xml:space="preserve"> </v>
      </c>
      <c r="G713" s="156" t="str">
        <f ca="1">IF('C10 Entry Sheet'!$BS728="N"," ",CELL("contents",'C10 Entry Sheet'!$A728))</f>
        <v xml:space="preserve"> </v>
      </c>
      <c r="H713" s="157" t="str">
        <f ca="1">IF(($G713=" ")," ",VLOOKUP($G713,'C10 Entry Sheet'!$A$16:$K$1015,2,FALSE))</f>
        <v xml:space="preserve"> </v>
      </c>
      <c r="I713" s="157" t="str">
        <f ca="1">IF(($G713=" ")," ",VLOOKUP($G713,'C10 Entry Sheet'!$A$16:$K$1015,3,FALSE))</f>
        <v xml:space="preserve"> </v>
      </c>
      <c r="J713" s="153" t="str">
        <f ca="1">IF('C10 Entry Sheet'!$BS728="N"," ",CELL("contents",'C10 Entry Sheet'!$A728))</f>
        <v xml:space="preserve"> </v>
      </c>
      <c r="K713" s="158" t="str">
        <f ca="1">IF(($G713=" ")," ",VLOOKUP($G713,'C10 Entry Sheet'!$A$16:$K$1015,8,FALSE))</f>
        <v xml:space="preserve"> </v>
      </c>
      <c r="L713" s="110" t="str">
        <f ca="1">IF(($G713=" ")," ",(VLOOKUP($G713,'C10 Entry Sheet'!$A$16:$K$1015,11,FALSE)*100))</f>
        <v xml:space="preserve"> </v>
      </c>
      <c r="M713" s="159" t="str">
        <f ca="1">IF(($G713=" ")," ",VLOOKUP($G713,'C10 Entry Sheet'!$A$16:$K$1015,6,FALSE))</f>
        <v xml:space="preserve"> </v>
      </c>
      <c r="N713" s="159" t="str">
        <f ca="1">IF(($G713=" ")," ",VLOOKUP($G713,'C10 Entry Sheet'!$A$16:$K$1015,5,FALSE))</f>
        <v xml:space="preserve"> </v>
      </c>
    </row>
    <row r="714" spans="1:14">
      <c r="A714" s="153" t="str">
        <f>IF('C10 Entry Sheet'!$BS729="N"," ","R")</f>
        <v xml:space="preserve"> </v>
      </c>
      <c r="B714" s="153" t="str">
        <f>IF('C10 Entry Sheet'!$BS729="N"," ","00000000")</f>
        <v xml:space="preserve"> </v>
      </c>
      <c r="C714" s="154" t="str">
        <f ca="1">IF('C10 Entry Sheet'!$BS729="N"," ",CELL("contents",'C10 Entry Sheet'!$AH$10))</f>
        <v xml:space="preserve"> </v>
      </c>
      <c r="D714" s="153" t="str">
        <f ca="1">IF('C10 Entry Sheet'!$BS729="N"," ","000"&amp;IF(LEN('C10 Entry Sheet'!$C$5)&lt;=6,"000",REPT("0",3-(LEN('C10 Entry Sheet'!$C$5)-6))&amp;LEFT(CELL("contents",'C10 Entry Sheet'!$C$5),LEN('C10 Entry Sheet'!$C$5)-6)))</f>
        <v xml:space="preserve"> </v>
      </c>
      <c r="E714" s="155" t="str">
        <f ca="1">IF('C10 Entry Sheet'!$BS729="N"," ",IF(LEN('C10 Entry Sheet'!$C$5)&lt;=6,CELL("contents",'C10 Entry Sheet'!$C$5),RIGHT(CELL("contents",'C10 Entry Sheet'!$C$5),6)))</f>
        <v xml:space="preserve"> </v>
      </c>
      <c r="F714" s="153" t="str">
        <f>IF('C10 Entry Sheet'!$BS729="N"," ","0")</f>
        <v xml:space="preserve"> </v>
      </c>
      <c r="G714" s="156" t="str">
        <f ca="1">IF('C10 Entry Sheet'!$BS729="N"," ",CELL("contents",'C10 Entry Sheet'!$A729))</f>
        <v xml:space="preserve"> </v>
      </c>
      <c r="H714" s="157" t="str">
        <f ca="1">IF(($G714=" ")," ",VLOOKUP($G714,'C10 Entry Sheet'!$A$16:$K$1015,2,FALSE))</f>
        <v xml:space="preserve"> </v>
      </c>
      <c r="I714" s="157" t="str">
        <f ca="1">IF(($G714=" ")," ",VLOOKUP($G714,'C10 Entry Sheet'!$A$16:$K$1015,3,FALSE))</f>
        <v xml:space="preserve"> </v>
      </c>
      <c r="J714" s="153" t="str">
        <f ca="1">IF('C10 Entry Sheet'!$BS729="N"," ",CELL("contents",'C10 Entry Sheet'!$A729))</f>
        <v xml:space="preserve"> </v>
      </c>
      <c r="K714" s="158" t="str">
        <f ca="1">IF(($G714=" ")," ",VLOOKUP($G714,'C10 Entry Sheet'!$A$16:$K$1015,8,FALSE))</f>
        <v xml:space="preserve"> </v>
      </c>
      <c r="L714" s="110" t="str">
        <f ca="1">IF(($G714=" ")," ",(VLOOKUP($G714,'C10 Entry Sheet'!$A$16:$K$1015,11,FALSE)*100))</f>
        <v xml:space="preserve"> </v>
      </c>
      <c r="M714" s="159" t="str">
        <f ca="1">IF(($G714=" ")," ",VLOOKUP($G714,'C10 Entry Sheet'!$A$16:$K$1015,6,FALSE))</f>
        <v xml:space="preserve"> </v>
      </c>
      <c r="N714" s="159" t="str">
        <f ca="1">IF(($G714=" ")," ",VLOOKUP($G714,'C10 Entry Sheet'!$A$16:$K$1015,5,FALSE))</f>
        <v xml:space="preserve"> </v>
      </c>
    </row>
    <row r="715" spans="1:14">
      <c r="A715" s="153" t="str">
        <f>IF('C10 Entry Sheet'!$BS730="N"," ","R")</f>
        <v xml:space="preserve"> </v>
      </c>
      <c r="B715" s="153" t="str">
        <f>IF('C10 Entry Sheet'!$BS730="N"," ","00000000")</f>
        <v xml:space="preserve"> </v>
      </c>
      <c r="C715" s="154" t="str">
        <f ca="1">IF('C10 Entry Sheet'!$BS730="N"," ",CELL("contents",'C10 Entry Sheet'!$AH$10))</f>
        <v xml:space="preserve"> </v>
      </c>
      <c r="D715" s="153" t="str">
        <f ca="1">IF('C10 Entry Sheet'!$BS730="N"," ","000"&amp;IF(LEN('C10 Entry Sheet'!$C$5)&lt;=6,"000",REPT("0",3-(LEN('C10 Entry Sheet'!$C$5)-6))&amp;LEFT(CELL("contents",'C10 Entry Sheet'!$C$5),LEN('C10 Entry Sheet'!$C$5)-6)))</f>
        <v xml:space="preserve"> </v>
      </c>
      <c r="E715" s="155" t="str">
        <f ca="1">IF('C10 Entry Sheet'!$BS730="N"," ",IF(LEN('C10 Entry Sheet'!$C$5)&lt;=6,CELL("contents",'C10 Entry Sheet'!$C$5),RIGHT(CELL("contents",'C10 Entry Sheet'!$C$5),6)))</f>
        <v xml:space="preserve"> </v>
      </c>
      <c r="F715" s="153" t="str">
        <f>IF('C10 Entry Sheet'!$BS730="N"," ","0")</f>
        <v xml:space="preserve"> </v>
      </c>
      <c r="G715" s="156" t="str">
        <f ca="1">IF('C10 Entry Sheet'!$BS730="N"," ",CELL("contents",'C10 Entry Sheet'!$A730))</f>
        <v xml:space="preserve"> </v>
      </c>
      <c r="H715" s="157" t="str">
        <f ca="1">IF(($G715=" ")," ",VLOOKUP($G715,'C10 Entry Sheet'!$A$16:$K$1015,2,FALSE))</f>
        <v xml:space="preserve"> </v>
      </c>
      <c r="I715" s="157" t="str">
        <f ca="1">IF(($G715=" ")," ",VLOOKUP($G715,'C10 Entry Sheet'!$A$16:$K$1015,3,FALSE))</f>
        <v xml:space="preserve"> </v>
      </c>
      <c r="J715" s="153" t="str">
        <f ca="1">IF('C10 Entry Sheet'!$BS730="N"," ",CELL("contents",'C10 Entry Sheet'!$A730))</f>
        <v xml:space="preserve"> </v>
      </c>
      <c r="K715" s="158" t="str">
        <f ca="1">IF(($G715=" ")," ",VLOOKUP($G715,'C10 Entry Sheet'!$A$16:$K$1015,8,FALSE))</f>
        <v xml:space="preserve"> </v>
      </c>
      <c r="L715" s="110" t="str">
        <f ca="1">IF(($G715=" ")," ",(VLOOKUP($G715,'C10 Entry Sheet'!$A$16:$K$1015,11,FALSE)*100))</f>
        <v xml:space="preserve"> </v>
      </c>
      <c r="M715" s="159" t="str">
        <f ca="1">IF(($G715=" ")," ",VLOOKUP($G715,'C10 Entry Sheet'!$A$16:$K$1015,6,FALSE))</f>
        <v xml:space="preserve"> </v>
      </c>
      <c r="N715" s="159" t="str">
        <f ca="1">IF(($G715=" ")," ",VLOOKUP($G715,'C10 Entry Sheet'!$A$16:$K$1015,5,FALSE))</f>
        <v xml:space="preserve"> </v>
      </c>
    </row>
    <row r="716" spans="1:14">
      <c r="A716" s="153" t="str">
        <f>IF('C10 Entry Sheet'!$BS731="N"," ","R")</f>
        <v xml:space="preserve"> </v>
      </c>
      <c r="B716" s="153" t="str">
        <f>IF('C10 Entry Sheet'!$BS731="N"," ","00000000")</f>
        <v xml:space="preserve"> </v>
      </c>
      <c r="C716" s="154" t="str">
        <f ca="1">IF('C10 Entry Sheet'!$BS731="N"," ",CELL("contents",'C10 Entry Sheet'!$AH$10))</f>
        <v xml:space="preserve"> </v>
      </c>
      <c r="D716" s="153" t="str">
        <f ca="1">IF('C10 Entry Sheet'!$BS731="N"," ","000"&amp;IF(LEN('C10 Entry Sheet'!$C$5)&lt;=6,"000",REPT("0",3-(LEN('C10 Entry Sheet'!$C$5)-6))&amp;LEFT(CELL("contents",'C10 Entry Sheet'!$C$5),LEN('C10 Entry Sheet'!$C$5)-6)))</f>
        <v xml:space="preserve"> </v>
      </c>
      <c r="E716" s="155" t="str">
        <f ca="1">IF('C10 Entry Sheet'!$BS731="N"," ",IF(LEN('C10 Entry Sheet'!$C$5)&lt;=6,CELL("contents",'C10 Entry Sheet'!$C$5),RIGHT(CELL("contents",'C10 Entry Sheet'!$C$5),6)))</f>
        <v xml:space="preserve"> </v>
      </c>
      <c r="F716" s="153" t="str">
        <f>IF('C10 Entry Sheet'!$BS731="N"," ","0")</f>
        <v xml:space="preserve"> </v>
      </c>
      <c r="G716" s="156" t="str">
        <f ca="1">IF('C10 Entry Sheet'!$BS731="N"," ",CELL("contents",'C10 Entry Sheet'!$A731))</f>
        <v xml:space="preserve"> </v>
      </c>
      <c r="H716" s="157" t="str">
        <f ca="1">IF(($G716=" ")," ",VLOOKUP($G716,'C10 Entry Sheet'!$A$16:$K$1015,2,FALSE))</f>
        <v xml:space="preserve"> </v>
      </c>
      <c r="I716" s="157" t="str">
        <f ca="1">IF(($G716=" ")," ",VLOOKUP($G716,'C10 Entry Sheet'!$A$16:$K$1015,3,FALSE))</f>
        <v xml:space="preserve"> </v>
      </c>
      <c r="J716" s="153" t="str">
        <f ca="1">IF('C10 Entry Sheet'!$BS731="N"," ",CELL("contents",'C10 Entry Sheet'!$A731))</f>
        <v xml:space="preserve"> </v>
      </c>
      <c r="K716" s="158" t="str">
        <f ca="1">IF(($G716=" ")," ",VLOOKUP($G716,'C10 Entry Sheet'!$A$16:$K$1015,8,FALSE))</f>
        <v xml:space="preserve"> </v>
      </c>
      <c r="L716" s="110" t="str">
        <f ca="1">IF(($G716=" ")," ",(VLOOKUP($G716,'C10 Entry Sheet'!$A$16:$K$1015,11,FALSE)*100))</f>
        <v xml:space="preserve"> </v>
      </c>
      <c r="M716" s="159" t="str">
        <f ca="1">IF(($G716=" ")," ",VLOOKUP($G716,'C10 Entry Sheet'!$A$16:$K$1015,6,FALSE))</f>
        <v xml:space="preserve"> </v>
      </c>
      <c r="N716" s="159" t="str">
        <f ca="1">IF(($G716=" ")," ",VLOOKUP($G716,'C10 Entry Sheet'!$A$16:$K$1015,5,FALSE))</f>
        <v xml:space="preserve"> </v>
      </c>
    </row>
    <row r="717" spans="1:14">
      <c r="A717" s="153" t="str">
        <f>IF('C10 Entry Sheet'!$BS732="N"," ","R")</f>
        <v xml:space="preserve"> </v>
      </c>
      <c r="B717" s="153" t="str">
        <f>IF('C10 Entry Sheet'!$BS732="N"," ","00000000")</f>
        <v xml:space="preserve"> </v>
      </c>
      <c r="C717" s="154" t="str">
        <f ca="1">IF('C10 Entry Sheet'!$BS732="N"," ",CELL("contents",'C10 Entry Sheet'!$AH$10))</f>
        <v xml:space="preserve"> </v>
      </c>
      <c r="D717" s="153" t="str">
        <f ca="1">IF('C10 Entry Sheet'!$BS732="N"," ","000"&amp;IF(LEN('C10 Entry Sheet'!$C$5)&lt;=6,"000",REPT("0",3-(LEN('C10 Entry Sheet'!$C$5)-6))&amp;LEFT(CELL("contents",'C10 Entry Sheet'!$C$5),LEN('C10 Entry Sheet'!$C$5)-6)))</f>
        <v xml:space="preserve"> </v>
      </c>
      <c r="E717" s="155" t="str">
        <f ca="1">IF('C10 Entry Sheet'!$BS732="N"," ",IF(LEN('C10 Entry Sheet'!$C$5)&lt;=6,CELL("contents",'C10 Entry Sheet'!$C$5),RIGHT(CELL("contents",'C10 Entry Sheet'!$C$5),6)))</f>
        <v xml:space="preserve"> </v>
      </c>
      <c r="F717" s="153" t="str">
        <f>IF('C10 Entry Sheet'!$BS732="N"," ","0")</f>
        <v xml:space="preserve"> </v>
      </c>
      <c r="G717" s="156" t="str">
        <f ca="1">IF('C10 Entry Sheet'!$BS732="N"," ",CELL("contents",'C10 Entry Sheet'!$A732))</f>
        <v xml:space="preserve"> </v>
      </c>
      <c r="H717" s="157" t="str">
        <f ca="1">IF(($G717=" ")," ",VLOOKUP($G717,'C10 Entry Sheet'!$A$16:$K$1015,2,FALSE))</f>
        <v xml:space="preserve"> </v>
      </c>
      <c r="I717" s="157" t="str">
        <f ca="1">IF(($G717=" ")," ",VLOOKUP($G717,'C10 Entry Sheet'!$A$16:$K$1015,3,FALSE))</f>
        <v xml:space="preserve"> </v>
      </c>
      <c r="J717" s="153" t="str">
        <f ca="1">IF('C10 Entry Sheet'!$BS732="N"," ",CELL("contents",'C10 Entry Sheet'!$A732))</f>
        <v xml:space="preserve"> </v>
      </c>
      <c r="K717" s="158" t="str">
        <f ca="1">IF(($G717=" ")," ",VLOOKUP($G717,'C10 Entry Sheet'!$A$16:$K$1015,8,FALSE))</f>
        <v xml:space="preserve"> </v>
      </c>
      <c r="L717" s="110" t="str">
        <f ca="1">IF(($G717=" ")," ",(VLOOKUP($G717,'C10 Entry Sheet'!$A$16:$K$1015,11,FALSE)*100))</f>
        <v xml:space="preserve"> </v>
      </c>
      <c r="M717" s="159" t="str">
        <f ca="1">IF(($G717=" ")," ",VLOOKUP($G717,'C10 Entry Sheet'!$A$16:$K$1015,6,FALSE))</f>
        <v xml:space="preserve"> </v>
      </c>
      <c r="N717" s="159" t="str">
        <f ca="1">IF(($G717=" ")," ",VLOOKUP($G717,'C10 Entry Sheet'!$A$16:$K$1015,5,FALSE))</f>
        <v xml:space="preserve"> </v>
      </c>
    </row>
    <row r="718" spans="1:14">
      <c r="A718" s="153" t="str">
        <f>IF('C10 Entry Sheet'!$BS733="N"," ","R")</f>
        <v xml:space="preserve"> </v>
      </c>
      <c r="B718" s="153" t="str">
        <f>IF('C10 Entry Sheet'!$BS733="N"," ","00000000")</f>
        <v xml:space="preserve"> </v>
      </c>
      <c r="C718" s="154" t="str">
        <f ca="1">IF('C10 Entry Sheet'!$BS733="N"," ",CELL("contents",'C10 Entry Sheet'!$AH$10))</f>
        <v xml:space="preserve"> </v>
      </c>
      <c r="D718" s="153" t="str">
        <f ca="1">IF('C10 Entry Sheet'!$BS733="N"," ","000"&amp;IF(LEN('C10 Entry Sheet'!$C$5)&lt;=6,"000",REPT("0",3-(LEN('C10 Entry Sheet'!$C$5)-6))&amp;LEFT(CELL("contents",'C10 Entry Sheet'!$C$5),LEN('C10 Entry Sheet'!$C$5)-6)))</f>
        <v xml:space="preserve"> </v>
      </c>
      <c r="E718" s="155" t="str">
        <f ca="1">IF('C10 Entry Sheet'!$BS733="N"," ",IF(LEN('C10 Entry Sheet'!$C$5)&lt;=6,CELL("contents",'C10 Entry Sheet'!$C$5),RIGHT(CELL("contents",'C10 Entry Sheet'!$C$5),6)))</f>
        <v xml:space="preserve"> </v>
      </c>
      <c r="F718" s="153" t="str">
        <f>IF('C10 Entry Sheet'!$BS733="N"," ","0")</f>
        <v xml:space="preserve"> </v>
      </c>
      <c r="G718" s="156" t="str">
        <f ca="1">IF('C10 Entry Sheet'!$BS733="N"," ",CELL("contents",'C10 Entry Sheet'!$A733))</f>
        <v xml:space="preserve"> </v>
      </c>
      <c r="H718" s="157" t="str">
        <f ca="1">IF(($G718=" ")," ",VLOOKUP($G718,'C10 Entry Sheet'!$A$16:$K$1015,2,FALSE))</f>
        <v xml:space="preserve"> </v>
      </c>
      <c r="I718" s="157" t="str">
        <f ca="1">IF(($G718=" ")," ",VLOOKUP($G718,'C10 Entry Sheet'!$A$16:$K$1015,3,FALSE))</f>
        <v xml:space="preserve"> </v>
      </c>
      <c r="J718" s="153" t="str">
        <f ca="1">IF('C10 Entry Sheet'!$BS733="N"," ",CELL("contents",'C10 Entry Sheet'!$A733))</f>
        <v xml:space="preserve"> </v>
      </c>
      <c r="K718" s="158" t="str">
        <f ca="1">IF(($G718=" ")," ",VLOOKUP($G718,'C10 Entry Sheet'!$A$16:$K$1015,8,FALSE))</f>
        <v xml:space="preserve"> </v>
      </c>
      <c r="L718" s="110" t="str">
        <f ca="1">IF(($G718=" ")," ",(VLOOKUP($G718,'C10 Entry Sheet'!$A$16:$K$1015,11,FALSE)*100))</f>
        <v xml:space="preserve"> </v>
      </c>
      <c r="M718" s="159" t="str">
        <f ca="1">IF(($G718=" ")," ",VLOOKUP($G718,'C10 Entry Sheet'!$A$16:$K$1015,6,FALSE))</f>
        <v xml:space="preserve"> </v>
      </c>
      <c r="N718" s="159" t="str">
        <f ca="1">IF(($G718=" ")," ",VLOOKUP($G718,'C10 Entry Sheet'!$A$16:$K$1015,5,FALSE))</f>
        <v xml:space="preserve"> </v>
      </c>
    </row>
    <row r="719" spans="1:14">
      <c r="A719" s="153" t="str">
        <f>IF('C10 Entry Sheet'!$BS734="N"," ","R")</f>
        <v xml:space="preserve"> </v>
      </c>
      <c r="B719" s="153" t="str">
        <f>IF('C10 Entry Sheet'!$BS734="N"," ","00000000")</f>
        <v xml:space="preserve"> </v>
      </c>
      <c r="C719" s="154" t="str">
        <f ca="1">IF('C10 Entry Sheet'!$BS734="N"," ",CELL("contents",'C10 Entry Sheet'!$AH$10))</f>
        <v xml:space="preserve"> </v>
      </c>
      <c r="D719" s="153" t="str">
        <f ca="1">IF('C10 Entry Sheet'!$BS734="N"," ","000"&amp;IF(LEN('C10 Entry Sheet'!$C$5)&lt;=6,"000",REPT("0",3-(LEN('C10 Entry Sheet'!$C$5)-6))&amp;LEFT(CELL("contents",'C10 Entry Sheet'!$C$5),LEN('C10 Entry Sheet'!$C$5)-6)))</f>
        <v xml:space="preserve"> </v>
      </c>
      <c r="E719" s="155" t="str">
        <f ca="1">IF('C10 Entry Sheet'!$BS734="N"," ",IF(LEN('C10 Entry Sheet'!$C$5)&lt;=6,CELL("contents",'C10 Entry Sheet'!$C$5),RIGHT(CELL("contents",'C10 Entry Sheet'!$C$5),6)))</f>
        <v xml:space="preserve"> </v>
      </c>
      <c r="F719" s="153" t="str">
        <f>IF('C10 Entry Sheet'!$BS734="N"," ","0")</f>
        <v xml:space="preserve"> </v>
      </c>
      <c r="G719" s="156" t="str">
        <f ca="1">IF('C10 Entry Sheet'!$BS734="N"," ",CELL("contents",'C10 Entry Sheet'!$A734))</f>
        <v xml:space="preserve"> </v>
      </c>
      <c r="H719" s="157" t="str">
        <f ca="1">IF(($G719=" ")," ",VLOOKUP($G719,'C10 Entry Sheet'!$A$16:$K$1015,2,FALSE))</f>
        <v xml:space="preserve"> </v>
      </c>
      <c r="I719" s="157" t="str">
        <f ca="1">IF(($G719=" ")," ",VLOOKUP($G719,'C10 Entry Sheet'!$A$16:$K$1015,3,FALSE))</f>
        <v xml:space="preserve"> </v>
      </c>
      <c r="J719" s="153" t="str">
        <f ca="1">IF('C10 Entry Sheet'!$BS734="N"," ",CELL("contents",'C10 Entry Sheet'!$A734))</f>
        <v xml:space="preserve"> </v>
      </c>
      <c r="K719" s="158" t="str">
        <f ca="1">IF(($G719=" ")," ",VLOOKUP($G719,'C10 Entry Sheet'!$A$16:$K$1015,8,FALSE))</f>
        <v xml:space="preserve"> </v>
      </c>
      <c r="L719" s="110" t="str">
        <f ca="1">IF(($G719=" ")," ",(VLOOKUP($G719,'C10 Entry Sheet'!$A$16:$K$1015,11,FALSE)*100))</f>
        <v xml:space="preserve"> </v>
      </c>
      <c r="M719" s="159" t="str">
        <f ca="1">IF(($G719=" ")," ",VLOOKUP($G719,'C10 Entry Sheet'!$A$16:$K$1015,6,FALSE))</f>
        <v xml:space="preserve"> </v>
      </c>
      <c r="N719" s="159" t="str">
        <f ca="1">IF(($G719=" ")," ",VLOOKUP($G719,'C10 Entry Sheet'!$A$16:$K$1015,5,FALSE))</f>
        <v xml:space="preserve"> </v>
      </c>
    </row>
    <row r="720" spans="1:14">
      <c r="A720" s="153" t="str">
        <f>IF('C10 Entry Sheet'!$BS735="N"," ","R")</f>
        <v xml:space="preserve"> </v>
      </c>
      <c r="B720" s="153" t="str">
        <f>IF('C10 Entry Sheet'!$BS735="N"," ","00000000")</f>
        <v xml:space="preserve"> </v>
      </c>
      <c r="C720" s="154" t="str">
        <f ca="1">IF('C10 Entry Sheet'!$BS735="N"," ",CELL("contents",'C10 Entry Sheet'!$AH$10))</f>
        <v xml:space="preserve"> </v>
      </c>
      <c r="D720" s="153" t="str">
        <f ca="1">IF('C10 Entry Sheet'!$BS735="N"," ","000"&amp;IF(LEN('C10 Entry Sheet'!$C$5)&lt;=6,"000",REPT("0",3-(LEN('C10 Entry Sheet'!$C$5)-6))&amp;LEFT(CELL("contents",'C10 Entry Sheet'!$C$5),LEN('C10 Entry Sheet'!$C$5)-6)))</f>
        <v xml:space="preserve"> </v>
      </c>
      <c r="E720" s="155" t="str">
        <f ca="1">IF('C10 Entry Sheet'!$BS735="N"," ",IF(LEN('C10 Entry Sheet'!$C$5)&lt;=6,CELL("contents",'C10 Entry Sheet'!$C$5),RIGHT(CELL("contents",'C10 Entry Sheet'!$C$5),6)))</f>
        <v xml:space="preserve"> </v>
      </c>
      <c r="F720" s="153" t="str">
        <f>IF('C10 Entry Sheet'!$BS735="N"," ","0")</f>
        <v xml:space="preserve"> </v>
      </c>
      <c r="G720" s="156" t="str">
        <f ca="1">IF('C10 Entry Sheet'!$BS735="N"," ",CELL("contents",'C10 Entry Sheet'!$A735))</f>
        <v xml:space="preserve"> </v>
      </c>
      <c r="H720" s="157" t="str">
        <f ca="1">IF(($G720=" ")," ",VLOOKUP($G720,'C10 Entry Sheet'!$A$16:$K$1015,2,FALSE))</f>
        <v xml:space="preserve"> </v>
      </c>
      <c r="I720" s="157" t="str">
        <f ca="1">IF(($G720=" ")," ",VLOOKUP($G720,'C10 Entry Sheet'!$A$16:$K$1015,3,FALSE))</f>
        <v xml:space="preserve"> </v>
      </c>
      <c r="J720" s="153" t="str">
        <f ca="1">IF('C10 Entry Sheet'!$BS735="N"," ",CELL("contents",'C10 Entry Sheet'!$A735))</f>
        <v xml:space="preserve"> </v>
      </c>
      <c r="K720" s="158" t="str">
        <f ca="1">IF(($G720=" ")," ",VLOOKUP($G720,'C10 Entry Sheet'!$A$16:$K$1015,8,FALSE))</f>
        <v xml:space="preserve"> </v>
      </c>
      <c r="L720" s="110" t="str">
        <f ca="1">IF(($G720=" ")," ",(VLOOKUP($G720,'C10 Entry Sheet'!$A$16:$K$1015,11,FALSE)*100))</f>
        <v xml:space="preserve"> </v>
      </c>
      <c r="M720" s="159" t="str">
        <f ca="1">IF(($G720=" ")," ",VLOOKUP($G720,'C10 Entry Sheet'!$A$16:$K$1015,6,FALSE))</f>
        <v xml:space="preserve"> </v>
      </c>
      <c r="N720" s="159" t="str">
        <f ca="1">IF(($G720=" ")," ",VLOOKUP($G720,'C10 Entry Sheet'!$A$16:$K$1015,5,FALSE))</f>
        <v xml:space="preserve"> </v>
      </c>
    </row>
    <row r="721" spans="1:14">
      <c r="A721" s="153" t="str">
        <f>IF('C10 Entry Sheet'!$BS736="N"," ","R")</f>
        <v xml:space="preserve"> </v>
      </c>
      <c r="B721" s="153" t="str">
        <f>IF('C10 Entry Sheet'!$BS736="N"," ","00000000")</f>
        <v xml:space="preserve"> </v>
      </c>
      <c r="C721" s="154" t="str">
        <f ca="1">IF('C10 Entry Sheet'!$BS736="N"," ",CELL("contents",'C10 Entry Sheet'!$AH$10))</f>
        <v xml:space="preserve"> </v>
      </c>
      <c r="D721" s="153" t="str">
        <f ca="1">IF('C10 Entry Sheet'!$BS736="N"," ","000"&amp;IF(LEN('C10 Entry Sheet'!$C$5)&lt;=6,"000",REPT("0",3-(LEN('C10 Entry Sheet'!$C$5)-6))&amp;LEFT(CELL("contents",'C10 Entry Sheet'!$C$5),LEN('C10 Entry Sheet'!$C$5)-6)))</f>
        <v xml:space="preserve"> </v>
      </c>
      <c r="E721" s="155" t="str">
        <f ca="1">IF('C10 Entry Sheet'!$BS736="N"," ",IF(LEN('C10 Entry Sheet'!$C$5)&lt;=6,CELL("contents",'C10 Entry Sheet'!$C$5),RIGHT(CELL("contents",'C10 Entry Sheet'!$C$5),6)))</f>
        <v xml:space="preserve"> </v>
      </c>
      <c r="F721" s="153" t="str">
        <f>IF('C10 Entry Sheet'!$BS736="N"," ","0")</f>
        <v xml:space="preserve"> </v>
      </c>
      <c r="G721" s="156" t="str">
        <f ca="1">IF('C10 Entry Sheet'!$BS736="N"," ",CELL("contents",'C10 Entry Sheet'!$A736))</f>
        <v xml:space="preserve"> </v>
      </c>
      <c r="H721" s="157" t="str">
        <f ca="1">IF(($G721=" ")," ",VLOOKUP($G721,'C10 Entry Sheet'!$A$16:$K$1015,2,FALSE))</f>
        <v xml:space="preserve"> </v>
      </c>
      <c r="I721" s="157" t="str">
        <f ca="1">IF(($G721=" ")," ",VLOOKUP($G721,'C10 Entry Sheet'!$A$16:$K$1015,3,FALSE))</f>
        <v xml:space="preserve"> </v>
      </c>
      <c r="J721" s="153" t="str">
        <f ca="1">IF('C10 Entry Sheet'!$BS736="N"," ",CELL("contents",'C10 Entry Sheet'!$A736))</f>
        <v xml:space="preserve"> </v>
      </c>
      <c r="K721" s="158" t="str">
        <f ca="1">IF(($G721=" ")," ",VLOOKUP($G721,'C10 Entry Sheet'!$A$16:$K$1015,8,FALSE))</f>
        <v xml:space="preserve"> </v>
      </c>
      <c r="L721" s="110" t="str">
        <f ca="1">IF(($G721=" ")," ",(VLOOKUP($G721,'C10 Entry Sheet'!$A$16:$K$1015,11,FALSE)*100))</f>
        <v xml:space="preserve"> </v>
      </c>
      <c r="M721" s="159" t="str">
        <f ca="1">IF(($G721=" ")," ",VLOOKUP($G721,'C10 Entry Sheet'!$A$16:$K$1015,6,FALSE))</f>
        <v xml:space="preserve"> </v>
      </c>
      <c r="N721" s="159" t="str">
        <f ca="1">IF(($G721=" ")," ",VLOOKUP($G721,'C10 Entry Sheet'!$A$16:$K$1015,5,FALSE))</f>
        <v xml:space="preserve"> </v>
      </c>
    </row>
    <row r="722" spans="1:14">
      <c r="A722" s="153" t="str">
        <f>IF('C10 Entry Sheet'!$BS737="N"," ","R")</f>
        <v xml:space="preserve"> </v>
      </c>
      <c r="B722" s="153" t="str">
        <f>IF('C10 Entry Sheet'!$BS737="N"," ","00000000")</f>
        <v xml:space="preserve"> </v>
      </c>
      <c r="C722" s="154" t="str">
        <f ca="1">IF('C10 Entry Sheet'!$BS737="N"," ",CELL("contents",'C10 Entry Sheet'!$AH$10))</f>
        <v xml:space="preserve"> </v>
      </c>
      <c r="D722" s="153" t="str">
        <f ca="1">IF('C10 Entry Sheet'!$BS737="N"," ","000"&amp;IF(LEN('C10 Entry Sheet'!$C$5)&lt;=6,"000",REPT("0",3-(LEN('C10 Entry Sheet'!$C$5)-6))&amp;LEFT(CELL("contents",'C10 Entry Sheet'!$C$5),LEN('C10 Entry Sheet'!$C$5)-6)))</f>
        <v xml:space="preserve"> </v>
      </c>
      <c r="E722" s="155" t="str">
        <f ca="1">IF('C10 Entry Sheet'!$BS737="N"," ",IF(LEN('C10 Entry Sheet'!$C$5)&lt;=6,CELL("contents",'C10 Entry Sheet'!$C$5),RIGHT(CELL("contents",'C10 Entry Sheet'!$C$5),6)))</f>
        <v xml:space="preserve"> </v>
      </c>
      <c r="F722" s="153" t="str">
        <f>IF('C10 Entry Sheet'!$BS737="N"," ","0")</f>
        <v xml:space="preserve"> </v>
      </c>
      <c r="G722" s="156" t="str">
        <f ca="1">IF('C10 Entry Sheet'!$BS737="N"," ",CELL("contents",'C10 Entry Sheet'!$A737))</f>
        <v xml:space="preserve"> </v>
      </c>
      <c r="H722" s="157" t="str">
        <f ca="1">IF(($G722=" ")," ",VLOOKUP($G722,'C10 Entry Sheet'!$A$16:$K$1015,2,FALSE))</f>
        <v xml:space="preserve"> </v>
      </c>
      <c r="I722" s="157" t="str">
        <f ca="1">IF(($G722=" ")," ",VLOOKUP($G722,'C10 Entry Sheet'!$A$16:$K$1015,3,FALSE))</f>
        <v xml:space="preserve"> </v>
      </c>
      <c r="J722" s="153" t="str">
        <f ca="1">IF('C10 Entry Sheet'!$BS737="N"," ",CELL("contents",'C10 Entry Sheet'!$A737))</f>
        <v xml:space="preserve"> </v>
      </c>
      <c r="K722" s="158" t="str">
        <f ca="1">IF(($G722=" ")," ",VLOOKUP($G722,'C10 Entry Sheet'!$A$16:$K$1015,8,FALSE))</f>
        <v xml:space="preserve"> </v>
      </c>
      <c r="L722" s="110" t="str">
        <f ca="1">IF(($G722=" ")," ",(VLOOKUP($G722,'C10 Entry Sheet'!$A$16:$K$1015,11,FALSE)*100))</f>
        <v xml:space="preserve"> </v>
      </c>
      <c r="M722" s="159" t="str">
        <f ca="1">IF(($G722=" ")," ",VLOOKUP($G722,'C10 Entry Sheet'!$A$16:$K$1015,6,FALSE))</f>
        <v xml:space="preserve"> </v>
      </c>
      <c r="N722" s="159" t="str">
        <f ca="1">IF(($G722=" ")," ",VLOOKUP($G722,'C10 Entry Sheet'!$A$16:$K$1015,5,FALSE))</f>
        <v xml:space="preserve"> </v>
      </c>
    </row>
    <row r="723" spans="1:14">
      <c r="A723" s="153" t="str">
        <f>IF('C10 Entry Sheet'!$BS738="N"," ","R")</f>
        <v xml:space="preserve"> </v>
      </c>
      <c r="B723" s="153" t="str">
        <f>IF('C10 Entry Sheet'!$BS738="N"," ","00000000")</f>
        <v xml:space="preserve"> </v>
      </c>
      <c r="C723" s="154" t="str">
        <f ca="1">IF('C10 Entry Sheet'!$BS738="N"," ",CELL("contents",'C10 Entry Sheet'!$AH$10))</f>
        <v xml:space="preserve"> </v>
      </c>
      <c r="D723" s="153" t="str">
        <f ca="1">IF('C10 Entry Sheet'!$BS738="N"," ","000"&amp;IF(LEN('C10 Entry Sheet'!$C$5)&lt;=6,"000",REPT("0",3-(LEN('C10 Entry Sheet'!$C$5)-6))&amp;LEFT(CELL("contents",'C10 Entry Sheet'!$C$5),LEN('C10 Entry Sheet'!$C$5)-6)))</f>
        <v xml:space="preserve"> </v>
      </c>
      <c r="E723" s="155" t="str">
        <f ca="1">IF('C10 Entry Sheet'!$BS738="N"," ",IF(LEN('C10 Entry Sheet'!$C$5)&lt;=6,CELL("contents",'C10 Entry Sheet'!$C$5),RIGHT(CELL("contents",'C10 Entry Sheet'!$C$5),6)))</f>
        <v xml:space="preserve"> </v>
      </c>
      <c r="F723" s="153" t="str">
        <f>IF('C10 Entry Sheet'!$BS738="N"," ","0")</f>
        <v xml:space="preserve"> </v>
      </c>
      <c r="G723" s="156" t="str">
        <f ca="1">IF('C10 Entry Sheet'!$BS738="N"," ",CELL("contents",'C10 Entry Sheet'!$A738))</f>
        <v xml:space="preserve"> </v>
      </c>
      <c r="H723" s="157" t="str">
        <f ca="1">IF(($G723=" ")," ",VLOOKUP($G723,'C10 Entry Sheet'!$A$16:$K$1015,2,FALSE))</f>
        <v xml:space="preserve"> </v>
      </c>
      <c r="I723" s="157" t="str">
        <f ca="1">IF(($G723=" ")," ",VLOOKUP($G723,'C10 Entry Sheet'!$A$16:$K$1015,3,FALSE))</f>
        <v xml:space="preserve"> </v>
      </c>
      <c r="J723" s="153" t="str">
        <f ca="1">IF('C10 Entry Sheet'!$BS738="N"," ",CELL("contents",'C10 Entry Sheet'!$A738))</f>
        <v xml:space="preserve"> </v>
      </c>
      <c r="K723" s="158" t="str">
        <f ca="1">IF(($G723=" ")," ",VLOOKUP($G723,'C10 Entry Sheet'!$A$16:$K$1015,8,FALSE))</f>
        <v xml:space="preserve"> </v>
      </c>
      <c r="L723" s="110" t="str">
        <f ca="1">IF(($G723=" ")," ",(VLOOKUP($G723,'C10 Entry Sheet'!$A$16:$K$1015,11,FALSE)*100))</f>
        <v xml:space="preserve"> </v>
      </c>
      <c r="M723" s="159" t="str">
        <f ca="1">IF(($G723=" ")," ",VLOOKUP($G723,'C10 Entry Sheet'!$A$16:$K$1015,6,FALSE))</f>
        <v xml:space="preserve"> </v>
      </c>
      <c r="N723" s="159" t="str">
        <f ca="1">IF(($G723=" ")," ",VLOOKUP($G723,'C10 Entry Sheet'!$A$16:$K$1015,5,FALSE))</f>
        <v xml:space="preserve"> </v>
      </c>
    </row>
    <row r="724" spans="1:14">
      <c r="A724" s="153" t="str">
        <f>IF('C10 Entry Sheet'!$BS739="N"," ","R")</f>
        <v xml:space="preserve"> </v>
      </c>
      <c r="B724" s="153" t="str">
        <f>IF('C10 Entry Sheet'!$BS739="N"," ","00000000")</f>
        <v xml:space="preserve"> </v>
      </c>
      <c r="C724" s="154" t="str">
        <f ca="1">IF('C10 Entry Sheet'!$BS739="N"," ",CELL("contents",'C10 Entry Sheet'!$AH$10))</f>
        <v xml:space="preserve"> </v>
      </c>
      <c r="D724" s="153" t="str">
        <f ca="1">IF('C10 Entry Sheet'!$BS739="N"," ","000"&amp;IF(LEN('C10 Entry Sheet'!$C$5)&lt;=6,"000",REPT("0",3-(LEN('C10 Entry Sheet'!$C$5)-6))&amp;LEFT(CELL("contents",'C10 Entry Sheet'!$C$5),LEN('C10 Entry Sheet'!$C$5)-6)))</f>
        <v xml:space="preserve"> </v>
      </c>
      <c r="E724" s="155" t="str">
        <f ca="1">IF('C10 Entry Sheet'!$BS739="N"," ",IF(LEN('C10 Entry Sheet'!$C$5)&lt;=6,CELL("contents",'C10 Entry Sheet'!$C$5),RIGHT(CELL("contents",'C10 Entry Sheet'!$C$5),6)))</f>
        <v xml:space="preserve"> </v>
      </c>
      <c r="F724" s="153" t="str">
        <f>IF('C10 Entry Sheet'!$BS739="N"," ","0")</f>
        <v xml:space="preserve"> </v>
      </c>
      <c r="G724" s="156" t="str">
        <f ca="1">IF('C10 Entry Sheet'!$BS739="N"," ",CELL("contents",'C10 Entry Sheet'!$A739))</f>
        <v xml:space="preserve"> </v>
      </c>
      <c r="H724" s="157" t="str">
        <f ca="1">IF(($G724=" ")," ",VLOOKUP($G724,'C10 Entry Sheet'!$A$16:$K$1015,2,FALSE))</f>
        <v xml:space="preserve"> </v>
      </c>
      <c r="I724" s="157" t="str">
        <f ca="1">IF(($G724=" ")," ",VLOOKUP($G724,'C10 Entry Sheet'!$A$16:$K$1015,3,FALSE))</f>
        <v xml:space="preserve"> </v>
      </c>
      <c r="J724" s="153" t="str">
        <f ca="1">IF('C10 Entry Sheet'!$BS739="N"," ",CELL("contents",'C10 Entry Sheet'!$A739))</f>
        <v xml:space="preserve"> </v>
      </c>
      <c r="K724" s="158" t="str">
        <f ca="1">IF(($G724=" ")," ",VLOOKUP($G724,'C10 Entry Sheet'!$A$16:$K$1015,8,FALSE))</f>
        <v xml:space="preserve"> </v>
      </c>
      <c r="L724" s="110" t="str">
        <f ca="1">IF(($G724=" ")," ",(VLOOKUP($G724,'C10 Entry Sheet'!$A$16:$K$1015,11,FALSE)*100))</f>
        <v xml:space="preserve"> </v>
      </c>
      <c r="M724" s="159" t="str">
        <f ca="1">IF(($G724=" ")," ",VLOOKUP($G724,'C10 Entry Sheet'!$A$16:$K$1015,6,FALSE))</f>
        <v xml:space="preserve"> </v>
      </c>
      <c r="N724" s="159" t="str">
        <f ca="1">IF(($G724=" ")," ",VLOOKUP($G724,'C10 Entry Sheet'!$A$16:$K$1015,5,FALSE))</f>
        <v xml:space="preserve"> </v>
      </c>
    </row>
    <row r="725" spans="1:14">
      <c r="A725" s="153" t="str">
        <f>IF('C10 Entry Sheet'!$BS740="N"," ","R")</f>
        <v xml:space="preserve"> </v>
      </c>
      <c r="B725" s="153" t="str">
        <f>IF('C10 Entry Sheet'!$BS740="N"," ","00000000")</f>
        <v xml:space="preserve"> </v>
      </c>
      <c r="C725" s="154" t="str">
        <f ca="1">IF('C10 Entry Sheet'!$BS740="N"," ",CELL("contents",'C10 Entry Sheet'!$AH$10))</f>
        <v xml:space="preserve"> </v>
      </c>
      <c r="D725" s="153" t="str">
        <f ca="1">IF('C10 Entry Sheet'!$BS740="N"," ","000"&amp;IF(LEN('C10 Entry Sheet'!$C$5)&lt;=6,"000",REPT("0",3-(LEN('C10 Entry Sheet'!$C$5)-6))&amp;LEFT(CELL("contents",'C10 Entry Sheet'!$C$5),LEN('C10 Entry Sheet'!$C$5)-6)))</f>
        <v xml:space="preserve"> </v>
      </c>
      <c r="E725" s="155" t="str">
        <f ca="1">IF('C10 Entry Sheet'!$BS740="N"," ",IF(LEN('C10 Entry Sheet'!$C$5)&lt;=6,CELL("contents",'C10 Entry Sheet'!$C$5),RIGHT(CELL("contents",'C10 Entry Sheet'!$C$5),6)))</f>
        <v xml:space="preserve"> </v>
      </c>
      <c r="F725" s="153" t="str">
        <f>IF('C10 Entry Sheet'!$BS740="N"," ","0")</f>
        <v xml:space="preserve"> </v>
      </c>
      <c r="G725" s="156" t="str">
        <f ca="1">IF('C10 Entry Sheet'!$BS740="N"," ",CELL("contents",'C10 Entry Sheet'!$A740))</f>
        <v xml:space="preserve"> </v>
      </c>
      <c r="H725" s="157" t="str">
        <f ca="1">IF(($G725=" ")," ",VLOOKUP($G725,'C10 Entry Sheet'!$A$16:$K$1015,2,FALSE))</f>
        <v xml:space="preserve"> </v>
      </c>
      <c r="I725" s="157" t="str">
        <f ca="1">IF(($G725=" ")," ",VLOOKUP($G725,'C10 Entry Sheet'!$A$16:$K$1015,3,FALSE))</f>
        <v xml:space="preserve"> </v>
      </c>
      <c r="J725" s="153" t="str">
        <f ca="1">IF('C10 Entry Sheet'!$BS740="N"," ",CELL("contents",'C10 Entry Sheet'!$A740))</f>
        <v xml:space="preserve"> </v>
      </c>
      <c r="K725" s="158" t="str">
        <f ca="1">IF(($G725=" ")," ",VLOOKUP($G725,'C10 Entry Sheet'!$A$16:$K$1015,8,FALSE))</f>
        <v xml:space="preserve"> </v>
      </c>
      <c r="L725" s="110" t="str">
        <f ca="1">IF(($G725=" ")," ",(VLOOKUP($G725,'C10 Entry Sheet'!$A$16:$K$1015,11,FALSE)*100))</f>
        <v xml:space="preserve"> </v>
      </c>
      <c r="M725" s="159" t="str">
        <f ca="1">IF(($G725=" ")," ",VLOOKUP($G725,'C10 Entry Sheet'!$A$16:$K$1015,6,FALSE))</f>
        <v xml:space="preserve"> </v>
      </c>
      <c r="N725" s="159" t="str">
        <f ca="1">IF(($G725=" ")," ",VLOOKUP($G725,'C10 Entry Sheet'!$A$16:$K$1015,5,FALSE))</f>
        <v xml:space="preserve"> </v>
      </c>
    </row>
    <row r="726" spans="1:14">
      <c r="A726" s="153" t="str">
        <f>IF('C10 Entry Sheet'!$BS741="N"," ","R")</f>
        <v xml:space="preserve"> </v>
      </c>
      <c r="B726" s="153" t="str">
        <f>IF('C10 Entry Sheet'!$BS741="N"," ","00000000")</f>
        <v xml:space="preserve"> </v>
      </c>
      <c r="C726" s="154" t="str">
        <f ca="1">IF('C10 Entry Sheet'!$BS741="N"," ",CELL("contents",'C10 Entry Sheet'!$AH$10))</f>
        <v xml:space="preserve"> </v>
      </c>
      <c r="D726" s="153" t="str">
        <f ca="1">IF('C10 Entry Sheet'!$BS741="N"," ","000"&amp;IF(LEN('C10 Entry Sheet'!$C$5)&lt;=6,"000",REPT("0",3-(LEN('C10 Entry Sheet'!$C$5)-6))&amp;LEFT(CELL("contents",'C10 Entry Sheet'!$C$5),LEN('C10 Entry Sheet'!$C$5)-6)))</f>
        <v xml:space="preserve"> </v>
      </c>
      <c r="E726" s="155" t="str">
        <f ca="1">IF('C10 Entry Sheet'!$BS741="N"," ",IF(LEN('C10 Entry Sheet'!$C$5)&lt;=6,CELL("contents",'C10 Entry Sheet'!$C$5),RIGHT(CELL("contents",'C10 Entry Sheet'!$C$5),6)))</f>
        <v xml:space="preserve"> </v>
      </c>
      <c r="F726" s="153" t="str">
        <f>IF('C10 Entry Sheet'!$BS741="N"," ","0")</f>
        <v xml:space="preserve"> </v>
      </c>
      <c r="G726" s="156" t="str">
        <f ca="1">IF('C10 Entry Sheet'!$BS741="N"," ",CELL("contents",'C10 Entry Sheet'!$A741))</f>
        <v xml:space="preserve"> </v>
      </c>
      <c r="H726" s="157" t="str">
        <f ca="1">IF(($G726=" ")," ",VLOOKUP($G726,'C10 Entry Sheet'!$A$16:$K$1015,2,FALSE))</f>
        <v xml:space="preserve"> </v>
      </c>
      <c r="I726" s="157" t="str">
        <f ca="1">IF(($G726=" ")," ",VLOOKUP($G726,'C10 Entry Sheet'!$A$16:$K$1015,3,FALSE))</f>
        <v xml:space="preserve"> </v>
      </c>
      <c r="J726" s="153" t="str">
        <f ca="1">IF('C10 Entry Sheet'!$BS741="N"," ",CELL("contents",'C10 Entry Sheet'!$A741))</f>
        <v xml:space="preserve"> </v>
      </c>
      <c r="K726" s="158" t="str">
        <f ca="1">IF(($G726=" ")," ",VLOOKUP($G726,'C10 Entry Sheet'!$A$16:$K$1015,8,FALSE))</f>
        <v xml:space="preserve"> </v>
      </c>
      <c r="L726" s="110" t="str">
        <f ca="1">IF(($G726=" ")," ",(VLOOKUP($G726,'C10 Entry Sheet'!$A$16:$K$1015,11,FALSE)*100))</f>
        <v xml:space="preserve"> </v>
      </c>
      <c r="M726" s="159" t="str">
        <f ca="1">IF(($G726=" ")," ",VLOOKUP($G726,'C10 Entry Sheet'!$A$16:$K$1015,6,FALSE))</f>
        <v xml:space="preserve"> </v>
      </c>
      <c r="N726" s="159" t="str">
        <f ca="1">IF(($G726=" ")," ",VLOOKUP($G726,'C10 Entry Sheet'!$A$16:$K$1015,5,FALSE))</f>
        <v xml:space="preserve"> </v>
      </c>
    </row>
    <row r="727" spans="1:14">
      <c r="A727" s="153" t="str">
        <f>IF('C10 Entry Sheet'!$BS742="N"," ","R")</f>
        <v xml:space="preserve"> </v>
      </c>
      <c r="B727" s="153" t="str">
        <f>IF('C10 Entry Sheet'!$BS742="N"," ","00000000")</f>
        <v xml:space="preserve"> </v>
      </c>
      <c r="C727" s="154" t="str">
        <f ca="1">IF('C10 Entry Sheet'!$BS742="N"," ",CELL("contents",'C10 Entry Sheet'!$AH$10))</f>
        <v xml:space="preserve"> </v>
      </c>
      <c r="D727" s="153" t="str">
        <f ca="1">IF('C10 Entry Sheet'!$BS742="N"," ","000"&amp;IF(LEN('C10 Entry Sheet'!$C$5)&lt;=6,"000",REPT("0",3-(LEN('C10 Entry Sheet'!$C$5)-6))&amp;LEFT(CELL("contents",'C10 Entry Sheet'!$C$5),LEN('C10 Entry Sheet'!$C$5)-6)))</f>
        <v xml:space="preserve"> </v>
      </c>
      <c r="E727" s="155" t="str">
        <f ca="1">IF('C10 Entry Sheet'!$BS742="N"," ",IF(LEN('C10 Entry Sheet'!$C$5)&lt;=6,CELL("contents",'C10 Entry Sheet'!$C$5),RIGHT(CELL("contents",'C10 Entry Sheet'!$C$5),6)))</f>
        <v xml:space="preserve"> </v>
      </c>
      <c r="F727" s="153" t="str">
        <f>IF('C10 Entry Sheet'!$BS742="N"," ","0")</f>
        <v xml:space="preserve"> </v>
      </c>
      <c r="G727" s="156" t="str">
        <f ca="1">IF('C10 Entry Sheet'!$BS742="N"," ",CELL("contents",'C10 Entry Sheet'!$A742))</f>
        <v xml:space="preserve"> </v>
      </c>
      <c r="H727" s="157" t="str">
        <f ca="1">IF(($G727=" ")," ",VLOOKUP($G727,'C10 Entry Sheet'!$A$16:$K$1015,2,FALSE))</f>
        <v xml:space="preserve"> </v>
      </c>
      <c r="I727" s="157" t="str">
        <f ca="1">IF(($G727=" ")," ",VLOOKUP($G727,'C10 Entry Sheet'!$A$16:$K$1015,3,FALSE))</f>
        <v xml:space="preserve"> </v>
      </c>
      <c r="J727" s="153" t="str">
        <f ca="1">IF('C10 Entry Sheet'!$BS742="N"," ",CELL("contents",'C10 Entry Sheet'!$A742))</f>
        <v xml:space="preserve"> </v>
      </c>
      <c r="K727" s="158" t="str">
        <f ca="1">IF(($G727=" ")," ",VLOOKUP($G727,'C10 Entry Sheet'!$A$16:$K$1015,8,FALSE))</f>
        <v xml:space="preserve"> </v>
      </c>
      <c r="L727" s="110" t="str">
        <f ca="1">IF(($G727=" ")," ",(VLOOKUP($G727,'C10 Entry Sheet'!$A$16:$K$1015,11,FALSE)*100))</f>
        <v xml:space="preserve"> </v>
      </c>
      <c r="M727" s="159" t="str">
        <f ca="1">IF(($G727=" ")," ",VLOOKUP($G727,'C10 Entry Sheet'!$A$16:$K$1015,6,FALSE))</f>
        <v xml:space="preserve"> </v>
      </c>
      <c r="N727" s="159" t="str">
        <f ca="1">IF(($G727=" ")," ",VLOOKUP($G727,'C10 Entry Sheet'!$A$16:$K$1015,5,FALSE))</f>
        <v xml:space="preserve"> </v>
      </c>
    </row>
    <row r="728" spans="1:14">
      <c r="A728" s="153" t="str">
        <f>IF('C10 Entry Sheet'!$BS743="N"," ","R")</f>
        <v xml:space="preserve"> </v>
      </c>
      <c r="B728" s="153" t="str">
        <f>IF('C10 Entry Sheet'!$BS743="N"," ","00000000")</f>
        <v xml:space="preserve"> </v>
      </c>
      <c r="C728" s="154" t="str">
        <f ca="1">IF('C10 Entry Sheet'!$BS743="N"," ",CELL("contents",'C10 Entry Sheet'!$AH$10))</f>
        <v xml:space="preserve"> </v>
      </c>
      <c r="D728" s="153" t="str">
        <f ca="1">IF('C10 Entry Sheet'!$BS743="N"," ","000"&amp;IF(LEN('C10 Entry Sheet'!$C$5)&lt;=6,"000",REPT("0",3-(LEN('C10 Entry Sheet'!$C$5)-6))&amp;LEFT(CELL("contents",'C10 Entry Sheet'!$C$5),LEN('C10 Entry Sheet'!$C$5)-6)))</f>
        <v xml:space="preserve"> </v>
      </c>
      <c r="E728" s="155" t="str">
        <f ca="1">IF('C10 Entry Sheet'!$BS743="N"," ",IF(LEN('C10 Entry Sheet'!$C$5)&lt;=6,CELL("contents",'C10 Entry Sheet'!$C$5),RIGHT(CELL("contents",'C10 Entry Sheet'!$C$5),6)))</f>
        <v xml:space="preserve"> </v>
      </c>
      <c r="F728" s="153" t="str">
        <f>IF('C10 Entry Sheet'!$BS743="N"," ","0")</f>
        <v xml:space="preserve"> </v>
      </c>
      <c r="G728" s="156" t="str">
        <f ca="1">IF('C10 Entry Sheet'!$BS743="N"," ",CELL("contents",'C10 Entry Sheet'!$A743))</f>
        <v xml:space="preserve"> </v>
      </c>
      <c r="H728" s="157" t="str">
        <f ca="1">IF(($G728=" ")," ",VLOOKUP($G728,'C10 Entry Sheet'!$A$16:$K$1015,2,FALSE))</f>
        <v xml:space="preserve"> </v>
      </c>
      <c r="I728" s="157" t="str">
        <f ca="1">IF(($G728=" ")," ",VLOOKUP($G728,'C10 Entry Sheet'!$A$16:$K$1015,3,FALSE))</f>
        <v xml:space="preserve"> </v>
      </c>
      <c r="J728" s="153" t="str">
        <f ca="1">IF('C10 Entry Sheet'!$BS743="N"," ",CELL("contents",'C10 Entry Sheet'!$A743))</f>
        <v xml:space="preserve"> </v>
      </c>
      <c r="K728" s="158" t="str">
        <f ca="1">IF(($G728=" ")," ",VLOOKUP($G728,'C10 Entry Sheet'!$A$16:$K$1015,8,FALSE))</f>
        <v xml:space="preserve"> </v>
      </c>
      <c r="L728" s="110" t="str">
        <f ca="1">IF(($G728=" ")," ",(VLOOKUP($G728,'C10 Entry Sheet'!$A$16:$K$1015,11,FALSE)*100))</f>
        <v xml:space="preserve"> </v>
      </c>
      <c r="M728" s="159" t="str">
        <f ca="1">IF(($G728=" ")," ",VLOOKUP($G728,'C10 Entry Sheet'!$A$16:$K$1015,6,FALSE))</f>
        <v xml:space="preserve"> </v>
      </c>
      <c r="N728" s="159" t="str">
        <f ca="1">IF(($G728=" ")," ",VLOOKUP($G728,'C10 Entry Sheet'!$A$16:$K$1015,5,FALSE))</f>
        <v xml:space="preserve"> </v>
      </c>
    </row>
    <row r="729" spans="1:14">
      <c r="A729" s="153" t="str">
        <f>IF('C10 Entry Sheet'!$BS744="N"," ","R")</f>
        <v xml:space="preserve"> </v>
      </c>
      <c r="B729" s="153" t="str">
        <f>IF('C10 Entry Sheet'!$BS744="N"," ","00000000")</f>
        <v xml:space="preserve"> </v>
      </c>
      <c r="C729" s="154" t="str">
        <f ca="1">IF('C10 Entry Sheet'!$BS744="N"," ",CELL("contents",'C10 Entry Sheet'!$AH$10))</f>
        <v xml:space="preserve"> </v>
      </c>
      <c r="D729" s="153" t="str">
        <f ca="1">IF('C10 Entry Sheet'!$BS744="N"," ","000"&amp;IF(LEN('C10 Entry Sheet'!$C$5)&lt;=6,"000",REPT("0",3-(LEN('C10 Entry Sheet'!$C$5)-6))&amp;LEFT(CELL("contents",'C10 Entry Sheet'!$C$5),LEN('C10 Entry Sheet'!$C$5)-6)))</f>
        <v xml:space="preserve"> </v>
      </c>
      <c r="E729" s="155" t="str">
        <f ca="1">IF('C10 Entry Sheet'!$BS744="N"," ",IF(LEN('C10 Entry Sheet'!$C$5)&lt;=6,CELL("contents",'C10 Entry Sheet'!$C$5),RIGHT(CELL("contents",'C10 Entry Sheet'!$C$5),6)))</f>
        <v xml:space="preserve"> </v>
      </c>
      <c r="F729" s="153" t="str">
        <f>IF('C10 Entry Sheet'!$BS744="N"," ","0")</f>
        <v xml:space="preserve"> </v>
      </c>
      <c r="G729" s="156" t="str">
        <f ca="1">IF('C10 Entry Sheet'!$BS744="N"," ",CELL("contents",'C10 Entry Sheet'!$A744))</f>
        <v xml:space="preserve"> </v>
      </c>
      <c r="H729" s="157" t="str">
        <f ca="1">IF(($G729=" ")," ",VLOOKUP($G729,'C10 Entry Sheet'!$A$16:$K$1015,2,FALSE))</f>
        <v xml:space="preserve"> </v>
      </c>
      <c r="I729" s="157" t="str">
        <f ca="1">IF(($G729=" ")," ",VLOOKUP($G729,'C10 Entry Sheet'!$A$16:$K$1015,3,FALSE))</f>
        <v xml:space="preserve"> </v>
      </c>
      <c r="J729" s="153" t="str">
        <f ca="1">IF('C10 Entry Sheet'!$BS744="N"," ",CELL("contents",'C10 Entry Sheet'!$A744))</f>
        <v xml:space="preserve"> </v>
      </c>
      <c r="K729" s="158" t="str">
        <f ca="1">IF(($G729=" ")," ",VLOOKUP($G729,'C10 Entry Sheet'!$A$16:$K$1015,8,FALSE))</f>
        <v xml:space="preserve"> </v>
      </c>
      <c r="L729" s="110" t="str">
        <f ca="1">IF(($G729=" ")," ",(VLOOKUP($G729,'C10 Entry Sheet'!$A$16:$K$1015,11,FALSE)*100))</f>
        <v xml:space="preserve"> </v>
      </c>
      <c r="M729" s="159" t="str">
        <f ca="1">IF(($G729=" ")," ",VLOOKUP($G729,'C10 Entry Sheet'!$A$16:$K$1015,6,FALSE))</f>
        <v xml:space="preserve"> </v>
      </c>
      <c r="N729" s="159" t="str">
        <f ca="1">IF(($G729=" ")," ",VLOOKUP($G729,'C10 Entry Sheet'!$A$16:$K$1015,5,FALSE))</f>
        <v xml:space="preserve"> </v>
      </c>
    </row>
    <row r="730" spans="1:14">
      <c r="A730" s="153" t="str">
        <f>IF('C10 Entry Sheet'!$BS745="N"," ","R")</f>
        <v xml:space="preserve"> </v>
      </c>
      <c r="B730" s="153" t="str">
        <f>IF('C10 Entry Sheet'!$BS745="N"," ","00000000")</f>
        <v xml:space="preserve"> </v>
      </c>
      <c r="C730" s="154" t="str">
        <f ca="1">IF('C10 Entry Sheet'!$BS745="N"," ",CELL("contents",'C10 Entry Sheet'!$AH$10))</f>
        <v xml:space="preserve"> </v>
      </c>
      <c r="D730" s="153" t="str">
        <f ca="1">IF('C10 Entry Sheet'!$BS745="N"," ","000"&amp;IF(LEN('C10 Entry Sheet'!$C$5)&lt;=6,"000",REPT("0",3-(LEN('C10 Entry Sheet'!$C$5)-6))&amp;LEFT(CELL("contents",'C10 Entry Sheet'!$C$5),LEN('C10 Entry Sheet'!$C$5)-6)))</f>
        <v xml:space="preserve"> </v>
      </c>
      <c r="E730" s="155" t="str">
        <f ca="1">IF('C10 Entry Sheet'!$BS745="N"," ",IF(LEN('C10 Entry Sheet'!$C$5)&lt;=6,CELL("contents",'C10 Entry Sheet'!$C$5),RIGHT(CELL("contents",'C10 Entry Sheet'!$C$5),6)))</f>
        <v xml:space="preserve"> </v>
      </c>
      <c r="F730" s="153" t="str">
        <f>IF('C10 Entry Sheet'!$BS745="N"," ","0")</f>
        <v xml:space="preserve"> </v>
      </c>
      <c r="G730" s="156" t="str">
        <f ca="1">IF('C10 Entry Sheet'!$BS745="N"," ",CELL("contents",'C10 Entry Sheet'!$A745))</f>
        <v xml:space="preserve"> </v>
      </c>
      <c r="H730" s="157" t="str">
        <f ca="1">IF(($G730=" ")," ",VLOOKUP($G730,'C10 Entry Sheet'!$A$16:$K$1015,2,FALSE))</f>
        <v xml:space="preserve"> </v>
      </c>
      <c r="I730" s="157" t="str">
        <f ca="1">IF(($G730=" ")," ",VLOOKUP($G730,'C10 Entry Sheet'!$A$16:$K$1015,3,FALSE))</f>
        <v xml:space="preserve"> </v>
      </c>
      <c r="J730" s="153" t="str">
        <f ca="1">IF('C10 Entry Sheet'!$BS745="N"," ",CELL("contents",'C10 Entry Sheet'!$A745))</f>
        <v xml:space="preserve"> </v>
      </c>
      <c r="K730" s="158" t="str">
        <f ca="1">IF(($G730=" ")," ",VLOOKUP($G730,'C10 Entry Sheet'!$A$16:$K$1015,8,FALSE))</f>
        <v xml:space="preserve"> </v>
      </c>
      <c r="L730" s="110" t="str">
        <f ca="1">IF(($G730=" ")," ",(VLOOKUP($G730,'C10 Entry Sheet'!$A$16:$K$1015,11,FALSE)*100))</f>
        <v xml:space="preserve"> </v>
      </c>
      <c r="M730" s="159" t="str">
        <f ca="1">IF(($G730=" ")," ",VLOOKUP($G730,'C10 Entry Sheet'!$A$16:$K$1015,6,FALSE))</f>
        <v xml:space="preserve"> </v>
      </c>
      <c r="N730" s="159" t="str">
        <f ca="1">IF(($G730=" ")," ",VLOOKUP($G730,'C10 Entry Sheet'!$A$16:$K$1015,5,FALSE))</f>
        <v xml:space="preserve"> </v>
      </c>
    </row>
    <row r="731" spans="1:14">
      <c r="A731" s="153" t="str">
        <f>IF('C10 Entry Sheet'!$BS746="N"," ","R")</f>
        <v xml:space="preserve"> </v>
      </c>
      <c r="B731" s="153" t="str">
        <f>IF('C10 Entry Sheet'!$BS746="N"," ","00000000")</f>
        <v xml:space="preserve"> </v>
      </c>
      <c r="C731" s="154" t="str">
        <f ca="1">IF('C10 Entry Sheet'!$BS746="N"," ",CELL("contents",'C10 Entry Sheet'!$AH$10))</f>
        <v xml:space="preserve"> </v>
      </c>
      <c r="D731" s="153" t="str">
        <f ca="1">IF('C10 Entry Sheet'!$BS746="N"," ","000"&amp;IF(LEN('C10 Entry Sheet'!$C$5)&lt;=6,"000",REPT("0",3-(LEN('C10 Entry Sheet'!$C$5)-6))&amp;LEFT(CELL("contents",'C10 Entry Sheet'!$C$5),LEN('C10 Entry Sheet'!$C$5)-6)))</f>
        <v xml:space="preserve"> </v>
      </c>
      <c r="E731" s="155" t="str">
        <f ca="1">IF('C10 Entry Sheet'!$BS746="N"," ",IF(LEN('C10 Entry Sheet'!$C$5)&lt;=6,CELL("contents",'C10 Entry Sheet'!$C$5),RIGHT(CELL("contents",'C10 Entry Sheet'!$C$5),6)))</f>
        <v xml:space="preserve"> </v>
      </c>
      <c r="F731" s="153" t="str">
        <f>IF('C10 Entry Sheet'!$BS746="N"," ","0")</f>
        <v xml:space="preserve"> </v>
      </c>
      <c r="G731" s="156" t="str">
        <f ca="1">IF('C10 Entry Sheet'!$BS746="N"," ",CELL("contents",'C10 Entry Sheet'!$A746))</f>
        <v xml:space="preserve"> </v>
      </c>
      <c r="H731" s="157" t="str">
        <f ca="1">IF(($G731=" ")," ",VLOOKUP($G731,'C10 Entry Sheet'!$A$16:$K$1015,2,FALSE))</f>
        <v xml:space="preserve"> </v>
      </c>
      <c r="I731" s="157" t="str">
        <f ca="1">IF(($G731=" ")," ",VLOOKUP($G731,'C10 Entry Sheet'!$A$16:$K$1015,3,FALSE))</f>
        <v xml:space="preserve"> </v>
      </c>
      <c r="J731" s="153" t="str">
        <f ca="1">IF('C10 Entry Sheet'!$BS746="N"," ",CELL("contents",'C10 Entry Sheet'!$A746))</f>
        <v xml:space="preserve"> </v>
      </c>
      <c r="K731" s="158" t="str">
        <f ca="1">IF(($G731=" ")," ",VLOOKUP($G731,'C10 Entry Sheet'!$A$16:$K$1015,8,FALSE))</f>
        <v xml:space="preserve"> </v>
      </c>
      <c r="L731" s="110" t="str">
        <f ca="1">IF(($G731=" ")," ",(VLOOKUP($G731,'C10 Entry Sheet'!$A$16:$K$1015,11,FALSE)*100))</f>
        <v xml:space="preserve"> </v>
      </c>
      <c r="M731" s="159" t="str">
        <f ca="1">IF(($G731=" ")," ",VLOOKUP($G731,'C10 Entry Sheet'!$A$16:$K$1015,6,FALSE))</f>
        <v xml:space="preserve"> </v>
      </c>
      <c r="N731" s="159" t="str">
        <f ca="1">IF(($G731=" ")," ",VLOOKUP($G731,'C10 Entry Sheet'!$A$16:$K$1015,5,FALSE))</f>
        <v xml:space="preserve"> </v>
      </c>
    </row>
    <row r="732" spans="1:14">
      <c r="A732" s="153" t="str">
        <f>IF('C10 Entry Sheet'!$BS747="N"," ","R")</f>
        <v xml:space="preserve"> </v>
      </c>
      <c r="B732" s="153" t="str">
        <f>IF('C10 Entry Sheet'!$BS747="N"," ","00000000")</f>
        <v xml:space="preserve"> </v>
      </c>
      <c r="C732" s="154" t="str">
        <f ca="1">IF('C10 Entry Sheet'!$BS747="N"," ",CELL("contents",'C10 Entry Sheet'!$AH$10))</f>
        <v xml:space="preserve"> </v>
      </c>
      <c r="D732" s="153" t="str">
        <f ca="1">IF('C10 Entry Sheet'!$BS747="N"," ","000"&amp;IF(LEN('C10 Entry Sheet'!$C$5)&lt;=6,"000",REPT("0",3-(LEN('C10 Entry Sheet'!$C$5)-6))&amp;LEFT(CELL("contents",'C10 Entry Sheet'!$C$5),LEN('C10 Entry Sheet'!$C$5)-6)))</f>
        <v xml:space="preserve"> </v>
      </c>
      <c r="E732" s="155" t="str">
        <f ca="1">IF('C10 Entry Sheet'!$BS747="N"," ",IF(LEN('C10 Entry Sheet'!$C$5)&lt;=6,CELL("contents",'C10 Entry Sheet'!$C$5),RIGHT(CELL("contents",'C10 Entry Sheet'!$C$5),6)))</f>
        <v xml:space="preserve"> </v>
      </c>
      <c r="F732" s="153" t="str">
        <f>IF('C10 Entry Sheet'!$BS747="N"," ","0")</f>
        <v xml:space="preserve"> </v>
      </c>
      <c r="G732" s="156" t="str">
        <f ca="1">IF('C10 Entry Sheet'!$BS747="N"," ",CELL("contents",'C10 Entry Sheet'!$A747))</f>
        <v xml:space="preserve"> </v>
      </c>
      <c r="H732" s="157" t="str">
        <f ca="1">IF(($G732=" ")," ",VLOOKUP($G732,'C10 Entry Sheet'!$A$16:$K$1015,2,FALSE))</f>
        <v xml:space="preserve"> </v>
      </c>
      <c r="I732" s="157" t="str">
        <f ca="1">IF(($G732=" ")," ",VLOOKUP($G732,'C10 Entry Sheet'!$A$16:$K$1015,3,FALSE))</f>
        <v xml:space="preserve"> </v>
      </c>
      <c r="J732" s="153" t="str">
        <f ca="1">IF('C10 Entry Sheet'!$BS747="N"," ",CELL("contents",'C10 Entry Sheet'!$A747))</f>
        <v xml:space="preserve"> </v>
      </c>
      <c r="K732" s="158" t="str">
        <f ca="1">IF(($G732=" ")," ",VLOOKUP($G732,'C10 Entry Sheet'!$A$16:$K$1015,8,FALSE))</f>
        <v xml:space="preserve"> </v>
      </c>
      <c r="L732" s="110" t="str">
        <f ca="1">IF(($G732=" ")," ",(VLOOKUP($G732,'C10 Entry Sheet'!$A$16:$K$1015,11,FALSE)*100))</f>
        <v xml:space="preserve"> </v>
      </c>
      <c r="M732" s="159" t="str">
        <f ca="1">IF(($G732=" ")," ",VLOOKUP($G732,'C10 Entry Sheet'!$A$16:$K$1015,6,FALSE))</f>
        <v xml:space="preserve"> </v>
      </c>
      <c r="N732" s="159" t="str">
        <f ca="1">IF(($G732=" ")," ",VLOOKUP($G732,'C10 Entry Sheet'!$A$16:$K$1015,5,FALSE))</f>
        <v xml:space="preserve"> </v>
      </c>
    </row>
    <row r="733" spans="1:14">
      <c r="A733" s="153" t="str">
        <f>IF('C10 Entry Sheet'!$BS748="N"," ","R")</f>
        <v xml:space="preserve"> </v>
      </c>
      <c r="B733" s="153" t="str">
        <f>IF('C10 Entry Sheet'!$BS748="N"," ","00000000")</f>
        <v xml:space="preserve"> </v>
      </c>
      <c r="C733" s="154" t="str">
        <f ca="1">IF('C10 Entry Sheet'!$BS748="N"," ",CELL("contents",'C10 Entry Sheet'!$AH$10))</f>
        <v xml:space="preserve"> </v>
      </c>
      <c r="D733" s="153" t="str">
        <f ca="1">IF('C10 Entry Sheet'!$BS748="N"," ","000"&amp;IF(LEN('C10 Entry Sheet'!$C$5)&lt;=6,"000",REPT("0",3-(LEN('C10 Entry Sheet'!$C$5)-6))&amp;LEFT(CELL("contents",'C10 Entry Sheet'!$C$5),LEN('C10 Entry Sheet'!$C$5)-6)))</f>
        <v xml:space="preserve"> </v>
      </c>
      <c r="E733" s="155" t="str">
        <f ca="1">IF('C10 Entry Sheet'!$BS748="N"," ",IF(LEN('C10 Entry Sheet'!$C$5)&lt;=6,CELL("contents",'C10 Entry Sheet'!$C$5),RIGHT(CELL("contents",'C10 Entry Sheet'!$C$5),6)))</f>
        <v xml:space="preserve"> </v>
      </c>
      <c r="F733" s="153" t="str">
        <f>IF('C10 Entry Sheet'!$BS748="N"," ","0")</f>
        <v xml:space="preserve"> </v>
      </c>
      <c r="G733" s="156" t="str">
        <f ca="1">IF('C10 Entry Sheet'!$BS748="N"," ",CELL("contents",'C10 Entry Sheet'!$A748))</f>
        <v xml:space="preserve"> </v>
      </c>
      <c r="H733" s="157" t="str">
        <f ca="1">IF(($G733=" ")," ",VLOOKUP($G733,'C10 Entry Sheet'!$A$16:$K$1015,2,FALSE))</f>
        <v xml:space="preserve"> </v>
      </c>
      <c r="I733" s="157" t="str">
        <f ca="1">IF(($G733=" ")," ",VLOOKUP($G733,'C10 Entry Sheet'!$A$16:$K$1015,3,FALSE))</f>
        <v xml:space="preserve"> </v>
      </c>
      <c r="J733" s="153" t="str">
        <f ca="1">IF('C10 Entry Sheet'!$BS748="N"," ",CELL("contents",'C10 Entry Sheet'!$A748))</f>
        <v xml:space="preserve"> </v>
      </c>
      <c r="K733" s="158" t="str">
        <f ca="1">IF(($G733=" ")," ",VLOOKUP($G733,'C10 Entry Sheet'!$A$16:$K$1015,8,FALSE))</f>
        <v xml:space="preserve"> </v>
      </c>
      <c r="L733" s="110" t="str">
        <f ca="1">IF(($G733=" ")," ",(VLOOKUP($G733,'C10 Entry Sheet'!$A$16:$K$1015,11,FALSE)*100))</f>
        <v xml:space="preserve"> </v>
      </c>
      <c r="M733" s="159" t="str">
        <f ca="1">IF(($G733=" ")," ",VLOOKUP($G733,'C10 Entry Sheet'!$A$16:$K$1015,6,FALSE))</f>
        <v xml:space="preserve"> </v>
      </c>
      <c r="N733" s="159" t="str">
        <f ca="1">IF(($G733=" ")," ",VLOOKUP($G733,'C10 Entry Sheet'!$A$16:$K$1015,5,FALSE))</f>
        <v xml:space="preserve"> </v>
      </c>
    </row>
    <row r="734" spans="1:14">
      <c r="A734" s="153" t="str">
        <f>IF('C10 Entry Sheet'!$BS749="N"," ","R")</f>
        <v xml:space="preserve"> </v>
      </c>
      <c r="B734" s="153" t="str">
        <f>IF('C10 Entry Sheet'!$BS749="N"," ","00000000")</f>
        <v xml:space="preserve"> </v>
      </c>
      <c r="C734" s="154" t="str">
        <f ca="1">IF('C10 Entry Sheet'!$BS749="N"," ",CELL("contents",'C10 Entry Sheet'!$AH$10))</f>
        <v xml:space="preserve"> </v>
      </c>
      <c r="D734" s="153" t="str">
        <f ca="1">IF('C10 Entry Sheet'!$BS749="N"," ","000"&amp;IF(LEN('C10 Entry Sheet'!$C$5)&lt;=6,"000",REPT("0",3-(LEN('C10 Entry Sheet'!$C$5)-6))&amp;LEFT(CELL("contents",'C10 Entry Sheet'!$C$5),LEN('C10 Entry Sheet'!$C$5)-6)))</f>
        <v xml:space="preserve"> </v>
      </c>
      <c r="E734" s="155" t="str">
        <f ca="1">IF('C10 Entry Sheet'!$BS749="N"," ",IF(LEN('C10 Entry Sheet'!$C$5)&lt;=6,CELL("contents",'C10 Entry Sheet'!$C$5),RIGHT(CELL("contents",'C10 Entry Sheet'!$C$5),6)))</f>
        <v xml:space="preserve"> </v>
      </c>
      <c r="F734" s="153" t="str">
        <f>IF('C10 Entry Sheet'!$BS749="N"," ","0")</f>
        <v xml:space="preserve"> </v>
      </c>
      <c r="G734" s="156" t="str">
        <f ca="1">IF('C10 Entry Sheet'!$BS749="N"," ",CELL("contents",'C10 Entry Sheet'!$A749))</f>
        <v xml:space="preserve"> </v>
      </c>
      <c r="H734" s="157" t="str">
        <f ca="1">IF(($G734=" ")," ",VLOOKUP($G734,'C10 Entry Sheet'!$A$16:$K$1015,2,FALSE))</f>
        <v xml:space="preserve"> </v>
      </c>
      <c r="I734" s="157" t="str">
        <f ca="1">IF(($G734=" ")," ",VLOOKUP($G734,'C10 Entry Sheet'!$A$16:$K$1015,3,FALSE))</f>
        <v xml:space="preserve"> </v>
      </c>
      <c r="J734" s="153" t="str">
        <f ca="1">IF('C10 Entry Sheet'!$BS749="N"," ",CELL("contents",'C10 Entry Sheet'!$A749))</f>
        <v xml:space="preserve"> </v>
      </c>
      <c r="K734" s="158" t="str">
        <f ca="1">IF(($G734=" ")," ",VLOOKUP($G734,'C10 Entry Sheet'!$A$16:$K$1015,8,FALSE))</f>
        <v xml:space="preserve"> </v>
      </c>
      <c r="L734" s="110" t="str">
        <f ca="1">IF(($G734=" ")," ",(VLOOKUP($G734,'C10 Entry Sheet'!$A$16:$K$1015,11,FALSE)*100))</f>
        <v xml:space="preserve"> </v>
      </c>
      <c r="M734" s="159" t="str">
        <f ca="1">IF(($G734=" ")," ",VLOOKUP($G734,'C10 Entry Sheet'!$A$16:$K$1015,6,FALSE))</f>
        <v xml:space="preserve"> </v>
      </c>
      <c r="N734" s="159" t="str">
        <f ca="1">IF(($G734=" ")," ",VLOOKUP($G734,'C10 Entry Sheet'!$A$16:$K$1015,5,FALSE))</f>
        <v xml:space="preserve"> </v>
      </c>
    </row>
    <row r="735" spans="1:14">
      <c r="A735" s="153" t="str">
        <f>IF('C10 Entry Sheet'!$BS750="N"," ","R")</f>
        <v xml:space="preserve"> </v>
      </c>
      <c r="B735" s="153" t="str">
        <f>IF('C10 Entry Sheet'!$BS750="N"," ","00000000")</f>
        <v xml:space="preserve"> </v>
      </c>
      <c r="C735" s="154" t="str">
        <f ca="1">IF('C10 Entry Sheet'!$BS750="N"," ",CELL("contents",'C10 Entry Sheet'!$AH$10))</f>
        <v xml:space="preserve"> </v>
      </c>
      <c r="D735" s="153" t="str">
        <f ca="1">IF('C10 Entry Sheet'!$BS750="N"," ","000"&amp;IF(LEN('C10 Entry Sheet'!$C$5)&lt;=6,"000",REPT("0",3-(LEN('C10 Entry Sheet'!$C$5)-6))&amp;LEFT(CELL("contents",'C10 Entry Sheet'!$C$5),LEN('C10 Entry Sheet'!$C$5)-6)))</f>
        <v xml:space="preserve"> </v>
      </c>
      <c r="E735" s="155" t="str">
        <f ca="1">IF('C10 Entry Sheet'!$BS750="N"," ",IF(LEN('C10 Entry Sheet'!$C$5)&lt;=6,CELL("contents",'C10 Entry Sheet'!$C$5),RIGHT(CELL("contents",'C10 Entry Sheet'!$C$5),6)))</f>
        <v xml:space="preserve"> </v>
      </c>
      <c r="F735" s="153" t="str">
        <f>IF('C10 Entry Sheet'!$BS750="N"," ","0")</f>
        <v xml:space="preserve"> </v>
      </c>
      <c r="G735" s="156" t="str">
        <f ca="1">IF('C10 Entry Sheet'!$BS750="N"," ",CELL("contents",'C10 Entry Sheet'!$A750))</f>
        <v xml:space="preserve"> </v>
      </c>
      <c r="H735" s="157" t="str">
        <f ca="1">IF(($G735=" ")," ",VLOOKUP($G735,'C10 Entry Sheet'!$A$16:$K$1015,2,FALSE))</f>
        <v xml:space="preserve"> </v>
      </c>
      <c r="I735" s="157" t="str">
        <f ca="1">IF(($G735=" ")," ",VLOOKUP($G735,'C10 Entry Sheet'!$A$16:$K$1015,3,FALSE))</f>
        <v xml:space="preserve"> </v>
      </c>
      <c r="J735" s="153" t="str">
        <f ca="1">IF('C10 Entry Sheet'!$BS750="N"," ",CELL("contents",'C10 Entry Sheet'!$A750))</f>
        <v xml:space="preserve"> </v>
      </c>
      <c r="K735" s="158" t="str">
        <f ca="1">IF(($G735=" ")," ",VLOOKUP($G735,'C10 Entry Sheet'!$A$16:$K$1015,8,FALSE))</f>
        <v xml:space="preserve"> </v>
      </c>
      <c r="L735" s="110" t="str">
        <f ca="1">IF(($G735=" ")," ",(VLOOKUP($G735,'C10 Entry Sheet'!$A$16:$K$1015,11,FALSE)*100))</f>
        <v xml:space="preserve"> </v>
      </c>
      <c r="M735" s="159" t="str">
        <f ca="1">IF(($G735=" ")," ",VLOOKUP($G735,'C10 Entry Sheet'!$A$16:$K$1015,6,FALSE))</f>
        <v xml:space="preserve"> </v>
      </c>
      <c r="N735" s="159" t="str">
        <f ca="1">IF(($G735=" ")," ",VLOOKUP($G735,'C10 Entry Sheet'!$A$16:$K$1015,5,FALSE))</f>
        <v xml:space="preserve"> </v>
      </c>
    </row>
    <row r="736" spans="1:14">
      <c r="A736" s="153" t="str">
        <f>IF('C10 Entry Sheet'!$BS751="N"," ","R")</f>
        <v xml:space="preserve"> </v>
      </c>
      <c r="B736" s="153" t="str">
        <f>IF('C10 Entry Sheet'!$BS751="N"," ","00000000")</f>
        <v xml:space="preserve"> </v>
      </c>
      <c r="C736" s="154" t="str">
        <f ca="1">IF('C10 Entry Sheet'!$BS751="N"," ",CELL("contents",'C10 Entry Sheet'!$AH$10))</f>
        <v xml:space="preserve"> </v>
      </c>
      <c r="D736" s="153" t="str">
        <f ca="1">IF('C10 Entry Sheet'!$BS751="N"," ","000"&amp;IF(LEN('C10 Entry Sheet'!$C$5)&lt;=6,"000",REPT("0",3-(LEN('C10 Entry Sheet'!$C$5)-6))&amp;LEFT(CELL("contents",'C10 Entry Sheet'!$C$5),LEN('C10 Entry Sheet'!$C$5)-6)))</f>
        <v xml:space="preserve"> </v>
      </c>
      <c r="E736" s="155" t="str">
        <f ca="1">IF('C10 Entry Sheet'!$BS751="N"," ",IF(LEN('C10 Entry Sheet'!$C$5)&lt;=6,CELL("contents",'C10 Entry Sheet'!$C$5),RIGHT(CELL("contents",'C10 Entry Sheet'!$C$5),6)))</f>
        <v xml:space="preserve"> </v>
      </c>
      <c r="F736" s="153" t="str">
        <f>IF('C10 Entry Sheet'!$BS751="N"," ","0")</f>
        <v xml:space="preserve"> </v>
      </c>
      <c r="G736" s="156" t="str">
        <f ca="1">IF('C10 Entry Sheet'!$BS751="N"," ",CELL("contents",'C10 Entry Sheet'!$A751))</f>
        <v xml:space="preserve"> </v>
      </c>
      <c r="H736" s="157" t="str">
        <f ca="1">IF(($G736=" ")," ",VLOOKUP($G736,'C10 Entry Sheet'!$A$16:$K$1015,2,FALSE))</f>
        <v xml:space="preserve"> </v>
      </c>
      <c r="I736" s="157" t="str">
        <f ca="1">IF(($G736=" ")," ",VLOOKUP($G736,'C10 Entry Sheet'!$A$16:$K$1015,3,FALSE))</f>
        <v xml:space="preserve"> </v>
      </c>
      <c r="J736" s="153" t="str">
        <f ca="1">IF('C10 Entry Sheet'!$BS751="N"," ",CELL("contents",'C10 Entry Sheet'!$A751))</f>
        <v xml:space="preserve"> </v>
      </c>
      <c r="K736" s="158" t="str">
        <f ca="1">IF(($G736=" ")," ",VLOOKUP($G736,'C10 Entry Sheet'!$A$16:$K$1015,8,FALSE))</f>
        <v xml:space="preserve"> </v>
      </c>
      <c r="L736" s="110" t="str">
        <f ca="1">IF(($G736=" ")," ",(VLOOKUP($G736,'C10 Entry Sheet'!$A$16:$K$1015,11,FALSE)*100))</f>
        <v xml:space="preserve"> </v>
      </c>
      <c r="M736" s="159" t="str">
        <f ca="1">IF(($G736=" ")," ",VLOOKUP($G736,'C10 Entry Sheet'!$A$16:$K$1015,6,FALSE))</f>
        <v xml:space="preserve"> </v>
      </c>
      <c r="N736" s="159" t="str">
        <f ca="1">IF(($G736=" ")," ",VLOOKUP($G736,'C10 Entry Sheet'!$A$16:$K$1015,5,FALSE))</f>
        <v xml:space="preserve"> </v>
      </c>
    </row>
    <row r="737" spans="1:14">
      <c r="A737" s="153" t="str">
        <f>IF('C10 Entry Sheet'!$BS752="N"," ","R")</f>
        <v xml:space="preserve"> </v>
      </c>
      <c r="B737" s="153" t="str">
        <f>IF('C10 Entry Sheet'!$BS752="N"," ","00000000")</f>
        <v xml:space="preserve"> </v>
      </c>
      <c r="C737" s="154" t="str">
        <f ca="1">IF('C10 Entry Sheet'!$BS752="N"," ",CELL("contents",'C10 Entry Sheet'!$AH$10))</f>
        <v xml:space="preserve"> </v>
      </c>
      <c r="D737" s="153" t="str">
        <f ca="1">IF('C10 Entry Sheet'!$BS752="N"," ","000"&amp;IF(LEN('C10 Entry Sheet'!$C$5)&lt;=6,"000",REPT("0",3-(LEN('C10 Entry Sheet'!$C$5)-6))&amp;LEFT(CELL("contents",'C10 Entry Sheet'!$C$5),LEN('C10 Entry Sheet'!$C$5)-6)))</f>
        <v xml:space="preserve"> </v>
      </c>
      <c r="E737" s="155" t="str">
        <f ca="1">IF('C10 Entry Sheet'!$BS752="N"," ",IF(LEN('C10 Entry Sheet'!$C$5)&lt;=6,CELL("contents",'C10 Entry Sheet'!$C$5),RIGHT(CELL("contents",'C10 Entry Sheet'!$C$5),6)))</f>
        <v xml:space="preserve"> </v>
      </c>
      <c r="F737" s="153" t="str">
        <f>IF('C10 Entry Sheet'!$BS752="N"," ","0")</f>
        <v xml:space="preserve"> </v>
      </c>
      <c r="G737" s="156" t="str">
        <f ca="1">IF('C10 Entry Sheet'!$BS752="N"," ",CELL("contents",'C10 Entry Sheet'!$A752))</f>
        <v xml:space="preserve"> </v>
      </c>
      <c r="H737" s="157" t="str">
        <f ca="1">IF(($G737=" ")," ",VLOOKUP($G737,'C10 Entry Sheet'!$A$16:$K$1015,2,FALSE))</f>
        <v xml:space="preserve"> </v>
      </c>
      <c r="I737" s="157" t="str">
        <f ca="1">IF(($G737=" ")," ",VLOOKUP($G737,'C10 Entry Sheet'!$A$16:$K$1015,3,FALSE))</f>
        <v xml:space="preserve"> </v>
      </c>
      <c r="J737" s="153" t="str">
        <f ca="1">IF('C10 Entry Sheet'!$BS752="N"," ",CELL("contents",'C10 Entry Sheet'!$A752))</f>
        <v xml:space="preserve"> </v>
      </c>
      <c r="K737" s="158" t="str">
        <f ca="1">IF(($G737=" ")," ",VLOOKUP($G737,'C10 Entry Sheet'!$A$16:$K$1015,8,FALSE))</f>
        <v xml:space="preserve"> </v>
      </c>
      <c r="L737" s="110" t="str">
        <f ca="1">IF(($G737=" ")," ",(VLOOKUP($G737,'C10 Entry Sheet'!$A$16:$K$1015,11,FALSE)*100))</f>
        <v xml:space="preserve"> </v>
      </c>
      <c r="M737" s="159" t="str">
        <f ca="1">IF(($G737=" ")," ",VLOOKUP($G737,'C10 Entry Sheet'!$A$16:$K$1015,6,FALSE))</f>
        <v xml:space="preserve"> </v>
      </c>
      <c r="N737" s="159" t="str">
        <f ca="1">IF(($G737=" ")," ",VLOOKUP($G737,'C10 Entry Sheet'!$A$16:$K$1015,5,FALSE))</f>
        <v xml:space="preserve"> </v>
      </c>
    </row>
    <row r="738" spans="1:14">
      <c r="A738" s="153" t="str">
        <f>IF('C10 Entry Sheet'!$BS753="N"," ","R")</f>
        <v xml:space="preserve"> </v>
      </c>
      <c r="B738" s="153" t="str">
        <f>IF('C10 Entry Sheet'!$BS753="N"," ","00000000")</f>
        <v xml:space="preserve"> </v>
      </c>
      <c r="C738" s="154" t="str">
        <f ca="1">IF('C10 Entry Sheet'!$BS753="N"," ",CELL("contents",'C10 Entry Sheet'!$AH$10))</f>
        <v xml:space="preserve"> </v>
      </c>
      <c r="D738" s="153" t="str">
        <f ca="1">IF('C10 Entry Sheet'!$BS753="N"," ","000"&amp;IF(LEN('C10 Entry Sheet'!$C$5)&lt;=6,"000",REPT("0",3-(LEN('C10 Entry Sheet'!$C$5)-6))&amp;LEFT(CELL("contents",'C10 Entry Sheet'!$C$5),LEN('C10 Entry Sheet'!$C$5)-6)))</f>
        <v xml:space="preserve"> </v>
      </c>
      <c r="E738" s="155" t="str">
        <f ca="1">IF('C10 Entry Sheet'!$BS753="N"," ",IF(LEN('C10 Entry Sheet'!$C$5)&lt;=6,CELL("contents",'C10 Entry Sheet'!$C$5),RIGHT(CELL("contents",'C10 Entry Sheet'!$C$5),6)))</f>
        <v xml:space="preserve"> </v>
      </c>
      <c r="F738" s="153" t="str">
        <f>IF('C10 Entry Sheet'!$BS753="N"," ","0")</f>
        <v xml:space="preserve"> </v>
      </c>
      <c r="G738" s="156" t="str">
        <f ca="1">IF('C10 Entry Sheet'!$BS753="N"," ",CELL("contents",'C10 Entry Sheet'!$A753))</f>
        <v xml:space="preserve"> </v>
      </c>
      <c r="H738" s="157" t="str">
        <f ca="1">IF(($G738=" ")," ",VLOOKUP($G738,'C10 Entry Sheet'!$A$16:$K$1015,2,FALSE))</f>
        <v xml:space="preserve"> </v>
      </c>
      <c r="I738" s="157" t="str">
        <f ca="1">IF(($G738=" ")," ",VLOOKUP($G738,'C10 Entry Sheet'!$A$16:$K$1015,3,FALSE))</f>
        <v xml:space="preserve"> </v>
      </c>
      <c r="J738" s="153" t="str">
        <f ca="1">IF('C10 Entry Sheet'!$BS753="N"," ",CELL("contents",'C10 Entry Sheet'!$A753))</f>
        <v xml:space="preserve"> </v>
      </c>
      <c r="K738" s="158" t="str">
        <f ca="1">IF(($G738=" ")," ",VLOOKUP($G738,'C10 Entry Sheet'!$A$16:$K$1015,8,FALSE))</f>
        <v xml:space="preserve"> </v>
      </c>
      <c r="L738" s="110" t="str">
        <f ca="1">IF(($G738=" ")," ",(VLOOKUP($G738,'C10 Entry Sheet'!$A$16:$K$1015,11,FALSE)*100))</f>
        <v xml:space="preserve"> </v>
      </c>
      <c r="M738" s="159" t="str">
        <f ca="1">IF(($G738=" ")," ",VLOOKUP($G738,'C10 Entry Sheet'!$A$16:$K$1015,6,FALSE))</f>
        <v xml:space="preserve"> </v>
      </c>
      <c r="N738" s="159" t="str">
        <f ca="1">IF(($G738=" ")," ",VLOOKUP($G738,'C10 Entry Sheet'!$A$16:$K$1015,5,FALSE))</f>
        <v xml:space="preserve"> </v>
      </c>
    </row>
    <row r="739" spans="1:14">
      <c r="A739" s="153" t="str">
        <f>IF('C10 Entry Sheet'!$BS754="N"," ","R")</f>
        <v xml:space="preserve"> </v>
      </c>
      <c r="B739" s="153" t="str">
        <f>IF('C10 Entry Sheet'!$BS754="N"," ","00000000")</f>
        <v xml:space="preserve"> </v>
      </c>
      <c r="C739" s="154" t="str">
        <f ca="1">IF('C10 Entry Sheet'!$BS754="N"," ",CELL("contents",'C10 Entry Sheet'!$AH$10))</f>
        <v xml:space="preserve"> </v>
      </c>
      <c r="D739" s="153" t="str">
        <f ca="1">IF('C10 Entry Sheet'!$BS754="N"," ","000"&amp;IF(LEN('C10 Entry Sheet'!$C$5)&lt;=6,"000",REPT("0",3-(LEN('C10 Entry Sheet'!$C$5)-6))&amp;LEFT(CELL("contents",'C10 Entry Sheet'!$C$5),LEN('C10 Entry Sheet'!$C$5)-6)))</f>
        <v xml:space="preserve"> </v>
      </c>
      <c r="E739" s="155" t="str">
        <f ca="1">IF('C10 Entry Sheet'!$BS754="N"," ",IF(LEN('C10 Entry Sheet'!$C$5)&lt;=6,CELL("contents",'C10 Entry Sheet'!$C$5),RIGHT(CELL("contents",'C10 Entry Sheet'!$C$5),6)))</f>
        <v xml:space="preserve"> </v>
      </c>
      <c r="F739" s="153" t="str">
        <f>IF('C10 Entry Sheet'!$BS754="N"," ","0")</f>
        <v xml:space="preserve"> </v>
      </c>
      <c r="G739" s="156" t="str">
        <f ca="1">IF('C10 Entry Sheet'!$BS754="N"," ",CELL("contents",'C10 Entry Sheet'!$A754))</f>
        <v xml:space="preserve"> </v>
      </c>
      <c r="H739" s="157" t="str">
        <f ca="1">IF(($G739=" ")," ",VLOOKUP($G739,'C10 Entry Sheet'!$A$16:$K$1015,2,FALSE))</f>
        <v xml:space="preserve"> </v>
      </c>
      <c r="I739" s="157" t="str">
        <f ca="1">IF(($G739=" ")," ",VLOOKUP($G739,'C10 Entry Sheet'!$A$16:$K$1015,3,FALSE))</f>
        <v xml:space="preserve"> </v>
      </c>
      <c r="J739" s="153" t="str">
        <f ca="1">IF('C10 Entry Sheet'!$BS754="N"," ",CELL("contents",'C10 Entry Sheet'!$A754))</f>
        <v xml:space="preserve"> </v>
      </c>
      <c r="K739" s="158" t="str">
        <f ca="1">IF(($G739=" ")," ",VLOOKUP($G739,'C10 Entry Sheet'!$A$16:$K$1015,8,FALSE))</f>
        <v xml:space="preserve"> </v>
      </c>
      <c r="L739" s="110" t="str">
        <f ca="1">IF(($G739=" ")," ",(VLOOKUP($G739,'C10 Entry Sheet'!$A$16:$K$1015,11,FALSE)*100))</f>
        <v xml:space="preserve"> </v>
      </c>
      <c r="M739" s="159" t="str">
        <f ca="1">IF(($G739=" ")," ",VLOOKUP($G739,'C10 Entry Sheet'!$A$16:$K$1015,6,FALSE))</f>
        <v xml:space="preserve"> </v>
      </c>
      <c r="N739" s="159" t="str">
        <f ca="1">IF(($G739=" ")," ",VLOOKUP($G739,'C10 Entry Sheet'!$A$16:$K$1015,5,FALSE))</f>
        <v xml:space="preserve"> </v>
      </c>
    </row>
    <row r="740" spans="1:14">
      <c r="A740" s="153" t="str">
        <f>IF('C10 Entry Sheet'!$BS755="N"," ","R")</f>
        <v xml:space="preserve"> </v>
      </c>
      <c r="B740" s="153" t="str">
        <f>IF('C10 Entry Sheet'!$BS755="N"," ","00000000")</f>
        <v xml:space="preserve"> </v>
      </c>
      <c r="C740" s="154" t="str">
        <f ca="1">IF('C10 Entry Sheet'!$BS755="N"," ",CELL("contents",'C10 Entry Sheet'!$AH$10))</f>
        <v xml:space="preserve"> </v>
      </c>
      <c r="D740" s="153" t="str">
        <f ca="1">IF('C10 Entry Sheet'!$BS755="N"," ","000"&amp;IF(LEN('C10 Entry Sheet'!$C$5)&lt;=6,"000",REPT("0",3-(LEN('C10 Entry Sheet'!$C$5)-6))&amp;LEFT(CELL("contents",'C10 Entry Sheet'!$C$5),LEN('C10 Entry Sheet'!$C$5)-6)))</f>
        <v xml:space="preserve"> </v>
      </c>
      <c r="E740" s="155" t="str">
        <f ca="1">IF('C10 Entry Sheet'!$BS755="N"," ",IF(LEN('C10 Entry Sheet'!$C$5)&lt;=6,CELL("contents",'C10 Entry Sheet'!$C$5),RIGHT(CELL("contents",'C10 Entry Sheet'!$C$5),6)))</f>
        <v xml:space="preserve"> </v>
      </c>
      <c r="F740" s="153" t="str">
        <f>IF('C10 Entry Sheet'!$BS755="N"," ","0")</f>
        <v xml:space="preserve"> </v>
      </c>
      <c r="G740" s="156" t="str">
        <f ca="1">IF('C10 Entry Sheet'!$BS755="N"," ",CELL("contents",'C10 Entry Sheet'!$A755))</f>
        <v xml:space="preserve"> </v>
      </c>
      <c r="H740" s="157" t="str">
        <f ca="1">IF(($G740=" ")," ",VLOOKUP($G740,'C10 Entry Sheet'!$A$16:$K$1015,2,FALSE))</f>
        <v xml:space="preserve"> </v>
      </c>
      <c r="I740" s="157" t="str">
        <f ca="1">IF(($G740=" ")," ",VLOOKUP($G740,'C10 Entry Sheet'!$A$16:$K$1015,3,FALSE))</f>
        <v xml:space="preserve"> </v>
      </c>
      <c r="J740" s="153" t="str">
        <f ca="1">IF('C10 Entry Sheet'!$BS755="N"," ",CELL("contents",'C10 Entry Sheet'!$A755))</f>
        <v xml:space="preserve"> </v>
      </c>
      <c r="K740" s="158" t="str">
        <f ca="1">IF(($G740=" ")," ",VLOOKUP($G740,'C10 Entry Sheet'!$A$16:$K$1015,8,FALSE))</f>
        <v xml:space="preserve"> </v>
      </c>
      <c r="L740" s="110" t="str">
        <f ca="1">IF(($G740=" ")," ",(VLOOKUP($G740,'C10 Entry Sheet'!$A$16:$K$1015,11,FALSE)*100))</f>
        <v xml:space="preserve"> </v>
      </c>
      <c r="M740" s="159" t="str">
        <f ca="1">IF(($G740=" ")," ",VLOOKUP($G740,'C10 Entry Sheet'!$A$16:$K$1015,6,FALSE))</f>
        <v xml:space="preserve"> </v>
      </c>
      <c r="N740" s="159" t="str">
        <f ca="1">IF(($G740=" ")," ",VLOOKUP($G740,'C10 Entry Sheet'!$A$16:$K$1015,5,FALSE))</f>
        <v xml:space="preserve"> </v>
      </c>
    </row>
    <row r="741" spans="1:14">
      <c r="A741" s="153" t="str">
        <f>IF('C10 Entry Sheet'!$BS756="N"," ","R")</f>
        <v xml:space="preserve"> </v>
      </c>
      <c r="B741" s="153" t="str">
        <f>IF('C10 Entry Sheet'!$BS756="N"," ","00000000")</f>
        <v xml:space="preserve"> </v>
      </c>
      <c r="C741" s="154" t="str">
        <f ca="1">IF('C10 Entry Sheet'!$BS756="N"," ",CELL("contents",'C10 Entry Sheet'!$AH$10))</f>
        <v xml:space="preserve"> </v>
      </c>
      <c r="D741" s="153" t="str">
        <f ca="1">IF('C10 Entry Sheet'!$BS756="N"," ","000"&amp;IF(LEN('C10 Entry Sheet'!$C$5)&lt;=6,"000",REPT("0",3-(LEN('C10 Entry Sheet'!$C$5)-6))&amp;LEFT(CELL("contents",'C10 Entry Sheet'!$C$5),LEN('C10 Entry Sheet'!$C$5)-6)))</f>
        <v xml:space="preserve"> </v>
      </c>
      <c r="E741" s="155" t="str">
        <f ca="1">IF('C10 Entry Sheet'!$BS756="N"," ",IF(LEN('C10 Entry Sheet'!$C$5)&lt;=6,CELL("contents",'C10 Entry Sheet'!$C$5),RIGHT(CELL("contents",'C10 Entry Sheet'!$C$5),6)))</f>
        <v xml:space="preserve"> </v>
      </c>
      <c r="F741" s="153" t="str">
        <f>IF('C10 Entry Sheet'!$BS756="N"," ","0")</f>
        <v xml:space="preserve"> </v>
      </c>
      <c r="G741" s="156" t="str">
        <f ca="1">IF('C10 Entry Sheet'!$BS756="N"," ",CELL("contents",'C10 Entry Sheet'!$A756))</f>
        <v xml:space="preserve"> </v>
      </c>
      <c r="H741" s="157" t="str">
        <f ca="1">IF(($G741=" ")," ",VLOOKUP($G741,'C10 Entry Sheet'!$A$16:$K$1015,2,FALSE))</f>
        <v xml:space="preserve"> </v>
      </c>
      <c r="I741" s="157" t="str">
        <f ca="1">IF(($G741=" ")," ",VLOOKUP($G741,'C10 Entry Sheet'!$A$16:$K$1015,3,FALSE))</f>
        <v xml:space="preserve"> </v>
      </c>
      <c r="J741" s="153" t="str">
        <f ca="1">IF('C10 Entry Sheet'!$BS756="N"," ",CELL("contents",'C10 Entry Sheet'!$A756))</f>
        <v xml:space="preserve"> </v>
      </c>
      <c r="K741" s="158" t="str">
        <f ca="1">IF(($G741=" ")," ",VLOOKUP($G741,'C10 Entry Sheet'!$A$16:$K$1015,8,FALSE))</f>
        <v xml:space="preserve"> </v>
      </c>
      <c r="L741" s="110" t="str">
        <f ca="1">IF(($G741=" ")," ",(VLOOKUP($G741,'C10 Entry Sheet'!$A$16:$K$1015,11,FALSE)*100))</f>
        <v xml:space="preserve"> </v>
      </c>
      <c r="M741" s="159" t="str">
        <f ca="1">IF(($G741=" ")," ",VLOOKUP($G741,'C10 Entry Sheet'!$A$16:$K$1015,6,FALSE))</f>
        <v xml:space="preserve"> </v>
      </c>
      <c r="N741" s="159" t="str">
        <f ca="1">IF(($G741=" ")," ",VLOOKUP($G741,'C10 Entry Sheet'!$A$16:$K$1015,5,FALSE))</f>
        <v xml:space="preserve"> </v>
      </c>
    </row>
    <row r="742" spans="1:14">
      <c r="A742" s="153" t="str">
        <f>IF('C10 Entry Sheet'!$BS757="N"," ","R")</f>
        <v xml:space="preserve"> </v>
      </c>
      <c r="B742" s="153" t="str">
        <f>IF('C10 Entry Sheet'!$BS757="N"," ","00000000")</f>
        <v xml:space="preserve"> </v>
      </c>
      <c r="C742" s="154" t="str">
        <f ca="1">IF('C10 Entry Sheet'!$BS757="N"," ",CELL("contents",'C10 Entry Sheet'!$AH$10))</f>
        <v xml:space="preserve"> </v>
      </c>
      <c r="D742" s="153" t="str">
        <f ca="1">IF('C10 Entry Sheet'!$BS757="N"," ","000"&amp;IF(LEN('C10 Entry Sheet'!$C$5)&lt;=6,"000",REPT("0",3-(LEN('C10 Entry Sheet'!$C$5)-6))&amp;LEFT(CELL("contents",'C10 Entry Sheet'!$C$5),LEN('C10 Entry Sheet'!$C$5)-6)))</f>
        <v xml:space="preserve"> </v>
      </c>
      <c r="E742" s="155" t="str">
        <f ca="1">IF('C10 Entry Sheet'!$BS757="N"," ",IF(LEN('C10 Entry Sheet'!$C$5)&lt;=6,CELL("contents",'C10 Entry Sheet'!$C$5),RIGHT(CELL("contents",'C10 Entry Sheet'!$C$5),6)))</f>
        <v xml:space="preserve"> </v>
      </c>
      <c r="F742" s="153" t="str">
        <f>IF('C10 Entry Sheet'!$BS757="N"," ","0")</f>
        <v xml:space="preserve"> </v>
      </c>
      <c r="G742" s="156" t="str">
        <f ca="1">IF('C10 Entry Sheet'!$BS757="N"," ",CELL("contents",'C10 Entry Sheet'!$A757))</f>
        <v xml:space="preserve"> </v>
      </c>
      <c r="H742" s="157" t="str">
        <f ca="1">IF(($G742=" ")," ",VLOOKUP($G742,'C10 Entry Sheet'!$A$16:$K$1015,2,FALSE))</f>
        <v xml:space="preserve"> </v>
      </c>
      <c r="I742" s="157" t="str">
        <f ca="1">IF(($G742=" ")," ",VLOOKUP($G742,'C10 Entry Sheet'!$A$16:$K$1015,3,FALSE))</f>
        <v xml:space="preserve"> </v>
      </c>
      <c r="J742" s="153" t="str">
        <f ca="1">IF('C10 Entry Sheet'!$BS757="N"," ",CELL("contents",'C10 Entry Sheet'!$A757))</f>
        <v xml:space="preserve"> </v>
      </c>
      <c r="K742" s="158" t="str">
        <f ca="1">IF(($G742=" ")," ",VLOOKUP($G742,'C10 Entry Sheet'!$A$16:$K$1015,8,FALSE))</f>
        <v xml:space="preserve"> </v>
      </c>
      <c r="L742" s="110" t="str">
        <f ca="1">IF(($G742=" ")," ",(VLOOKUP($G742,'C10 Entry Sheet'!$A$16:$K$1015,11,FALSE)*100))</f>
        <v xml:space="preserve"> </v>
      </c>
      <c r="M742" s="159" t="str">
        <f ca="1">IF(($G742=" ")," ",VLOOKUP($G742,'C10 Entry Sheet'!$A$16:$K$1015,6,FALSE))</f>
        <v xml:space="preserve"> </v>
      </c>
      <c r="N742" s="159" t="str">
        <f ca="1">IF(($G742=" ")," ",VLOOKUP($G742,'C10 Entry Sheet'!$A$16:$K$1015,5,FALSE))</f>
        <v xml:space="preserve"> </v>
      </c>
    </row>
    <row r="743" spans="1:14">
      <c r="A743" s="153" t="str">
        <f>IF('C10 Entry Sheet'!$BS758="N"," ","R")</f>
        <v xml:space="preserve"> </v>
      </c>
      <c r="B743" s="153" t="str">
        <f>IF('C10 Entry Sheet'!$BS758="N"," ","00000000")</f>
        <v xml:space="preserve"> </v>
      </c>
      <c r="C743" s="154" t="str">
        <f ca="1">IF('C10 Entry Sheet'!$BS758="N"," ",CELL("contents",'C10 Entry Sheet'!$AH$10))</f>
        <v xml:space="preserve"> </v>
      </c>
      <c r="D743" s="153" t="str">
        <f ca="1">IF('C10 Entry Sheet'!$BS758="N"," ","000"&amp;IF(LEN('C10 Entry Sheet'!$C$5)&lt;=6,"000",REPT("0",3-(LEN('C10 Entry Sheet'!$C$5)-6))&amp;LEFT(CELL("contents",'C10 Entry Sheet'!$C$5),LEN('C10 Entry Sheet'!$C$5)-6)))</f>
        <v xml:space="preserve"> </v>
      </c>
      <c r="E743" s="155" t="str">
        <f ca="1">IF('C10 Entry Sheet'!$BS758="N"," ",IF(LEN('C10 Entry Sheet'!$C$5)&lt;=6,CELL("contents",'C10 Entry Sheet'!$C$5),RIGHT(CELL("contents",'C10 Entry Sheet'!$C$5),6)))</f>
        <v xml:space="preserve"> </v>
      </c>
      <c r="F743" s="153" t="str">
        <f>IF('C10 Entry Sheet'!$BS758="N"," ","0")</f>
        <v xml:space="preserve"> </v>
      </c>
      <c r="G743" s="156" t="str">
        <f ca="1">IF('C10 Entry Sheet'!$BS758="N"," ",CELL("contents",'C10 Entry Sheet'!$A758))</f>
        <v xml:space="preserve"> </v>
      </c>
      <c r="H743" s="157" t="str">
        <f ca="1">IF(($G743=" ")," ",VLOOKUP($G743,'C10 Entry Sheet'!$A$16:$K$1015,2,FALSE))</f>
        <v xml:space="preserve"> </v>
      </c>
      <c r="I743" s="157" t="str">
        <f ca="1">IF(($G743=" ")," ",VLOOKUP($G743,'C10 Entry Sheet'!$A$16:$K$1015,3,FALSE))</f>
        <v xml:space="preserve"> </v>
      </c>
      <c r="J743" s="153" t="str">
        <f ca="1">IF('C10 Entry Sheet'!$BS758="N"," ",CELL("contents",'C10 Entry Sheet'!$A758))</f>
        <v xml:space="preserve"> </v>
      </c>
      <c r="K743" s="158" t="str">
        <f ca="1">IF(($G743=" ")," ",VLOOKUP($G743,'C10 Entry Sheet'!$A$16:$K$1015,8,FALSE))</f>
        <v xml:space="preserve"> </v>
      </c>
      <c r="L743" s="110" t="str">
        <f ca="1">IF(($G743=" ")," ",(VLOOKUP($G743,'C10 Entry Sheet'!$A$16:$K$1015,11,FALSE)*100))</f>
        <v xml:space="preserve"> </v>
      </c>
      <c r="M743" s="159" t="str">
        <f ca="1">IF(($G743=" ")," ",VLOOKUP($G743,'C10 Entry Sheet'!$A$16:$K$1015,6,FALSE))</f>
        <v xml:space="preserve"> </v>
      </c>
      <c r="N743" s="159" t="str">
        <f ca="1">IF(($G743=" ")," ",VLOOKUP($G743,'C10 Entry Sheet'!$A$16:$K$1015,5,FALSE))</f>
        <v xml:space="preserve"> </v>
      </c>
    </row>
    <row r="744" spans="1:14">
      <c r="A744" s="153" t="str">
        <f>IF('C10 Entry Sheet'!$BS759="N"," ","R")</f>
        <v xml:space="preserve"> </v>
      </c>
      <c r="B744" s="153" t="str">
        <f>IF('C10 Entry Sheet'!$BS759="N"," ","00000000")</f>
        <v xml:space="preserve"> </v>
      </c>
      <c r="C744" s="154" t="str">
        <f ca="1">IF('C10 Entry Sheet'!$BS759="N"," ",CELL("contents",'C10 Entry Sheet'!$AH$10))</f>
        <v xml:space="preserve"> </v>
      </c>
      <c r="D744" s="153" t="str">
        <f ca="1">IF('C10 Entry Sheet'!$BS759="N"," ","000"&amp;IF(LEN('C10 Entry Sheet'!$C$5)&lt;=6,"000",REPT("0",3-(LEN('C10 Entry Sheet'!$C$5)-6))&amp;LEFT(CELL("contents",'C10 Entry Sheet'!$C$5),LEN('C10 Entry Sheet'!$C$5)-6)))</f>
        <v xml:space="preserve"> </v>
      </c>
      <c r="E744" s="155" t="str">
        <f ca="1">IF('C10 Entry Sheet'!$BS759="N"," ",IF(LEN('C10 Entry Sheet'!$C$5)&lt;=6,CELL("contents",'C10 Entry Sheet'!$C$5),RIGHT(CELL("contents",'C10 Entry Sheet'!$C$5),6)))</f>
        <v xml:space="preserve"> </v>
      </c>
      <c r="F744" s="153" t="str">
        <f>IF('C10 Entry Sheet'!$BS759="N"," ","0")</f>
        <v xml:space="preserve"> </v>
      </c>
      <c r="G744" s="156" t="str">
        <f ca="1">IF('C10 Entry Sheet'!$BS759="N"," ",CELL("contents",'C10 Entry Sheet'!$A759))</f>
        <v xml:space="preserve"> </v>
      </c>
      <c r="H744" s="157" t="str">
        <f ca="1">IF(($G744=" ")," ",VLOOKUP($G744,'C10 Entry Sheet'!$A$16:$K$1015,2,FALSE))</f>
        <v xml:space="preserve"> </v>
      </c>
      <c r="I744" s="157" t="str">
        <f ca="1">IF(($G744=" ")," ",VLOOKUP($G744,'C10 Entry Sheet'!$A$16:$K$1015,3,FALSE))</f>
        <v xml:space="preserve"> </v>
      </c>
      <c r="J744" s="153" t="str">
        <f ca="1">IF('C10 Entry Sheet'!$BS759="N"," ",CELL("contents",'C10 Entry Sheet'!$A759))</f>
        <v xml:space="preserve"> </v>
      </c>
      <c r="K744" s="158" t="str">
        <f ca="1">IF(($G744=" ")," ",VLOOKUP($G744,'C10 Entry Sheet'!$A$16:$K$1015,8,FALSE))</f>
        <v xml:space="preserve"> </v>
      </c>
      <c r="L744" s="110" t="str">
        <f ca="1">IF(($G744=" ")," ",(VLOOKUP($G744,'C10 Entry Sheet'!$A$16:$K$1015,11,FALSE)*100))</f>
        <v xml:space="preserve"> </v>
      </c>
      <c r="M744" s="159" t="str">
        <f ca="1">IF(($G744=" ")," ",VLOOKUP($G744,'C10 Entry Sheet'!$A$16:$K$1015,6,FALSE))</f>
        <v xml:space="preserve"> </v>
      </c>
      <c r="N744" s="159" t="str">
        <f ca="1">IF(($G744=" ")," ",VLOOKUP($G744,'C10 Entry Sheet'!$A$16:$K$1015,5,FALSE))</f>
        <v xml:space="preserve"> </v>
      </c>
    </row>
    <row r="745" spans="1:14">
      <c r="A745" s="153" t="str">
        <f>IF('C10 Entry Sheet'!$BS760="N"," ","R")</f>
        <v xml:space="preserve"> </v>
      </c>
      <c r="B745" s="153" t="str">
        <f>IF('C10 Entry Sheet'!$BS760="N"," ","00000000")</f>
        <v xml:space="preserve"> </v>
      </c>
      <c r="C745" s="154" t="str">
        <f ca="1">IF('C10 Entry Sheet'!$BS760="N"," ",CELL("contents",'C10 Entry Sheet'!$AH$10))</f>
        <v xml:space="preserve"> </v>
      </c>
      <c r="D745" s="153" t="str">
        <f ca="1">IF('C10 Entry Sheet'!$BS760="N"," ","000"&amp;IF(LEN('C10 Entry Sheet'!$C$5)&lt;=6,"000",REPT("0",3-(LEN('C10 Entry Sheet'!$C$5)-6))&amp;LEFT(CELL("contents",'C10 Entry Sheet'!$C$5),LEN('C10 Entry Sheet'!$C$5)-6)))</f>
        <v xml:space="preserve"> </v>
      </c>
      <c r="E745" s="155" t="str">
        <f ca="1">IF('C10 Entry Sheet'!$BS760="N"," ",IF(LEN('C10 Entry Sheet'!$C$5)&lt;=6,CELL("contents",'C10 Entry Sheet'!$C$5),RIGHT(CELL("contents",'C10 Entry Sheet'!$C$5),6)))</f>
        <v xml:space="preserve"> </v>
      </c>
      <c r="F745" s="153" t="str">
        <f>IF('C10 Entry Sheet'!$BS760="N"," ","0")</f>
        <v xml:space="preserve"> </v>
      </c>
      <c r="G745" s="156" t="str">
        <f ca="1">IF('C10 Entry Sheet'!$BS760="N"," ",CELL("contents",'C10 Entry Sheet'!$A760))</f>
        <v xml:space="preserve"> </v>
      </c>
      <c r="H745" s="157" t="str">
        <f ca="1">IF(($G745=" ")," ",VLOOKUP($G745,'C10 Entry Sheet'!$A$16:$K$1015,2,FALSE))</f>
        <v xml:space="preserve"> </v>
      </c>
      <c r="I745" s="157" t="str">
        <f ca="1">IF(($G745=" ")," ",VLOOKUP($G745,'C10 Entry Sheet'!$A$16:$K$1015,3,FALSE))</f>
        <v xml:space="preserve"> </v>
      </c>
      <c r="J745" s="153" t="str">
        <f ca="1">IF('C10 Entry Sheet'!$BS760="N"," ",CELL("contents",'C10 Entry Sheet'!$A760))</f>
        <v xml:space="preserve"> </v>
      </c>
      <c r="K745" s="158" t="str">
        <f ca="1">IF(($G745=" ")," ",VLOOKUP($G745,'C10 Entry Sheet'!$A$16:$K$1015,8,FALSE))</f>
        <v xml:space="preserve"> </v>
      </c>
      <c r="L745" s="110" t="str">
        <f ca="1">IF(($G745=" ")," ",(VLOOKUP($G745,'C10 Entry Sheet'!$A$16:$K$1015,11,FALSE)*100))</f>
        <v xml:space="preserve"> </v>
      </c>
      <c r="M745" s="159" t="str">
        <f ca="1">IF(($G745=" ")," ",VLOOKUP($G745,'C10 Entry Sheet'!$A$16:$K$1015,6,FALSE))</f>
        <v xml:space="preserve"> </v>
      </c>
      <c r="N745" s="159" t="str">
        <f ca="1">IF(($G745=" ")," ",VLOOKUP($G745,'C10 Entry Sheet'!$A$16:$K$1015,5,FALSE))</f>
        <v xml:space="preserve"> </v>
      </c>
    </row>
    <row r="746" spans="1:14">
      <c r="A746" s="153" t="str">
        <f>IF('C10 Entry Sheet'!$BS761="N"," ","R")</f>
        <v xml:space="preserve"> </v>
      </c>
      <c r="B746" s="153" t="str">
        <f>IF('C10 Entry Sheet'!$BS761="N"," ","00000000")</f>
        <v xml:space="preserve"> </v>
      </c>
      <c r="C746" s="154" t="str">
        <f ca="1">IF('C10 Entry Sheet'!$BS761="N"," ",CELL("contents",'C10 Entry Sheet'!$AH$10))</f>
        <v xml:space="preserve"> </v>
      </c>
      <c r="D746" s="153" t="str">
        <f ca="1">IF('C10 Entry Sheet'!$BS761="N"," ","000"&amp;IF(LEN('C10 Entry Sheet'!$C$5)&lt;=6,"000",REPT("0",3-(LEN('C10 Entry Sheet'!$C$5)-6))&amp;LEFT(CELL("contents",'C10 Entry Sheet'!$C$5),LEN('C10 Entry Sheet'!$C$5)-6)))</f>
        <v xml:space="preserve"> </v>
      </c>
      <c r="E746" s="155" t="str">
        <f ca="1">IF('C10 Entry Sheet'!$BS761="N"," ",IF(LEN('C10 Entry Sheet'!$C$5)&lt;=6,CELL("contents",'C10 Entry Sheet'!$C$5),RIGHT(CELL("contents",'C10 Entry Sheet'!$C$5),6)))</f>
        <v xml:space="preserve"> </v>
      </c>
      <c r="F746" s="153" t="str">
        <f>IF('C10 Entry Sheet'!$BS761="N"," ","0")</f>
        <v xml:space="preserve"> </v>
      </c>
      <c r="G746" s="156" t="str">
        <f ca="1">IF('C10 Entry Sheet'!$BS761="N"," ",CELL("contents",'C10 Entry Sheet'!$A761))</f>
        <v xml:space="preserve"> </v>
      </c>
      <c r="H746" s="157" t="str">
        <f ca="1">IF(($G746=" ")," ",VLOOKUP($G746,'C10 Entry Sheet'!$A$16:$K$1015,2,FALSE))</f>
        <v xml:space="preserve"> </v>
      </c>
      <c r="I746" s="157" t="str">
        <f ca="1">IF(($G746=" ")," ",VLOOKUP($G746,'C10 Entry Sheet'!$A$16:$K$1015,3,FALSE))</f>
        <v xml:space="preserve"> </v>
      </c>
      <c r="J746" s="153" t="str">
        <f ca="1">IF('C10 Entry Sheet'!$BS761="N"," ",CELL("contents",'C10 Entry Sheet'!$A761))</f>
        <v xml:space="preserve"> </v>
      </c>
      <c r="K746" s="158" t="str">
        <f ca="1">IF(($G746=" ")," ",VLOOKUP($G746,'C10 Entry Sheet'!$A$16:$K$1015,8,FALSE))</f>
        <v xml:space="preserve"> </v>
      </c>
      <c r="L746" s="110" t="str">
        <f ca="1">IF(($G746=" ")," ",(VLOOKUP($G746,'C10 Entry Sheet'!$A$16:$K$1015,11,FALSE)*100))</f>
        <v xml:space="preserve"> </v>
      </c>
      <c r="M746" s="159" t="str">
        <f ca="1">IF(($G746=" ")," ",VLOOKUP($G746,'C10 Entry Sheet'!$A$16:$K$1015,6,FALSE))</f>
        <v xml:space="preserve"> </v>
      </c>
      <c r="N746" s="159" t="str">
        <f ca="1">IF(($G746=" ")," ",VLOOKUP($G746,'C10 Entry Sheet'!$A$16:$K$1015,5,FALSE))</f>
        <v xml:space="preserve"> </v>
      </c>
    </row>
    <row r="747" spans="1:14">
      <c r="A747" s="153" t="str">
        <f>IF('C10 Entry Sheet'!$BS762="N"," ","R")</f>
        <v xml:space="preserve"> </v>
      </c>
      <c r="B747" s="153" t="str">
        <f>IF('C10 Entry Sheet'!$BS762="N"," ","00000000")</f>
        <v xml:space="preserve"> </v>
      </c>
      <c r="C747" s="154" t="str">
        <f ca="1">IF('C10 Entry Sheet'!$BS762="N"," ",CELL("contents",'C10 Entry Sheet'!$AH$10))</f>
        <v xml:space="preserve"> </v>
      </c>
      <c r="D747" s="153" t="str">
        <f ca="1">IF('C10 Entry Sheet'!$BS762="N"," ","000"&amp;IF(LEN('C10 Entry Sheet'!$C$5)&lt;=6,"000",REPT("0",3-(LEN('C10 Entry Sheet'!$C$5)-6))&amp;LEFT(CELL("contents",'C10 Entry Sheet'!$C$5),LEN('C10 Entry Sheet'!$C$5)-6)))</f>
        <v xml:space="preserve"> </v>
      </c>
      <c r="E747" s="155" t="str">
        <f ca="1">IF('C10 Entry Sheet'!$BS762="N"," ",IF(LEN('C10 Entry Sheet'!$C$5)&lt;=6,CELL("contents",'C10 Entry Sheet'!$C$5),RIGHT(CELL("contents",'C10 Entry Sheet'!$C$5),6)))</f>
        <v xml:space="preserve"> </v>
      </c>
      <c r="F747" s="153" t="str">
        <f>IF('C10 Entry Sheet'!$BS762="N"," ","0")</f>
        <v xml:space="preserve"> </v>
      </c>
      <c r="G747" s="156" t="str">
        <f ca="1">IF('C10 Entry Sheet'!$BS762="N"," ",CELL("contents",'C10 Entry Sheet'!$A762))</f>
        <v xml:space="preserve"> </v>
      </c>
      <c r="H747" s="157" t="str">
        <f ca="1">IF(($G747=" ")," ",VLOOKUP($G747,'C10 Entry Sheet'!$A$16:$K$1015,2,FALSE))</f>
        <v xml:space="preserve"> </v>
      </c>
      <c r="I747" s="157" t="str">
        <f ca="1">IF(($G747=" ")," ",VLOOKUP($G747,'C10 Entry Sheet'!$A$16:$K$1015,3,FALSE))</f>
        <v xml:space="preserve"> </v>
      </c>
      <c r="J747" s="153" t="str">
        <f ca="1">IF('C10 Entry Sheet'!$BS762="N"," ",CELL("contents",'C10 Entry Sheet'!$A762))</f>
        <v xml:space="preserve"> </v>
      </c>
      <c r="K747" s="158" t="str">
        <f ca="1">IF(($G747=" ")," ",VLOOKUP($G747,'C10 Entry Sheet'!$A$16:$K$1015,8,FALSE))</f>
        <v xml:space="preserve"> </v>
      </c>
      <c r="L747" s="110" t="str">
        <f ca="1">IF(($G747=" ")," ",(VLOOKUP($G747,'C10 Entry Sheet'!$A$16:$K$1015,11,FALSE)*100))</f>
        <v xml:space="preserve"> </v>
      </c>
      <c r="M747" s="159" t="str">
        <f ca="1">IF(($G747=" ")," ",VLOOKUP($G747,'C10 Entry Sheet'!$A$16:$K$1015,6,FALSE))</f>
        <v xml:space="preserve"> </v>
      </c>
      <c r="N747" s="159" t="str">
        <f ca="1">IF(($G747=" ")," ",VLOOKUP($G747,'C10 Entry Sheet'!$A$16:$K$1015,5,FALSE))</f>
        <v xml:space="preserve"> </v>
      </c>
    </row>
    <row r="748" spans="1:14">
      <c r="A748" s="153" t="str">
        <f>IF('C10 Entry Sheet'!$BS763="N"," ","R")</f>
        <v xml:space="preserve"> </v>
      </c>
      <c r="B748" s="153" t="str">
        <f>IF('C10 Entry Sheet'!$BS763="N"," ","00000000")</f>
        <v xml:space="preserve"> </v>
      </c>
      <c r="C748" s="154" t="str">
        <f ca="1">IF('C10 Entry Sheet'!$BS763="N"," ",CELL("contents",'C10 Entry Sheet'!$AH$10))</f>
        <v xml:space="preserve"> </v>
      </c>
      <c r="D748" s="153" t="str">
        <f ca="1">IF('C10 Entry Sheet'!$BS763="N"," ","000"&amp;IF(LEN('C10 Entry Sheet'!$C$5)&lt;=6,"000",REPT("0",3-(LEN('C10 Entry Sheet'!$C$5)-6))&amp;LEFT(CELL("contents",'C10 Entry Sheet'!$C$5),LEN('C10 Entry Sheet'!$C$5)-6)))</f>
        <v xml:space="preserve"> </v>
      </c>
      <c r="E748" s="155" t="str">
        <f ca="1">IF('C10 Entry Sheet'!$BS763="N"," ",IF(LEN('C10 Entry Sheet'!$C$5)&lt;=6,CELL("contents",'C10 Entry Sheet'!$C$5),RIGHT(CELL("contents",'C10 Entry Sheet'!$C$5),6)))</f>
        <v xml:space="preserve"> </v>
      </c>
      <c r="F748" s="153" t="str">
        <f>IF('C10 Entry Sheet'!$BS763="N"," ","0")</f>
        <v xml:space="preserve"> </v>
      </c>
      <c r="G748" s="156" t="str">
        <f ca="1">IF('C10 Entry Sheet'!$BS763="N"," ",CELL("contents",'C10 Entry Sheet'!$A763))</f>
        <v xml:space="preserve"> </v>
      </c>
      <c r="H748" s="157" t="str">
        <f ca="1">IF(($G748=" ")," ",VLOOKUP($G748,'C10 Entry Sheet'!$A$16:$K$1015,2,FALSE))</f>
        <v xml:space="preserve"> </v>
      </c>
      <c r="I748" s="157" t="str">
        <f ca="1">IF(($G748=" ")," ",VLOOKUP($G748,'C10 Entry Sheet'!$A$16:$K$1015,3,FALSE))</f>
        <v xml:space="preserve"> </v>
      </c>
      <c r="J748" s="153" t="str">
        <f ca="1">IF('C10 Entry Sheet'!$BS763="N"," ",CELL("contents",'C10 Entry Sheet'!$A763))</f>
        <v xml:space="preserve"> </v>
      </c>
      <c r="K748" s="158" t="str">
        <f ca="1">IF(($G748=" ")," ",VLOOKUP($G748,'C10 Entry Sheet'!$A$16:$K$1015,8,FALSE))</f>
        <v xml:space="preserve"> </v>
      </c>
      <c r="L748" s="110" t="str">
        <f ca="1">IF(($G748=" ")," ",(VLOOKUP($G748,'C10 Entry Sheet'!$A$16:$K$1015,11,FALSE)*100))</f>
        <v xml:space="preserve"> </v>
      </c>
      <c r="M748" s="159" t="str">
        <f ca="1">IF(($G748=" ")," ",VLOOKUP($G748,'C10 Entry Sheet'!$A$16:$K$1015,6,FALSE))</f>
        <v xml:space="preserve"> </v>
      </c>
      <c r="N748" s="159" t="str">
        <f ca="1">IF(($G748=" ")," ",VLOOKUP($G748,'C10 Entry Sheet'!$A$16:$K$1015,5,FALSE))</f>
        <v xml:space="preserve"> </v>
      </c>
    </row>
    <row r="749" spans="1:14">
      <c r="A749" s="153" t="str">
        <f>IF('C10 Entry Sheet'!$BS764="N"," ","R")</f>
        <v xml:space="preserve"> </v>
      </c>
      <c r="B749" s="153" t="str">
        <f>IF('C10 Entry Sheet'!$BS764="N"," ","00000000")</f>
        <v xml:space="preserve"> </v>
      </c>
      <c r="C749" s="154" t="str">
        <f ca="1">IF('C10 Entry Sheet'!$BS764="N"," ",CELL("contents",'C10 Entry Sheet'!$AH$10))</f>
        <v xml:space="preserve"> </v>
      </c>
      <c r="D749" s="153" t="str">
        <f ca="1">IF('C10 Entry Sheet'!$BS764="N"," ","000"&amp;IF(LEN('C10 Entry Sheet'!$C$5)&lt;=6,"000",REPT("0",3-(LEN('C10 Entry Sheet'!$C$5)-6))&amp;LEFT(CELL("contents",'C10 Entry Sheet'!$C$5),LEN('C10 Entry Sheet'!$C$5)-6)))</f>
        <v xml:space="preserve"> </v>
      </c>
      <c r="E749" s="155" t="str">
        <f ca="1">IF('C10 Entry Sheet'!$BS764="N"," ",IF(LEN('C10 Entry Sheet'!$C$5)&lt;=6,CELL("contents",'C10 Entry Sheet'!$C$5),RIGHT(CELL("contents",'C10 Entry Sheet'!$C$5),6)))</f>
        <v xml:space="preserve"> </v>
      </c>
      <c r="F749" s="153" t="str">
        <f>IF('C10 Entry Sheet'!$BS764="N"," ","0")</f>
        <v xml:space="preserve"> </v>
      </c>
      <c r="G749" s="156" t="str">
        <f ca="1">IF('C10 Entry Sheet'!$BS764="N"," ",CELL("contents",'C10 Entry Sheet'!$A764))</f>
        <v xml:space="preserve"> </v>
      </c>
      <c r="H749" s="157" t="str">
        <f ca="1">IF(($G749=" ")," ",VLOOKUP($G749,'C10 Entry Sheet'!$A$16:$K$1015,2,FALSE))</f>
        <v xml:space="preserve"> </v>
      </c>
      <c r="I749" s="157" t="str">
        <f ca="1">IF(($G749=" ")," ",VLOOKUP($G749,'C10 Entry Sheet'!$A$16:$K$1015,3,FALSE))</f>
        <v xml:space="preserve"> </v>
      </c>
      <c r="J749" s="153" t="str">
        <f ca="1">IF('C10 Entry Sheet'!$BS764="N"," ",CELL("contents",'C10 Entry Sheet'!$A764))</f>
        <v xml:space="preserve"> </v>
      </c>
      <c r="K749" s="158" t="str">
        <f ca="1">IF(($G749=" ")," ",VLOOKUP($G749,'C10 Entry Sheet'!$A$16:$K$1015,8,FALSE))</f>
        <v xml:space="preserve"> </v>
      </c>
      <c r="L749" s="110" t="str">
        <f ca="1">IF(($G749=" ")," ",(VLOOKUP($G749,'C10 Entry Sheet'!$A$16:$K$1015,11,FALSE)*100))</f>
        <v xml:space="preserve"> </v>
      </c>
      <c r="M749" s="159" t="str">
        <f ca="1">IF(($G749=" ")," ",VLOOKUP($G749,'C10 Entry Sheet'!$A$16:$K$1015,6,FALSE))</f>
        <v xml:space="preserve"> </v>
      </c>
      <c r="N749" s="159" t="str">
        <f ca="1">IF(($G749=" ")," ",VLOOKUP($G749,'C10 Entry Sheet'!$A$16:$K$1015,5,FALSE))</f>
        <v xml:space="preserve"> </v>
      </c>
    </row>
    <row r="750" spans="1:14">
      <c r="A750" s="153" t="str">
        <f>IF('C10 Entry Sheet'!$BS765="N"," ","R")</f>
        <v xml:space="preserve"> </v>
      </c>
      <c r="B750" s="153" t="str">
        <f>IF('C10 Entry Sheet'!$BS765="N"," ","00000000")</f>
        <v xml:space="preserve"> </v>
      </c>
      <c r="C750" s="154" t="str">
        <f ca="1">IF('C10 Entry Sheet'!$BS765="N"," ",CELL("contents",'C10 Entry Sheet'!$AH$10))</f>
        <v xml:space="preserve"> </v>
      </c>
      <c r="D750" s="153" t="str">
        <f ca="1">IF('C10 Entry Sheet'!$BS765="N"," ","000"&amp;IF(LEN('C10 Entry Sheet'!$C$5)&lt;=6,"000",REPT("0",3-(LEN('C10 Entry Sheet'!$C$5)-6))&amp;LEFT(CELL("contents",'C10 Entry Sheet'!$C$5),LEN('C10 Entry Sheet'!$C$5)-6)))</f>
        <v xml:space="preserve"> </v>
      </c>
      <c r="E750" s="155" t="str">
        <f ca="1">IF('C10 Entry Sheet'!$BS765="N"," ",IF(LEN('C10 Entry Sheet'!$C$5)&lt;=6,CELL("contents",'C10 Entry Sheet'!$C$5),RIGHT(CELL("contents",'C10 Entry Sheet'!$C$5),6)))</f>
        <v xml:space="preserve"> </v>
      </c>
      <c r="F750" s="153" t="str">
        <f>IF('C10 Entry Sheet'!$BS765="N"," ","0")</f>
        <v xml:space="preserve"> </v>
      </c>
      <c r="G750" s="156" t="str">
        <f ca="1">IF('C10 Entry Sheet'!$BS765="N"," ",CELL("contents",'C10 Entry Sheet'!$A765))</f>
        <v xml:space="preserve"> </v>
      </c>
      <c r="H750" s="157" t="str">
        <f ca="1">IF(($G750=" ")," ",VLOOKUP($G750,'C10 Entry Sheet'!$A$16:$K$1015,2,FALSE))</f>
        <v xml:space="preserve"> </v>
      </c>
      <c r="I750" s="157" t="str">
        <f ca="1">IF(($G750=" ")," ",VLOOKUP($G750,'C10 Entry Sheet'!$A$16:$K$1015,3,FALSE))</f>
        <v xml:space="preserve"> </v>
      </c>
      <c r="J750" s="153" t="str">
        <f ca="1">IF('C10 Entry Sheet'!$BS765="N"," ",CELL("contents",'C10 Entry Sheet'!$A765))</f>
        <v xml:space="preserve"> </v>
      </c>
      <c r="K750" s="158" t="str">
        <f ca="1">IF(($G750=" ")," ",VLOOKUP($G750,'C10 Entry Sheet'!$A$16:$K$1015,8,FALSE))</f>
        <v xml:space="preserve"> </v>
      </c>
      <c r="L750" s="110" t="str">
        <f ca="1">IF(($G750=" ")," ",(VLOOKUP($G750,'C10 Entry Sheet'!$A$16:$K$1015,11,FALSE)*100))</f>
        <v xml:space="preserve"> </v>
      </c>
      <c r="M750" s="159" t="str">
        <f ca="1">IF(($G750=" ")," ",VLOOKUP($G750,'C10 Entry Sheet'!$A$16:$K$1015,6,FALSE))</f>
        <v xml:space="preserve"> </v>
      </c>
      <c r="N750" s="159" t="str">
        <f ca="1">IF(($G750=" ")," ",VLOOKUP($G750,'C10 Entry Sheet'!$A$16:$K$1015,5,FALSE))</f>
        <v xml:space="preserve"> </v>
      </c>
    </row>
    <row r="751" spans="1:14">
      <c r="A751" s="153" t="str">
        <f>IF('C10 Entry Sheet'!$BS766="N"," ","R")</f>
        <v xml:space="preserve"> </v>
      </c>
      <c r="B751" s="153" t="str">
        <f>IF('C10 Entry Sheet'!$BS766="N"," ","00000000")</f>
        <v xml:space="preserve"> </v>
      </c>
      <c r="C751" s="154" t="str">
        <f ca="1">IF('C10 Entry Sheet'!$BS766="N"," ",CELL("contents",'C10 Entry Sheet'!$AH$10))</f>
        <v xml:space="preserve"> </v>
      </c>
      <c r="D751" s="153" t="str">
        <f ca="1">IF('C10 Entry Sheet'!$BS766="N"," ","000"&amp;IF(LEN('C10 Entry Sheet'!$C$5)&lt;=6,"000",REPT("0",3-(LEN('C10 Entry Sheet'!$C$5)-6))&amp;LEFT(CELL("contents",'C10 Entry Sheet'!$C$5),LEN('C10 Entry Sheet'!$C$5)-6)))</f>
        <v xml:space="preserve"> </v>
      </c>
      <c r="E751" s="155" t="str">
        <f ca="1">IF('C10 Entry Sheet'!$BS766="N"," ",IF(LEN('C10 Entry Sheet'!$C$5)&lt;=6,CELL("contents",'C10 Entry Sheet'!$C$5),RIGHT(CELL("contents",'C10 Entry Sheet'!$C$5),6)))</f>
        <v xml:space="preserve"> </v>
      </c>
      <c r="F751" s="153" t="str">
        <f>IF('C10 Entry Sheet'!$BS766="N"," ","0")</f>
        <v xml:space="preserve"> </v>
      </c>
      <c r="G751" s="156" t="str">
        <f ca="1">IF('C10 Entry Sheet'!$BS766="N"," ",CELL("contents",'C10 Entry Sheet'!$A766))</f>
        <v xml:space="preserve"> </v>
      </c>
      <c r="H751" s="157" t="str">
        <f ca="1">IF(($G751=" ")," ",VLOOKUP($G751,'C10 Entry Sheet'!$A$16:$K$1015,2,FALSE))</f>
        <v xml:space="preserve"> </v>
      </c>
      <c r="I751" s="157" t="str">
        <f ca="1">IF(($G751=" ")," ",VLOOKUP($G751,'C10 Entry Sheet'!$A$16:$K$1015,3,FALSE))</f>
        <v xml:space="preserve"> </v>
      </c>
      <c r="J751" s="153" t="str">
        <f ca="1">IF('C10 Entry Sheet'!$BS766="N"," ",CELL("contents",'C10 Entry Sheet'!$A766))</f>
        <v xml:space="preserve"> </v>
      </c>
      <c r="K751" s="158" t="str">
        <f ca="1">IF(($G751=" ")," ",VLOOKUP($G751,'C10 Entry Sheet'!$A$16:$K$1015,8,FALSE))</f>
        <v xml:space="preserve"> </v>
      </c>
      <c r="L751" s="110" t="str">
        <f ca="1">IF(($G751=" ")," ",(VLOOKUP($G751,'C10 Entry Sheet'!$A$16:$K$1015,11,FALSE)*100))</f>
        <v xml:space="preserve"> </v>
      </c>
      <c r="M751" s="159" t="str">
        <f ca="1">IF(($G751=" ")," ",VLOOKUP($G751,'C10 Entry Sheet'!$A$16:$K$1015,6,FALSE))</f>
        <v xml:space="preserve"> </v>
      </c>
      <c r="N751" s="159" t="str">
        <f ca="1">IF(($G751=" ")," ",VLOOKUP($G751,'C10 Entry Sheet'!$A$16:$K$1015,5,FALSE))</f>
        <v xml:space="preserve"> </v>
      </c>
    </row>
    <row r="752" spans="1:14">
      <c r="A752" s="153" t="str">
        <f>IF('C10 Entry Sheet'!$BS767="N"," ","R")</f>
        <v xml:space="preserve"> </v>
      </c>
      <c r="B752" s="153" t="str">
        <f>IF('C10 Entry Sheet'!$BS767="N"," ","00000000")</f>
        <v xml:space="preserve"> </v>
      </c>
      <c r="C752" s="154" t="str">
        <f ca="1">IF('C10 Entry Sheet'!$BS767="N"," ",CELL("contents",'C10 Entry Sheet'!$AH$10))</f>
        <v xml:space="preserve"> </v>
      </c>
      <c r="D752" s="153" t="str">
        <f ca="1">IF('C10 Entry Sheet'!$BS767="N"," ","000"&amp;IF(LEN('C10 Entry Sheet'!$C$5)&lt;=6,"000",REPT("0",3-(LEN('C10 Entry Sheet'!$C$5)-6))&amp;LEFT(CELL("contents",'C10 Entry Sheet'!$C$5),LEN('C10 Entry Sheet'!$C$5)-6)))</f>
        <v xml:space="preserve"> </v>
      </c>
      <c r="E752" s="155" t="str">
        <f ca="1">IF('C10 Entry Sheet'!$BS767="N"," ",IF(LEN('C10 Entry Sheet'!$C$5)&lt;=6,CELL("contents",'C10 Entry Sheet'!$C$5),RIGHT(CELL("contents",'C10 Entry Sheet'!$C$5),6)))</f>
        <v xml:space="preserve"> </v>
      </c>
      <c r="F752" s="153" t="str">
        <f>IF('C10 Entry Sheet'!$BS767="N"," ","0")</f>
        <v xml:space="preserve"> </v>
      </c>
      <c r="G752" s="156" t="str">
        <f ca="1">IF('C10 Entry Sheet'!$BS767="N"," ",CELL("contents",'C10 Entry Sheet'!$A767))</f>
        <v xml:space="preserve"> </v>
      </c>
      <c r="H752" s="157" t="str">
        <f ca="1">IF(($G752=" ")," ",VLOOKUP($G752,'C10 Entry Sheet'!$A$16:$K$1015,2,FALSE))</f>
        <v xml:space="preserve"> </v>
      </c>
      <c r="I752" s="157" t="str">
        <f ca="1">IF(($G752=" ")," ",VLOOKUP($G752,'C10 Entry Sheet'!$A$16:$K$1015,3,FALSE))</f>
        <v xml:space="preserve"> </v>
      </c>
      <c r="J752" s="153" t="str">
        <f ca="1">IF('C10 Entry Sheet'!$BS767="N"," ",CELL("contents",'C10 Entry Sheet'!$A767))</f>
        <v xml:space="preserve"> </v>
      </c>
      <c r="K752" s="158" t="str">
        <f ca="1">IF(($G752=" ")," ",VLOOKUP($G752,'C10 Entry Sheet'!$A$16:$K$1015,8,FALSE))</f>
        <v xml:space="preserve"> </v>
      </c>
      <c r="L752" s="110" t="str">
        <f ca="1">IF(($G752=" ")," ",(VLOOKUP($G752,'C10 Entry Sheet'!$A$16:$K$1015,11,FALSE)*100))</f>
        <v xml:space="preserve"> </v>
      </c>
      <c r="M752" s="159" t="str">
        <f ca="1">IF(($G752=" ")," ",VLOOKUP($G752,'C10 Entry Sheet'!$A$16:$K$1015,6,FALSE))</f>
        <v xml:space="preserve"> </v>
      </c>
      <c r="N752" s="159" t="str">
        <f ca="1">IF(($G752=" ")," ",VLOOKUP($G752,'C10 Entry Sheet'!$A$16:$K$1015,5,FALSE))</f>
        <v xml:space="preserve"> </v>
      </c>
    </row>
    <row r="753" spans="1:14">
      <c r="A753" s="153" t="str">
        <f>IF('C10 Entry Sheet'!$BS768="N"," ","R")</f>
        <v xml:space="preserve"> </v>
      </c>
      <c r="B753" s="153" t="str">
        <f>IF('C10 Entry Sheet'!$BS768="N"," ","00000000")</f>
        <v xml:space="preserve"> </v>
      </c>
      <c r="C753" s="154" t="str">
        <f ca="1">IF('C10 Entry Sheet'!$BS768="N"," ",CELL("contents",'C10 Entry Sheet'!$AH$10))</f>
        <v xml:space="preserve"> </v>
      </c>
      <c r="D753" s="153" t="str">
        <f ca="1">IF('C10 Entry Sheet'!$BS768="N"," ","000"&amp;IF(LEN('C10 Entry Sheet'!$C$5)&lt;=6,"000",REPT("0",3-(LEN('C10 Entry Sheet'!$C$5)-6))&amp;LEFT(CELL("contents",'C10 Entry Sheet'!$C$5),LEN('C10 Entry Sheet'!$C$5)-6)))</f>
        <v xml:space="preserve"> </v>
      </c>
      <c r="E753" s="155" t="str">
        <f ca="1">IF('C10 Entry Sheet'!$BS768="N"," ",IF(LEN('C10 Entry Sheet'!$C$5)&lt;=6,CELL("contents",'C10 Entry Sheet'!$C$5),RIGHT(CELL("contents",'C10 Entry Sheet'!$C$5),6)))</f>
        <v xml:space="preserve"> </v>
      </c>
      <c r="F753" s="153" t="str">
        <f>IF('C10 Entry Sheet'!$BS768="N"," ","0")</f>
        <v xml:space="preserve"> </v>
      </c>
      <c r="G753" s="156" t="str">
        <f ca="1">IF('C10 Entry Sheet'!$BS768="N"," ",CELL("contents",'C10 Entry Sheet'!$A768))</f>
        <v xml:space="preserve"> </v>
      </c>
      <c r="H753" s="157" t="str">
        <f ca="1">IF(($G753=" ")," ",VLOOKUP($G753,'C10 Entry Sheet'!$A$16:$K$1015,2,FALSE))</f>
        <v xml:space="preserve"> </v>
      </c>
      <c r="I753" s="157" t="str">
        <f ca="1">IF(($G753=" ")," ",VLOOKUP($G753,'C10 Entry Sheet'!$A$16:$K$1015,3,FALSE))</f>
        <v xml:space="preserve"> </v>
      </c>
      <c r="J753" s="153" t="str">
        <f ca="1">IF('C10 Entry Sheet'!$BS768="N"," ",CELL("contents",'C10 Entry Sheet'!$A768))</f>
        <v xml:space="preserve"> </v>
      </c>
      <c r="K753" s="158" t="str">
        <f ca="1">IF(($G753=" ")," ",VLOOKUP($G753,'C10 Entry Sheet'!$A$16:$K$1015,8,FALSE))</f>
        <v xml:space="preserve"> </v>
      </c>
      <c r="L753" s="110" t="str">
        <f ca="1">IF(($G753=" ")," ",(VLOOKUP($G753,'C10 Entry Sheet'!$A$16:$K$1015,11,FALSE)*100))</f>
        <v xml:space="preserve"> </v>
      </c>
      <c r="M753" s="159" t="str">
        <f ca="1">IF(($G753=" ")," ",VLOOKUP($G753,'C10 Entry Sheet'!$A$16:$K$1015,6,FALSE))</f>
        <v xml:space="preserve"> </v>
      </c>
      <c r="N753" s="159" t="str">
        <f ca="1">IF(($G753=" ")," ",VLOOKUP($G753,'C10 Entry Sheet'!$A$16:$K$1015,5,FALSE))</f>
        <v xml:space="preserve"> </v>
      </c>
    </row>
    <row r="754" spans="1:14">
      <c r="A754" s="153" t="str">
        <f>IF('C10 Entry Sheet'!$BS769="N"," ","R")</f>
        <v xml:space="preserve"> </v>
      </c>
      <c r="B754" s="153" t="str">
        <f>IF('C10 Entry Sheet'!$BS769="N"," ","00000000")</f>
        <v xml:space="preserve"> </v>
      </c>
      <c r="C754" s="154" t="str">
        <f ca="1">IF('C10 Entry Sheet'!$BS769="N"," ",CELL("contents",'C10 Entry Sheet'!$AH$10))</f>
        <v xml:space="preserve"> </v>
      </c>
      <c r="D754" s="153" t="str">
        <f ca="1">IF('C10 Entry Sheet'!$BS769="N"," ","000"&amp;IF(LEN('C10 Entry Sheet'!$C$5)&lt;=6,"000",REPT("0",3-(LEN('C10 Entry Sheet'!$C$5)-6))&amp;LEFT(CELL("contents",'C10 Entry Sheet'!$C$5),LEN('C10 Entry Sheet'!$C$5)-6)))</f>
        <v xml:space="preserve"> </v>
      </c>
      <c r="E754" s="155" t="str">
        <f ca="1">IF('C10 Entry Sheet'!$BS769="N"," ",IF(LEN('C10 Entry Sheet'!$C$5)&lt;=6,CELL("contents",'C10 Entry Sheet'!$C$5),RIGHT(CELL("contents",'C10 Entry Sheet'!$C$5),6)))</f>
        <v xml:space="preserve"> </v>
      </c>
      <c r="F754" s="153" t="str">
        <f>IF('C10 Entry Sheet'!$BS769="N"," ","0")</f>
        <v xml:space="preserve"> </v>
      </c>
      <c r="G754" s="156" t="str">
        <f ca="1">IF('C10 Entry Sheet'!$BS769="N"," ",CELL("contents",'C10 Entry Sheet'!$A769))</f>
        <v xml:space="preserve"> </v>
      </c>
      <c r="H754" s="157" t="str">
        <f ca="1">IF(($G754=" ")," ",VLOOKUP($G754,'C10 Entry Sheet'!$A$16:$K$1015,2,FALSE))</f>
        <v xml:space="preserve"> </v>
      </c>
      <c r="I754" s="157" t="str">
        <f ca="1">IF(($G754=" ")," ",VLOOKUP($G754,'C10 Entry Sheet'!$A$16:$K$1015,3,FALSE))</f>
        <v xml:space="preserve"> </v>
      </c>
      <c r="J754" s="153" t="str">
        <f ca="1">IF('C10 Entry Sheet'!$BS769="N"," ",CELL("contents",'C10 Entry Sheet'!$A769))</f>
        <v xml:space="preserve"> </v>
      </c>
      <c r="K754" s="158" t="str">
        <f ca="1">IF(($G754=" ")," ",VLOOKUP($G754,'C10 Entry Sheet'!$A$16:$K$1015,8,FALSE))</f>
        <v xml:space="preserve"> </v>
      </c>
      <c r="L754" s="110" t="str">
        <f ca="1">IF(($G754=" ")," ",(VLOOKUP($G754,'C10 Entry Sheet'!$A$16:$K$1015,11,FALSE)*100))</f>
        <v xml:space="preserve"> </v>
      </c>
      <c r="M754" s="159" t="str">
        <f ca="1">IF(($G754=" ")," ",VLOOKUP($G754,'C10 Entry Sheet'!$A$16:$K$1015,6,FALSE))</f>
        <v xml:space="preserve"> </v>
      </c>
      <c r="N754" s="159" t="str">
        <f ca="1">IF(($G754=" ")," ",VLOOKUP($G754,'C10 Entry Sheet'!$A$16:$K$1015,5,FALSE))</f>
        <v xml:space="preserve"> </v>
      </c>
    </row>
    <row r="755" spans="1:14">
      <c r="A755" s="153" t="str">
        <f>IF('C10 Entry Sheet'!$BS770="N"," ","R")</f>
        <v xml:space="preserve"> </v>
      </c>
      <c r="B755" s="153" t="str">
        <f>IF('C10 Entry Sheet'!$BS770="N"," ","00000000")</f>
        <v xml:space="preserve"> </v>
      </c>
      <c r="C755" s="154" t="str">
        <f ca="1">IF('C10 Entry Sheet'!$BS770="N"," ",CELL("contents",'C10 Entry Sheet'!$AH$10))</f>
        <v xml:space="preserve"> </v>
      </c>
      <c r="D755" s="153" t="str">
        <f ca="1">IF('C10 Entry Sheet'!$BS770="N"," ","000"&amp;IF(LEN('C10 Entry Sheet'!$C$5)&lt;=6,"000",REPT("0",3-(LEN('C10 Entry Sheet'!$C$5)-6))&amp;LEFT(CELL("contents",'C10 Entry Sheet'!$C$5),LEN('C10 Entry Sheet'!$C$5)-6)))</f>
        <v xml:space="preserve"> </v>
      </c>
      <c r="E755" s="155" t="str">
        <f ca="1">IF('C10 Entry Sheet'!$BS770="N"," ",IF(LEN('C10 Entry Sheet'!$C$5)&lt;=6,CELL("contents",'C10 Entry Sheet'!$C$5),RIGHT(CELL("contents",'C10 Entry Sheet'!$C$5),6)))</f>
        <v xml:space="preserve"> </v>
      </c>
      <c r="F755" s="153" t="str">
        <f>IF('C10 Entry Sheet'!$BS770="N"," ","0")</f>
        <v xml:space="preserve"> </v>
      </c>
      <c r="G755" s="156" t="str">
        <f ca="1">IF('C10 Entry Sheet'!$BS770="N"," ",CELL("contents",'C10 Entry Sheet'!$A770))</f>
        <v xml:space="preserve"> </v>
      </c>
      <c r="H755" s="157" t="str">
        <f ca="1">IF(($G755=" ")," ",VLOOKUP($G755,'C10 Entry Sheet'!$A$16:$K$1015,2,FALSE))</f>
        <v xml:space="preserve"> </v>
      </c>
      <c r="I755" s="157" t="str">
        <f ca="1">IF(($G755=" ")," ",VLOOKUP($G755,'C10 Entry Sheet'!$A$16:$K$1015,3,FALSE))</f>
        <v xml:space="preserve"> </v>
      </c>
      <c r="J755" s="153" t="str">
        <f ca="1">IF('C10 Entry Sheet'!$BS770="N"," ",CELL("contents",'C10 Entry Sheet'!$A770))</f>
        <v xml:space="preserve"> </v>
      </c>
      <c r="K755" s="158" t="str">
        <f ca="1">IF(($G755=" ")," ",VLOOKUP($G755,'C10 Entry Sheet'!$A$16:$K$1015,8,FALSE))</f>
        <v xml:space="preserve"> </v>
      </c>
      <c r="L755" s="110" t="str">
        <f ca="1">IF(($G755=" ")," ",(VLOOKUP($G755,'C10 Entry Sheet'!$A$16:$K$1015,11,FALSE)*100))</f>
        <v xml:space="preserve"> </v>
      </c>
      <c r="M755" s="159" t="str">
        <f ca="1">IF(($G755=" ")," ",VLOOKUP($G755,'C10 Entry Sheet'!$A$16:$K$1015,6,FALSE))</f>
        <v xml:space="preserve"> </v>
      </c>
      <c r="N755" s="159" t="str">
        <f ca="1">IF(($G755=" ")," ",VLOOKUP($G755,'C10 Entry Sheet'!$A$16:$K$1015,5,FALSE))</f>
        <v xml:space="preserve"> </v>
      </c>
    </row>
    <row r="756" spans="1:14">
      <c r="A756" s="153" t="str">
        <f>IF('C10 Entry Sheet'!$BS771="N"," ","R")</f>
        <v xml:space="preserve"> </v>
      </c>
      <c r="B756" s="153" t="str">
        <f>IF('C10 Entry Sheet'!$BS771="N"," ","00000000")</f>
        <v xml:space="preserve"> </v>
      </c>
      <c r="C756" s="154" t="str">
        <f ca="1">IF('C10 Entry Sheet'!$BS771="N"," ",CELL("contents",'C10 Entry Sheet'!$AH$10))</f>
        <v xml:space="preserve"> </v>
      </c>
      <c r="D756" s="153" t="str">
        <f ca="1">IF('C10 Entry Sheet'!$BS771="N"," ","000"&amp;IF(LEN('C10 Entry Sheet'!$C$5)&lt;=6,"000",REPT("0",3-(LEN('C10 Entry Sheet'!$C$5)-6))&amp;LEFT(CELL("contents",'C10 Entry Sheet'!$C$5),LEN('C10 Entry Sheet'!$C$5)-6)))</f>
        <v xml:space="preserve"> </v>
      </c>
      <c r="E756" s="155" t="str">
        <f ca="1">IF('C10 Entry Sheet'!$BS771="N"," ",IF(LEN('C10 Entry Sheet'!$C$5)&lt;=6,CELL("contents",'C10 Entry Sheet'!$C$5),RIGHT(CELL("contents",'C10 Entry Sheet'!$C$5),6)))</f>
        <v xml:space="preserve"> </v>
      </c>
      <c r="F756" s="153" t="str">
        <f>IF('C10 Entry Sheet'!$BS771="N"," ","0")</f>
        <v xml:space="preserve"> </v>
      </c>
      <c r="G756" s="156" t="str">
        <f ca="1">IF('C10 Entry Sheet'!$BS771="N"," ",CELL("contents",'C10 Entry Sheet'!$A771))</f>
        <v xml:space="preserve"> </v>
      </c>
      <c r="H756" s="157" t="str">
        <f ca="1">IF(($G756=" ")," ",VLOOKUP($G756,'C10 Entry Sheet'!$A$16:$K$1015,2,FALSE))</f>
        <v xml:space="preserve"> </v>
      </c>
      <c r="I756" s="157" t="str">
        <f ca="1">IF(($G756=" ")," ",VLOOKUP($G756,'C10 Entry Sheet'!$A$16:$K$1015,3,FALSE))</f>
        <v xml:space="preserve"> </v>
      </c>
      <c r="J756" s="153" t="str">
        <f ca="1">IF('C10 Entry Sheet'!$BS771="N"," ",CELL("contents",'C10 Entry Sheet'!$A771))</f>
        <v xml:space="preserve"> </v>
      </c>
      <c r="K756" s="158" t="str">
        <f ca="1">IF(($G756=" ")," ",VLOOKUP($G756,'C10 Entry Sheet'!$A$16:$K$1015,8,FALSE))</f>
        <v xml:space="preserve"> </v>
      </c>
      <c r="L756" s="110" t="str">
        <f ca="1">IF(($G756=" ")," ",(VLOOKUP($G756,'C10 Entry Sheet'!$A$16:$K$1015,11,FALSE)*100))</f>
        <v xml:space="preserve"> </v>
      </c>
      <c r="M756" s="159" t="str">
        <f ca="1">IF(($G756=" ")," ",VLOOKUP($G756,'C10 Entry Sheet'!$A$16:$K$1015,6,FALSE))</f>
        <v xml:space="preserve"> </v>
      </c>
      <c r="N756" s="159" t="str">
        <f ca="1">IF(($G756=" ")," ",VLOOKUP($G756,'C10 Entry Sheet'!$A$16:$K$1015,5,FALSE))</f>
        <v xml:space="preserve"> </v>
      </c>
    </row>
    <row r="757" spans="1:14">
      <c r="A757" s="153" t="str">
        <f>IF('C10 Entry Sheet'!$BS772="N"," ","R")</f>
        <v xml:space="preserve"> </v>
      </c>
      <c r="B757" s="153" t="str">
        <f>IF('C10 Entry Sheet'!$BS772="N"," ","00000000")</f>
        <v xml:space="preserve"> </v>
      </c>
      <c r="C757" s="154" t="str">
        <f ca="1">IF('C10 Entry Sheet'!$BS772="N"," ",CELL("contents",'C10 Entry Sheet'!$AH$10))</f>
        <v xml:space="preserve"> </v>
      </c>
      <c r="D757" s="153" t="str">
        <f ca="1">IF('C10 Entry Sheet'!$BS772="N"," ","000"&amp;IF(LEN('C10 Entry Sheet'!$C$5)&lt;=6,"000",REPT("0",3-(LEN('C10 Entry Sheet'!$C$5)-6))&amp;LEFT(CELL("contents",'C10 Entry Sheet'!$C$5),LEN('C10 Entry Sheet'!$C$5)-6)))</f>
        <v xml:space="preserve"> </v>
      </c>
      <c r="E757" s="155" t="str">
        <f ca="1">IF('C10 Entry Sheet'!$BS772="N"," ",IF(LEN('C10 Entry Sheet'!$C$5)&lt;=6,CELL("contents",'C10 Entry Sheet'!$C$5),RIGHT(CELL("contents",'C10 Entry Sheet'!$C$5),6)))</f>
        <v xml:space="preserve"> </v>
      </c>
      <c r="F757" s="153" t="str">
        <f>IF('C10 Entry Sheet'!$BS772="N"," ","0")</f>
        <v xml:space="preserve"> </v>
      </c>
      <c r="G757" s="156" t="str">
        <f ca="1">IF('C10 Entry Sheet'!$BS772="N"," ",CELL("contents",'C10 Entry Sheet'!$A772))</f>
        <v xml:space="preserve"> </v>
      </c>
      <c r="H757" s="157" t="str">
        <f ca="1">IF(($G757=" ")," ",VLOOKUP($G757,'C10 Entry Sheet'!$A$16:$K$1015,2,FALSE))</f>
        <v xml:space="preserve"> </v>
      </c>
      <c r="I757" s="157" t="str">
        <f ca="1">IF(($G757=" ")," ",VLOOKUP($G757,'C10 Entry Sheet'!$A$16:$K$1015,3,FALSE))</f>
        <v xml:space="preserve"> </v>
      </c>
      <c r="J757" s="153" t="str">
        <f ca="1">IF('C10 Entry Sheet'!$BS772="N"," ",CELL("contents",'C10 Entry Sheet'!$A772))</f>
        <v xml:space="preserve"> </v>
      </c>
      <c r="K757" s="158" t="str">
        <f ca="1">IF(($G757=" ")," ",VLOOKUP($G757,'C10 Entry Sheet'!$A$16:$K$1015,8,FALSE))</f>
        <v xml:space="preserve"> </v>
      </c>
      <c r="L757" s="110" t="str">
        <f ca="1">IF(($G757=" ")," ",(VLOOKUP($G757,'C10 Entry Sheet'!$A$16:$K$1015,11,FALSE)*100))</f>
        <v xml:space="preserve"> </v>
      </c>
      <c r="M757" s="159" t="str">
        <f ca="1">IF(($G757=" ")," ",VLOOKUP($G757,'C10 Entry Sheet'!$A$16:$K$1015,6,FALSE))</f>
        <v xml:space="preserve"> </v>
      </c>
      <c r="N757" s="159" t="str">
        <f ca="1">IF(($G757=" ")," ",VLOOKUP($G757,'C10 Entry Sheet'!$A$16:$K$1015,5,FALSE))</f>
        <v xml:space="preserve"> </v>
      </c>
    </row>
    <row r="758" spans="1:14">
      <c r="A758" s="153" t="str">
        <f>IF('C10 Entry Sheet'!$BS773="N"," ","R")</f>
        <v xml:space="preserve"> </v>
      </c>
      <c r="B758" s="153" t="str">
        <f>IF('C10 Entry Sheet'!$BS773="N"," ","00000000")</f>
        <v xml:space="preserve"> </v>
      </c>
      <c r="C758" s="154" t="str">
        <f ca="1">IF('C10 Entry Sheet'!$BS773="N"," ",CELL("contents",'C10 Entry Sheet'!$AH$10))</f>
        <v xml:space="preserve"> </v>
      </c>
      <c r="D758" s="153" t="str">
        <f ca="1">IF('C10 Entry Sheet'!$BS773="N"," ","000"&amp;IF(LEN('C10 Entry Sheet'!$C$5)&lt;=6,"000",REPT("0",3-(LEN('C10 Entry Sheet'!$C$5)-6))&amp;LEFT(CELL("contents",'C10 Entry Sheet'!$C$5),LEN('C10 Entry Sheet'!$C$5)-6)))</f>
        <v xml:space="preserve"> </v>
      </c>
      <c r="E758" s="155" t="str">
        <f ca="1">IF('C10 Entry Sheet'!$BS773="N"," ",IF(LEN('C10 Entry Sheet'!$C$5)&lt;=6,CELL("contents",'C10 Entry Sheet'!$C$5),RIGHT(CELL("contents",'C10 Entry Sheet'!$C$5),6)))</f>
        <v xml:space="preserve"> </v>
      </c>
      <c r="F758" s="153" t="str">
        <f>IF('C10 Entry Sheet'!$BS773="N"," ","0")</f>
        <v xml:space="preserve"> </v>
      </c>
      <c r="G758" s="156" t="str">
        <f ca="1">IF('C10 Entry Sheet'!$BS773="N"," ",CELL("contents",'C10 Entry Sheet'!$A773))</f>
        <v xml:space="preserve"> </v>
      </c>
      <c r="H758" s="157" t="str">
        <f ca="1">IF(($G758=" ")," ",VLOOKUP($G758,'C10 Entry Sheet'!$A$16:$K$1015,2,FALSE))</f>
        <v xml:space="preserve"> </v>
      </c>
      <c r="I758" s="157" t="str">
        <f ca="1">IF(($G758=" ")," ",VLOOKUP($G758,'C10 Entry Sheet'!$A$16:$K$1015,3,FALSE))</f>
        <v xml:space="preserve"> </v>
      </c>
      <c r="J758" s="153" t="str">
        <f ca="1">IF('C10 Entry Sheet'!$BS773="N"," ",CELL("contents",'C10 Entry Sheet'!$A773))</f>
        <v xml:space="preserve"> </v>
      </c>
      <c r="K758" s="158" t="str">
        <f ca="1">IF(($G758=" ")," ",VLOOKUP($G758,'C10 Entry Sheet'!$A$16:$K$1015,8,FALSE))</f>
        <v xml:space="preserve"> </v>
      </c>
      <c r="L758" s="110" t="str">
        <f ca="1">IF(($G758=" ")," ",(VLOOKUP($G758,'C10 Entry Sheet'!$A$16:$K$1015,11,FALSE)*100))</f>
        <v xml:space="preserve"> </v>
      </c>
      <c r="M758" s="159" t="str">
        <f ca="1">IF(($G758=" ")," ",VLOOKUP($G758,'C10 Entry Sheet'!$A$16:$K$1015,6,FALSE))</f>
        <v xml:space="preserve"> </v>
      </c>
      <c r="N758" s="159" t="str">
        <f ca="1">IF(($G758=" ")," ",VLOOKUP($G758,'C10 Entry Sheet'!$A$16:$K$1015,5,FALSE))</f>
        <v xml:space="preserve"> </v>
      </c>
    </row>
    <row r="759" spans="1:14">
      <c r="A759" s="153" t="str">
        <f>IF('C10 Entry Sheet'!$BS774="N"," ","R")</f>
        <v xml:space="preserve"> </v>
      </c>
      <c r="B759" s="153" t="str">
        <f>IF('C10 Entry Sheet'!$BS774="N"," ","00000000")</f>
        <v xml:space="preserve"> </v>
      </c>
      <c r="C759" s="154" t="str">
        <f ca="1">IF('C10 Entry Sheet'!$BS774="N"," ",CELL("contents",'C10 Entry Sheet'!$AH$10))</f>
        <v xml:space="preserve"> </v>
      </c>
      <c r="D759" s="153" t="str">
        <f ca="1">IF('C10 Entry Sheet'!$BS774="N"," ","000"&amp;IF(LEN('C10 Entry Sheet'!$C$5)&lt;=6,"000",REPT("0",3-(LEN('C10 Entry Sheet'!$C$5)-6))&amp;LEFT(CELL("contents",'C10 Entry Sheet'!$C$5),LEN('C10 Entry Sheet'!$C$5)-6)))</f>
        <v xml:space="preserve"> </v>
      </c>
      <c r="E759" s="155" t="str">
        <f ca="1">IF('C10 Entry Sheet'!$BS774="N"," ",IF(LEN('C10 Entry Sheet'!$C$5)&lt;=6,CELL("contents",'C10 Entry Sheet'!$C$5),RIGHT(CELL("contents",'C10 Entry Sheet'!$C$5),6)))</f>
        <v xml:space="preserve"> </v>
      </c>
      <c r="F759" s="153" t="str">
        <f>IF('C10 Entry Sheet'!$BS774="N"," ","0")</f>
        <v xml:space="preserve"> </v>
      </c>
      <c r="G759" s="156" t="str">
        <f ca="1">IF('C10 Entry Sheet'!$BS774="N"," ",CELL("contents",'C10 Entry Sheet'!$A774))</f>
        <v xml:space="preserve"> </v>
      </c>
      <c r="H759" s="157" t="str">
        <f ca="1">IF(($G759=" ")," ",VLOOKUP($G759,'C10 Entry Sheet'!$A$16:$K$1015,2,FALSE))</f>
        <v xml:space="preserve"> </v>
      </c>
      <c r="I759" s="157" t="str">
        <f ca="1">IF(($G759=" ")," ",VLOOKUP($G759,'C10 Entry Sheet'!$A$16:$K$1015,3,FALSE))</f>
        <v xml:space="preserve"> </v>
      </c>
      <c r="J759" s="153" t="str">
        <f ca="1">IF('C10 Entry Sheet'!$BS774="N"," ",CELL("contents",'C10 Entry Sheet'!$A774))</f>
        <v xml:space="preserve"> </v>
      </c>
      <c r="K759" s="158" t="str">
        <f ca="1">IF(($G759=" ")," ",VLOOKUP($G759,'C10 Entry Sheet'!$A$16:$K$1015,8,FALSE))</f>
        <v xml:space="preserve"> </v>
      </c>
      <c r="L759" s="110" t="str">
        <f ca="1">IF(($G759=" ")," ",(VLOOKUP($G759,'C10 Entry Sheet'!$A$16:$K$1015,11,FALSE)*100))</f>
        <v xml:space="preserve"> </v>
      </c>
      <c r="M759" s="159" t="str">
        <f ca="1">IF(($G759=" ")," ",VLOOKUP($G759,'C10 Entry Sheet'!$A$16:$K$1015,6,FALSE))</f>
        <v xml:space="preserve"> </v>
      </c>
      <c r="N759" s="159" t="str">
        <f ca="1">IF(($G759=" ")," ",VLOOKUP($G759,'C10 Entry Sheet'!$A$16:$K$1015,5,FALSE))</f>
        <v xml:space="preserve"> </v>
      </c>
    </row>
    <row r="760" spans="1:14">
      <c r="A760" s="153" t="str">
        <f>IF('C10 Entry Sheet'!$BS775="N"," ","R")</f>
        <v xml:space="preserve"> </v>
      </c>
      <c r="B760" s="153" t="str">
        <f>IF('C10 Entry Sheet'!$BS775="N"," ","00000000")</f>
        <v xml:space="preserve"> </v>
      </c>
      <c r="C760" s="154" t="str">
        <f ca="1">IF('C10 Entry Sheet'!$BS775="N"," ",CELL("contents",'C10 Entry Sheet'!$AH$10))</f>
        <v xml:space="preserve"> </v>
      </c>
      <c r="D760" s="153" t="str">
        <f ca="1">IF('C10 Entry Sheet'!$BS775="N"," ","000"&amp;IF(LEN('C10 Entry Sheet'!$C$5)&lt;=6,"000",REPT("0",3-(LEN('C10 Entry Sheet'!$C$5)-6))&amp;LEFT(CELL("contents",'C10 Entry Sheet'!$C$5),LEN('C10 Entry Sheet'!$C$5)-6)))</f>
        <v xml:space="preserve"> </v>
      </c>
      <c r="E760" s="155" t="str">
        <f ca="1">IF('C10 Entry Sheet'!$BS775="N"," ",IF(LEN('C10 Entry Sheet'!$C$5)&lt;=6,CELL("contents",'C10 Entry Sheet'!$C$5),RIGHT(CELL("contents",'C10 Entry Sheet'!$C$5),6)))</f>
        <v xml:space="preserve"> </v>
      </c>
      <c r="F760" s="153" t="str">
        <f>IF('C10 Entry Sheet'!$BS775="N"," ","0")</f>
        <v xml:space="preserve"> </v>
      </c>
      <c r="G760" s="156" t="str">
        <f ca="1">IF('C10 Entry Sheet'!$BS775="N"," ",CELL("contents",'C10 Entry Sheet'!$A775))</f>
        <v xml:space="preserve"> </v>
      </c>
      <c r="H760" s="157" t="str">
        <f ca="1">IF(($G760=" ")," ",VLOOKUP($G760,'C10 Entry Sheet'!$A$16:$K$1015,2,FALSE))</f>
        <v xml:space="preserve"> </v>
      </c>
      <c r="I760" s="157" t="str">
        <f ca="1">IF(($G760=" ")," ",VLOOKUP($G760,'C10 Entry Sheet'!$A$16:$K$1015,3,FALSE))</f>
        <v xml:space="preserve"> </v>
      </c>
      <c r="J760" s="153" t="str">
        <f ca="1">IF('C10 Entry Sheet'!$BS775="N"," ",CELL("contents",'C10 Entry Sheet'!$A775))</f>
        <v xml:space="preserve"> </v>
      </c>
      <c r="K760" s="158" t="str">
        <f ca="1">IF(($G760=" ")," ",VLOOKUP($G760,'C10 Entry Sheet'!$A$16:$K$1015,8,FALSE))</f>
        <v xml:space="preserve"> </v>
      </c>
      <c r="L760" s="110" t="str">
        <f ca="1">IF(($G760=" ")," ",(VLOOKUP($G760,'C10 Entry Sheet'!$A$16:$K$1015,11,FALSE)*100))</f>
        <v xml:space="preserve"> </v>
      </c>
      <c r="M760" s="159" t="str">
        <f ca="1">IF(($G760=" ")," ",VLOOKUP($G760,'C10 Entry Sheet'!$A$16:$K$1015,6,FALSE))</f>
        <v xml:space="preserve"> </v>
      </c>
      <c r="N760" s="159" t="str">
        <f ca="1">IF(($G760=" ")," ",VLOOKUP($G760,'C10 Entry Sheet'!$A$16:$K$1015,5,FALSE))</f>
        <v xml:space="preserve"> </v>
      </c>
    </row>
    <row r="761" spans="1:14">
      <c r="A761" s="153" t="str">
        <f>IF('C10 Entry Sheet'!$BS776="N"," ","R")</f>
        <v xml:space="preserve"> </v>
      </c>
      <c r="B761" s="153" t="str">
        <f>IF('C10 Entry Sheet'!$BS776="N"," ","00000000")</f>
        <v xml:space="preserve"> </v>
      </c>
      <c r="C761" s="154" t="str">
        <f ca="1">IF('C10 Entry Sheet'!$BS776="N"," ",CELL("contents",'C10 Entry Sheet'!$AH$10))</f>
        <v xml:space="preserve"> </v>
      </c>
      <c r="D761" s="153" t="str">
        <f ca="1">IF('C10 Entry Sheet'!$BS776="N"," ","000"&amp;IF(LEN('C10 Entry Sheet'!$C$5)&lt;=6,"000",REPT("0",3-(LEN('C10 Entry Sheet'!$C$5)-6))&amp;LEFT(CELL("contents",'C10 Entry Sheet'!$C$5),LEN('C10 Entry Sheet'!$C$5)-6)))</f>
        <v xml:space="preserve"> </v>
      </c>
      <c r="E761" s="155" t="str">
        <f ca="1">IF('C10 Entry Sheet'!$BS776="N"," ",IF(LEN('C10 Entry Sheet'!$C$5)&lt;=6,CELL("contents",'C10 Entry Sheet'!$C$5),RIGHT(CELL("contents",'C10 Entry Sheet'!$C$5),6)))</f>
        <v xml:space="preserve"> </v>
      </c>
      <c r="F761" s="153" t="str">
        <f>IF('C10 Entry Sheet'!$BS776="N"," ","0")</f>
        <v xml:space="preserve"> </v>
      </c>
      <c r="G761" s="156" t="str">
        <f ca="1">IF('C10 Entry Sheet'!$BS776="N"," ",CELL("contents",'C10 Entry Sheet'!$A776))</f>
        <v xml:space="preserve"> </v>
      </c>
      <c r="H761" s="157" t="str">
        <f ca="1">IF(($G761=" ")," ",VLOOKUP($G761,'C10 Entry Sheet'!$A$16:$K$1015,2,FALSE))</f>
        <v xml:space="preserve"> </v>
      </c>
      <c r="I761" s="157" t="str">
        <f ca="1">IF(($G761=" ")," ",VLOOKUP($G761,'C10 Entry Sheet'!$A$16:$K$1015,3,FALSE))</f>
        <v xml:space="preserve"> </v>
      </c>
      <c r="J761" s="153" t="str">
        <f ca="1">IF('C10 Entry Sheet'!$BS776="N"," ",CELL("contents",'C10 Entry Sheet'!$A776))</f>
        <v xml:space="preserve"> </v>
      </c>
      <c r="K761" s="158" t="str">
        <f ca="1">IF(($G761=" ")," ",VLOOKUP($G761,'C10 Entry Sheet'!$A$16:$K$1015,8,FALSE))</f>
        <v xml:space="preserve"> </v>
      </c>
      <c r="L761" s="110" t="str">
        <f ca="1">IF(($G761=" ")," ",(VLOOKUP($G761,'C10 Entry Sheet'!$A$16:$K$1015,11,FALSE)*100))</f>
        <v xml:space="preserve"> </v>
      </c>
      <c r="M761" s="159" t="str">
        <f ca="1">IF(($G761=" ")," ",VLOOKUP($G761,'C10 Entry Sheet'!$A$16:$K$1015,6,FALSE))</f>
        <v xml:space="preserve"> </v>
      </c>
      <c r="N761" s="159" t="str">
        <f ca="1">IF(($G761=" ")," ",VLOOKUP($G761,'C10 Entry Sheet'!$A$16:$K$1015,5,FALSE))</f>
        <v xml:space="preserve"> </v>
      </c>
    </row>
    <row r="762" spans="1:14">
      <c r="A762" s="153" t="str">
        <f>IF('C10 Entry Sheet'!$BS777="N"," ","R")</f>
        <v xml:space="preserve"> </v>
      </c>
      <c r="B762" s="153" t="str">
        <f>IF('C10 Entry Sheet'!$BS777="N"," ","00000000")</f>
        <v xml:space="preserve"> </v>
      </c>
      <c r="C762" s="154" t="str">
        <f ca="1">IF('C10 Entry Sheet'!$BS777="N"," ",CELL("contents",'C10 Entry Sheet'!$AH$10))</f>
        <v xml:space="preserve"> </v>
      </c>
      <c r="D762" s="153" t="str">
        <f ca="1">IF('C10 Entry Sheet'!$BS777="N"," ","000"&amp;IF(LEN('C10 Entry Sheet'!$C$5)&lt;=6,"000",REPT("0",3-(LEN('C10 Entry Sheet'!$C$5)-6))&amp;LEFT(CELL("contents",'C10 Entry Sheet'!$C$5),LEN('C10 Entry Sheet'!$C$5)-6)))</f>
        <v xml:space="preserve"> </v>
      </c>
      <c r="E762" s="155" t="str">
        <f ca="1">IF('C10 Entry Sheet'!$BS777="N"," ",IF(LEN('C10 Entry Sheet'!$C$5)&lt;=6,CELL("contents",'C10 Entry Sheet'!$C$5),RIGHT(CELL("contents",'C10 Entry Sheet'!$C$5),6)))</f>
        <v xml:space="preserve"> </v>
      </c>
      <c r="F762" s="153" t="str">
        <f>IF('C10 Entry Sheet'!$BS777="N"," ","0")</f>
        <v xml:space="preserve"> </v>
      </c>
      <c r="G762" s="156" t="str">
        <f ca="1">IF('C10 Entry Sheet'!$BS777="N"," ",CELL("contents",'C10 Entry Sheet'!$A777))</f>
        <v xml:space="preserve"> </v>
      </c>
      <c r="H762" s="157" t="str">
        <f ca="1">IF(($G762=" ")," ",VLOOKUP($G762,'C10 Entry Sheet'!$A$16:$K$1015,2,FALSE))</f>
        <v xml:space="preserve"> </v>
      </c>
      <c r="I762" s="157" t="str">
        <f ca="1">IF(($G762=" ")," ",VLOOKUP($G762,'C10 Entry Sheet'!$A$16:$K$1015,3,FALSE))</f>
        <v xml:space="preserve"> </v>
      </c>
      <c r="J762" s="153" t="str">
        <f ca="1">IF('C10 Entry Sheet'!$BS777="N"," ",CELL("contents",'C10 Entry Sheet'!$A777))</f>
        <v xml:space="preserve"> </v>
      </c>
      <c r="K762" s="158" t="str">
        <f ca="1">IF(($G762=" ")," ",VLOOKUP($G762,'C10 Entry Sheet'!$A$16:$K$1015,8,FALSE))</f>
        <v xml:space="preserve"> </v>
      </c>
      <c r="L762" s="110" t="str">
        <f ca="1">IF(($G762=" ")," ",(VLOOKUP($G762,'C10 Entry Sheet'!$A$16:$K$1015,11,FALSE)*100))</f>
        <v xml:space="preserve"> </v>
      </c>
      <c r="M762" s="159" t="str">
        <f ca="1">IF(($G762=" ")," ",VLOOKUP($G762,'C10 Entry Sheet'!$A$16:$K$1015,6,FALSE))</f>
        <v xml:space="preserve"> </v>
      </c>
      <c r="N762" s="159" t="str">
        <f ca="1">IF(($G762=" ")," ",VLOOKUP($G762,'C10 Entry Sheet'!$A$16:$K$1015,5,FALSE))</f>
        <v xml:space="preserve"> </v>
      </c>
    </row>
    <row r="763" spans="1:14">
      <c r="A763" s="153" t="str">
        <f>IF('C10 Entry Sheet'!$BS778="N"," ","R")</f>
        <v xml:space="preserve"> </v>
      </c>
      <c r="B763" s="153" t="str">
        <f>IF('C10 Entry Sheet'!$BS778="N"," ","00000000")</f>
        <v xml:space="preserve"> </v>
      </c>
      <c r="C763" s="154" t="str">
        <f ca="1">IF('C10 Entry Sheet'!$BS778="N"," ",CELL("contents",'C10 Entry Sheet'!$AH$10))</f>
        <v xml:space="preserve"> </v>
      </c>
      <c r="D763" s="153" t="str">
        <f ca="1">IF('C10 Entry Sheet'!$BS778="N"," ","000"&amp;IF(LEN('C10 Entry Sheet'!$C$5)&lt;=6,"000",REPT("0",3-(LEN('C10 Entry Sheet'!$C$5)-6))&amp;LEFT(CELL("contents",'C10 Entry Sheet'!$C$5),LEN('C10 Entry Sheet'!$C$5)-6)))</f>
        <v xml:space="preserve"> </v>
      </c>
      <c r="E763" s="155" t="str">
        <f ca="1">IF('C10 Entry Sheet'!$BS778="N"," ",IF(LEN('C10 Entry Sheet'!$C$5)&lt;=6,CELL("contents",'C10 Entry Sheet'!$C$5),RIGHT(CELL("contents",'C10 Entry Sheet'!$C$5),6)))</f>
        <v xml:space="preserve"> </v>
      </c>
      <c r="F763" s="153" t="str">
        <f>IF('C10 Entry Sheet'!$BS778="N"," ","0")</f>
        <v xml:space="preserve"> </v>
      </c>
      <c r="G763" s="156" t="str">
        <f ca="1">IF('C10 Entry Sheet'!$BS778="N"," ",CELL("contents",'C10 Entry Sheet'!$A778))</f>
        <v xml:space="preserve"> </v>
      </c>
      <c r="H763" s="157" t="str">
        <f ca="1">IF(($G763=" ")," ",VLOOKUP($G763,'C10 Entry Sheet'!$A$16:$K$1015,2,FALSE))</f>
        <v xml:space="preserve"> </v>
      </c>
      <c r="I763" s="157" t="str">
        <f ca="1">IF(($G763=" ")," ",VLOOKUP($G763,'C10 Entry Sheet'!$A$16:$K$1015,3,FALSE))</f>
        <v xml:space="preserve"> </v>
      </c>
      <c r="J763" s="153" t="str">
        <f ca="1">IF('C10 Entry Sheet'!$BS778="N"," ",CELL("contents",'C10 Entry Sheet'!$A778))</f>
        <v xml:space="preserve"> </v>
      </c>
      <c r="K763" s="158" t="str">
        <f ca="1">IF(($G763=" ")," ",VLOOKUP($G763,'C10 Entry Sheet'!$A$16:$K$1015,8,FALSE))</f>
        <v xml:space="preserve"> </v>
      </c>
      <c r="L763" s="110" t="str">
        <f ca="1">IF(($G763=" ")," ",(VLOOKUP($G763,'C10 Entry Sheet'!$A$16:$K$1015,11,FALSE)*100))</f>
        <v xml:space="preserve"> </v>
      </c>
      <c r="M763" s="159" t="str">
        <f ca="1">IF(($G763=" ")," ",VLOOKUP($G763,'C10 Entry Sheet'!$A$16:$K$1015,6,FALSE))</f>
        <v xml:space="preserve"> </v>
      </c>
      <c r="N763" s="159" t="str">
        <f ca="1">IF(($G763=" ")," ",VLOOKUP($G763,'C10 Entry Sheet'!$A$16:$K$1015,5,FALSE))</f>
        <v xml:space="preserve"> </v>
      </c>
    </row>
    <row r="764" spans="1:14">
      <c r="A764" s="153" t="str">
        <f>IF('C10 Entry Sheet'!$BS779="N"," ","R")</f>
        <v xml:space="preserve"> </v>
      </c>
      <c r="B764" s="153" t="str">
        <f>IF('C10 Entry Sheet'!$BS779="N"," ","00000000")</f>
        <v xml:space="preserve"> </v>
      </c>
      <c r="C764" s="154" t="str">
        <f ca="1">IF('C10 Entry Sheet'!$BS779="N"," ",CELL("contents",'C10 Entry Sheet'!$AH$10))</f>
        <v xml:space="preserve"> </v>
      </c>
      <c r="D764" s="153" t="str">
        <f ca="1">IF('C10 Entry Sheet'!$BS779="N"," ","000"&amp;IF(LEN('C10 Entry Sheet'!$C$5)&lt;=6,"000",REPT("0",3-(LEN('C10 Entry Sheet'!$C$5)-6))&amp;LEFT(CELL("contents",'C10 Entry Sheet'!$C$5),LEN('C10 Entry Sheet'!$C$5)-6)))</f>
        <v xml:space="preserve"> </v>
      </c>
      <c r="E764" s="155" t="str">
        <f ca="1">IF('C10 Entry Sheet'!$BS779="N"," ",IF(LEN('C10 Entry Sheet'!$C$5)&lt;=6,CELL("contents",'C10 Entry Sheet'!$C$5),RIGHT(CELL("contents",'C10 Entry Sheet'!$C$5),6)))</f>
        <v xml:space="preserve"> </v>
      </c>
      <c r="F764" s="153" t="str">
        <f>IF('C10 Entry Sheet'!$BS779="N"," ","0")</f>
        <v xml:space="preserve"> </v>
      </c>
      <c r="G764" s="156" t="str">
        <f ca="1">IF('C10 Entry Sheet'!$BS779="N"," ",CELL("contents",'C10 Entry Sheet'!$A779))</f>
        <v xml:space="preserve"> </v>
      </c>
      <c r="H764" s="157" t="str">
        <f ca="1">IF(($G764=" ")," ",VLOOKUP($G764,'C10 Entry Sheet'!$A$16:$K$1015,2,FALSE))</f>
        <v xml:space="preserve"> </v>
      </c>
      <c r="I764" s="157" t="str">
        <f ca="1">IF(($G764=" ")," ",VLOOKUP($G764,'C10 Entry Sheet'!$A$16:$K$1015,3,FALSE))</f>
        <v xml:space="preserve"> </v>
      </c>
      <c r="J764" s="153" t="str">
        <f ca="1">IF('C10 Entry Sheet'!$BS779="N"," ",CELL("contents",'C10 Entry Sheet'!$A779))</f>
        <v xml:space="preserve"> </v>
      </c>
      <c r="K764" s="158" t="str">
        <f ca="1">IF(($G764=" ")," ",VLOOKUP($G764,'C10 Entry Sheet'!$A$16:$K$1015,8,FALSE))</f>
        <v xml:space="preserve"> </v>
      </c>
      <c r="L764" s="110" t="str">
        <f ca="1">IF(($G764=" ")," ",(VLOOKUP($G764,'C10 Entry Sheet'!$A$16:$K$1015,11,FALSE)*100))</f>
        <v xml:space="preserve"> </v>
      </c>
      <c r="M764" s="159" t="str">
        <f ca="1">IF(($G764=" ")," ",VLOOKUP($G764,'C10 Entry Sheet'!$A$16:$K$1015,6,FALSE))</f>
        <v xml:space="preserve"> </v>
      </c>
      <c r="N764" s="159" t="str">
        <f ca="1">IF(($G764=" ")," ",VLOOKUP($G764,'C10 Entry Sheet'!$A$16:$K$1015,5,FALSE))</f>
        <v xml:space="preserve"> </v>
      </c>
    </row>
    <row r="765" spans="1:14">
      <c r="A765" s="153" t="str">
        <f>IF('C10 Entry Sheet'!$BS780="N"," ","R")</f>
        <v xml:space="preserve"> </v>
      </c>
      <c r="B765" s="153" t="str">
        <f>IF('C10 Entry Sheet'!$BS780="N"," ","00000000")</f>
        <v xml:space="preserve"> </v>
      </c>
      <c r="C765" s="154" t="str">
        <f ca="1">IF('C10 Entry Sheet'!$BS780="N"," ",CELL("contents",'C10 Entry Sheet'!$AH$10))</f>
        <v xml:space="preserve"> </v>
      </c>
      <c r="D765" s="153" t="str">
        <f ca="1">IF('C10 Entry Sheet'!$BS780="N"," ","000"&amp;IF(LEN('C10 Entry Sheet'!$C$5)&lt;=6,"000",REPT("0",3-(LEN('C10 Entry Sheet'!$C$5)-6))&amp;LEFT(CELL("contents",'C10 Entry Sheet'!$C$5),LEN('C10 Entry Sheet'!$C$5)-6)))</f>
        <v xml:space="preserve"> </v>
      </c>
      <c r="E765" s="155" t="str">
        <f ca="1">IF('C10 Entry Sheet'!$BS780="N"," ",IF(LEN('C10 Entry Sheet'!$C$5)&lt;=6,CELL("contents",'C10 Entry Sheet'!$C$5),RIGHT(CELL("contents",'C10 Entry Sheet'!$C$5),6)))</f>
        <v xml:space="preserve"> </v>
      </c>
      <c r="F765" s="153" t="str">
        <f>IF('C10 Entry Sheet'!$BS780="N"," ","0")</f>
        <v xml:space="preserve"> </v>
      </c>
      <c r="G765" s="156" t="str">
        <f ca="1">IF('C10 Entry Sheet'!$BS780="N"," ",CELL("contents",'C10 Entry Sheet'!$A780))</f>
        <v xml:space="preserve"> </v>
      </c>
      <c r="H765" s="157" t="str">
        <f ca="1">IF(($G765=" ")," ",VLOOKUP($G765,'C10 Entry Sheet'!$A$16:$K$1015,2,FALSE))</f>
        <v xml:space="preserve"> </v>
      </c>
      <c r="I765" s="157" t="str">
        <f ca="1">IF(($G765=" ")," ",VLOOKUP($G765,'C10 Entry Sheet'!$A$16:$K$1015,3,FALSE))</f>
        <v xml:space="preserve"> </v>
      </c>
      <c r="J765" s="153" t="str">
        <f ca="1">IF('C10 Entry Sheet'!$BS780="N"," ",CELL("contents",'C10 Entry Sheet'!$A780))</f>
        <v xml:space="preserve"> </v>
      </c>
      <c r="K765" s="158" t="str">
        <f ca="1">IF(($G765=" ")," ",VLOOKUP($G765,'C10 Entry Sheet'!$A$16:$K$1015,8,FALSE))</f>
        <v xml:space="preserve"> </v>
      </c>
      <c r="L765" s="110" t="str">
        <f ca="1">IF(($G765=" ")," ",(VLOOKUP($G765,'C10 Entry Sheet'!$A$16:$K$1015,11,FALSE)*100))</f>
        <v xml:space="preserve"> </v>
      </c>
      <c r="M765" s="159" t="str">
        <f ca="1">IF(($G765=" ")," ",VLOOKUP($G765,'C10 Entry Sheet'!$A$16:$K$1015,6,FALSE))</f>
        <v xml:space="preserve"> </v>
      </c>
      <c r="N765" s="159" t="str">
        <f ca="1">IF(($G765=" ")," ",VLOOKUP($G765,'C10 Entry Sheet'!$A$16:$K$1015,5,FALSE))</f>
        <v xml:space="preserve"> </v>
      </c>
    </row>
    <row r="766" spans="1:14">
      <c r="A766" s="153" t="str">
        <f>IF('C10 Entry Sheet'!$BS781="N"," ","R")</f>
        <v xml:space="preserve"> </v>
      </c>
      <c r="B766" s="153" t="str">
        <f>IF('C10 Entry Sheet'!$BS781="N"," ","00000000")</f>
        <v xml:space="preserve"> </v>
      </c>
      <c r="C766" s="154" t="str">
        <f ca="1">IF('C10 Entry Sheet'!$BS781="N"," ",CELL("contents",'C10 Entry Sheet'!$AH$10))</f>
        <v xml:space="preserve"> </v>
      </c>
      <c r="D766" s="153" t="str">
        <f ca="1">IF('C10 Entry Sheet'!$BS781="N"," ","000"&amp;IF(LEN('C10 Entry Sheet'!$C$5)&lt;=6,"000",REPT("0",3-(LEN('C10 Entry Sheet'!$C$5)-6))&amp;LEFT(CELL("contents",'C10 Entry Sheet'!$C$5),LEN('C10 Entry Sheet'!$C$5)-6)))</f>
        <v xml:space="preserve"> </v>
      </c>
      <c r="E766" s="155" t="str">
        <f ca="1">IF('C10 Entry Sheet'!$BS781="N"," ",IF(LEN('C10 Entry Sheet'!$C$5)&lt;=6,CELL("contents",'C10 Entry Sheet'!$C$5),RIGHT(CELL("contents",'C10 Entry Sheet'!$C$5),6)))</f>
        <v xml:space="preserve"> </v>
      </c>
      <c r="F766" s="153" t="str">
        <f>IF('C10 Entry Sheet'!$BS781="N"," ","0")</f>
        <v xml:space="preserve"> </v>
      </c>
      <c r="G766" s="156" t="str">
        <f ca="1">IF('C10 Entry Sheet'!$BS781="N"," ",CELL("contents",'C10 Entry Sheet'!$A781))</f>
        <v xml:space="preserve"> </v>
      </c>
      <c r="H766" s="157" t="str">
        <f ca="1">IF(($G766=" ")," ",VLOOKUP($G766,'C10 Entry Sheet'!$A$16:$K$1015,2,FALSE))</f>
        <v xml:space="preserve"> </v>
      </c>
      <c r="I766" s="157" t="str">
        <f ca="1">IF(($G766=" ")," ",VLOOKUP($G766,'C10 Entry Sheet'!$A$16:$K$1015,3,FALSE))</f>
        <v xml:space="preserve"> </v>
      </c>
      <c r="J766" s="153" t="str">
        <f ca="1">IF('C10 Entry Sheet'!$BS781="N"," ",CELL("contents",'C10 Entry Sheet'!$A781))</f>
        <v xml:space="preserve"> </v>
      </c>
      <c r="K766" s="158" t="str">
        <f ca="1">IF(($G766=" ")," ",VLOOKUP($G766,'C10 Entry Sheet'!$A$16:$K$1015,8,FALSE))</f>
        <v xml:space="preserve"> </v>
      </c>
      <c r="L766" s="110" t="str">
        <f ca="1">IF(($G766=" ")," ",(VLOOKUP($G766,'C10 Entry Sheet'!$A$16:$K$1015,11,FALSE)*100))</f>
        <v xml:space="preserve"> </v>
      </c>
      <c r="M766" s="159" t="str">
        <f ca="1">IF(($G766=" ")," ",VLOOKUP($G766,'C10 Entry Sheet'!$A$16:$K$1015,6,FALSE))</f>
        <v xml:space="preserve"> </v>
      </c>
      <c r="N766" s="159" t="str">
        <f ca="1">IF(($G766=" ")," ",VLOOKUP($G766,'C10 Entry Sheet'!$A$16:$K$1015,5,FALSE))</f>
        <v xml:space="preserve"> </v>
      </c>
    </row>
    <row r="767" spans="1:14">
      <c r="A767" s="153" t="str">
        <f>IF('C10 Entry Sheet'!$BS782="N"," ","R")</f>
        <v xml:space="preserve"> </v>
      </c>
      <c r="B767" s="153" t="str">
        <f>IF('C10 Entry Sheet'!$BS782="N"," ","00000000")</f>
        <v xml:space="preserve"> </v>
      </c>
      <c r="C767" s="154" t="str">
        <f ca="1">IF('C10 Entry Sheet'!$BS782="N"," ",CELL("contents",'C10 Entry Sheet'!$AH$10))</f>
        <v xml:space="preserve"> </v>
      </c>
      <c r="D767" s="153" t="str">
        <f ca="1">IF('C10 Entry Sheet'!$BS782="N"," ","000"&amp;IF(LEN('C10 Entry Sheet'!$C$5)&lt;=6,"000",REPT("0",3-(LEN('C10 Entry Sheet'!$C$5)-6))&amp;LEFT(CELL("contents",'C10 Entry Sheet'!$C$5),LEN('C10 Entry Sheet'!$C$5)-6)))</f>
        <v xml:space="preserve"> </v>
      </c>
      <c r="E767" s="155" t="str">
        <f ca="1">IF('C10 Entry Sheet'!$BS782="N"," ",IF(LEN('C10 Entry Sheet'!$C$5)&lt;=6,CELL("contents",'C10 Entry Sheet'!$C$5),RIGHT(CELL("contents",'C10 Entry Sheet'!$C$5),6)))</f>
        <v xml:space="preserve"> </v>
      </c>
      <c r="F767" s="153" t="str">
        <f>IF('C10 Entry Sheet'!$BS782="N"," ","0")</f>
        <v xml:space="preserve"> </v>
      </c>
      <c r="G767" s="156" t="str">
        <f ca="1">IF('C10 Entry Sheet'!$BS782="N"," ",CELL("contents",'C10 Entry Sheet'!$A782))</f>
        <v xml:space="preserve"> </v>
      </c>
      <c r="H767" s="157" t="str">
        <f ca="1">IF(($G767=" ")," ",VLOOKUP($G767,'C10 Entry Sheet'!$A$16:$K$1015,2,FALSE))</f>
        <v xml:space="preserve"> </v>
      </c>
      <c r="I767" s="157" t="str">
        <f ca="1">IF(($G767=" ")," ",VLOOKUP($G767,'C10 Entry Sheet'!$A$16:$K$1015,3,FALSE))</f>
        <v xml:space="preserve"> </v>
      </c>
      <c r="J767" s="153" t="str">
        <f ca="1">IF('C10 Entry Sheet'!$BS782="N"," ",CELL("contents",'C10 Entry Sheet'!$A782))</f>
        <v xml:space="preserve"> </v>
      </c>
      <c r="K767" s="158" t="str">
        <f ca="1">IF(($G767=" ")," ",VLOOKUP($G767,'C10 Entry Sheet'!$A$16:$K$1015,8,FALSE))</f>
        <v xml:space="preserve"> </v>
      </c>
      <c r="L767" s="110" t="str">
        <f ca="1">IF(($G767=" ")," ",(VLOOKUP($G767,'C10 Entry Sheet'!$A$16:$K$1015,11,FALSE)*100))</f>
        <v xml:space="preserve"> </v>
      </c>
      <c r="M767" s="159" t="str">
        <f ca="1">IF(($G767=" ")," ",VLOOKUP($G767,'C10 Entry Sheet'!$A$16:$K$1015,6,FALSE))</f>
        <v xml:space="preserve"> </v>
      </c>
      <c r="N767" s="159" t="str">
        <f ca="1">IF(($G767=" ")," ",VLOOKUP($G767,'C10 Entry Sheet'!$A$16:$K$1015,5,FALSE))</f>
        <v xml:space="preserve"> </v>
      </c>
    </row>
    <row r="768" spans="1:14">
      <c r="A768" s="153" t="str">
        <f>IF('C10 Entry Sheet'!$BS783="N"," ","R")</f>
        <v xml:space="preserve"> </v>
      </c>
      <c r="B768" s="153" t="str">
        <f>IF('C10 Entry Sheet'!$BS783="N"," ","00000000")</f>
        <v xml:space="preserve"> </v>
      </c>
      <c r="C768" s="154" t="str">
        <f ca="1">IF('C10 Entry Sheet'!$BS783="N"," ",CELL("contents",'C10 Entry Sheet'!$AH$10))</f>
        <v xml:space="preserve"> </v>
      </c>
      <c r="D768" s="153" t="str">
        <f ca="1">IF('C10 Entry Sheet'!$BS783="N"," ","000"&amp;IF(LEN('C10 Entry Sheet'!$C$5)&lt;=6,"000",REPT("0",3-(LEN('C10 Entry Sheet'!$C$5)-6))&amp;LEFT(CELL("contents",'C10 Entry Sheet'!$C$5),LEN('C10 Entry Sheet'!$C$5)-6)))</f>
        <v xml:space="preserve"> </v>
      </c>
      <c r="E768" s="155" t="str">
        <f ca="1">IF('C10 Entry Sheet'!$BS783="N"," ",IF(LEN('C10 Entry Sheet'!$C$5)&lt;=6,CELL("contents",'C10 Entry Sheet'!$C$5),RIGHT(CELL("contents",'C10 Entry Sheet'!$C$5),6)))</f>
        <v xml:space="preserve"> </v>
      </c>
      <c r="F768" s="153" t="str">
        <f>IF('C10 Entry Sheet'!$BS783="N"," ","0")</f>
        <v xml:space="preserve"> </v>
      </c>
      <c r="G768" s="156" t="str">
        <f ca="1">IF('C10 Entry Sheet'!$BS783="N"," ",CELL("contents",'C10 Entry Sheet'!$A783))</f>
        <v xml:space="preserve"> </v>
      </c>
      <c r="H768" s="157" t="str">
        <f ca="1">IF(($G768=" ")," ",VLOOKUP($G768,'C10 Entry Sheet'!$A$16:$K$1015,2,FALSE))</f>
        <v xml:space="preserve"> </v>
      </c>
      <c r="I768" s="157" t="str">
        <f ca="1">IF(($G768=" ")," ",VLOOKUP($G768,'C10 Entry Sheet'!$A$16:$K$1015,3,FALSE))</f>
        <v xml:space="preserve"> </v>
      </c>
      <c r="J768" s="153" t="str">
        <f ca="1">IF('C10 Entry Sheet'!$BS783="N"," ",CELL("contents",'C10 Entry Sheet'!$A783))</f>
        <v xml:space="preserve"> </v>
      </c>
      <c r="K768" s="158" t="str">
        <f ca="1">IF(($G768=" ")," ",VLOOKUP($G768,'C10 Entry Sheet'!$A$16:$K$1015,8,FALSE))</f>
        <v xml:space="preserve"> </v>
      </c>
      <c r="L768" s="110" t="str">
        <f ca="1">IF(($G768=" ")," ",(VLOOKUP($G768,'C10 Entry Sheet'!$A$16:$K$1015,11,FALSE)*100))</f>
        <v xml:space="preserve"> </v>
      </c>
      <c r="M768" s="159" t="str">
        <f ca="1">IF(($G768=" ")," ",VLOOKUP($G768,'C10 Entry Sheet'!$A$16:$K$1015,6,FALSE))</f>
        <v xml:space="preserve"> </v>
      </c>
      <c r="N768" s="159" t="str">
        <f ca="1">IF(($G768=" ")," ",VLOOKUP($G768,'C10 Entry Sheet'!$A$16:$K$1015,5,FALSE))</f>
        <v xml:space="preserve"> </v>
      </c>
    </row>
    <row r="769" spans="1:14">
      <c r="A769" s="153" t="str">
        <f>IF('C10 Entry Sheet'!$BS784="N"," ","R")</f>
        <v xml:space="preserve"> </v>
      </c>
      <c r="B769" s="153" t="str">
        <f>IF('C10 Entry Sheet'!$BS784="N"," ","00000000")</f>
        <v xml:space="preserve"> </v>
      </c>
      <c r="C769" s="154" t="str">
        <f ca="1">IF('C10 Entry Sheet'!$BS784="N"," ",CELL("contents",'C10 Entry Sheet'!$AH$10))</f>
        <v xml:space="preserve"> </v>
      </c>
      <c r="D769" s="153" t="str">
        <f ca="1">IF('C10 Entry Sheet'!$BS784="N"," ","000"&amp;IF(LEN('C10 Entry Sheet'!$C$5)&lt;=6,"000",REPT("0",3-(LEN('C10 Entry Sheet'!$C$5)-6))&amp;LEFT(CELL("contents",'C10 Entry Sheet'!$C$5),LEN('C10 Entry Sheet'!$C$5)-6)))</f>
        <v xml:space="preserve"> </v>
      </c>
      <c r="E769" s="155" t="str">
        <f ca="1">IF('C10 Entry Sheet'!$BS784="N"," ",IF(LEN('C10 Entry Sheet'!$C$5)&lt;=6,CELL("contents",'C10 Entry Sheet'!$C$5),RIGHT(CELL("contents",'C10 Entry Sheet'!$C$5),6)))</f>
        <v xml:space="preserve"> </v>
      </c>
      <c r="F769" s="153" t="str">
        <f>IF('C10 Entry Sheet'!$BS784="N"," ","0")</f>
        <v xml:space="preserve"> </v>
      </c>
      <c r="G769" s="156" t="str">
        <f ca="1">IF('C10 Entry Sheet'!$BS784="N"," ",CELL("contents",'C10 Entry Sheet'!$A784))</f>
        <v xml:space="preserve"> </v>
      </c>
      <c r="H769" s="157" t="str">
        <f ca="1">IF(($G769=" ")," ",VLOOKUP($G769,'C10 Entry Sheet'!$A$16:$K$1015,2,FALSE))</f>
        <v xml:space="preserve"> </v>
      </c>
      <c r="I769" s="157" t="str">
        <f ca="1">IF(($G769=" ")," ",VLOOKUP($G769,'C10 Entry Sheet'!$A$16:$K$1015,3,FALSE))</f>
        <v xml:space="preserve"> </v>
      </c>
      <c r="J769" s="153" t="str">
        <f ca="1">IF('C10 Entry Sheet'!$BS784="N"," ",CELL("contents",'C10 Entry Sheet'!$A784))</f>
        <v xml:space="preserve"> </v>
      </c>
      <c r="K769" s="158" t="str">
        <f ca="1">IF(($G769=" ")," ",VLOOKUP($G769,'C10 Entry Sheet'!$A$16:$K$1015,8,FALSE))</f>
        <v xml:space="preserve"> </v>
      </c>
      <c r="L769" s="110" t="str">
        <f ca="1">IF(($G769=" ")," ",(VLOOKUP($G769,'C10 Entry Sheet'!$A$16:$K$1015,11,FALSE)*100))</f>
        <v xml:space="preserve"> </v>
      </c>
      <c r="M769" s="159" t="str">
        <f ca="1">IF(($G769=" ")," ",VLOOKUP($G769,'C10 Entry Sheet'!$A$16:$K$1015,6,FALSE))</f>
        <v xml:space="preserve"> </v>
      </c>
      <c r="N769" s="159" t="str">
        <f ca="1">IF(($G769=" ")," ",VLOOKUP($G769,'C10 Entry Sheet'!$A$16:$K$1015,5,FALSE))</f>
        <v xml:space="preserve"> </v>
      </c>
    </row>
    <row r="770" spans="1:14">
      <c r="A770" s="153" t="str">
        <f>IF('C10 Entry Sheet'!$BS785="N"," ","R")</f>
        <v xml:space="preserve"> </v>
      </c>
      <c r="B770" s="153" t="str">
        <f>IF('C10 Entry Sheet'!$BS785="N"," ","00000000")</f>
        <v xml:space="preserve"> </v>
      </c>
      <c r="C770" s="154" t="str">
        <f ca="1">IF('C10 Entry Sheet'!$BS785="N"," ",CELL("contents",'C10 Entry Sheet'!$AH$10))</f>
        <v xml:space="preserve"> </v>
      </c>
      <c r="D770" s="153" t="str">
        <f ca="1">IF('C10 Entry Sheet'!$BS785="N"," ","000"&amp;IF(LEN('C10 Entry Sheet'!$C$5)&lt;=6,"000",REPT("0",3-(LEN('C10 Entry Sheet'!$C$5)-6))&amp;LEFT(CELL("contents",'C10 Entry Sheet'!$C$5),LEN('C10 Entry Sheet'!$C$5)-6)))</f>
        <v xml:space="preserve"> </v>
      </c>
      <c r="E770" s="155" t="str">
        <f ca="1">IF('C10 Entry Sheet'!$BS785="N"," ",IF(LEN('C10 Entry Sheet'!$C$5)&lt;=6,CELL("contents",'C10 Entry Sheet'!$C$5),RIGHT(CELL("contents",'C10 Entry Sheet'!$C$5),6)))</f>
        <v xml:space="preserve"> </v>
      </c>
      <c r="F770" s="153" t="str">
        <f>IF('C10 Entry Sheet'!$BS785="N"," ","0")</f>
        <v xml:space="preserve"> </v>
      </c>
      <c r="G770" s="156" t="str">
        <f ca="1">IF('C10 Entry Sheet'!$BS785="N"," ",CELL("contents",'C10 Entry Sheet'!$A785))</f>
        <v xml:space="preserve"> </v>
      </c>
      <c r="H770" s="157" t="str">
        <f ca="1">IF(($G770=" ")," ",VLOOKUP($G770,'C10 Entry Sheet'!$A$16:$K$1015,2,FALSE))</f>
        <v xml:space="preserve"> </v>
      </c>
      <c r="I770" s="157" t="str">
        <f ca="1">IF(($G770=" ")," ",VLOOKUP($G770,'C10 Entry Sheet'!$A$16:$K$1015,3,FALSE))</f>
        <v xml:space="preserve"> </v>
      </c>
      <c r="J770" s="153" t="str">
        <f ca="1">IF('C10 Entry Sheet'!$BS785="N"," ",CELL("contents",'C10 Entry Sheet'!$A785))</f>
        <v xml:space="preserve"> </v>
      </c>
      <c r="K770" s="158" t="str">
        <f ca="1">IF(($G770=" ")," ",VLOOKUP($G770,'C10 Entry Sheet'!$A$16:$K$1015,8,FALSE))</f>
        <v xml:space="preserve"> </v>
      </c>
      <c r="L770" s="110" t="str">
        <f ca="1">IF(($G770=" ")," ",(VLOOKUP($G770,'C10 Entry Sheet'!$A$16:$K$1015,11,FALSE)*100))</f>
        <v xml:space="preserve"> </v>
      </c>
      <c r="M770" s="159" t="str">
        <f ca="1">IF(($G770=" ")," ",VLOOKUP($G770,'C10 Entry Sheet'!$A$16:$K$1015,6,FALSE))</f>
        <v xml:space="preserve"> </v>
      </c>
      <c r="N770" s="159" t="str">
        <f ca="1">IF(($G770=" ")," ",VLOOKUP($G770,'C10 Entry Sheet'!$A$16:$K$1015,5,FALSE))</f>
        <v xml:space="preserve"> </v>
      </c>
    </row>
    <row r="771" spans="1:14">
      <c r="A771" s="153" t="str">
        <f>IF('C10 Entry Sheet'!$BS786="N"," ","R")</f>
        <v xml:space="preserve"> </v>
      </c>
      <c r="B771" s="153" t="str">
        <f>IF('C10 Entry Sheet'!$BS786="N"," ","00000000")</f>
        <v xml:space="preserve"> </v>
      </c>
      <c r="C771" s="154" t="str">
        <f ca="1">IF('C10 Entry Sheet'!$BS786="N"," ",CELL("contents",'C10 Entry Sheet'!$AH$10))</f>
        <v xml:space="preserve"> </v>
      </c>
      <c r="D771" s="153" t="str">
        <f ca="1">IF('C10 Entry Sheet'!$BS786="N"," ","000"&amp;IF(LEN('C10 Entry Sheet'!$C$5)&lt;=6,"000",REPT("0",3-(LEN('C10 Entry Sheet'!$C$5)-6))&amp;LEFT(CELL("contents",'C10 Entry Sheet'!$C$5),LEN('C10 Entry Sheet'!$C$5)-6)))</f>
        <v xml:space="preserve"> </v>
      </c>
      <c r="E771" s="155" t="str">
        <f ca="1">IF('C10 Entry Sheet'!$BS786="N"," ",IF(LEN('C10 Entry Sheet'!$C$5)&lt;=6,CELL("contents",'C10 Entry Sheet'!$C$5),RIGHT(CELL("contents",'C10 Entry Sheet'!$C$5),6)))</f>
        <v xml:space="preserve"> </v>
      </c>
      <c r="F771" s="153" t="str">
        <f>IF('C10 Entry Sheet'!$BS786="N"," ","0")</f>
        <v xml:space="preserve"> </v>
      </c>
      <c r="G771" s="156" t="str">
        <f ca="1">IF('C10 Entry Sheet'!$BS786="N"," ",CELL("contents",'C10 Entry Sheet'!$A786))</f>
        <v xml:space="preserve"> </v>
      </c>
      <c r="H771" s="157" t="str">
        <f ca="1">IF(($G771=" ")," ",VLOOKUP($G771,'C10 Entry Sheet'!$A$16:$K$1015,2,FALSE))</f>
        <v xml:space="preserve"> </v>
      </c>
      <c r="I771" s="157" t="str">
        <f ca="1">IF(($G771=" ")," ",VLOOKUP($G771,'C10 Entry Sheet'!$A$16:$K$1015,3,FALSE))</f>
        <v xml:space="preserve"> </v>
      </c>
      <c r="J771" s="153" t="str">
        <f ca="1">IF('C10 Entry Sheet'!$BS786="N"," ",CELL("contents",'C10 Entry Sheet'!$A786))</f>
        <v xml:space="preserve"> </v>
      </c>
      <c r="K771" s="158" t="str">
        <f ca="1">IF(($G771=" ")," ",VLOOKUP($G771,'C10 Entry Sheet'!$A$16:$K$1015,8,FALSE))</f>
        <v xml:space="preserve"> </v>
      </c>
      <c r="L771" s="110" t="str">
        <f ca="1">IF(($G771=" ")," ",(VLOOKUP($G771,'C10 Entry Sheet'!$A$16:$K$1015,11,FALSE)*100))</f>
        <v xml:space="preserve"> </v>
      </c>
      <c r="M771" s="159" t="str">
        <f ca="1">IF(($G771=" ")," ",VLOOKUP($G771,'C10 Entry Sheet'!$A$16:$K$1015,6,FALSE))</f>
        <v xml:space="preserve"> </v>
      </c>
      <c r="N771" s="159" t="str">
        <f ca="1">IF(($G771=" ")," ",VLOOKUP($G771,'C10 Entry Sheet'!$A$16:$K$1015,5,FALSE))</f>
        <v xml:space="preserve"> </v>
      </c>
    </row>
    <row r="772" spans="1:14">
      <c r="A772" s="153" t="str">
        <f>IF('C10 Entry Sheet'!$BS787="N"," ","R")</f>
        <v xml:space="preserve"> </v>
      </c>
      <c r="B772" s="153" t="str">
        <f>IF('C10 Entry Sheet'!$BS787="N"," ","00000000")</f>
        <v xml:space="preserve"> </v>
      </c>
      <c r="C772" s="154" t="str">
        <f ca="1">IF('C10 Entry Sheet'!$BS787="N"," ",CELL("contents",'C10 Entry Sheet'!$AH$10))</f>
        <v xml:space="preserve"> </v>
      </c>
      <c r="D772" s="153" t="str">
        <f ca="1">IF('C10 Entry Sheet'!$BS787="N"," ","000"&amp;IF(LEN('C10 Entry Sheet'!$C$5)&lt;=6,"000",REPT("0",3-(LEN('C10 Entry Sheet'!$C$5)-6))&amp;LEFT(CELL("contents",'C10 Entry Sheet'!$C$5),LEN('C10 Entry Sheet'!$C$5)-6)))</f>
        <v xml:space="preserve"> </v>
      </c>
      <c r="E772" s="155" t="str">
        <f ca="1">IF('C10 Entry Sheet'!$BS787="N"," ",IF(LEN('C10 Entry Sheet'!$C$5)&lt;=6,CELL("contents",'C10 Entry Sheet'!$C$5),RIGHT(CELL("contents",'C10 Entry Sheet'!$C$5),6)))</f>
        <v xml:space="preserve"> </v>
      </c>
      <c r="F772" s="153" t="str">
        <f>IF('C10 Entry Sheet'!$BS787="N"," ","0")</f>
        <v xml:space="preserve"> </v>
      </c>
      <c r="G772" s="156" t="str">
        <f ca="1">IF('C10 Entry Sheet'!$BS787="N"," ",CELL("contents",'C10 Entry Sheet'!$A787))</f>
        <v xml:space="preserve"> </v>
      </c>
      <c r="H772" s="157" t="str">
        <f ca="1">IF(($G772=" ")," ",VLOOKUP($G772,'C10 Entry Sheet'!$A$16:$K$1015,2,FALSE))</f>
        <v xml:space="preserve"> </v>
      </c>
      <c r="I772" s="157" t="str">
        <f ca="1">IF(($G772=" ")," ",VLOOKUP($G772,'C10 Entry Sheet'!$A$16:$K$1015,3,FALSE))</f>
        <v xml:space="preserve"> </v>
      </c>
      <c r="J772" s="153" t="str">
        <f ca="1">IF('C10 Entry Sheet'!$BS787="N"," ",CELL("contents",'C10 Entry Sheet'!$A787))</f>
        <v xml:space="preserve"> </v>
      </c>
      <c r="K772" s="158" t="str">
        <f ca="1">IF(($G772=" ")," ",VLOOKUP($G772,'C10 Entry Sheet'!$A$16:$K$1015,8,FALSE))</f>
        <v xml:space="preserve"> </v>
      </c>
      <c r="L772" s="110" t="str">
        <f ca="1">IF(($G772=" ")," ",(VLOOKUP($G772,'C10 Entry Sheet'!$A$16:$K$1015,11,FALSE)*100))</f>
        <v xml:space="preserve"> </v>
      </c>
      <c r="M772" s="159" t="str">
        <f ca="1">IF(($G772=" ")," ",VLOOKUP($G772,'C10 Entry Sheet'!$A$16:$K$1015,6,FALSE))</f>
        <v xml:space="preserve"> </v>
      </c>
      <c r="N772" s="159" t="str">
        <f ca="1">IF(($G772=" ")," ",VLOOKUP($G772,'C10 Entry Sheet'!$A$16:$K$1015,5,FALSE))</f>
        <v xml:space="preserve"> </v>
      </c>
    </row>
    <row r="773" spans="1:14">
      <c r="A773" s="153" t="str">
        <f>IF('C10 Entry Sheet'!$BS788="N"," ","R")</f>
        <v xml:space="preserve"> </v>
      </c>
      <c r="B773" s="153" t="str">
        <f>IF('C10 Entry Sheet'!$BS788="N"," ","00000000")</f>
        <v xml:space="preserve"> </v>
      </c>
      <c r="C773" s="154" t="str">
        <f ca="1">IF('C10 Entry Sheet'!$BS788="N"," ",CELL("contents",'C10 Entry Sheet'!$AH$10))</f>
        <v xml:space="preserve"> </v>
      </c>
      <c r="D773" s="153" t="str">
        <f ca="1">IF('C10 Entry Sheet'!$BS788="N"," ","000"&amp;IF(LEN('C10 Entry Sheet'!$C$5)&lt;=6,"000",REPT("0",3-(LEN('C10 Entry Sheet'!$C$5)-6))&amp;LEFT(CELL("contents",'C10 Entry Sheet'!$C$5),LEN('C10 Entry Sheet'!$C$5)-6)))</f>
        <v xml:space="preserve"> </v>
      </c>
      <c r="E773" s="155" t="str">
        <f ca="1">IF('C10 Entry Sheet'!$BS788="N"," ",IF(LEN('C10 Entry Sheet'!$C$5)&lt;=6,CELL("contents",'C10 Entry Sheet'!$C$5),RIGHT(CELL("contents",'C10 Entry Sheet'!$C$5),6)))</f>
        <v xml:space="preserve"> </v>
      </c>
      <c r="F773" s="153" t="str">
        <f>IF('C10 Entry Sheet'!$BS788="N"," ","0")</f>
        <v xml:space="preserve"> </v>
      </c>
      <c r="G773" s="156" t="str">
        <f ca="1">IF('C10 Entry Sheet'!$BS788="N"," ",CELL("contents",'C10 Entry Sheet'!$A788))</f>
        <v xml:space="preserve"> </v>
      </c>
      <c r="H773" s="157" t="str">
        <f ca="1">IF(($G773=" ")," ",VLOOKUP($G773,'C10 Entry Sheet'!$A$16:$K$1015,2,FALSE))</f>
        <v xml:space="preserve"> </v>
      </c>
      <c r="I773" s="157" t="str">
        <f ca="1">IF(($G773=" ")," ",VLOOKUP($G773,'C10 Entry Sheet'!$A$16:$K$1015,3,FALSE))</f>
        <v xml:space="preserve"> </v>
      </c>
      <c r="J773" s="153" t="str">
        <f ca="1">IF('C10 Entry Sheet'!$BS788="N"," ",CELL("contents",'C10 Entry Sheet'!$A788))</f>
        <v xml:space="preserve"> </v>
      </c>
      <c r="K773" s="158" t="str">
        <f ca="1">IF(($G773=" ")," ",VLOOKUP($G773,'C10 Entry Sheet'!$A$16:$K$1015,8,FALSE))</f>
        <v xml:space="preserve"> </v>
      </c>
      <c r="L773" s="110" t="str">
        <f ca="1">IF(($G773=" ")," ",(VLOOKUP($G773,'C10 Entry Sheet'!$A$16:$K$1015,11,FALSE)*100))</f>
        <v xml:space="preserve"> </v>
      </c>
      <c r="M773" s="159" t="str">
        <f ca="1">IF(($G773=" ")," ",VLOOKUP($G773,'C10 Entry Sheet'!$A$16:$K$1015,6,FALSE))</f>
        <v xml:space="preserve"> </v>
      </c>
      <c r="N773" s="159" t="str">
        <f ca="1">IF(($G773=" ")," ",VLOOKUP($G773,'C10 Entry Sheet'!$A$16:$K$1015,5,FALSE))</f>
        <v xml:space="preserve"> </v>
      </c>
    </row>
    <row r="774" spans="1:14">
      <c r="A774" s="153" t="str">
        <f>IF('C10 Entry Sheet'!$BS789="N"," ","R")</f>
        <v xml:space="preserve"> </v>
      </c>
      <c r="B774" s="153" t="str">
        <f>IF('C10 Entry Sheet'!$BS789="N"," ","00000000")</f>
        <v xml:space="preserve"> </v>
      </c>
      <c r="C774" s="154" t="str">
        <f ca="1">IF('C10 Entry Sheet'!$BS789="N"," ",CELL("contents",'C10 Entry Sheet'!$AH$10))</f>
        <v xml:space="preserve"> </v>
      </c>
      <c r="D774" s="153" t="str">
        <f ca="1">IF('C10 Entry Sheet'!$BS789="N"," ","000"&amp;IF(LEN('C10 Entry Sheet'!$C$5)&lt;=6,"000",REPT("0",3-(LEN('C10 Entry Sheet'!$C$5)-6))&amp;LEFT(CELL("contents",'C10 Entry Sheet'!$C$5),LEN('C10 Entry Sheet'!$C$5)-6)))</f>
        <v xml:space="preserve"> </v>
      </c>
      <c r="E774" s="155" t="str">
        <f ca="1">IF('C10 Entry Sheet'!$BS789="N"," ",IF(LEN('C10 Entry Sheet'!$C$5)&lt;=6,CELL("contents",'C10 Entry Sheet'!$C$5),RIGHT(CELL("contents",'C10 Entry Sheet'!$C$5),6)))</f>
        <v xml:space="preserve"> </v>
      </c>
      <c r="F774" s="153" t="str">
        <f>IF('C10 Entry Sheet'!$BS789="N"," ","0")</f>
        <v xml:space="preserve"> </v>
      </c>
      <c r="G774" s="156" t="str">
        <f ca="1">IF('C10 Entry Sheet'!$BS789="N"," ",CELL("contents",'C10 Entry Sheet'!$A789))</f>
        <v xml:space="preserve"> </v>
      </c>
      <c r="H774" s="157" t="str">
        <f ca="1">IF(($G774=" ")," ",VLOOKUP($G774,'C10 Entry Sheet'!$A$16:$K$1015,2,FALSE))</f>
        <v xml:space="preserve"> </v>
      </c>
      <c r="I774" s="157" t="str">
        <f ca="1">IF(($G774=" ")," ",VLOOKUP($G774,'C10 Entry Sheet'!$A$16:$K$1015,3,FALSE))</f>
        <v xml:space="preserve"> </v>
      </c>
      <c r="J774" s="153" t="str">
        <f ca="1">IF('C10 Entry Sheet'!$BS789="N"," ",CELL("contents",'C10 Entry Sheet'!$A789))</f>
        <v xml:space="preserve"> </v>
      </c>
      <c r="K774" s="158" t="str">
        <f ca="1">IF(($G774=" ")," ",VLOOKUP($G774,'C10 Entry Sheet'!$A$16:$K$1015,8,FALSE))</f>
        <v xml:space="preserve"> </v>
      </c>
      <c r="L774" s="110" t="str">
        <f ca="1">IF(($G774=" ")," ",(VLOOKUP($G774,'C10 Entry Sheet'!$A$16:$K$1015,11,FALSE)*100))</f>
        <v xml:space="preserve"> </v>
      </c>
      <c r="M774" s="159" t="str">
        <f ca="1">IF(($G774=" ")," ",VLOOKUP($G774,'C10 Entry Sheet'!$A$16:$K$1015,6,FALSE))</f>
        <v xml:space="preserve"> </v>
      </c>
      <c r="N774" s="159" t="str">
        <f ca="1">IF(($G774=" ")," ",VLOOKUP($G774,'C10 Entry Sheet'!$A$16:$K$1015,5,FALSE))</f>
        <v xml:space="preserve"> </v>
      </c>
    </row>
    <row r="775" spans="1:14">
      <c r="A775" s="153" t="str">
        <f>IF('C10 Entry Sheet'!$BS790="N"," ","R")</f>
        <v xml:space="preserve"> </v>
      </c>
      <c r="B775" s="153" t="str">
        <f>IF('C10 Entry Sheet'!$BS790="N"," ","00000000")</f>
        <v xml:space="preserve"> </v>
      </c>
      <c r="C775" s="154" t="str">
        <f ca="1">IF('C10 Entry Sheet'!$BS790="N"," ",CELL("contents",'C10 Entry Sheet'!$AH$10))</f>
        <v xml:space="preserve"> </v>
      </c>
      <c r="D775" s="153" t="str">
        <f ca="1">IF('C10 Entry Sheet'!$BS790="N"," ","000"&amp;IF(LEN('C10 Entry Sheet'!$C$5)&lt;=6,"000",REPT("0",3-(LEN('C10 Entry Sheet'!$C$5)-6))&amp;LEFT(CELL("contents",'C10 Entry Sheet'!$C$5),LEN('C10 Entry Sheet'!$C$5)-6)))</f>
        <v xml:space="preserve"> </v>
      </c>
      <c r="E775" s="155" t="str">
        <f ca="1">IF('C10 Entry Sheet'!$BS790="N"," ",IF(LEN('C10 Entry Sheet'!$C$5)&lt;=6,CELL("contents",'C10 Entry Sheet'!$C$5),RIGHT(CELL("contents",'C10 Entry Sheet'!$C$5),6)))</f>
        <v xml:space="preserve"> </v>
      </c>
      <c r="F775" s="153" t="str">
        <f>IF('C10 Entry Sheet'!$BS790="N"," ","0")</f>
        <v xml:space="preserve"> </v>
      </c>
      <c r="G775" s="156" t="str">
        <f ca="1">IF('C10 Entry Sheet'!$BS790="N"," ",CELL("contents",'C10 Entry Sheet'!$A790))</f>
        <v xml:space="preserve"> </v>
      </c>
      <c r="H775" s="157" t="str">
        <f ca="1">IF(($G775=" ")," ",VLOOKUP($G775,'C10 Entry Sheet'!$A$16:$K$1015,2,FALSE))</f>
        <v xml:space="preserve"> </v>
      </c>
      <c r="I775" s="157" t="str">
        <f ca="1">IF(($G775=" ")," ",VLOOKUP($G775,'C10 Entry Sheet'!$A$16:$K$1015,3,FALSE))</f>
        <v xml:space="preserve"> </v>
      </c>
      <c r="J775" s="153" t="str">
        <f ca="1">IF('C10 Entry Sheet'!$BS790="N"," ",CELL("contents",'C10 Entry Sheet'!$A790))</f>
        <v xml:space="preserve"> </v>
      </c>
      <c r="K775" s="158" t="str">
        <f ca="1">IF(($G775=" ")," ",VLOOKUP($G775,'C10 Entry Sheet'!$A$16:$K$1015,8,FALSE))</f>
        <v xml:space="preserve"> </v>
      </c>
      <c r="L775" s="110" t="str">
        <f ca="1">IF(($G775=" ")," ",(VLOOKUP($G775,'C10 Entry Sheet'!$A$16:$K$1015,11,FALSE)*100))</f>
        <v xml:space="preserve"> </v>
      </c>
      <c r="M775" s="159" t="str">
        <f ca="1">IF(($G775=" ")," ",VLOOKUP($G775,'C10 Entry Sheet'!$A$16:$K$1015,6,FALSE))</f>
        <v xml:space="preserve"> </v>
      </c>
      <c r="N775" s="159" t="str">
        <f ca="1">IF(($G775=" ")," ",VLOOKUP($G775,'C10 Entry Sheet'!$A$16:$K$1015,5,FALSE))</f>
        <v xml:space="preserve"> </v>
      </c>
    </row>
    <row r="776" spans="1:14">
      <c r="A776" s="153" t="str">
        <f>IF('C10 Entry Sheet'!$BS791="N"," ","R")</f>
        <v xml:space="preserve"> </v>
      </c>
      <c r="B776" s="153" t="str">
        <f>IF('C10 Entry Sheet'!$BS791="N"," ","00000000")</f>
        <v xml:space="preserve"> </v>
      </c>
      <c r="C776" s="154" t="str">
        <f ca="1">IF('C10 Entry Sheet'!$BS791="N"," ",CELL("contents",'C10 Entry Sheet'!$AH$10))</f>
        <v xml:space="preserve"> </v>
      </c>
      <c r="D776" s="153" t="str">
        <f ca="1">IF('C10 Entry Sheet'!$BS791="N"," ","000"&amp;IF(LEN('C10 Entry Sheet'!$C$5)&lt;=6,"000",REPT("0",3-(LEN('C10 Entry Sheet'!$C$5)-6))&amp;LEFT(CELL("contents",'C10 Entry Sheet'!$C$5),LEN('C10 Entry Sheet'!$C$5)-6)))</f>
        <v xml:space="preserve"> </v>
      </c>
      <c r="E776" s="155" t="str">
        <f ca="1">IF('C10 Entry Sheet'!$BS791="N"," ",IF(LEN('C10 Entry Sheet'!$C$5)&lt;=6,CELL("contents",'C10 Entry Sheet'!$C$5),RIGHT(CELL("contents",'C10 Entry Sheet'!$C$5),6)))</f>
        <v xml:space="preserve"> </v>
      </c>
      <c r="F776" s="153" t="str">
        <f>IF('C10 Entry Sheet'!$BS791="N"," ","0")</f>
        <v xml:space="preserve"> </v>
      </c>
      <c r="G776" s="156" t="str">
        <f ca="1">IF('C10 Entry Sheet'!$BS791="N"," ",CELL("contents",'C10 Entry Sheet'!$A791))</f>
        <v xml:space="preserve"> </v>
      </c>
      <c r="H776" s="157" t="str">
        <f ca="1">IF(($G776=" ")," ",VLOOKUP($G776,'C10 Entry Sheet'!$A$16:$K$1015,2,FALSE))</f>
        <v xml:space="preserve"> </v>
      </c>
      <c r="I776" s="157" t="str">
        <f ca="1">IF(($G776=" ")," ",VLOOKUP($G776,'C10 Entry Sheet'!$A$16:$K$1015,3,FALSE))</f>
        <v xml:space="preserve"> </v>
      </c>
      <c r="J776" s="153" t="str">
        <f ca="1">IF('C10 Entry Sheet'!$BS791="N"," ",CELL("contents",'C10 Entry Sheet'!$A791))</f>
        <v xml:space="preserve"> </v>
      </c>
      <c r="K776" s="158" t="str">
        <f ca="1">IF(($G776=" ")," ",VLOOKUP($G776,'C10 Entry Sheet'!$A$16:$K$1015,8,FALSE))</f>
        <v xml:space="preserve"> </v>
      </c>
      <c r="L776" s="110" t="str">
        <f ca="1">IF(($G776=" ")," ",(VLOOKUP($G776,'C10 Entry Sheet'!$A$16:$K$1015,11,FALSE)*100))</f>
        <v xml:space="preserve"> </v>
      </c>
      <c r="M776" s="159" t="str">
        <f ca="1">IF(($G776=" ")," ",VLOOKUP($G776,'C10 Entry Sheet'!$A$16:$K$1015,6,FALSE))</f>
        <v xml:space="preserve"> </v>
      </c>
      <c r="N776" s="159" t="str">
        <f ca="1">IF(($G776=" ")," ",VLOOKUP($G776,'C10 Entry Sheet'!$A$16:$K$1015,5,FALSE))</f>
        <v xml:space="preserve"> </v>
      </c>
    </row>
    <row r="777" spans="1:14">
      <c r="A777" s="153" t="str">
        <f>IF('C10 Entry Sheet'!$BS792="N"," ","R")</f>
        <v xml:space="preserve"> </v>
      </c>
      <c r="B777" s="153" t="str">
        <f>IF('C10 Entry Sheet'!$BS792="N"," ","00000000")</f>
        <v xml:space="preserve"> </v>
      </c>
      <c r="C777" s="154" t="str">
        <f ca="1">IF('C10 Entry Sheet'!$BS792="N"," ",CELL("contents",'C10 Entry Sheet'!$AH$10))</f>
        <v xml:space="preserve"> </v>
      </c>
      <c r="D777" s="153" t="str">
        <f ca="1">IF('C10 Entry Sheet'!$BS792="N"," ","000"&amp;IF(LEN('C10 Entry Sheet'!$C$5)&lt;=6,"000",REPT("0",3-(LEN('C10 Entry Sheet'!$C$5)-6))&amp;LEFT(CELL("contents",'C10 Entry Sheet'!$C$5),LEN('C10 Entry Sheet'!$C$5)-6)))</f>
        <v xml:space="preserve"> </v>
      </c>
      <c r="E777" s="155" t="str">
        <f ca="1">IF('C10 Entry Sheet'!$BS792="N"," ",IF(LEN('C10 Entry Sheet'!$C$5)&lt;=6,CELL("contents",'C10 Entry Sheet'!$C$5),RIGHT(CELL("contents",'C10 Entry Sheet'!$C$5),6)))</f>
        <v xml:space="preserve"> </v>
      </c>
      <c r="F777" s="153" t="str">
        <f>IF('C10 Entry Sheet'!$BS792="N"," ","0")</f>
        <v xml:space="preserve"> </v>
      </c>
      <c r="G777" s="156" t="str">
        <f ca="1">IF('C10 Entry Sheet'!$BS792="N"," ",CELL("contents",'C10 Entry Sheet'!$A792))</f>
        <v xml:space="preserve"> </v>
      </c>
      <c r="H777" s="157" t="str">
        <f ca="1">IF(($G777=" ")," ",VLOOKUP($G777,'C10 Entry Sheet'!$A$16:$K$1015,2,FALSE))</f>
        <v xml:space="preserve"> </v>
      </c>
      <c r="I777" s="157" t="str">
        <f ca="1">IF(($G777=" ")," ",VLOOKUP($G777,'C10 Entry Sheet'!$A$16:$K$1015,3,FALSE))</f>
        <v xml:space="preserve"> </v>
      </c>
      <c r="J777" s="153" t="str">
        <f ca="1">IF('C10 Entry Sheet'!$BS792="N"," ",CELL("contents",'C10 Entry Sheet'!$A792))</f>
        <v xml:space="preserve"> </v>
      </c>
      <c r="K777" s="158" t="str">
        <f ca="1">IF(($G777=" ")," ",VLOOKUP($G777,'C10 Entry Sheet'!$A$16:$K$1015,8,FALSE))</f>
        <v xml:space="preserve"> </v>
      </c>
      <c r="L777" s="110" t="str">
        <f ca="1">IF(($G777=" ")," ",(VLOOKUP($G777,'C10 Entry Sheet'!$A$16:$K$1015,11,FALSE)*100))</f>
        <v xml:space="preserve"> </v>
      </c>
      <c r="M777" s="159" t="str">
        <f ca="1">IF(($G777=" ")," ",VLOOKUP($G777,'C10 Entry Sheet'!$A$16:$K$1015,6,FALSE))</f>
        <v xml:space="preserve"> </v>
      </c>
      <c r="N777" s="159" t="str">
        <f ca="1">IF(($G777=" ")," ",VLOOKUP($G777,'C10 Entry Sheet'!$A$16:$K$1015,5,FALSE))</f>
        <v xml:space="preserve"> </v>
      </c>
    </row>
    <row r="778" spans="1:14">
      <c r="A778" s="153" t="str">
        <f>IF('C10 Entry Sheet'!$BS793="N"," ","R")</f>
        <v xml:space="preserve"> </v>
      </c>
      <c r="B778" s="153" t="str">
        <f>IF('C10 Entry Sheet'!$BS793="N"," ","00000000")</f>
        <v xml:space="preserve"> </v>
      </c>
      <c r="C778" s="154" t="str">
        <f ca="1">IF('C10 Entry Sheet'!$BS793="N"," ",CELL("contents",'C10 Entry Sheet'!$AH$10))</f>
        <v xml:space="preserve"> </v>
      </c>
      <c r="D778" s="153" t="str">
        <f ca="1">IF('C10 Entry Sheet'!$BS793="N"," ","000"&amp;IF(LEN('C10 Entry Sheet'!$C$5)&lt;=6,"000",REPT("0",3-(LEN('C10 Entry Sheet'!$C$5)-6))&amp;LEFT(CELL("contents",'C10 Entry Sheet'!$C$5),LEN('C10 Entry Sheet'!$C$5)-6)))</f>
        <v xml:space="preserve"> </v>
      </c>
      <c r="E778" s="155" t="str">
        <f ca="1">IF('C10 Entry Sheet'!$BS793="N"," ",IF(LEN('C10 Entry Sheet'!$C$5)&lt;=6,CELL("contents",'C10 Entry Sheet'!$C$5),RIGHT(CELL("contents",'C10 Entry Sheet'!$C$5),6)))</f>
        <v xml:space="preserve"> </v>
      </c>
      <c r="F778" s="153" t="str">
        <f>IF('C10 Entry Sheet'!$BS793="N"," ","0")</f>
        <v xml:space="preserve"> </v>
      </c>
      <c r="G778" s="156" t="str">
        <f ca="1">IF('C10 Entry Sheet'!$BS793="N"," ",CELL("contents",'C10 Entry Sheet'!$A793))</f>
        <v xml:space="preserve"> </v>
      </c>
      <c r="H778" s="157" t="str">
        <f ca="1">IF(($G778=" ")," ",VLOOKUP($G778,'C10 Entry Sheet'!$A$16:$K$1015,2,FALSE))</f>
        <v xml:space="preserve"> </v>
      </c>
      <c r="I778" s="157" t="str">
        <f ca="1">IF(($G778=" ")," ",VLOOKUP($G778,'C10 Entry Sheet'!$A$16:$K$1015,3,FALSE))</f>
        <v xml:space="preserve"> </v>
      </c>
      <c r="J778" s="153" t="str">
        <f ca="1">IF('C10 Entry Sheet'!$BS793="N"," ",CELL("contents",'C10 Entry Sheet'!$A793))</f>
        <v xml:space="preserve"> </v>
      </c>
      <c r="K778" s="158" t="str">
        <f ca="1">IF(($G778=" ")," ",VLOOKUP($G778,'C10 Entry Sheet'!$A$16:$K$1015,8,FALSE))</f>
        <v xml:space="preserve"> </v>
      </c>
      <c r="L778" s="110" t="str">
        <f ca="1">IF(($G778=" ")," ",(VLOOKUP($G778,'C10 Entry Sheet'!$A$16:$K$1015,11,FALSE)*100))</f>
        <v xml:space="preserve"> </v>
      </c>
      <c r="M778" s="159" t="str">
        <f ca="1">IF(($G778=" ")," ",VLOOKUP($G778,'C10 Entry Sheet'!$A$16:$K$1015,6,FALSE))</f>
        <v xml:space="preserve"> </v>
      </c>
      <c r="N778" s="159" t="str">
        <f ca="1">IF(($G778=" ")," ",VLOOKUP($G778,'C10 Entry Sheet'!$A$16:$K$1015,5,FALSE))</f>
        <v xml:space="preserve"> </v>
      </c>
    </row>
    <row r="779" spans="1:14">
      <c r="A779" s="153" t="str">
        <f>IF('C10 Entry Sheet'!$BS794="N"," ","R")</f>
        <v xml:space="preserve"> </v>
      </c>
      <c r="B779" s="153" t="str">
        <f>IF('C10 Entry Sheet'!$BS794="N"," ","00000000")</f>
        <v xml:space="preserve"> </v>
      </c>
      <c r="C779" s="154" t="str">
        <f ca="1">IF('C10 Entry Sheet'!$BS794="N"," ",CELL("contents",'C10 Entry Sheet'!$AH$10))</f>
        <v xml:space="preserve"> </v>
      </c>
      <c r="D779" s="153" t="str">
        <f ca="1">IF('C10 Entry Sheet'!$BS794="N"," ","000"&amp;IF(LEN('C10 Entry Sheet'!$C$5)&lt;=6,"000",REPT("0",3-(LEN('C10 Entry Sheet'!$C$5)-6))&amp;LEFT(CELL("contents",'C10 Entry Sheet'!$C$5),LEN('C10 Entry Sheet'!$C$5)-6)))</f>
        <v xml:space="preserve"> </v>
      </c>
      <c r="E779" s="155" t="str">
        <f ca="1">IF('C10 Entry Sheet'!$BS794="N"," ",IF(LEN('C10 Entry Sheet'!$C$5)&lt;=6,CELL("contents",'C10 Entry Sheet'!$C$5),RIGHT(CELL("contents",'C10 Entry Sheet'!$C$5),6)))</f>
        <v xml:space="preserve"> </v>
      </c>
      <c r="F779" s="153" t="str">
        <f>IF('C10 Entry Sheet'!$BS794="N"," ","0")</f>
        <v xml:space="preserve"> </v>
      </c>
      <c r="G779" s="156" t="str">
        <f ca="1">IF('C10 Entry Sheet'!$BS794="N"," ",CELL("contents",'C10 Entry Sheet'!$A794))</f>
        <v xml:space="preserve"> </v>
      </c>
      <c r="H779" s="157" t="str">
        <f ca="1">IF(($G779=" ")," ",VLOOKUP($G779,'C10 Entry Sheet'!$A$16:$K$1015,2,FALSE))</f>
        <v xml:space="preserve"> </v>
      </c>
      <c r="I779" s="157" t="str">
        <f ca="1">IF(($G779=" ")," ",VLOOKUP($G779,'C10 Entry Sheet'!$A$16:$K$1015,3,FALSE))</f>
        <v xml:space="preserve"> </v>
      </c>
      <c r="J779" s="153" t="str">
        <f ca="1">IF('C10 Entry Sheet'!$BS794="N"," ",CELL("contents",'C10 Entry Sheet'!$A794))</f>
        <v xml:space="preserve"> </v>
      </c>
      <c r="K779" s="158" t="str">
        <f ca="1">IF(($G779=" ")," ",VLOOKUP($G779,'C10 Entry Sheet'!$A$16:$K$1015,8,FALSE))</f>
        <v xml:space="preserve"> </v>
      </c>
      <c r="L779" s="110" t="str">
        <f ca="1">IF(($G779=" ")," ",(VLOOKUP($G779,'C10 Entry Sheet'!$A$16:$K$1015,11,FALSE)*100))</f>
        <v xml:space="preserve"> </v>
      </c>
      <c r="M779" s="159" t="str">
        <f ca="1">IF(($G779=" ")," ",VLOOKUP($G779,'C10 Entry Sheet'!$A$16:$K$1015,6,FALSE))</f>
        <v xml:space="preserve"> </v>
      </c>
      <c r="N779" s="159" t="str">
        <f ca="1">IF(($G779=" ")," ",VLOOKUP($G779,'C10 Entry Sheet'!$A$16:$K$1015,5,FALSE))</f>
        <v xml:space="preserve"> </v>
      </c>
    </row>
    <row r="780" spans="1:14">
      <c r="A780" s="153" t="str">
        <f>IF('C10 Entry Sheet'!$BS795="N"," ","R")</f>
        <v xml:space="preserve"> </v>
      </c>
      <c r="B780" s="153" t="str">
        <f>IF('C10 Entry Sheet'!$BS795="N"," ","00000000")</f>
        <v xml:space="preserve"> </v>
      </c>
      <c r="C780" s="154" t="str">
        <f ca="1">IF('C10 Entry Sheet'!$BS795="N"," ",CELL("contents",'C10 Entry Sheet'!$AH$10))</f>
        <v xml:space="preserve"> </v>
      </c>
      <c r="D780" s="153" t="str">
        <f ca="1">IF('C10 Entry Sheet'!$BS795="N"," ","000"&amp;IF(LEN('C10 Entry Sheet'!$C$5)&lt;=6,"000",REPT("0",3-(LEN('C10 Entry Sheet'!$C$5)-6))&amp;LEFT(CELL("contents",'C10 Entry Sheet'!$C$5),LEN('C10 Entry Sheet'!$C$5)-6)))</f>
        <v xml:space="preserve"> </v>
      </c>
      <c r="E780" s="155" t="str">
        <f ca="1">IF('C10 Entry Sheet'!$BS795="N"," ",IF(LEN('C10 Entry Sheet'!$C$5)&lt;=6,CELL("contents",'C10 Entry Sheet'!$C$5),RIGHT(CELL("contents",'C10 Entry Sheet'!$C$5),6)))</f>
        <v xml:space="preserve"> </v>
      </c>
      <c r="F780" s="153" t="str">
        <f>IF('C10 Entry Sheet'!$BS795="N"," ","0")</f>
        <v xml:space="preserve"> </v>
      </c>
      <c r="G780" s="156" t="str">
        <f ca="1">IF('C10 Entry Sheet'!$BS795="N"," ",CELL("contents",'C10 Entry Sheet'!$A795))</f>
        <v xml:space="preserve"> </v>
      </c>
      <c r="H780" s="157" t="str">
        <f ca="1">IF(($G780=" ")," ",VLOOKUP($G780,'C10 Entry Sheet'!$A$16:$K$1015,2,FALSE))</f>
        <v xml:space="preserve"> </v>
      </c>
      <c r="I780" s="157" t="str">
        <f ca="1">IF(($G780=" ")," ",VLOOKUP($G780,'C10 Entry Sheet'!$A$16:$K$1015,3,FALSE))</f>
        <v xml:space="preserve"> </v>
      </c>
      <c r="J780" s="153" t="str">
        <f ca="1">IF('C10 Entry Sheet'!$BS795="N"," ",CELL("contents",'C10 Entry Sheet'!$A795))</f>
        <v xml:space="preserve"> </v>
      </c>
      <c r="K780" s="158" t="str">
        <f ca="1">IF(($G780=" ")," ",VLOOKUP($G780,'C10 Entry Sheet'!$A$16:$K$1015,8,FALSE))</f>
        <v xml:space="preserve"> </v>
      </c>
      <c r="L780" s="110" t="str">
        <f ca="1">IF(($G780=" ")," ",(VLOOKUP($G780,'C10 Entry Sheet'!$A$16:$K$1015,11,FALSE)*100))</f>
        <v xml:space="preserve"> </v>
      </c>
      <c r="M780" s="159" t="str">
        <f ca="1">IF(($G780=" ")," ",VLOOKUP($G780,'C10 Entry Sheet'!$A$16:$K$1015,6,FALSE))</f>
        <v xml:space="preserve"> </v>
      </c>
      <c r="N780" s="159" t="str">
        <f ca="1">IF(($G780=" ")," ",VLOOKUP($G780,'C10 Entry Sheet'!$A$16:$K$1015,5,FALSE))</f>
        <v xml:space="preserve"> </v>
      </c>
    </row>
    <row r="781" spans="1:14">
      <c r="A781" s="153" t="str">
        <f>IF('C10 Entry Sheet'!$BS796="N"," ","R")</f>
        <v xml:space="preserve"> </v>
      </c>
      <c r="B781" s="153" t="str">
        <f>IF('C10 Entry Sheet'!$BS796="N"," ","00000000")</f>
        <v xml:space="preserve"> </v>
      </c>
      <c r="C781" s="154" t="str">
        <f ca="1">IF('C10 Entry Sheet'!$BS796="N"," ",CELL("contents",'C10 Entry Sheet'!$AH$10))</f>
        <v xml:space="preserve"> </v>
      </c>
      <c r="D781" s="153" t="str">
        <f ca="1">IF('C10 Entry Sheet'!$BS796="N"," ","000"&amp;IF(LEN('C10 Entry Sheet'!$C$5)&lt;=6,"000",REPT("0",3-(LEN('C10 Entry Sheet'!$C$5)-6))&amp;LEFT(CELL("contents",'C10 Entry Sheet'!$C$5),LEN('C10 Entry Sheet'!$C$5)-6)))</f>
        <v xml:space="preserve"> </v>
      </c>
      <c r="E781" s="155" t="str">
        <f ca="1">IF('C10 Entry Sheet'!$BS796="N"," ",IF(LEN('C10 Entry Sheet'!$C$5)&lt;=6,CELL("contents",'C10 Entry Sheet'!$C$5),RIGHT(CELL("contents",'C10 Entry Sheet'!$C$5),6)))</f>
        <v xml:space="preserve"> </v>
      </c>
      <c r="F781" s="153" t="str">
        <f>IF('C10 Entry Sheet'!$BS796="N"," ","0")</f>
        <v xml:space="preserve"> </v>
      </c>
      <c r="G781" s="156" t="str">
        <f ca="1">IF('C10 Entry Sheet'!$BS796="N"," ",CELL("contents",'C10 Entry Sheet'!$A796))</f>
        <v xml:space="preserve"> </v>
      </c>
      <c r="H781" s="157" t="str">
        <f ca="1">IF(($G781=" ")," ",VLOOKUP($G781,'C10 Entry Sheet'!$A$16:$K$1015,2,FALSE))</f>
        <v xml:space="preserve"> </v>
      </c>
      <c r="I781" s="157" t="str">
        <f ca="1">IF(($G781=" ")," ",VLOOKUP($G781,'C10 Entry Sheet'!$A$16:$K$1015,3,FALSE))</f>
        <v xml:space="preserve"> </v>
      </c>
      <c r="J781" s="153" t="str">
        <f ca="1">IF('C10 Entry Sheet'!$BS796="N"," ",CELL("contents",'C10 Entry Sheet'!$A796))</f>
        <v xml:space="preserve"> </v>
      </c>
      <c r="K781" s="158" t="str">
        <f ca="1">IF(($G781=" ")," ",VLOOKUP($G781,'C10 Entry Sheet'!$A$16:$K$1015,8,FALSE))</f>
        <v xml:space="preserve"> </v>
      </c>
      <c r="L781" s="110" t="str">
        <f ca="1">IF(($G781=" ")," ",(VLOOKUP($G781,'C10 Entry Sheet'!$A$16:$K$1015,11,FALSE)*100))</f>
        <v xml:space="preserve"> </v>
      </c>
      <c r="M781" s="159" t="str">
        <f ca="1">IF(($G781=" ")," ",VLOOKUP($G781,'C10 Entry Sheet'!$A$16:$K$1015,6,FALSE))</f>
        <v xml:space="preserve"> </v>
      </c>
      <c r="N781" s="159" t="str">
        <f ca="1">IF(($G781=" ")," ",VLOOKUP($G781,'C10 Entry Sheet'!$A$16:$K$1015,5,FALSE))</f>
        <v xml:space="preserve"> </v>
      </c>
    </row>
    <row r="782" spans="1:14">
      <c r="A782" s="153" t="str">
        <f>IF('C10 Entry Sheet'!$BS797="N"," ","R")</f>
        <v xml:space="preserve"> </v>
      </c>
      <c r="B782" s="153" t="str">
        <f>IF('C10 Entry Sheet'!$BS797="N"," ","00000000")</f>
        <v xml:space="preserve"> </v>
      </c>
      <c r="C782" s="154" t="str">
        <f ca="1">IF('C10 Entry Sheet'!$BS797="N"," ",CELL("contents",'C10 Entry Sheet'!$AH$10))</f>
        <v xml:space="preserve"> </v>
      </c>
      <c r="D782" s="153" t="str">
        <f ca="1">IF('C10 Entry Sheet'!$BS797="N"," ","000"&amp;IF(LEN('C10 Entry Sheet'!$C$5)&lt;=6,"000",REPT("0",3-(LEN('C10 Entry Sheet'!$C$5)-6))&amp;LEFT(CELL("contents",'C10 Entry Sheet'!$C$5),LEN('C10 Entry Sheet'!$C$5)-6)))</f>
        <v xml:space="preserve"> </v>
      </c>
      <c r="E782" s="155" t="str">
        <f ca="1">IF('C10 Entry Sheet'!$BS797="N"," ",IF(LEN('C10 Entry Sheet'!$C$5)&lt;=6,CELL("contents",'C10 Entry Sheet'!$C$5),RIGHT(CELL("contents",'C10 Entry Sheet'!$C$5),6)))</f>
        <v xml:space="preserve"> </v>
      </c>
      <c r="F782" s="153" t="str">
        <f>IF('C10 Entry Sheet'!$BS797="N"," ","0")</f>
        <v xml:space="preserve"> </v>
      </c>
      <c r="G782" s="156" t="str">
        <f ca="1">IF('C10 Entry Sheet'!$BS797="N"," ",CELL("contents",'C10 Entry Sheet'!$A797))</f>
        <v xml:space="preserve"> </v>
      </c>
      <c r="H782" s="157" t="str">
        <f ca="1">IF(($G782=" ")," ",VLOOKUP($G782,'C10 Entry Sheet'!$A$16:$K$1015,2,FALSE))</f>
        <v xml:space="preserve"> </v>
      </c>
      <c r="I782" s="157" t="str">
        <f ca="1">IF(($G782=" ")," ",VLOOKUP($G782,'C10 Entry Sheet'!$A$16:$K$1015,3,FALSE))</f>
        <v xml:space="preserve"> </v>
      </c>
      <c r="J782" s="153" t="str">
        <f ca="1">IF('C10 Entry Sheet'!$BS797="N"," ",CELL("contents",'C10 Entry Sheet'!$A797))</f>
        <v xml:space="preserve"> </v>
      </c>
      <c r="K782" s="158" t="str">
        <f ca="1">IF(($G782=" ")," ",VLOOKUP($G782,'C10 Entry Sheet'!$A$16:$K$1015,8,FALSE))</f>
        <v xml:space="preserve"> </v>
      </c>
      <c r="L782" s="110" t="str">
        <f ca="1">IF(($G782=" ")," ",(VLOOKUP($G782,'C10 Entry Sheet'!$A$16:$K$1015,11,FALSE)*100))</f>
        <v xml:space="preserve"> </v>
      </c>
      <c r="M782" s="159" t="str">
        <f ca="1">IF(($G782=" ")," ",VLOOKUP($G782,'C10 Entry Sheet'!$A$16:$K$1015,6,FALSE))</f>
        <v xml:space="preserve"> </v>
      </c>
      <c r="N782" s="159" t="str">
        <f ca="1">IF(($G782=" ")," ",VLOOKUP($G782,'C10 Entry Sheet'!$A$16:$K$1015,5,FALSE))</f>
        <v xml:space="preserve"> </v>
      </c>
    </row>
    <row r="783" spans="1:14">
      <c r="A783" s="153" t="str">
        <f>IF('C10 Entry Sheet'!$BS798="N"," ","R")</f>
        <v xml:space="preserve"> </v>
      </c>
      <c r="B783" s="153" t="str">
        <f>IF('C10 Entry Sheet'!$BS798="N"," ","00000000")</f>
        <v xml:space="preserve"> </v>
      </c>
      <c r="C783" s="154" t="str">
        <f ca="1">IF('C10 Entry Sheet'!$BS798="N"," ",CELL("contents",'C10 Entry Sheet'!$AH$10))</f>
        <v xml:space="preserve"> </v>
      </c>
      <c r="D783" s="153" t="str">
        <f ca="1">IF('C10 Entry Sheet'!$BS798="N"," ","000"&amp;IF(LEN('C10 Entry Sheet'!$C$5)&lt;=6,"000",REPT("0",3-(LEN('C10 Entry Sheet'!$C$5)-6))&amp;LEFT(CELL("contents",'C10 Entry Sheet'!$C$5),LEN('C10 Entry Sheet'!$C$5)-6)))</f>
        <v xml:space="preserve"> </v>
      </c>
      <c r="E783" s="155" t="str">
        <f ca="1">IF('C10 Entry Sheet'!$BS798="N"," ",IF(LEN('C10 Entry Sheet'!$C$5)&lt;=6,CELL("contents",'C10 Entry Sheet'!$C$5),RIGHT(CELL("contents",'C10 Entry Sheet'!$C$5),6)))</f>
        <v xml:space="preserve"> </v>
      </c>
      <c r="F783" s="153" t="str">
        <f>IF('C10 Entry Sheet'!$BS798="N"," ","0")</f>
        <v xml:space="preserve"> </v>
      </c>
      <c r="G783" s="156" t="str">
        <f ca="1">IF('C10 Entry Sheet'!$BS798="N"," ",CELL("contents",'C10 Entry Sheet'!$A798))</f>
        <v xml:space="preserve"> </v>
      </c>
      <c r="H783" s="157" t="str">
        <f ca="1">IF(($G783=" ")," ",VLOOKUP($G783,'C10 Entry Sheet'!$A$16:$K$1015,2,FALSE))</f>
        <v xml:space="preserve"> </v>
      </c>
      <c r="I783" s="157" t="str">
        <f ca="1">IF(($G783=" ")," ",VLOOKUP($G783,'C10 Entry Sheet'!$A$16:$K$1015,3,FALSE))</f>
        <v xml:space="preserve"> </v>
      </c>
      <c r="J783" s="153" t="str">
        <f ca="1">IF('C10 Entry Sheet'!$BS798="N"," ",CELL("contents",'C10 Entry Sheet'!$A798))</f>
        <v xml:space="preserve"> </v>
      </c>
      <c r="K783" s="158" t="str">
        <f ca="1">IF(($G783=" ")," ",VLOOKUP($G783,'C10 Entry Sheet'!$A$16:$K$1015,8,FALSE))</f>
        <v xml:space="preserve"> </v>
      </c>
      <c r="L783" s="110" t="str">
        <f ca="1">IF(($G783=" ")," ",(VLOOKUP($G783,'C10 Entry Sheet'!$A$16:$K$1015,11,FALSE)*100))</f>
        <v xml:space="preserve"> </v>
      </c>
      <c r="M783" s="159" t="str">
        <f ca="1">IF(($G783=" ")," ",VLOOKUP($G783,'C10 Entry Sheet'!$A$16:$K$1015,6,FALSE))</f>
        <v xml:space="preserve"> </v>
      </c>
      <c r="N783" s="159" t="str">
        <f ca="1">IF(($G783=" ")," ",VLOOKUP($G783,'C10 Entry Sheet'!$A$16:$K$1015,5,FALSE))</f>
        <v xml:space="preserve"> </v>
      </c>
    </row>
    <row r="784" spans="1:14">
      <c r="A784" s="153" t="str">
        <f>IF('C10 Entry Sheet'!$BS799="N"," ","R")</f>
        <v xml:space="preserve"> </v>
      </c>
      <c r="B784" s="153" t="str">
        <f>IF('C10 Entry Sheet'!$BS799="N"," ","00000000")</f>
        <v xml:space="preserve"> </v>
      </c>
      <c r="C784" s="154" t="str">
        <f ca="1">IF('C10 Entry Sheet'!$BS799="N"," ",CELL("contents",'C10 Entry Sheet'!$AH$10))</f>
        <v xml:space="preserve"> </v>
      </c>
      <c r="D784" s="153" t="str">
        <f ca="1">IF('C10 Entry Sheet'!$BS799="N"," ","000"&amp;IF(LEN('C10 Entry Sheet'!$C$5)&lt;=6,"000",REPT("0",3-(LEN('C10 Entry Sheet'!$C$5)-6))&amp;LEFT(CELL("contents",'C10 Entry Sheet'!$C$5),LEN('C10 Entry Sheet'!$C$5)-6)))</f>
        <v xml:space="preserve"> </v>
      </c>
      <c r="E784" s="155" t="str">
        <f ca="1">IF('C10 Entry Sheet'!$BS799="N"," ",IF(LEN('C10 Entry Sheet'!$C$5)&lt;=6,CELL("contents",'C10 Entry Sheet'!$C$5),RIGHT(CELL("contents",'C10 Entry Sheet'!$C$5),6)))</f>
        <v xml:space="preserve"> </v>
      </c>
      <c r="F784" s="153" t="str">
        <f>IF('C10 Entry Sheet'!$BS799="N"," ","0")</f>
        <v xml:space="preserve"> </v>
      </c>
      <c r="G784" s="156" t="str">
        <f ca="1">IF('C10 Entry Sheet'!$BS799="N"," ",CELL("contents",'C10 Entry Sheet'!$A799))</f>
        <v xml:space="preserve"> </v>
      </c>
      <c r="H784" s="157" t="str">
        <f ca="1">IF(($G784=" ")," ",VLOOKUP($G784,'C10 Entry Sheet'!$A$16:$K$1015,2,FALSE))</f>
        <v xml:space="preserve"> </v>
      </c>
      <c r="I784" s="157" t="str">
        <f ca="1">IF(($G784=" ")," ",VLOOKUP($G784,'C10 Entry Sheet'!$A$16:$K$1015,3,FALSE))</f>
        <v xml:space="preserve"> </v>
      </c>
      <c r="J784" s="153" t="str">
        <f ca="1">IF('C10 Entry Sheet'!$BS799="N"," ",CELL("contents",'C10 Entry Sheet'!$A799))</f>
        <v xml:space="preserve"> </v>
      </c>
      <c r="K784" s="158" t="str">
        <f ca="1">IF(($G784=" ")," ",VLOOKUP($G784,'C10 Entry Sheet'!$A$16:$K$1015,8,FALSE))</f>
        <v xml:space="preserve"> </v>
      </c>
      <c r="L784" s="110" t="str">
        <f ca="1">IF(($G784=" ")," ",(VLOOKUP($G784,'C10 Entry Sheet'!$A$16:$K$1015,11,FALSE)*100))</f>
        <v xml:space="preserve"> </v>
      </c>
      <c r="M784" s="159" t="str">
        <f ca="1">IF(($G784=" ")," ",VLOOKUP($G784,'C10 Entry Sheet'!$A$16:$K$1015,6,FALSE))</f>
        <v xml:space="preserve"> </v>
      </c>
      <c r="N784" s="159" t="str">
        <f ca="1">IF(($G784=" ")," ",VLOOKUP($G784,'C10 Entry Sheet'!$A$16:$K$1015,5,FALSE))</f>
        <v xml:space="preserve"> </v>
      </c>
    </row>
    <row r="785" spans="1:14">
      <c r="A785" s="153" t="str">
        <f>IF('C10 Entry Sheet'!$BS800="N"," ","R")</f>
        <v xml:space="preserve"> </v>
      </c>
      <c r="B785" s="153" t="str">
        <f>IF('C10 Entry Sheet'!$BS800="N"," ","00000000")</f>
        <v xml:space="preserve"> </v>
      </c>
      <c r="C785" s="154" t="str">
        <f ca="1">IF('C10 Entry Sheet'!$BS800="N"," ",CELL("contents",'C10 Entry Sheet'!$AH$10))</f>
        <v xml:space="preserve"> </v>
      </c>
      <c r="D785" s="153" t="str">
        <f ca="1">IF('C10 Entry Sheet'!$BS800="N"," ","000"&amp;IF(LEN('C10 Entry Sheet'!$C$5)&lt;=6,"000",REPT("0",3-(LEN('C10 Entry Sheet'!$C$5)-6))&amp;LEFT(CELL("contents",'C10 Entry Sheet'!$C$5),LEN('C10 Entry Sheet'!$C$5)-6)))</f>
        <v xml:space="preserve"> </v>
      </c>
      <c r="E785" s="155" t="str">
        <f ca="1">IF('C10 Entry Sheet'!$BS800="N"," ",IF(LEN('C10 Entry Sheet'!$C$5)&lt;=6,CELL("contents",'C10 Entry Sheet'!$C$5),RIGHT(CELL("contents",'C10 Entry Sheet'!$C$5),6)))</f>
        <v xml:space="preserve"> </v>
      </c>
      <c r="F785" s="153" t="str">
        <f>IF('C10 Entry Sheet'!$BS800="N"," ","0")</f>
        <v xml:space="preserve"> </v>
      </c>
      <c r="G785" s="156" t="str">
        <f ca="1">IF('C10 Entry Sheet'!$BS800="N"," ",CELL("contents",'C10 Entry Sheet'!$A800))</f>
        <v xml:space="preserve"> </v>
      </c>
      <c r="H785" s="157" t="str">
        <f ca="1">IF(($G785=" ")," ",VLOOKUP($G785,'C10 Entry Sheet'!$A$16:$K$1015,2,FALSE))</f>
        <v xml:space="preserve"> </v>
      </c>
      <c r="I785" s="157" t="str">
        <f ca="1">IF(($G785=" ")," ",VLOOKUP($G785,'C10 Entry Sheet'!$A$16:$K$1015,3,FALSE))</f>
        <v xml:space="preserve"> </v>
      </c>
      <c r="J785" s="153" t="str">
        <f ca="1">IF('C10 Entry Sheet'!$BS800="N"," ",CELL("contents",'C10 Entry Sheet'!$A800))</f>
        <v xml:space="preserve"> </v>
      </c>
      <c r="K785" s="158" t="str">
        <f ca="1">IF(($G785=" ")," ",VLOOKUP($G785,'C10 Entry Sheet'!$A$16:$K$1015,8,FALSE))</f>
        <v xml:space="preserve"> </v>
      </c>
      <c r="L785" s="110" t="str">
        <f ca="1">IF(($G785=" ")," ",(VLOOKUP($G785,'C10 Entry Sheet'!$A$16:$K$1015,11,FALSE)*100))</f>
        <v xml:space="preserve"> </v>
      </c>
      <c r="M785" s="159" t="str">
        <f ca="1">IF(($G785=" ")," ",VLOOKUP($G785,'C10 Entry Sheet'!$A$16:$K$1015,6,FALSE))</f>
        <v xml:space="preserve"> </v>
      </c>
      <c r="N785" s="159" t="str">
        <f ca="1">IF(($G785=" ")," ",VLOOKUP($G785,'C10 Entry Sheet'!$A$16:$K$1015,5,FALSE))</f>
        <v xml:space="preserve"> </v>
      </c>
    </row>
    <row r="786" spans="1:14">
      <c r="A786" s="153" t="str">
        <f>IF('C10 Entry Sheet'!$BS801="N"," ","R")</f>
        <v xml:space="preserve"> </v>
      </c>
      <c r="B786" s="153" t="str">
        <f>IF('C10 Entry Sheet'!$BS801="N"," ","00000000")</f>
        <v xml:space="preserve"> </v>
      </c>
      <c r="C786" s="154" t="str">
        <f ca="1">IF('C10 Entry Sheet'!$BS801="N"," ",CELL("contents",'C10 Entry Sheet'!$AH$10))</f>
        <v xml:space="preserve"> </v>
      </c>
      <c r="D786" s="153" t="str">
        <f ca="1">IF('C10 Entry Sheet'!$BS801="N"," ","000"&amp;IF(LEN('C10 Entry Sheet'!$C$5)&lt;=6,"000",REPT("0",3-(LEN('C10 Entry Sheet'!$C$5)-6))&amp;LEFT(CELL("contents",'C10 Entry Sheet'!$C$5),LEN('C10 Entry Sheet'!$C$5)-6)))</f>
        <v xml:space="preserve"> </v>
      </c>
      <c r="E786" s="155" t="str">
        <f ca="1">IF('C10 Entry Sheet'!$BS801="N"," ",IF(LEN('C10 Entry Sheet'!$C$5)&lt;=6,CELL("contents",'C10 Entry Sheet'!$C$5),RIGHT(CELL("contents",'C10 Entry Sheet'!$C$5),6)))</f>
        <v xml:space="preserve"> </v>
      </c>
      <c r="F786" s="153" t="str">
        <f>IF('C10 Entry Sheet'!$BS801="N"," ","0")</f>
        <v xml:space="preserve"> </v>
      </c>
      <c r="G786" s="156" t="str">
        <f ca="1">IF('C10 Entry Sheet'!$BS801="N"," ",CELL("contents",'C10 Entry Sheet'!$A801))</f>
        <v xml:space="preserve"> </v>
      </c>
      <c r="H786" s="157" t="str">
        <f ca="1">IF(($G786=" ")," ",VLOOKUP($G786,'C10 Entry Sheet'!$A$16:$K$1015,2,FALSE))</f>
        <v xml:space="preserve"> </v>
      </c>
      <c r="I786" s="157" t="str">
        <f ca="1">IF(($G786=" ")," ",VLOOKUP($G786,'C10 Entry Sheet'!$A$16:$K$1015,3,FALSE))</f>
        <v xml:space="preserve"> </v>
      </c>
      <c r="J786" s="153" t="str">
        <f ca="1">IF('C10 Entry Sheet'!$BS801="N"," ",CELL("contents",'C10 Entry Sheet'!$A801))</f>
        <v xml:space="preserve"> </v>
      </c>
      <c r="K786" s="158" t="str">
        <f ca="1">IF(($G786=" ")," ",VLOOKUP($G786,'C10 Entry Sheet'!$A$16:$K$1015,8,FALSE))</f>
        <v xml:space="preserve"> </v>
      </c>
      <c r="L786" s="110" t="str">
        <f ca="1">IF(($G786=" ")," ",(VLOOKUP($G786,'C10 Entry Sheet'!$A$16:$K$1015,11,FALSE)*100))</f>
        <v xml:space="preserve"> </v>
      </c>
      <c r="M786" s="159" t="str">
        <f ca="1">IF(($G786=" ")," ",VLOOKUP($G786,'C10 Entry Sheet'!$A$16:$K$1015,6,FALSE))</f>
        <v xml:space="preserve"> </v>
      </c>
      <c r="N786" s="159" t="str">
        <f ca="1">IF(($G786=" ")," ",VLOOKUP($G786,'C10 Entry Sheet'!$A$16:$K$1015,5,FALSE))</f>
        <v xml:space="preserve"> </v>
      </c>
    </row>
    <row r="787" spans="1:14">
      <c r="A787" s="153" t="str">
        <f>IF('C10 Entry Sheet'!$BS802="N"," ","R")</f>
        <v xml:space="preserve"> </v>
      </c>
      <c r="B787" s="153" t="str">
        <f>IF('C10 Entry Sheet'!$BS802="N"," ","00000000")</f>
        <v xml:space="preserve"> </v>
      </c>
      <c r="C787" s="154" t="str">
        <f ca="1">IF('C10 Entry Sheet'!$BS802="N"," ",CELL("contents",'C10 Entry Sheet'!$AH$10))</f>
        <v xml:space="preserve"> </v>
      </c>
      <c r="D787" s="153" t="str">
        <f ca="1">IF('C10 Entry Sheet'!$BS802="N"," ","000"&amp;IF(LEN('C10 Entry Sheet'!$C$5)&lt;=6,"000",REPT("0",3-(LEN('C10 Entry Sheet'!$C$5)-6))&amp;LEFT(CELL("contents",'C10 Entry Sheet'!$C$5),LEN('C10 Entry Sheet'!$C$5)-6)))</f>
        <v xml:space="preserve"> </v>
      </c>
      <c r="E787" s="155" t="str">
        <f ca="1">IF('C10 Entry Sheet'!$BS802="N"," ",IF(LEN('C10 Entry Sheet'!$C$5)&lt;=6,CELL("contents",'C10 Entry Sheet'!$C$5),RIGHT(CELL("contents",'C10 Entry Sheet'!$C$5),6)))</f>
        <v xml:space="preserve"> </v>
      </c>
      <c r="F787" s="153" t="str">
        <f>IF('C10 Entry Sheet'!$BS802="N"," ","0")</f>
        <v xml:space="preserve"> </v>
      </c>
      <c r="G787" s="156" t="str">
        <f ca="1">IF('C10 Entry Sheet'!$BS802="N"," ",CELL("contents",'C10 Entry Sheet'!$A802))</f>
        <v xml:space="preserve"> </v>
      </c>
      <c r="H787" s="157" t="str">
        <f ca="1">IF(($G787=" ")," ",VLOOKUP($G787,'C10 Entry Sheet'!$A$16:$K$1015,2,FALSE))</f>
        <v xml:space="preserve"> </v>
      </c>
      <c r="I787" s="157" t="str">
        <f ca="1">IF(($G787=" ")," ",VLOOKUP($G787,'C10 Entry Sheet'!$A$16:$K$1015,3,FALSE))</f>
        <v xml:space="preserve"> </v>
      </c>
      <c r="J787" s="153" t="str">
        <f ca="1">IF('C10 Entry Sheet'!$BS802="N"," ",CELL("contents",'C10 Entry Sheet'!$A802))</f>
        <v xml:space="preserve"> </v>
      </c>
      <c r="K787" s="158" t="str">
        <f ca="1">IF(($G787=" ")," ",VLOOKUP($G787,'C10 Entry Sheet'!$A$16:$K$1015,8,FALSE))</f>
        <v xml:space="preserve"> </v>
      </c>
      <c r="L787" s="110" t="str">
        <f ca="1">IF(($G787=" ")," ",(VLOOKUP($G787,'C10 Entry Sheet'!$A$16:$K$1015,11,FALSE)*100))</f>
        <v xml:space="preserve"> </v>
      </c>
      <c r="M787" s="159" t="str">
        <f ca="1">IF(($G787=" ")," ",VLOOKUP($G787,'C10 Entry Sheet'!$A$16:$K$1015,6,FALSE))</f>
        <v xml:space="preserve"> </v>
      </c>
      <c r="N787" s="159" t="str">
        <f ca="1">IF(($G787=" ")," ",VLOOKUP($G787,'C10 Entry Sheet'!$A$16:$K$1015,5,FALSE))</f>
        <v xml:space="preserve"> </v>
      </c>
    </row>
    <row r="788" spans="1:14">
      <c r="A788" s="153" t="str">
        <f>IF('C10 Entry Sheet'!$BS803="N"," ","R")</f>
        <v xml:space="preserve"> </v>
      </c>
      <c r="B788" s="153" t="str">
        <f>IF('C10 Entry Sheet'!$BS803="N"," ","00000000")</f>
        <v xml:space="preserve"> </v>
      </c>
      <c r="C788" s="154" t="str">
        <f ca="1">IF('C10 Entry Sheet'!$BS803="N"," ",CELL("contents",'C10 Entry Sheet'!$AH$10))</f>
        <v xml:space="preserve"> </v>
      </c>
      <c r="D788" s="153" t="str">
        <f ca="1">IF('C10 Entry Sheet'!$BS803="N"," ","000"&amp;IF(LEN('C10 Entry Sheet'!$C$5)&lt;=6,"000",REPT("0",3-(LEN('C10 Entry Sheet'!$C$5)-6))&amp;LEFT(CELL("contents",'C10 Entry Sheet'!$C$5),LEN('C10 Entry Sheet'!$C$5)-6)))</f>
        <v xml:space="preserve"> </v>
      </c>
      <c r="E788" s="155" t="str">
        <f ca="1">IF('C10 Entry Sheet'!$BS803="N"," ",IF(LEN('C10 Entry Sheet'!$C$5)&lt;=6,CELL("contents",'C10 Entry Sheet'!$C$5),RIGHT(CELL("contents",'C10 Entry Sheet'!$C$5),6)))</f>
        <v xml:space="preserve"> </v>
      </c>
      <c r="F788" s="153" t="str">
        <f>IF('C10 Entry Sheet'!$BS803="N"," ","0")</f>
        <v xml:space="preserve"> </v>
      </c>
      <c r="G788" s="156" t="str">
        <f ca="1">IF('C10 Entry Sheet'!$BS803="N"," ",CELL("contents",'C10 Entry Sheet'!$A803))</f>
        <v xml:space="preserve"> </v>
      </c>
      <c r="H788" s="157" t="str">
        <f ca="1">IF(($G788=" ")," ",VLOOKUP($G788,'C10 Entry Sheet'!$A$16:$K$1015,2,FALSE))</f>
        <v xml:space="preserve"> </v>
      </c>
      <c r="I788" s="157" t="str">
        <f ca="1">IF(($G788=" ")," ",VLOOKUP($G788,'C10 Entry Sheet'!$A$16:$K$1015,3,FALSE))</f>
        <v xml:space="preserve"> </v>
      </c>
      <c r="J788" s="153" t="str">
        <f ca="1">IF('C10 Entry Sheet'!$BS803="N"," ",CELL("contents",'C10 Entry Sheet'!$A803))</f>
        <v xml:space="preserve"> </v>
      </c>
      <c r="K788" s="158" t="str">
        <f ca="1">IF(($G788=" ")," ",VLOOKUP($G788,'C10 Entry Sheet'!$A$16:$K$1015,8,FALSE))</f>
        <v xml:space="preserve"> </v>
      </c>
      <c r="L788" s="110" t="str">
        <f ca="1">IF(($G788=" ")," ",(VLOOKUP($G788,'C10 Entry Sheet'!$A$16:$K$1015,11,FALSE)*100))</f>
        <v xml:space="preserve"> </v>
      </c>
      <c r="M788" s="159" t="str">
        <f ca="1">IF(($G788=" ")," ",VLOOKUP($G788,'C10 Entry Sheet'!$A$16:$K$1015,6,FALSE))</f>
        <v xml:space="preserve"> </v>
      </c>
      <c r="N788" s="159" t="str">
        <f ca="1">IF(($G788=" ")," ",VLOOKUP($G788,'C10 Entry Sheet'!$A$16:$K$1015,5,FALSE))</f>
        <v xml:space="preserve"> </v>
      </c>
    </row>
    <row r="789" spans="1:14">
      <c r="A789" s="153" t="str">
        <f>IF('C10 Entry Sheet'!$BS804="N"," ","R")</f>
        <v xml:space="preserve"> </v>
      </c>
      <c r="B789" s="153" t="str">
        <f>IF('C10 Entry Sheet'!$BS804="N"," ","00000000")</f>
        <v xml:space="preserve"> </v>
      </c>
      <c r="C789" s="154" t="str">
        <f ca="1">IF('C10 Entry Sheet'!$BS804="N"," ",CELL("contents",'C10 Entry Sheet'!$AH$10))</f>
        <v xml:space="preserve"> </v>
      </c>
      <c r="D789" s="153" t="str">
        <f ca="1">IF('C10 Entry Sheet'!$BS804="N"," ","000"&amp;IF(LEN('C10 Entry Sheet'!$C$5)&lt;=6,"000",REPT("0",3-(LEN('C10 Entry Sheet'!$C$5)-6))&amp;LEFT(CELL("contents",'C10 Entry Sheet'!$C$5),LEN('C10 Entry Sheet'!$C$5)-6)))</f>
        <v xml:space="preserve"> </v>
      </c>
      <c r="E789" s="155" t="str">
        <f ca="1">IF('C10 Entry Sheet'!$BS804="N"," ",IF(LEN('C10 Entry Sheet'!$C$5)&lt;=6,CELL("contents",'C10 Entry Sheet'!$C$5),RIGHT(CELL("contents",'C10 Entry Sheet'!$C$5),6)))</f>
        <v xml:space="preserve"> </v>
      </c>
      <c r="F789" s="153" t="str">
        <f>IF('C10 Entry Sheet'!$BS804="N"," ","0")</f>
        <v xml:space="preserve"> </v>
      </c>
      <c r="G789" s="156" t="str">
        <f ca="1">IF('C10 Entry Sheet'!$BS804="N"," ",CELL("contents",'C10 Entry Sheet'!$A804))</f>
        <v xml:space="preserve"> </v>
      </c>
      <c r="H789" s="157" t="str">
        <f ca="1">IF(($G789=" ")," ",VLOOKUP($G789,'C10 Entry Sheet'!$A$16:$K$1015,2,FALSE))</f>
        <v xml:space="preserve"> </v>
      </c>
      <c r="I789" s="157" t="str">
        <f ca="1">IF(($G789=" ")," ",VLOOKUP($G789,'C10 Entry Sheet'!$A$16:$K$1015,3,FALSE))</f>
        <v xml:space="preserve"> </v>
      </c>
      <c r="J789" s="153" t="str">
        <f ca="1">IF('C10 Entry Sheet'!$BS804="N"," ",CELL("contents",'C10 Entry Sheet'!$A804))</f>
        <v xml:space="preserve"> </v>
      </c>
      <c r="K789" s="158" t="str">
        <f ca="1">IF(($G789=" ")," ",VLOOKUP($G789,'C10 Entry Sheet'!$A$16:$K$1015,8,FALSE))</f>
        <v xml:space="preserve"> </v>
      </c>
      <c r="L789" s="110" t="str">
        <f ca="1">IF(($G789=" ")," ",(VLOOKUP($G789,'C10 Entry Sheet'!$A$16:$K$1015,11,FALSE)*100))</f>
        <v xml:space="preserve"> </v>
      </c>
      <c r="M789" s="159" t="str">
        <f ca="1">IF(($G789=" ")," ",VLOOKUP($G789,'C10 Entry Sheet'!$A$16:$K$1015,6,FALSE))</f>
        <v xml:space="preserve"> </v>
      </c>
      <c r="N789" s="159" t="str">
        <f ca="1">IF(($G789=" ")," ",VLOOKUP($G789,'C10 Entry Sheet'!$A$16:$K$1015,5,FALSE))</f>
        <v xml:space="preserve"> </v>
      </c>
    </row>
    <row r="790" spans="1:14">
      <c r="A790" s="153" t="str">
        <f>IF('C10 Entry Sheet'!$BS805="N"," ","R")</f>
        <v xml:space="preserve"> </v>
      </c>
      <c r="B790" s="153" t="str">
        <f>IF('C10 Entry Sheet'!$BS805="N"," ","00000000")</f>
        <v xml:space="preserve"> </v>
      </c>
      <c r="C790" s="154" t="str">
        <f ca="1">IF('C10 Entry Sheet'!$BS805="N"," ",CELL("contents",'C10 Entry Sheet'!$AH$10))</f>
        <v xml:space="preserve"> </v>
      </c>
      <c r="D790" s="153" t="str">
        <f ca="1">IF('C10 Entry Sheet'!$BS805="N"," ","000"&amp;IF(LEN('C10 Entry Sheet'!$C$5)&lt;=6,"000",REPT("0",3-(LEN('C10 Entry Sheet'!$C$5)-6))&amp;LEFT(CELL("contents",'C10 Entry Sheet'!$C$5),LEN('C10 Entry Sheet'!$C$5)-6)))</f>
        <v xml:space="preserve"> </v>
      </c>
      <c r="E790" s="155" t="str">
        <f ca="1">IF('C10 Entry Sheet'!$BS805="N"," ",IF(LEN('C10 Entry Sheet'!$C$5)&lt;=6,CELL("contents",'C10 Entry Sheet'!$C$5),RIGHT(CELL("contents",'C10 Entry Sheet'!$C$5),6)))</f>
        <v xml:space="preserve"> </v>
      </c>
      <c r="F790" s="153" t="str">
        <f>IF('C10 Entry Sheet'!$BS805="N"," ","0")</f>
        <v xml:space="preserve"> </v>
      </c>
      <c r="G790" s="156" t="str">
        <f ca="1">IF('C10 Entry Sheet'!$BS805="N"," ",CELL("contents",'C10 Entry Sheet'!$A805))</f>
        <v xml:space="preserve"> </v>
      </c>
      <c r="H790" s="157" t="str">
        <f ca="1">IF(($G790=" ")," ",VLOOKUP($G790,'C10 Entry Sheet'!$A$16:$K$1015,2,FALSE))</f>
        <v xml:space="preserve"> </v>
      </c>
      <c r="I790" s="157" t="str">
        <f ca="1">IF(($G790=" ")," ",VLOOKUP($G790,'C10 Entry Sheet'!$A$16:$K$1015,3,FALSE))</f>
        <v xml:space="preserve"> </v>
      </c>
      <c r="J790" s="153" t="str">
        <f ca="1">IF('C10 Entry Sheet'!$BS805="N"," ",CELL("contents",'C10 Entry Sheet'!$A805))</f>
        <v xml:space="preserve"> </v>
      </c>
      <c r="K790" s="158" t="str">
        <f ca="1">IF(($G790=" ")," ",VLOOKUP($G790,'C10 Entry Sheet'!$A$16:$K$1015,8,FALSE))</f>
        <v xml:space="preserve"> </v>
      </c>
      <c r="L790" s="110" t="str">
        <f ca="1">IF(($G790=" ")," ",(VLOOKUP($G790,'C10 Entry Sheet'!$A$16:$K$1015,11,FALSE)*100))</f>
        <v xml:space="preserve"> </v>
      </c>
      <c r="M790" s="159" t="str">
        <f ca="1">IF(($G790=" ")," ",VLOOKUP($G790,'C10 Entry Sheet'!$A$16:$K$1015,6,FALSE))</f>
        <v xml:space="preserve"> </v>
      </c>
      <c r="N790" s="159" t="str">
        <f ca="1">IF(($G790=" ")," ",VLOOKUP($G790,'C10 Entry Sheet'!$A$16:$K$1015,5,FALSE))</f>
        <v xml:space="preserve"> </v>
      </c>
    </row>
    <row r="791" spans="1:14">
      <c r="A791" s="153" t="str">
        <f>IF('C10 Entry Sheet'!$BS806="N"," ","R")</f>
        <v xml:space="preserve"> </v>
      </c>
      <c r="B791" s="153" t="str">
        <f>IF('C10 Entry Sheet'!$BS806="N"," ","00000000")</f>
        <v xml:space="preserve"> </v>
      </c>
      <c r="C791" s="154" t="str">
        <f ca="1">IF('C10 Entry Sheet'!$BS806="N"," ",CELL("contents",'C10 Entry Sheet'!$AH$10))</f>
        <v xml:space="preserve"> </v>
      </c>
      <c r="D791" s="153" t="str">
        <f ca="1">IF('C10 Entry Sheet'!$BS806="N"," ","000"&amp;IF(LEN('C10 Entry Sheet'!$C$5)&lt;=6,"000",REPT("0",3-(LEN('C10 Entry Sheet'!$C$5)-6))&amp;LEFT(CELL("contents",'C10 Entry Sheet'!$C$5),LEN('C10 Entry Sheet'!$C$5)-6)))</f>
        <v xml:space="preserve"> </v>
      </c>
      <c r="E791" s="155" t="str">
        <f ca="1">IF('C10 Entry Sheet'!$BS806="N"," ",IF(LEN('C10 Entry Sheet'!$C$5)&lt;=6,CELL("contents",'C10 Entry Sheet'!$C$5),RIGHT(CELL("contents",'C10 Entry Sheet'!$C$5),6)))</f>
        <v xml:space="preserve"> </v>
      </c>
      <c r="F791" s="153" t="str">
        <f>IF('C10 Entry Sheet'!$BS806="N"," ","0")</f>
        <v xml:space="preserve"> </v>
      </c>
      <c r="G791" s="156" t="str">
        <f ca="1">IF('C10 Entry Sheet'!$BS806="N"," ",CELL("contents",'C10 Entry Sheet'!$A806))</f>
        <v xml:space="preserve"> </v>
      </c>
      <c r="H791" s="157" t="str">
        <f ca="1">IF(($G791=" ")," ",VLOOKUP($G791,'C10 Entry Sheet'!$A$16:$K$1015,2,FALSE))</f>
        <v xml:space="preserve"> </v>
      </c>
      <c r="I791" s="157" t="str">
        <f ca="1">IF(($G791=" ")," ",VLOOKUP($G791,'C10 Entry Sheet'!$A$16:$K$1015,3,FALSE))</f>
        <v xml:space="preserve"> </v>
      </c>
      <c r="J791" s="153" t="str">
        <f ca="1">IF('C10 Entry Sheet'!$BS806="N"," ",CELL("contents",'C10 Entry Sheet'!$A806))</f>
        <v xml:space="preserve"> </v>
      </c>
      <c r="K791" s="158" t="str">
        <f ca="1">IF(($G791=" ")," ",VLOOKUP($G791,'C10 Entry Sheet'!$A$16:$K$1015,8,FALSE))</f>
        <v xml:space="preserve"> </v>
      </c>
      <c r="L791" s="110" t="str">
        <f ca="1">IF(($G791=" ")," ",(VLOOKUP($G791,'C10 Entry Sheet'!$A$16:$K$1015,11,FALSE)*100))</f>
        <v xml:space="preserve"> </v>
      </c>
      <c r="M791" s="159" t="str">
        <f ca="1">IF(($G791=" ")," ",VLOOKUP($G791,'C10 Entry Sheet'!$A$16:$K$1015,6,FALSE))</f>
        <v xml:space="preserve"> </v>
      </c>
      <c r="N791" s="159" t="str">
        <f ca="1">IF(($G791=" ")," ",VLOOKUP($G791,'C10 Entry Sheet'!$A$16:$K$1015,5,FALSE))</f>
        <v xml:space="preserve"> </v>
      </c>
    </row>
    <row r="792" spans="1:14">
      <c r="A792" s="153" t="str">
        <f>IF('C10 Entry Sheet'!$BS807="N"," ","R")</f>
        <v xml:space="preserve"> </v>
      </c>
      <c r="B792" s="153" t="str">
        <f>IF('C10 Entry Sheet'!$BS807="N"," ","00000000")</f>
        <v xml:space="preserve"> </v>
      </c>
      <c r="C792" s="154" t="str">
        <f ca="1">IF('C10 Entry Sheet'!$BS807="N"," ",CELL("contents",'C10 Entry Sheet'!$AH$10))</f>
        <v xml:space="preserve"> </v>
      </c>
      <c r="D792" s="153" t="str">
        <f ca="1">IF('C10 Entry Sheet'!$BS807="N"," ","000"&amp;IF(LEN('C10 Entry Sheet'!$C$5)&lt;=6,"000",REPT("0",3-(LEN('C10 Entry Sheet'!$C$5)-6))&amp;LEFT(CELL("contents",'C10 Entry Sheet'!$C$5),LEN('C10 Entry Sheet'!$C$5)-6)))</f>
        <v xml:space="preserve"> </v>
      </c>
      <c r="E792" s="155" t="str">
        <f ca="1">IF('C10 Entry Sheet'!$BS807="N"," ",IF(LEN('C10 Entry Sheet'!$C$5)&lt;=6,CELL("contents",'C10 Entry Sheet'!$C$5),RIGHT(CELL("contents",'C10 Entry Sheet'!$C$5),6)))</f>
        <v xml:space="preserve"> </v>
      </c>
      <c r="F792" s="153" t="str">
        <f>IF('C10 Entry Sheet'!$BS807="N"," ","0")</f>
        <v xml:space="preserve"> </v>
      </c>
      <c r="G792" s="156" t="str">
        <f ca="1">IF('C10 Entry Sheet'!$BS807="N"," ",CELL("contents",'C10 Entry Sheet'!$A807))</f>
        <v xml:space="preserve"> </v>
      </c>
      <c r="H792" s="157" t="str">
        <f ca="1">IF(($G792=" ")," ",VLOOKUP($G792,'C10 Entry Sheet'!$A$16:$K$1015,2,FALSE))</f>
        <v xml:space="preserve"> </v>
      </c>
      <c r="I792" s="157" t="str">
        <f ca="1">IF(($G792=" ")," ",VLOOKUP($G792,'C10 Entry Sheet'!$A$16:$K$1015,3,FALSE))</f>
        <v xml:space="preserve"> </v>
      </c>
      <c r="J792" s="153" t="str">
        <f ca="1">IF('C10 Entry Sheet'!$BS807="N"," ",CELL("contents",'C10 Entry Sheet'!$A807))</f>
        <v xml:space="preserve"> </v>
      </c>
      <c r="K792" s="158" t="str">
        <f ca="1">IF(($G792=" ")," ",VLOOKUP($G792,'C10 Entry Sheet'!$A$16:$K$1015,8,FALSE))</f>
        <v xml:space="preserve"> </v>
      </c>
      <c r="L792" s="110" t="str">
        <f ca="1">IF(($G792=" ")," ",(VLOOKUP($G792,'C10 Entry Sheet'!$A$16:$K$1015,11,FALSE)*100))</f>
        <v xml:space="preserve"> </v>
      </c>
      <c r="M792" s="159" t="str">
        <f ca="1">IF(($G792=" ")," ",VLOOKUP($G792,'C10 Entry Sheet'!$A$16:$K$1015,6,FALSE))</f>
        <v xml:space="preserve"> </v>
      </c>
      <c r="N792" s="159" t="str">
        <f ca="1">IF(($G792=" ")," ",VLOOKUP($G792,'C10 Entry Sheet'!$A$16:$K$1015,5,FALSE))</f>
        <v xml:space="preserve"> </v>
      </c>
    </row>
    <row r="793" spans="1:14">
      <c r="A793" s="153" t="str">
        <f>IF('C10 Entry Sheet'!$BS808="N"," ","R")</f>
        <v xml:space="preserve"> </v>
      </c>
      <c r="B793" s="153" t="str">
        <f>IF('C10 Entry Sheet'!$BS808="N"," ","00000000")</f>
        <v xml:space="preserve"> </v>
      </c>
      <c r="C793" s="154" t="str">
        <f ca="1">IF('C10 Entry Sheet'!$BS808="N"," ",CELL("contents",'C10 Entry Sheet'!$AH$10))</f>
        <v xml:space="preserve"> </v>
      </c>
      <c r="D793" s="153" t="str">
        <f ca="1">IF('C10 Entry Sheet'!$BS808="N"," ","000"&amp;IF(LEN('C10 Entry Sheet'!$C$5)&lt;=6,"000",REPT("0",3-(LEN('C10 Entry Sheet'!$C$5)-6))&amp;LEFT(CELL("contents",'C10 Entry Sheet'!$C$5),LEN('C10 Entry Sheet'!$C$5)-6)))</f>
        <v xml:space="preserve"> </v>
      </c>
      <c r="E793" s="155" t="str">
        <f ca="1">IF('C10 Entry Sheet'!$BS808="N"," ",IF(LEN('C10 Entry Sheet'!$C$5)&lt;=6,CELL("contents",'C10 Entry Sheet'!$C$5),RIGHT(CELL("contents",'C10 Entry Sheet'!$C$5),6)))</f>
        <v xml:space="preserve"> </v>
      </c>
      <c r="F793" s="153" t="str">
        <f>IF('C10 Entry Sheet'!$BS808="N"," ","0")</f>
        <v xml:space="preserve"> </v>
      </c>
      <c r="G793" s="156" t="str">
        <f ca="1">IF('C10 Entry Sheet'!$BS808="N"," ",CELL("contents",'C10 Entry Sheet'!$A808))</f>
        <v xml:space="preserve"> </v>
      </c>
      <c r="H793" s="157" t="str">
        <f ca="1">IF(($G793=" ")," ",VLOOKUP($G793,'C10 Entry Sheet'!$A$16:$K$1015,2,FALSE))</f>
        <v xml:space="preserve"> </v>
      </c>
      <c r="I793" s="157" t="str">
        <f ca="1">IF(($G793=" ")," ",VLOOKUP($G793,'C10 Entry Sheet'!$A$16:$K$1015,3,FALSE))</f>
        <v xml:space="preserve"> </v>
      </c>
      <c r="J793" s="153" t="str">
        <f ca="1">IF('C10 Entry Sheet'!$BS808="N"," ",CELL("contents",'C10 Entry Sheet'!$A808))</f>
        <v xml:space="preserve"> </v>
      </c>
      <c r="K793" s="158" t="str">
        <f ca="1">IF(($G793=" ")," ",VLOOKUP($G793,'C10 Entry Sheet'!$A$16:$K$1015,8,FALSE))</f>
        <v xml:space="preserve"> </v>
      </c>
      <c r="L793" s="110" t="str">
        <f ca="1">IF(($G793=" ")," ",(VLOOKUP($G793,'C10 Entry Sheet'!$A$16:$K$1015,11,FALSE)*100))</f>
        <v xml:space="preserve"> </v>
      </c>
      <c r="M793" s="159" t="str">
        <f ca="1">IF(($G793=" ")," ",VLOOKUP($G793,'C10 Entry Sheet'!$A$16:$K$1015,6,FALSE))</f>
        <v xml:space="preserve"> </v>
      </c>
      <c r="N793" s="159" t="str">
        <f ca="1">IF(($G793=" ")," ",VLOOKUP($G793,'C10 Entry Sheet'!$A$16:$K$1015,5,FALSE))</f>
        <v xml:space="preserve"> </v>
      </c>
    </row>
    <row r="794" spans="1:14">
      <c r="A794" s="153" t="str">
        <f>IF('C10 Entry Sheet'!$BS809="N"," ","R")</f>
        <v xml:space="preserve"> </v>
      </c>
      <c r="B794" s="153" t="str">
        <f>IF('C10 Entry Sheet'!$BS809="N"," ","00000000")</f>
        <v xml:space="preserve"> </v>
      </c>
      <c r="C794" s="154" t="str">
        <f ca="1">IF('C10 Entry Sheet'!$BS809="N"," ",CELL("contents",'C10 Entry Sheet'!$AH$10))</f>
        <v xml:space="preserve"> </v>
      </c>
      <c r="D794" s="153" t="str">
        <f ca="1">IF('C10 Entry Sheet'!$BS809="N"," ","000"&amp;IF(LEN('C10 Entry Sheet'!$C$5)&lt;=6,"000",REPT("0",3-(LEN('C10 Entry Sheet'!$C$5)-6))&amp;LEFT(CELL("contents",'C10 Entry Sheet'!$C$5),LEN('C10 Entry Sheet'!$C$5)-6)))</f>
        <v xml:space="preserve"> </v>
      </c>
      <c r="E794" s="155" t="str">
        <f ca="1">IF('C10 Entry Sheet'!$BS809="N"," ",IF(LEN('C10 Entry Sheet'!$C$5)&lt;=6,CELL("contents",'C10 Entry Sheet'!$C$5),RIGHT(CELL("contents",'C10 Entry Sheet'!$C$5),6)))</f>
        <v xml:space="preserve"> </v>
      </c>
      <c r="F794" s="153" t="str">
        <f>IF('C10 Entry Sheet'!$BS809="N"," ","0")</f>
        <v xml:space="preserve"> </v>
      </c>
      <c r="G794" s="156" t="str">
        <f ca="1">IF('C10 Entry Sheet'!$BS809="N"," ",CELL("contents",'C10 Entry Sheet'!$A809))</f>
        <v xml:space="preserve"> </v>
      </c>
      <c r="H794" s="157" t="str">
        <f ca="1">IF(($G794=" ")," ",VLOOKUP($G794,'C10 Entry Sheet'!$A$16:$K$1015,2,FALSE))</f>
        <v xml:space="preserve"> </v>
      </c>
      <c r="I794" s="157" t="str">
        <f ca="1">IF(($G794=" ")," ",VLOOKUP($G794,'C10 Entry Sheet'!$A$16:$K$1015,3,FALSE))</f>
        <v xml:space="preserve"> </v>
      </c>
      <c r="J794" s="153" t="str">
        <f ca="1">IF('C10 Entry Sheet'!$BS809="N"," ",CELL("contents",'C10 Entry Sheet'!$A809))</f>
        <v xml:space="preserve"> </v>
      </c>
      <c r="K794" s="158" t="str">
        <f ca="1">IF(($G794=" ")," ",VLOOKUP($G794,'C10 Entry Sheet'!$A$16:$K$1015,8,FALSE))</f>
        <v xml:space="preserve"> </v>
      </c>
      <c r="L794" s="110" t="str">
        <f ca="1">IF(($G794=" ")," ",(VLOOKUP($G794,'C10 Entry Sheet'!$A$16:$K$1015,11,FALSE)*100))</f>
        <v xml:space="preserve"> </v>
      </c>
      <c r="M794" s="159" t="str">
        <f ca="1">IF(($G794=" ")," ",VLOOKUP($G794,'C10 Entry Sheet'!$A$16:$K$1015,6,FALSE))</f>
        <v xml:space="preserve"> </v>
      </c>
      <c r="N794" s="159" t="str">
        <f ca="1">IF(($G794=" ")," ",VLOOKUP($G794,'C10 Entry Sheet'!$A$16:$K$1015,5,FALSE))</f>
        <v xml:space="preserve"> </v>
      </c>
    </row>
    <row r="795" spans="1:14">
      <c r="A795" s="153" t="str">
        <f>IF('C10 Entry Sheet'!$BS810="N"," ","R")</f>
        <v xml:space="preserve"> </v>
      </c>
      <c r="B795" s="153" t="str">
        <f>IF('C10 Entry Sheet'!$BS810="N"," ","00000000")</f>
        <v xml:space="preserve"> </v>
      </c>
      <c r="C795" s="154" t="str">
        <f ca="1">IF('C10 Entry Sheet'!$BS810="N"," ",CELL("contents",'C10 Entry Sheet'!$AH$10))</f>
        <v xml:space="preserve"> </v>
      </c>
      <c r="D795" s="153" t="str">
        <f ca="1">IF('C10 Entry Sheet'!$BS810="N"," ","000"&amp;IF(LEN('C10 Entry Sheet'!$C$5)&lt;=6,"000",REPT("0",3-(LEN('C10 Entry Sheet'!$C$5)-6))&amp;LEFT(CELL("contents",'C10 Entry Sheet'!$C$5),LEN('C10 Entry Sheet'!$C$5)-6)))</f>
        <v xml:space="preserve"> </v>
      </c>
      <c r="E795" s="155" t="str">
        <f ca="1">IF('C10 Entry Sheet'!$BS810="N"," ",IF(LEN('C10 Entry Sheet'!$C$5)&lt;=6,CELL("contents",'C10 Entry Sheet'!$C$5),RIGHT(CELL("contents",'C10 Entry Sheet'!$C$5),6)))</f>
        <v xml:space="preserve"> </v>
      </c>
      <c r="F795" s="153" t="str">
        <f>IF('C10 Entry Sheet'!$BS810="N"," ","0")</f>
        <v xml:space="preserve"> </v>
      </c>
      <c r="G795" s="156" t="str">
        <f ca="1">IF('C10 Entry Sheet'!$BS810="N"," ",CELL("contents",'C10 Entry Sheet'!$A810))</f>
        <v xml:space="preserve"> </v>
      </c>
      <c r="H795" s="157" t="str">
        <f ca="1">IF(($G795=" ")," ",VLOOKUP($G795,'C10 Entry Sheet'!$A$16:$K$1015,2,FALSE))</f>
        <v xml:space="preserve"> </v>
      </c>
      <c r="I795" s="157" t="str">
        <f ca="1">IF(($G795=" ")," ",VLOOKUP($G795,'C10 Entry Sheet'!$A$16:$K$1015,3,FALSE))</f>
        <v xml:space="preserve"> </v>
      </c>
      <c r="J795" s="153" t="str">
        <f ca="1">IF('C10 Entry Sheet'!$BS810="N"," ",CELL("contents",'C10 Entry Sheet'!$A810))</f>
        <v xml:space="preserve"> </v>
      </c>
      <c r="K795" s="158" t="str">
        <f ca="1">IF(($G795=" ")," ",VLOOKUP($G795,'C10 Entry Sheet'!$A$16:$K$1015,8,FALSE))</f>
        <v xml:space="preserve"> </v>
      </c>
      <c r="L795" s="110" t="str">
        <f ca="1">IF(($G795=" ")," ",(VLOOKUP($G795,'C10 Entry Sheet'!$A$16:$K$1015,11,FALSE)*100))</f>
        <v xml:space="preserve"> </v>
      </c>
      <c r="M795" s="159" t="str">
        <f ca="1">IF(($G795=" ")," ",VLOOKUP($G795,'C10 Entry Sheet'!$A$16:$K$1015,6,FALSE))</f>
        <v xml:space="preserve"> </v>
      </c>
      <c r="N795" s="159" t="str">
        <f ca="1">IF(($G795=" ")," ",VLOOKUP($G795,'C10 Entry Sheet'!$A$16:$K$1015,5,FALSE))</f>
        <v xml:space="preserve"> </v>
      </c>
    </row>
    <row r="796" spans="1:14">
      <c r="A796" s="153" t="str">
        <f>IF('C10 Entry Sheet'!$BS811="N"," ","R")</f>
        <v xml:space="preserve"> </v>
      </c>
      <c r="B796" s="153" t="str">
        <f>IF('C10 Entry Sheet'!$BS811="N"," ","00000000")</f>
        <v xml:space="preserve"> </v>
      </c>
      <c r="C796" s="154" t="str">
        <f ca="1">IF('C10 Entry Sheet'!$BS811="N"," ",CELL("contents",'C10 Entry Sheet'!$AH$10))</f>
        <v xml:space="preserve"> </v>
      </c>
      <c r="D796" s="153" t="str">
        <f ca="1">IF('C10 Entry Sheet'!$BS811="N"," ","000"&amp;IF(LEN('C10 Entry Sheet'!$C$5)&lt;=6,"000",REPT("0",3-(LEN('C10 Entry Sheet'!$C$5)-6))&amp;LEFT(CELL("contents",'C10 Entry Sheet'!$C$5),LEN('C10 Entry Sheet'!$C$5)-6)))</f>
        <v xml:space="preserve"> </v>
      </c>
      <c r="E796" s="155" t="str">
        <f ca="1">IF('C10 Entry Sheet'!$BS811="N"," ",IF(LEN('C10 Entry Sheet'!$C$5)&lt;=6,CELL("contents",'C10 Entry Sheet'!$C$5),RIGHT(CELL("contents",'C10 Entry Sheet'!$C$5),6)))</f>
        <v xml:space="preserve"> </v>
      </c>
      <c r="F796" s="153" t="str">
        <f>IF('C10 Entry Sheet'!$BS811="N"," ","0")</f>
        <v xml:space="preserve"> </v>
      </c>
      <c r="G796" s="156" t="str">
        <f ca="1">IF('C10 Entry Sheet'!$BS811="N"," ",CELL("contents",'C10 Entry Sheet'!$A811))</f>
        <v xml:space="preserve"> </v>
      </c>
      <c r="H796" s="157" t="str">
        <f ca="1">IF(($G796=" ")," ",VLOOKUP($G796,'C10 Entry Sheet'!$A$16:$K$1015,2,FALSE))</f>
        <v xml:space="preserve"> </v>
      </c>
      <c r="I796" s="157" t="str">
        <f ca="1">IF(($G796=" ")," ",VLOOKUP($G796,'C10 Entry Sheet'!$A$16:$K$1015,3,FALSE))</f>
        <v xml:space="preserve"> </v>
      </c>
      <c r="J796" s="153" t="str">
        <f ca="1">IF('C10 Entry Sheet'!$BS811="N"," ",CELL("contents",'C10 Entry Sheet'!$A811))</f>
        <v xml:space="preserve"> </v>
      </c>
      <c r="K796" s="158" t="str">
        <f ca="1">IF(($G796=" ")," ",VLOOKUP($G796,'C10 Entry Sheet'!$A$16:$K$1015,8,FALSE))</f>
        <v xml:space="preserve"> </v>
      </c>
      <c r="L796" s="110" t="str">
        <f ca="1">IF(($G796=" ")," ",(VLOOKUP($G796,'C10 Entry Sheet'!$A$16:$K$1015,11,FALSE)*100))</f>
        <v xml:space="preserve"> </v>
      </c>
      <c r="M796" s="159" t="str">
        <f ca="1">IF(($G796=" ")," ",VLOOKUP($G796,'C10 Entry Sheet'!$A$16:$K$1015,6,FALSE))</f>
        <v xml:space="preserve"> </v>
      </c>
      <c r="N796" s="159" t="str">
        <f ca="1">IF(($G796=" ")," ",VLOOKUP($G796,'C10 Entry Sheet'!$A$16:$K$1015,5,FALSE))</f>
        <v xml:space="preserve"> </v>
      </c>
    </row>
    <row r="797" spans="1:14">
      <c r="A797" s="153" t="str">
        <f>IF('C10 Entry Sheet'!$BS812="N"," ","R")</f>
        <v xml:space="preserve"> </v>
      </c>
      <c r="B797" s="153" t="str">
        <f>IF('C10 Entry Sheet'!$BS812="N"," ","00000000")</f>
        <v xml:space="preserve"> </v>
      </c>
      <c r="C797" s="154" t="str">
        <f ca="1">IF('C10 Entry Sheet'!$BS812="N"," ",CELL("contents",'C10 Entry Sheet'!$AH$10))</f>
        <v xml:space="preserve"> </v>
      </c>
      <c r="D797" s="153" t="str">
        <f ca="1">IF('C10 Entry Sheet'!$BS812="N"," ","000"&amp;IF(LEN('C10 Entry Sheet'!$C$5)&lt;=6,"000",REPT("0",3-(LEN('C10 Entry Sheet'!$C$5)-6))&amp;LEFT(CELL("contents",'C10 Entry Sheet'!$C$5),LEN('C10 Entry Sheet'!$C$5)-6)))</f>
        <v xml:space="preserve"> </v>
      </c>
      <c r="E797" s="155" t="str">
        <f ca="1">IF('C10 Entry Sheet'!$BS812="N"," ",IF(LEN('C10 Entry Sheet'!$C$5)&lt;=6,CELL("contents",'C10 Entry Sheet'!$C$5),RIGHT(CELL("contents",'C10 Entry Sheet'!$C$5),6)))</f>
        <v xml:space="preserve"> </v>
      </c>
      <c r="F797" s="153" t="str">
        <f>IF('C10 Entry Sheet'!$BS812="N"," ","0")</f>
        <v xml:space="preserve"> </v>
      </c>
      <c r="G797" s="156" t="str">
        <f ca="1">IF('C10 Entry Sheet'!$BS812="N"," ",CELL("contents",'C10 Entry Sheet'!$A812))</f>
        <v xml:space="preserve"> </v>
      </c>
      <c r="H797" s="157" t="str">
        <f ca="1">IF(($G797=" ")," ",VLOOKUP($G797,'C10 Entry Sheet'!$A$16:$K$1015,2,FALSE))</f>
        <v xml:space="preserve"> </v>
      </c>
      <c r="I797" s="157" t="str">
        <f ca="1">IF(($G797=" ")," ",VLOOKUP($G797,'C10 Entry Sheet'!$A$16:$K$1015,3,FALSE))</f>
        <v xml:space="preserve"> </v>
      </c>
      <c r="J797" s="153" t="str">
        <f ca="1">IF('C10 Entry Sheet'!$BS812="N"," ",CELL("contents",'C10 Entry Sheet'!$A812))</f>
        <v xml:space="preserve"> </v>
      </c>
      <c r="K797" s="158" t="str">
        <f ca="1">IF(($G797=" ")," ",VLOOKUP($G797,'C10 Entry Sheet'!$A$16:$K$1015,8,FALSE))</f>
        <v xml:space="preserve"> </v>
      </c>
      <c r="L797" s="110" t="str">
        <f ca="1">IF(($G797=" ")," ",(VLOOKUP($G797,'C10 Entry Sheet'!$A$16:$K$1015,11,FALSE)*100))</f>
        <v xml:space="preserve"> </v>
      </c>
      <c r="M797" s="159" t="str">
        <f ca="1">IF(($G797=" ")," ",VLOOKUP($G797,'C10 Entry Sheet'!$A$16:$K$1015,6,FALSE))</f>
        <v xml:space="preserve"> </v>
      </c>
      <c r="N797" s="159" t="str">
        <f ca="1">IF(($G797=" ")," ",VLOOKUP($G797,'C10 Entry Sheet'!$A$16:$K$1015,5,FALSE))</f>
        <v xml:space="preserve"> </v>
      </c>
    </row>
    <row r="798" spans="1:14">
      <c r="A798" s="153" t="str">
        <f>IF('C10 Entry Sheet'!$BS813="N"," ","R")</f>
        <v xml:space="preserve"> </v>
      </c>
      <c r="B798" s="153" t="str">
        <f>IF('C10 Entry Sheet'!$BS813="N"," ","00000000")</f>
        <v xml:space="preserve"> </v>
      </c>
      <c r="C798" s="154" t="str">
        <f ca="1">IF('C10 Entry Sheet'!$BS813="N"," ",CELL("contents",'C10 Entry Sheet'!$AH$10))</f>
        <v xml:space="preserve"> </v>
      </c>
      <c r="D798" s="153" t="str">
        <f ca="1">IF('C10 Entry Sheet'!$BS813="N"," ","000"&amp;IF(LEN('C10 Entry Sheet'!$C$5)&lt;=6,"000",REPT("0",3-(LEN('C10 Entry Sheet'!$C$5)-6))&amp;LEFT(CELL("contents",'C10 Entry Sheet'!$C$5),LEN('C10 Entry Sheet'!$C$5)-6)))</f>
        <v xml:space="preserve"> </v>
      </c>
      <c r="E798" s="155" t="str">
        <f ca="1">IF('C10 Entry Sheet'!$BS813="N"," ",IF(LEN('C10 Entry Sheet'!$C$5)&lt;=6,CELL("contents",'C10 Entry Sheet'!$C$5),RIGHT(CELL("contents",'C10 Entry Sheet'!$C$5),6)))</f>
        <v xml:space="preserve"> </v>
      </c>
      <c r="F798" s="153" t="str">
        <f>IF('C10 Entry Sheet'!$BS813="N"," ","0")</f>
        <v xml:space="preserve"> </v>
      </c>
      <c r="G798" s="156" t="str">
        <f ca="1">IF('C10 Entry Sheet'!$BS813="N"," ",CELL("contents",'C10 Entry Sheet'!$A813))</f>
        <v xml:space="preserve"> </v>
      </c>
      <c r="H798" s="157" t="str">
        <f ca="1">IF(($G798=" ")," ",VLOOKUP($G798,'C10 Entry Sheet'!$A$16:$K$1015,2,FALSE))</f>
        <v xml:space="preserve"> </v>
      </c>
      <c r="I798" s="157" t="str">
        <f ca="1">IF(($G798=" ")," ",VLOOKUP($G798,'C10 Entry Sheet'!$A$16:$K$1015,3,FALSE))</f>
        <v xml:space="preserve"> </v>
      </c>
      <c r="J798" s="153" t="str">
        <f ca="1">IF('C10 Entry Sheet'!$BS813="N"," ",CELL("contents",'C10 Entry Sheet'!$A813))</f>
        <v xml:space="preserve"> </v>
      </c>
      <c r="K798" s="158" t="str">
        <f ca="1">IF(($G798=" ")," ",VLOOKUP($G798,'C10 Entry Sheet'!$A$16:$K$1015,8,FALSE))</f>
        <v xml:space="preserve"> </v>
      </c>
      <c r="L798" s="110" t="str">
        <f ca="1">IF(($G798=" ")," ",(VLOOKUP($G798,'C10 Entry Sheet'!$A$16:$K$1015,11,FALSE)*100))</f>
        <v xml:space="preserve"> </v>
      </c>
      <c r="M798" s="159" t="str">
        <f ca="1">IF(($G798=" ")," ",VLOOKUP($G798,'C10 Entry Sheet'!$A$16:$K$1015,6,FALSE))</f>
        <v xml:space="preserve"> </v>
      </c>
      <c r="N798" s="159" t="str">
        <f ca="1">IF(($G798=" ")," ",VLOOKUP($G798,'C10 Entry Sheet'!$A$16:$K$1015,5,FALSE))</f>
        <v xml:space="preserve"> </v>
      </c>
    </row>
    <row r="799" spans="1:14">
      <c r="A799" s="153" t="str">
        <f>IF('C10 Entry Sheet'!$BS814="N"," ","R")</f>
        <v xml:space="preserve"> </v>
      </c>
      <c r="B799" s="153" t="str">
        <f>IF('C10 Entry Sheet'!$BS814="N"," ","00000000")</f>
        <v xml:space="preserve"> </v>
      </c>
      <c r="C799" s="154" t="str">
        <f ca="1">IF('C10 Entry Sheet'!$BS814="N"," ",CELL("contents",'C10 Entry Sheet'!$AH$10))</f>
        <v xml:space="preserve"> </v>
      </c>
      <c r="D799" s="153" t="str">
        <f ca="1">IF('C10 Entry Sheet'!$BS814="N"," ","000"&amp;IF(LEN('C10 Entry Sheet'!$C$5)&lt;=6,"000",REPT("0",3-(LEN('C10 Entry Sheet'!$C$5)-6))&amp;LEFT(CELL("contents",'C10 Entry Sheet'!$C$5),LEN('C10 Entry Sheet'!$C$5)-6)))</f>
        <v xml:space="preserve"> </v>
      </c>
      <c r="E799" s="155" t="str">
        <f ca="1">IF('C10 Entry Sheet'!$BS814="N"," ",IF(LEN('C10 Entry Sheet'!$C$5)&lt;=6,CELL("contents",'C10 Entry Sheet'!$C$5),RIGHT(CELL("contents",'C10 Entry Sheet'!$C$5),6)))</f>
        <v xml:space="preserve"> </v>
      </c>
      <c r="F799" s="153" t="str">
        <f>IF('C10 Entry Sheet'!$BS814="N"," ","0")</f>
        <v xml:space="preserve"> </v>
      </c>
      <c r="G799" s="156" t="str">
        <f ca="1">IF('C10 Entry Sheet'!$BS814="N"," ",CELL("contents",'C10 Entry Sheet'!$A814))</f>
        <v xml:space="preserve"> </v>
      </c>
      <c r="H799" s="157" t="str">
        <f ca="1">IF(($G799=" ")," ",VLOOKUP($G799,'C10 Entry Sheet'!$A$16:$K$1015,2,FALSE))</f>
        <v xml:space="preserve"> </v>
      </c>
      <c r="I799" s="157" t="str">
        <f ca="1">IF(($G799=" ")," ",VLOOKUP($G799,'C10 Entry Sheet'!$A$16:$K$1015,3,FALSE))</f>
        <v xml:space="preserve"> </v>
      </c>
      <c r="J799" s="153" t="str">
        <f ca="1">IF('C10 Entry Sheet'!$BS814="N"," ",CELL("contents",'C10 Entry Sheet'!$A814))</f>
        <v xml:space="preserve"> </v>
      </c>
      <c r="K799" s="158" t="str">
        <f ca="1">IF(($G799=" ")," ",VLOOKUP($G799,'C10 Entry Sheet'!$A$16:$K$1015,8,FALSE))</f>
        <v xml:space="preserve"> </v>
      </c>
      <c r="L799" s="110" t="str">
        <f ca="1">IF(($G799=" ")," ",(VLOOKUP($G799,'C10 Entry Sheet'!$A$16:$K$1015,11,FALSE)*100))</f>
        <v xml:space="preserve"> </v>
      </c>
      <c r="M799" s="159" t="str">
        <f ca="1">IF(($G799=" ")," ",VLOOKUP($G799,'C10 Entry Sheet'!$A$16:$K$1015,6,FALSE))</f>
        <v xml:space="preserve"> </v>
      </c>
      <c r="N799" s="159" t="str">
        <f ca="1">IF(($G799=" ")," ",VLOOKUP($G799,'C10 Entry Sheet'!$A$16:$K$1015,5,FALSE))</f>
        <v xml:space="preserve"> </v>
      </c>
    </row>
    <row r="800" spans="1:14">
      <c r="A800" s="153" t="str">
        <f>IF('C10 Entry Sheet'!$BS815="N"," ","R")</f>
        <v xml:space="preserve"> </v>
      </c>
      <c r="B800" s="153" t="str">
        <f>IF('C10 Entry Sheet'!$BS815="N"," ","00000000")</f>
        <v xml:space="preserve"> </v>
      </c>
      <c r="C800" s="154" t="str">
        <f ca="1">IF('C10 Entry Sheet'!$BS815="N"," ",CELL("contents",'C10 Entry Sheet'!$AH$10))</f>
        <v xml:space="preserve"> </v>
      </c>
      <c r="D800" s="153" t="str">
        <f ca="1">IF('C10 Entry Sheet'!$BS815="N"," ","000"&amp;IF(LEN('C10 Entry Sheet'!$C$5)&lt;=6,"000",REPT("0",3-(LEN('C10 Entry Sheet'!$C$5)-6))&amp;LEFT(CELL("contents",'C10 Entry Sheet'!$C$5),LEN('C10 Entry Sheet'!$C$5)-6)))</f>
        <v xml:space="preserve"> </v>
      </c>
      <c r="E800" s="155" t="str">
        <f ca="1">IF('C10 Entry Sheet'!$BS815="N"," ",IF(LEN('C10 Entry Sheet'!$C$5)&lt;=6,CELL("contents",'C10 Entry Sheet'!$C$5),RIGHT(CELL("contents",'C10 Entry Sheet'!$C$5),6)))</f>
        <v xml:space="preserve"> </v>
      </c>
      <c r="F800" s="153" t="str">
        <f>IF('C10 Entry Sheet'!$BS815="N"," ","0")</f>
        <v xml:space="preserve"> </v>
      </c>
      <c r="G800" s="156" t="str">
        <f ca="1">IF('C10 Entry Sheet'!$BS815="N"," ",CELL("contents",'C10 Entry Sheet'!$A815))</f>
        <v xml:space="preserve"> </v>
      </c>
      <c r="H800" s="157" t="str">
        <f ca="1">IF(($G800=" ")," ",VLOOKUP($G800,'C10 Entry Sheet'!$A$16:$K$1015,2,FALSE))</f>
        <v xml:space="preserve"> </v>
      </c>
      <c r="I800" s="157" t="str">
        <f ca="1">IF(($G800=" ")," ",VLOOKUP($G800,'C10 Entry Sheet'!$A$16:$K$1015,3,FALSE))</f>
        <v xml:space="preserve"> </v>
      </c>
      <c r="J800" s="153" t="str">
        <f ca="1">IF('C10 Entry Sheet'!$BS815="N"," ",CELL("contents",'C10 Entry Sheet'!$A815))</f>
        <v xml:space="preserve"> </v>
      </c>
      <c r="K800" s="158" t="str">
        <f ca="1">IF(($G800=" ")," ",VLOOKUP($G800,'C10 Entry Sheet'!$A$16:$K$1015,8,FALSE))</f>
        <v xml:space="preserve"> </v>
      </c>
      <c r="L800" s="110" t="str">
        <f ca="1">IF(($G800=" ")," ",(VLOOKUP($G800,'C10 Entry Sheet'!$A$16:$K$1015,11,FALSE)*100))</f>
        <v xml:space="preserve"> </v>
      </c>
      <c r="M800" s="159" t="str">
        <f ca="1">IF(($G800=" ")," ",VLOOKUP($G800,'C10 Entry Sheet'!$A$16:$K$1015,6,FALSE))</f>
        <v xml:space="preserve"> </v>
      </c>
      <c r="N800" s="159" t="str">
        <f ca="1">IF(($G800=" ")," ",VLOOKUP($G800,'C10 Entry Sheet'!$A$16:$K$1015,5,FALSE))</f>
        <v xml:space="preserve"> </v>
      </c>
    </row>
    <row r="801" spans="1:14">
      <c r="A801" s="153" t="str">
        <f>IF('C10 Entry Sheet'!$BS816="N"," ","R")</f>
        <v xml:space="preserve"> </v>
      </c>
      <c r="B801" s="153" t="str">
        <f>IF('C10 Entry Sheet'!$BS816="N"," ","00000000")</f>
        <v xml:space="preserve"> </v>
      </c>
      <c r="C801" s="154" t="str">
        <f ca="1">IF('C10 Entry Sheet'!$BS816="N"," ",CELL("contents",'C10 Entry Sheet'!$AH$10))</f>
        <v xml:space="preserve"> </v>
      </c>
      <c r="D801" s="153" t="str">
        <f ca="1">IF('C10 Entry Sheet'!$BS816="N"," ","000"&amp;IF(LEN('C10 Entry Sheet'!$C$5)&lt;=6,"000",REPT("0",3-(LEN('C10 Entry Sheet'!$C$5)-6))&amp;LEFT(CELL("contents",'C10 Entry Sheet'!$C$5),LEN('C10 Entry Sheet'!$C$5)-6)))</f>
        <v xml:space="preserve"> </v>
      </c>
      <c r="E801" s="155" t="str">
        <f ca="1">IF('C10 Entry Sheet'!$BS816="N"," ",IF(LEN('C10 Entry Sheet'!$C$5)&lt;=6,CELL("contents",'C10 Entry Sheet'!$C$5),RIGHT(CELL("contents",'C10 Entry Sheet'!$C$5),6)))</f>
        <v xml:space="preserve"> </v>
      </c>
      <c r="F801" s="153" t="str">
        <f>IF('C10 Entry Sheet'!$BS816="N"," ","0")</f>
        <v xml:space="preserve"> </v>
      </c>
      <c r="G801" s="156" t="str">
        <f ca="1">IF('C10 Entry Sheet'!$BS816="N"," ",CELL("contents",'C10 Entry Sheet'!$A816))</f>
        <v xml:space="preserve"> </v>
      </c>
      <c r="H801" s="157" t="str">
        <f ca="1">IF(($G801=" ")," ",VLOOKUP($G801,'C10 Entry Sheet'!$A$16:$K$1015,2,FALSE))</f>
        <v xml:space="preserve"> </v>
      </c>
      <c r="I801" s="157" t="str">
        <f ca="1">IF(($G801=" ")," ",VLOOKUP($G801,'C10 Entry Sheet'!$A$16:$K$1015,3,FALSE))</f>
        <v xml:space="preserve"> </v>
      </c>
      <c r="J801" s="153" t="str">
        <f ca="1">IF('C10 Entry Sheet'!$BS816="N"," ",CELL("contents",'C10 Entry Sheet'!$A816))</f>
        <v xml:space="preserve"> </v>
      </c>
      <c r="K801" s="158" t="str">
        <f ca="1">IF(($G801=" ")," ",VLOOKUP($G801,'C10 Entry Sheet'!$A$16:$K$1015,8,FALSE))</f>
        <v xml:space="preserve"> </v>
      </c>
      <c r="L801" s="110" t="str">
        <f ca="1">IF(($G801=" ")," ",(VLOOKUP($G801,'C10 Entry Sheet'!$A$16:$K$1015,11,FALSE)*100))</f>
        <v xml:space="preserve"> </v>
      </c>
      <c r="M801" s="159" t="str">
        <f ca="1">IF(($G801=" ")," ",VLOOKUP($G801,'C10 Entry Sheet'!$A$16:$K$1015,6,FALSE))</f>
        <v xml:space="preserve"> </v>
      </c>
      <c r="N801" s="159" t="str">
        <f ca="1">IF(($G801=" ")," ",VLOOKUP($G801,'C10 Entry Sheet'!$A$16:$K$1015,5,FALSE))</f>
        <v xml:space="preserve"> </v>
      </c>
    </row>
    <row r="802" spans="1:14">
      <c r="A802" s="153" t="str">
        <f>IF('C10 Entry Sheet'!$BS817="N"," ","R")</f>
        <v xml:space="preserve"> </v>
      </c>
      <c r="B802" s="153" t="str">
        <f>IF('C10 Entry Sheet'!$BS817="N"," ","00000000")</f>
        <v xml:space="preserve"> </v>
      </c>
      <c r="C802" s="154" t="str">
        <f ca="1">IF('C10 Entry Sheet'!$BS817="N"," ",CELL("contents",'C10 Entry Sheet'!$AH$10))</f>
        <v xml:space="preserve"> </v>
      </c>
      <c r="D802" s="153" t="str">
        <f ca="1">IF('C10 Entry Sheet'!$BS817="N"," ","000"&amp;IF(LEN('C10 Entry Sheet'!$C$5)&lt;=6,"000",REPT("0",3-(LEN('C10 Entry Sheet'!$C$5)-6))&amp;LEFT(CELL("contents",'C10 Entry Sheet'!$C$5),LEN('C10 Entry Sheet'!$C$5)-6)))</f>
        <v xml:space="preserve"> </v>
      </c>
      <c r="E802" s="155" t="str">
        <f ca="1">IF('C10 Entry Sheet'!$BS817="N"," ",IF(LEN('C10 Entry Sheet'!$C$5)&lt;=6,CELL("contents",'C10 Entry Sheet'!$C$5),RIGHT(CELL("contents",'C10 Entry Sheet'!$C$5),6)))</f>
        <v xml:space="preserve"> </v>
      </c>
      <c r="F802" s="153" t="str">
        <f>IF('C10 Entry Sheet'!$BS817="N"," ","0")</f>
        <v xml:space="preserve"> </v>
      </c>
      <c r="G802" s="156" t="str">
        <f ca="1">IF('C10 Entry Sheet'!$BS817="N"," ",CELL("contents",'C10 Entry Sheet'!$A817))</f>
        <v xml:space="preserve"> </v>
      </c>
      <c r="H802" s="157" t="str">
        <f ca="1">IF(($G802=" ")," ",VLOOKUP($G802,'C10 Entry Sheet'!$A$16:$K$1015,2,FALSE))</f>
        <v xml:space="preserve"> </v>
      </c>
      <c r="I802" s="157" t="str">
        <f ca="1">IF(($G802=" ")," ",VLOOKUP($G802,'C10 Entry Sheet'!$A$16:$K$1015,3,FALSE))</f>
        <v xml:space="preserve"> </v>
      </c>
      <c r="J802" s="153" t="str">
        <f ca="1">IF('C10 Entry Sheet'!$BS817="N"," ",CELL("contents",'C10 Entry Sheet'!$A817))</f>
        <v xml:space="preserve"> </v>
      </c>
      <c r="K802" s="158" t="str">
        <f ca="1">IF(($G802=" ")," ",VLOOKUP($G802,'C10 Entry Sheet'!$A$16:$K$1015,8,FALSE))</f>
        <v xml:space="preserve"> </v>
      </c>
      <c r="L802" s="110" t="str">
        <f ca="1">IF(($G802=" ")," ",(VLOOKUP($G802,'C10 Entry Sheet'!$A$16:$K$1015,11,FALSE)*100))</f>
        <v xml:space="preserve"> </v>
      </c>
      <c r="M802" s="159" t="str">
        <f ca="1">IF(($G802=" ")," ",VLOOKUP($G802,'C10 Entry Sheet'!$A$16:$K$1015,6,FALSE))</f>
        <v xml:space="preserve"> </v>
      </c>
      <c r="N802" s="159" t="str">
        <f ca="1">IF(($G802=" ")," ",VLOOKUP($G802,'C10 Entry Sheet'!$A$16:$K$1015,5,FALSE))</f>
        <v xml:space="preserve"> </v>
      </c>
    </row>
    <row r="803" spans="1:14">
      <c r="A803" s="153" t="str">
        <f>IF('C10 Entry Sheet'!$BS818="N"," ","R")</f>
        <v xml:space="preserve"> </v>
      </c>
      <c r="B803" s="153" t="str">
        <f>IF('C10 Entry Sheet'!$BS818="N"," ","00000000")</f>
        <v xml:space="preserve"> </v>
      </c>
      <c r="C803" s="154" t="str">
        <f ca="1">IF('C10 Entry Sheet'!$BS818="N"," ",CELL("contents",'C10 Entry Sheet'!$AH$10))</f>
        <v xml:space="preserve"> </v>
      </c>
      <c r="D803" s="153" t="str">
        <f ca="1">IF('C10 Entry Sheet'!$BS818="N"," ","000"&amp;IF(LEN('C10 Entry Sheet'!$C$5)&lt;=6,"000",REPT("0",3-(LEN('C10 Entry Sheet'!$C$5)-6))&amp;LEFT(CELL("contents",'C10 Entry Sheet'!$C$5),LEN('C10 Entry Sheet'!$C$5)-6)))</f>
        <v xml:space="preserve"> </v>
      </c>
      <c r="E803" s="155" t="str">
        <f ca="1">IF('C10 Entry Sheet'!$BS818="N"," ",IF(LEN('C10 Entry Sheet'!$C$5)&lt;=6,CELL("contents",'C10 Entry Sheet'!$C$5),RIGHT(CELL("contents",'C10 Entry Sheet'!$C$5),6)))</f>
        <v xml:space="preserve"> </v>
      </c>
      <c r="F803" s="153" t="str">
        <f>IF('C10 Entry Sheet'!$BS818="N"," ","0")</f>
        <v xml:space="preserve"> </v>
      </c>
      <c r="G803" s="156" t="str">
        <f ca="1">IF('C10 Entry Sheet'!$BS818="N"," ",CELL("contents",'C10 Entry Sheet'!$A818))</f>
        <v xml:space="preserve"> </v>
      </c>
      <c r="H803" s="157" t="str">
        <f ca="1">IF(($G803=" ")," ",VLOOKUP($G803,'C10 Entry Sheet'!$A$16:$K$1015,2,FALSE))</f>
        <v xml:space="preserve"> </v>
      </c>
      <c r="I803" s="157" t="str">
        <f ca="1">IF(($G803=" ")," ",VLOOKUP($G803,'C10 Entry Sheet'!$A$16:$K$1015,3,FALSE))</f>
        <v xml:space="preserve"> </v>
      </c>
      <c r="J803" s="153" t="str">
        <f ca="1">IF('C10 Entry Sheet'!$BS818="N"," ",CELL("contents",'C10 Entry Sheet'!$A818))</f>
        <v xml:space="preserve"> </v>
      </c>
      <c r="K803" s="158" t="str">
        <f ca="1">IF(($G803=" ")," ",VLOOKUP($G803,'C10 Entry Sheet'!$A$16:$K$1015,8,FALSE))</f>
        <v xml:space="preserve"> </v>
      </c>
      <c r="L803" s="110" t="str">
        <f ca="1">IF(($G803=" ")," ",(VLOOKUP($G803,'C10 Entry Sheet'!$A$16:$K$1015,11,FALSE)*100))</f>
        <v xml:space="preserve"> </v>
      </c>
      <c r="M803" s="159" t="str">
        <f ca="1">IF(($G803=" ")," ",VLOOKUP($G803,'C10 Entry Sheet'!$A$16:$K$1015,6,FALSE))</f>
        <v xml:space="preserve"> </v>
      </c>
      <c r="N803" s="159" t="str">
        <f ca="1">IF(($G803=" ")," ",VLOOKUP($G803,'C10 Entry Sheet'!$A$16:$K$1015,5,FALSE))</f>
        <v xml:space="preserve"> </v>
      </c>
    </row>
    <row r="804" spans="1:14">
      <c r="A804" s="153" t="str">
        <f>IF('C10 Entry Sheet'!$BS819="N"," ","R")</f>
        <v xml:space="preserve"> </v>
      </c>
      <c r="B804" s="153" t="str">
        <f>IF('C10 Entry Sheet'!$BS819="N"," ","00000000")</f>
        <v xml:space="preserve"> </v>
      </c>
      <c r="C804" s="154" t="str">
        <f ca="1">IF('C10 Entry Sheet'!$BS819="N"," ",CELL("contents",'C10 Entry Sheet'!$AH$10))</f>
        <v xml:space="preserve"> </v>
      </c>
      <c r="D804" s="153" t="str">
        <f ca="1">IF('C10 Entry Sheet'!$BS819="N"," ","000"&amp;IF(LEN('C10 Entry Sheet'!$C$5)&lt;=6,"000",REPT("0",3-(LEN('C10 Entry Sheet'!$C$5)-6))&amp;LEFT(CELL("contents",'C10 Entry Sheet'!$C$5),LEN('C10 Entry Sheet'!$C$5)-6)))</f>
        <v xml:space="preserve"> </v>
      </c>
      <c r="E804" s="155" t="str">
        <f ca="1">IF('C10 Entry Sheet'!$BS819="N"," ",IF(LEN('C10 Entry Sheet'!$C$5)&lt;=6,CELL("contents",'C10 Entry Sheet'!$C$5),RIGHT(CELL("contents",'C10 Entry Sheet'!$C$5),6)))</f>
        <v xml:space="preserve"> </v>
      </c>
      <c r="F804" s="153" t="str">
        <f>IF('C10 Entry Sheet'!$BS819="N"," ","0")</f>
        <v xml:space="preserve"> </v>
      </c>
      <c r="G804" s="156" t="str">
        <f ca="1">IF('C10 Entry Sheet'!$BS819="N"," ",CELL("contents",'C10 Entry Sheet'!$A819))</f>
        <v xml:space="preserve"> </v>
      </c>
      <c r="H804" s="157" t="str">
        <f ca="1">IF(($G804=" ")," ",VLOOKUP($G804,'C10 Entry Sheet'!$A$16:$K$1015,2,FALSE))</f>
        <v xml:space="preserve"> </v>
      </c>
      <c r="I804" s="157" t="str">
        <f ca="1">IF(($G804=" ")," ",VLOOKUP($G804,'C10 Entry Sheet'!$A$16:$K$1015,3,FALSE))</f>
        <v xml:space="preserve"> </v>
      </c>
      <c r="J804" s="153" t="str">
        <f ca="1">IF('C10 Entry Sheet'!$BS819="N"," ",CELL("contents",'C10 Entry Sheet'!$A819))</f>
        <v xml:space="preserve"> </v>
      </c>
      <c r="K804" s="158" t="str">
        <f ca="1">IF(($G804=" ")," ",VLOOKUP($G804,'C10 Entry Sheet'!$A$16:$K$1015,8,FALSE))</f>
        <v xml:space="preserve"> </v>
      </c>
      <c r="L804" s="110" t="str">
        <f ca="1">IF(($G804=" ")," ",(VLOOKUP($G804,'C10 Entry Sheet'!$A$16:$K$1015,11,FALSE)*100))</f>
        <v xml:space="preserve"> </v>
      </c>
      <c r="M804" s="159" t="str">
        <f ca="1">IF(($G804=" ")," ",VLOOKUP($G804,'C10 Entry Sheet'!$A$16:$K$1015,6,FALSE))</f>
        <v xml:space="preserve"> </v>
      </c>
      <c r="N804" s="159" t="str">
        <f ca="1">IF(($G804=" ")," ",VLOOKUP($G804,'C10 Entry Sheet'!$A$16:$K$1015,5,FALSE))</f>
        <v xml:space="preserve"> </v>
      </c>
    </row>
    <row r="805" spans="1:14">
      <c r="A805" s="153" t="str">
        <f>IF('C10 Entry Sheet'!$BS820="N"," ","R")</f>
        <v xml:space="preserve"> </v>
      </c>
      <c r="B805" s="153" t="str">
        <f>IF('C10 Entry Sheet'!$BS820="N"," ","00000000")</f>
        <v xml:space="preserve"> </v>
      </c>
      <c r="C805" s="154" t="str">
        <f ca="1">IF('C10 Entry Sheet'!$BS820="N"," ",CELL("contents",'C10 Entry Sheet'!$AH$10))</f>
        <v xml:space="preserve"> </v>
      </c>
      <c r="D805" s="153" t="str">
        <f ca="1">IF('C10 Entry Sheet'!$BS820="N"," ","000"&amp;IF(LEN('C10 Entry Sheet'!$C$5)&lt;=6,"000",REPT("0",3-(LEN('C10 Entry Sheet'!$C$5)-6))&amp;LEFT(CELL("contents",'C10 Entry Sheet'!$C$5),LEN('C10 Entry Sheet'!$C$5)-6)))</f>
        <v xml:space="preserve"> </v>
      </c>
      <c r="E805" s="155" t="str">
        <f ca="1">IF('C10 Entry Sheet'!$BS820="N"," ",IF(LEN('C10 Entry Sheet'!$C$5)&lt;=6,CELL("contents",'C10 Entry Sheet'!$C$5),RIGHT(CELL("contents",'C10 Entry Sheet'!$C$5),6)))</f>
        <v xml:space="preserve"> </v>
      </c>
      <c r="F805" s="153" t="str">
        <f>IF('C10 Entry Sheet'!$BS820="N"," ","0")</f>
        <v xml:space="preserve"> </v>
      </c>
      <c r="G805" s="156" t="str">
        <f ca="1">IF('C10 Entry Sheet'!$BS820="N"," ",CELL("contents",'C10 Entry Sheet'!$A820))</f>
        <v xml:space="preserve"> </v>
      </c>
      <c r="H805" s="157" t="str">
        <f ca="1">IF(($G805=" ")," ",VLOOKUP($G805,'C10 Entry Sheet'!$A$16:$K$1015,2,FALSE))</f>
        <v xml:space="preserve"> </v>
      </c>
      <c r="I805" s="157" t="str">
        <f ca="1">IF(($G805=" ")," ",VLOOKUP($G805,'C10 Entry Sheet'!$A$16:$K$1015,3,FALSE))</f>
        <v xml:space="preserve"> </v>
      </c>
      <c r="J805" s="153" t="str">
        <f ca="1">IF('C10 Entry Sheet'!$BS820="N"," ",CELL("contents",'C10 Entry Sheet'!$A820))</f>
        <v xml:space="preserve"> </v>
      </c>
      <c r="K805" s="158" t="str">
        <f ca="1">IF(($G805=" ")," ",VLOOKUP($G805,'C10 Entry Sheet'!$A$16:$K$1015,8,FALSE))</f>
        <v xml:space="preserve"> </v>
      </c>
      <c r="L805" s="110" t="str">
        <f ca="1">IF(($G805=" ")," ",(VLOOKUP($G805,'C10 Entry Sheet'!$A$16:$K$1015,11,FALSE)*100))</f>
        <v xml:space="preserve"> </v>
      </c>
      <c r="M805" s="159" t="str">
        <f ca="1">IF(($G805=" ")," ",VLOOKUP($G805,'C10 Entry Sheet'!$A$16:$K$1015,6,FALSE))</f>
        <v xml:space="preserve"> </v>
      </c>
      <c r="N805" s="159" t="str">
        <f ca="1">IF(($G805=" ")," ",VLOOKUP($G805,'C10 Entry Sheet'!$A$16:$K$1015,5,FALSE))</f>
        <v xml:space="preserve"> </v>
      </c>
    </row>
    <row r="806" spans="1:14">
      <c r="A806" s="153" t="str">
        <f>IF('C10 Entry Sheet'!$BS821="N"," ","R")</f>
        <v xml:space="preserve"> </v>
      </c>
      <c r="B806" s="153" t="str">
        <f>IF('C10 Entry Sheet'!$BS821="N"," ","00000000")</f>
        <v xml:space="preserve"> </v>
      </c>
      <c r="C806" s="154" t="str">
        <f ca="1">IF('C10 Entry Sheet'!$BS821="N"," ",CELL("contents",'C10 Entry Sheet'!$AH$10))</f>
        <v xml:space="preserve"> </v>
      </c>
      <c r="D806" s="153" t="str">
        <f ca="1">IF('C10 Entry Sheet'!$BS821="N"," ","000"&amp;IF(LEN('C10 Entry Sheet'!$C$5)&lt;=6,"000",REPT("0",3-(LEN('C10 Entry Sheet'!$C$5)-6))&amp;LEFT(CELL("contents",'C10 Entry Sheet'!$C$5),LEN('C10 Entry Sheet'!$C$5)-6)))</f>
        <v xml:space="preserve"> </v>
      </c>
      <c r="E806" s="155" t="str">
        <f ca="1">IF('C10 Entry Sheet'!$BS821="N"," ",IF(LEN('C10 Entry Sheet'!$C$5)&lt;=6,CELL("contents",'C10 Entry Sheet'!$C$5),RIGHT(CELL("contents",'C10 Entry Sheet'!$C$5),6)))</f>
        <v xml:space="preserve"> </v>
      </c>
      <c r="F806" s="153" t="str">
        <f>IF('C10 Entry Sheet'!$BS821="N"," ","0")</f>
        <v xml:space="preserve"> </v>
      </c>
      <c r="G806" s="156" t="str">
        <f ca="1">IF('C10 Entry Sheet'!$BS821="N"," ",CELL("contents",'C10 Entry Sheet'!$A821))</f>
        <v xml:space="preserve"> </v>
      </c>
      <c r="H806" s="157" t="str">
        <f ca="1">IF(($G806=" ")," ",VLOOKUP($G806,'C10 Entry Sheet'!$A$16:$K$1015,2,FALSE))</f>
        <v xml:space="preserve"> </v>
      </c>
      <c r="I806" s="157" t="str">
        <f ca="1">IF(($G806=" ")," ",VLOOKUP($G806,'C10 Entry Sheet'!$A$16:$K$1015,3,FALSE))</f>
        <v xml:space="preserve"> </v>
      </c>
      <c r="J806" s="153" t="str">
        <f ca="1">IF('C10 Entry Sheet'!$BS821="N"," ",CELL("contents",'C10 Entry Sheet'!$A821))</f>
        <v xml:space="preserve"> </v>
      </c>
      <c r="K806" s="158" t="str">
        <f ca="1">IF(($G806=" ")," ",VLOOKUP($G806,'C10 Entry Sheet'!$A$16:$K$1015,8,FALSE))</f>
        <v xml:space="preserve"> </v>
      </c>
      <c r="L806" s="110" t="str">
        <f ca="1">IF(($G806=" ")," ",(VLOOKUP($G806,'C10 Entry Sheet'!$A$16:$K$1015,11,FALSE)*100))</f>
        <v xml:space="preserve"> </v>
      </c>
      <c r="M806" s="159" t="str">
        <f ca="1">IF(($G806=" ")," ",VLOOKUP($G806,'C10 Entry Sheet'!$A$16:$K$1015,6,FALSE))</f>
        <v xml:space="preserve"> </v>
      </c>
      <c r="N806" s="159" t="str">
        <f ca="1">IF(($G806=" ")," ",VLOOKUP($G806,'C10 Entry Sheet'!$A$16:$K$1015,5,FALSE))</f>
        <v xml:space="preserve"> </v>
      </c>
    </row>
    <row r="807" spans="1:14">
      <c r="A807" s="153" t="str">
        <f>IF('C10 Entry Sheet'!$BS822="N"," ","R")</f>
        <v xml:space="preserve"> </v>
      </c>
      <c r="B807" s="153" t="str">
        <f>IF('C10 Entry Sheet'!$BS822="N"," ","00000000")</f>
        <v xml:space="preserve"> </v>
      </c>
      <c r="C807" s="154" t="str">
        <f ca="1">IF('C10 Entry Sheet'!$BS822="N"," ",CELL("contents",'C10 Entry Sheet'!$AH$10))</f>
        <v xml:space="preserve"> </v>
      </c>
      <c r="D807" s="153" t="str">
        <f ca="1">IF('C10 Entry Sheet'!$BS822="N"," ","000"&amp;IF(LEN('C10 Entry Sheet'!$C$5)&lt;=6,"000",REPT("0",3-(LEN('C10 Entry Sheet'!$C$5)-6))&amp;LEFT(CELL("contents",'C10 Entry Sheet'!$C$5),LEN('C10 Entry Sheet'!$C$5)-6)))</f>
        <v xml:space="preserve"> </v>
      </c>
      <c r="E807" s="155" t="str">
        <f ca="1">IF('C10 Entry Sheet'!$BS822="N"," ",IF(LEN('C10 Entry Sheet'!$C$5)&lt;=6,CELL("contents",'C10 Entry Sheet'!$C$5),RIGHT(CELL("contents",'C10 Entry Sheet'!$C$5),6)))</f>
        <v xml:space="preserve"> </v>
      </c>
      <c r="F807" s="153" t="str">
        <f>IF('C10 Entry Sheet'!$BS822="N"," ","0")</f>
        <v xml:space="preserve"> </v>
      </c>
      <c r="G807" s="156" t="str">
        <f ca="1">IF('C10 Entry Sheet'!$BS822="N"," ",CELL("contents",'C10 Entry Sheet'!$A822))</f>
        <v xml:space="preserve"> </v>
      </c>
      <c r="H807" s="157" t="str">
        <f ca="1">IF(($G807=" ")," ",VLOOKUP($G807,'C10 Entry Sheet'!$A$16:$K$1015,2,FALSE))</f>
        <v xml:space="preserve"> </v>
      </c>
      <c r="I807" s="157" t="str">
        <f ca="1">IF(($G807=" ")," ",VLOOKUP($G807,'C10 Entry Sheet'!$A$16:$K$1015,3,FALSE))</f>
        <v xml:space="preserve"> </v>
      </c>
      <c r="J807" s="153" t="str">
        <f ca="1">IF('C10 Entry Sheet'!$BS822="N"," ",CELL("contents",'C10 Entry Sheet'!$A822))</f>
        <v xml:space="preserve"> </v>
      </c>
      <c r="K807" s="158" t="str">
        <f ca="1">IF(($G807=" ")," ",VLOOKUP($G807,'C10 Entry Sheet'!$A$16:$K$1015,8,FALSE))</f>
        <v xml:space="preserve"> </v>
      </c>
      <c r="L807" s="110" t="str">
        <f ca="1">IF(($G807=" ")," ",(VLOOKUP($G807,'C10 Entry Sheet'!$A$16:$K$1015,11,FALSE)*100))</f>
        <v xml:space="preserve"> </v>
      </c>
      <c r="M807" s="159" t="str">
        <f ca="1">IF(($G807=" ")," ",VLOOKUP($G807,'C10 Entry Sheet'!$A$16:$K$1015,6,FALSE))</f>
        <v xml:space="preserve"> </v>
      </c>
      <c r="N807" s="159" t="str">
        <f ca="1">IF(($G807=" ")," ",VLOOKUP($G807,'C10 Entry Sheet'!$A$16:$K$1015,5,FALSE))</f>
        <v xml:space="preserve"> </v>
      </c>
    </row>
    <row r="808" spans="1:14">
      <c r="A808" s="153" t="str">
        <f>IF('C10 Entry Sheet'!$BS823="N"," ","R")</f>
        <v xml:space="preserve"> </v>
      </c>
      <c r="B808" s="153" t="str">
        <f>IF('C10 Entry Sheet'!$BS823="N"," ","00000000")</f>
        <v xml:space="preserve"> </v>
      </c>
      <c r="C808" s="154" t="str">
        <f ca="1">IF('C10 Entry Sheet'!$BS823="N"," ",CELL("contents",'C10 Entry Sheet'!$AH$10))</f>
        <v xml:space="preserve"> </v>
      </c>
      <c r="D808" s="153" t="str">
        <f ca="1">IF('C10 Entry Sheet'!$BS823="N"," ","000"&amp;IF(LEN('C10 Entry Sheet'!$C$5)&lt;=6,"000",REPT("0",3-(LEN('C10 Entry Sheet'!$C$5)-6))&amp;LEFT(CELL("contents",'C10 Entry Sheet'!$C$5),LEN('C10 Entry Sheet'!$C$5)-6)))</f>
        <v xml:space="preserve"> </v>
      </c>
      <c r="E808" s="155" t="str">
        <f ca="1">IF('C10 Entry Sheet'!$BS823="N"," ",IF(LEN('C10 Entry Sheet'!$C$5)&lt;=6,CELL("contents",'C10 Entry Sheet'!$C$5),RIGHT(CELL("contents",'C10 Entry Sheet'!$C$5),6)))</f>
        <v xml:space="preserve"> </v>
      </c>
      <c r="F808" s="153" t="str">
        <f>IF('C10 Entry Sheet'!$BS823="N"," ","0")</f>
        <v xml:space="preserve"> </v>
      </c>
      <c r="G808" s="156" t="str">
        <f ca="1">IF('C10 Entry Sheet'!$BS823="N"," ",CELL("contents",'C10 Entry Sheet'!$A823))</f>
        <v xml:space="preserve"> </v>
      </c>
      <c r="H808" s="157" t="str">
        <f ca="1">IF(($G808=" ")," ",VLOOKUP($G808,'C10 Entry Sheet'!$A$16:$K$1015,2,FALSE))</f>
        <v xml:space="preserve"> </v>
      </c>
      <c r="I808" s="157" t="str">
        <f ca="1">IF(($G808=" ")," ",VLOOKUP($G808,'C10 Entry Sheet'!$A$16:$K$1015,3,FALSE))</f>
        <v xml:space="preserve"> </v>
      </c>
      <c r="J808" s="153" t="str">
        <f ca="1">IF('C10 Entry Sheet'!$BS823="N"," ",CELL("contents",'C10 Entry Sheet'!$A823))</f>
        <v xml:space="preserve"> </v>
      </c>
      <c r="K808" s="158" t="str">
        <f ca="1">IF(($G808=" ")," ",VLOOKUP($G808,'C10 Entry Sheet'!$A$16:$K$1015,8,FALSE))</f>
        <v xml:space="preserve"> </v>
      </c>
      <c r="L808" s="110" t="str">
        <f ca="1">IF(($G808=" ")," ",(VLOOKUP($G808,'C10 Entry Sheet'!$A$16:$K$1015,11,FALSE)*100))</f>
        <v xml:space="preserve"> </v>
      </c>
      <c r="M808" s="159" t="str">
        <f ca="1">IF(($G808=" ")," ",VLOOKUP($G808,'C10 Entry Sheet'!$A$16:$K$1015,6,FALSE))</f>
        <v xml:space="preserve"> </v>
      </c>
      <c r="N808" s="159" t="str">
        <f ca="1">IF(($G808=" ")," ",VLOOKUP($G808,'C10 Entry Sheet'!$A$16:$K$1015,5,FALSE))</f>
        <v xml:space="preserve"> </v>
      </c>
    </row>
    <row r="809" spans="1:14">
      <c r="A809" s="153" t="str">
        <f>IF('C10 Entry Sheet'!$BS824="N"," ","R")</f>
        <v xml:space="preserve"> </v>
      </c>
      <c r="B809" s="153" t="str">
        <f>IF('C10 Entry Sheet'!$BS824="N"," ","00000000")</f>
        <v xml:space="preserve"> </v>
      </c>
      <c r="C809" s="154" t="str">
        <f ca="1">IF('C10 Entry Sheet'!$BS824="N"," ",CELL("contents",'C10 Entry Sheet'!$AH$10))</f>
        <v xml:space="preserve"> </v>
      </c>
      <c r="D809" s="153" t="str">
        <f ca="1">IF('C10 Entry Sheet'!$BS824="N"," ","000"&amp;IF(LEN('C10 Entry Sheet'!$C$5)&lt;=6,"000",REPT("0",3-(LEN('C10 Entry Sheet'!$C$5)-6))&amp;LEFT(CELL("contents",'C10 Entry Sheet'!$C$5),LEN('C10 Entry Sheet'!$C$5)-6)))</f>
        <v xml:space="preserve"> </v>
      </c>
      <c r="E809" s="155" t="str">
        <f ca="1">IF('C10 Entry Sheet'!$BS824="N"," ",IF(LEN('C10 Entry Sheet'!$C$5)&lt;=6,CELL("contents",'C10 Entry Sheet'!$C$5),RIGHT(CELL("contents",'C10 Entry Sheet'!$C$5),6)))</f>
        <v xml:space="preserve"> </v>
      </c>
      <c r="F809" s="153" t="str">
        <f>IF('C10 Entry Sheet'!$BS824="N"," ","0")</f>
        <v xml:space="preserve"> </v>
      </c>
      <c r="G809" s="156" t="str">
        <f ca="1">IF('C10 Entry Sheet'!$BS824="N"," ",CELL("contents",'C10 Entry Sheet'!$A824))</f>
        <v xml:space="preserve"> </v>
      </c>
      <c r="H809" s="157" t="str">
        <f ca="1">IF(($G809=" ")," ",VLOOKUP($G809,'C10 Entry Sheet'!$A$16:$K$1015,2,FALSE))</f>
        <v xml:space="preserve"> </v>
      </c>
      <c r="I809" s="157" t="str">
        <f ca="1">IF(($G809=" ")," ",VLOOKUP($G809,'C10 Entry Sheet'!$A$16:$K$1015,3,FALSE))</f>
        <v xml:space="preserve"> </v>
      </c>
      <c r="J809" s="153" t="str">
        <f ca="1">IF('C10 Entry Sheet'!$BS824="N"," ",CELL("contents",'C10 Entry Sheet'!$A824))</f>
        <v xml:space="preserve"> </v>
      </c>
      <c r="K809" s="158" t="str">
        <f ca="1">IF(($G809=" ")," ",VLOOKUP($G809,'C10 Entry Sheet'!$A$16:$K$1015,8,FALSE))</f>
        <v xml:space="preserve"> </v>
      </c>
      <c r="L809" s="110" t="str">
        <f ca="1">IF(($G809=" ")," ",(VLOOKUP($G809,'C10 Entry Sheet'!$A$16:$K$1015,11,FALSE)*100))</f>
        <v xml:space="preserve"> </v>
      </c>
      <c r="M809" s="159" t="str">
        <f ca="1">IF(($G809=" ")," ",VLOOKUP($G809,'C10 Entry Sheet'!$A$16:$K$1015,6,FALSE))</f>
        <v xml:space="preserve"> </v>
      </c>
      <c r="N809" s="159" t="str">
        <f ca="1">IF(($G809=" ")," ",VLOOKUP($G809,'C10 Entry Sheet'!$A$16:$K$1015,5,FALSE))</f>
        <v xml:space="preserve"> </v>
      </c>
    </row>
    <row r="810" spans="1:14">
      <c r="A810" s="153" t="str">
        <f>IF('C10 Entry Sheet'!$BS825="N"," ","R")</f>
        <v xml:space="preserve"> </v>
      </c>
      <c r="B810" s="153" t="str">
        <f>IF('C10 Entry Sheet'!$BS825="N"," ","00000000")</f>
        <v xml:space="preserve"> </v>
      </c>
      <c r="C810" s="154" t="str">
        <f ca="1">IF('C10 Entry Sheet'!$BS825="N"," ",CELL("contents",'C10 Entry Sheet'!$AH$10))</f>
        <v xml:space="preserve"> </v>
      </c>
      <c r="D810" s="153" t="str">
        <f ca="1">IF('C10 Entry Sheet'!$BS825="N"," ","000"&amp;IF(LEN('C10 Entry Sheet'!$C$5)&lt;=6,"000",REPT("0",3-(LEN('C10 Entry Sheet'!$C$5)-6))&amp;LEFT(CELL("contents",'C10 Entry Sheet'!$C$5),LEN('C10 Entry Sheet'!$C$5)-6)))</f>
        <v xml:space="preserve"> </v>
      </c>
      <c r="E810" s="155" t="str">
        <f ca="1">IF('C10 Entry Sheet'!$BS825="N"," ",IF(LEN('C10 Entry Sheet'!$C$5)&lt;=6,CELL("contents",'C10 Entry Sheet'!$C$5),RIGHT(CELL("contents",'C10 Entry Sheet'!$C$5),6)))</f>
        <v xml:space="preserve"> </v>
      </c>
      <c r="F810" s="153" t="str">
        <f>IF('C10 Entry Sheet'!$BS825="N"," ","0")</f>
        <v xml:space="preserve"> </v>
      </c>
      <c r="G810" s="156" t="str">
        <f ca="1">IF('C10 Entry Sheet'!$BS825="N"," ",CELL("contents",'C10 Entry Sheet'!$A825))</f>
        <v xml:space="preserve"> </v>
      </c>
      <c r="H810" s="157" t="str">
        <f ca="1">IF(($G810=" ")," ",VLOOKUP($G810,'C10 Entry Sheet'!$A$16:$K$1015,2,FALSE))</f>
        <v xml:space="preserve"> </v>
      </c>
      <c r="I810" s="157" t="str">
        <f ca="1">IF(($G810=" ")," ",VLOOKUP($G810,'C10 Entry Sheet'!$A$16:$K$1015,3,FALSE))</f>
        <v xml:space="preserve"> </v>
      </c>
      <c r="J810" s="153" t="str">
        <f ca="1">IF('C10 Entry Sheet'!$BS825="N"," ",CELL("contents",'C10 Entry Sheet'!$A825))</f>
        <v xml:space="preserve"> </v>
      </c>
      <c r="K810" s="158" t="str">
        <f ca="1">IF(($G810=" ")," ",VLOOKUP($G810,'C10 Entry Sheet'!$A$16:$K$1015,8,FALSE))</f>
        <v xml:space="preserve"> </v>
      </c>
      <c r="L810" s="110" t="str">
        <f ca="1">IF(($G810=" ")," ",(VLOOKUP($G810,'C10 Entry Sheet'!$A$16:$K$1015,11,FALSE)*100))</f>
        <v xml:space="preserve"> </v>
      </c>
      <c r="M810" s="159" t="str">
        <f ca="1">IF(($G810=" ")," ",VLOOKUP($G810,'C10 Entry Sheet'!$A$16:$K$1015,6,FALSE))</f>
        <v xml:space="preserve"> </v>
      </c>
      <c r="N810" s="159" t="str">
        <f ca="1">IF(($G810=" ")," ",VLOOKUP($G810,'C10 Entry Sheet'!$A$16:$K$1015,5,FALSE))</f>
        <v xml:space="preserve"> </v>
      </c>
    </row>
    <row r="811" spans="1:14">
      <c r="A811" s="153" t="str">
        <f>IF('C10 Entry Sheet'!$BS826="N"," ","R")</f>
        <v xml:space="preserve"> </v>
      </c>
      <c r="B811" s="153" t="str">
        <f>IF('C10 Entry Sheet'!$BS826="N"," ","00000000")</f>
        <v xml:space="preserve"> </v>
      </c>
      <c r="C811" s="154" t="str">
        <f ca="1">IF('C10 Entry Sheet'!$BS826="N"," ",CELL("contents",'C10 Entry Sheet'!$AH$10))</f>
        <v xml:space="preserve"> </v>
      </c>
      <c r="D811" s="153" t="str">
        <f ca="1">IF('C10 Entry Sheet'!$BS826="N"," ","000"&amp;IF(LEN('C10 Entry Sheet'!$C$5)&lt;=6,"000",REPT("0",3-(LEN('C10 Entry Sheet'!$C$5)-6))&amp;LEFT(CELL("contents",'C10 Entry Sheet'!$C$5),LEN('C10 Entry Sheet'!$C$5)-6)))</f>
        <v xml:space="preserve"> </v>
      </c>
      <c r="E811" s="155" t="str">
        <f ca="1">IF('C10 Entry Sheet'!$BS826="N"," ",IF(LEN('C10 Entry Sheet'!$C$5)&lt;=6,CELL("contents",'C10 Entry Sheet'!$C$5),RIGHT(CELL("contents",'C10 Entry Sheet'!$C$5),6)))</f>
        <v xml:space="preserve"> </v>
      </c>
      <c r="F811" s="153" t="str">
        <f>IF('C10 Entry Sheet'!$BS826="N"," ","0")</f>
        <v xml:space="preserve"> </v>
      </c>
      <c r="G811" s="156" t="str">
        <f ca="1">IF('C10 Entry Sheet'!$BS826="N"," ",CELL("contents",'C10 Entry Sheet'!$A826))</f>
        <v xml:space="preserve"> </v>
      </c>
      <c r="H811" s="157" t="str">
        <f ca="1">IF(($G811=" ")," ",VLOOKUP($G811,'C10 Entry Sheet'!$A$16:$K$1015,2,FALSE))</f>
        <v xml:space="preserve"> </v>
      </c>
      <c r="I811" s="157" t="str">
        <f ca="1">IF(($G811=" ")," ",VLOOKUP($G811,'C10 Entry Sheet'!$A$16:$K$1015,3,FALSE))</f>
        <v xml:space="preserve"> </v>
      </c>
      <c r="J811" s="153" t="str">
        <f ca="1">IF('C10 Entry Sheet'!$BS826="N"," ",CELL("contents",'C10 Entry Sheet'!$A826))</f>
        <v xml:space="preserve"> </v>
      </c>
      <c r="K811" s="158" t="str">
        <f ca="1">IF(($G811=" ")," ",VLOOKUP($G811,'C10 Entry Sheet'!$A$16:$K$1015,8,FALSE))</f>
        <v xml:space="preserve"> </v>
      </c>
      <c r="L811" s="110" t="str">
        <f ca="1">IF(($G811=" ")," ",(VLOOKUP($G811,'C10 Entry Sheet'!$A$16:$K$1015,11,FALSE)*100))</f>
        <v xml:space="preserve"> </v>
      </c>
      <c r="M811" s="159" t="str">
        <f ca="1">IF(($G811=" ")," ",VLOOKUP($G811,'C10 Entry Sheet'!$A$16:$K$1015,6,FALSE))</f>
        <v xml:space="preserve"> </v>
      </c>
      <c r="N811" s="159" t="str">
        <f ca="1">IF(($G811=" ")," ",VLOOKUP($G811,'C10 Entry Sheet'!$A$16:$K$1015,5,FALSE))</f>
        <v xml:space="preserve"> </v>
      </c>
    </row>
    <row r="812" spans="1:14">
      <c r="A812" s="153" t="str">
        <f>IF('C10 Entry Sheet'!$BS827="N"," ","R")</f>
        <v xml:space="preserve"> </v>
      </c>
      <c r="B812" s="153" t="str">
        <f>IF('C10 Entry Sheet'!$BS827="N"," ","00000000")</f>
        <v xml:space="preserve"> </v>
      </c>
      <c r="C812" s="154" t="str">
        <f ca="1">IF('C10 Entry Sheet'!$BS827="N"," ",CELL("contents",'C10 Entry Sheet'!$AH$10))</f>
        <v xml:space="preserve"> </v>
      </c>
      <c r="D812" s="153" t="str">
        <f ca="1">IF('C10 Entry Sheet'!$BS827="N"," ","000"&amp;IF(LEN('C10 Entry Sheet'!$C$5)&lt;=6,"000",REPT("0",3-(LEN('C10 Entry Sheet'!$C$5)-6))&amp;LEFT(CELL("contents",'C10 Entry Sheet'!$C$5),LEN('C10 Entry Sheet'!$C$5)-6)))</f>
        <v xml:space="preserve"> </v>
      </c>
      <c r="E812" s="155" t="str">
        <f ca="1">IF('C10 Entry Sheet'!$BS827="N"," ",IF(LEN('C10 Entry Sheet'!$C$5)&lt;=6,CELL("contents",'C10 Entry Sheet'!$C$5),RIGHT(CELL("contents",'C10 Entry Sheet'!$C$5),6)))</f>
        <v xml:space="preserve"> </v>
      </c>
      <c r="F812" s="153" t="str">
        <f>IF('C10 Entry Sheet'!$BS827="N"," ","0")</f>
        <v xml:space="preserve"> </v>
      </c>
      <c r="G812" s="156" t="str">
        <f ca="1">IF('C10 Entry Sheet'!$BS827="N"," ",CELL("contents",'C10 Entry Sheet'!$A827))</f>
        <v xml:space="preserve"> </v>
      </c>
      <c r="H812" s="157" t="str">
        <f ca="1">IF(($G812=" ")," ",VLOOKUP($G812,'C10 Entry Sheet'!$A$16:$K$1015,2,FALSE))</f>
        <v xml:space="preserve"> </v>
      </c>
      <c r="I812" s="157" t="str">
        <f ca="1">IF(($G812=" ")," ",VLOOKUP($G812,'C10 Entry Sheet'!$A$16:$K$1015,3,FALSE))</f>
        <v xml:space="preserve"> </v>
      </c>
      <c r="J812" s="153" t="str">
        <f ca="1">IF('C10 Entry Sheet'!$BS827="N"," ",CELL("contents",'C10 Entry Sheet'!$A827))</f>
        <v xml:space="preserve"> </v>
      </c>
      <c r="K812" s="158" t="str">
        <f ca="1">IF(($G812=" ")," ",VLOOKUP($G812,'C10 Entry Sheet'!$A$16:$K$1015,8,FALSE))</f>
        <v xml:space="preserve"> </v>
      </c>
      <c r="L812" s="110" t="str">
        <f ca="1">IF(($G812=" ")," ",(VLOOKUP($G812,'C10 Entry Sheet'!$A$16:$K$1015,11,FALSE)*100))</f>
        <v xml:space="preserve"> </v>
      </c>
      <c r="M812" s="159" t="str">
        <f ca="1">IF(($G812=" ")," ",VLOOKUP($G812,'C10 Entry Sheet'!$A$16:$K$1015,6,FALSE))</f>
        <v xml:space="preserve"> </v>
      </c>
      <c r="N812" s="159" t="str">
        <f ca="1">IF(($G812=" ")," ",VLOOKUP($G812,'C10 Entry Sheet'!$A$16:$K$1015,5,FALSE))</f>
        <v xml:space="preserve"> </v>
      </c>
    </row>
    <row r="813" spans="1:14">
      <c r="A813" s="153" t="str">
        <f>IF('C10 Entry Sheet'!$BS828="N"," ","R")</f>
        <v xml:space="preserve"> </v>
      </c>
      <c r="B813" s="153" t="str">
        <f>IF('C10 Entry Sheet'!$BS828="N"," ","00000000")</f>
        <v xml:space="preserve"> </v>
      </c>
      <c r="C813" s="154" t="str">
        <f ca="1">IF('C10 Entry Sheet'!$BS828="N"," ",CELL("contents",'C10 Entry Sheet'!$AH$10))</f>
        <v xml:space="preserve"> </v>
      </c>
      <c r="D813" s="153" t="str">
        <f ca="1">IF('C10 Entry Sheet'!$BS828="N"," ","000"&amp;IF(LEN('C10 Entry Sheet'!$C$5)&lt;=6,"000",REPT("0",3-(LEN('C10 Entry Sheet'!$C$5)-6))&amp;LEFT(CELL("contents",'C10 Entry Sheet'!$C$5),LEN('C10 Entry Sheet'!$C$5)-6)))</f>
        <v xml:space="preserve"> </v>
      </c>
      <c r="E813" s="155" t="str">
        <f ca="1">IF('C10 Entry Sheet'!$BS828="N"," ",IF(LEN('C10 Entry Sheet'!$C$5)&lt;=6,CELL("contents",'C10 Entry Sheet'!$C$5),RIGHT(CELL("contents",'C10 Entry Sheet'!$C$5),6)))</f>
        <v xml:space="preserve"> </v>
      </c>
      <c r="F813" s="153" t="str">
        <f>IF('C10 Entry Sheet'!$BS828="N"," ","0")</f>
        <v xml:space="preserve"> </v>
      </c>
      <c r="G813" s="156" t="str">
        <f ca="1">IF('C10 Entry Sheet'!$BS828="N"," ",CELL("contents",'C10 Entry Sheet'!$A828))</f>
        <v xml:space="preserve"> </v>
      </c>
      <c r="H813" s="157" t="str">
        <f ca="1">IF(($G813=" ")," ",VLOOKUP($G813,'C10 Entry Sheet'!$A$16:$K$1015,2,FALSE))</f>
        <v xml:space="preserve"> </v>
      </c>
      <c r="I813" s="157" t="str">
        <f ca="1">IF(($G813=" ")," ",VLOOKUP($G813,'C10 Entry Sheet'!$A$16:$K$1015,3,FALSE))</f>
        <v xml:space="preserve"> </v>
      </c>
      <c r="J813" s="153" t="str">
        <f ca="1">IF('C10 Entry Sheet'!$BS828="N"," ",CELL("contents",'C10 Entry Sheet'!$A828))</f>
        <v xml:space="preserve"> </v>
      </c>
      <c r="K813" s="158" t="str">
        <f ca="1">IF(($G813=" ")," ",VLOOKUP($G813,'C10 Entry Sheet'!$A$16:$K$1015,8,FALSE))</f>
        <v xml:space="preserve"> </v>
      </c>
      <c r="L813" s="110" t="str">
        <f ca="1">IF(($G813=" ")," ",(VLOOKUP($G813,'C10 Entry Sheet'!$A$16:$K$1015,11,FALSE)*100))</f>
        <v xml:space="preserve"> </v>
      </c>
      <c r="M813" s="159" t="str">
        <f ca="1">IF(($G813=" ")," ",VLOOKUP($G813,'C10 Entry Sheet'!$A$16:$K$1015,6,FALSE))</f>
        <v xml:space="preserve"> </v>
      </c>
      <c r="N813" s="159" t="str">
        <f ca="1">IF(($G813=" ")," ",VLOOKUP($G813,'C10 Entry Sheet'!$A$16:$K$1015,5,FALSE))</f>
        <v xml:space="preserve"> </v>
      </c>
    </row>
    <row r="814" spans="1:14">
      <c r="A814" s="153" t="str">
        <f>IF('C10 Entry Sheet'!$BS829="N"," ","R")</f>
        <v xml:space="preserve"> </v>
      </c>
      <c r="B814" s="153" t="str">
        <f>IF('C10 Entry Sheet'!$BS829="N"," ","00000000")</f>
        <v xml:space="preserve"> </v>
      </c>
      <c r="C814" s="154" t="str">
        <f ca="1">IF('C10 Entry Sheet'!$BS829="N"," ",CELL("contents",'C10 Entry Sheet'!$AH$10))</f>
        <v xml:space="preserve"> </v>
      </c>
      <c r="D814" s="153" t="str">
        <f ca="1">IF('C10 Entry Sheet'!$BS829="N"," ","000"&amp;IF(LEN('C10 Entry Sheet'!$C$5)&lt;=6,"000",REPT("0",3-(LEN('C10 Entry Sheet'!$C$5)-6))&amp;LEFT(CELL("contents",'C10 Entry Sheet'!$C$5),LEN('C10 Entry Sheet'!$C$5)-6)))</f>
        <v xml:space="preserve"> </v>
      </c>
      <c r="E814" s="155" t="str">
        <f ca="1">IF('C10 Entry Sheet'!$BS829="N"," ",IF(LEN('C10 Entry Sheet'!$C$5)&lt;=6,CELL("contents",'C10 Entry Sheet'!$C$5),RIGHT(CELL("contents",'C10 Entry Sheet'!$C$5),6)))</f>
        <v xml:space="preserve"> </v>
      </c>
      <c r="F814" s="153" t="str">
        <f>IF('C10 Entry Sheet'!$BS829="N"," ","0")</f>
        <v xml:space="preserve"> </v>
      </c>
      <c r="G814" s="156" t="str">
        <f ca="1">IF('C10 Entry Sheet'!$BS829="N"," ",CELL("contents",'C10 Entry Sheet'!$A829))</f>
        <v xml:space="preserve"> </v>
      </c>
      <c r="H814" s="157" t="str">
        <f ca="1">IF(($G814=" ")," ",VLOOKUP($G814,'C10 Entry Sheet'!$A$16:$K$1015,2,FALSE))</f>
        <v xml:space="preserve"> </v>
      </c>
      <c r="I814" s="157" t="str">
        <f ca="1">IF(($G814=" ")," ",VLOOKUP($G814,'C10 Entry Sheet'!$A$16:$K$1015,3,FALSE))</f>
        <v xml:space="preserve"> </v>
      </c>
      <c r="J814" s="153" t="str">
        <f ca="1">IF('C10 Entry Sheet'!$BS829="N"," ",CELL("contents",'C10 Entry Sheet'!$A829))</f>
        <v xml:space="preserve"> </v>
      </c>
      <c r="K814" s="158" t="str">
        <f ca="1">IF(($G814=" ")," ",VLOOKUP($G814,'C10 Entry Sheet'!$A$16:$K$1015,8,FALSE))</f>
        <v xml:space="preserve"> </v>
      </c>
      <c r="L814" s="110" t="str">
        <f ca="1">IF(($G814=" ")," ",(VLOOKUP($G814,'C10 Entry Sheet'!$A$16:$K$1015,11,FALSE)*100))</f>
        <v xml:space="preserve"> </v>
      </c>
      <c r="M814" s="159" t="str">
        <f ca="1">IF(($G814=" ")," ",VLOOKUP($G814,'C10 Entry Sheet'!$A$16:$K$1015,6,FALSE))</f>
        <v xml:space="preserve"> </v>
      </c>
      <c r="N814" s="159" t="str">
        <f ca="1">IF(($G814=" ")," ",VLOOKUP($G814,'C10 Entry Sheet'!$A$16:$K$1015,5,FALSE))</f>
        <v xml:space="preserve"> </v>
      </c>
    </row>
    <row r="815" spans="1:14">
      <c r="A815" s="153" t="str">
        <f>IF('C10 Entry Sheet'!$BS830="N"," ","R")</f>
        <v xml:space="preserve"> </v>
      </c>
      <c r="B815" s="153" t="str">
        <f>IF('C10 Entry Sheet'!$BS830="N"," ","00000000")</f>
        <v xml:space="preserve"> </v>
      </c>
      <c r="C815" s="154" t="str">
        <f ca="1">IF('C10 Entry Sheet'!$BS830="N"," ",CELL("contents",'C10 Entry Sheet'!$AH$10))</f>
        <v xml:space="preserve"> </v>
      </c>
      <c r="D815" s="153" t="str">
        <f ca="1">IF('C10 Entry Sheet'!$BS830="N"," ","000"&amp;IF(LEN('C10 Entry Sheet'!$C$5)&lt;=6,"000",REPT("0",3-(LEN('C10 Entry Sheet'!$C$5)-6))&amp;LEFT(CELL("contents",'C10 Entry Sheet'!$C$5),LEN('C10 Entry Sheet'!$C$5)-6)))</f>
        <v xml:space="preserve"> </v>
      </c>
      <c r="E815" s="155" t="str">
        <f ca="1">IF('C10 Entry Sheet'!$BS830="N"," ",IF(LEN('C10 Entry Sheet'!$C$5)&lt;=6,CELL("contents",'C10 Entry Sheet'!$C$5),RIGHT(CELL("contents",'C10 Entry Sheet'!$C$5),6)))</f>
        <v xml:space="preserve"> </v>
      </c>
      <c r="F815" s="153" t="str">
        <f>IF('C10 Entry Sheet'!$BS830="N"," ","0")</f>
        <v xml:space="preserve"> </v>
      </c>
      <c r="G815" s="156" t="str">
        <f ca="1">IF('C10 Entry Sheet'!$BS830="N"," ",CELL("contents",'C10 Entry Sheet'!$A830))</f>
        <v xml:space="preserve"> </v>
      </c>
      <c r="H815" s="157" t="str">
        <f ca="1">IF(($G815=" ")," ",VLOOKUP($G815,'C10 Entry Sheet'!$A$16:$K$1015,2,FALSE))</f>
        <v xml:space="preserve"> </v>
      </c>
      <c r="I815" s="157" t="str">
        <f ca="1">IF(($G815=" ")," ",VLOOKUP($G815,'C10 Entry Sheet'!$A$16:$K$1015,3,FALSE))</f>
        <v xml:space="preserve"> </v>
      </c>
      <c r="J815" s="153" t="str">
        <f ca="1">IF('C10 Entry Sheet'!$BS830="N"," ",CELL("contents",'C10 Entry Sheet'!$A830))</f>
        <v xml:space="preserve"> </v>
      </c>
      <c r="K815" s="158" t="str">
        <f ca="1">IF(($G815=" ")," ",VLOOKUP($G815,'C10 Entry Sheet'!$A$16:$K$1015,8,FALSE))</f>
        <v xml:space="preserve"> </v>
      </c>
      <c r="L815" s="110" t="str">
        <f ca="1">IF(($G815=" ")," ",(VLOOKUP($G815,'C10 Entry Sheet'!$A$16:$K$1015,11,FALSE)*100))</f>
        <v xml:space="preserve"> </v>
      </c>
      <c r="M815" s="159" t="str">
        <f ca="1">IF(($G815=" ")," ",VLOOKUP($G815,'C10 Entry Sheet'!$A$16:$K$1015,6,FALSE))</f>
        <v xml:space="preserve"> </v>
      </c>
      <c r="N815" s="159" t="str">
        <f ca="1">IF(($G815=" ")," ",VLOOKUP($G815,'C10 Entry Sheet'!$A$16:$K$1015,5,FALSE))</f>
        <v xml:space="preserve"> </v>
      </c>
    </row>
    <row r="816" spans="1:14">
      <c r="A816" s="153" t="str">
        <f>IF('C10 Entry Sheet'!$BS831="N"," ","R")</f>
        <v xml:space="preserve"> </v>
      </c>
      <c r="B816" s="153" t="str">
        <f>IF('C10 Entry Sheet'!$BS831="N"," ","00000000")</f>
        <v xml:space="preserve"> </v>
      </c>
      <c r="C816" s="154" t="str">
        <f ca="1">IF('C10 Entry Sheet'!$BS831="N"," ",CELL("contents",'C10 Entry Sheet'!$AH$10))</f>
        <v xml:space="preserve"> </v>
      </c>
      <c r="D816" s="153" t="str">
        <f ca="1">IF('C10 Entry Sheet'!$BS831="N"," ","000"&amp;IF(LEN('C10 Entry Sheet'!$C$5)&lt;=6,"000",REPT("0",3-(LEN('C10 Entry Sheet'!$C$5)-6))&amp;LEFT(CELL("contents",'C10 Entry Sheet'!$C$5),LEN('C10 Entry Sheet'!$C$5)-6)))</f>
        <v xml:space="preserve"> </v>
      </c>
      <c r="E816" s="155" t="str">
        <f ca="1">IF('C10 Entry Sheet'!$BS831="N"," ",IF(LEN('C10 Entry Sheet'!$C$5)&lt;=6,CELL("contents",'C10 Entry Sheet'!$C$5),RIGHT(CELL("contents",'C10 Entry Sheet'!$C$5),6)))</f>
        <v xml:space="preserve"> </v>
      </c>
      <c r="F816" s="153" t="str">
        <f>IF('C10 Entry Sheet'!$BS831="N"," ","0")</f>
        <v xml:space="preserve"> </v>
      </c>
      <c r="G816" s="156" t="str">
        <f ca="1">IF('C10 Entry Sheet'!$BS831="N"," ",CELL("contents",'C10 Entry Sheet'!$A831))</f>
        <v xml:space="preserve"> </v>
      </c>
      <c r="H816" s="157" t="str">
        <f ca="1">IF(($G816=" ")," ",VLOOKUP($G816,'C10 Entry Sheet'!$A$16:$K$1015,2,FALSE))</f>
        <v xml:space="preserve"> </v>
      </c>
      <c r="I816" s="157" t="str">
        <f ca="1">IF(($G816=" ")," ",VLOOKUP($G816,'C10 Entry Sheet'!$A$16:$K$1015,3,FALSE))</f>
        <v xml:space="preserve"> </v>
      </c>
      <c r="J816" s="153" t="str">
        <f ca="1">IF('C10 Entry Sheet'!$BS831="N"," ",CELL("contents",'C10 Entry Sheet'!$A831))</f>
        <v xml:space="preserve"> </v>
      </c>
      <c r="K816" s="158" t="str">
        <f ca="1">IF(($G816=" ")," ",VLOOKUP($G816,'C10 Entry Sheet'!$A$16:$K$1015,8,FALSE))</f>
        <v xml:space="preserve"> </v>
      </c>
      <c r="L816" s="110" t="str">
        <f ca="1">IF(($G816=" ")," ",(VLOOKUP($G816,'C10 Entry Sheet'!$A$16:$K$1015,11,FALSE)*100))</f>
        <v xml:space="preserve"> </v>
      </c>
      <c r="M816" s="159" t="str">
        <f ca="1">IF(($G816=" ")," ",VLOOKUP($G816,'C10 Entry Sheet'!$A$16:$K$1015,6,FALSE))</f>
        <v xml:space="preserve"> </v>
      </c>
      <c r="N816" s="159" t="str">
        <f ca="1">IF(($G816=" ")," ",VLOOKUP($G816,'C10 Entry Sheet'!$A$16:$K$1015,5,FALSE))</f>
        <v xml:space="preserve"> </v>
      </c>
    </row>
    <row r="817" spans="1:14">
      <c r="A817" s="153" t="str">
        <f>IF('C10 Entry Sheet'!$BS832="N"," ","R")</f>
        <v xml:space="preserve"> </v>
      </c>
      <c r="B817" s="153" t="str">
        <f>IF('C10 Entry Sheet'!$BS832="N"," ","00000000")</f>
        <v xml:space="preserve"> </v>
      </c>
      <c r="C817" s="154" t="str">
        <f ca="1">IF('C10 Entry Sheet'!$BS832="N"," ",CELL("contents",'C10 Entry Sheet'!$AH$10))</f>
        <v xml:space="preserve"> </v>
      </c>
      <c r="D817" s="153" t="str">
        <f ca="1">IF('C10 Entry Sheet'!$BS832="N"," ","000"&amp;IF(LEN('C10 Entry Sheet'!$C$5)&lt;=6,"000",REPT("0",3-(LEN('C10 Entry Sheet'!$C$5)-6))&amp;LEFT(CELL("contents",'C10 Entry Sheet'!$C$5),LEN('C10 Entry Sheet'!$C$5)-6)))</f>
        <v xml:space="preserve"> </v>
      </c>
      <c r="E817" s="155" t="str">
        <f ca="1">IF('C10 Entry Sheet'!$BS832="N"," ",IF(LEN('C10 Entry Sheet'!$C$5)&lt;=6,CELL("contents",'C10 Entry Sheet'!$C$5),RIGHT(CELL("contents",'C10 Entry Sheet'!$C$5),6)))</f>
        <v xml:space="preserve"> </v>
      </c>
      <c r="F817" s="153" t="str">
        <f>IF('C10 Entry Sheet'!$BS832="N"," ","0")</f>
        <v xml:space="preserve"> </v>
      </c>
      <c r="G817" s="156" t="str">
        <f ca="1">IF('C10 Entry Sheet'!$BS832="N"," ",CELL("contents",'C10 Entry Sheet'!$A832))</f>
        <v xml:space="preserve"> </v>
      </c>
      <c r="H817" s="157" t="str">
        <f ca="1">IF(($G817=" ")," ",VLOOKUP($G817,'C10 Entry Sheet'!$A$16:$K$1015,2,FALSE))</f>
        <v xml:space="preserve"> </v>
      </c>
      <c r="I817" s="157" t="str">
        <f ca="1">IF(($G817=" ")," ",VLOOKUP($G817,'C10 Entry Sheet'!$A$16:$K$1015,3,FALSE))</f>
        <v xml:space="preserve"> </v>
      </c>
      <c r="J817" s="153" t="str">
        <f ca="1">IF('C10 Entry Sheet'!$BS832="N"," ",CELL("contents",'C10 Entry Sheet'!$A832))</f>
        <v xml:space="preserve"> </v>
      </c>
      <c r="K817" s="158" t="str">
        <f ca="1">IF(($G817=" ")," ",VLOOKUP($G817,'C10 Entry Sheet'!$A$16:$K$1015,8,FALSE))</f>
        <v xml:space="preserve"> </v>
      </c>
      <c r="L817" s="110" t="str">
        <f ca="1">IF(($G817=" ")," ",(VLOOKUP($G817,'C10 Entry Sheet'!$A$16:$K$1015,11,FALSE)*100))</f>
        <v xml:space="preserve"> </v>
      </c>
      <c r="M817" s="159" t="str">
        <f ca="1">IF(($G817=" ")," ",VLOOKUP($G817,'C10 Entry Sheet'!$A$16:$K$1015,6,FALSE))</f>
        <v xml:space="preserve"> </v>
      </c>
      <c r="N817" s="159" t="str">
        <f ca="1">IF(($G817=" ")," ",VLOOKUP($G817,'C10 Entry Sheet'!$A$16:$K$1015,5,FALSE))</f>
        <v xml:space="preserve"> </v>
      </c>
    </row>
    <row r="818" spans="1:14">
      <c r="A818" s="153" t="str">
        <f>IF('C10 Entry Sheet'!$BS833="N"," ","R")</f>
        <v xml:space="preserve"> </v>
      </c>
      <c r="B818" s="153" t="str">
        <f>IF('C10 Entry Sheet'!$BS833="N"," ","00000000")</f>
        <v xml:space="preserve"> </v>
      </c>
      <c r="C818" s="154" t="str">
        <f ca="1">IF('C10 Entry Sheet'!$BS833="N"," ",CELL("contents",'C10 Entry Sheet'!$AH$10))</f>
        <v xml:space="preserve"> </v>
      </c>
      <c r="D818" s="153" t="str">
        <f ca="1">IF('C10 Entry Sheet'!$BS833="N"," ","000"&amp;IF(LEN('C10 Entry Sheet'!$C$5)&lt;=6,"000",REPT("0",3-(LEN('C10 Entry Sheet'!$C$5)-6))&amp;LEFT(CELL("contents",'C10 Entry Sheet'!$C$5),LEN('C10 Entry Sheet'!$C$5)-6)))</f>
        <v xml:space="preserve"> </v>
      </c>
      <c r="E818" s="155" t="str">
        <f ca="1">IF('C10 Entry Sheet'!$BS833="N"," ",IF(LEN('C10 Entry Sheet'!$C$5)&lt;=6,CELL("contents",'C10 Entry Sheet'!$C$5),RIGHT(CELL("contents",'C10 Entry Sheet'!$C$5),6)))</f>
        <v xml:space="preserve"> </v>
      </c>
      <c r="F818" s="153" t="str">
        <f>IF('C10 Entry Sheet'!$BS833="N"," ","0")</f>
        <v xml:space="preserve"> </v>
      </c>
      <c r="G818" s="156" t="str">
        <f ca="1">IF('C10 Entry Sheet'!$BS833="N"," ",CELL("contents",'C10 Entry Sheet'!$A833))</f>
        <v xml:space="preserve"> </v>
      </c>
      <c r="H818" s="157" t="str">
        <f ca="1">IF(($G818=" ")," ",VLOOKUP($G818,'C10 Entry Sheet'!$A$16:$K$1015,2,FALSE))</f>
        <v xml:space="preserve"> </v>
      </c>
      <c r="I818" s="157" t="str">
        <f ca="1">IF(($G818=" ")," ",VLOOKUP($G818,'C10 Entry Sheet'!$A$16:$K$1015,3,FALSE))</f>
        <v xml:space="preserve"> </v>
      </c>
      <c r="J818" s="153" t="str">
        <f ca="1">IF('C10 Entry Sheet'!$BS833="N"," ",CELL("contents",'C10 Entry Sheet'!$A833))</f>
        <v xml:space="preserve"> </v>
      </c>
      <c r="K818" s="158" t="str">
        <f ca="1">IF(($G818=" ")," ",VLOOKUP($G818,'C10 Entry Sheet'!$A$16:$K$1015,8,FALSE))</f>
        <v xml:space="preserve"> </v>
      </c>
      <c r="L818" s="110" t="str">
        <f ca="1">IF(($G818=" ")," ",(VLOOKUP($G818,'C10 Entry Sheet'!$A$16:$K$1015,11,FALSE)*100))</f>
        <v xml:space="preserve"> </v>
      </c>
      <c r="M818" s="159" t="str">
        <f ca="1">IF(($G818=" ")," ",VLOOKUP($G818,'C10 Entry Sheet'!$A$16:$K$1015,6,FALSE))</f>
        <v xml:space="preserve"> </v>
      </c>
      <c r="N818" s="159" t="str">
        <f ca="1">IF(($G818=" ")," ",VLOOKUP($G818,'C10 Entry Sheet'!$A$16:$K$1015,5,FALSE))</f>
        <v xml:space="preserve"> </v>
      </c>
    </row>
    <row r="819" spans="1:14">
      <c r="A819" s="153" t="str">
        <f>IF('C10 Entry Sheet'!$BS834="N"," ","R")</f>
        <v xml:space="preserve"> </v>
      </c>
      <c r="B819" s="153" t="str">
        <f>IF('C10 Entry Sheet'!$BS834="N"," ","00000000")</f>
        <v xml:space="preserve"> </v>
      </c>
      <c r="C819" s="154" t="str">
        <f ca="1">IF('C10 Entry Sheet'!$BS834="N"," ",CELL("contents",'C10 Entry Sheet'!$AH$10))</f>
        <v xml:space="preserve"> </v>
      </c>
      <c r="D819" s="153" t="str">
        <f ca="1">IF('C10 Entry Sheet'!$BS834="N"," ","000"&amp;IF(LEN('C10 Entry Sheet'!$C$5)&lt;=6,"000",REPT("0",3-(LEN('C10 Entry Sheet'!$C$5)-6))&amp;LEFT(CELL("contents",'C10 Entry Sheet'!$C$5),LEN('C10 Entry Sheet'!$C$5)-6)))</f>
        <v xml:space="preserve"> </v>
      </c>
      <c r="E819" s="155" t="str">
        <f ca="1">IF('C10 Entry Sheet'!$BS834="N"," ",IF(LEN('C10 Entry Sheet'!$C$5)&lt;=6,CELL("contents",'C10 Entry Sheet'!$C$5),RIGHT(CELL("contents",'C10 Entry Sheet'!$C$5),6)))</f>
        <v xml:space="preserve"> </v>
      </c>
      <c r="F819" s="153" t="str">
        <f>IF('C10 Entry Sheet'!$BS834="N"," ","0")</f>
        <v xml:space="preserve"> </v>
      </c>
      <c r="G819" s="156" t="str">
        <f ca="1">IF('C10 Entry Sheet'!$BS834="N"," ",CELL("contents",'C10 Entry Sheet'!$A834))</f>
        <v xml:space="preserve"> </v>
      </c>
      <c r="H819" s="157" t="str">
        <f ca="1">IF(($G819=" ")," ",VLOOKUP($G819,'C10 Entry Sheet'!$A$16:$K$1015,2,FALSE))</f>
        <v xml:space="preserve"> </v>
      </c>
      <c r="I819" s="157" t="str">
        <f ca="1">IF(($G819=" ")," ",VLOOKUP($G819,'C10 Entry Sheet'!$A$16:$K$1015,3,FALSE))</f>
        <v xml:space="preserve"> </v>
      </c>
      <c r="J819" s="153" t="str">
        <f ca="1">IF('C10 Entry Sheet'!$BS834="N"," ",CELL("contents",'C10 Entry Sheet'!$A834))</f>
        <v xml:space="preserve"> </v>
      </c>
      <c r="K819" s="158" t="str">
        <f ca="1">IF(($G819=" ")," ",VLOOKUP($G819,'C10 Entry Sheet'!$A$16:$K$1015,8,FALSE))</f>
        <v xml:space="preserve"> </v>
      </c>
      <c r="L819" s="110" t="str">
        <f ca="1">IF(($G819=" ")," ",(VLOOKUP($G819,'C10 Entry Sheet'!$A$16:$K$1015,11,FALSE)*100))</f>
        <v xml:space="preserve"> </v>
      </c>
      <c r="M819" s="159" t="str">
        <f ca="1">IF(($G819=" ")," ",VLOOKUP($G819,'C10 Entry Sheet'!$A$16:$K$1015,6,FALSE))</f>
        <v xml:space="preserve"> </v>
      </c>
      <c r="N819" s="159" t="str">
        <f ca="1">IF(($G819=" ")," ",VLOOKUP($G819,'C10 Entry Sheet'!$A$16:$K$1015,5,FALSE))</f>
        <v xml:space="preserve"> </v>
      </c>
    </row>
    <row r="820" spans="1:14">
      <c r="A820" s="153" t="str">
        <f>IF('C10 Entry Sheet'!$BS835="N"," ","R")</f>
        <v xml:space="preserve"> </v>
      </c>
      <c r="B820" s="153" t="str">
        <f>IF('C10 Entry Sheet'!$BS835="N"," ","00000000")</f>
        <v xml:space="preserve"> </v>
      </c>
      <c r="C820" s="154" t="str">
        <f ca="1">IF('C10 Entry Sheet'!$BS835="N"," ",CELL("contents",'C10 Entry Sheet'!$AH$10))</f>
        <v xml:space="preserve"> </v>
      </c>
      <c r="D820" s="153" t="str">
        <f ca="1">IF('C10 Entry Sheet'!$BS835="N"," ","000"&amp;IF(LEN('C10 Entry Sheet'!$C$5)&lt;=6,"000",REPT("0",3-(LEN('C10 Entry Sheet'!$C$5)-6))&amp;LEFT(CELL("contents",'C10 Entry Sheet'!$C$5),LEN('C10 Entry Sheet'!$C$5)-6)))</f>
        <v xml:space="preserve"> </v>
      </c>
      <c r="E820" s="155" t="str">
        <f ca="1">IF('C10 Entry Sheet'!$BS835="N"," ",IF(LEN('C10 Entry Sheet'!$C$5)&lt;=6,CELL("contents",'C10 Entry Sheet'!$C$5),RIGHT(CELL("contents",'C10 Entry Sheet'!$C$5),6)))</f>
        <v xml:space="preserve"> </v>
      </c>
      <c r="F820" s="153" t="str">
        <f>IF('C10 Entry Sheet'!$BS835="N"," ","0")</f>
        <v xml:space="preserve"> </v>
      </c>
      <c r="G820" s="156" t="str">
        <f ca="1">IF('C10 Entry Sheet'!$BS835="N"," ",CELL("contents",'C10 Entry Sheet'!$A835))</f>
        <v xml:space="preserve"> </v>
      </c>
      <c r="H820" s="157" t="str">
        <f ca="1">IF(($G820=" ")," ",VLOOKUP($G820,'C10 Entry Sheet'!$A$16:$K$1015,2,FALSE))</f>
        <v xml:space="preserve"> </v>
      </c>
      <c r="I820" s="157" t="str">
        <f ca="1">IF(($G820=" ")," ",VLOOKUP($G820,'C10 Entry Sheet'!$A$16:$K$1015,3,FALSE))</f>
        <v xml:space="preserve"> </v>
      </c>
      <c r="J820" s="153" t="str">
        <f ca="1">IF('C10 Entry Sheet'!$BS835="N"," ",CELL("contents",'C10 Entry Sheet'!$A835))</f>
        <v xml:space="preserve"> </v>
      </c>
      <c r="K820" s="158" t="str">
        <f ca="1">IF(($G820=" ")," ",VLOOKUP($G820,'C10 Entry Sheet'!$A$16:$K$1015,8,FALSE))</f>
        <v xml:space="preserve"> </v>
      </c>
      <c r="L820" s="110" t="str">
        <f ca="1">IF(($G820=" ")," ",(VLOOKUP($G820,'C10 Entry Sheet'!$A$16:$K$1015,11,FALSE)*100))</f>
        <v xml:space="preserve"> </v>
      </c>
      <c r="M820" s="159" t="str">
        <f ca="1">IF(($G820=" ")," ",VLOOKUP($G820,'C10 Entry Sheet'!$A$16:$K$1015,6,FALSE))</f>
        <v xml:space="preserve"> </v>
      </c>
      <c r="N820" s="159" t="str">
        <f ca="1">IF(($G820=" ")," ",VLOOKUP($G820,'C10 Entry Sheet'!$A$16:$K$1015,5,FALSE))</f>
        <v xml:space="preserve"> </v>
      </c>
    </row>
    <row r="821" spans="1:14">
      <c r="A821" s="153" t="str">
        <f>IF('C10 Entry Sheet'!$BS836="N"," ","R")</f>
        <v xml:space="preserve"> </v>
      </c>
      <c r="B821" s="153" t="str">
        <f>IF('C10 Entry Sheet'!$BS836="N"," ","00000000")</f>
        <v xml:space="preserve"> </v>
      </c>
      <c r="C821" s="154" t="str">
        <f ca="1">IF('C10 Entry Sheet'!$BS836="N"," ",CELL("contents",'C10 Entry Sheet'!$AH$10))</f>
        <v xml:space="preserve"> </v>
      </c>
      <c r="D821" s="153" t="str">
        <f ca="1">IF('C10 Entry Sheet'!$BS836="N"," ","000"&amp;IF(LEN('C10 Entry Sheet'!$C$5)&lt;=6,"000",REPT("0",3-(LEN('C10 Entry Sheet'!$C$5)-6))&amp;LEFT(CELL("contents",'C10 Entry Sheet'!$C$5),LEN('C10 Entry Sheet'!$C$5)-6)))</f>
        <v xml:space="preserve"> </v>
      </c>
      <c r="E821" s="155" t="str">
        <f ca="1">IF('C10 Entry Sheet'!$BS836="N"," ",IF(LEN('C10 Entry Sheet'!$C$5)&lt;=6,CELL("contents",'C10 Entry Sheet'!$C$5),RIGHT(CELL("contents",'C10 Entry Sheet'!$C$5),6)))</f>
        <v xml:space="preserve"> </v>
      </c>
      <c r="F821" s="153" t="str">
        <f>IF('C10 Entry Sheet'!$BS836="N"," ","0")</f>
        <v xml:space="preserve"> </v>
      </c>
      <c r="G821" s="156" t="str">
        <f ca="1">IF('C10 Entry Sheet'!$BS836="N"," ",CELL("contents",'C10 Entry Sheet'!$A836))</f>
        <v xml:space="preserve"> </v>
      </c>
      <c r="H821" s="157" t="str">
        <f ca="1">IF(($G821=" ")," ",VLOOKUP($G821,'C10 Entry Sheet'!$A$16:$K$1015,2,FALSE))</f>
        <v xml:space="preserve"> </v>
      </c>
      <c r="I821" s="157" t="str">
        <f ca="1">IF(($G821=" ")," ",VLOOKUP($G821,'C10 Entry Sheet'!$A$16:$K$1015,3,FALSE))</f>
        <v xml:space="preserve"> </v>
      </c>
      <c r="J821" s="153" t="str">
        <f ca="1">IF('C10 Entry Sheet'!$BS836="N"," ",CELL("contents",'C10 Entry Sheet'!$A836))</f>
        <v xml:space="preserve"> </v>
      </c>
      <c r="K821" s="158" t="str">
        <f ca="1">IF(($G821=" ")," ",VLOOKUP($G821,'C10 Entry Sheet'!$A$16:$K$1015,8,FALSE))</f>
        <v xml:space="preserve"> </v>
      </c>
      <c r="L821" s="110" t="str">
        <f ca="1">IF(($G821=" ")," ",(VLOOKUP($G821,'C10 Entry Sheet'!$A$16:$K$1015,11,FALSE)*100))</f>
        <v xml:space="preserve"> </v>
      </c>
      <c r="M821" s="159" t="str">
        <f ca="1">IF(($G821=" ")," ",VLOOKUP($G821,'C10 Entry Sheet'!$A$16:$K$1015,6,FALSE))</f>
        <v xml:space="preserve"> </v>
      </c>
      <c r="N821" s="159" t="str">
        <f ca="1">IF(($G821=" ")," ",VLOOKUP($G821,'C10 Entry Sheet'!$A$16:$K$1015,5,FALSE))</f>
        <v xml:space="preserve"> </v>
      </c>
    </row>
    <row r="822" spans="1:14">
      <c r="A822" s="153" t="str">
        <f>IF('C10 Entry Sheet'!$BS837="N"," ","R")</f>
        <v xml:space="preserve"> </v>
      </c>
      <c r="B822" s="153" t="str">
        <f>IF('C10 Entry Sheet'!$BS837="N"," ","00000000")</f>
        <v xml:space="preserve"> </v>
      </c>
      <c r="C822" s="154" t="str">
        <f ca="1">IF('C10 Entry Sheet'!$BS837="N"," ",CELL("contents",'C10 Entry Sheet'!$AH$10))</f>
        <v xml:space="preserve"> </v>
      </c>
      <c r="D822" s="153" t="str">
        <f ca="1">IF('C10 Entry Sheet'!$BS837="N"," ","000"&amp;IF(LEN('C10 Entry Sheet'!$C$5)&lt;=6,"000",REPT("0",3-(LEN('C10 Entry Sheet'!$C$5)-6))&amp;LEFT(CELL("contents",'C10 Entry Sheet'!$C$5),LEN('C10 Entry Sheet'!$C$5)-6)))</f>
        <v xml:space="preserve"> </v>
      </c>
      <c r="E822" s="155" t="str">
        <f ca="1">IF('C10 Entry Sheet'!$BS837="N"," ",IF(LEN('C10 Entry Sheet'!$C$5)&lt;=6,CELL("contents",'C10 Entry Sheet'!$C$5),RIGHT(CELL("contents",'C10 Entry Sheet'!$C$5),6)))</f>
        <v xml:space="preserve"> </v>
      </c>
      <c r="F822" s="153" t="str">
        <f>IF('C10 Entry Sheet'!$BS837="N"," ","0")</f>
        <v xml:space="preserve"> </v>
      </c>
      <c r="G822" s="156" t="str">
        <f ca="1">IF('C10 Entry Sheet'!$BS837="N"," ",CELL("contents",'C10 Entry Sheet'!$A837))</f>
        <v xml:space="preserve"> </v>
      </c>
      <c r="H822" s="157" t="str">
        <f ca="1">IF(($G822=" ")," ",VLOOKUP($G822,'C10 Entry Sheet'!$A$16:$K$1015,2,FALSE))</f>
        <v xml:space="preserve"> </v>
      </c>
      <c r="I822" s="157" t="str">
        <f ca="1">IF(($G822=" ")," ",VLOOKUP($G822,'C10 Entry Sheet'!$A$16:$K$1015,3,FALSE))</f>
        <v xml:space="preserve"> </v>
      </c>
      <c r="J822" s="153" t="str">
        <f ca="1">IF('C10 Entry Sheet'!$BS837="N"," ",CELL("contents",'C10 Entry Sheet'!$A837))</f>
        <v xml:space="preserve"> </v>
      </c>
      <c r="K822" s="158" t="str">
        <f ca="1">IF(($G822=" ")," ",VLOOKUP($G822,'C10 Entry Sheet'!$A$16:$K$1015,8,FALSE))</f>
        <v xml:space="preserve"> </v>
      </c>
      <c r="L822" s="110" t="str">
        <f ca="1">IF(($G822=" ")," ",(VLOOKUP($G822,'C10 Entry Sheet'!$A$16:$K$1015,11,FALSE)*100))</f>
        <v xml:space="preserve"> </v>
      </c>
      <c r="M822" s="159" t="str">
        <f ca="1">IF(($G822=" ")," ",VLOOKUP($G822,'C10 Entry Sheet'!$A$16:$K$1015,6,FALSE))</f>
        <v xml:space="preserve"> </v>
      </c>
      <c r="N822" s="159" t="str">
        <f ca="1">IF(($G822=" ")," ",VLOOKUP($G822,'C10 Entry Sheet'!$A$16:$K$1015,5,FALSE))</f>
        <v xml:space="preserve"> </v>
      </c>
    </row>
    <row r="823" spans="1:14">
      <c r="A823" s="153" t="str">
        <f>IF('C10 Entry Sheet'!$BS838="N"," ","R")</f>
        <v xml:space="preserve"> </v>
      </c>
      <c r="B823" s="153" t="str">
        <f>IF('C10 Entry Sheet'!$BS838="N"," ","00000000")</f>
        <v xml:space="preserve"> </v>
      </c>
      <c r="C823" s="154" t="str">
        <f ca="1">IF('C10 Entry Sheet'!$BS838="N"," ",CELL("contents",'C10 Entry Sheet'!$AH$10))</f>
        <v xml:space="preserve"> </v>
      </c>
      <c r="D823" s="153" t="str">
        <f ca="1">IF('C10 Entry Sheet'!$BS838="N"," ","000"&amp;IF(LEN('C10 Entry Sheet'!$C$5)&lt;=6,"000",REPT("0",3-(LEN('C10 Entry Sheet'!$C$5)-6))&amp;LEFT(CELL("contents",'C10 Entry Sheet'!$C$5),LEN('C10 Entry Sheet'!$C$5)-6)))</f>
        <v xml:space="preserve"> </v>
      </c>
      <c r="E823" s="155" t="str">
        <f ca="1">IF('C10 Entry Sheet'!$BS838="N"," ",IF(LEN('C10 Entry Sheet'!$C$5)&lt;=6,CELL("contents",'C10 Entry Sheet'!$C$5),RIGHT(CELL("contents",'C10 Entry Sheet'!$C$5),6)))</f>
        <v xml:space="preserve"> </v>
      </c>
      <c r="F823" s="153" t="str">
        <f>IF('C10 Entry Sheet'!$BS838="N"," ","0")</f>
        <v xml:space="preserve"> </v>
      </c>
      <c r="G823" s="156" t="str">
        <f ca="1">IF('C10 Entry Sheet'!$BS838="N"," ",CELL("contents",'C10 Entry Sheet'!$A838))</f>
        <v xml:space="preserve"> </v>
      </c>
      <c r="H823" s="157" t="str">
        <f ca="1">IF(($G823=" ")," ",VLOOKUP($G823,'C10 Entry Sheet'!$A$16:$K$1015,2,FALSE))</f>
        <v xml:space="preserve"> </v>
      </c>
      <c r="I823" s="157" t="str">
        <f ca="1">IF(($G823=" ")," ",VLOOKUP($G823,'C10 Entry Sheet'!$A$16:$K$1015,3,FALSE))</f>
        <v xml:space="preserve"> </v>
      </c>
      <c r="J823" s="153" t="str">
        <f ca="1">IF('C10 Entry Sheet'!$BS838="N"," ",CELL("contents",'C10 Entry Sheet'!$A838))</f>
        <v xml:space="preserve"> </v>
      </c>
      <c r="K823" s="158" t="str">
        <f ca="1">IF(($G823=" ")," ",VLOOKUP($G823,'C10 Entry Sheet'!$A$16:$K$1015,8,FALSE))</f>
        <v xml:space="preserve"> </v>
      </c>
      <c r="L823" s="110" t="str">
        <f ca="1">IF(($G823=" ")," ",(VLOOKUP($G823,'C10 Entry Sheet'!$A$16:$K$1015,11,FALSE)*100))</f>
        <v xml:space="preserve"> </v>
      </c>
      <c r="M823" s="159" t="str">
        <f ca="1">IF(($G823=" ")," ",VLOOKUP($G823,'C10 Entry Sheet'!$A$16:$K$1015,6,FALSE))</f>
        <v xml:space="preserve"> </v>
      </c>
      <c r="N823" s="159" t="str">
        <f ca="1">IF(($G823=" ")," ",VLOOKUP($G823,'C10 Entry Sheet'!$A$16:$K$1015,5,FALSE))</f>
        <v xml:space="preserve"> </v>
      </c>
    </row>
    <row r="824" spans="1:14">
      <c r="A824" s="153" t="str">
        <f>IF('C10 Entry Sheet'!$BS839="N"," ","R")</f>
        <v xml:space="preserve"> </v>
      </c>
      <c r="B824" s="153" t="str">
        <f>IF('C10 Entry Sheet'!$BS839="N"," ","00000000")</f>
        <v xml:space="preserve"> </v>
      </c>
      <c r="C824" s="154" t="str">
        <f ca="1">IF('C10 Entry Sheet'!$BS839="N"," ",CELL("contents",'C10 Entry Sheet'!$AH$10))</f>
        <v xml:space="preserve"> </v>
      </c>
      <c r="D824" s="153" t="str">
        <f ca="1">IF('C10 Entry Sheet'!$BS839="N"," ","000"&amp;IF(LEN('C10 Entry Sheet'!$C$5)&lt;=6,"000",REPT("0",3-(LEN('C10 Entry Sheet'!$C$5)-6))&amp;LEFT(CELL("contents",'C10 Entry Sheet'!$C$5),LEN('C10 Entry Sheet'!$C$5)-6)))</f>
        <v xml:space="preserve"> </v>
      </c>
      <c r="E824" s="155" t="str">
        <f ca="1">IF('C10 Entry Sheet'!$BS839="N"," ",IF(LEN('C10 Entry Sheet'!$C$5)&lt;=6,CELL("contents",'C10 Entry Sheet'!$C$5),RIGHT(CELL("contents",'C10 Entry Sheet'!$C$5),6)))</f>
        <v xml:space="preserve"> </v>
      </c>
      <c r="F824" s="153" t="str">
        <f>IF('C10 Entry Sheet'!$BS839="N"," ","0")</f>
        <v xml:space="preserve"> </v>
      </c>
      <c r="G824" s="156" t="str">
        <f ca="1">IF('C10 Entry Sheet'!$BS839="N"," ",CELL("contents",'C10 Entry Sheet'!$A839))</f>
        <v xml:space="preserve"> </v>
      </c>
      <c r="H824" s="157" t="str">
        <f ca="1">IF(($G824=" ")," ",VLOOKUP($G824,'C10 Entry Sheet'!$A$16:$K$1015,2,FALSE))</f>
        <v xml:space="preserve"> </v>
      </c>
      <c r="I824" s="157" t="str">
        <f ca="1">IF(($G824=" ")," ",VLOOKUP($G824,'C10 Entry Sheet'!$A$16:$K$1015,3,FALSE))</f>
        <v xml:space="preserve"> </v>
      </c>
      <c r="J824" s="153" t="str">
        <f ca="1">IF('C10 Entry Sheet'!$BS839="N"," ",CELL("contents",'C10 Entry Sheet'!$A839))</f>
        <v xml:space="preserve"> </v>
      </c>
      <c r="K824" s="158" t="str">
        <f ca="1">IF(($G824=" ")," ",VLOOKUP($G824,'C10 Entry Sheet'!$A$16:$K$1015,8,FALSE))</f>
        <v xml:space="preserve"> </v>
      </c>
      <c r="L824" s="110" t="str">
        <f ca="1">IF(($G824=" ")," ",(VLOOKUP($G824,'C10 Entry Sheet'!$A$16:$K$1015,11,FALSE)*100))</f>
        <v xml:space="preserve"> </v>
      </c>
      <c r="M824" s="159" t="str">
        <f ca="1">IF(($G824=" ")," ",VLOOKUP($G824,'C10 Entry Sheet'!$A$16:$K$1015,6,FALSE))</f>
        <v xml:space="preserve"> </v>
      </c>
      <c r="N824" s="159" t="str">
        <f ca="1">IF(($G824=" ")," ",VLOOKUP($G824,'C10 Entry Sheet'!$A$16:$K$1015,5,FALSE))</f>
        <v xml:space="preserve"> </v>
      </c>
    </row>
    <row r="825" spans="1:14">
      <c r="A825" s="153" t="str">
        <f>IF('C10 Entry Sheet'!$BS840="N"," ","R")</f>
        <v xml:space="preserve"> </v>
      </c>
      <c r="B825" s="153" t="str">
        <f>IF('C10 Entry Sheet'!$BS840="N"," ","00000000")</f>
        <v xml:space="preserve"> </v>
      </c>
      <c r="C825" s="154" t="str">
        <f ca="1">IF('C10 Entry Sheet'!$BS840="N"," ",CELL("contents",'C10 Entry Sheet'!$AH$10))</f>
        <v xml:space="preserve"> </v>
      </c>
      <c r="D825" s="153" t="str">
        <f ca="1">IF('C10 Entry Sheet'!$BS840="N"," ","000"&amp;IF(LEN('C10 Entry Sheet'!$C$5)&lt;=6,"000",REPT("0",3-(LEN('C10 Entry Sheet'!$C$5)-6))&amp;LEFT(CELL("contents",'C10 Entry Sheet'!$C$5),LEN('C10 Entry Sheet'!$C$5)-6)))</f>
        <v xml:space="preserve"> </v>
      </c>
      <c r="E825" s="155" t="str">
        <f ca="1">IF('C10 Entry Sheet'!$BS840="N"," ",IF(LEN('C10 Entry Sheet'!$C$5)&lt;=6,CELL("contents",'C10 Entry Sheet'!$C$5),RIGHT(CELL("contents",'C10 Entry Sheet'!$C$5),6)))</f>
        <v xml:space="preserve"> </v>
      </c>
      <c r="F825" s="153" t="str">
        <f>IF('C10 Entry Sheet'!$BS840="N"," ","0")</f>
        <v xml:space="preserve"> </v>
      </c>
      <c r="G825" s="156" t="str">
        <f ca="1">IF('C10 Entry Sheet'!$BS840="N"," ",CELL("contents",'C10 Entry Sheet'!$A840))</f>
        <v xml:space="preserve"> </v>
      </c>
      <c r="H825" s="157" t="str">
        <f ca="1">IF(($G825=" ")," ",VLOOKUP($G825,'C10 Entry Sheet'!$A$16:$K$1015,2,FALSE))</f>
        <v xml:space="preserve"> </v>
      </c>
      <c r="I825" s="157" t="str">
        <f ca="1">IF(($G825=" ")," ",VLOOKUP($G825,'C10 Entry Sheet'!$A$16:$K$1015,3,FALSE))</f>
        <v xml:space="preserve"> </v>
      </c>
      <c r="J825" s="153" t="str">
        <f ca="1">IF('C10 Entry Sheet'!$BS840="N"," ",CELL("contents",'C10 Entry Sheet'!$A840))</f>
        <v xml:space="preserve"> </v>
      </c>
      <c r="K825" s="158" t="str">
        <f ca="1">IF(($G825=" ")," ",VLOOKUP($G825,'C10 Entry Sheet'!$A$16:$K$1015,8,FALSE))</f>
        <v xml:space="preserve"> </v>
      </c>
      <c r="L825" s="110" t="str">
        <f ca="1">IF(($G825=" ")," ",(VLOOKUP($G825,'C10 Entry Sheet'!$A$16:$K$1015,11,FALSE)*100))</f>
        <v xml:space="preserve"> </v>
      </c>
      <c r="M825" s="159" t="str">
        <f ca="1">IF(($G825=" ")," ",VLOOKUP($G825,'C10 Entry Sheet'!$A$16:$K$1015,6,FALSE))</f>
        <v xml:space="preserve"> </v>
      </c>
      <c r="N825" s="159" t="str">
        <f ca="1">IF(($G825=" ")," ",VLOOKUP($G825,'C10 Entry Sheet'!$A$16:$K$1015,5,FALSE))</f>
        <v xml:space="preserve"> </v>
      </c>
    </row>
    <row r="826" spans="1:14">
      <c r="A826" s="153" t="str">
        <f>IF('C10 Entry Sheet'!$BS841="N"," ","R")</f>
        <v xml:space="preserve"> </v>
      </c>
      <c r="B826" s="153" t="str">
        <f>IF('C10 Entry Sheet'!$BS841="N"," ","00000000")</f>
        <v xml:space="preserve"> </v>
      </c>
      <c r="C826" s="154" t="str">
        <f ca="1">IF('C10 Entry Sheet'!$BS841="N"," ",CELL("contents",'C10 Entry Sheet'!$AH$10))</f>
        <v xml:space="preserve"> </v>
      </c>
      <c r="D826" s="153" t="str">
        <f ca="1">IF('C10 Entry Sheet'!$BS841="N"," ","000"&amp;IF(LEN('C10 Entry Sheet'!$C$5)&lt;=6,"000",REPT("0",3-(LEN('C10 Entry Sheet'!$C$5)-6))&amp;LEFT(CELL("contents",'C10 Entry Sheet'!$C$5),LEN('C10 Entry Sheet'!$C$5)-6)))</f>
        <v xml:space="preserve"> </v>
      </c>
      <c r="E826" s="155" t="str">
        <f ca="1">IF('C10 Entry Sheet'!$BS841="N"," ",IF(LEN('C10 Entry Sheet'!$C$5)&lt;=6,CELL("contents",'C10 Entry Sheet'!$C$5),RIGHT(CELL("contents",'C10 Entry Sheet'!$C$5),6)))</f>
        <v xml:space="preserve"> </v>
      </c>
      <c r="F826" s="153" t="str">
        <f>IF('C10 Entry Sheet'!$BS841="N"," ","0")</f>
        <v xml:space="preserve"> </v>
      </c>
      <c r="G826" s="156" t="str">
        <f ca="1">IF('C10 Entry Sheet'!$BS841="N"," ",CELL("contents",'C10 Entry Sheet'!$A841))</f>
        <v xml:space="preserve"> </v>
      </c>
      <c r="H826" s="157" t="str">
        <f ca="1">IF(($G826=" ")," ",VLOOKUP($G826,'C10 Entry Sheet'!$A$16:$K$1015,2,FALSE))</f>
        <v xml:space="preserve"> </v>
      </c>
      <c r="I826" s="157" t="str">
        <f ca="1">IF(($G826=" ")," ",VLOOKUP($G826,'C10 Entry Sheet'!$A$16:$K$1015,3,FALSE))</f>
        <v xml:space="preserve"> </v>
      </c>
      <c r="J826" s="153" t="str">
        <f ca="1">IF('C10 Entry Sheet'!$BS841="N"," ",CELL("contents",'C10 Entry Sheet'!$A841))</f>
        <v xml:space="preserve"> </v>
      </c>
      <c r="K826" s="158" t="str">
        <f ca="1">IF(($G826=" ")," ",VLOOKUP($G826,'C10 Entry Sheet'!$A$16:$K$1015,8,FALSE))</f>
        <v xml:space="preserve"> </v>
      </c>
      <c r="L826" s="110" t="str">
        <f ca="1">IF(($G826=" ")," ",(VLOOKUP($G826,'C10 Entry Sheet'!$A$16:$K$1015,11,FALSE)*100))</f>
        <v xml:space="preserve"> </v>
      </c>
      <c r="M826" s="159" t="str">
        <f ca="1">IF(($G826=" ")," ",VLOOKUP($G826,'C10 Entry Sheet'!$A$16:$K$1015,6,FALSE))</f>
        <v xml:space="preserve"> </v>
      </c>
      <c r="N826" s="159" t="str">
        <f ca="1">IF(($G826=" ")," ",VLOOKUP($G826,'C10 Entry Sheet'!$A$16:$K$1015,5,FALSE))</f>
        <v xml:space="preserve"> </v>
      </c>
    </row>
    <row r="827" spans="1:14">
      <c r="A827" s="153" t="str">
        <f>IF('C10 Entry Sheet'!$BS842="N"," ","R")</f>
        <v xml:space="preserve"> </v>
      </c>
      <c r="B827" s="153" t="str">
        <f>IF('C10 Entry Sheet'!$BS842="N"," ","00000000")</f>
        <v xml:space="preserve"> </v>
      </c>
      <c r="C827" s="154" t="str">
        <f ca="1">IF('C10 Entry Sheet'!$BS842="N"," ",CELL("contents",'C10 Entry Sheet'!$AH$10))</f>
        <v xml:space="preserve"> </v>
      </c>
      <c r="D827" s="153" t="str">
        <f ca="1">IF('C10 Entry Sheet'!$BS842="N"," ","000"&amp;IF(LEN('C10 Entry Sheet'!$C$5)&lt;=6,"000",REPT("0",3-(LEN('C10 Entry Sheet'!$C$5)-6))&amp;LEFT(CELL("contents",'C10 Entry Sheet'!$C$5),LEN('C10 Entry Sheet'!$C$5)-6)))</f>
        <v xml:space="preserve"> </v>
      </c>
      <c r="E827" s="155" t="str">
        <f ca="1">IF('C10 Entry Sheet'!$BS842="N"," ",IF(LEN('C10 Entry Sheet'!$C$5)&lt;=6,CELL("contents",'C10 Entry Sheet'!$C$5),RIGHT(CELL("contents",'C10 Entry Sheet'!$C$5),6)))</f>
        <v xml:space="preserve"> </v>
      </c>
      <c r="F827" s="153" t="str">
        <f>IF('C10 Entry Sheet'!$BS842="N"," ","0")</f>
        <v xml:space="preserve"> </v>
      </c>
      <c r="G827" s="156" t="str">
        <f ca="1">IF('C10 Entry Sheet'!$BS842="N"," ",CELL("contents",'C10 Entry Sheet'!$A842))</f>
        <v xml:space="preserve"> </v>
      </c>
      <c r="H827" s="157" t="str">
        <f ca="1">IF(($G827=" ")," ",VLOOKUP($G827,'C10 Entry Sheet'!$A$16:$K$1015,2,FALSE))</f>
        <v xml:space="preserve"> </v>
      </c>
      <c r="I827" s="157" t="str">
        <f ca="1">IF(($G827=" ")," ",VLOOKUP($G827,'C10 Entry Sheet'!$A$16:$K$1015,3,FALSE))</f>
        <v xml:space="preserve"> </v>
      </c>
      <c r="J827" s="153" t="str">
        <f ca="1">IF('C10 Entry Sheet'!$BS842="N"," ",CELL("contents",'C10 Entry Sheet'!$A842))</f>
        <v xml:space="preserve"> </v>
      </c>
      <c r="K827" s="158" t="str">
        <f ca="1">IF(($G827=" ")," ",VLOOKUP($G827,'C10 Entry Sheet'!$A$16:$K$1015,8,FALSE))</f>
        <v xml:space="preserve"> </v>
      </c>
      <c r="L827" s="110" t="str">
        <f ca="1">IF(($G827=" ")," ",(VLOOKUP($G827,'C10 Entry Sheet'!$A$16:$K$1015,11,FALSE)*100))</f>
        <v xml:space="preserve"> </v>
      </c>
      <c r="M827" s="159" t="str">
        <f ca="1">IF(($G827=" ")," ",VLOOKUP($G827,'C10 Entry Sheet'!$A$16:$K$1015,6,FALSE))</f>
        <v xml:space="preserve"> </v>
      </c>
      <c r="N827" s="159" t="str">
        <f ca="1">IF(($G827=" ")," ",VLOOKUP($G827,'C10 Entry Sheet'!$A$16:$K$1015,5,FALSE))</f>
        <v xml:space="preserve"> </v>
      </c>
    </row>
    <row r="828" spans="1:14">
      <c r="A828" s="153" t="str">
        <f>IF('C10 Entry Sheet'!$BS843="N"," ","R")</f>
        <v xml:space="preserve"> </v>
      </c>
      <c r="B828" s="153" t="str">
        <f>IF('C10 Entry Sheet'!$BS843="N"," ","00000000")</f>
        <v xml:space="preserve"> </v>
      </c>
      <c r="C828" s="154" t="str">
        <f ca="1">IF('C10 Entry Sheet'!$BS843="N"," ",CELL("contents",'C10 Entry Sheet'!$AH$10))</f>
        <v xml:space="preserve"> </v>
      </c>
      <c r="D828" s="153" t="str">
        <f ca="1">IF('C10 Entry Sheet'!$BS843="N"," ","000"&amp;IF(LEN('C10 Entry Sheet'!$C$5)&lt;=6,"000",REPT("0",3-(LEN('C10 Entry Sheet'!$C$5)-6))&amp;LEFT(CELL("contents",'C10 Entry Sheet'!$C$5),LEN('C10 Entry Sheet'!$C$5)-6)))</f>
        <v xml:space="preserve"> </v>
      </c>
      <c r="E828" s="155" t="str">
        <f ca="1">IF('C10 Entry Sheet'!$BS843="N"," ",IF(LEN('C10 Entry Sheet'!$C$5)&lt;=6,CELL("contents",'C10 Entry Sheet'!$C$5),RIGHT(CELL("contents",'C10 Entry Sheet'!$C$5),6)))</f>
        <v xml:space="preserve"> </v>
      </c>
      <c r="F828" s="153" t="str">
        <f>IF('C10 Entry Sheet'!$BS843="N"," ","0")</f>
        <v xml:space="preserve"> </v>
      </c>
      <c r="G828" s="156" t="str">
        <f ca="1">IF('C10 Entry Sheet'!$BS843="N"," ",CELL("contents",'C10 Entry Sheet'!$A843))</f>
        <v xml:space="preserve"> </v>
      </c>
      <c r="H828" s="157" t="str">
        <f ca="1">IF(($G828=" ")," ",VLOOKUP($G828,'C10 Entry Sheet'!$A$16:$K$1015,2,FALSE))</f>
        <v xml:space="preserve"> </v>
      </c>
      <c r="I828" s="157" t="str">
        <f ca="1">IF(($G828=" ")," ",VLOOKUP($G828,'C10 Entry Sheet'!$A$16:$K$1015,3,FALSE))</f>
        <v xml:space="preserve"> </v>
      </c>
      <c r="J828" s="153" t="str">
        <f ca="1">IF('C10 Entry Sheet'!$BS843="N"," ",CELL("contents",'C10 Entry Sheet'!$A843))</f>
        <v xml:space="preserve"> </v>
      </c>
      <c r="K828" s="158" t="str">
        <f ca="1">IF(($G828=" ")," ",VLOOKUP($G828,'C10 Entry Sheet'!$A$16:$K$1015,8,FALSE))</f>
        <v xml:space="preserve"> </v>
      </c>
      <c r="L828" s="110" t="str">
        <f ca="1">IF(($G828=" ")," ",(VLOOKUP($G828,'C10 Entry Sheet'!$A$16:$K$1015,11,FALSE)*100))</f>
        <v xml:space="preserve"> </v>
      </c>
      <c r="M828" s="159" t="str">
        <f ca="1">IF(($G828=" ")," ",VLOOKUP($G828,'C10 Entry Sheet'!$A$16:$K$1015,6,FALSE))</f>
        <v xml:space="preserve"> </v>
      </c>
      <c r="N828" s="159" t="str">
        <f ca="1">IF(($G828=" ")," ",VLOOKUP($G828,'C10 Entry Sheet'!$A$16:$K$1015,5,FALSE))</f>
        <v xml:space="preserve"> </v>
      </c>
    </row>
    <row r="829" spans="1:14">
      <c r="A829" s="153" t="str">
        <f>IF('C10 Entry Sheet'!$BS844="N"," ","R")</f>
        <v xml:space="preserve"> </v>
      </c>
      <c r="B829" s="153" t="str">
        <f>IF('C10 Entry Sheet'!$BS844="N"," ","00000000")</f>
        <v xml:space="preserve"> </v>
      </c>
      <c r="C829" s="154" t="str">
        <f ca="1">IF('C10 Entry Sheet'!$BS844="N"," ",CELL("contents",'C10 Entry Sheet'!$AH$10))</f>
        <v xml:space="preserve"> </v>
      </c>
      <c r="D829" s="153" t="str">
        <f ca="1">IF('C10 Entry Sheet'!$BS844="N"," ","000"&amp;IF(LEN('C10 Entry Sheet'!$C$5)&lt;=6,"000",REPT("0",3-(LEN('C10 Entry Sheet'!$C$5)-6))&amp;LEFT(CELL("contents",'C10 Entry Sheet'!$C$5),LEN('C10 Entry Sheet'!$C$5)-6)))</f>
        <v xml:space="preserve"> </v>
      </c>
      <c r="E829" s="155" t="str">
        <f ca="1">IF('C10 Entry Sheet'!$BS844="N"," ",IF(LEN('C10 Entry Sheet'!$C$5)&lt;=6,CELL("contents",'C10 Entry Sheet'!$C$5),RIGHT(CELL("contents",'C10 Entry Sheet'!$C$5),6)))</f>
        <v xml:space="preserve"> </v>
      </c>
      <c r="F829" s="153" t="str">
        <f>IF('C10 Entry Sheet'!$BS844="N"," ","0")</f>
        <v xml:space="preserve"> </v>
      </c>
      <c r="G829" s="156" t="str">
        <f ca="1">IF('C10 Entry Sheet'!$BS844="N"," ",CELL("contents",'C10 Entry Sheet'!$A844))</f>
        <v xml:space="preserve"> </v>
      </c>
      <c r="H829" s="157" t="str">
        <f ca="1">IF(($G829=" ")," ",VLOOKUP($G829,'C10 Entry Sheet'!$A$16:$K$1015,2,FALSE))</f>
        <v xml:space="preserve"> </v>
      </c>
      <c r="I829" s="157" t="str">
        <f ca="1">IF(($G829=" ")," ",VLOOKUP($G829,'C10 Entry Sheet'!$A$16:$K$1015,3,FALSE))</f>
        <v xml:space="preserve"> </v>
      </c>
      <c r="J829" s="153" t="str">
        <f ca="1">IF('C10 Entry Sheet'!$BS844="N"," ",CELL("contents",'C10 Entry Sheet'!$A844))</f>
        <v xml:space="preserve"> </v>
      </c>
      <c r="K829" s="158" t="str">
        <f ca="1">IF(($G829=" ")," ",VLOOKUP($G829,'C10 Entry Sheet'!$A$16:$K$1015,8,FALSE))</f>
        <v xml:space="preserve"> </v>
      </c>
      <c r="L829" s="110" t="str">
        <f ca="1">IF(($G829=" ")," ",(VLOOKUP($G829,'C10 Entry Sheet'!$A$16:$K$1015,11,FALSE)*100))</f>
        <v xml:space="preserve"> </v>
      </c>
      <c r="M829" s="159" t="str">
        <f ca="1">IF(($G829=" ")," ",VLOOKUP($G829,'C10 Entry Sheet'!$A$16:$K$1015,6,FALSE))</f>
        <v xml:space="preserve"> </v>
      </c>
      <c r="N829" s="159" t="str">
        <f ca="1">IF(($G829=" ")," ",VLOOKUP($G829,'C10 Entry Sheet'!$A$16:$K$1015,5,FALSE))</f>
        <v xml:space="preserve"> </v>
      </c>
    </row>
    <row r="830" spans="1:14">
      <c r="A830" s="153" t="str">
        <f>IF('C10 Entry Sheet'!$BS845="N"," ","R")</f>
        <v xml:space="preserve"> </v>
      </c>
      <c r="B830" s="153" t="str">
        <f>IF('C10 Entry Sheet'!$BS845="N"," ","00000000")</f>
        <v xml:space="preserve"> </v>
      </c>
      <c r="C830" s="154" t="str">
        <f ca="1">IF('C10 Entry Sheet'!$BS845="N"," ",CELL("contents",'C10 Entry Sheet'!$AH$10))</f>
        <v xml:space="preserve"> </v>
      </c>
      <c r="D830" s="153" t="str">
        <f ca="1">IF('C10 Entry Sheet'!$BS845="N"," ","000"&amp;IF(LEN('C10 Entry Sheet'!$C$5)&lt;=6,"000",REPT("0",3-(LEN('C10 Entry Sheet'!$C$5)-6))&amp;LEFT(CELL("contents",'C10 Entry Sheet'!$C$5),LEN('C10 Entry Sheet'!$C$5)-6)))</f>
        <v xml:space="preserve"> </v>
      </c>
      <c r="E830" s="155" t="str">
        <f ca="1">IF('C10 Entry Sheet'!$BS845="N"," ",IF(LEN('C10 Entry Sheet'!$C$5)&lt;=6,CELL("contents",'C10 Entry Sheet'!$C$5),RIGHT(CELL("contents",'C10 Entry Sheet'!$C$5),6)))</f>
        <v xml:space="preserve"> </v>
      </c>
      <c r="F830" s="153" t="str">
        <f>IF('C10 Entry Sheet'!$BS845="N"," ","0")</f>
        <v xml:space="preserve"> </v>
      </c>
      <c r="G830" s="156" t="str">
        <f ca="1">IF('C10 Entry Sheet'!$BS845="N"," ",CELL("contents",'C10 Entry Sheet'!$A845))</f>
        <v xml:space="preserve"> </v>
      </c>
      <c r="H830" s="157" t="str">
        <f ca="1">IF(($G830=" ")," ",VLOOKUP($G830,'C10 Entry Sheet'!$A$16:$K$1015,2,FALSE))</f>
        <v xml:space="preserve"> </v>
      </c>
      <c r="I830" s="157" t="str">
        <f ca="1">IF(($G830=" ")," ",VLOOKUP($G830,'C10 Entry Sheet'!$A$16:$K$1015,3,FALSE))</f>
        <v xml:space="preserve"> </v>
      </c>
      <c r="J830" s="153" t="str">
        <f ca="1">IF('C10 Entry Sheet'!$BS845="N"," ",CELL("contents",'C10 Entry Sheet'!$A845))</f>
        <v xml:space="preserve"> </v>
      </c>
      <c r="K830" s="158" t="str">
        <f ca="1">IF(($G830=" ")," ",VLOOKUP($G830,'C10 Entry Sheet'!$A$16:$K$1015,8,FALSE))</f>
        <v xml:space="preserve"> </v>
      </c>
      <c r="L830" s="110" t="str">
        <f ca="1">IF(($G830=" ")," ",(VLOOKUP($G830,'C10 Entry Sheet'!$A$16:$K$1015,11,FALSE)*100))</f>
        <v xml:space="preserve"> </v>
      </c>
      <c r="M830" s="159" t="str">
        <f ca="1">IF(($G830=" ")," ",VLOOKUP($G830,'C10 Entry Sheet'!$A$16:$K$1015,6,FALSE))</f>
        <v xml:space="preserve"> </v>
      </c>
      <c r="N830" s="159" t="str">
        <f ca="1">IF(($G830=" ")," ",VLOOKUP($G830,'C10 Entry Sheet'!$A$16:$K$1015,5,FALSE))</f>
        <v xml:space="preserve"> </v>
      </c>
    </row>
    <row r="831" spans="1:14">
      <c r="A831" s="153" t="str">
        <f>IF('C10 Entry Sheet'!$BS846="N"," ","R")</f>
        <v xml:space="preserve"> </v>
      </c>
      <c r="B831" s="153" t="str">
        <f>IF('C10 Entry Sheet'!$BS846="N"," ","00000000")</f>
        <v xml:space="preserve"> </v>
      </c>
      <c r="C831" s="154" t="str">
        <f ca="1">IF('C10 Entry Sheet'!$BS846="N"," ",CELL("contents",'C10 Entry Sheet'!$AH$10))</f>
        <v xml:space="preserve"> </v>
      </c>
      <c r="D831" s="153" t="str">
        <f ca="1">IF('C10 Entry Sheet'!$BS846="N"," ","000"&amp;IF(LEN('C10 Entry Sheet'!$C$5)&lt;=6,"000",REPT("0",3-(LEN('C10 Entry Sheet'!$C$5)-6))&amp;LEFT(CELL("contents",'C10 Entry Sheet'!$C$5),LEN('C10 Entry Sheet'!$C$5)-6)))</f>
        <v xml:space="preserve"> </v>
      </c>
      <c r="E831" s="155" t="str">
        <f ca="1">IF('C10 Entry Sheet'!$BS846="N"," ",IF(LEN('C10 Entry Sheet'!$C$5)&lt;=6,CELL("contents",'C10 Entry Sheet'!$C$5),RIGHT(CELL("contents",'C10 Entry Sheet'!$C$5),6)))</f>
        <v xml:space="preserve"> </v>
      </c>
      <c r="F831" s="153" t="str">
        <f>IF('C10 Entry Sheet'!$BS846="N"," ","0")</f>
        <v xml:space="preserve"> </v>
      </c>
      <c r="G831" s="156" t="str">
        <f ca="1">IF('C10 Entry Sheet'!$BS846="N"," ",CELL("contents",'C10 Entry Sheet'!$A846))</f>
        <v xml:space="preserve"> </v>
      </c>
      <c r="H831" s="157" t="str">
        <f ca="1">IF(($G831=" ")," ",VLOOKUP($G831,'C10 Entry Sheet'!$A$16:$K$1015,2,FALSE))</f>
        <v xml:space="preserve"> </v>
      </c>
      <c r="I831" s="157" t="str">
        <f ca="1">IF(($G831=" ")," ",VLOOKUP($G831,'C10 Entry Sheet'!$A$16:$K$1015,3,FALSE))</f>
        <v xml:space="preserve"> </v>
      </c>
      <c r="J831" s="153" t="str">
        <f ca="1">IF('C10 Entry Sheet'!$BS846="N"," ",CELL("contents",'C10 Entry Sheet'!$A846))</f>
        <v xml:space="preserve"> </v>
      </c>
      <c r="K831" s="158" t="str">
        <f ca="1">IF(($G831=" ")," ",VLOOKUP($G831,'C10 Entry Sheet'!$A$16:$K$1015,8,FALSE))</f>
        <v xml:space="preserve"> </v>
      </c>
      <c r="L831" s="110" t="str">
        <f ca="1">IF(($G831=" ")," ",(VLOOKUP($G831,'C10 Entry Sheet'!$A$16:$K$1015,11,FALSE)*100))</f>
        <v xml:space="preserve"> </v>
      </c>
      <c r="M831" s="159" t="str">
        <f ca="1">IF(($G831=" ")," ",VLOOKUP($G831,'C10 Entry Sheet'!$A$16:$K$1015,6,FALSE))</f>
        <v xml:space="preserve"> </v>
      </c>
      <c r="N831" s="159" t="str">
        <f ca="1">IF(($G831=" ")," ",VLOOKUP($G831,'C10 Entry Sheet'!$A$16:$K$1015,5,FALSE))</f>
        <v xml:space="preserve"> </v>
      </c>
    </row>
    <row r="832" spans="1:14">
      <c r="A832" s="153" t="str">
        <f>IF('C10 Entry Sheet'!$BS847="N"," ","R")</f>
        <v xml:space="preserve"> </v>
      </c>
      <c r="B832" s="153" t="str">
        <f>IF('C10 Entry Sheet'!$BS847="N"," ","00000000")</f>
        <v xml:space="preserve"> </v>
      </c>
      <c r="C832" s="154" t="str">
        <f ca="1">IF('C10 Entry Sheet'!$BS847="N"," ",CELL("contents",'C10 Entry Sheet'!$AH$10))</f>
        <v xml:space="preserve"> </v>
      </c>
      <c r="D832" s="153" t="str">
        <f ca="1">IF('C10 Entry Sheet'!$BS847="N"," ","000"&amp;IF(LEN('C10 Entry Sheet'!$C$5)&lt;=6,"000",REPT("0",3-(LEN('C10 Entry Sheet'!$C$5)-6))&amp;LEFT(CELL("contents",'C10 Entry Sheet'!$C$5),LEN('C10 Entry Sheet'!$C$5)-6)))</f>
        <v xml:space="preserve"> </v>
      </c>
      <c r="E832" s="155" t="str">
        <f ca="1">IF('C10 Entry Sheet'!$BS847="N"," ",IF(LEN('C10 Entry Sheet'!$C$5)&lt;=6,CELL("contents",'C10 Entry Sheet'!$C$5),RIGHT(CELL("contents",'C10 Entry Sheet'!$C$5),6)))</f>
        <v xml:space="preserve"> </v>
      </c>
      <c r="F832" s="153" t="str">
        <f>IF('C10 Entry Sheet'!$BS847="N"," ","0")</f>
        <v xml:space="preserve"> </v>
      </c>
      <c r="G832" s="156" t="str">
        <f ca="1">IF('C10 Entry Sheet'!$BS847="N"," ",CELL("contents",'C10 Entry Sheet'!$A847))</f>
        <v xml:space="preserve"> </v>
      </c>
      <c r="H832" s="157" t="str">
        <f ca="1">IF(($G832=" ")," ",VLOOKUP($G832,'C10 Entry Sheet'!$A$16:$K$1015,2,FALSE))</f>
        <v xml:space="preserve"> </v>
      </c>
      <c r="I832" s="157" t="str">
        <f ca="1">IF(($G832=" ")," ",VLOOKUP($G832,'C10 Entry Sheet'!$A$16:$K$1015,3,FALSE))</f>
        <v xml:space="preserve"> </v>
      </c>
      <c r="J832" s="153" t="str">
        <f ca="1">IF('C10 Entry Sheet'!$BS847="N"," ",CELL("contents",'C10 Entry Sheet'!$A847))</f>
        <v xml:space="preserve"> </v>
      </c>
      <c r="K832" s="158" t="str">
        <f ca="1">IF(($G832=" ")," ",VLOOKUP($G832,'C10 Entry Sheet'!$A$16:$K$1015,8,FALSE))</f>
        <v xml:space="preserve"> </v>
      </c>
      <c r="L832" s="110" t="str">
        <f ca="1">IF(($G832=" ")," ",(VLOOKUP($G832,'C10 Entry Sheet'!$A$16:$K$1015,11,FALSE)*100))</f>
        <v xml:space="preserve"> </v>
      </c>
      <c r="M832" s="159" t="str">
        <f ca="1">IF(($G832=" ")," ",VLOOKUP($G832,'C10 Entry Sheet'!$A$16:$K$1015,6,FALSE))</f>
        <v xml:space="preserve"> </v>
      </c>
      <c r="N832" s="159" t="str">
        <f ca="1">IF(($G832=" ")," ",VLOOKUP($G832,'C10 Entry Sheet'!$A$16:$K$1015,5,FALSE))</f>
        <v xml:space="preserve"> </v>
      </c>
    </row>
    <row r="833" spans="1:14">
      <c r="A833" s="153" t="str">
        <f>IF('C10 Entry Sheet'!$BS848="N"," ","R")</f>
        <v xml:space="preserve"> </v>
      </c>
      <c r="B833" s="153" t="str">
        <f>IF('C10 Entry Sheet'!$BS848="N"," ","00000000")</f>
        <v xml:space="preserve"> </v>
      </c>
      <c r="C833" s="154" t="str">
        <f ca="1">IF('C10 Entry Sheet'!$BS848="N"," ",CELL("contents",'C10 Entry Sheet'!$AH$10))</f>
        <v xml:space="preserve"> </v>
      </c>
      <c r="D833" s="153" t="str">
        <f ca="1">IF('C10 Entry Sheet'!$BS848="N"," ","000"&amp;IF(LEN('C10 Entry Sheet'!$C$5)&lt;=6,"000",REPT("0",3-(LEN('C10 Entry Sheet'!$C$5)-6))&amp;LEFT(CELL("contents",'C10 Entry Sheet'!$C$5),LEN('C10 Entry Sheet'!$C$5)-6)))</f>
        <v xml:space="preserve"> </v>
      </c>
      <c r="E833" s="155" t="str">
        <f ca="1">IF('C10 Entry Sheet'!$BS848="N"," ",IF(LEN('C10 Entry Sheet'!$C$5)&lt;=6,CELL("contents",'C10 Entry Sheet'!$C$5),RIGHT(CELL("contents",'C10 Entry Sheet'!$C$5),6)))</f>
        <v xml:space="preserve"> </v>
      </c>
      <c r="F833" s="153" t="str">
        <f>IF('C10 Entry Sheet'!$BS848="N"," ","0")</f>
        <v xml:space="preserve"> </v>
      </c>
      <c r="G833" s="156" t="str">
        <f ca="1">IF('C10 Entry Sheet'!$BS848="N"," ",CELL("contents",'C10 Entry Sheet'!$A848))</f>
        <v xml:space="preserve"> </v>
      </c>
      <c r="H833" s="157" t="str">
        <f ca="1">IF(($G833=" ")," ",VLOOKUP($G833,'C10 Entry Sheet'!$A$16:$K$1015,2,FALSE))</f>
        <v xml:space="preserve"> </v>
      </c>
      <c r="I833" s="157" t="str">
        <f ca="1">IF(($G833=" ")," ",VLOOKUP($G833,'C10 Entry Sheet'!$A$16:$K$1015,3,FALSE))</f>
        <v xml:space="preserve"> </v>
      </c>
      <c r="J833" s="153" t="str">
        <f ca="1">IF('C10 Entry Sheet'!$BS848="N"," ",CELL("contents",'C10 Entry Sheet'!$A848))</f>
        <v xml:space="preserve"> </v>
      </c>
      <c r="K833" s="158" t="str">
        <f ca="1">IF(($G833=" ")," ",VLOOKUP($G833,'C10 Entry Sheet'!$A$16:$K$1015,8,FALSE))</f>
        <v xml:space="preserve"> </v>
      </c>
      <c r="L833" s="110" t="str">
        <f ca="1">IF(($G833=" ")," ",(VLOOKUP($G833,'C10 Entry Sheet'!$A$16:$K$1015,11,FALSE)*100))</f>
        <v xml:space="preserve"> </v>
      </c>
      <c r="M833" s="159" t="str">
        <f ca="1">IF(($G833=" ")," ",VLOOKUP($G833,'C10 Entry Sheet'!$A$16:$K$1015,6,FALSE))</f>
        <v xml:space="preserve"> </v>
      </c>
      <c r="N833" s="159" t="str">
        <f ca="1">IF(($G833=" ")," ",VLOOKUP($G833,'C10 Entry Sheet'!$A$16:$K$1015,5,FALSE))</f>
        <v xml:space="preserve"> </v>
      </c>
    </row>
    <row r="834" spans="1:14">
      <c r="A834" s="153" t="str">
        <f>IF('C10 Entry Sheet'!$BS849="N"," ","R")</f>
        <v xml:space="preserve"> </v>
      </c>
      <c r="B834" s="153" t="str">
        <f>IF('C10 Entry Sheet'!$BS849="N"," ","00000000")</f>
        <v xml:space="preserve"> </v>
      </c>
      <c r="C834" s="154" t="str">
        <f ca="1">IF('C10 Entry Sheet'!$BS849="N"," ",CELL("contents",'C10 Entry Sheet'!$AH$10))</f>
        <v xml:space="preserve"> </v>
      </c>
      <c r="D834" s="153" t="str">
        <f ca="1">IF('C10 Entry Sheet'!$BS849="N"," ","000"&amp;IF(LEN('C10 Entry Sheet'!$C$5)&lt;=6,"000",REPT("0",3-(LEN('C10 Entry Sheet'!$C$5)-6))&amp;LEFT(CELL("contents",'C10 Entry Sheet'!$C$5),LEN('C10 Entry Sheet'!$C$5)-6)))</f>
        <v xml:space="preserve"> </v>
      </c>
      <c r="E834" s="155" t="str">
        <f ca="1">IF('C10 Entry Sheet'!$BS849="N"," ",IF(LEN('C10 Entry Sheet'!$C$5)&lt;=6,CELL("contents",'C10 Entry Sheet'!$C$5),RIGHT(CELL("contents",'C10 Entry Sheet'!$C$5),6)))</f>
        <v xml:space="preserve"> </v>
      </c>
      <c r="F834" s="153" t="str">
        <f>IF('C10 Entry Sheet'!$BS849="N"," ","0")</f>
        <v xml:space="preserve"> </v>
      </c>
      <c r="G834" s="156" t="str">
        <f ca="1">IF('C10 Entry Sheet'!$BS849="N"," ",CELL("contents",'C10 Entry Sheet'!$A849))</f>
        <v xml:space="preserve"> </v>
      </c>
      <c r="H834" s="157" t="str">
        <f ca="1">IF(($G834=" ")," ",VLOOKUP($G834,'C10 Entry Sheet'!$A$16:$K$1015,2,FALSE))</f>
        <v xml:space="preserve"> </v>
      </c>
      <c r="I834" s="157" t="str">
        <f ca="1">IF(($G834=" ")," ",VLOOKUP($G834,'C10 Entry Sheet'!$A$16:$K$1015,3,FALSE))</f>
        <v xml:space="preserve"> </v>
      </c>
      <c r="J834" s="153" t="str">
        <f ca="1">IF('C10 Entry Sheet'!$BS849="N"," ",CELL("contents",'C10 Entry Sheet'!$A849))</f>
        <v xml:space="preserve"> </v>
      </c>
      <c r="K834" s="158" t="str">
        <f ca="1">IF(($G834=" ")," ",VLOOKUP($G834,'C10 Entry Sheet'!$A$16:$K$1015,8,FALSE))</f>
        <v xml:space="preserve"> </v>
      </c>
      <c r="L834" s="110" t="str">
        <f ca="1">IF(($G834=" ")," ",(VLOOKUP($G834,'C10 Entry Sheet'!$A$16:$K$1015,11,FALSE)*100))</f>
        <v xml:space="preserve"> </v>
      </c>
      <c r="M834" s="159" t="str">
        <f ca="1">IF(($G834=" ")," ",VLOOKUP($G834,'C10 Entry Sheet'!$A$16:$K$1015,6,FALSE))</f>
        <v xml:space="preserve"> </v>
      </c>
      <c r="N834" s="159" t="str">
        <f ca="1">IF(($G834=" ")," ",VLOOKUP($G834,'C10 Entry Sheet'!$A$16:$K$1015,5,FALSE))</f>
        <v xml:space="preserve"> </v>
      </c>
    </row>
    <row r="835" spans="1:14">
      <c r="A835" s="153" t="str">
        <f>IF('C10 Entry Sheet'!$BS850="N"," ","R")</f>
        <v xml:space="preserve"> </v>
      </c>
      <c r="B835" s="153" t="str">
        <f>IF('C10 Entry Sheet'!$BS850="N"," ","00000000")</f>
        <v xml:space="preserve"> </v>
      </c>
      <c r="C835" s="154" t="str">
        <f ca="1">IF('C10 Entry Sheet'!$BS850="N"," ",CELL("contents",'C10 Entry Sheet'!$AH$10))</f>
        <v xml:space="preserve"> </v>
      </c>
      <c r="D835" s="153" t="str">
        <f ca="1">IF('C10 Entry Sheet'!$BS850="N"," ","000"&amp;IF(LEN('C10 Entry Sheet'!$C$5)&lt;=6,"000",REPT("0",3-(LEN('C10 Entry Sheet'!$C$5)-6))&amp;LEFT(CELL("contents",'C10 Entry Sheet'!$C$5),LEN('C10 Entry Sheet'!$C$5)-6)))</f>
        <v xml:space="preserve"> </v>
      </c>
      <c r="E835" s="155" t="str">
        <f ca="1">IF('C10 Entry Sheet'!$BS850="N"," ",IF(LEN('C10 Entry Sheet'!$C$5)&lt;=6,CELL("contents",'C10 Entry Sheet'!$C$5),RIGHT(CELL("contents",'C10 Entry Sheet'!$C$5),6)))</f>
        <v xml:space="preserve"> </v>
      </c>
      <c r="F835" s="153" t="str">
        <f>IF('C10 Entry Sheet'!$BS850="N"," ","0")</f>
        <v xml:space="preserve"> </v>
      </c>
      <c r="G835" s="156" t="str">
        <f ca="1">IF('C10 Entry Sheet'!$BS850="N"," ",CELL("contents",'C10 Entry Sheet'!$A850))</f>
        <v xml:space="preserve"> </v>
      </c>
      <c r="H835" s="157" t="str">
        <f ca="1">IF(($G835=" ")," ",VLOOKUP($G835,'C10 Entry Sheet'!$A$16:$K$1015,2,FALSE))</f>
        <v xml:space="preserve"> </v>
      </c>
      <c r="I835" s="157" t="str">
        <f ca="1">IF(($G835=" ")," ",VLOOKUP($G835,'C10 Entry Sheet'!$A$16:$K$1015,3,FALSE))</f>
        <v xml:space="preserve"> </v>
      </c>
      <c r="J835" s="153" t="str">
        <f ca="1">IF('C10 Entry Sheet'!$BS850="N"," ",CELL("contents",'C10 Entry Sheet'!$A850))</f>
        <v xml:space="preserve"> </v>
      </c>
      <c r="K835" s="158" t="str">
        <f ca="1">IF(($G835=" ")," ",VLOOKUP($G835,'C10 Entry Sheet'!$A$16:$K$1015,8,FALSE))</f>
        <v xml:space="preserve"> </v>
      </c>
      <c r="L835" s="110" t="str">
        <f ca="1">IF(($G835=" ")," ",(VLOOKUP($G835,'C10 Entry Sheet'!$A$16:$K$1015,11,FALSE)*100))</f>
        <v xml:space="preserve"> </v>
      </c>
      <c r="M835" s="159" t="str">
        <f ca="1">IF(($G835=" ")," ",VLOOKUP($G835,'C10 Entry Sheet'!$A$16:$K$1015,6,FALSE))</f>
        <v xml:space="preserve"> </v>
      </c>
      <c r="N835" s="159" t="str">
        <f ca="1">IF(($G835=" ")," ",VLOOKUP($G835,'C10 Entry Sheet'!$A$16:$K$1015,5,FALSE))</f>
        <v xml:space="preserve"> </v>
      </c>
    </row>
    <row r="836" spans="1:14">
      <c r="A836" s="153" t="str">
        <f>IF('C10 Entry Sheet'!$BS851="N"," ","R")</f>
        <v xml:space="preserve"> </v>
      </c>
      <c r="B836" s="153" t="str">
        <f>IF('C10 Entry Sheet'!$BS851="N"," ","00000000")</f>
        <v xml:space="preserve"> </v>
      </c>
      <c r="C836" s="154" t="str">
        <f ca="1">IF('C10 Entry Sheet'!$BS851="N"," ",CELL("contents",'C10 Entry Sheet'!$AH$10))</f>
        <v xml:space="preserve"> </v>
      </c>
      <c r="D836" s="153" t="str">
        <f ca="1">IF('C10 Entry Sheet'!$BS851="N"," ","000"&amp;IF(LEN('C10 Entry Sheet'!$C$5)&lt;=6,"000",REPT("0",3-(LEN('C10 Entry Sheet'!$C$5)-6))&amp;LEFT(CELL("contents",'C10 Entry Sheet'!$C$5),LEN('C10 Entry Sheet'!$C$5)-6)))</f>
        <v xml:space="preserve"> </v>
      </c>
      <c r="E836" s="155" t="str">
        <f ca="1">IF('C10 Entry Sheet'!$BS851="N"," ",IF(LEN('C10 Entry Sheet'!$C$5)&lt;=6,CELL("contents",'C10 Entry Sheet'!$C$5),RIGHT(CELL("contents",'C10 Entry Sheet'!$C$5),6)))</f>
        <v xml:space="preserve"> </v>
      </c>
      <c r="F836" s="153" t="str">
        <f>IF('C10 Entry Sheet'!$BS851="N"," ","0")</f>
        <v xml:space="preserve"> </v>
      </c>
      <c r="G836" s="156" t="str">
        <f ca="1">IF('C10 Entry Sheet'!$BS851="N"," ",CELL("contents",'C10 Entry Sheet'!$A851))</f>
        <v xml:space="preserve"> </v>
      </c>
      <c r="H836" s="157" t="str">
        <f ca="1">IF(($G836=" ")," ",VLOOKUP($G836,'C10 Entry Sheet'!$A$16:$K$1015,2,FALSE))</f>
        <v xml:space="preserve"> </v>
      </c>
      <c r="I836" s="157" t="str">
        <f ca="1">IF(($G836=" ")," ",VLOOKUP($G836,'C10 Entry Sheet'!$A$16:$K$1015,3,FALSE))</f>
        <v xml:space="preserve"> </v>
      </c>
      <c r="J836" s="153" t="str">
        <f ca="1">IF('C10 Entry Sheet'!$BS851="N"," ",CELL("contents",'C10 Entry Sheet'!$A851))</f>
        <v xml:space="preserve"> </v>
      </c>
      <c r="K836" s="158" t="str">
        <f ca="1">IF(($G836=" ")," ",VLOOKUP($G836,'C10 Entry Sheet'!$A$16:$K$1015,8,FALSE))</f>
        <v xml:space="preserve"> </v>
      </c>
      <c r="L836" s="110" t="str">
        <f ca="1">IF(($G836=" ")," ",(VLOOKUP($G836,'C10 Entry Sheet'!$A$16:$K$1015,11,FALSE)*100))</f>
        <v xml:space="preserve"> </v>
      </c>
      <c r="M836" s="159" t="str">
        <f ca="1">IF(($G836=" ")," ",VLOOKUP($G836,'C10 Entry Sheet'!$A$16:$K$1015,6,FALSE))</f>
        <v xml:space="preserve"> </v>
      </c>
      <c r="N836" s="159" t="str">
        <f ca="1">IF(($G836=" ")," ",VLOOKUP($G836,'C10 Entry Sheet'!$A$16:$K$1015,5,FALSE))</f>
        <v xml:space="preserve"> </v>
      </c>
    </row>
    <row r="837" spans="1:14">
      <c r="A837" s="153" t="str">
        <f>IF('C10 Entry Sheet'!$BS852="N"," ","R")</f>
        <v xml:space="preserve"> </v>
      </c>
      <c r="B837" s="153" t="str">
        <f>IF('C10 Entry Sheet'!$BS852="N"," ","00000000")</f>
        <v xml:space="preserve"> </v>
      </c>
      <c r="C837" s="154" t="str">
        <f ca="1">IF('C10 Entry Sheet'!$BS852="N"," ",CELL("contents",'C10 Entry Sheet'!$AH$10))</f>
        <v xml:space="preserve"> </v>
      </c>
      <c r="D837" s="153" t="str">
        <f ca="1">IF('C10 Entry Sheet'!$BS852="N"," ","000"&amp;IF(LEN('C10 Entry Sheet'!$C$5)&lt;=6,"000",REPT("0",3-(LEN('C10 Entry Sheet'!$C$5)-6))&amp;LEFT(CELL("contents",'C10 Entry Sheet'!$C$5),LEN('C10 Entry Sheet'!$C$5)-6)))</f>
        <v xml:space="preserve"> </v>
      </c>
      <c r="E837" s="155" t="str">
        <f ca="1">IF('C10 Entry Sheet'!$BS852="N"," ",IF(LEN('C10 Entry Sheet'!$C$5)&lt;=6,CELL("contents",'C10 Entry Sheet'!$C$5),RIGHT(CELL("contents",'C10 Entry Sheet'!$C$5),6)))</f>
        <v xml:space="preserve"> </v>
      </c>
      <c r="F837" s="153" t="str">
        <f>IF('C10 Entry Sheet'!$BS852="N"," ","0")</f>
        <v xml:space="preserve"> </v>
      </c>
      <c r="G837" s="156" t="str">
        <f ca="1">IF('C10 Entry Sheet'!$BS852="N"," ",CELL("contents",'C10 Entry Sheet'!$A852))</f>
        <v xml:space="preserve"> </v>
      </c>
      <c r="H837" s="157" t="str">
        <f ca="1">IF(($G837=" ")," ",VLOOKUP($G837,'C10 Entry Sheet'!$A$16:$K$1015,2,FALSE))</f>
        <v xml:space="preserve"> </v>
      </c>
      <c r="I837" s="157" t="str">
        <f ca="1">IF(($G837=" ")," ",VLOOKUP($G837,'C10 Entry Sheet'!$A$16:$K$1015,3,FALSE))</f>
        <v xml:space="preserve"> </v>
      </c>
      <c r="J837" s="153" t="str">
        <f ca="1">IF('C10 Entry Sheet'!$BS852="N"," ",CELL("contents",'C10 Entry Sheet'!$A852))</f>
        <v xml:space="preserve"> </v>
      </c>
      <c r="K837" s="158" t="str">
        <f ca="1">IF(($G837=" ")," ",VLOOKUP($G837,'C10 Entry Sheet'!$A$16:$K$1015,8,FALSE))</f>
        <v xml:space="preserve"> </v>
      </c>
      <c r="L837" s="110" t="str">
        <f ca="1">IF(($G837=" ")," ",(VLOOKUP($G837,'C10 Entry Sheet'!$A$16:$K$1015,11,FALSE)*100))</f>
        <v xml:space="preserve"> </v>
      </c>
      <c r="M837" s="159" t="str">
        <f ca="1">IF(($G837=" ")," ",VLOOKUP($G837,'C10 Entry Sheet'!$A$16:$K$1015,6,FALSE))</f>
        <v xml:space="preserve"> </v>
      </c>
      <c r="N837" s="159" t="str">
        <f ca="1">IF(($G837=" ")," ",VLOOKUP($G837,'C10 Entry Sheet'!$A$16:$K$1015,5,FALSE))</f>
        <v xml:space="preserve"> </v>
      </c>
    </row>
    <row r="838" spans="1:14">
      <c r="A838" s="153" t="str">
        <f>IF('C10 Entry Sheet'!$BS853="N"," ","R")</f>
        <v xml:space="preserve"> </v>
      </c>
      <c r="B838" s="153" t="str">
        <f>IF('C10 Entry Sheet'!$BS853="N"," ","00000000")</f>
        <v xml:space="preserve"> </v>
      </c>
      <c r="C838" s="154" t="str">
        <f ca="1">IF('C10 Entry Sheet'!$BS853="N"," ",CELL("contents",'C10 Entry Sheet'!$AH$10))</f>
        <v xml:space="preserve"> </v>
      </c>
      <c r="D838" s="153" t="str">
        <f ca="1">IF('C10 Entry Sheet'!$BS853="N"," ","000"&amp;IF(LEN('C10 Entry Sheet'!$C$5)&lt;=6,"000",REPT("0",3-(LEN('C10 Entry Sheet'!$C$5)-6))&amp;LEFT(CELL("contents",'C10 Entry Sheet'!$C$5),LEN('C10 Entry Sheet'!$C$5)-6)))</f>
        <v xml:space="preserve"> </v>
      </c>
      <c r="E838" s="155" t="str">
        <f ca="1">IF('C10 Entry Sheet'!$BS853="N"," ",IF(LEN('C10 Entry Sheet'!$C$5)&lt;=6,CELL("contents",'C10 Entry Sheet'!$C$5),RIGHT(CELL("contents",'C10 Entry Sheet'!$C$5),6)))</f>
        <v xml:space="preserve"> </v>
      </c>
      <c r="F838" s="153" t="str">
        <f>IF('C10 Entry Sheet'!$BS853="N"," ","0")</f>
        <v xml:space="preserve"> </v>
      </c>
      <c r="G838" s="156" t="str">
        <f ca="1">IF('C10 Entry Sheet'!$BS853="N"," ",CELL("contents",'C10 Entry Sheet'!$A853))</f>
        <v xml:space="preserve"> </v>
      </c>
      <c r="H838" s="157" t="str">
        <f ca="1">IF(($G838=" ")," ",VLOOKUP($G838,'C10 Entry Sheet'!$A$16:$K$1015,2,FALSE))</f>
        <v xml:space="preserve"> </v>
      </c>
      <c r="I838" s="157" t="str">
        <f ca="1">IF(($G838=" ")," ",VLOOKUP($G838,'C10 Entry Sheet'!$A$16:$K$1015,3,FALSE))</f>
        <v xml:space="preserve"> </v>
      </c>
      <c r="J838" s="153" t="str">
        <f ca="1">IF('C10 Entry Sheet'!$BS853="N"," ",CELL("contents",'C10 Entry Sheet'!$A853))</f>
        <v xml:space="preserve"> </v>
      </c>
      <c r="K838" s="158" t="str">
        <f ca="1">IF(($G838=" ")," ",VLOOKUP($G838,'C10 Entry Sheet'!$A$16:$K$1015,8,FALSE))</f>
        <v xml:space="preserve"> </v>
      </c>
      <c r="L838" s="110" t="str">
        <f ca="1">IF(($G838=" ")," ",(VLOOKUP($G838,'C10 Entry Sheet'!$A$16:$K$1015,11,FALSE)*100))</f>
        <v xml:space="preserve"> </v>
      </c>
      <c r="M838" s="159" t="str">
        <f ca="1">IF(($G838=" ")," ",VLOOKUP($G838,'C10 Entry Sheet'!$A$16:$K$1015,6,FALSE))</f>
        <v xml:space="preserve"> </v>
      </c>
      <c r="N838" s="159" t="str">
        <f ca="1">IF(($G838=" ")," ",VLOOKUP($G838,'C10 Entry Sheet'!$A$16:$K$1015,5,FALSE))</f>
        <v xml:space="preserve"> </v>
      </c>
    </row>
    <row r="839" spans="1:14">
      <c r="A839" s="153" t="str">
        <f>IF('C10 Entry Sheet'!$BS854="N"," ","R")</f>
        <v xml:space="preserve"> </v>
      </c>
      <c r="B839" s="153" t="str">
        <f>IF('C10 Entry Sheet'!$BS854="N"," ","00000000")</f>
        <v xml:space="preserve"> </v>
      </c>
      <c r="C839" s="154" t="str">
        <f ca="1">IF('C10 Entry Sheet'!$BS854="N"," ",CELL("contents",'C10 Entry Sheet'!$AH$10))</f>
        <v xml:space="preserve"> </v>
      </c>
      <c r="D839" s="153" t="str">
        <f ca="1">IF('C10 Entry Sheet'!$BS854="N"," ","000"&amp;IF(LEN('C10 Entry Sheet'!$C$5)&lt;=6,"000",REPT("0",3-(LEN('C10 Entry Sheet'!$C$5)-6))&amp;LEFT(CELL("contents",'C10 Entry Sheet'!$C$5),LEN('C10 Entry Sheet'!$C$5)-6)))</f>
        <v xml:space="preserve"> </v>
      </c>
      <c r="E839" s="155" t="str">
        <f ca="1">IF('C10 Entry Sheet'!$BS854="N"," ",IF(LEN('C10 Entry Sheet'!$C$5)&lt;=6,CELL("contents",'C10 Entry Sheet'!$C$5),RIGHT(CELL("contents",'C10 Entry Sheet'!$C$5),6)))</f>
        <v xml:space="preserve"> </v>
      </c>
      <c r="F839" s="153" t="str">
        <f>IF('C10 Entry Sheet'!$BS854="N"," ","0")</f>
        <v xml:space="preserve"> </v>
      </c>
      <c r="G839" s="156" t="str">
        <f ca="1">IF('C10 Entry Sheet'!$BS854="N"," ",CELL("contents",'C10 Entry Sheet'!$A854))</f>
        <v xml:space="preserve"> </v>
      </c>
      <c r="H839" s="157" t="str">
        <f ca="1">IF(($G839=" ")," ",VLOOKUP($G839,'C10 Entry Sheet'!$A$16:$K$1015,2,FALSE))</f>
        <v xml:space="preserve"> </v>
      </c>
      <c r="I839" s="157" t="str">
        <f ca="1">IF(($G839=" ")," ",VLOOKUP($G839,'C10 Entry Sheet'!$A$16:$K$1015,3,FALSE))</f>
        <v xml:space="preserve"> </v>
      </c>
      <c r="J839" s="153" t="str">
        <f ca="1">IF('C10 Entry Sheet'!$BS854="N"," ",CELL("contents",'C10 Entry Sheet'!$A854))</f>
        <v xml:space="preserve"> </v>
      </c>
      <c r="K839" s="158" t="str">
        <f ca="1">IF(($G839=" ")," ",VLOOKUP($G839,'C10 Entry Sheet'!$A$16:$K$1015,8,FALSE))</f>
        <v xml:space="preserve"> </v>
      </c>
      <c r="L839" s="110" t="str">
        <f ca="1">IF(($G839=" ")," ",(VLOOKUP($G839,'C10 Entry Sheet'!$A$16:$K$1015,11,FALSE)*100))</f>
        <v xml:space="preserve"> </v>
      </c>
      <c r="M839" s="159" t="str">
        <f ca="1">IF(($G839=" ")," ",VLOOKUP($G839,'C10 Entry Sheet'!$A$16:$K$1015,6,FALSE))</f>
        <v xml:space="preserve"> </v>
      </c>
      <c r="N839" s="159" t="str">
        <f ca="1">IF(($G839=" ")," ",VLOOKUP($G839,'C10 Entry Sheet'!$A$16:$K$1015,5,FALSE))</f>
        <v xml:space="preserve"> </v>
      </c>
    </row>
    <row r="840" spans="1:14">
      <c r="A840" s="153" t="str">
        <f>IF('C10 Entry Sheet'!$BS855="N"," ","R")</f>
        <v xml:space="preserve"> </v>
      </c>
      <c r="B840" s="153" t="str">
        <f>IF('C10 Entry Sheet'!$BS855="N"," ","00000000")</f>
        <v xml:space="preserve"> </v>
      </c>
      <c r="C840" s="154" t="str">
        <f ca="1">IF('C10 Entry Sheet'!$BS855="N"," ",CELL("contents",'C10 Entry Sheet'!$AH$10))</f>
        <v xml:space="preserve"> </v>
      </c>
      <c r="D840" s="153" t="str">
        <f ca="1">IF('C10 Entry Sheet'!$BS855="N"," ","000"&amp;IF(LEN('C10 Entry Sheet'!$C$5)&lt;=6,"000",REPT("0",3-(LEN('C10 Entry Sheet'!$C$5)-6))&amp;LEFT(CELL("contents",'C10 Entry Sheet'!$C$5),LEN('C10 Entry Sheet'!$C$5)-6)))</f>
        <v xml:space="preserve"> </v>
      </c>
      <c r="E840" s="155" t="str">
        <f ca="1">IF('C10 Entry Sheet'!$BS855="N"," ",IF(LEN('C10 Entry Sheet'!$C$5)&lt;=6,CELL("contents",'C10 Entry Sheet'!$C$5),RIGHT(CELL("contents",'C10 Entry Sheet'!$C$5),6)))</f>
        <v xml:space="preserve"> </v>
      </c>
      <c r="F840" s="153" t="str">
        <f>IF('C10 Entry Sheet'!$BS855="N"," ","0")</f>
        <v xml:space="preserve"> </v>
      </c>
      <c r="G840" s="156" t="str">
        <f ca="1">IF('C10 Entry Sheet'!$BS855="N"," ",CELL("contents",'C10 Entry Sheet'!$A855))</f>
        <v xml:space="preserve"> </v>
      </c>
      <c r="H840" s="157" t="str">
        <f ca="1">IF(($G840=" ")," ",VLOOKUP($G840,'C10 Entry Sheet'!$A$16:$K$1015,2,FALSE))</f>
        <v xml:space="preserve"> </v>
      </c>
      <c r="I840" s="157" t="str">
        <f ca="1">IF(($G840=" ")," ",VLOOKUP($G840,'C10 Entry Sheet'!$A$16:$K$1015,3,FALSE))</f>
        <v xml:space="preserve"> </v>
      </c>
      <c r="J840" s="153" t="str">
        <f ca="1">IF('C10 Entry Sheet'!$BS855="N"," ",CELL("contents",'C10 Entry Sheet'!$A855))</f>
        <v xml:space="preserve"> </v>
      </c>
      <c r="K840" s="158" t="str">
        <f ca="1">IF(($G840=" ")," ",VLOOKUP($G840,'C10 Entry Sheet'!$A$16:$K$1015,8,FALSE))</f>
        <v xml:space="preserve"> </v>
      </c>
      <c r="L840" s="110" t="str">
        <f ca="1">IF(($G840=" ")," ",(VLOOKUP($G840,'C10 Entry Sheet'!$A$16:$K$1015,11,FALSE)*100))</f>
        <v xml:space="preserve"> </v>
      </c>
      <c r="M840" s="159" t="str">
        <f ca="1">IF(($G840=" ")," ",VLOOKUP($G840,'C10 Entry Sheet'!$A$16:$K$1015,6,FALSE))</f>
        <v xml:space="preserve"> </v>
      </c>
      <c r="N840" s="159" t="str">
        <f ca="1">IF(($G840=" ")," ",VLOOKUP($G840,'C10 Entry Sheet'!$A$16:$K$1015,5,FALSE))</f>
        <v xml:space="preserve"> </v>
      </c>
    </row>
    <row r="841" spans="1:14">
      <c r="A841" s="153" t="str">
        <f>IF('C10 Entry Sheet'!$BS856="N"," ","R")</f>
        <v xml:space="preserve"> </v>
      </c>
      <c r="B841" s="153" t="str">
        <f>IF('C10 Entry Sheet'!$BS856="N"," ","00000000")</f>
        <v xml:space="preserve"> </v>
      </c>
      <c r="C841" s="154" t="str">
        <f ca="1">IF('C10 Entry Sheet'!$BS856="N"," ",CELL("contents",'C10 Entry Sheet'!$AH$10))</f>
        <v xml:space="preserve"> </v>
      </c>
      <c r="D841" s="153" t="str">
        <f ca="1">IF('C10 Entry Sheet'!$BS856="N"," ","000"&amp;IF(LEN('C10 Entry Sheet'!$C$5)&lt;=6,"000",REPT("0",3-(LEN('C10 Entry Sheet'!$C$5)-6))&amp;LEFT(CELL("contents",'C10 Entry Sheet'!$C$5),LEN('C10 Entry Sheet'!$C$5)-6)))</f>
        <v xml:space="preserve"> </v>
      </c>
      <c r="E841" s="155" t="str">
        <f ca="1">IF('C10 Entry Sheet'!$BS856="N"," ",IF(LEN('C10 Entry Sheet'!$C$5)&lt;=6,CELL("contents",'C10 Entry Sheet'!$C$5),RIGHT(CELL("contents",'C10 Entry Sheet'!$C$5),6)))</f>
        <v xml:space="preserve"> </v>
      </c>
      <c r="F841" s="153" t="str">
        <f>IF('C10 Entry Sheet'!$BS856="N"," ","0")</f>
        <v xml:space="preserve"> </v>
      </c>
      <c r="G841" s="156" t="str">
        <f ca="1">IF('C10 Entry Sheet'!$BS856="N"," ",CELL("contents",'C10 Entry Sheet'!$A856))</f>
        <v xml:space="preserve"> </v>
      </c>
      <c r="H841" s="157" t="str">
        <f ca="1">IF(($G841=" ")," ",VLOOKUP($G841,'C10 Entry Sheet'!$A$16:$K$1015,2,FALSE))</f>
        <v xml:space="preserve"> </v>
      </c>
      <c r="I841" s="157" t="str">
        <f ca="1">IF(($G841=" ")," ",VLOOKUP($G841,'C10 Entry Sheet'!$A$16:$K$1015,3,FALSE))</f>
        <v xml:space="preserve"> </v>
      </c>
      <c r="J841" s="153" t="str">
        <f ca="1">IF('C10 Entry Sheet'!$BS856="N"," ",CELL("contents",'C10 Entry Sheet'!$A856))</f>
        <v xml:space="preserve"> </v>
      </c>
      <c r="K841" s="158" t="str">
        <f ca="1">IF(($G841=" ")," ",VLOOKUP($G841,'C10 Entry Sheet'!$A$16:$K$1015,8,FALSE))</f>
        <v xml:space="preserve"> </v>
      </c>
      <c r="L841" s="110" t="str">
        <f ca="1">IF(($G841=" ")," ",(VLOOKUP($G841,'C10 Entry Sheet'!$A$16:$K$1015,11,FALSE)*100))</f>
        <v xml:space="preserve"> </v>
      </c>
      <c r="M841" s="159" t="str">
        <f ca="1">IF(($G841=" ")," ",VLOOKUP($G841,'C10 Entry Sheet'!$A$16:$K$1015,6,FALSE))</f>
        <v xml:space="preserve"> </v>
      </c>
      <c r="N841" s="159" t="str">
        <f ca="1">IF(($G841=" ")," ",VLOOKUP($G841,'C10 Entry Sheet'!$A$16:$K$1015,5,FALSE))</f>
        <v xml:space="preserve"> </v>
      </c>
    </row>
    <row r="842" spans="1:14">
      <c r="A842" s="153" t="str">
        <f>IF('C10 Entry Sheet'!$BS857="N"," ","R")</f>
        <v xml:space="preserve"> </v>
      </c>
      <c r="B842" s="153" t="str">
        <f>IF('C10 Entry Sheet'!$BS857="N"," ","00000000")</f>
        <v xml:space="preserve"> </v>
      </c>
      <c r="C842" s="154" t="str">
        <f ca="1">IF('C10 Entry Sheet'!$BS857="N"," ",CELL("contents",'C10 Entry Sheet'!$AH$10))</f>
        <v xml:space="preserve"> </v>
      </c>
      <c r="D842" s="153" t="str">
        <f ca="1">IF('C10 Entry Sheet'!$BS857="N"," ","000"&amp;IF(LEN('C10 Entry Sheet'!$C$5)&lt;=6,"000",REPT("0",3-(LEN('C10 Entry Sheet'!$C$5)-6))&amp;LEFT(CELL("contents",'C10 Entry Sheet'!$C$5),LEN('C10 Entry Sheet'!$C$5)-6)))</f>
        <v xml:space="preserve"> </v>
      </c>
      <c r="E842" s="155" t="str">
        <f ca="1">IF('C10 Entry Sheet'!$BS857="N"," ",IF(LEN('C10 Entry Sheet'!$C$5)&lt;=6,CELL("contents",'C10 Entry Sheet'!$C$5),RIGHT(CELL("contents",'C10 Entry Sheet'!$C$5),6)))</f>
        <v xml:space="preserve"> </v>
      </c>
      <c r="F842" s="153" t="str">
        <f>IF('C10 Entry Sheet'!$BS857="N"," ","0")</f>
        <v xml:space="preserve"> </v>
      </c>
      <c r="G842" s="156" t="str">
        <f ca="1">IF('C10 Entry Sheet'!$BS857="N"," ",CELL("contents",'C10 Entry Sheet'!$A857))</f>
        <v xml:space="preserve"> </v>
      </c>
      <c r="H842" s="157" t="str">
        <f ca="1">IF(($G842=" ")," ",VLOOKUP($G842,'C10 Entry Sheet'!$A$16:$K$1015,2,FALSE))</f>
        <v xml:space="preserve"> </v>
      </c>
      <c r="I842" s="157" t="str">
        <f ca="1">IF(($G842=" ")," ",VLOOKUP($G842,'C10 Entry Sheet'!$A$16:$K$1015,3,FALSE))</f>
        <v xml:space="preserve"> </v>
      </c>
      <c r="J842" s="153" t="str">
        <f ca="1">IF('C10 Entry Sheet'!$BS857="N"," ",CELL("contents",'C10 Entry Sheet'!$A857))</f>
        <v xml:space="preserve"> </v>
      </c>
      <c r="K842" s="158" t="str">
        <f ca="1">IF(($G842=" ")," ",VLOOKUP($G842,'C10 Entry Sheet'!$A$16:$K$1015,8,FALSE))</f>
        <v xml:space="preserve"> </v>
      </c>
      <c r="L842" s="110" t="str">
        <f ca="1">IF(($G842=" ")," ",(VLOOKUP($G842,'C10 Entry Sheet'!$A$16:$K$1015,11,FALSE)*100))</f>
        <v xml:space="preserve"> </v>
      </c>
      <c r="M842" s="159" t="str">
        <f ca="1">IF(($G842=" ")," ",VLOOKUP($G842,'C10 Entry Sheet'!$A$16:$K$1015,6,FALSE))</f>
        <v xml:space="preserve"> </v>
      </c>
      <c r="N842" s="159" t="str">
        <f ca="1">IF(($G842=" ")," ",VLOOKUP($G842,'C10 Entry Sheet'!$A$16:$K$1015,5,FALSE))</f>
        <v xml:space="preserve"> </v>
      </c>
    </row>
    <row r="843" spans="1:14">
      <c r="A843" s="153" t="str">
        <f>IF('C10 Entry Sheet'!$BS858="N"," ","R")</f>
        <v xml:space="preserve"> </v>
      </c>
      <c r="B843" s="153" t="str">
        <f>IF('C10 Entry Sheet'!$BS858="N"," ","00000000")</f>
        <v xml:space="preserve"> </v>
      </c>
      <c r="C843" s="154" t="str">
        <f ca="1">IF('C10 Entry Sheet'!$BS858="N"," ",CELL("contents",'C10 Entry Sheet'!$AH$10))</f>
        <v xml:space="preserve"> </v>
      </c>
      <c r="D843" s="153" t="str">
        <f ca="1">IF('C10 Entry Sheet'!$BS858="N"," ","000"&amp;IF(LEN('C10 Entry Sheet'!$C$5)&lt;=6,"000",REPT("0",3-(LEN('C10 Entry Sheet'!$C$5)-6))&amp;LEFT(CELL("contents",'C10 Entry Sheet'!$C$5),LEN('C10 Entry Sheet'!$C$5)-6)))</f>
        <v xml:space="preserve"> </v>
      </c>
      <c r="E843" s="155" t="str">
        <f ca="1">IF('C10 Entry Sheet'!$BS858="N"," ",IF(LEN('C10 Entry Sheet'!$C$5)&lt;=6,CELL("contents",'C10 Entry Sheet'!$C$5),RIGHT(CELL("contents",'C10 Entry Sheet'!$C$5),6)))</f>
        <v xml:space="preserve"> </v>
      </c>
      <c r="F843" s="153" t="str">
        <f>IF('C10 Entry Sheet'!$BS858="N"," ","0")</f>
        <v xml:space="preserve"> </v>
      </c>
      <c r="G843" s="156" t="str">
        <f ca="1">IF('C10 Entry Sheet'!$BS858="N"," ",CELL("contents",'C10 Entry Sheet'!$A858))</f>
        <v xml:space="preserve"> </v>
      </c>
      <c r="H843" s="157" t="str">
        <f ca="1">IF(($G843=" ")," ",VLOOKUP($G843,'C10 Entry Sheet'!$A$16:$K$1015,2,FALSE))</f>
        <v xml:space="preserve"> </v>
      </c>
      <c r="I843" s="157" t="str">
        <f ca="1">IF(($G843=" ")," ",VLOOKUP($G843,'C10 Entry Sheet'!$A$16:$K$1015,3,FALSE))</f>
        <v xml:space="preserve"> </v>
      </c>
      <c r="J843" s="153" t="str">
        <f ca="1">IF('C10 Entry Sheet'!$BS858="N"," ",CELL("contents",'C10 Entry Sheet'!$A858))</f>
        <v xml:space="preserve"> </v>
      </c>
      <c r="K843" s="158" t="str">
        <f ca="1">IF(($G843=" ")," ",VLOOKUP($G843,'C10 Entry Sheet'!$A$16:$K$1015,8,FALSE))</f>
        <v xml:space="preserve"> </v>
      </c>
      <c r="L843" s="110" t="str">
        <f ca="1">IF(($G843=" ")," ",(VLOOKUP($G843,'C10 Entry Sheet'!$A$16:$K$1015,11,FALSE)*100))</f>
        <v xml:space="preserve"> </v>
      </c>
      <c r="M843" s="159" t="str">
        <f ca="1">IF(($G843=" ")," ",VLOOKUP($G843,'C10 Entry Sheet'!$A$16:$K$1015,6,FALSE))</f>
        <v xml:space="preserve"> </v>
      </c>
      <c r="N843" s="159" t="str">
        <f ca="1">IF(($G843=" ")," ",VLOOKUP($G843,'C10 Entry Sheet'!$A$16:$K$1015,5,FALSE))</f>
        <v xml:space="preserve"> </v>
      </c>
    </row>
    <row r="844" spans="1:14">
      <c r="A844" s="153" t="str">
        <f>IF('C10 Entry Sheet'!$BS859="N"," ","R")</f>
        <v xml:space="preserve"> </v>
      </c>
      <c r="B844" s="153" t="str">
        <f>IF('C10 Entry Sheet'!$BS859="N"," ","00000000")</f>
        <v xml:space="preserve"> </v>
      </c>
      <c r="C844" s="154" t="str">
        <f ca="1">IF('C10 Entry Sheet'!$BS859="N"," ",CELL("contents",'C10 Entry Sheet'!$AH$10))</f>
        <v xml:space="preserve"> </v>
      </c>
      <c r="D844" s="153" t="str">
        <f ca="1">IF('C10 Entry Sheet'!$BS859="N"," ","000"&amp;IF(LEN('C10 Entry Sheet'!$C$5)&lt;=6,"000",REPT("0",3-(LEN('C10 Entry Sheet'!$C$5)-6))&amp;LEFT(CELL("contents",'C10 Entry Sheet'!$C$5),LEN('C10 Entry Sheet'!$C$5)-6)))</f>
        <v xml:space="preserve"> </v>
      </c>
      <c r="E844" s="155" t="str">
        <f ca="1">IF('C10 Entry Sheet'!$BS859="N"," ",IF(LEN('C10 Entry Sheet'!$C$5)&lt;=6,CELL("contents",'C10 Entry Sheet'!$C$5),RIGHT(CELL("contents",'C10 Entry Sheet'!$C$5),6)))</f>
        <v xml:space="preserve"> </v>
      </c>
      <c r="F844" s="153" t="str">
        <f>IF('C10 Entry Sheet'!$BS859="N"," ","0")</f>
        <v xml:space="preserve"> </v>
      </c>
      <c r="G844" s="156" t="str">
        <f ca="1">IF('C10 Entry Sheet'!$BS859="N"," ",CELL("contents",'C10 Entry Sheet'!$A859))</f>
        <v xml:space="preserve"> </v>
      </c>
      <c r="H844" s="157" t="str">
        <f ca="1">IF(($G844=" ")," ",VLOOKUP($G844,'C10 Entry Sheet'!$A$16:$K$1015,2,FALSE))</f>
        <v xml:space="preserve"> </v>
      </c>
      <c r="I844" s="157" t="str">
        <f ca="1">IF(($G844=" ")," ",VLOOKUP($G844,'C10 Entry Sheet'!$A$16:$K$1015,3,FALSE))</f>
        <v xml:space="preserve"> </v>
      </c>
      <c r="J844" s="153" t="str">
        <f ca="1">IF('C10 Entry Sheet'!$BS859="N"," ",CELL("contents",'C10 Entry Sheet'!$A859))</f>
        <v xml:space="preserve"> </v>
      </c>
      <c r="K844" s="158" t="str">
        <f ca="1">IF(($G844=" ")," ",VLOOKUP($G844,'C10 Entry Sheet'!$A$16:$K$1015,8,FALSE))</f>
        <v xml:space="preserve"> </v>
      </c>
      <c r="L844" s="110" t="str">
        <f ca="1">IF(($G844=" ")," ",(VLOOKUP($G844,'C10 Entry Sheet'!$A$16:$K$1015,11,FALSE)*100))</f>
        <v xml:space="preserve"> </v>
      </c>
      <c r="M844" s="159" t="str">
        <f ca="1">IF(($G844=" ")," ",VLOOKUP($G844,'C10 Entry Sheet'!$A$16:$K$1015,6,FALSE))</f>
        <v xml:space="preserve"> </v>
      </c>
      <c r="N844" s="159" t="str">
        <f ca="1">IF(($G844=" ")," ",VLOOKUP($G844,'C10 Entry Sheet'!$A$16:$K$1015,5,FALSE))</f>
        <v xml:space="preserve"> </v>
      </c>
    </row>
    <row r="845" spans="1:14">
      <c r="A845" s="153" t="str">
        <f>IF('C10 Entry Sheet'!$BS860="N"," ","R")</f>
        <v xml:space="preserve"> </v>
      </c>
      <c r="B845" s="153" t="str">
        <f>IF('C10 Entry Sheet'!$BS860="N"," ","00000000")</f>
        <v xml:space="preserve"> </v>
      </c>
      <c r="C845" s="154" t="str">
        <f ca="1">IF('C10 Entry Sheet'!$BS860="N"," ",CELL("contents",'C10 Entry Sheet'!$AH$10))</f>
        <v xml:space="preserve"> </v>
      </c>
      <c r="D845" s="153" t="str">
        <f ca="1">IF('C10 Entry Sheet'!$BS860="N"," ","000"&amp;IF(LEN('C10 Entry Sheet'!$C$5)&lt;=6,"000",REPT("0",3-(LEN('C10 Entry Sheet'!$C$5)-6))&amp;LEFT(CELL("contents",'C10 Entry Sheet'!$C$5),LEN('C10 Entry Sheet'!$C$5)-6)))</f>
        <v xml:space="preserve"> </v>
      </c>
      <c r="E845" s="155" t="str">
        <f ca="1">IF('C10 Entry Sheet'!$BS860="N"," ",IF(LEN('C10 Entry Sheet'!$C$5)&lt;=6,CELL("contents",'C10 Entry Sheet'!$C$5),RIGHT(CELL("contents",'C10 Entry Sheet'!$C$5),6)))</f>
        <v xml:space="preserve"> </v>
      </c>
      <c r="F845" s="153" t="str">
        <f>IF('C10 Entry Sheet'!$BS860="N"," ","0")</f>
        <v xml:space="preserve"> </v>
      </c>
      <c r="G845" s="156" t="str">
        <f ca="1">IF('C10 Entry Sheet'!$BS860="N"," ",CELL("contents",'C10 Entry Sheet'!$A860))</f>
        <v xml:space="preserve"> </v>
      </c>
      <c r="H845" s="157" t="str">
        <f ca="1">IF(($G845=" ")," ",VLOOKUP($G845,'C10 Entry Sheet'!$A$16:$K$1015,2,FALSE))</f>
        <v xml:space="preserve"> </v>
      </c>
      <c r="I845" s="157" t="str">
        <f ca="1">IF(($G845=" ")," ",VLOOKUP($G845,'C10 Entry Sheet'!$A$16:$K$1015,3,FALSE))</f>
        <v xml:space="preserve"> </v>
      </c>
      <c r="J845" s="153" t="str">
        <f ca="1">IF('C10 Entry Sheet'!$BS860="N"," ",CELL("contents",'C10 Entry Sheet'!$A860))</f>
        <v xml:space="preserve"> </v>
      </c>
      <c r="K845" s="158" t="str">
        <f ca="1">IF(($G845=" ")," ",VLOOKUP($G845,'C10 Entry Sheet'!$A$16:$K$1015,8,FALSE))</f>
        <v xml:space="preserve"> </v>
      </c>
      <c r="L845" s="110" t="str">
        <f ca="1">IF(($G845=" ")," ",(VLOOKUP($G845,'C10 Entry Sheet'!$A$16:$K$1015,11,FALSE)*100))</f>
        <v xml:space="preserve"> </v>
      </c>
      <c r="M845" s="159" t="str">
        <f ca="1">IF(($G845=" ")," ",VLOOKUP($G845,'C10 Entry Sheet'!$A$16:$K$1015,6,FALSE))</f>
        <v xml:space="preserve"> </v>
      </c>
      <c r="N845" s="159" t="str">
        <f ca="1">IF(($G845=" ")," ",VLOOKUP($G845,'C10 Entry Sheet'!$A$16:$K$1015,5,FALSE))</f>
        <v xml:space="preserve"> </v>
      </c>
    </row>
    <row r="846" spans="1:14">
      <c r="A846" s="153" t="str">
        <f>IF('C10 Entry Sheet'!$BS861="N"," ","R")</f>
        <v xml:space="preserve"> </v>
      </c>
      <c r="B846" s="153" t="str">
        <f>IF('C10 Entry Sheet'!$BS861="N"," ","00000000")</f>
        <v xml:space="preserve"> </v>
      </c>
      <c r="C846" s="154" t="str">
        <f ca="1">IF('C10 Entry Sheet'!$BS861="N"," ",CELL("contents",'C10 Entry Sheet'!$AH$10))</f>
        <v xml:space="preserve"> </v>
      </c>
      <c r="D846" s="153" t="str">
        <f ca="1">IF('C10 Entry Sheet'!$BS861="N"," ","000"&amp;IF(LEN('C10 Entry Sheet'!$C$5)&lt;=6,"000",REPT("0",3-(LEN('C10 Entry Sheet'!$C$5)-6))&amp;LEFT(CELL("contents",'C10 Entry Sheet'!$C$5),LEN('C10 Entry Sheet'!$C$5)-6)))</f>
        <v xml:space="preserve"> </v>
      </c>
      <c r="E846" s="155" t="str">
        <f ca="1">IF('C10 Entry Sheet'!$BS861="N"," ",IF(LEN('C10 Entry Sheet'!$C$5)&lt;=6,CELL("contents",'C10 Entry Sheet'!$C$5),RIGHT(CELL("contents",'C10 Entry Sheet'!$C$5),6)))</f>
        <v xml:space="preserve"> </v>
      </c>
      <c r="F846" s="153" t="str">
        <f>IF('C10 Entry Sheet'!$BS861="N"," ","0")</f>
        <v xml:space="preserve"> </v>
      </c>
      <c r="G846" s="156" t="str">
        <f ca="1">IF('C10 Entry Sheet'!$BS861="N"," ",CELL("contents",'C10 Entry Sheet'!$A861))</f>
        <v xml:space="preserve"> </v>
      </c>
      <c r="H846" s="157" t="str">
        <f ca="1">IF(($G846=" ")," ",VLOOKUP($G846,'C10 Entry Sheet'!$A$16:$K$1015,2,FALSE))</f>
        <v xml:space="preserve"> </v>
      </c>
      <c r="I846" s="157" t="str">
        <f ca="1">IF(($G846=" ")," ",VLOOKUP($G846,'C10 Entry Sheet'!$A$16:$K$1015,3,FALSE))</f>
        <v xml:space="preserve"> </v>
      </c>
      <c r="J846" s="153" t="str">
        <f ca="1">IF('C10 Entry Sheet'!$BS861="N"," ",CELL("contents",'C10 Entry Sheet'!$A861))</f>
        <v xml:space="preserve"> </v>
      </c>
      <c r="K846" s="158" t="str">
        <f ca="1">IF(($G846=" ")," ",VLOOKUP($G846,'C10 Entry Sheet'!$A$16:$K$1015,8,FALSE))</f>
        <v xml:space="preserve"> </v>
      </c>
      <c r="L846" s="110" t="str">
        <f ca="1">IF(($G846=" ")," ",(VLOOKUP($G846,'C10 Entry Sheet'!$A$16:$K$1015,11,FALSE)*100))</f>
        <v xml:space="preserve"> </v>
      </c>
      <c r="M846" s="159" t="str">
        <f ca="1">IF(($G846=" ")," ",VLOOKUP($G846,'C10 Entry Sheet'!$A$16:$K$1015,6,FALSE))</f>
        <v xml:space="preserve"> </v>
      </c>
      <c r="N846" s="159" t="str">
        <f ca="1">IF(($G846=" ")," ",VLOOKUP($G846,'C10 Entry Sheet'!$A$16:$K$1015,5,FALSE))</f>
        <v xml:space="preserve"> </v>
      </c>
    </row>
    <row r="847" spans="1:14">
      <c r="A847" s="153" t="str">
        <f>IF('C10 Entry Sheet'!$BS862="N"," ","R")</f>
        <v xml:space="preserve"> </v>
      </c>
      <c r="B847" s="153" t="str">
        <f>IF('C10 Entry Sheet'!$BS862="N"," ","00000000")</f>
        <v xml:space="preserve"> </v>
      </c>
      <c r="C847" s="154" t="str">
        <f ca="1">IF('C10 Entry Sheet'!$BS862="N"," ",CELL("contents",'C10 Entry Sheet'!$AH$10))</f>
        <v xml:space="preserve"> </v>
      </c>
      <c r="D847" s="153" t="str">
        <f ca="1">IF('C10 Entry Sheet'!$BS862="N"," ","000"&amp;IF(LEN('C10 Entry Sheet'!$C$5)&lt;=6,"000",REPT("0",3-(LEN('C10 Entry Sheet'!$C$5)-6))&amp;LEFT(CELL("contents",'C10 Entry Sheet'!$C$5),LEN('C10 Entry Sheet'!$C$5)-6)))</f>
        <v xml:space="preserve"> </v>
      </c>
      <c r="E847" s="155" t="str">
        <f ca="1">IF('C10 Entry Sheet'!$BS862="N"," ",IF(LEN('C10 Entry Sheet'!$C$5)&lt;=6,CELL("contents",'C10 Entry Sheet'!$C$5),RIGHT(CELL("contents",'C10 Entry Sheet'!$C$5),6)))</f>
        <v xml:space="preserve"> </v>
      </c>
      <c r="F847" s="153" t="str">
        <f>IF('C10 Entry Sheet'!$BS862="N"," ","0")</f>
        <v xml:space="preserve"> </v>
      </c>
      <c r="G847" s="156" t="str">
        <f ca="1">IF('C10 Entry Sheet'!$BS862="N"," ",CELL("contents",'C10 Entry Sheet'!$A862))</f>
        <v xml:space="preserve"> </v>
      </c>
      <c r="H847" s="157" t="str">
        <f ca="1">IF(($G847=" ")," ",VLOOKUP($G847,'C10 Entry Sheet'!$A$16:$K$1015,2,FALSE))</f>
        <v xml:space="preserve"> </v>
      </c>
      <c r="I847" s="157" t="str">
        <f ca="1">IF(($G847=" ")," ",VLOOKUP($G847,'C10 Entry Sheet'!$A$16:$K$1015,3,FALSE))</f>
        <v xml:space="preserve"> </v>
      </c>
      <c r="J847" s="153" t="str">
        <f ca="1">IF('C10 Entry Sheet'!$BS862="N"," ",CELL("contents",'C10 Entry Sheet'!$A862))</f>
        <v xml:space="preserve"> </v>
      </c>
      <c r="K847" s="158" t="str">
        <f ca="1">IF(($G847=" ")," ",VLOOKUP($G847,'C10 Entry Sheet'!$A$16:$K$1015,8,FALSE))</f>
        <v xml:space="preserve"> </v>
      </c>
      <c r="L847" s="110" t="str">
        <f ca="1">IF(($G847=" ")," ",(VLOOKUP($G847,'C10 Entry Sheet'!$A$16:$K$1015,11,FALSE)*100))</f>
        <v xml:space="preserve"> </v>
      </c>
      <c r="M847" s="159" t="str">
        <f ca="1">IF(($G847=" ")," ",VLOOKUP($G847,'C10 Entry Sheet'!$A$16:$K$1015,6,FALSE))</f>
        <v xml:space="preserve"> </v>
      </c>
      <c r="N847" s="159" t="str">
        <f ca="1">IF(($G847=" ")," ",VLOOKUP($G847,'C10 Entry Sheet'!$A$16:$K$1015,5,FALSE))</f>
        <v xml:space="preserve"> </v>
      </c>
    </row>
    <row r="848" spans="1:14">
      <c r="A848" s="153" t="str">
        <f>IF('C10 Entry Sheet'!$BS863="N"," ","R")</f>
        <v xml:space="preserve"> </v>
      </c>
      <c r="B848" s="153" t="str">
        <f>IF('C10 Entry Sheet'!$BS863="N"," ","00000000")</f>
        <v xml:space="preserve"> </v>
      </c>
      <c r="C848" s="154" t="str">
        <f ca="1">IF('C10 Entry Sheet'!$BS863="N"," ",CELL("contents",'C10 Entry Sheet'!$AH$10))</f>
        <v xml:space="preserve"> </v>
      </c>
      <c r="D848" s="153" t="str">
        <f ca="1">IF('C10 Entry Sheet'!$BS863="N"," ","000"&amp;IF(LEN('C10 Entry Sheet'!$C$5)&lt;=6,"000",REPT("0",3-(LEN('C10 Entry Sheet'!$C$5)-6))&amp;LEFT(CELL("contents",'C10 Entry Sheet'!$C$5),LEN('C10 Entry Sheet'!$C$5)-6)))</f>
        <v xml:space="preserve"> </v>
      </c>
      <c r="E848" s="155" t="str">
        <f ca="1">IF('C10 Entry Sheet'!$BS863="N"," ",IF(LEN('C10 Entry Sheet'!$C$5)&lt;=6,CELL("contents",'C10 Entry Sheet'!$C$5),RIGHT(CELL("contents",'C10 Entry Sheet'!$C$5),6)))</f>
        <v xml:space="preserve"> </v>
      </c>
      <c r="F848" s="153" t="str">
        <f>IF('C10 Entry Sheet'!$BS863="N"," ","0")</f>
        <v xml:space="preserve"> </v>
      </c>
      <c r="G848" s="156" t="str">
        <f ca="1">IF('C10 Entry Sheet'!$BS863="N"," ",CELL("contents",'C10 Entry Sheet'!$A863))</f>
        <v xml:space="preserve"> </v>
      </c>
      <c r="H848" s="157" t="str">
        <f ca="1">IF(($G848=" ")," ",VLOOKUP($G848,'C10 Entry Sheet'!$A$16:$K$1015,2,FALSE))</f>
        <v xml:space="preserve"> </v>
      </c>
      <c r="I848" s="157" t="str">
        <f ca="1">IF(($G848=" ")," ",VLOOKUP($G848,'C10 Entry Sheet'!$A$16:$K$1015,3,FALSE))</f>
        <v xml:space="preserve"> </v>
      </c>
      <c r="J848" s="153" t="str">
        <f ca="1">IF('C10 Entry Sheet'!$BS863="N"," ",CELL("contents",'C10 Entry Sheet'!$A863))</f>
        <v xml:space="preserve"> </v>
      </c>
      <c r="K848" s="158" t="str">
        <f ca="1">IF(($G848=" ")," ",VLOOKUP($G848,'C10 Entry Sheet'!$A$16:$K$1015,8,FALSE))</f>
        <v xml:space="preserve"> </v>
      </c>
      <c r="L848" s="110" t="str">
        <f ca="1">IF(($G848=" ")," ",(VLOOKUP($G848,'C10 Entry Sheet'!$A$16:$K$1015,11,FALSE)*100))</f>
        <v xml:space="preserve"> </v>
      </c>
      <c r="M848" s="159" t="str">
        <f ca="1">IF(($G848=" ")," ",VLOOKUP($G848,'C10 Entry Sheet'!$A$16:$K$1015,6,FALSE))</f>
        <v xml:space="preserve"> </v>
      </c>
      <c r="N848" s="159" t="str">
        <f ca="1">IF(($G848=" ")," ",VLOOKUP($G848,'C10 Entry Sheet'!$A$16:$K$1015,5,FALSE))</f>
        <v xml:space="preserve"> </v>
      </c>
    </row>
    <row r="849" spans="1:14">
      <c r="A849" s="153" t="str">
        <f>IF('C10 Entry Sheet'!$BS864="N"," ","R")</f>
        <v xml:space="preserve"> </v>
      </c>
      <c r="B849" s="153" t="str">
        <f>IF('C10 Entry Sheet'!$BS864="N"," ","00000000")</f>
        <v xml:space="preserve"> </v>
      </c>
      <c r="C849" s="154" t="str">
        <f ca="1">IF('C10 Entry Sheet'!$BS864="N"," ",CELL("contents",'C10 Entry Sheet'!$AH$10))</f>
        <v xml:space="preserve"> </v>
      </c>
      <c r="D849" s="153" t="str">
        <f ca="1">IF('C10 Entry Sheet'!$BS864="N"," ","000"&amp;IF(LEN('C10 Entry Sheet'!$C$5)&lt;=6,"000",REPT("0",3-(LEN('C10 Entry Sheet'!$C$5)-6))&amp;LEFT(CELL("contents",'C10 Entry Sheet'!$C$5),LEN('C10 Entry Sheet'!$C$5)-6)))</f>
        <v xml:space="preserve"> </v>
      </c>
      <c r="E849" s="155" t="str">
        <f ca="1">IF('C10 Entry Sheet'!$BS864="N"," ",IF(LEN('C10 Entry Sheet'!$C$5)&lt;=6,CELL("contents",'C10 Entry Sheet'!$C$5),RIGHT(CELL("contents",'C10 Entry Sheet'!$C$5),6)))</f>
        <v xml:space="preserve"> </v>
      </c>
      <c r="F849" s="153" t="str">
        <f>IF('C10 Entry Sheet'!$BS864="N"," ","0")</f>
        <v xml:space="preserve"> </v>
      </c>
      <c r="G849" s="156" t="str">
        <f ca="1">IF('C10 Entry Sheet'!$BS864="N"," ",CELL("contents",'C10 Entry Sheet'!$A864))</f>
        <v xml:space="preserve"> </v>
      </c>
      <c r="H849" s="157" t="str">
        <f ca="1">IF(($G849=" ")," ",VLOOKUP($G849,'C10 Entry Sheet'!$A$16:$K$1015,2,FALSE))</f>
        <v xml:space="preserve"> </v>
      </c>
      <c r="I849" s="157" t="str">
        <f ca="1">IF(($G849=" ")," ",VLOOKUP($G849,'C10 Entry Sheet'!$A$16:$K$1015,3,FALSE))</f>
        <v xml:space="preserve"> </v>
      </c>
      <c r="J849" s="153" t="str">
        <f ca="1">IF('C10 Entry Sheet'!$BS864="N"," ",CELL("contents",'C10 Entry Sheet'!$A864))</f>
        <v xml:space="preserve"> </v>
      </c>
      <c r="K849" s="158" t="str">
        <f ca="1">IF(($G849=" ")," ",VLOOKUP($G849,'C10 Entry Sheet'!$A$16:$K$1015,8,FALSE))</f>
        <v xml:space="preserve"> </v>
      </c>
      <c r="L849" s="110" t="str">
        <f ca="1">IF(($G849=" ")," ",(VLOOKUP($G849,'C10 Entry Sheet'!$A$16:$K$1015,11,FALSE)*100))</f>
        <v xml:space="preserve"> </v>
      </c>
      <c r="M849" s="159" t="str">
        <f ca="1">IF(($G849=" ")," ",VLOOKUP($G849,'C10 Entry Sheet'!$A$16:$K$1015,6,FALSE))</f>
        <v xml:space="preserve"> </v>
      </c>
      <c r="N849" s="159" t="str">
        <f ca="1">IF(($G849=" ")," ",VLOOKUP($G849,'C10 Entry Sheet'!$A$16:$K$1015,5,FALSE))</f>
        <v xml:space="preserve"> </v>
      </c>
    </row>
    <row r="850" spans="1:14">
      <c r="A850" s="153" t="str">
        <f>IF('C10 Entry Sheet'!$BS865="N"," ","R")</f>
        <v xml:space="preserve"> </v>
      </c>
      <c r="B850" s="153" t="str">
        <f>IF('C10 Entry Sheet'!$BS865="N"," ","00000000")</f>
        <v xml:space="preserve"> </v>
      </c>
      <c r="C850" s="154" t="str">
        <f ca="1">IF('C10 Entry Sheet'!$BS865="N"," ",CELL("contents",'C10 Entry Sheet'!$AH$10))</f>
        <v xml:space="preserve"> </v>
      </c>
      <c r="D850" s="153" t="str">
        <f ca="1">IF('C10 Entry Sheet'!$BS865="N"," ","000"&amp;IF(LEN('C10 Entry Sheet'!$C$5)&lt;=6,"000",REPT("0",3-(LEN('C10 Entry Sheet'!$C$5)-6))&amp;LEFT(CELL("contents",'C10 Entry Sheet'!$C$5),LEN('C10 Entry Sheet'!$C$5)-6)))</f>
        <v xml:space="preserve"> </v>
      </c>
      <c r="E850" s="155" t="str">
        <f ca="1">IF('C10 Entry Sheet'!$BS865="N"," ",IF(LEN('C10 Entry Sheet'!$C$5)&lt;=6,CELL("contents",'C10 Entry Sheet'!$C$5),RIGHT(CELL("contents",'C10 Entry Sheet'!$C$5),6)))</f>
        <v xml:space="preserve"> </v>
      </c>
      <c r="F850" s="153" t="str">
        <f>IF('C10 Entry Sheet'!$BS865="N"," ","0")</f>
        <v xml:space="preserve"> </v>
      </c>
      <c r="G850" s="156" t="str">
        <f ca="1">IF('C10 Entry Sheet'!$BS865="N"," ",CELL("contents",'C10 Entry Sheet'!$A865))</f>
        <v xml:space="preserve"> </v>
      </c>
      <c r="H850" s="157" t="str">
        <f ca="1">IF(($G850=" ")," ",VLOOKUP($G850,'C10 Entry Sheet'!$A$16:$K$1015,2,FALSE))</f>
        <v xml:space="preserve"> </v>
      </c>
      <c r="I850" s="157" t="str">
        <f ca="1">IF(($G850=" ")," ",VLOOKUP($G850,'C10 Entry Sheet'!$A$16:$K$1015,3,FALSE))</f>
        <v xml:space="preserve"> </v>
      </c>
      <c r="J850" s="153" t="str">
        <f ca="1">IF('C10 Entry Sheet'!$BS865="N"," ",CELL("contents",'C10 Entry Sheet'!$A865))</f>
        <v xml:space="preserve"> </v>
      </c>
      <c r="K850" s="158" t="str">
        <f ca="1">IF(($G850=" ")," ",VLOOKUP($G850,'C10 Entry Sheet'!$A$16:$K$1015,8,FALSE))</f>
        <v xml:space="preserve"> </v>
      </c>
      <c r="L850" s="110" t="str">
        <f ca="1">IF(($G850=" ")," ",(VLOOKUP($G850,'C10 Entry Sheet'!$A$16:$K$1015,11,FALSE)*100))</f>
        <v xml:space="preserve"> </v>
      </c>
      <c r="M850" s="159" t="str">
        <f ca="1">IF(($G850=" ")," ",VLOOKUP($G850,'C10 Entry Sheet'!$A$16:$K$1015,6,FALSE))</f>
        <v xml:space="preserve"> </v>
      </c>
      <c r="N850" s="159" t="str">
        <f ca="1">IF(($G850=" ")," ",VLOOKUP($G850,'C10 Entry Sheet'!$A$16:$K$1015,5,FALSE))</f>
        <v xml:space="preserve"> </v>
      </c>
    </row>
    <row r="851" spans="1:14">
      <c r="A851" s="153" t="str">
        <f>IF('C10 Entry Sheet'!$BS866="N"," ","R")</f>
        <v xml:space="preserve"> </v>
      </c>
      <c r="B851" s="153" t="str">
        <f>IF('C10 Entry Sheet'!$BS866="N"," ","00000000")</f>
        <v xml:space="preserve"> </v>
      </c>
      <c r="C851" s="154" t="str">
        <f ca="1">IF('C10 Entry Sheet'!$BS866="N"," ",CELL("contents",'C10 Entry Sheet'!$AH$10))</f>
        <v xml:space="preserve"> </v>
      </c>
      <c r="D851" s="153" t="str">
        <f ca="1">IF('C10 Entry Sheet'!$BS866="N"," ","000"&amp;IF(LEN('C10 Entry Sheet'!$C$5)&lt;=6,"000",REPT("0",3-(LEN('C10 Entry Sheet'!$C$5)-6))&amp;LEFT(CELL("contents",'C10 Entry Sheet'!$C$5),LEN('C10 Entry Sheet'!$C$5)-6)))</f>
        <v xml:space="preserve"> </v>
      </c>
      <c r="E851" s="155" t="str">
        <f ca="1">IF('C10 Entry Sheet'!$BS866="N"," ",IF(LEN('C10 Entry Sheet'!$C$5)&lt;=6,CELL("contents",'C10 Entry Sheet'!$C$5),RIGHT(CELL("contents",'C10 Entry Sheet'!$C$5),6)))</f>
        <v xml:space="preserve"> </v>
      </c>
      <c r="F851" s="153" t="str">
        <f>IF('C10 Entry Sheet'!$BS866="N"," ","0")</f>
        <v xml:space="preserve"> </v>
      </c>
      <c r="G851" s="156" t="str">
        <f ca="1">IF('C10 Entry Sheet'!$BS866="N"," ",CELL("contents",'C10 Entry Sheet'!$A866))</f>
        <v xml:space="preserve"> </v>
      </c>
      <c r="H851" s="157" t="str">
        <f ca="1">IF(($G851=" ")," ",VLOOKUP($G851,'C10 Entry Sheet'!$A$16:$K$1015,2,FALSE))</f>
        <v xml:space="preserve"> </v>
      </c>
      <c r="I851" s="157" t="str">
        <f ca="1">IF(($G851=" ")," ",VLOOKUP($G851,'C10 Entry Sheet'!$A$16:$K$1015,3,FALSE))</f>
        <v xml:space="preserve"> </v>
      </c>
      <c r="J851" s="153" t="str">
        <f ca="1">IF('C10 Entry Sheet'!$BS866="N"," ",CELL("contents",'C10 Entry Sheet'!$A866))</f>
        <v xml:space="preserve"> </v>
      </c>
      <c r="K851" s="158" t="str">
        <f ca="1">IF(($G851=" ")," ",VLOOKUP($G851,'C10 Entry Sheet'!$A$16:$K$1015,8,FALSE))</f>
        <v xml:space="preserve"> </v>
      </c>
      <c r="L851" s="110" t="str">
        <f ca="1">IF(($G851=" ")," ",(VLOOKUP($G851,'C10 Entry Sheet'!$A$16:$K$1015,11,FALSE)*100))</f>
        <v xml:space="preserve"> </v>
      </c>
      <c r="M851" s="159" t="str">
        <f ca="1">IF(($G851=" ")," ",VLOOKUP($G851,'C10 Entry Sheet'!$A$16:$K$1015,6,FALSE))</f>
        <v xml:space="preserve"> </v>
      </c>
      <c r="N851" s="159" t="str">
        <f ca="1">IF(($G851=" ")," ",VLOOKUP($G851,'C10 Entry Sheet'!$A$16:$K$1015,5,FALSE))</f>
        <v xml:space="preserve"> </v>
      </c>
    </row>
    <row r="852" spans="1:14">
      <c r="A852" s="153" t="str">
        <f>IF('C10 Entry Sheet'!$BS867="N"," ","R")</f>
        <v xml:space="preserve"> </v>
      </c>
      <c r="B852" s="153" t="str">
        <f>IF('C10 Entry Sheet'!$BS867="N"," ","00000000")</f>
        <v xml:space="preserve"> </v>
      </c>
      <c r="C852" s="154" t="str">
        <f ca="1">IF('C10 Entry Sheet'!$BS867="N"," ",CELL("contents",'C10 Entry Sheet'!$AH$10))</f>
        <v xml:space="preserve"> </v>
      </c>
      <c r="D852" s="153" t="str">
        <f ca="1">IF('C10 Entry Sheet'!$BS867="N"," ","000"&amp;IF(LEN('C10 Entry Sheet'!$C$5)&lt;=6,"000",REPT("0",3-(LEN('C10 Entry Sheet'!$C$5)-6))&amp;LEFT(CELL("contents",'C10 Entry Sheet'!$C$5),LEN('C10 Entry Sheet'!$C$5)-6)))</f>
        <v xml:space="preserve"> </v>
      </c>
      <c r="E852" s="155" t="str">
        <f ca="1">IF('C10 Entry Sheet'!$BS867="N"," ",IF(LEN('C10 Entry Sheet'!$C$5)&lt;=6,CELL("contents",'C10 Entry Sheet'!$C$5),RIGHT(CELL("contents",'C10 Entry Sheet'!$C$5),6)))</f>
        <v xml:space="preserve"> </v>
      </c>
      <c r="F852" s="153" t="str">
        <f>IF('C10 Entry Sheet'!$BS867="N"," ","0")</f>
        <v xml:space="preserve"> </v>
      </c>
      <c r="G852" s="156" t="str">
        <f ca="1">IF('C10 Entry Sheet'!$BS867="N"," ",CELL("contents",'C10 Entry Sheet'!$A867))</f>
        <v xml:space="preserve"> </v>
      </c>
      <c r="H852" s="157" t="str">
        <f ca="1">IF(($G852=" ")," ",VLOOKUP($G852,'C10 Entry Sheet'!$A$16:$K$1015,2,FALSE))</f>
        <v xml:space="preserve"> </v>
      </c>
      <c r="I852" s="157" t="str">
        <f ca="1">IF(($G852=" ")," ",VLOOKUP($G852,'C10 Entry Sheet'!$A$16:$K$1015,3,FALSE))</f>
        <v xml:space="preserve"> </v>
      </c>
      <c r="J852" s="153" t="str">
        <f ca="1">IF('C10 Entry Sheet'!$BS867="N"," ",CELL("contents",'C10 Entry Sheet'!$A867))</f>
        <v xml:space="preserve"> </v>
      </c>
      <c r="K852" s="158" t="str">
        <f ca="1">IF(($G852=" ")," ",VLOOKUP($G852,'C10 Entry Sheet'!$A$16:$K$1015,8,FALSE))</f>
        <v xml:space="preserve"> </v>
      </c>
      <c r="L852" s="110" t="str">
        <f ca="1">IF(($G852=" ")," ",(VLOOKUP($G852,'C10 Entry Sheet'!$A$16:$K$1015,11,FALSE)*100))</f>
        <v xml:space="preserve"> </v>
      </c>
      <c r="M852" s="159" t="str">
        <f ca="1">IF(($G852=" ")," ",VLOOKUP($G852,'C10 Entry Sheet'!$A$16:$K$1015,6,FALSE))</f>
        <v xml:space="preserve"> </v>
      </c>
      <c r="N852" s="159" t="str">
        <f ca="1">IF(($G852=" ")," ",VLOOKUP($G852,'C10 Entry Sheet'!$A$16:$K$1015,5,FALSE))</f>
        <v xml:space="preserve"> </v>
      </c>
    </row>
    <row r="853" spans="1:14">
      <c r="A853" s="153" t="str">
        <f>IF('C10 Entry Sheet'!$BS868="N"," ","R")</f>
        <v xml:space="preserve"> </v>
      </c>
      <c r="B853" s="153" t="str">
        <f>IF('C10 Entry Sheet'!$BS868="N"," ","00000000")</f>
        <v xml:space="preserve"> </v>
      </c>
      <c r="C853" s="154" t="str">
        <f ca="1">IF('C10 Entry Sheet'!$BS868="N"," ",CELL("contents",'C10 Entry Sheet'!$AH$10))</f>
        <v xml:space="preserve"> </v>
      </c>
      <c r="D853" s="153" t="str">
        <f ca="1">IF('C10 Entry Sheet'!$BS868="N"," ","000"&amp;IF(LEN('C10 Entry Sheet'!$C$5)&lt;=6,"000",REPT("0",3-(LEN('C10 Entry Sheet'!$C$5)-6))&amp;LEFT(CELL("contents",'C10 Entry Sheet'!$C$5),LEN('C10 Entry Sheet'!$C$5)-6)))</f>
        <v xml:space="preserve"> </v>
      </c>
      <c r="E853" s="155" t="str">
        <f ca="1">IF('C10 Entry Sheet'!$BS868="N"," ",IF(LEN('C10 Entry Sheet'!$C$5)&lt;=6,CELL("contents",'C10 Entry Sheet'!$C$5),RIGHT(CELL("contents",'C10 Entry Sheet'!$C$5),6)))</f>
        <v xml:space="preserve"> </v>
      </c>
      <c r="F853" s="153" t="str">
        <f>IF('C10 Entry Sheet'!$BS868="N"," ","0")</f>
        <v xml:space="preserve"> </v>
      </c>
      <c r="G853" s="156" t="str">
        <f ca="1">IF('C10 Entry Sheet'!$BS868="N"," ",CELL("contents",'C10 Entry Sheet'!$A868))</f>
        <v xml:space="preserve"> </v>
      </c>
      <c r="H853" s="157" t="str">
        <f ca="1">IF(($G853=" ")," ",VLOOKUP($G853,'C10 Entry Sheet'!$A$16:$K$1015,2,FALSE))</f>
        <v xml:space="preserve"> </v>
      </c>
      <c r="I853" s="157" t="str">
        <f ca="1">IF(($G853=" ")," ",VLOOKUP($G853,'C10 Entry Sheet'!$A$16:$K$1015,3,FALSE))</f>
        <v xml:space="preserve"> </v>
      </c>
      <c r="J853" s="153" t="str">
        <f ca="1">IF('C10 Entry Sheet'!$BS868="N"," ",CELL("contents",'C10 Entry Sheet'!$A868))</f>
        <v xml:space="preserve"> </v>
      </c>
      <c r="K853" s="158" t="str">
        <f ca="1">IF(($G853=" ")," ",VLOOKUP($G853,'C10 Entry Sheet'!$A$16:$K$1015,8,FALSE))</f>
        <v xml:space="preserve"> </v>
      </c>
      <c r="L853" s="110" t="str">
        <f ca="1">IF(($G853=" ")," ",(VLOOKUP($G853,'C10 Entry Sheet'!$A$16:$K$1015,11,FALSE)*100))</f>
        <v xml:space="preserve"> </v>
      </c>
      <c r="M853" s="159" t="str">
        <f ca="1">IF(($G853=" ")," ",VLOOKUP($G853,'C10 Entry Sheet'!$A$16:$K$1015,6,FALSE))</f>
        <v xml:space="preserve"> </v>
      </c>
      <c r="N853" s="159" t="str">
        <f ca="1">IF(($G853=" ")," ",VLOOKUP($G853,'C10 Entry Sheet'!$A$16:$K$1015,5,FALSE))</f>
        <v xml:space="preserve"> </v>
      </c>
    </row>
    <row r="854" spans="1:14">
      <c r="A854" s="153" t="str">
        <f>IF('C10 Entry Sheet'!$BS869="N"," ","R")</f>
        <v xml:space="preserve"> </v>
      </c>
      <c r="B854" s="153" t="str">
        <f>IF('C10 Entry Sheet'!$BS869="N"," ","00000000")</f>
        <v xml:space="preserve"> </v>
      </c>
      <c r="C854" s="154" t="str">
        <f ca="1">IF('C10 Entry Sheet'!$BS869="N"," ",CELL("contents",'C10 Entry Sheet'!$AH$10))</f>
        <v xml:space="preserve"> </v>
      </c>
      <c r="D854" s="153" t="str">
        <f ca="1">IF('C10 Entry Sheet'!$BS869="N"," ","000"&amp;IF(LEN('C10 Entry Sheet'!$C$5)&lt;=6,"000",REPT("0",3-(LEN('C10 Entry Sheet'!$C$5)-6))&amp;LEFT(CELL("contents",'C10 Entry Sheet'!$C$5),LEN('C10 Entry Sheet'!$C$5)-6)))</f>
        <v xml:space="preserve"> </v>
      </c>
      <c r="E854" s="155" t="str">
        <f ca="1">IF('C10 Entry Sheet'!$BS869="N"," ",IF(LEN('C10 Entry Sheet'!$C$5)&lt;=6,CELL("contents",'C10 Entry Sheet'!$C$5),RIGHT(CELL("contents",'C10 Entry Sheet'!$C$5),6)))</f>
        <v xml:space="preserve"> </v>
      </c>
      <c r="F854" s="153" t="str">
        <f>IF('C10 Entry Sheet'!$BS869="N"," ","0")</f>
        <v xml:space="preserve"> </v>
      </c>
      <c r="G854" s="156" t="str">
        <f ca="1">IF('C10 Entry Sheet'!$BS869="N"," ",CELL("contents",'C10 Entry Sheet'!$A869))</f>
        <v xml:space="preserve"> </v>
      </c>
      <c r="H854" s="157" t="str">
        <f ca="1">IF(($G854=" ")," ",VLOOKUP($G854,'C10 Entry Sheet'!$A$16:$K$1015,2,FALSE))</f>
        <v xml:space="preserve"> </v>
      </c>
      <c r="I854" s="157" t="str">
        <f ca="1">IF(($G854=" ")," ",VLOOKUP($G854,'C10 Entry Sheet'!$A$16:$K$1015,3,FALSE))</f>
        <v xml:space="preserve"> </v>
      </c>
      <c r="J854" s="153" t="str">
        <f ca="1">IF('C10 Entry Sheet'!$BS869="N"," ",CELL("contents",'C10 Entry Sheet'!$A869))</f>
        <v xml:space="preserve"> </v>
      </c>
      <c r="K854" s="158" t="str">
        <f ca="1">IF(($G854=" ")," ",VLOOKUP($G854,'C10 Entry Sheet'!$A$16:$K$1015,8,FALSE))</f>
        <v xml:space="preserve"> </v>
      </c>
      <c r="L854" s="110" t="str">
        <f ca="1">IF(($G854=" ")," ",(VLOOKUP($G854,'C10 Entry Sheet'!$A$16:$K$1015,11,FALSE)*100))</f>
        <v xml:space="preserve"> </v>
      </c>
      <c r="M854" s="159" t="str">
        <f ca="1">IF(($G854=" ")," ",VLOOKUP($G854,'C10 Entry Sheet'!$A$16:$K$1015,6,FALSE))</f>
        <v xml:space="preserve"> </v>
      </c>
      <c r="N854" s="159" t="str">
        <f ca="1">IF(($G854=" ")," ",VLOOKUP($G854,'C10 Entry Sheet'!$A$16:$K$1015,5,FALSE))</f>
        <v xml:space="preserve"> </v>
      </c>
    </row>
    <row r="855" spans="1:14">
      <c r="A855" s="153" t="str">
        <f>IF('C10 Entry Sheet'!$BS870="N"," ","R")</f>
        <v xml:space="preserve"> </v>
      </c>
      <c r="B855" s="153" t="str">
        <f>IF('C10 Entry Sheet'!$BS870="N"," ","00000000")</f>
        <v xml:space="preserve"> </v>
      </c>
      <c r="C855" s="154" t="str">
        <f ca="1">IF('C10 Entry Sheet'!$BS870="N"," ",CELL("contents",'C10 Entry Sheet'!$AH$10))</f>
        <v xml:space="preserve"> </v>
      </c>
      <c r="D855" s="153" t="str">
        <f ca="1">IF('C10 Entry Sheet'!$BS870="N"," ","000"&amp;IF(LEN('C10 Entry Sheet'!$C$5)&lt;=6,"000",REPT("0",3-(LEN('C10 Entry Sheet'!$C$5)-6))&amp;LEFT(CELL("contents",'C10 Entry Sheet'!$C$5),LEN('C10 Entry Sheet'!$C$5)-6)))</f>
        <v xml:space="preserve"> </v>
      </c>
      <c r="E855" s="155" t="str">
        <f ca="1">IF('C10 Entry Sheet'!$BS870="N"," ",IF(LEN('C10 Entry Sheet'!$C$5)&lt;=6,CELL("contents",'C10 Entry Sheet'!$C$5),RIGHT(CELL("contents",'C10 Entry Sheet'!$C$5),6)))</f>
        <v xml:space="preserve"> </v>
      </c>
      <c r="F855" s="153" t="str">
        <f>IF('C10 Entry Sheet'!$BS870="N"," ","0")</f>
        <v xml:space="preserve"> </v>
      </c>
      <c r="G855" s="156" t="str">
        <f ca="1">IF('C10 Entry Sheet'!$BS870="N"," ",CELL("contents",'C10 Entry Sheet'!$A870))</f>
        <v xml:space="preserve"> </v>
      </c>
      <c r="H855" s="157" t="str">
        <f ca="1">IF(($G855=" ")," ",VLOOKUP($G855,'C10 Entry Sheet'!$A$16:$K$1015,2,FALSE))</f>
        <v xml:space="preserve"> </v>
      </c>
      <c r="I855" s="157" t="str">
        <f ca="1">IF(($G855=" ")," ",VLOOKUP($G855,'C10 Entry Sheet'!$A$16:$K$1015,3,FALSE))</f>
        <v xml:space="preserve"> </v>
      </c>
      <c r="J855" s="153" t="str">
        <f ca="1">IF('C10 Entry Sheet'!$BS870="N"," ",CELL("contents",'C10 Entry Sheet'!$A870))</f>
        <v xml:space="preserve"> </v>
      </c>
      <c r="K855" s="158" t="str">
        <f ca="1">IF(($G855=" ")," ",VLOOKUP($G855,'C10 Entry Sheet'!$A$16:$K$1015,8,FALSE))</f>
        <v xml:space="preserve"> </v>
      </c>
      <c r="L855" s="110" t="str">
        <f ca="1">IF(($G855=" ")," ",(VLOOKUP($G855,'C10 Entry Sheet'!$A$16:$K$1015,11,FALSE)*100))</f>
        <v xml:space="preserve"> </v>
      </c>
      <c r="M855" s="159" t="str">
        <f ca="1">IF(($G855=" ")," ",VLOOKUP($G855,'C10 Entry Sheet'!$A$16:$K$1015,6,FALSE))</f>
        <v xml:space="preserve"> </v>
      </c>
      <c r="N855" s="159" t="str">
        <f ca="1">IF(($G855=" ")," ",VLOOKUP($G855,'C10 Entry Sheet'!$A$16:$K$1015,5,FALSE))</f>
        <v xml:space="preserve"> </v>
      </c>
    </row>
    <row r="856" spans="1:14">
      <c r="A856" s="153" t="str">
        <f>IF('C10 Entry Sheet'!$BS871="N"," ","R")</f>
        <v xml:space="preserve"> </v>
      </c>
      <c r="B856" s="153" t="str">
        <f>IF('C10 Entry Sheet'!$BS871="N"," ","00000000")</f>
        <v xml:space="preserve"> </v>
      </c>
      <c r="C856" s="154" t="str">
        <f ca="1">IF('C10 Entry Sheet'!$BS871="N"," ",CELL("contents",'C10 Entry Sheet'!$AH$10))</f>
        <v xml:space="preserve"> </v>
      </c>
      <c r="D856" s="153" t="str">
        <f ca="1">IF('C10 Entry Sheet'!$BS871="N"," ","000"&amp;IF(LEN('C10 Entry Sheet'!$C$5)&lt;=6,"000",REPT("0",3-(LEN('C10 Entry Sheet'!$C$5)-6))&amp;LEFT(CELL("contents",'C10 Entry Sheet'!$C$5),LEN('C10 Entry Sheet'!$C$5)-6)))</f>
        <v xml:space="preserve"> </v>
      </c>
      <c r="E856" s="155" t="str">
        <f ca="1">IF('C10 Entry Sheet'!$BS871="N"," ",IF(LEN('C10 Entry Sheet'!$C$5)&lt;=6,CELL("contents",'C10 Entry Sheet'!$C$5),RIGHT(CELL("contents",'C10 Entry Sheet'!$C$5),6)))</f>
        <v xml:space="preserve"> </v>
      </c>
      <c r="F856" s="153" t="str">
        <f>IF('C10 Entry Sheet'!$BS871="N"," ","0")</f>
        <v xml:space="preserve"> </v>
      </c>
      <c r="G856" s="156" t="str">
        <f ca="1">IF('C10 Entry Sheet'!$BS871="N"," ",CELL("contents",'C10 Entry Sheet'!$A871))</f>
        <v xml:space="preserve"> </v>
      </c>
      <c r="H856" s="157" t="str">
        <f ca="1">IF(($G856=" ")," ",VLOOKUP($G856,'C10 Entry Sheet'!$A$16:$K$1015,2,FALSE))</f>
        <v xml:space="preserve"> </v>
      </c>
      <c r="I856" s="157" t="str">
        <f ca="1">IF(($G856=" ")," ",VLOOKUP($G856,'C10 Entry Sheet'!$A$16:$K$1015,3,FALSE))</f>
        <v xml:space="preserve"> </v>
      </c>
      <c r="J856" s="153" t="str">
        <f ca="1">IF('C10 Entry Sheet'!$BS871="N"," ",CELL("contents",'C10 Entry Sheet'!$A871))</f>
        <v xml:space="preserve"> </v>
      </c>
      <c r="K856" s="158" t="str">
        <f ca="1">IF(($G856=" ")," ",VLOOKUP($G856,'C10 Entry Sheet'!$A$16:$K$1015,8,FALSE))</f>
        <v xml:space="preserve"> </v>
      </c>
      <c r="L856" s="110" t="str">
        <f ca="1">IF(($G856=" ")," ",(VLOOKUP($G856,'C10 Entry Sheet'!$A$16:$K$1015,11,FALSE)*100))</f>
        <v xml:space="preserve"> </v>
      </c>
      <c r="M856" s="159" t="str">
        <f ca="1">IF(($G856=" ")," ",VLOOKUP($G856,'C10 Entry Sheet'!$A$16:$K$1015,6,FALSE))</f>
        <v xml:space="preserve"> </v>
      </c>
      <c r="N856" s="159" t="str">
        <f ca="1">IF(($G856=" ")," ",VLOOKUP($G856,'C10 Entry Sheet'!$A$16:$K$1015,5,FALSE))</f>
        <v xml:space="preserve"> </v>
      </c>
    </row>
    <row r="857" spans="1:14">
      <c r="A857" s="153" t="str">
        <f>IF('C10 Entry Sheet'!$BS872="N"," ","R")</f>
        <v xml:space="preserve"> </v>
      </c>
      <c r="B857" s="153" t="str">
        <f>IF('C10 Entry Sheet'!$BS872="N"," ","00000000")</f>
        <v xml:space="preserve"> </v>
      </c>
      <c r="C857" s="154" t="str">
        <f ca="1">IF('C10 Entry Sheet'!$BS872="N"," ",CELL("contents",'C10 Entry Sheet'!$AH$10))</f>
        <v xml:space="preserve"> </v>
      </c>
      <c r="D857" s="153" t="str">
        <f ca="1">IF('C10 Entry Sheet'!$BS872="N"," ","000"&amp;IF(LEN('C10 Entry Sheet'!$C$5)&lt;=6,"000",REPT("0",3-(LEN('C10 Entry Sheet'!$C$5)-6))&amp;LEFT(CELL("contents",'C10 Entry Sheet'!$C$5),LEN('C10 Entry Sheet'!$C$5)-6)))</f>
        <v xml:space="preserve"> </v>
      </c>
      <c r="E857" s="155" t="str">
        <f ca="1">IF('C10 Entry Sheet'!$BS872="N"," ",IF(LEN('C10 Entry Sheet'!$C$5)&lt;=6,CELL("contents",'C10 Entry Sheet'!$C$5),RIGHT(CELL("contents",'C10 Entry Sheet'!$C$5),6)))</f>
        <v xml:space="preserve"> </v>
      </c>
      <c r="F857" s="153" t="str">
        <f>IF('C10 Entry Sheet'!$BS872="N"," ","0")</f>
        <v xml:space="preserve"> </v>
      </c>
      <c r="G857" s="156" t="str">
        <f ca="1">IF('C10 Entry Sheet'!$BS872="N"," ",CELL("contents",'C10 Entry Sheet'!$A872))</f>
        <v xml:space="preserve"> </v>
      </c>
      <c r="H857" s="157" t="str">
        <f ca="1">IF(($G857=" ")," ",VLOOKUP($G857,'C10 Entry Sheet'!$A$16:$K$1015,2,FALSE))</f>
        <v xml:space="preserve"> </v>
      </c>
      <c r="I857" s="157" t="str">
        <f ca="1">IF(($G857=" ")," ",VLOOKUP($G857,'C10 Entry Sheet'!$A$16:$K$1015,3,FALSE))</f>
        <v xml:space="preserve"> </v>
      </c>
      <c r="J857" s="153" t="str">
        <f ca="1">IF('C10 Entry Sheet'!$BS872="N"," ",CELL("contents",'C10 Entry Sheet'!$A872))</f>
        <v xml:space="preserve"> </v>
      </c>
      <c r="K857" s="158" t="str">
        <f ca="1">IF(($G857=" ")," ",VLOOKUP($G857,'C10 Entry Sheet'!$A$16:$K$1015,8,FALSE))</f>
        <v xml:space="preserve"> </v>
      </c>
      <c r="L857" s="110" t="str">
        <f ca="1">IF(($G857=" ")," ",(VLOOKUP($G857,'C10 Entry Sheet'!$A$16:$K$1015,11,FALSE)*100))</f>
        <v xml:space="preserve"> </v>
      </c>
      <c r="M857" s="159" t="str">
        <f ca="1">IF(($G857=" ")," ",VLOOKUP($G857,'C10 Entry Sheet'!$A$16:$K$1015,6,FALSE))</f>
        <v xml:space="preserve"> </v>
      </c>
      <c r="N857" s="159" t="str">
        <f ca="1">IF(($G857=" ")," ",VLOOKUP($G857,'C10 Entry Sheet'!$A$16:$K$1015,5,FALSE))</f>
        <v xml:space="preserve"> </v>
      </c>
    </row>
    <row r="858" spans="1:14">
      <c r="A858" s="153" t="str">
        <f>IF('C10 Entry Sheet'!$BS873="N"," ","R")</f>
        <v xml:space="preserve"> </v>
      </c>
      <c r="B858" s="153" t="str">
        <f>IF('C10 Entry Sheet'!$BS873="N"," ","00000000")</f>
        <v xml:space="preserve"> </v>
      </c>
      <c r="C858" s="154" t="str">
        <f ca="1">IF('C10 Entry Sheet'!$BS873="N"," ",CELL("contents",'C10 Entry Sheet'!$AH$10))</f>
        <v xml:space="preserve"> </v>
      </c>
      <c r="D858" s="153" t="str">
        <f ca="1">IF('C10 Entry Sheet'!$BS873="N"," ","000"&amp;IF(LEN('C10 Entry Sheet'!$C$5)&lt;=6,"000",REPT("0",3-(LEN('C10 Entry Sheet'!$C$5)-6))&amp;LEFT(CELL("contents",'C10 Entry Sheet'!$C$5),LEN('C10 Entry Sheet'!$C$5)-6)))</f>
        <v xml:space="preserve"> </v>
      </c>
      <c r="E858" s="155" t="str">
        <f ca="1">IF('C10 Entry Sheet'!$BS873="N"," ",IF(LEN('C10 Entry Sheet'!$C$5)&lt;=6,CELL("contents",'C10 Entry Sheet'!$C$5),RIGHT(CELL("contents",'C10 Entry Sheet'!$C$5),6)))</f>
        <v xml:space="preserve"> </v>
      </c>
      <c r="F858" s="153" t="str">
        <f>IF('C10 Entry Sheet'!$BS873="N"," ","0")</f>
        <v xml:space="preserve"> </v>
      </c>
      <c r="G858" s="156" t="str">
        <f ca="1">IF('C10 Entry Sheet'!$BS873="N"," ",CELL("contents",'C10 Entry Sheet'!$A873))</f>
        <v xml:space="preserve"> </v>
      </c>
      <c r="H858" s="157" t="str">
        <f ca="1">IF(($G858=" ")," ",VLOOKUP($G858,'C10 Entry Sheet'!$A$16:$K$1015,2,FALSE))</f>
        <v xml:space="preserve"> </v>
      </c>
      <c r="I858" s="157" t="str">
        <f ca="1">IF(($G858=" ")," ",VLOOKUP($G858,'C10 Entry Sheet'!$A$16:$K$1015,3,FALSE))</f>
        <v xml:space="preserve"> </v>
      </c>
      <c r="J858" s="153" t="str">
        <f ca="1">IF('C10 Entry Sheet'!$BS873="N"," ",CELL("contents",'C10 Entry Sheet'!$A873))</f>
        <v xml:space="preserve"> </v>
      </c>
      <c r="K858" s="158" t="str">
        <f ca="1">IF(($G858=" ")," ",VLOOKUP($G858,'C10 Entry Sheet'!$A$16:$K$1015,8,FALSE))</f>
        <v xml:space="preserve"> </v>
      </c>
      <c r="L858" s="110" t="str">
        <f ca="1">IF(($G858=" ")," ",(VLOOKUP($G858,'C10 Entry Sheet'!$A$16:$K$1015,11,FALSE)*100))</f>
        <v xml:space="preserve"> </v>
      </c>
      <c r="M858" s="159" t="str">
        <f ca="1">IF(($G858=" ")," ",VLOOKUP($G858,'C10 Entry Sheet'!$A$16:$K$1015,6,FALSE))</f>
        <v xml:space="preserve"> </v>
      </c>
      <c r="N858" s="159" t="str">
        <f ca="1">IF(($G858=" ")," ",VLOOKUP($G858,'C10 Entry Sheet'!$A$16:$K$1015,5,FALSE))</f>
        <v xml:space="preserve"> </v>
      </c>
    </row>
    <row r="859" spans="1:14">
      <c r="A859" s="153" t="str">
        <f>IF('C10 Entry Sheet'!$BS874="N"," ","R")</f>
        <v xml:space="preserve"> </v>
      </c>
      <c r="B859" s="153" t="str">
        <f>IF('C10 Entry Sheet'!$BS874="N"," ","00000000")</f>
        <v xml:space="preserve"> </v>
      </c>
      <c r="C859" s="154" t="str">
        <f ca="1">IF('C10 Entry Sheet'!$BS874="N"," ",CELL("contents",'C10 Entry Sheet'!$AH$10))</f>
        <v xml:space="preserve"> </v>
      </c>
      <c r="D859" s="153" t="str">
        <f ca="1">IF('C10 Entry Sheet'!$BS874="N"," ","000"&amp;IF(LEN('C10 Entry Sheet'!$C$5)&lt;=6,"000",REPT("0",3-(LEN('C10 Entry Sheet'!$C$5)-6))&amp;LEFT(CELL("contents",'C10 Entry Sheet'!$C$5),LEN('C10 Entry Sheet'!$C$5)-6)))</f>
        <v xml:space="preserve"> </v>
      </c>
      <c r="E859" s="155" t="str">
        <f ca="1">IF('C10 Entry Sheet'!$BS874="N"," ",IF(LEN('C10 Entry Sheet'!$C$5)&lt;=6,CELL("contents",'C10 Entry Sheet'!$C$5),RIGHT(CELL("contents",'C10 Entry Sheet'!$C$5),6)))</f>
        <v xml:space="preserve"> </v>
      </c>
      <c r="F859" s="153" t="str">
        <f>IF('C10 Entry Sheet'!$BS874="N"," ","0")</f>
        <v xml:space="preserve"> </v>
      </c>
      <c r="G859" s="156" t="str">
        <f ca="1">IF('C10 Entry Sheet'!$BS874="N"," ",CELL("contents",'C10 Entry Sheet'!$A874))</f>
        <v xml:space="preserve"> </v>
      </c>
      <c r="H859" s="157" t="str">
        <f ca="1">IF(($G859=" ")," ",VLOOKUP($G859,'C10 Entry Sheet'!$A$16:$K$1015,2,FALSE))</f>
        <v xml:space="preserve"> </v>
      </c>
      <c r="I859" s="157" t="str">
        <f ca="1">IF(($G859=" ")," ",VLOOKUP($G859,'C10 Entry Sheet'!$A$16:$K$1015,3,FALSE))</f>
        <v xml:space="preserve"> </v>
      </c>
      <c r="J859" s="153" t="str">
        <f ca="1">IF('C10 Entry Sheet'!$BS874="N"," ",CELL("contents",'C10 Entry Sheet'!$A874))</f>
        <v xml:space="preserve"> </v>
      </c>
      <c r="K859" s="158" t="str">
        <f ca="1">IF(($G859=" ")," ",VLOOKUP($G859,'C10 Entry Sheet'!$A$16:$K$1015,8,FALSE))</f>
        <v xml:space="preserve"> </v>
      </c>
      <c r="L859" s="110" t="str">
        <f ca="1">IF(($G859=" ")," ",(VLOOKUP($G859,'C10 Entry Sheet'!$A$16:$K$1015,11,FALSE)*100))</f>
        <v xml:space="preserve"> </v>
      </c>
      <c r="M859" s="159" t="str">
        <f ca="1">IF(($G859=" ")," ",VLOOKUP($G859,'C10 Entry Sheet'!$A$16:$K$1015,6,FALSE))</f>
        <v xml:space="preserve"> </v>
      </c>
      <c r="N859" s="159" t="str">
        <f ca="1">IF(($G859=" ")," ",VLOOKUP($G859,'C10 Entry Sheet'!$A$16:$K$1015,5,FALSE))</f>
        <v xml:space="preserve"> </v>
      </c>
    </row>
    <row r="860" spans="1:14">
      <c r="A860" s="153" t="str">
        <f>IF('C10 Entry Sheet'!$BS875="N"," ","R")</f>
        <v xml:space="preserve"> </v>
      </c>
      <c r="B860" s="153" t="str">
        <f>IF('C10 Entry Sheet'!$BS875="N"," ","00000000")</f>
        <v xml:space="preserve"> </v>
      </c>
      <c r="C860" s="154" t="str">
        <f ca="1">IF('C10 Entry Sheet'!$BS875="N"," ",CELL("contents",'C10 Entry Sheet'!$AH$10))</f>
        <v xml:space="preserve"> </v>
      </c>
      <c r="D860" s="153" t="str">
        <f ca="1">IF('C10 Entry Sheet'!$BS875="N"," ","000"&amp;IF(LEN('C10 Entry Sheet'!$C$5)&lt;=6,"000",REPT("0",3-(LEN('C10 Entry Sheet'!$C$5)-6))&amp;LEFT(CELL("contents",'C10 Entry Sheet'!$C$5),LEN('C10 Entry Sheet'!$C$5)-6)))</f>
        <v xml:space="preserve"> </v>
      </c>
      <c r="E860" s="155" t="str">
        <f ca="1">IF('C10 Entry Sheet'!$BS875="N"," ",IF(LEN('C10 Entry Sheet'!$C$5)&lt;=6,CELL("contents",'C10 Entry Sheet'!$C$5),RIGHT(CELL("contents",'C10 Entry Sheet'!$C$5),6)))</f>
        <v xml:space="preserve"> </v>
      </c>
      <c r="F860" s="153" t="str">
        <f>IF('C10 Entry Sheet'!$BS875="N"," ","0")</f>
        <v xml:space="preserve"> </v>
      </c>
      <c r="G860" s="156" t="str">
        <f ca="1">IF('C10 Entry Sheet'!$BS875="N"," ",CELL("contents",'C10 Entry Sheet'!$A875))</f>
        <v xml:space="preserve"> </v>
      </c>
      <c r="H860" s="157" t="str">
        <f ca="1">IF(($G860=" ")," ",VLOOKUP($G860,'C10 Entry Sheet'!$A$16:$K$1015,2,FALSE))</f>
        <v xml:space="preserve"> </v>
      </c>
      <c r="I860" s="157" t="str">
        <f ca="1">IF(($G860=" ")," ",VLOOKUP($G860,'C10 Entry Sheet'!$A$16:$K$1015,3,FALSE))</f>
        <v xml:space="preserve"> </v>
      </c>
      <c r="J860" s="153" t="str">
        <f ca="1">IF('C10 Entry Sheet'!$BS875="N"," ",CELL("contents",'C10 Entry Sheet'!$A875))</f>
        <v xml:space="preserve"> </v>
      </c>
      <c r="K860" s="158" t="str">
        <f ca="1">IF(($G860=" ")," ",VLOOKUP($G860,'C10 Entry Sheet'!$A$16:$K$1015,8,FALSE))</f>
        <v xml:space="preserve"> </v>
      </c>
      <c r="L860" s="110" t="str">
        <f ca="1">IF(($G860=" ")," ",(VLOOKUP($G860,'C10 Entry Sheet'!$A$16:$K$1015,11,FALSE)*100))</f>
        <v xml:space="preserve"> </v>
      </c>
      <c r="M860" s="159" t="str">
        <f ca="1">IF(($G860=" ")," ",VLOOKUP($G860,'C10 Entry Sheet'!$A$16:$K$1015,6,FALSE))</f>
        <v xml:space="preserve"> </v>
      </c>
      <c r="N860" s="159" t="str">
        <f ca="1">IF(($G860=" ")," ",VLOOKUP($G860,'C10 Entry Sheet'!$A$16:$K$1015,5,FALSE))</f>
        <v xml:space="preserve"> </v>
      </c>
    </row>
    <row r="861" spans="1:14">
      <c r="A861" s="153" t="str">
        <f>IF('C10 Entry Sheet'!$BS876="N"," ","R")</f>
        <v xml:space="preserve"> </v>
      </c>
      <c r="B861" s="153" t="str">
        <f>IF('C10 Entry Sheet'!$BS876="N"," ","00000000")</f>
        <v xml:space="preserve"> </v>
      </c>
      <c r="C861" s="154" t="str">
        <f ca="1">IF('C10 Entry Sheet'!$BS876="N"," ",CELL("contents",'C10 Entry Sheet'!$AH$10))</f>
        <v xml:space="preserve"> </v>
      </c>
      <c r="D861" s="153" t="str">
        <f ca="1">IF('C10 Entry Sheet'!$BS876="N"," ","000"&amp;IF(LEN('C10 Entry Sheet'!$C$5)&lt;=6,"000",REPT("0",3-(LEN('C10 Entry Sheet'!$C$5)-6))&amp;LEFT(CELL("contents",'C10 Entry Sheet'!$C$5),LEN('C10 Entry Sheet'!$C$5)-6)))</f>
        <v xml:space="preserve"> </v>
      </c>
      <c r="E861" s="155" t="str">
        <f ca="1">IF('C10 Entry Sheet'!$BS876="N"," ",IF(LEN('C10 Entry Sheet'!$C$5)&lt;=6,CELL("contents",'C10 Entry Sheet'!$C$5),RIGHT(CELL("contents",'C10 Entry Sheet'!$C$5),6)))</f>
        <v xml:space="preserve"> </v>
      </c>
      <c r="F861" s="153" t="str">
        <f>IF('C10 Entry Sheet'!$BS876="N"," ","0")</f>
        <v xml:space="preserve"> </v>
      </c>
      <c r="G861" s="156" t="str">
        <f ca="1">IF('C10 Entry Sheet'!$BS876="N"," ",CELL("contents",'C10 Entry Sheet'!$A876))</f>
        <v xml:space="preserve"> </v>
      </c>
      <c r="H861" s="157" t="str">
        <f ca="1">IF(($G861=" ")," ",VLOOKUP($G861,'C10 Entry Sheet'!$A$16:$K$1015,2,FALSE))</f>
        <v xml:space="preserve"> </v>
      </c>
      <c r="I861" s="157" t="str">
        <f ca="1">IF(($G861=" ")," ",VLOOKUP($G861,'C10 Entry Sheet'!$A$16:$K$1015,3,FALSE))</f>
        <v xml:space="preserve"> </v>
      </c>
      <c r="J861" s="153" t="str">
        <f ca="1">IF('C10 Entry Sheet'!$BS876="N"," ",CELL("contents",'C10 Entry Sheet'!$A876))</f>
        <v xml:space="preserve"> </v>
      </c>
      <c r="K861" s="158" t="str">
        <f ca="1">IF(($G861=" ")," ",VLOOKUP($G861,'C10 Entry Sheet'!$A$16:$K$1015,8,FALSE))</f>
        <v xml:space="preserve"> </v>
      </c>
      <c r="L861" s="110" t="str">
        <f ca="1">IF(($G861=" ")," ",(VLOOKUP($G861,'C10 Entry Sheet'!$A$16:$K$1015,11,FALSE)*100))</f>
        <v xml:space="preserve"> </v>
      </c>
      <c r="M861" s="159" t="str">
        <f ca="1">IF(($G861=" ")," ",VLOOKUP($G861,'C10 Entry Sheet'!$A$16:$K$1015,6,FALSE))</f>
        <v xml:space="preserve"> </v>
      </c>
      <c r="N861" s="159" t="str">
        <f ca="1">IF(($G861=" ")," ",VLOOKUP($G861,'C10 Entry Sheet'!$A$16:$K$1015,5,FALSE))</f>
        <v xml:space="preserve"> </v>
      </c>
    </row>
    <row r="862" spans="1:14">
      <c r="A862" s="153" t="str">
        <f>IF('C10 Entry Sheet'!$BS877="N"," ","R")</f>
        <v xml:space="preserve"> </v>
      </c>
      <c r="B862" s="153" t="str">
        <f>IF('C10 Entry Sheet'!$BS877="N"," ","00000000")</f>
        <v xml:space="preserve"> </v>
      </c>
      <c r="C862" s="154" t="str">
        <f ca="1">IF('C10 Entry Sheet'!$BS877="N"," ",CELL("contents",'C10 Entry Sheet'!$AH$10))</f>
        <v xml:space="preserve"> </v>
      </c>
      <c r="D862" s="153" t="str">
        <f ca="1">IF('C10 Entry Sheet'!$BS877="N"," ","000"&amp;IF(LEN('C10 Entry Sheet'!$C$5)&lt;=6,"000",REPT("0",3-(LEN('C10 Entry Sheet'!$C$5)-6))&amp;LEFT(CELL("contents",'C10 Entry Sheet'!$C$5),LEN('C10 Entry Sheet'!$C$5)-6)))</f>
        <v xml:space="preserve"> </v>
      </c>
      <c r="E862" s="155" t="str">
        <f ca="1">IF('C10 Entry Sheet'!$BS877="N"," ",IF(LEN('C10 Entry Sheet'!$C$5)&lt;=6,CELL("contents",'C10 Entry Sheet'!$C$5),RIGHT(CELL("contents",'C10 Entry Sheet'!$C$5),6)))</f>
        <v xml:space="preserve"> </v>
      </c>
      <c r="F862" s="153" t="str">
        <f>IF('C10 Entry Sheet'!$BS877="N"," ","0")</f>
        <v xml:space="preserve"> </v>
      </c>
      <c r="G862" s="156" t="str">
        <f ca="1">IF('C10 Entry Sheet'!$BS877="N"," ",CELL("contents",'C10 Entry Sheet'!$A877))</f>
        <v xml:space="preserve"> </v>
      </c>
      <c r="H862" s="157" t="str">
        <f ca="1">IF(($G862=" ")," ",VLOOKUP($G862,'C10 Entry Sheet'!$A$16:$K$1015,2,FALSE))</f>
        <v xml:space="preserve"> </v>
      </c>
      <c r="I862" s="157" t="str">
        <f ca="1">IF(($G862=" ")," ",VLOOKUP($G862,'C10 Entry Sheet'!$A$16:$K$1015,3,FALSE))</f>
        <v xml:space="preserve"> </v>
      </c>
      <c r="J862" s="153" t="str">
        <f ca="1">IF('C10 Entry Sheet'!$BS877="N"," ",CELL("contents",'C10 Entry Sheet'!$A877))</f>
        <v xml:space="preserve"> </v>
      </c>
      <c r="K862" s="158" t="str">
        <f ca="1">IF(($G862=" ")," ",VLOOKUP($G862,'C10 Entry Sheet'!$A$16:$K$1015,8,FALSE))</f>
        <v xml:space="preserve"> </v>
      </c>
      <c r="L862" s="110" t="str">
        <f ca="1">IF(($G862=" ")," ",(VLOOKUP($G862,'C10 Entry Sheet'!$A$16:$K$1015,11,FALSE)*100))</f>
        <v xml:space="preserve"> </v>
      </c>
      <c r="M862" s="159" t="str">
        <f ca="1">IF(($G862=" ")," ",VLOOKUP($G862,'C10 Entry Sheet'!$A$16:$K$1015,6,FALSE))</f>
        <v xml:space="preserve"> </v>
      </c>
      <c r="N862" s="159" t="str">
        <f ca="1">IF(($G862=" ")," ",VLOOKUP($G862,'C10 Entry Sheet'!$A$16:$K$1015,5,FALSE))</f>
        <v xml:space="preserve"> </v>
      </c>
    </row>
    <row r="863" spans="1:14">
      <c r="A863" s="153" t="str">
        <f>IF('C10 Entry Sheet'!$BS878="N"," ","R")</f>
        <v xml:space="preserve"> </v>
      </c>
      <c r="B863" s="153" t="str">
        <f>IF('C10 Entry Sheet'!$BS878="N"," ","00000000")</f>
        <v xml:space="preserve"> </v>
      </c>
      <c r="C863" s="154" t="str">
        <f ca="1">IF('C10 Entry Sheet'!$BS878="N"," ",CELL("contents",'C10 Entry Sheet'!$AH$10))</f>
        <v xml:space="preserve"> </v>
      </c>
      <c r="D863" s="153" t="str">
        <f ca="1">IF('C10 Entry Sheet'!$BS878="N"," ","000"&amp;IF(LEN('C10 Entry Sheet'!$C$5)&lt;=6,"000",REPT("0",3-(LEN('C10 Entry Sheet'!$C$5)-6))&amp;LEFT(CELL("contents",'C10 Entry Sheet'!$C$5),LEN('C10 Entry Sheet'!$C$5)-6)))</f>
        <v xml:space="preserve"> </v>
      </c>
      <c r="E863" s="155" t="str">
        <f ca="1">IF('C10 Entry Sheet'!$BS878="N"," ",IF(LEN('C10 Entry Sheet'!$C$5)&lt;=6,CELL("contents",'C10 Entry Sheet'!$C$5),RIGHT(CELL("contents",'C10 Entry Sheet'!$C$5),6)))</f>
        <v xml:space="preserve"> </v>
      </c>
      <c r="F863" s="153" t="str">
        <f>IF('C10 Entry Sheet'!$BS878="N"," ","0")</f>
        <v xml:space="preserve"> </v>
      </c>
      <c r="G863" s="156" t="str">
        <f ca="1">IF('C10 Entry Sheet'!$BS878="N"," ",CELL("contents",'C10 Entry Sheet'!$A878))</f>
        <v xml:space="preserve"> </v>
      </c>
      <c r="H863" s="157" t="str">
        <f ca="1">IF(($G863=" ")," ",VLOOKUP($G863,'C10 Entry Sheet'!$A$16:$K$1015,2,FALSE))</f>
        <v xml:space="preserve"> </v>
      </c>
      <c r="I863" s="157" t="str">
        <f ca="1">IF(($G863=" ")," ",VLOOKUP($G863,'C10 Entry Sheet'!$A$16:$K$1015,3,FALSE))</f>
        <v xml:space="preserve"> </v>
      </c>
      <c r="J863" s="153" t="str">
        <f ca="1">IF('C10 Entry Sheet'!$BS878="N"," ",CELL("contents",'C10 Entry Sheet'!$A878))</f>
        <v xml:space="preserve"> </v>
      </c>
      <c r="K863" s="158" t="str">
        <f ca="1">IF(($G863=" ")," ",VLOOKUP($G863,'C10 Entry Sheet'!$A$16:$K$1015,8,FALSE))</f>
        <v xml:space="preserve"> </v>
      </c>
      <c r="L863" s="110" t="str">
        <f ca="1">IF(($G863=" ")," ",(VLOOKUP($G863,'C10 Entry Sheet'!$A$16:$K$1015,11,FALSE)*100))</f>
        <v xml:space="preserve"> </v>
      </c>
      <c r="M863" s="159" t="str">
        <f ca="1">IF(($G863=" ")," ",VLOOKUP($G863,'C10 Entry Sheet'!$A$16:$K$1015,6,FALSE))</f>
        <v xml:space="preserve"> </v>
      </c>
      <c r="N863" s="159" t="str">
        <f ca="1">IF(($G863=" ")," ",VLOOKUP($G863,'C10 Entry Sheet'!$A$16:$K$1015,5,FALSE))</f>
        <v xml:space="preserve"> </v>
      </c>
    </row>
    <row r="864" spans="1:14">
      <c r="A864" s="153" t="str">
        <f>IF('C10 Entry Sheet'!$BS879="N"," ","R")</f>
        <v xml:space="preserve"> </v>
      </c>
      <c r="B864" s="153" t="str">
        <f>IF('C10 Entry Sheet'!$BS879="N"," ","00000000")</f>
        <v xml:space="preserve"> </v>
      </c>
      <c r="C864" s="154" t="str">
        <f ca="1">IF('C10 Entry Sheet'!$BS879="N"," ",CELL("contents",'C10 Entry Sheet'!$AH$10))</f>
        <v xml:space="preserve"> </v>
      </c>
      <c r="D864" s="153" t="str">
        <f ca="1">IF('C10 Entry Sheet'!$BS879="N"," ","000"&amp;IF(LEN('C10 Entry Sheet'!$C$5)&lt;=6,"000",REPT("0",3-(LEN('C10 Entry Sheet'!$C$5)-6))&amp;LEFT(CELL("contents",'C10 Entry Sheet'!$C$5),LEN('C10 Entry Sheet'!$C$5)-6)))</f>
        <v xml:space="preserve"> </v>
      </c>
      <c r="E864" s="155" t="str">
        <f ca="1">IF('C10 Entry Sheet'!$BS879="N"," ",IF(LEN('C10 Entry Sheet'!$C$5)&lt;=6,CELL("contents",'C10 Entry Sheet'!$C$5),RIGHT(CELL("contents",'C10 Entry Sheet'!$C$5),6)))</f>
        <v xml:space="preserve"> </v>
      </c>
      <c r="F864" s="153" t="str">
        <f>IF('C10 Entry Sheet'!$BS879="N"," ","0")</f>
        <v xml:space="preserve"> </v>
      </c>
      <c r="G864" s="156" t="str">
        <f ca="1">IF('C10 Entry Sheet'!$BS879="N"," ",CELL("contents",'C10 Entry Sheet'!$A879))</f>
        <v xml:space="preserve"> </v>
      </c>
      <c r="H864" s="157" t="str">
        <f ca="1">IF(($G864=" ")," ",VLOOKUP($G864,'C10 Entry Sheet'!$A$16:$K$1015,2,FALSE))</f>
        <v xml:space="preserve"> </v>
      </c>
      <c r="I864" s="157" t="str">
        <f ca="1">IF(($G864=" ")," ",VLOOKUP($G864,'C10 Entry Sheet'!$A$16:$K$1015,3,FALSE))</f>
        <v xml:space="preserve"> </v>
      </c>
      <c r="J864" s="153" t="str">
        <f ca="1">IF('C10 Entry Sheet'!$BS879="N"," ",CELL("contents",'C10 Entry Sheet'!$A879))</f>
        <v xml:space="preserve"> </v>
      </c>
      <c r="K864" s="158" t="str">
        <f ca="1">IF(($G864=" ")," ",VLOOKUP($G864,'C10 Entry Sheet'!$A$16:$K$1015,8,FALSE))</f>
        <v xml:space="preserve"> </v>
      </c>
      <c r="L864" s="110" t="str">
        <f ca="1">IF(($G864=" ")," ",(VLOOKUP($G864,'C10 Entry Sheet'!$A$16:$K$1015,11,FALSE)*100))</f>
        <v xml:space="preserve"> </v>
      </c>
      <c r="M864" s="159" t="str">
        <f ca="1">IF(($G864=" ")," ",VLOOKUP($G864,'C10 Entry Sheet'!$A$16:$K$1015,6,FALSE))</f>
        <v xml:space="preserve"> </v>
      </c>
      <c r="N864" s="159" t="str">
        <f ca="1">IF(($G864=" ")," ",VLOOKUP($G864,'C10 Entry Sheet'!$A$16:$K$1015,5,FALSE))</f>
        <v xml:space="preserve"> </v>
      </c>
    </row>
    <row r="865" spans="1:14">
      <c r="A865" s="153" t="str">
        <f>IF('C10 Entry Sheet'!$BS880="N"," ","R")</f>
        <v xml:space="preserve"> </v>
      </c>
      <c r="B865" s="153" t="str">
        <f>IF('C10 Entry Sheet'!$BS880="N"," ","00000000")</f>
        <v xml:space="preserve"> </v>
      </c>
      <c r="C865" s="154" t="str">
        <f ca="1">IF('C10 Entry Sheet'!$BS880="N"," ",CELL("contents",'C10 Entry Sheet'!$AH$10))</f>
        <v xml:space="preserve"> </v>
      </c>
      <c r="D865" s="153" t="str">
        <f ca="1">IF('C10 Entry Sheet'!$BS880="N"," ","000"&amp;IF(LEN('C10 Entry Sheet'!$C$5)&lt;=6,"000",REPT("0",3-(LEN('C10 Entry Sheet'!$C$5)-6))&amp;LEFT(CELL("contents",'C10 Entry Sheet'!$C$5),LEN('C10 Entry Sheet'!$C$5)-6)))</f>
        <v xml:space="preserve"> </v>
      </c>
      <c r="E865" s="155" t="str">
        <f ca="1">IF('C10 Entry Sheet'!$BS880="N"," ",IF(LEN('C10 Entry Sheet'!$C$5)&lt;=6,CELL("contents",'C10 Entry Sheet'!$C$5),RIGHT(CELL("contents",'C10 Entry Sheet'!$C$5),6)))</f>
        <v xml:space="preserve"> </v>
      </c>
      <c r="F865" s="153" t="str">
        <f>IF('C10 Entry Sheet'!$BS880="N"," ","0")</f>
        <v xml:space="preserve"> </v>
      </c>
      <c r="G865" s="156" t="str">
        <f ca="1">IF('C10 Entry Sheet'!$BS880="N"," ",CELL("contents",'C10 Entry Sheet'!$A880))</f>
        <v xml:space="preserve"> </v>
      </c>
      <c r="H865" s="157" t="str">
        <f ca="1">IF(($G865=" ")," ",VLOOKUP($G865,'C10 Entry Sheet'!$A$16:$K$1015,2,FALSE))</f>
        <v xml:space="preserve"> </v>
      </c>
      <c r="I865" s="157" t="str">
        <f ca="1">IF(($G865=" ")," ",VLOOKUP($G865,'C10 Entry Sheet'!$A$16:$K$1015,3,FALSE))</f>
        <v xml:space="preserve"> </v>
      </c>
      <c r="J865" s="153" t="str">
        <f ca="1">IF('C10 Entry Sheet'!$BS880="N"," ",CELL("contents",'C10 Entry Sheet'!$A880))</f>
        <v xml:space="preserve"> </v>
      </c>
      <c r="K865" s="158" t="str">
        <f ca="1">IF(($G865=" ")," ",VLOOKUP($G865,'C10 Entry Sheet'!$A$16:$K$1015,8,FALSE))</f>
        <v xml:space="preserve"> </v>
      </c>
      <c r="L865" s="110" t="str">
        <f ca="1">IF(($G865=" ")," ",(VLOOKUP($G865,'C10 Entry Sheet'!$A$16:$K$1015,11,FALSE)*100))</f>
        <v xml:space="preserve"> </v>
      </c>
      <c r="M865" s="159" t="str">
        <f ca="1">IF(($G865=" ")," ",VLOOKUP($G865,'C10 Entry Sheet'!$A$16:$K$1015,6,FALSE))</f>
        <v xml:space="preserve"> </v>
      </c>
      <c r="N865" s="159" t="str">
        <f ca="1">IF(($G865=" ")," ",VLOOKUP($G865,'C10 Entry Sheet'!$A$16:$K$1015,5,FALSE))</f>
        <v xml:space="preserve"> </v>
      </c>
    </row>
    <row r="866" spans="1:14">
      <c r="A866" s="153" t="str">
        <f>IF('C10 Entry Sheet'!$BS881="N"," ","R")</f>
        <v xml:space="preserve"> </v>
      </c>
      <c r="B866" s="153" t="str">
        <f>IF('C10 Entry Sheet'!$BS881="N"," ","00000000")</f>
        <v xml:space="preserve"> </v>
      </c>
      <c r="C866" s="154" t="str">
        <f ca="1">IF('C10 Entry Sheet'!$BS881="N"," ",CELL("contents",'C10 Entry Sheet'!$AH$10))</f>
        <v xml:space="preserve"> </v>
      </c>
      <c r="D866" s="153" t="str">
        <f ca="1">IF('C10 Entry Sheet'!$BS881="N"," ","000"&amp;IF(LEN('C10 Entry Sheet'!$C$5)&lt;=6,"000",REPT("0",3-(LEN('C10 Entry Sheet'!$C$5)-6))&amp;LEFT(CELL("contents",'C10 Entry Sheet'!$C$5),LEN('C10 Entry Sheet'!$C$5)-6)))</f>
        <v xml:space="preserve"> </v>
      </c>
      <c r="E866" s="155" t="str">
        <f ca="1">IF('C10 Entry Sheet'!$BS881="N"," ",IF(LEN('C10 Entry Sheet'!$C$5)&lt;=6,CELL("contents",'C10 Entry Sheet'!$C$5),RIGHT(CELL("contents",'C10 Entry Sheet'!$C$5),6)))</f>
        <v xml:space="preserve"> </v>
      </c>
      <c r="F866" s="153" t="str">
        <f>IF('C10 Entry Sheet'!$BS881="N"," ","0")</f>
        <v xml:space="preserve"> </v>
      </c>
      <c r="G866" s="156" t="str">
        <f ca="1">IF('C10 Entry Sheet'!$BS881="N"," ",CELL("contents",'C10 Entry Sheet'!$A881))</f>
        <v xml:space="preserve"> </v>
      </c>
      <c r="H866" s="157" t="str">
        <f ca="1">IF(($G866=" ")," ",VLOOKUP($G866,'C10 Entry Sheet'!$A$16:$K$1015,2,FALSE))</f>
        <v xml:space="preserve"> </v>
      </c>
      <c r="I866" s="157" t="str">
        <f ca="1">IF(($G866=" ")," ",VLOOKUP($G866,'C10 Entry Sheet'!$A$16:$K$1015,3,FALSE))</f>
        <v xml:space="preserve"> </v>
      </c>
      <c r="J866" s="153" t="str">
        <f ca="1">IF('C10 Entry Sheet'!$BS881="N"," ",CELL("contents",'C10 Entry Sheet'!$A881))</f>
        <v xml:space="preserve"> </v>
      </c>
      <c r="K866" s="158" t="str">
        <f ca="1">IF(($G866=" ")," ",VLOOKUP($G866,'C10 Entry Sheet'!$A$16:$K$1015,8,FALSE))</f>
        <v xml:space="preserve"> </v>
      </c>
      <c r="L866" s="110" t="str">
        <f ca="1">IF(($G866=" ")," ",(VLOOKUP($G866,'C10 Entry Sheet'!$A$16:$K$1015,11,FALSE)*100))</f>
        <v xml:space="preserve"> </v>
      </c>
      <c r="M866" s="159" t="str">
        <f ca="1">IF(($G866=" ")," ",VLOOKUP($G866,'C10 Entry Sheet'!$A$16:$K$1015,6,FALSE))</f>
        <v xml:space="preserve"> </v>
      </c>
      <c r="N866" s="159" t="str">
        <f ca="1">IF(($G866=" ")," ",VLOOKUP($G866,'C10 Entry Sheet'!$A$16:$K$1015,5,FALSE))</f>
        <v xml:space="preserve"> </v>
      </c>
    </row>
    <row r="867" spans="1:14">
      <c r="A867" s="153" t="str">
        <f>IF('C10 Entry Sheet'!$BS882="N"," ","R")</f>
        <v xml:space="preserve"> </v>
      </c>
      <c r="B867" s="153" t="str">
        <f>IF('C10 Entry Sheet'!$BS882="N"," ","00000000")</f>
        <v xml:space="preserve"> </v>
      </c>
      <c r="C867" s="154" t="str">
        <f ca="1">IF('C10 Entry Sheet'!$BS882="N"," ",CELL("contents",'C10 Entry Sheet'!$AH$10))</f>
        <v xml:space="preserve"> </v>
      </c>
      <c r="D867" s="153" t="str">
        <f ca="1">IF('C10 Entry Sheet'!$BS882="N"," ","000"&amp;IF(LEN('C10 Entry Sheet'!$C$5)&lt;=6,"000",REPT("0",3-(LEN('C10 Entry Sheet'!$C$5)-6))&amp;LEFT(CELL("contents",'C10 Entry Sheet'!$C$5),LEN('C10 Entry Sheet'!$C$5)-6)))</f>
        <v xml:space="preserve"> </v>
      </c>
      <c r="E867" s="155" t="str">
        <f ca="1">IF('C10 Entry Sheet'!$BS882="N"," ",IF(LEN('C10 Entry Sheet'!$C$5)&lt;=6,CELL("contents",'C10 Entry Sheet'!$C$5),RIGHT(CELL("contents",'C10 Entry Sheet'!$C$5),6)))</f>
        <v xml:space="preserve"> </v>
      </c>
      <c r="F867" s="153" t="str">
        <f>IF('C10 Entry Sheet'!$BS882="N"," ","0")</f>
        <v xml:space="preserve"> </v>
      </c>
      <c r="G867" s="156" t="str">
        <f ca="1">IF('C10 Entry Sheet'!$BS882="N"," ",CELL("contents",'C10 Entry Sheet'!$A882))</f>
        <v xml:space="preserve"> </v>
      </c>
      <c r="H867" s="157" t="str">
        <f ca="1">IF(($G867=" ")," ",VLOOKUP($G867,'C10 Entry Sheet'!$A$16:$K$1015,2,FALSE))</f>
        <v xml:space="preserve"> </v>
      </c>
      <c r="I867" s="157" t="str">
        <f ca="1">IF(($G867=" ")," ",VLOOKUP($G867,'C10 Entry Sheet'!$A$16:$K$1015,3,FALSE))</f>
        <v xml:space="preserve"> </v>
      </c>
      <c r="J867" s="153" t="str">
        <f ca="1">IF('C10 Entry Sheet'!$BS882="N"," ",CELL("contents",'C10 Entry Sheet'!$A882))</f>
        <v xml:space="preserve"> </v>
      </c>
      <c r="K867" s="158" t="str">
        <f ca="1">IF(($G867=" ")," ",VLOOKUP($G867,'C10 Entry Sheet'!$A$16:$K$1015,8,FALSE))</f>
        <v xml:space="preserve"> </v>
      </c>
      <c r="L867" s="110" t="str">
        <f ca="1">IF(($G867=" ")," ",(VLOOKUP($G867,'C10 Entry Sheet'!$A$16:$K$1015,11,FALSE)*100))</f>
        <v xml:space="preserve"> </v>
      </c>
      <c r="M867" s="159" t="str">
        <f ca="1">IF(($G867=" ")," ",VLOOKUP($G867,'C10 Entry Sheet'!$A$16:$K$1015,6,FALSE))</f>
        <v xml:space="preserve"> </v>
      </c>
      <c r="N867" s="159" t="str">
        <f ca="1">IF(($G867=" ")," ",VLOOKUP($G867,'C10 Entry Sheet'!$A$16:$K$1015,5,FALSE))</f>
        <v xml:space="preserve"> </v>
      </c>
    </row>
    <row r="868" spans="1:14">
      <c r="A868" s="153" t="str">
        <f>IF('C10 Entry Sheet'!$BS883="N"," ","R")</f>
        <v xml:space="preserve"> </v>
      </c>
      <c r="B868" s="153" t="str">
        <f>IF('C10 Entry Sheet'!$BS883="N"," ","00000000")</f>
        <v xml:space="preserve"> </v>
      </c>
      <c r="C868" s="154" t="str">
        <f ca="1">IF('C10 Entry Sheet'!$BS883="N"," ",CELL("contents",'C10 Entry Sheet'!$AH$10))</f>
        <v xml:space="preserve"> </v>
      </c>
      <c r="D868" s="153" t="str">
        <f ca="1">IF('C10 Entry Sheet'!$BS883="N"," ","000"&amp;IF(LEN('C10 Entry Sheet'!$C$5)&lt;=6,"000",REPT("0",3-(LEN('C10 Entry Sheet'!$C$5)-6))&amp;LEFT(CELL("contents",'C10 Entry Sheet'!$C$5),LEN('C10 Entry Sheet'!$C$5)-6)))</f>
        <v xml:space="preserve"> </v>
      </c>
      <c r="E868" s="155" t="str">
        <f ca="1">IF('C10 Entry Sheet'!$BS883="N"," ",IF(LEN('C10 Entry Sheet'!$C$5)&lt;=6,CELL("contents",'C10 Entry Sheet'!$C$5),RIGHT(CELL("contents",'C10 Entry Sheet'!$C$5),6)))</f>
        <v xml:space="preserve"> </v>
      </c>
      <c r="F868" s="153" t="str">
        <f>IF('C10 Entry Sheet'!$BS883="N"," ","0")</f>
        <v xml:space="preserve"> </v>
      </c>
      <c r="G868" s="156" t="str">
        <f ca="1">IF('C10 Entry Sheet'!$BS883="N"," ",CELL("contents",'C10 Entry Sheet'!$A883))</f>
        <v xml:space="preserve"> </v>
      </c>
      <c r="H868" s="157" t="str">
        <f ca="1">IF(($G868=" ")," ",VLOOKUP($G868,'C10 Entry Sheet'!$A$16:$K$1015,2,FALSE))</f>
        <v xml:space="preserve"> </v>
      </c>
      <c r="I868" s="157" t="str">
        <f ca="1">IF(($G868=" ")," ",VLOOKUP($G868,'C10 Entry Sheet'!$A$16:$K$1015,3,FALSE))</f>
        <v xml:space="preserve"> </v>
      </c>
      <c r="J868" s="153" t="str">
        <f ca="1">IF('C10 Entry Sheet'!$BS883="N"," ",CELL("contents",'C10 Entry Sheet'!$A883))</f>
        <v xml:space="preserve"> </v>
      </c>
      <c r="K868" s="158" t="str">
        <f ca="1">IF(($G868=" ")," ",VLOOKUP($G868,'C10 Entry Sheet'!$A$16:$K$1015,8,FALSE))</f>
        <v xml:space="preserve"> </v>
      </c>
      <c r="L868" s="110" t="str">
        <f ca="1">IF(($G868=" ")," ",(VLOOKUP($G868,'C10 Entry Sheet'!$A$16:$K$1015,11,FALSE)*100))</f>
        <v xml:space="preserve"> </v>
      </c>
      <c r="M868" s="159" t="str">
        <f ca="1">IF(($G868=" ")," ",VLOOKUP($G868,'C10 Entry Sheet'!$A$16:$K$1015,6,FALSE))</f>
        <v xml:space="preserve"> </v>
      </c>
      <c r="N868" s="159" t="str">
        <f ca="1">IF(($G868=" ")," ",VLOOKUP($G868,'C10 Entry Sheet'!$A$16:$K$1015,5,FALSE))</f>
        <v xml:space="preserve"> </v>
      </c>
    </row>
    <row r="869" spans="1:14">
      <c r="A869" s="153" t="str">
        <f>IF('C10 Entry Sheet'!$BS884="N"," ","R")</f>
        <v xml:space="preserve"> </v>
      </c>
      <c r="B869" s="153" t="str">
        <f>IF('C10 Entry Sheet'!$BS884="N"," ","00000000")</f>
        <v xml:space="preserve"> </v>
      </c>
      <c r="C869" s="154" t="str">
        <f ca="1">IF('C10 Entry Sheet'!$BS884="N"," ",CELL("contents",'C10 Entry Sheet'!$AH$10))</f>
        <v xml:space="preserve"> </v>
      </c>
      <c r="D869" s="153" t="str">
        <f ca="1">IF('C10 Entry Sheet'!$BS884="N"," ","000"&amp;IF(LEN('C10 Entry Sheet'!$C$5)&lt;=6,"000",REPT("0",3-(LEN('C10 Entry Sheet'!$C$5)-6))&amp;LEFT(CELL("contents",'C10 Entry Sheet'!$C$5),LEN('C10 Entry Sheet'!$C$5)-6)))</f>
        <v xml:space="preserve"> </v>
      </c>
      <c r="E869" s="155" t="str">
        <f ca="1">IF('C10 Entry Sheet'!$BS884="N"," ",IF(LEN('C10 Entry Sheet'!$C$5)&lt;=6,CELL("contents",'C10 Entry Sheet'!$C$5),RIGHT(CELL("contents",'C10 Entry Sheet'!$C$5),6)))</f>
        <v xml:space="preserve"> </v>
      </c>
      <c r="F869" s="153" t="str">
        <f>IF('C10 Entry Sheet'!$BS884="N"," ","0")</f>
        <v xml:space="preserve"> </v>
      </c>
      <c r="G869" s="156" t="str">
        <f ca="1">IF('C10 Entry Sheet'!$BS884="N"," ",CELL("contents",'C10 Entry Sheet'!$A884))</f>
        <v xml:space="preserve"> </v>
      </c>
      <c r="H869" s="157" t="str">
        <f ca="1">IF(($G869=" ")," ",VLOOKUP($G869,'C10 Entry Sheet'!$A$16:$K$1015,2,FALSE))</f>
        <v xml:space="preserve"> </v>
      </c>
      <c r="I869" s="157" t="str">
        <f ca="1">IF(($G869=" ")," ",VLOOKUP($G869,'C10 Entry Sheet'!$A$16:$K$1015,3,FALSE))</f>
        <v xml:space="preserve"> </v>
      </c>
      <c r="J869" s="153" t="str">
        <f ca="1">IF('C10 Entry Sheet'!$BS884="N"," ",CELL("contents",'C10 Entry Sheet'!$A884))</f>
        <v xml:space="preserve"> </v>
      </c>
      <c r="K869" s="158" t="str">
        <f ca="1">IF(($G869=" ")," ",VLOOKUP($G869,'C10 Entry Sheet'!$A$16:$K$1015,8,FALSE))</f>
        <v xml:space="preserve"> </v>
      </c>
      <c r="L869" s="110" t="str">
        <f ca="1">IF(($G869=" ")," ",(VLOOKUP($G869,'C10 Entry Sheet'!$A$16:$K$1015,11,FALSE)*100))</f>
        <v xml:space="preserve"> </v>
      </c>
      <c r="M869" s="159" t="str">
        <f ca="1">IF(($G869=" ")," ",VLOOKUP($G869,'C10 Entry Sheet'!$A$16:$K$1015,6,FALSE))</f>
        <v xml:space="preserve"> </v>
      </c>
      <c r="N869" s="159" t="str">
        <f ca="1">IF(($G869=" ")," ",VLOOKUP($G869,'C10 Entry Sheet'!$A$16:$K$1015,5,FALSE))</f>
        <v xml:space="preserve"> </v>
      </c>
    </row>
    <row r="870" spans="1:14">
      <c r="A870" s="153" t="str">
        <f>IF('C10 Entry Sheet'!$BS885="N"," ","R")</f>
        <v xml:space="preserve"> </v>
      </c>
      <c r="B870" s="153" t="str">
        <f>IF('C10 Entry Sheet'!$BS885="N"," ","00000000")</f>
        <v xml:space="preserve"> </v>
      </c>
      <c r="C870" s="154" t="str">
        <f ca="1">IF('C10 Entry Sheet'!$BS885="N"," ",CELL("contents",'C10 Entry Sheet'!$AH$10))</f>
        <v xml:space="preserve"> </v>
      </c>
      <c r="D870" s="153" t="str">
        <f ca="1">IF('C10 Entry Sheet'!$BS885="N"," ","000"&amp;IF(LEN('C10 Entry Sheet'!$C$5)&lt;=6,"000",REPT("0",3-(LEN('C10 Entry Sheet'!$C$5)-6))&amp;LEFT(CELL("contents",'C10 Entry Sheet'!$C$5),LEN('C10 Entry Sheet'!$C$5)-6)))</f>
        <v xml:space="preserve"> </v>
      </c>
      <c r="E870" s="155" t="str">
        <f ca="1">IF('C10 Entry Sheet'!$BS885="N"," ",IF(LEN('C10 Entry Sheet'!$C$5)&lt;=6,CELL("contents",'C10 Entry Sheet'!$C$5),RIGHT(CELL("contents",'C10 Entry Sheet'!$C$5),6)))</f>
        <v xml:space="preserve"> </v>
      </c>
      <c r="F870" s="153" t="str">
        <f>IF('C10 Entry Sheet'!$BS885="N"," ","0")</f>
        <v xml:space="preserve"> </v>
      </c>
      <c r="G870" s="156" t="str">
        <f ca="1">IF('C10 Entry Sheet'!$BS885="N"," ",CELL("contents",'C10 Entry Sheet'!$A885))</f>
        <v xml:space="preserve"> </v>
      </c>
      <c r="H870" s="157" t="str">
        <f ca="1">IF(($G870=" ")," ",VLOOKUP($G870,'C10 Entry Sheet'!$A$16:$K$1015,2,FALSE))</f>
        <v xml:space="preserve"> </v>
      </c>
      <c r="I870" s="157" t="str">
        <f ca="1">IF(($G870=" ")," ",VLOOKUP($G870,'C10 Entry Sheet'!$A$16:$K$1015,3,FALSE))</f>
        <v xml:space="preserve"> </v>
      </c>
      <c r="J870" s="153" t="str">
        <f ca="1">IF('C10 Entry Sheet'!$BS885="N"," ",CELL("contents",'C10 Entry Sheet'!$A885))</f>
        <v xml:space="preserve"> </v>
      </c>
      <c r="K870" s="158" t="str">
        <f ca="1">IF(($G870=" ")," ",VLOOKUP($G870,'C10 Entry Sheet'!$A$16:$K$1015,8,FALSE))</f>
        <v xml:space="preserve"> </v>
      </c>
      <c r="L870" s="110" t="str">
        <f ca="1">IF(($G870=" ")," ",(VLOOKUP($G870,'C10 Entry Sheet'!$A$16:$K$1015,11,FALSE)*100))</f>
        <v xml:space="preserve"> </v>
      </c>
      <c r="M870" s="159" t="str">
        <f ca="1">IF(($G870=" ")," ",VLOOKUP($G870,'C10 Entry Sheet'!$A$16:$K$1015,6,FALSE))</f>
        <v xml:space="preserve"> </v>
      </c>
      <c r="N870" s="159" t="str">
        <f ca="1">IF(($G870=" ")," ",VLOOKUP($G870,'C10 Entry Sheet'!$A$16:$K$1015,5,FALSE))</f>
        <v xml:space="preserve"> </v>
      </c>
    </row>
    <row r="871" spans="1:14">
      <c r="A871" s="153" t="str">
        <f>IF('C10 Entry Sheet'!$BS886="N"," ","R")</f>
        <v xml:space="preserve"> </v>
      </c>
      <c r="B871" s="153" t="str">
        <f>IF('C10 Entry Sheet'!$BS886="N"," ","00000000")</f>
        <v xml:space="preserve"> </v>
      </c>
      <c r="C871" s="154" t="str">
        <f ca="1">IF('C10 Entry Sheet'!$BS886="N"," ",CELL("contents",'C10 Entry Sheet'!$AH$10))</f>
        <v xml:space="preserve"> </v>
      </c>
      <c r="D871" s="153" t="str">
        <f ca="1">IF('C10 Entry Sheet'!$BS886="N"," ","000"&amp;IF(LEN('C10 Entry Sheet'!$C$5)&lt;=6,"000",REPT("0",3-(LEN('C10 Entry Sheet'!$C$5)-6))&amp;LEFT(CELL("contents",'C10 Entry Sheet'!$C$5),LEN('C10 Entry Sheet'!$C$5)-6)))</f>
        <v xml:space="preserve"> </v>
      </c>
      <c r="E871" s="155" t="str">
        <f ca="1">IF('C10 Entry Sheet'!$BS886="N"," ",IF(LEN('C10 Entry Sheet'!$C$5)&lt;=6,CELL("contents",'C10 Entry Sheet'!$C$5),RIGHT(CELL("contents",'C10 Entry Sheet'!$C$5),6)))</f>
        <v xml:space="preserve"> </v>
      </c>
      <c r="F871" s="153" t="str">
        <f>IF('C10 Entry Sheet'!$BS886="N"," ","0")</f>
        <v xml:space="preserve"> </v>
      </c>
      <c r="G871" s="156" t="str">
        <f ca="1">IF('C10 Entry Sheet'!$BS886="N"," ",CELL("contents",'C10 Entry Sheet'!$A886))</f>
        <v xml:space="preserve"> </v>
      </c>
      <c r="H871" s="157" t="str">
        <f ca="1">IF(($G871=" ")," ",VLOOKUP($G871,'C10 Entry Sheet'!$A$16:$K$1015,2,FALSE))</f>
        <v xml:space="preserve"> </v>
      </c>
      <c r="I871" s="157" t="str">
        <f ca="1">IF(($G871=" ")," ",VLOOKUP($G871,'C10 Entry Sheet'!$A$16:$K$1015,3,FALSE))</f>
        <v xml:space="preserve"> </v>
      </c>
      <c r="J871" s="153" t="str">
        <f ca="1">IF('C10 Entry Sheet'!$BS886="N"," ",CELL("contents",'C10 Entry Sheet'!$A886))</f>
        <v xml:space="preserve"> </v>
      </c>
      <c r="K871" s="158" t="str">
        <f ca="1">IF(($G871=" ")," ",VLOOKUP($G871,'C10 Entry Sheet'!$A$16:$K$1015,8,FALSE))</f>
        <v xml:space="preserve"> </v>
      </c>
      <c r="L871" s="110" t="str">
        <f ca="1">IF(($G871=" ")," ",(VLOOKUP($G871,'C10 Entry Sheet'!$A$16:$K$1015,11,FALSE)*100))</f>
        <v xml:space="preserve"> </v>
      </c>
      <c r="M871" s="159" t="str">
        <f ca="1">IF(($G871=" ")," ",VLOOKUP($G871,'C10 Entry Sheet'!$A$16:$K$1015,6,FALSE))</f>
        <v xml:space="preserve"> </v>
      </c>
      <c r="N871" s="159" t="str">
        <f ca="1">IF(($G871=" ")," ",VLOOKUP($G871,'C10 Entry Sheet'!$A$16:$K$1015,5,FALSE))</f>
        <v xml:space="preserve"> </v>
      </c>
    </row>
    <row r="872" spans="1:14">
      <c r="A872" s="153" t="str">
        <f>IF('C10 Entry Sheet'!$BS887="N"," ","R")</f>
        <v xml:space="preserve"> </v>
      </c>
      <c r="B872" s="153" t="str">
        <f>IF('C10 Entry Sheet'!$BS887="N"," ","00000000")</f>
        <v xml:space="preserve"> </v>
      </c>
      <c r="C872" s="154" t="str">
        <f ca="1">IF('C10 Entry Sheet'!$BS887="N"," ",CELL("contents",'C10 Entry Sheet'!$AH$10))</f>
        <v xml:space="preserve"> </v>
      </c>
      <c r="D872" s="153" t="str">
        <f ca="1">IF('C10 Entry Sheet'!$BS887="N"," ","000"&amp;IF(LEN('C10 Entry Sheet'!$C$5)&lt;=6,"000",REPT("0",3-(LEN('C10 Entry Sheet'!$C$5)-6))&amp;LEFT(CELL("contents",'C10 Entry Sheet'!$C$5),LEN('C10 Entry Sheet'!$C$5)-6)))</f>
        <v xml:space="preserve"> </v>
      </c>
      <c r="E872" s="155" t="str">
        <f ca="1">IF('C10 Entry Sheet'!$BS887="N"," ",IF(LEN('C10 Entry Sheet'!$C$5)&lt;=6,CELL("contents",'C10 Entry Sheet'!$C$5),RIGHT(CELL("contents",'C10 Entry Sheet'!$C$5),6)))</f>
        <v xml:space="preserve"> </v>
      </c>
      <c r="F872" s="153" t="str">
        <f>IF('C10 Entry Sheet'!$BS887="N"," ","0")</f>
        <v xml:space="preserve"> </v>
      </c>
      <c r="G872" s="156" t="str">
        <f ca="1">IF('C10 Entry Sheet'!$BS887="N"," ",CELL("contents",'C10 Entry Sheet'!$A887))</f>
        <v xml:space="preserve"> </v>
      </c>
      <c r="H872" s="157" t="str">
        <f ca="1">IF(($G872=" ")," ",VLOOKUP($G872,'C10 Entry Sheet'!$A$16:$K$1015,2,FALSE))</f>
        <v xml:space="preserve"> </v>
      </c>
      <c r="I872" s="157" t="str">
        <f ca="1">IF(($G872=" ")," ",VLOOKUP($G872,'C10 Entry Sheet'!$A$16:$K$1015,3,FALSE))</f>
        <v xml:space="preserve"> </v>
      </c>
      <c r="J872" s="153" t="str">
        <f ca="1">IF('C10 Entry Sheet'!$BS887="N"," ",CELL("contents",'C10 Entry Sheet'!$A887))</f>
        <v xml:space="preserve"> </v>
      </c>
      <c r="K872" s="158" t="str">
        <f ca="1">IF(($G872=" ")," ",VLOOKUP($G872,'C10 Entry Sheet'!$A$16:$K$1015,8,FALSE))</f>
        <v xml:space="preserve"> </v>
      </c>
      <c r="L872" s="110" t="str">
        <f ca="1">IF(($G872=" ")," ",(VLOOKUP($G872,'C10 Entry Sheet'!$A$16:$K$1015,11,FALSE)*100))</f>
        <v xml:space="preserve"> </v>
      </c>
      <c r="M872" s="159" t="str">
        <f ca="1">IF(($G872=" ")," ",VLOOKUP($G872,'C10 Entry Sheet'!$A$16:$K$1015,6,FALSE))</f>
        <v xml:space="preserve"> </v>
      </c>
      <c r="N872" s="159" t="str">
        <f ca="1">IF(($G872=" ")," ",VLOOKUP($G872,'C10 Entry Sheet'!$A$16:$K$1015,5,FALSE))</f>
        <v xml:space="preserve"> </v>
      </c>
    </row>
    <row r="873" spans="1:14">
      <c r="A873" s="153" t="str">
        <f>IF('C10 Entry Sheet'!$BS888="N"," ","R")</f>
        <v xml:space="preserve"> </v>
      </c>
      <c r="B873" s="153" t="str">
        <f>IF('C10 Entry Sheet'!$BS888="N"," ","00000000")</f>
        <v xml:space="preserve"> </v>
      </c>
      <c r="C873" s="154" t="str">
        <f ca="1">IF('C10 Entry Sheet'!$BS888="N"," ",CELL("contents",'C10 Entry Sheet'!$AH$10))</f>
        <v xml:space="preserve"> </v>
      </c>
      <c r="D873" s="153" t="str">
        <f ca="1">IF('C10 Entry Sheet'!$BS888="N"," ","000"&amp;IF(LEN('C10 Entry Sheet'!$C$5)&lt;=6,"000",REPT("0",3-(LEN('C10 Entry Sheet'!$C$5)-6))&amp;LEFT(CELL("contents",'C10 Entry Sheet'!$C$5),LEN('C10 Entry Sheet'!$C$5)-6)))</f>
        <v xml:space="preserve"> </v>
      </c>
      <c r="E873" s="155" t="str">
        <f ca="1">IF('C10 Entry Sheet'!$BS888="N"," ",IF(LEN('C10 Entry Sheet'!$C$5)&lt;=6,CELL("contents",'C10 Entry Sheet'!$C$5),RIGHT(CELL("contents",'C10 Entry Sheet'!$C$5),6)))</f>
        <v xml:space="preserve"> </v>
      </c>
      <c r="F873" s="153" t="str">
        <f>IF('C10 Entry Sheet'!$BS888="N"," ","0")</f>
        <v xml:space="preserve"> </v>
      </c>
      <c r="G873" s="156" t="str">
        <f ca="1">IF('C10 Entry Sheet'!$BS888="N"," ",CELL("contents",'C10 Entry Sheet'!$A888))</f>
        <v xml:space="preserve"> </v>
      </c>
      <c r="H873" s="157" t="str">
        <f ca="1">IF(($G873=" ")," ",VLOOKUP($G873,'C10 Entry Sheet'!$A$16:$K$1015,2,FALSE))</f>
        <v xml:space="preserve"> </v>
      </c>
      <c r="I873" s="157" t="str">
        <f ca="1">IF(($G873=" ")," ",VLOOKUP($G873,'C10 Entry Sheet'!$A$16:$K$1015,3,FALSE))</f>
        <v xml:space="preserve"> </v>
      </c>
      <c r="J873" s="153" t="str">
        <f ca="1">IF('C10 Entry Sheet'!$BS888="N"," ",CELL("contents",'C10 Entry Sheet'!$A888))</f>
        <v xml:space="preserve"> </v>
      </c>
      <c r="K873" s="158" t="str">
        <f ca="1">IF(($G873=" ")," ",VLOOKUP($G873,'C10 Entry Sheet'!$A$16:$K$1015,8,FALSE))</f>
        <v xml:space="preserve"> </v>
      </c>
      <c r="L873" s="110" t="str">
        <f ca="1">IF(($G873=" ")," ",(VLOOKUP($G873,'C10 Entry Sheet'!$A$16:$K$1015,11,FALSE)*100))</f>
        <v xml:space="preserve"> </v>
      </c>
      <c r="M873" s="159" t="str">
        <f ca="1">IF(($G873=" ")," ",VLOOKUP($G873,'C10 Entry Sheet'!$A$16:$K$1015,6,FALSE))</f>
        <v xml:space="preserve"> </v>
      </c>
      <c r="N873" s="159" t="str">
        <f ca="1">IF(($G873=" ")," ",VLOOKUP($G873,'C10 Entry Sheet'!$A$16:$K$1015,5,FALSE))</f>
        <v xml:space="preserve"> </v>
      </c>
    </row>
    <row r="874" spans="1:14">
      <c r="A874" s="153" t="str">
        <f>IF('C10 Entry Sheet'!$BS889="N"," ","R")</f>
        <v xml:space="preserve"> </v>
      </c>
      <c r="B874" s="153" t="str">
        <f>IF('C10 Entry Sheet'!$BS889="N"," ","00000000")</f>
        <v xml:space="preserve"> </v>
      </c>
      <c r="C874" s="154" t="str">
        <f ca="1">IF('C10 Entry Sheet'!$BS889="N"," ",CELL("contents",'C10 Entry Sheet'!$AH$10))</f>
        <v xml:space="preserve"> </v>
      </c>
      <c r="D874" s="153" t="str">
        <f ca="1">IF('C10 Entry Sheet'!$BS889="N"," ","000"&amp;IF(LEN('C10 Entry Sheet'!$C$5)&lt;=6,"000",REPT("0",3-(LEN('C10 Entry Sheet'!$C$5)-6))&amp;LEFT(CELL("contents",'C10 Entry Sheet'!$C$5),LEN('C10 Entry Sheet'!$C$5)-6)))</f>
        <v xml:space="preserve"> </v>
      </c>
      <c r="E874" s="155" t="str">
        <f ca="1">IF('C10 Entry Sheet'!$BS889="N"," ",IF(LEN('C10 Entry Sheet'!$C$5)&lt;=6,CELL("contents",'C10 Entry Sheet'!$C$5),RIGHT(CELL("contents",'C10 Entry Sheet'!$C$5),6)))</f>
        <v xml:space="preserve"> </v>
      </c>
      <c r="F874" s="153" t="str">
        <f>IF('C10 Entry Sheet'!$BS889="N"," ","0")</f>
        <v xml:space="preserve"> </v>
      </c>
      <c r="G874" s="156" t="str">
        <f ca="1">IF('C10 Entry Sheet'!$BS889="N"," ",CELL("contents",'C10 Entry Sheet'!$A889))</f>
        <v xml:space="preserve"> </v>
      </c>
      <c r="H874" s="157" t="str">
        <f ca="1">IF(($G874=" ")," ",VLOOKUP($G874,'C10 Entry Sheet'!$A$16:$K$1015,2,FALSE))</f>
        <v xml:space="preserve"> </v>
      </c>
      <c r="I874" s="157" t="str">
        <f ca="1">IF(($G874=" ")," ",VLOOKUP($G874,'C10 Entry Sheet'!$A$16:$K$1015,3,FALSE))</f>
        <v xml:space="preserve"> </v>
      </c>
      <c r="J874" s="153" t="str">
        <f ca="1">IF('C10 Entry Sheet'!$BS889="N"," ",CELL("contents",'C10 Entry Sheet'!$A889))</f>
        <v xml:space="preserve"> </v>
      </c>
      <c r="K874" s="158" t="str">
        <f ca="1">IF(($G874=" ")," ",VLOOKUP($G874,'C10 Entry Sheet'!$A$16:$K$1015,8,FALSE))</f>
        <v xml:space="preserve"> </v>
      </c>
      <c r="L874" s="110" t="str">
        <f ca="1">IF(($G874=" ")," ",(VLOOKUP($G874,'C10 Entry Sheet'!$A$16:$K$1015,11,FALSE)*100))</f>
        <v xml:space="preserve"> </v>
      </c>
      <c r="M874" s="159" t="str">
        <f ca="1">IF(($G874=" ")," ",VLOOKUP($G874,'C10 Entry Sheet'!$A$16:$K$1015,6,FALSE))</f>
        <v xml:space="preserve"> </v>
      </c>
      <c r="N874" s="159" t="str">
        <f ca="1">IF(($G874=" ")," ",VLOOKUP($G874,'C10 Entry Sheet'!$A$16:$K$1015,5,FALSE))</f>
        <v xml:space="preserve"> </v>
      </c>
    </row>
    <row r="875" spans="1:14">
      <c r="A875" s="153" t="str">
        <f>IF('C10 Entry Sheet'!$BS890="N"," ","R")</f>
        <v xml:space="preserve"> </v>
      </c>
      <c r="B875" s="153" t="str">
        <f>IF('C10 Entry Sheet'!$BS890="N"," ","00000000")</f>
        <v xml:space="preserve"> </v>
      </c>
      <c r="C875" s="154" t="str">
        <f ca="1">IF('C10 Entry Sheet'!$BS890="N"," ",CELL("contents",'C10 Entry Sheet'!$AH$10))</f>
        <v xml:space="preserve"> </v>
      </c>
      <c r="D875" s="153" t="str">
        <f ca="1">IF('C10 Entry Sheet'!$BS890="N"," ","000"&amp;IF(LEN('C10 Entry Sheet'!$C$5)&lt;=6,"000",REPT("0",3-(LEN('C10 Entry Sheet'!$C$5)-6))&amp;LEFT(CELL("contents",'C10 Entry Sheet'!$C$5),LEN('C10 Entry Sheet'!$C$5)-6)))</f>
        <v xml:space="preserve"> </v>
      </c>
      <c r="E875" s="155" t="str">
        <f ca="1">IF('C10 Entry Sheet'!$BS890="N"," ",IF(LEN('C10 Entry Sheet'!$C$5)&lt;=6,CELL("contents",'C10 Entry Sheet'!$C$5),RIGHT(CELL("contents",'C10 Entry Sheet'!$C$5),6)))</f>
        <v xml:space="preserve"> </v>
      </c>
      <c r="F875" s="153" t="str">
        <f>IF('C10 Entry Sheet'!$BS890="N"," ","0")</f>
        <v xml:space="preserve"> </v>
      </c>
      <c r="G875" s="156" t="str">
        <f ca="1">IF('C10 Entry Sheet'!$BS890="N"," ",CELL("contents",'C10 Entry Sheet'!$A890))</f>
        <v xml:space="preserve"> </v>
      </c>
      <c r="H875" s="157" t="str">
        <f ca="1">IF(($G875=" ")," ",VLOOKUP($G875,'C10 Entry Sheet'!$A$16:$K$1015,2,FALSE))</f>
        <v xml:space="preserve"> </v>
      </c>
      <c r="I875" s="157" t="str">
        <f ca="1">IF(($G875=" ")," ",VLOOKUP($G875,'C10 Entry Sheet'!$A$16:$K$1015,3,FALSE))</f>
        <v xml:space="preserve"> </v>
      </c>
      <c r="J875" s="153" t="str">
        <f ca="1">IF('C10 Entry Sheet'!$BS890="N"," ",CELL("contents",'C10 Entry Sheet'!$A890))</f>
        <v xml:space="preserve"> </v>
      </c>
      <c r="K875" s="158" t="str">
        <f ca="1">IF(($G875=" ")," ",VLOOKUP($G875,'C10 Entry Sheet'!$A$16:$K$1015,8,FALSE))</f>
        <v xml:space="preserve"> </v>
      </c>
      <c r="L875" s="110" t="str">
        <f ca="1">IF(($G875=" ")," ",(VLOOKUP($G875,'C10 Entry Sheet'!$A$16:$K$1015,11,FALSE)*100))</f>
        <v xml:space="preserve"> </v>
      </c>
      <c r="M875" s="159" t="str">
        <f ca="1">IF(($G875=" ")," ",VLOOKUP($G875,'C10 Entry Sheet'!$A$16:$K$1015,6,FALSE))</f>
        <v xml:space="preserve"> </v>
      </c>
      <c r="N875" s="159" t="str">
        <f ca="1">IF(($G875=" ")," ",VLOOKUP($G875,'C10 Entry Sheet'!$A$16:$K$1015,5,FALSE))</f>
        <v xml:space="preserve"> </v>
      </c>
    </row>
    <row r="876" spans="1:14">
      <c r="A876" s="153" t="str">
        <f>IF('C10 Entry Sheet'!$BS891="N"," ","R")</f>
        <v xml:space="preserve"> </v>
      </c>
      <c r="B876" s="153" t="str">
        <f>IF('C10 Entry Sheet'!$BS891="N"," ","00000000")</f>
        <v xml:space="preserve"> </v>
      </c>
      <c r="C876" s="154" t="str">
        <f ca="1">IF('C10 Entry Sheet'!$BS891="N"," ",CELL("contents",'C10 Entry Sheet'!$AH$10))</f>
        <v xml:space="preserve"> </v>
      </c>
      <c r="D876" s="153" t="str">
        <f ca="1">IF('C10 Entry Sheet'!$BS891="N"," ","000"&amp;IF(LEN('C10 Entry Sheet'!$C$5)&lt;=6,"000",REPT("0",3-(LEN('C10 Entry Sheet'!$C$5)-6))&amp;LEFT(CELL("contents",'C10 Entry Sheet'!$C$5),LEN('C10 Entry Sheet'!$C$5)-6)))</f>
        <v xml:space="preserve"> </v>
      </c>
      <c r="E876" s="155" t="str">
        <f ca="1">IF('C10 Entry Sheet'!$BS891="N"," ",IF(LEN('C10 Entry Sheet'!$C$5)&lt;=6,CELL("contents",'C10 Entry Sheet'!$C$5),RIGHT(CELL("contents",'C10 Entry Sheet'!$C$5),6)))</f>
        <v xml:space="preserve"> </v>
      </c>
      <c r="F876" s="153" t="str">
        <f>IF('C10 Entry Sheet'!$BS891="N"," ","0")</f>
        <v xml:space="preserve"> </v>
      </c>
      <c r="G876" s="156" t="str">
        <f ca="1">IF('C10 Entry Sheet'!$BS891="N"," ",CELL("contents",'C10 Entry Sheet'!$A891))</f>
        <v xml:space="preserve"> </v>
      </c>
      <c r="H876" s="157" t="str">
        <f ca="1">IF(($G876=" ")," ",VLOOKUP($G876,'C10 Entry Sheet'!$A$16:$K$1015,2,FALSE))</f>
        <v xml:space="preserve"> </v>
      </c>
      <c r="I876" s="157" t="str">
        <f ca="1">IF(($G876=" ")," ",VLOOKUP($G876,'C10 Entry Sheet'!$A$16:$K$1015,3,FALSE))</f>
        <v xml:space="preserve"> </v>
      </c>
      <c r="J876" s="153" t="str">
        <f ca="1">IF('C10 Entry Sheet'!$BS891="N"," ",CELL("contents",'C10 Entry Sheet'!$A891))</f>
        <v xml:space="preserve"> </v>
      </c>
      <c r="K876" s="158" t="str">
        <f ca="1">IF(($G876=" ")," ",VLOOKUP($G876,'C10 Entry Sheet'!$A$16:$K$1015,8,FALSE))</f>
        <v xml:space="preserve"> </v>
      </c>
      <c r="L876" s="110" t="str">
        <f ca="1">IF(($G876=" ")," ",(VLOOKUP($G876,'C10 Entry Sheet'!$A$16:$K$1015,11,FALSE)*100))</f>
        <v xml:space="preserve"> </v>
      </c>
      <c r="M876" s="159" t="str">
        <f ca="1">IF(($G876=" ")," ",VLOOKUP($G876,'C10 Entry Sheet'!$A$16:$K$1015,6,FALSE))</f>
        <v xml:space="preserve"> </v>
      </c>
      <c r="N876" s="159" t="str">
        <f ca="1">IF(($G876=" ")," ",VLOOKUP($G876,'C10 Entry Sheet'!$A$16:$K$1015,5,FALSE))</f>
        <v xml:space="preserve"> </v>
      </c>
    </row>
    <row r="877" spans="1:14">
      <c r="A877" s="153" t="str">
        <f>IF('C10 Entry Sheet'!$BS892="N"," ","R")</f>
        <v xml:space="preserve"> </v>
      </c>
      <c r="B877" s="153" t="str">
        <f>IF('C10 Entry Sheet'!$BS892="N"," ","00000000")</f>
        <v xml:space="preserve"> </v>
      </c>
      <c r="C877" s="154" t="str">
        <f ca="1">IF('C10 Entry Sheet'!$BS892="N"," ",CELL("contents",'C10 Entry Sheet'!$AH$10))</f>
        <v xml:space="preserve"> </v>
      </c>
      <c r="D877" s="153" t="str">
        <f ca="1">IF('C10 Entry Sheet'!$BS892="N"," ","000"&amp;IF(LEN('C10 Entry Sheet'!$C$5)&lt;=6,"000",REPT("0",3-(LEN('C10 Entry Sheet'!$C$5)-6))&amp;LEFT(CELL("contents",'C10 Entry Sheet'!$C$5),LEN('C10 Entry Sheet'!$C$5)-6)))</f>
        <v xml:space="preserve"> </v>
      </c>
      <c r="E877" s="155" t="str">
        <f ca="1">IF('C10 Entry Sheet'!$BS892="N"," ",IF(LEN('C10 Entry Sheet'!$C$5)&lt;=6,CELL("contents",'C10 Entry Sheet'!$C$5),RIGHT(CELL("contents",'C10 Entry Sheet'!$C$5),6)))</f>
        <v xml:space="preserve"> </v>
      </c>
      <c r="F877" s="153" t="str">
        <f>IF('C10 Entry Sheet'!$BS892="N"," ","0")</f>
        <v xml:space="preserve"> </v>
      </c>
      <c r="G877" s="156" t="str">
        <f ca="1">IF('C10 Entry Sheet'!$BS892="N"," ",CELL("contents",'C10 Entry Sheet'!$A892))</f>
        <v xml:space="preserve"> </v>
      </c>
      <c r="H877" s="157" t="str">
        <f ca="1">IF(($G877=" ")," ",VLOOKUP($G877,'C10 Entry Sheet'!$A$16:$K$1015,2,FALSE))</f>
        <v xml:space="preserve"> </v>
      </c>
      <c r="I877" s="157" t="str">
        <f ca="1">IF(($G877=" ")," ",VLOOKUP($G877,'C10 Entry Sheet'!$A$16:$K$1015,3,FALSE))</f>
        <v xml:space="preserve"> </v>
      </c>
      <c r="J877" s="153" t="str">
        <f ca="1">IF('C10 Entry Sheet'!$BS892="N"," ",CELL("contents",'C10 Entry Sheet'!$A892))</f>
        <v xml:space="preserve"> </v>
      </c>
      <c r="K877" s="158" t="str">
        <f ca="1">IF(($G877=" ")," ",VLOOKUP($G877,'C10 Entry Sheet'!$A$16:$K$1015,8,FALSE))</f>
        <v xml:space="preserve"> </v>
      </c>
      <c r="L877" s="110" t="str">
        <f ca="1">IF(($G877=" ")," ",(VLOOKUP($G877,'C10 Entry Sheet'!$A$16:$K$1015,11,FALSE)*100))</f>
        <v xml:space="preserve"> </v>
      </c>
      <c r="M877" s="159" t="str">
        <f ca="1">IF(($G877=" ")," ",VLOOKUP($G877,'C10 Entry Sheet'!$A$16:$K$1015,6,FALSE))</f>
        <v xml:space="preserve"> </v>
      </c>
      <c r="N877" s="159" t="str">
        <f ca="1">IF(($G877=" ")," ",VLOOKUP($G877,'C10 Entry Sheet'!$A$16:$K$1015,5,FALSE))</f>
        <v xml:space="preserve"> </v>
      </c>
    </row>
    <row r="878" spans="1:14">
      <c r="A878" s="153" t="str">
        <f>IF('C10 Entry Sheet'!$BS893="N"," ","R")</f>
        <v xml:space="preserve"> </v>
      </c>
      <c r="B878" s="153" t="str">
        <f>IF('C10 Entry Sheet'!$BS893="N"," ","00000000")</f>
        <v xml:space="preserve"> </v>
      </c>
      <c r="C878" s="154" t="str">
        <f ca="1">IF('C10 Entry Sheet'!$BS893="N"," ",CELL("contents",'C10 Entry Sheet'!$AH$10))</f>
        <v xml:space="preserve"> </v>
      </c>
      <c r="D878" s="153" t="str">
        <f ca="1">IF('C10 Entry Sheet'!$BS893="N"," ","000"&amp;IF(LEN('C10 Entry Sheet'!$C$5)&lt;=6,"000",REPT("0",3-(LEN('C10 Entry Sheet'!$C$5)-6))&amp;LEFT(CELL("contents",'C10 Entry Sheet'!$C$5),LEN('C10 Entry Sheet'!$C$5)-6)))</f>
        <v xml:space="preserve"> </v>
      </c>
      <c r="E878" s="155" t="str">
        <f ca="1">IF('C10 Entry Sheet'!$BS893="N"," ",IF(LEN('C10 Entry Sheet'!$C$5)&lt;=6,CELL("contents",'C10 Entry Sheet'!$C$5),RIGHT(CELL("contents",'C10 Entry Sheet'!$C$5),6)))</f>
        <v xml:space="preserve"> </v>
      </c>
      <c r="F878" s="153" t="str">
        <f>IF('C10 Entry Sheet'!$BS893="N"," ","0")</f>
        <v xml:space="preserve"> </v>
      </c>
      <c r="G878" s="156" t="str">
        <f ca="1">IF('C10 Entry Sheet'!$BS893="N"," ",CELL("contents",'C10 Entry Sheet'!$A893))</f>
        <v xml:space="preserve"> </v>
      </c>
      <c r="H878" s="157" t="str">
        <f ca="1">IF(($G878=" ")," ",VLOOKUP($G878,'C10 Entry Sheet'!$A$16:$K$1015,2,FALSE))</f>
        <v xml:space="preserve"> </v>
      </c>
      <c r="I878" s="157" t="str">
        <f ca="1">IF(($G878=" ")," ",VLOOKUP($G878,'C10 Entry Sheet'!$A$16:$K$1015,3,FALSE))</f>
        <v xml:space="preserve"> </v>
      </c>
      <c r="J878" s="153" t="str">
        <f ca="1">IF('C10 Entry Sheet'!$BS893="N"," ",CELL("contents",'C10 Entry Sheet'!$A893))</f>
        <v xml:space="preserve"> </v>
      </c>
      <c r="K878" s="158" t="str">
        <f ca="1">IF(($G878=" ")," ",VLOOKUP($G878,'C10 Entry Sheet'!$A$16:$K$1015,8,FALSE))</f>
        <v xml:space="preserve"> </v>
      </c>
      <c r="L878" s="110" t="str">
        <f ca="1">IF(($G878=" ")," ",(VLOOKUP($G878,'C10 Entry Sheet'!$A$16:$K$1015,11,FALSE)*100))</f>
        <v xml:space="preserve"> </v>
      </c>
      <c r="M878" s="159" t="str">
        <f ca="1">IF(($G878=" ")," ",VLOOKUP($G878,'C10 Entry Sheet'!$A$16:$K$1015,6,FALSE))</f>
        <v xml:space="preserve"> </v>
      </c>
      <c r="N878" s="159" t="str">
        <f ca="1">IF(($G878=" ")," ",VLOOKUP($G878,'C10 Entry Sheet'!$A$16:$K$1015,5,FALSE))</f>
        <v xml:space="preserve"> </v>
      </c>
    </row>
    <row r="879" spans="1:14">
      <c r="A879" s="153" t="str">
        <f>IF('C10 Entry Sheet'!$BS894="N"," ","R")</f>
        <v xml:space="preserve"> </v>
      </c>
      <c r="B879" s="153" t="str">
        <f>IF('C10 Entry Sheet'!$BS894="N"," ","00000000")</f>
        <v xml:space="preserve"> </v>
      </c>
      <c r="C879" s="154" t="str">
        <f ca="1">IF('C10 Entry Sheet'!$BS894="N"," ",CELL("contents",'C10 Entry Sheet'!$AH$10))</f>
        <v xml:space="preserve"> </v>
      </c>
      <c r="D879" s="153" t="str">
        <f ca="1">IF('C10 Entry Sheet'!$BS894="N"," ","000"&amp;IF(LEN('C10 Entry Sheet'!$C$5)&lt;=6,"000",REPT("0",3-(LEN('C10 Entry Sheet'!$C$5)-6))&amp;LEFT(CELL("contents",'C10 Entry Sheet'!$C$5),LEN('C10 Entry Sheet'!$C$5)-6)))</f>
        <v xml:space="preserve"> </v>
      </c>
      <c r="E879" s="155" t="str">
        <f ca="1">IF('C10 Entry Sheet'!$BS894="N"," ",IF(LEN('C10 Entry Sheet'!$C$5)&lt;=6,CELL("contents",'C10 Entry Sheet'!$C$5),RIGHT(CELL("contents",'C10 Entry Sheet'!$C$5),6)))</f>
        <v xml:space="preserve"> </v>
      </c>
      <c r="F879" s="153" t="str">
        <f>IF('C10 Entry Sheet'!$BS894="N"," ","0")</f>
        <v xml:space="preserve"> </v>
      </c>
      <c r="G879" s="156" t="str">
        <f ca="1">IF('C10 Entry Sheet'!$BS894="N"," ",CELL("contents",'C10 Entry Sheet'!$A894))</f>
        <v xml:space="preserve"> </v>
      </c>
      <c r="H879" s="157" t="str">
        <f ca="1">IF(($G879=" ")," ",VLOOKUP($G879,'C10 Entry Sheet'!$A$16:$K$1015,2,FALSE))</f>
        <v xml:space="preserve"> </v>
      </c>
      <c r="I879" s="157" t="str">
        <f ca="1">IF(($G879=" ")," ",VLOOKUP($G879,'C10 Entry Sheet'!$A$16:$K$1015,3,FALSE))</f>
        <v xml:space="preserve"> </v>
      </c>
      <c r="J879" s="153" t="str">
        <f ca="1">IF('C10 Entry Sheet'!$BS894="N"," ",CELL("contents",'C10 Entry Sheet'!$A894))</f>
        <v xml:space="preserve"> </v>
      </c>
      <c r="K879" s="158" t="str">
        <f ca="1">IF(($G879=" ")," ",VLOOKUP($G879,'C10 Entry Sheet'!$A$16:$K$1015,8,FALSE))</f>
        <v xml:space="preserve"> </v>
      </c>
      <c r="L879" s="110" t="str">
        <f ca="1">IF(($G879=" ")," ",(VLOOKUP($G879,'C10 Entry Sheet'!$A$16:$K$1015,11,FALSE)*100))</f>
        <v xml:space="preserve"> </v>
      </c>
      <c r="M879" s="159" t="str">
        <f ca="1">IF(($G879=" ")," ",VLOOKUP($G879,'C10 Entry Sheet'!$A$16:$K$1015,6,FALSE))</f>
        <v xml:space="preserve"> </v>
      </c>
      <c r="N879" s="159" t="str">
        <f ca="1">IF(($G879=" ")," ",VLOOKUP($G879,'C10 Entry Sheet'!$A$16:$K$1015,5,FALSE))</f>
        <v xml:space="preserve"> </v>
      </c>
    </row>
    <row r="880" spans="1:14">
      <c r="A880" s="153" t="str">
        <f>IF('C10 Entry Sheet'!$BS895="N"," ","R")</f>
        <v xml:space="preserve"> </v>
      </c>
      <c r="B880" s="153" t="str">
        <f>IF('C10 Entry Sheet'!$BS895="N"," ","00000000")</f>
        <v xml:space="preserve"> </v>
      </c>
      <c r="C880" s="154" t="str">
        <f ca="1">IF('C10 Entry Sheet'!$BS895="N"," ",CELL("contents",'C10 Entry Sheet'!$AH$10))</f>
        <v xml:space="preserve"> </v>
      </c>
      <c r="D880" s="153" t="str">
        <f ca="1">IF('C10 Entry Sheet'!$BS895="N"," ","000"&amp;IF(LEN('C10 Entry Sheet'!$C$5)&lt;=6,"000",REPT("0",3-(LEN('C10 Entry Sheet'!$C$5)-6))&amp;LEFT(CELL("contents",'C10 Entry Sheet'!$C$5),LEN('C10 Entry Sheet'!$C$5)-6)))</f>
        <v xml:space="preserve"> </v>
      </c>
      <c r="E880" s="155" t="str">
        <f ca="1">IF('C10 Entry Sheet'!$BS895="N"," ",IF(LEN('C10 Entry Sheet'!$C$5)&lt;=6,CELL("contents",'C10 Entry Sheet'!$C$5),RIGHT(CELL("contents",'C10 Entry Sheet'!$C$5),6)))</f>
        <v xml:space="preserve"> </v>
      </c>
      <c r="F880" s="153" t="str">
        <f>IF('C10 Entry Sheet'!$BS895="N"," ","0")</f>
        <v xml:space="preserve"> </v>
      </c>
      <c r="G880" s="156" t="str">
        <f ca="1">IF('C10 Entry Sheet'!$BS895="N"," ",CELL("contents",'C10 Entry Sheet'!$A895))</f>
        <v xml:space="preserve"> </v>
      </c>
      <c r="H880" s="157" t="str">
        <f ca="1">IF(($G880=" ")," ",VLOOKUP($G880,'C10 Entry Sheet'!$A$16:$K$1015,2,FALSE))</f>
        <v xml:space="preserve"> </v>
      </c>
      <c r="I880" s="157" t="str">
        <f ca="1">IF(($G880=" ")," ",VLOOKUP($G880,'C10 Entry Sheet'!$A$16:$K$1015,3,FALSE))</f>
        <v xml:space="preserve"> </v>
      </c>
      <c r="J880" s="153" t="str">
        <f ca="1">IF('C10 Entry Sheet'!$BS895="N"," ",CELL("contents",'C10 Entry Sheet'!$A895))</f>
        <v xml:space="preserve"> </v>
      </c>
      <c r="K880" s="158" t="str">
        <f ca="1">IF(($G880=" ")," ",VLOOKUP($G880,'C10 Entry Sheet'!$A$16:$K$1015,8,FALSE))</f>
        <v xml:space="preserve"> </v>
      </c>
      <c r="L880" s="110" t="str">
        <f ca="1">IF(($G880=" ")," ",(VLOOKUP($G880,'C10 Entry Sheet'!$A$16:$K$1015,11,FALSE)*100))</f>
        <v xml:space="preserve"> </v>
      </c>
      <c r="M880" s="159" t="str">
        <f ca="1">IF(($G880=" ")," ",VLOOKUP($G880,'C10 Entry Sheet'!$A$16:$K$1015,6,FALSE))</f>
        <v xml:space="preserve"> </v>
      </c>
      <c r="N880" s="159" t="str">
        <f ca="1">IF(($G880=" ")," ",VLOOKUP($G880,'C10 Entry Sheet'!$A$16:$K$1015,5,FALSE))</f>
        <v xml:space="preserve"> </v>
      </c>
    </row>
    <row r="881" spans="1:14">
      <c r="A881" s="153" t="str">
        <f>IF('C10 Entry Sheet'!$BS896="N"," ","R")</f>
        <v xml:space="preserve"> </v>
      </c>
      <c r="B881" s="153" t="str">
        <f>IF('C10 Entry Sheet'!$BS896="N"," ","00000000")</f>
        <v xml:space="preserve"> </v>
      </c>
      <c r="C881" s="154" t="str">
        <f ca="1">IF('C10 Entry Sheet'!$BS896="N"," ",CELL("contents",'C10 Entry Sheet'!$AH$10))</f>
        <v xml:space="preserve"> </v>
      </c>
      <c r="D881" s="153" t="str">
        <f ca="1">IF('C10 Entry Sheet'!$BS896="N"," ","000"&amp;IF(LEN('C10 Entry Sheet'!$C$5)&lt;=6,"000",REPT("0",3-(LEN('C10 Entry Sheet'!$C$5)-6))&amp;LEFT(CELL("contents",'C10 Entry Sheet'!$C$5),LEN('C10 Entry Sheet'!$C$5)-6)))</f>
        <v xml:space="preserve"> </v>
      </c>
      <c r="E881" s="155" t="str">
        <f ca="1">IF('C10 Entry Sheet'!$BS896="N"," ",IF(LEN('C10 Entry Sheet'!$C$5)&lt;=6,CELL("contents",'C10 Entry Sheet'!$C$5),RIGHT(CELL("contents",'C10 Entry Sheet'!$C$5),6)))</f>
        <v xml:space="preserve"> </v>
      </c>
      <c r="F881" s="153" t="str">
        <f>IF('C10 Entry Sheet'!$BS896="N"," ","0")</f>
        <v xml:space="preserve"> </v>
      </c>
      <c r="G881" s="156" t="str">
        <f ca="1">IF('C10 Entry Sheet'!$BS896="N"," ",CELL("contents",'C10 Entry Sheet'!$A896))</f>
        <v xml:space="preserve"> </v>
      </c>
      <c r="H881" s="157" t="str">
        <f ca="1">IF(($G881=" ")," ",VLOOKUP($G881,'C10 Entry Sheet'!$A$16:$K$1015,2,FALSE))</f>
        <v xml:space="preserve"> </v>
      </c>
      <c r="I881" s="157" t="str">
        <f ca="1">IF(($G881=" ")," ",VLOOKUP($G881,'C10 Entry Sheet'!$A$16:$K$1015,3,FALSE))</f>
        <v xml:space="preserve"> </v>
      </c>
      <c r="J881" s="153" t="str">
        <f ca="1">IF('C10 Entry Sheet'!$BS896="N"," ",CELL("contents",'C10 Entry Sheet'!$A896))</f>
        <v xml:space="preserve"> </v>
      </c>
      <c r="K881" s="158" t="str">
        <f ca="1">IF(($G881=" ")," ",VLOOKUP($G881,'C10 Entry Sheet'!$A$16:$K$1015,8,FALSE))</f>
        <v xml:space="preserve"> </v>
      </c>
      <c r="L881" s="110" t="str">
        <f ca="1">IF(($G881=" ")," ",(VLOOKUP($G881,'C10 Entry Sheet'!$A$16:$K$1015,11,FALSE)*100))</f>
        <v xml:space="preserve"> </v>
      </c>
      <c r="M881" s="159" t="str">
        <f ca="1">IF(($G881=" ")," ",VLOOKUP($G881,'C10 Entry Sheet'!$A$16:$K$1015,6,FALSE))</f>
        <v xml:space="preserve"> </v>
      </c>
      <c r="N881" s="159" t="str">
        <f ca="1">IF(($G881=" ")," ",VLOOKUP($G881,'C10 Entry Sheet'!$A$16:$K$1015,5,FALSE))</f>
        <v xml:space="preserve"> </v>
      </c>
    </row>
    <row r="882" spans="1:14">
      <c r="A882" s="153" t="str">
        <f>IF('C10 Entry Sheet'!$BS897="N"," ","R")</f>
        <v xml:space="preserve"> </v>
      </c>
      <c r="B882" s="153" t="str">
        <f>IF('C10 Entry Sheet'!$BS897="N"," ","00000000")</f>
        <v xml:space="preserve"> </v>
      </c>
      <c r="C882" s="154" t="str">
        <f ca="1">IF('C10 Entry Sheet'!$BS897="N"," ",CELL("contents",'C10 Entry Sheet'!$AH$10))</f>
        <v xml:space="preserve"> </v>
      </c>
      <c r="D882" s="153" t="str">
        <f ca="1">IF('C10 Entry Sheet'!$BS897="N"," ","000"&amp;IF(LEN('C10 Entry Sheet'!$C$5)&lt;=6,"000",REPT("0",3-(LEN('C10 Entry Sheet'!$C$5)-6))&amp;LEFT(CELL("contents",'C10 Entry Sheet'!$C$5),LEN('C10 Entry Sheet'!$C$5)-6)))</f>
        <v xml:space="preserve"> </v>
      </c>
      <c r="E882" s="155" t="str">
        <f ca="1">IF('C10 Entry Sheet'!$BS897="N"," ",IF(LEN('C10 Entry Sheet'!$C$5)&lt;=6,CELL("contents",'C10 Entry Sheet'!$C$5),RIGHT(CELL("contents",'C10 Entry Sheet'!$C$5),6)))</f>
        <v xml:space="preserve"> </v>
      </c>
      <c r="F882" s="153" t="str">
        <f>IF('C10 Entry Sheet'!$BS897="N"," ","0")</f>
        <v xml:space="preserve"> </v>
      </c>
      <c r="G882" s="156" t="str">
        <f ca="1">IF('C10 Entry Sheet'!$BS897="N"," ",CELL("contents",'C10 Entry Sheet'!$A897))</f>
        <v xml:space="preserve"> </v>
      </c>
      <c r="H882" s="157" t="str">
        <f ca="1">IF(($G882=" ")," ",VLOOKUP($G882,'C10 Entry Sheet'!$A$16:$K$1015,2,FALSE))</f>
        <v xml:space="preserve"> </v>
      </c>
      <c r="I882" s="157" t="str">
        <f ca="1">IF(($G882=" ")," ",VLOOKUP($G882,'C10 Entry Sheet'!$A$16:$K$1015,3,FALSE))</f>
        <v xml:space="preserve"> </v>
      </c>
      <c r="J882" s="153" t="str">
        <f ca="1">IF('C10 Entry Sheet'!$BS897="N"," ",CELL("contents",'C10 Entry Sheet'!$A897))</f>
        <v xml:space="preserve"> </v>
      </c>
      <c r="K882" s="158" t="str">
        <f ca="1">IF(($G882=" ")," ",VLOOKUP($G882,'C10 Entry Sheet'!$A$16:$K$1015,8,FALSE))</f>
        <v xml:space="preserve"> </v>
      </c>
      <c r="L882" s="110" t="str">
        <f ca="1">IF(($G882=" ")," ",(VLOOKUP($G882,'C10 Entry Sheet'!$A$16:$K$1015,11,FALSE)*100))</f>
        <v xml:space="preserve"> </v>
      </c>
      <c r="M882" s="159" t="str">
        <f ca="1">IF(($G882=" ")," ",VLOOKUP($G882,'C10 Entry Sheet'!$A$16:$K$1015,6,FALSE))</f>
        <v xml:space="preserve"> </v>
      </c>
      <c r="N882" s="159" t="str">
        <f ca="1">IF(($G882=" ")," ",VLOOKUP($G882,'C10 Entry Sheet'!$A$16:$K$1015,5,FALSE))</f>
        <v xml:space="preserve"> </v>
      </c>
    </row>
    <row r="883" spans="1:14">
      <c r="A883" s="153" t="str">
        <f>IF('C10 Entry Sheet'!$BS898="N"," ","R")</f>
        <v xml:space="preserve"> </v>
      </c>
      <c r="B883" s="153" t="str">
        <f>IF('C10 Entry Sheet'!$BS898="N"," ","00000000")</f>
        <v xml:space="preserve"> </v>
      </c>
      <c r="C883" s="154" t="str">
        <f ca="1">IF('C10 Entry Sheet'!$BS898="N"," ",CELL("contents",'C10 Entry Sheet'!$AH$10))</f>
        <v xml:space="preserve"> </v>
      </c>
      <c r="D883" s="153" t="str">
        <f ca="1">IF('C10 Entry Sheet'!$BS898="N"," ","000"&amp;IF(LEN('C10 Entry Sheet'!$C$5)&lt;=6,"000",REPT("0",3-(LEN('C10 Entry Sheet'!$C$5)-6))&amp;LEFT(CELL("contents",'C10 Entry Sheet'!$C$5),LEN('C10 Entry Sheet'!$C$5)-6)))</f>
        <v xml:space="preserve"> </v>
      </c>
      <c r="E883" s="155" t="str">
        <f ca="1">IF('C10 Entry Sheet'!$BS898="N"," ",IF(LEN('C10 Entry Sheet'!$C$5)&lt;=6,CELL("contents",'C10 Entry Sheet'!$C$5),RIGHT(CELL("contents",'C10 Entry Sheet'!$C$5),6)))</f>
        <v xml:space="preserve"> </v>
      </c>
      <c r="F883" s="153" t="str">
        <f>IF('C10 Entry Sheet'!$BS898="N"," ","0")</f>
        <v xml:space="preserve"> </v>
      </c>
      <c r="G883" s="156" t="str">
        <f ca="1">IF('C10 Entry Sheet'!$BS898="N"," ",CELL("contents",'C10 Entry Sheet'!$A898))</f>
        <v xml:space="preserve"> </v>
      </c>
      <c r="H883" s="157" t="str">
        <f ca="1">IF(($G883=" ")," ",VLOOKUP($G883,'C10 Entry Sheet'!$A$16:$K$1015,2,FALSE))</f>
        <v xml:space="preserve"> </v>
      </c>
      <c r="I883" s="157" t="str">
        <f ca="1">IF(($G883=" ")," ",VLOOKUP($G883,'C10 Entry Sheet'!$A$16:$K$1015,3,FALSE))</f>
        <v xml:space="preserve"> </v>
      </c>
      <c r="J883" s="153" t="str">
        <f ca="1">IF('C10 Entry Sheet'!$BS898="N"," ",CELL("contents",'C10 Entry Sheet'!$A898))</f>
        <v xml:space="preserve"> </v>
      </c>
      <c r="K883" s="158" t="str">
        <f ca="1">IF(($G883=" ")," ",VLOOKUP($G883,'C10 Entry Sheet'!$A$16:$K$1015,8,FALSE))</f>
        <v xml:space="preserve"> </v>
      </c>
      <c r="L883" s="110" t="str">
        <f ca="1">IF(($G883=" ")," ",(VLOOKUP($G883,'C10 Entry Sheet'!$A$16:$K$1015,11,FALSE)*100))</f>
        <v xml:space="preserve"> </v>
      </c>
      <c r="M883" s="159" t="str">
        <f ca="1">IF(($G883=" ")," ",VLOOKUP($G883,'C10 Entry Sheet'!$A$16:$K$1015,6,FALSE))</f>
        <v xml:space="preserve"> </v>
      </c>
      <c r="N883" s="159" t="str">
        <f ca="1">IF(($G883=" ")," ",VLOOKUP($G883,'C10 Entry Sheet'!$A$16:$K$1015,5,FALSE))</f>
        <v xml:space="preserve"> </v>
      </c>
    </row>
    <row r="884" spans="1:14">
      <c r="A884" s="153" t="str">
        <f>IF('C10 Entry Sheet'!$BS899="N"," ","R")</f>
        <v xml:space="preserve"> </v>
      </c>
      <c r="B884" s="153" t="str">
        <f>IF('C10 Entry Sheet'!$BS899="N"," ","00000000")</f>
        <v xml:space="preserve"> </v>
      </c>
      <c r="C884" s="154" t="str">
        <f ca="1">IF('C10 Entry Sheet'!$BS899="N"," ",CELL("contents",'C10 Entry Sheet'!$AH$10))</f>
        <v xml:space="preserve"> </v>
      </c>
      <c r="D884" s="153" t="str">
        <f ca="1">IF('C10 Entry Sheet'!$BS899="N"," ","000"&amp;IF(LEN('C10 Entry Sheet'!$C$5)&lt;=6,"000",REPT("0",3-(LEN('C10 Entry Sheet'!$C$5)-6))&amp;LEFT(CELL("contents",'C10 Entry Sheet'!$C$5),LEN('C10 Entry Sheet'!$C$5)-6)))</f>
        <v xml:space="preserve"> </v>
      </c>
      <c r="E884" s="155" t="str">
        <f ca="1">IF('C10 Entry Sheet'!$BS899="N"," ",IF(LEN('C10 Entry Sheet'!$C$5)&lt;=6,CELL("contents",'C10 Entry Sheet'!$C$5),RIGHT(CELL("contents",'C10 Entry Sheet'!$C$5),6)))</f>
        <v xml:space="preserve"> </v>
      </c>
      <c r="F884" s="153" t="str">
        <f>IF('C10 Entry Sheet'!$BS899="N"," ","0")</f>
        <v xml:space="preserve"> </v>
      </c>
      <c r="G884" s="156" t="str">
        <f ca="1">IF('C10 Entry Sheet'!$BS899="N"," ",CELL("contents",'C10 Entry Sheet'!$A899))</f>
        <v xml:space="preserve"> </v>
      </c>
      <c r="H884" s="157" t="str">
        <f ca="1">IF(($G884=" ")," ",VLOOKUP($G884,'C10 Entry Sheet'!$A$16:$K$1015,2,FALSE))</f>
        <v xml:space="preserve"> </v>
      </c>
      <c r="I884" s="157" t="str">
        <f ca="1">IF(($G884=" ")," ",VLOOKUP($G884,'C10 Entry Sheet'!$A$16:$K$1015,3,FALSE))</f>
        <v xml:space="preserve"> </v>
      </c>
      <c r="J884" s="153" t="str">
        <f ca="1">IF('C10 Entry Sheet'!$BS899="N"," ",CELL("contents",'C10 Entry Sheet'!$A899))</f>
        <v xml:space="preserve"> </v>
      </c>
      <c r="K884" s="158" t="str">
        <f ca="1">IF(($G884=" ")," ",VLOOKUP($G884,'C10 Entry Sheet'!$A$16:$K$1015,8,FALSE))</f>
        <v xml:space="preserve"> </v>
      </c>
      <c r="L884" s="110" t="str">
        <f ca="1">IF(($G884=" ")," ",(VLOOKUP($G884,'C10 Entry Sheet'!$A$16:$K$1015,11,FALSE)*100))</f>
        <v xml:space="preserve"> </v>
      </c>
      <c r="M884" s="159" t="str">
        <f ca="1">IF(($G884=" ")," ",VLOOKUP($G884,'C10 Entry Sheet'!$A$16:$K$1015,6,FALSE))</f>
        <v xml:space="preserve"> </v>
      </c>
      <c r="N884" s="159" t="str">
        <f ca="1">IF(($G884=" ")," ",VLOOKUP($G884,'C10 Entry Sheet'!$A$16:$K$1015,5,FALSE))</f>
        <v xml:space="preserve"> </v>
      </c>
    </row>
    <row r="885" spans="1:14">
      <c r="A885" s="153" t="str">
        <f>IF('C10 Entry Sheet'!$BS900="N"," ","R")</f>
        <v xml:space="preserve"> </v>
      </c>
      <c r="B885" s="153" t="str">
        <f>IF('C10 Entry Sheet'!$BS900="N"," ","00000000")</f>
        <v xml:space="preserve"> </v>
      </c>
      <c r="C885" s="154" t="str">
        <f ca="1">IF('C10 Entry Sheet'!$BS900="N"," ",CELL("contents",'C10 Entry Sheet'!$AH$10))</f>
        <v xml:space="preserve"> </v>
      </c>
      <c r="D885" s="153" t="str">
        <f ca="1">IF('C10 Entry Sheet'!$BS900="N"," ","000"&amp;IF(LEN('C10 Entry Sheet'!$C$5)&lt;=6,"000",REPT("0",3-(LEN('C10 Entry Sheet'!$C$5)-6))&amp;LEFT(CELL("contents",'C10 Entry Sheet'!$C$5),LEN('C10 Entry Sheet'!$C$5)-6)))</f>
        <v xml:space="preserve"> </v>
      </c>
      <c r="E885" s="155" t="str">
        <f ca="1">IF('C10 Entry Sheet'!$BS900="N"," ",IF(LEN('C10 Entry Sheet'!$C$5)&lt;=6,CELL("contents",'C10 Entry Sheet'!$C$5),RIGHT(CELL("contents",'C10 Entry Sheet'!$C$5),6)))</f>
        <v xml:space="preserve"> </v>
      </c>
      <c r="F885" s="153" t="str">
        <f>IF('C10 Entry Sheet'!$BS900="N"," ","0")</f>
        <v xml:space="preserve"> </v>
      </c>
      <c r="G885" s="156" t="str">
        <f ca="1">IF('C10 Entry Sheet'!$BS900="N"," ",CELL("contents",'C10 Entry Sheet'!$A900))</f>
        <v xml:space="preserve"> </v>
      </c>
      <c r="H885" s="157" t="str">
        <f ca="1">IF(($G885=" ")," ",VLOOKUP($G885,'C10 Entry Sheet'!$A$16:$K$1015,2,FALSE))</f>
        <v xml:space="preserve"> </v>
      </c>
      <c r="I885" s="157" t="str">
        <f ca="1">IF(($G885=" ")," ",VLOOKUP($G885,'C10 Entry Sheet'!$A$16:$K$1015,3,FALSE))</f>
        <v xml:space="preserve"> </v>
      </c>
      <c r="J885" s="153" t="str">
        <f ca="1">IF('C10 Entry Sheet'!$BS900="N"," ",CELL("contents",'C10 Entry Sheet'!$A900))</f>
        <v xml:space="preserve"> </v>
      </c>
      <c r="K885" s="158" t="str">
        <f ca="1">IF(($G885=" ")," ",VLOOKUP($G885,'C10 Entry Sheet'!$A$16:$K$1015,8,FALSE))</f>
        <v xml:space="preserve"> </v>
      </c>
      <c r="L885" s="110" t="str">
        <f ca="1">IF(($G885=" ")," ",(VLOOKUP($G885,'C10 Entry Sheet'!$A$16:$K$1015,11,FALSE)*100))</f>
        <v xml:space="preserve"> </v>
      </c>
      <c r="M885" s="159" t="str">
        <f ca="1">IF(($G885=" ")," ",VLOOKUP($G885,'C10 Entry Sheet'!$A$16:$K$1015,6,FALSE))</f>
        <v xml:space="preserve"> </v>
      </c>
      <c r="N885" s="159" t="str">
        <f ca="1">IF(($G885=" ")," ",VLOOKUP($G885,'C10 Entry Sheet'!$A$16:$K$1015,5,FALSE))</f>
        <v xml:space="preserve"> </v>
      </c>
    </row>
    <row r="886" spans="1:14">
      <c r="A886" s="153" t="str">
        <f>IF('C10 Entry Sheet'!$BS901="N"," ","R")</f>
        <v xml:space="preserve"> </v>
      </c>
      <c r="B886" s="153" t="str">
        <f>IF('C10 Entry Sheet'!$BS901="N"," ","00000000")</f>
        <v xml:space="preserve"> </v>
      </c>
      <c r="C886" s="154" t="str">
        <f ca="1">IF('C10 Entry Sheet'!$BS901="N"," ",CELL("contents",'C10 Entry Sheet'!$AH$10))</f>
        <v xml:space="preserve"> </v>
      </c>
      <c r="D886" s="153" t="str">
        <f ca="1">IF('C10 Entry Sheet'!$BS901="N"," ","000"&amp;IF(LEN('C10 Entry Sheet'!$C$5)&lt;=6,"000",REPT("0",3-(LEN('C10 Entry Sheet'!$C$5)-6))&amp;LEFT(CELL("contents",'C10 Entry Sheet'!$C$5),LEN('C10 Entry Sheet'!$C$5)-6)))</f>
        <v xml:space="preserve"> </v>
      </c>
      <c r="E886" s="155" t="str">
        <f ca="1">IF('C10 Entry Sheet'!$BS901="N"," ",IF(LEN('C10 Entry Sheet'!$C$5)&lt;=6,CELL("contents",'C10 Entry Sheet'!$C$5),RIGHT(CELL("contents",'C10 Entry Sheet'!$C$5),6)))</f>
        <v xml:space="preserve"> </v>
      </c>
      <c r="F886" s="153" t="str">
        <f>IF('C10 Entry Sheet'!$BS901="N"," ","0")</f>
        <v xml:space="preserve"> </v>
      </c>
      <c r="G886" s="156" t="str">
        <f ca="1">IF('C10 Entry Sheet'!$BS901="N"," ",CELL("contents",'C10 Entry Sheet'!$A901))</f>
        <v xml:space="preserve"> </v>
      </c>
      <c r="H886" s="157" t="str">
        <f ca="1">IF(($G886=" ")," ",VLOOKUP($G886,'C10 Entry Sheet'!$A$16:$K$1015,2,FALSE))</f>
        <v xml:space="preserve"> </v>
      </c>
      <c r="I886" s="157" t="str">
        <f ca="1">IF(($G886=" ")," ",VLOOKUP($G886,'C10 Entry Sheet'!$A$16:$K$1015,3,FALSE))</f>
        <v xml:space="preserve"> </v>
      </c>
      <c r="J886" s="153" t="str">
        <f ca="1">IF('C10 Entry Sheet'!$BS901="N"," ",CELL("contents",'C10 Entry Sheet'!$A901))</f>
        <v xml:space="preserve"> </v>
      </c>
      <c r="K886" s="158" t="str">
        <f ca="1">IF(($G886=" ")," ",VLOOKUP($G886,'C10 Entry Sheet'!$A$16:$K$1015,8,FALSE))</f>
        <v xml:space="preserve"> </v>
      </c>
      <c r="L886" s="110" t="str">
        <f ca="1">IF(($G886=" ")," ",(VLOOKUP($G886,'C10 Entry Sheet'!$A$16:$K$1015,11,FALSE)*100))</f>
        <v xml:space="preserve"> </v>
      </c>
      <c r="M886" s="159" t="str">
        <f ca="1">IF(($G886=" ")," ",VLOOKUP($G886,'C10 Entry Sheet'!$A$16:$K$1015,6,FALSE))</f>
        <v xml:space="preserve"> </v>
      </c>
      <c r="N886" s="159" t="str">
        <f ca="1">IF(($G886=" ")," ",VLOOKUP($G886,'C10 Entry Sheet'!$A$16:$K$1015,5,FALSE))</f>
        <v xml:space="preserve"> </v>
      </c>
    </row>
    <row r="887" spans="1:14">
      <c r="A887" s="153" t="str">
        <f>IF('C10 Entry Sheet'!$BS902="N"," ","R")</f>
        <v xml:space="preserve"> </v>
      </c>
      <c r="B887" s="153" t="str">
        <f>IF('C10 Entry Sheet'!$BS902="N"," ","00000000")</f>
        <v xml:space="preserve"> </v>
      </c>
      <c r="C887" s="154" t="str">
        <f ca="1">IF('C10 Entry Sheet'!$BS902="N"," ",CELL("contents",'C10 Entry Sheet'!$AH$10))</f>
        <v xml:space="preserve"> </v>
      </c>
      <c r="D887" s="153" t="str">
        <f ca="1">IF('C10 Entry Sheet'!$BS902="N"," ","000"&amp;IF(LEN('C10 Entry Sheet'!$C$5)&lt;=6,"000",REPT("0",3-(LEN('C10 Entry Sheet'!$C$5)-6))&amp;LEFT(CELL("contents",'C10 Entry Sheet'!$C$5),LEN('C10 Entry Sheet'!$C$5)-6)))</f>
        <v xml:space="preserve"> </v>
      </c>
      <c r="E887" s="155" t="str">
        <f ca="1">IF('C10 Entry Sheet'!$BS902="N"," ",IF(LEN('C10 Entry Sheet'!$C$5)&lt;=6,CELL("contents",'C10 Entry Sheet'!$C$5),RIGHT(CELL("contents",'C10 Entry Sheet'!$C$5),6)))</f>
        <v xml:space="preserve"> </v>
      </c>
      <c r="F887" s="153" t="str">
        <f>IF('C10 Entry Sheet'!$BS902="N"," ","0")</f>
        <v xml:space="preserve"> </v>
      </c>
      <c r="G887" s="156" t="str">
        <f ca="1">IF('C10 Entry Sheet'!$BS902="N"," ",CELL("contents",'C10 Entry Sheet'!$A902))</f>
        <v xml:space="preserve"> </v>
      </c>
      <c r="H887" s="157" t="str">
        <f ca="1">IF(($G887=" ")," ",VLOOKUP($G887,'C10 Entry Sheet'!$A$16:$K$1015,2,FALSE))</f>
        <v xml:space="preserve"> </v>
      </c>
      <c r="I887" s="157" t="str">
        <f ca="1">IF(($G887=" ")," ",VLOOKUP($G887,'C10 Entry Sheet'!$A$16:$K$1015,3,FALSE))</f>
        <v xml:space="preserve"> </v>
      </c>
      <c r="J887" s="153" t="str">
        <f ca="1">IF('C10 Entry Sheet'!$BS902="N"," ",CELL("contents",'C10 Entry Sheet'!$A902))</f>
        <v xml:space="preserve"> </v>
      </c>
      <c r="K887" s="158" t="str">
        <f ca="1">IF(($G887=" ")," ",VLOOKUP($G887,'C10 Entry Sheet'!$A$16:$K$1015,8,FALSE))</f>
        <v xml:space="preserve"> </v>
      </c>
      <c r="L887" s="110" t="str">
        <f ca="1">IF(($G887=" ")," ",(VLOOKUP($G887,'C10 Entry Sheet'!$A$16:$K$1015,11,FALSE)*100))</f>
        <v xml:space="preserve"> </v>
      </c>
      <c r="M887" s="159" t="str">
        <f ca="1">IF(($G887=" ")," ",VLOOKUP($G887,'C10 Entry Sheet'!$A$16:$K$1015,6,FALSE))</f>
        <v xml:space="preserve"> </v>
      </c>
      <c r="N887" s="159" t="str">
        <f ca="1">IF(($G887=" ")," ",VLOOKUP($G887,'C10 Entry Sheet'!$A$16:$K$1015,5,FALSE))</f>
        <v xml:space="preserve"> </v>
      </c>
    </row>
    <row r="888" spans="1:14">
      <c r="A888" s="153" t="str">
        <f>IF('C10 Entry Sheet'!$BS903="N"," ","R")</f>
        <v xml:space="preserve"> </v>
      </c>
      <c r="B888" s="153" t="str">
        <f>IF('C10 Entry Sheet'!$BS903="N"," ","00000000")</f>
        <v xml:space="preserve"> </v>
      </c>
      <c r="C888" s="154" t="str">
        <f ca="1">IF('C10 Entry Sheet'!$BS903="N"," ",CELL("contents",'C10 Entry Sheet'!$AH$10))</f>
        <v xml:space="preserve"> </v>
      </c>
      <c r="D888" s="153" t="str">
        <f ca="1">IF('C10 Entry Sheet'!$BS903="N"," ","000"&amp;IF(LEN('C10 Entry Sheet'!$C$5)&lt;=6,"000",REPT("0",3-(LEN('C10 Entry Sheet'!$C$5)-6))&amp;LEFT(CELL("contents",'C10 Entry Sheet'!$C$5),LEN('C10 Entry Sheet'!$C$5)-6)))</f>
        <v xml:space="preserve"> </v>
      </c>
      <c r="E888" s="155" t="str">
        <f ca="1">IF('C10 Entry Sheet'!$BS903="N"," ",IF(LEN('C10 Entry Sheet'!$C$5)&lt;=6,CELL("contents",'C10 Entry Sheet'!$C$5),RIGHT(CELL("contents",'C10 Entry Sheet'!$C$5),6)))</f>
        <v xml:space="preserve"> </v>
      </c>
      <c r="F888" s="153" t="str">
        <f>IF('C10 Entry Sheet'!$BS903="N"," ","0")</f>
        <v xml:space="preserve"> </v>
      </c>
      <c r="G888" s="156" t="str">
        <f ca="1">IF('C10 Entry Sheet'!$BS903="N"," ",CELL("contents",'C10 Entry Sheet'!$A903))</f>
        <v xml:space="preserve"> </v>
      </c>
      <c r="H888" s="157" t="str">
        <f ca="1">IF(($G888=" ")," ",VLOOKUP($G888,'C10 Entry Sheet'!$A$16:$K$1015,2,FALSE))</f>
        <v xml:space="preserve"> </v>
      </c>
      <c r="I888" s="157" t="str">
        <f ca="1">IF(($G888=" ")," ",VLOOKUP($G888,'C10 Entry Sheet'!$A$16:$K$1015,3,FALSE))</f>
        <v xml:space="preserve"> </v>
      </c>
      <c r="J888" s="153" t="str">
        <f ca="1">IF('C10 Entry Sheet'!$BS903="N"," ",CELL("contents",'C10 Entry Sheet'!$A903))</f>
        <v xml:space="preserve"> </v>
      </c>
      <c r="K888" s="158" t="str">
        <f ca="1">IF(($G888=" ")," ",VLOOKUP($G888,'C10 Entry Sheet'!$A$16:$K$1015,8,FALSE))</f>
        <v xml:space="preserve"> </v>
      </c>
      <c r="L888" s="110" t="str">
        <f ca="1">IF(($G888=" ")," ",(VLOOKUP($G888,'C10 Entry Sheet'!$A$16:$K$1015,11,FALSE)*100))</f>
        <v xml:space="preserve"> </v>
      </c>
      <c r="M888" s="159" t="str">
        <f ca="1">IF(($G888=" ")," ",VLOOKUP($G888,'C10 Entry Sheet'!$A$16:$K$1015,6,FALSE))</f>
        <v xml:space="preserve"> </v>
      </c>
      <c r="N888" s="159" t="str">
        <f ca="1">IF(($G888=" ")," ",VLOOKUP($G888,'C10 Entry Sheet'!$A$16:$K$1015,5,FALSE))</f>
        <v xml:space="preserve"> </v>
      </c>
    </row>
    <row r="889" spans="1:14">
      <c r="A889" s="153" t="str">
        <f>IF('C10 Entry Sheet'!$BS904="N"," ","R")</f>
        <v xml:space="preserve"> </v>
      </c>
      <c r="B889" s="153" t="str">
        <f>IF('C10 Entry Sheet'!$BS904="N"," ","00000000")</f>
        <v xml:space="preserve"> </v>
      </c>
      <c r="C889" s="154" t="str">
        <f ca="1">IF('C10 Entry Sheet'!$BS904="N"," ",CELL("contents",'C10 Entry Sheet'!$AH$10))</f>
        <v xml:space="preserve"> </v>
      </c>
      <c r="D889" s="153" t="str">
        <f ca="1">IF('C10 Entry Sheet'!$BS904="N"," ","000"&amp;IF(LEN('C10 Entry Sheet'!$C$5)&lt;=6,"000",REPT("0",3-(LEN('C10 Entry Sheet'!$C$5)-6))&amp;LEFT(CELL("contents",'C10 Entry Sheet'!$C$5),LEN('C10 Entry Sheet'!$C$5)-6)))</f>
        <v xml:space="preserve"> </v>
      </c>
      <c r="E889" s="155" t="str">
        <f ca="1">IF('C10 Entry Sheet'!$BS904="N"," ",IF(LEN('C10 Entry Sheet'!$C$5)&lt;=6,CELL("contents",'C10 Entry Sheet'!$C$5),RIGHT(CELL("contents",'C10 Entry Sheet'!$C$5),6)))</f>
        <v xml:space="preserve"> </v>
      </c>
      <c r="F889" s="153" t="str">
        <f>IF('C10 Entry Sheet'!$BS904="N"," ","0")</f>
        <v xml:space="preserve"> </v>
      </c>
      <c r="G889" s="156" t="str">
        <f ca="1">IF('C10 Entry Sheet'!$BS904="N"," ",CELL("contents",'C10 Entry Sheet'!$A904))</f>
        <v xml:space="preserve"> </v>
      </c>
      <c r="H889" s="157" t="str">
        <f ca="1">IF(($G889=" ")," ",VLOOKUP($G889,'C10 Entry Sheet'!$A$16:$K$1015,2,FALSE))</f>
        <v xml:space="preserve"> </v>
      </c>
      <c r="I889" s="157" t="str">
        <f ca="1">IF(($G889=" ")," ",VLOOKUP($G889,'C10 Entry Sheet'!$A$16:$K$1015,3,FALSE))</f>
        <v xml:space="preserve"> </v>
      </c>
      <c r="J889" s="153" t="str">
        <f ca="1">IF('C10 Entry Sheet'!$BS904="N"," ",CELL("contents",'C10 Entry Sheet'!$A904))</f>
        <v xml:space="preserve"> </v>
      </c>
      <c r="K889" s="158" t="str">
        <f ca="1">IF(($G889=" ")," ",VLOOKUP($G889,'C10 Entry Sheet'!$A$16:$K$1015,8,FALSE))</f>
        <v xml:space="preserve"> </v>
      </c>
      <c r="L889" s="110" t="str">
        <f ca="1">IF(($G889=" ")," ",(VLOOKUP($G889,'C10 Entry Sheet'!$A$16:$K$1015,11,FALSE)*100))</f>
        <v xml:space="preserve"> </v>
      </c>
      <c r="M889" s="159" t="str">
        <f ca="1">IF(($G889=" ")," ",VLOOKUP($G889,'C10 Entry Sheet'!$A$16:$K$1015,6,FALSE))</f>
        <v xml:space="preserve"> </v>
      </c>
      <c r="N889" s="159" t="str">
        <f ca="1">IF(($G889=" ")," ",VLOOKUP($G889,'C10 Entry Sheet'!$A$16:$K$1015,5,FALSE))</f>
        <v xml:space="preserve"> </v>
      </c>
    </row>
    <row r="890" spans="1:14">
      <c r="A890" s="153" t="str">
        <f>IF('C10 Entry Sheet'!$BS905="N"," ","R")</f>
        <v xml:space="preserve"> </v>
      </c>
      <c r="B890" s="153" t="str">
        <f>IF('C10 Entry Sheet'!$BS905="N"," ","00000000")</f>
        <v xml:space="preserve"> </v>
      </c>
      <c r="C890" s="154" t="str">
        <f ca="1">IF('C10 Entry Sheet'!$BS905="N"," ",CELL("contents",'C10 Entry Sheet'!$AH$10))</f>
        <v xml:space="preserve"> </v>
      </c>
      <c r="D890" s="153" t="str">
        <f ca="1">IF('C10 Entry Sheet'!$BS905="N"," ","000"&amp;IF(LEN('C10 Entry Sheet'!$C$5)&lt;=6,"000",REPT("0",3-(LEN('C10 Entry Sheet'!$C$5)-6))&amp;LEFT(CELL("contents",'C10 Entry Sheet'!$C$5),LEN('C10 Entry Sheet'!$C$5)-6)))</f>
        <v xml:space="preserve"> </v>
      </c>
      <c r="E890" s="155" t="str">
        <f ca="1">IF('C10 Entry Sheet'!$BS905="N"," ",IF(LEN('C10 Entry Sheet'!$C$5)&lt;=6,CELL("contents",'C10 Entry Sheet'!$C$5),RIGHT(CELL("contents",'C10 Entry Sheet'!$C$5),6)))</f>
        <v xml:space="preserve"> </v>
      </c>
      <c r="F890" s="153" t="str">
        <f>IF('C10 Entry Sheet'!$BS905="N"," ","0")</f>
        <v xml:space="preserve"> </v>
      </c>
      <c r="G890" s="156" t="str">
        <f ca="1">IF('C10 Entry Sheet'!$BS905="N"," ",CELL("contents",'C10 Entry Sheet'!$A905))</f>
        <v xml:space="preserve"> </v>
      </c>
      <c r="H890" s="157" t="str">
        <f ca="1">IF(($G890=" ")," ",VLOOKUP($G890,'C10 Entry Sheet'!$A$16:$K$1015,2,FALSE))</f>
        <v xml:space="preserve"> </v>
      </c>
      <c r="I890" s="157" t="str">
        <f ca="1">IF(($G890=" ")," ",VLOOKUP($G890,'C10 Entry Sheet'!$A$16:$K$1015,3,FALSE))</f>
        <v xml:space="preserve"> </v>
      </c>
      <c r="J890" s="153" t="str">
        <f ca="1">IF('C10 Entry Sheet'!$BS905="N"," ",CELL("contents",'C10 Entry Sheet'!$A905))</f>
        <v xml:space="preserve"> </v>
      </c>
      <c r="K890" s="158" t="str">
        <f ca="1">IF(($G890=" ")," ",VLOOKUP($G890,'C10 Entry Sheet'!$A$16:$K$1015,8,FALSE))</f>
        <v xml:space="preserve"> </v>
      </c>
      <c r="L890" s="110" t="str">
        <f ca="1">IF(($G890=" ")," ",(VLOOKUP($G890,'C10 Entry Sheet'!$A$16:$K$1015,11,FALSE)*100))</f>
        <v xml:space="preserve"> </v>
      </c>
      <c r="M890" s="159" t="str">
        <f ca="1">IF(($G890=" ")," ",VLOOKUP($G890,'C10 Entry Sheet'!$A$16:$K$1015,6,FALSE))</f>
        <v xml:space="preserve"> </v>
      </c>
      <c r="N890" s="159" t="str">
        <f ca="1">IF(($G890=" ")," ",VLOOKUP($G890,'C10 Entry Sheet'!$A$16:$K$1015,5,FALSE))</f>
        <v xml:space="preserve"> </v>
      </c>
    </row>
    <row r="891" spans="1:14">
      <c r="A891" s="153" t="str">
        <f>IF('C10 Entry Sheet'!$BS906="N"," ","R")</f>
        <v xml:space="preserve"> </v>
      </c>
      <c r="B891" s="153" t="str">
        <f>IF('C10 Entry Sheet'!$BS906="N"," ","00000000")</f>
        <v xml:space="preserve"> </v>
      </c>
      <c r="C891" s="154" t="str">
        <f ca="1">IF('C10 Entry Sheet'!$BS906="N"," ",CELL("contents",'C10 Entry Sheet'!$AH$10))</f>
        <v xml:space="preserve"> </v>
      </c>
      <c r="D891" s="153" t="str">
        <f ca="1">IF('C10 Entry Sheet'!$BS906="N"," ","000"&amp;IF(LEN('C10 Entry Sheet'!$C$5)&lt;=6,"000",REPT("0",3-(LEN('C10 Entry Sheet'!$C$5)-6))&amp;LEFT(CELL("contents",'C10 Entry Sheet'!$C$5),LEN('C10 Entry Sheet'!$C$5)-6)))</f>
        <v xml:space="preserve"> </v>
      </c>
      <c r="E891" s="155" t="str">
        <f ca="1">IF('C10 Entry Sheet'!$BS906="N"," ",IF(LEN('C10 Entry Sheet'!$C$5)&lt;=6,CELL("contents",'C10 Entry Sheet'!$C$5),RIGHT(CELL("contents",'C10 Entry Sheet'!$C$5),6)))</f>
        <v xml:space="preserve"> </v>
      </c>
      <c r="F891" s="153" t="str">
        <f>IF('C10 Entry Sheet'!$BS906="N"," ","0")</f>
        <v xml:space="preserve"> </v>
      </c>
      <c r="G891" s="156" t="str">
        <f ca="1">IF('C10 Entry Sheet'!$BS906="N"," ",CELL("contents",'C10 Entry Sheet'!$A906))</f>
        <v xml:space="preserve"> </v>
      </c>
      <c r="H891" s="157" t="str">
        <f ca="1">IF(($G891=" ")," ",VLOOKUP($G891,'C10 Entry Sheet'!$A$16:$K$1015,2,FALSE))</f>
        <v xml:space="preserve"> </v>
      </c>
      <c r="I891" s="157" t="str">
        <f ca="1">IF(($G891=" ")," ",VLOOKUP($G891,'C10 Entry Sheet'!$A$16:$K$1015,3,FALSE))</f>
        <v xml:space="preserve"> </v>
      </c>
      <c r="J891" s="153" t="str">
        <f ca="1">IF('C10 Entry Sheet'!$BS906="N"," ",CELL("contents",'C10 Entry Sheet'!$A906))</f>
        <v xml:space="preserve"> </v>
      </c>
      <c r="K891" s="158" t="str">
        <f ca="1">IF(($G891=" ")," ",VLOOKUP($G891,'C10 Entry Sheet'!$A$16:$K$1015,8,FALSE))</f>
        <v xml:space="preserve"> </v>
      </c>
      <c r="L891" s="110" t="str">
        <f ca="1">IF(($G891=" ")," ",(VLOOKUP($G891,'C10 Entry Sheet'!$A$16:$K$1015,11,FALSE)*100))</f>
        <v xml:space="preserve"> </v>
      </c>
      <c r="M891" s="159" t="str">
        <f ca="1">IF(($G891=" ")," ",VLOOKUP($G891,'C10 Entry Sheet'!$A$16:$K$1015,6,FALSE))</f>
        <v xml:space="preserve"> </v>
      </c>
      <c r="N891" s="159" t="str">
        <f ca="1">IF(($G891=" ")," ",VLOOKUP($G891,'C10 Entry Sheet'!$A$16:$K$1015,5,FALSE))</f>
        <v xml:space="preserve"> </v>
      </c>
    </row>
    <row r="892" spans="1:14">
      <c r="A892" s="153" t="str">
        <f>IF('C10 Entry Sheet'!$BS907="N"," ","R")</f>
        <v xml:space="preserve"> </v>
      </c>
      <c r="B892" s="153" t="str">
        <f>IF('C10 Entry Sheet'!$BS907="N"," ","00000000")</f>
        <v xml:space="preserve"> </v>
      </c>
      <c r="C892" s="154" t="str">
        <f ca="1">IF('C10 Entry Sheet'!$BS907="N"," ",CELL("contents",'C10 Entry Sheet'!$AH$10))</f>
        <v xml:space="preserve"> </v>
      </c>
      <c r="D892" s="153" t="str">
        <f ca="1">IF('C10 Entry Sheet'!$BS907="N"," ","000"&amp;IF(LEN('C10 Entry Sheet'!$C$5)&lt;=6,"000",REPT("0",3-(LEN('C10 Entry Sheet'!$C$5)-6))&amp;LEFT(CELL("contents",'C10 Entry Sheet'!$C$5),LEN('C10 Entry Sheet'!$C$5)-6)))</f>
        <v xml:space="preserve"> </v>
      </c>
      <c r="E892" s="155" t="str">
        <f ca="1">IF('C10 Entry Sheet'!$BS907="N"," ",IF(LEN('C10 Entry Sheet'!$C$5)&lt;=6,CELL("contents",'C10 Entry Sheet'!$C$5),RIGHT(CELL("contents",'C10 Entry Sheet'!$C$5),6)))</f>
        <v xml:space="preserve"> </v>
      </c>
      <c r="F892" s="153" t="str">
        <f>IF('C10 Entry Sheet'!$BS907="N"," ","0")</f>
        <v xml:space="preserve"> </v>
      </c>
      <c r="G892" s="156" t="str">
        <f ca="1">IF('C10 Entry Sheet'!$BS907="N"," ",CELL("contents",'C10 Entry Sheet'!$A907))</f>
        <v xml:space="preserve"> </v>
      </c>
      <c r="H892" s="157" t="str">
        <f ca="1">IF(($G892=" ")," ",VLOOKUP($G892,'C10 Entry Sheet'!$A$16:$K$1015,2,FALSE))</f>
        <v xml:space="preserve"> </v>
      </c>
      <c r="I892" s="157" t="str">
        <f ca="1">IF(($G892=" ")," ",VLOOKUP($G892,'C10 Entry Sheet'!$A$16:$K$1015,3,FALSE))</f>
        <v xml:space="preserve"> </v>
      </c>
      <c r="J892" s="153" t="str">
        <f ca="1">IF('C10 Entry Sheet'!$BS907="N"," ",CELL("contents",'C10 Entry Sheet'!$A907))</f>
        <v xml:space="preserve"> </v>
      </c>
      <c r="K892" s="158" t="str">
        <f ca="1">IF(($G892=" ")," ",VLOOKUP($G892,'C10 Entry Sheet'!$A$16:$K$1015,8,FALSE))</f>
        <v xml:space="preserve"> </v>
      </c>
      <c r="L892" s="110" t="str">
        <f ca="1">IF(($G892=" ")," ",(VLOOKUP($G892,'C10 Entry Sheet'!$A$16:$K$1015,11,FALSE)*100))</f>
        <v xml:space="preserve"> </v>
      </c>
      <c r="M892" s="159" t="str">
        <f ca="1">IF(($G892=" ")," ",VLOOKUP($G892,'C10 Entry Sheet'!$A$16:$K$1015,6,FALSE))</f>
        <v xml:space="preserve"> </v>
      </c>
      <c r="N892" s="159" t="str">
        <f ca="1">IF(($G892=" ")," ",VLOOKUP($G892,'C10 Entry Sheet'!$A$16:$K$1015,5,FALSE))</f>
        <v xml:space="preserve"> </v>
      </c>
    </row>
    <row r="893" spans="1:14">
      <c r="A893" s="153" t="str">
        <f>IF('C10 Entry Sheet'!$BS908="N"," ","R")</f>
        <v xml:space="preserve"> </v>
      </c>
      <c r="B893" s="153" t="str">
        <f>IF('C10 Entry Sheet'!$BS908="N"," ","00000000")</f>
        <v xml:space="preserve"> </v>
      </c>
      <c r="C893" s="154" t="str">
        <f ca="1">IF('C10 Entry Sheet'!$BS908="N"," ",CELL("contents",'C10 Entry Sheet'!$AH$10))</f>
        <v xml:space="preserve"> </v>
      </c>
      <c r="D893" s="153" t="str">
        <f ca="1">IF('C10 Entry Sheet'!$BS908="N"," ","000"&amp;IF(LEN('C10 Entry Sheet'!$C$5)&lt;=6,"000",REPT("0",3-(LEN('C10 Entry Sheet'!$C$5)-6))&amp;LEFT(CELL("contents",'C10 Entry Sheet'!$C$5),LEN('C10 Entry Sheet'!$C$5)-6)))</f>
        <v xml:space="preserve"> </v>
      </c>
      <c r="E893" s="155" t="str">
        <f ca="1">IF('C10 Entry Sheet'!$BS908="N"," ",IF(LEN('C10 Entry Sheet'!$C$5)&lt;=6,CELL("contents",'C10 Entry Sheet'!$C$5),RIGHT(CELL("contents",'C10 Entry Sheet'!$C$5),6)))</f>
        <v xml:space="preserve"> </v>
      </c>
      <c r="F893" s="153" t="str">
        <f>IF('C10 Entry Sheet'!$BS908="N"," ","0")</f>
        <v xml:space="preserve"> </v>
      </c>
      <c r="G893" s="156" t="str">
        <f ca="1">IF('C10 Entry Sheet'!$BS908="N"," ",CELL("contents",'C10 Entry Sheet'!$A908))</f>
        <v xml:space="preserve"> </v>
      </c>
      <c r="H893" s="157" t="str">
        <f ca="1">IF(($G893=" ")," ",VLOOKUP($G893,'C10 Entry Sheet'!$A$16:$K$1015,2,FALSE))</f>
        <v xml:space="preserve"> </v>
      </c>
      <c r="I893" s="157" t="str">
        <f ca="1">IF(($G893=" ")," ",VLOOKUP($G893,'C10 Entry Sheet'!$A$16:$K$1015,3,FALSE))</f>
        <v xml:space="preserve"> </v>
      </c>
      <c r="J893" s="153" t="str">
        <f ca="1">IF('C10 Entry Sheet'!$BS908="N"," ",CELL("contents",'C10 Entry Sheet'!$A908))</f>
        <v xml:space="preserve"> </v>
      </c>
      <c r="K893" s="158" t="str">
        <f ca="1">IF(($G893=" ")," ",VLOOKUP($G893,'C10 Entry Sheet'!$A$16:$K$1015,8,FALSE))</f>
        <v xml:space="preserve"> </v>
      </c>
      <c r="L893" s="110" t="str">
        <f ca="1">IF(($G893=" ")," ",(VLOOKUP($G893,'C10 Entry Sheet'!$A$16:$K$1015,11,FALSE)*100))</f>
        <v xml:space="preserve"> </v>
      </c>
      <c r="M893" s="159" t="str">
        <f ca="1">IF(($G893=" ")," ",VLOOKUP($G893,'C10 Entry Sheet'!$A$16:$K$1015,6,FALSE))</f>
        <v xml:space="preserve"> </v>
      </c>
      <c r="N893" s="159" t="str">
        <f ca="1">IF(($G893=" ")," ",VLOOKUP($G893,'C10 Entry Sheet'!$A$16:$K$1015,5,FALSE))</f>
        <v xml:space="preserve"> </v>
      </c>
    </row>
    <row r="894" spans="1:14">
      <c r="A894" s="153" t="str">
        <f>IF('C10 Entry Sheet'!$BS909="N"," ","R")</f>
        <v xml:space="preserve"> </v>
      </c>
      <c r="B894" s="153" t="str">
        <f>IF('C10 Entry Sheet'!$BS909="N"," ","00000000")</f>
        <v xml:space="preserve"> </v>
      </c>
      <c r="C894" s="154" t="str">
        <f ca="1">IF('C10 Entry Sheet'!$BS909="N"," ",CELL("contents",'C10 Entry Sheet'!$AH$10))</f>
        <v xml:space="preserve"> </v>
      </c>
      <c r="D894" s="153" t="str">
        <f ca="1">IF('C10 Entry Sheet'!$BS909="N"," ","000"&amp;IF(LEN('C10 Entry Sheet'!$C$5)&lt;=6,"000",REPT("0",3-(LEN('C10 Entry Sheet'!$C$5)-6))&amp;LEFT(CELL("contents",'C10 Entry Sheet'!$C$5),LEN('C10 Entry Sheet'!$C$5)-6)))</f>
        <v xml:space="preserve"> </v>
      </c>
      <c r="E894" s="155" t="str">
        <f ca="1">IF('C10 Entry Sheet'!$BS909="N"," ",IF(LEN('C10 Entry Sheet'!$C$5)&lt;=6,CELL("contents",'C10 Entry Sheet'!$C$5),RIGHT(CELL("contents",'C10 Entry Sheet'!$C$5),6)))</f>
        <v xml:space="preserve"> </v>
      </c>
      <c r="F894" s="153" t="str">
        <f>IF('C10 Entry Sheet'!$BS909="N"," ","0")</f>
        <v xml:space="preserve"> </v>
      </c>
      <c r="G894" s="156" t="str">
        <f ca="1">IF('C10 Entry Sheet'!$BS909="N"," ",CELL("contents",'C10 Entry Sheet'!$A909))</f>
        <v xml:space="preserve"> </v>
      </c>
      <c r="H894" s="157" t="str">
        <f ca="1">IF(($G894=" ")," ",VLOOKUP($G894,'C10 Entry Sheet'!$A$16:$K$1015,2,FALSE))</f>
        <v xml:space="preserve"> </v>
      </c>
      <c r="I894" s="157" t="str">
        <f ca="1">IF(($G894=" ")," ",VLOOKUP($G894,'C10 Entry Sheet'!$A$16:$K$1015,3,FALSE))</f>
        <v xml:space="preserve"> </v>
      </c>
      <c r="J894" s="153" t="str">
        <f ca="1">IF('C10 Entry Sheet'!$BS909="N"," ",CELL("contents",'C10 Entry Sheet'!$A909))</f>
        <v xml:space="preserve"> </v>
      </c>
      <c r="K894" s="158" t="str">
        <f ca="1">IF(($G894=" ")," ",VLOOKUP($G894,'C10 Entry Sheet'!$A$16:$K$1015,8,FALSE))</f>
        <v xml:space="preserve"> </v>
      </c>
      <c r="L894" s="110" t="str">
        <f ca="1">IF(($G894=" ")," ",(VLOOKUP($G894,'C10 Entry Sheet'!$A$16:$K$1015,11,FALSE)*100))</f>
        <v xml:space="preserve"> </v>
      </c>
      <c r="M894" s="159" t="str">
        <f ca="1">IF(($G894=" ")," ",VLOOKUP($G894,'C10 Entry Sheet'!$A$16:$K$1015,6,FALSE))</f>
        <v xml:space="preserve"> </v>
      </c>
      <c r="N894" s="159" t="str">
        <f ca="1">IF(($G894=" ")," ",VLOOKUP($G894,'C10 Entry Sheet'!$A$16:$K$1015,5,FALSE))</f>
        <v xml:space="preserve"> </v>
      </c>
    </row>
    <row r="895" spans="1:14">
      <c r="A895" s="153" t="str">
        <f>IF('C10 Entry Sheet'!$BS910="N"," ","R")</f>
        <v xml:space="preserve"> </v>
      </c>
      <c r="B895" s="153" t="str">
        <f>IF('C10 Entry Sheet'!$BS910="N"," ","00000000")</f>
        <v xml:space="preserve"> </v>
      </c>
      <c r="C895" s="154" t="str">
        <f ca="1">IF('C10 Entry Sheet'!$BS910="N"," ",CELL("contents",'C10 Entry Sheet'!$AH$10))</f>
        <v xml:space="preserve"> </v>
      </c>
      <c r="D895" s="153" t="str">
        <f ca="1">IF('C10 Entry Sheet'!$BS910="N"," ","000"&amp;IF(LEN('C10 Entry Sheet'!$C$5)&lt;=6,"000",REPT("0",3-(LEN('C10 Entry Sheet'!$C$5)-6))&amp;LEFT(CELL("contents",'C10 Entry Sheet'!$C$5),LEN('C10 Entry Sheet'!$C$5)-6)))</f>
        <v xml:space="preserve"> </v>
      </c>
      <c r="E895" s="155" t="str">
        <f ca="1">IF('C10 Entry Sheet'!$BS910="N"," ",IF(LEN('C10 Entry Sheet'!$C$5)&lt;=6,CELL("contents",'C10 Entry Sheet'!$C$5),RIGHT(CELL("contents",'C10 Entry Sheet'!$C$5),6)))</f>
        <v xml:space="preserve"> </v>
      </c>
      <c r="F895" s="153" t="str">
        <f>IF('C10 Entry Sheet'!$BS910="N"," ","0")</f>
        <v xml:space="preserve"> </v>
      </c>
      <c r="G895" s="156" t="str">
        <f ca="1">IF('C10 Entry Sheet'!$BS910="N"," ",CELL("contents",'C10 Entry Sheet'!$A910))</f>
        <v xml:space="preserve"> </v>
      </c>
      <c r="H895" s="157" t="str">
        <f ca="1">IF(($G895=" ")," ",VLOOKUP($G895,'C10 Entry Sheet'!$A$16:$K$1015,2,FALSE))</f>
        <v xml:space="preserve"> </v>
      </c>
      <c r="I895" s="157" t="str">
        <f ca="1">IF(($G895=" ")," ",VLOOKUP($G895,'C10 Entry Sheet'!$A$16:$K$1015,3,FALSE))</f>
        <v xml:space="preserve"> </v>
      </c>
      <c r="J895" s="153" t="str">
        <f ca="1">IF('C10 Entry Sheet'!$BS910="N"," ",CELL("contents",'C10 Entry Sheet'!$A910))</f>
        <v xml:space="preserve"> </v>
      </c>
      <c r="K895" s="158" t="str">
        <f ca="1">IF(($G895=" ")," ",VLOOKUP($G895,'C10 Entry Sheet'!$A$16:$K$1015,8,FALSE))</f>
        <v xml:space="preserve"> </v>
      </c>
      <c r="L895" s="110" t="str">
        <f ca="1">IF(($G895=" ")," ",(VLOOKUP($G895,'C10 Entry Sheet'!$A$16:$K$1015,11,FALSE)*100))</f>
        <v xml:space="preserve"> </v>
      </c>
      <c r="M895" s="159" t="str">
        <f ca="1">IF(($G895=" ")," ",VLOOKUP($G895,'C10 Entry Sheet'!$A$16:$K$1015,6,FALSE))</f>
        <v xml:space="preserve"> </v>
      </c>
      <c r="N895" s="159" t="str">
        <f ca="1">IF(($G895=" ")," ",VLOOKUP($G895,'C10 Entry Sheet'!$A$16:$K$1015,5,FALSE))</f>
        <v xml:space="preserve"> </v>
      </c>
    </row>
    <row r="896" spans="1:14">
      <c r="A896" s="153" t="str">
        <f>IF('C10 Entry Sheet'!$BS911="N"," ","R")</f>
        <v xml:space="preserve"> </v>
      </c>
      <c r="B896" s="153" t="str">
        <f>IF('C10 Entry Sheet'!$BS911="N"," ","00000000")</f>
        <v xml:space="preserve"> </v>
      </c>
      <c r="C896" s="154" t="str">
        <f ca="1">IF('C10 Entry Sheet'!$BS911="N"," ",CELL("contents",'C10 Entry Sheet'!$AH$10))</f>
        <v xml:space="preserve"> </v>
      </c>
      <c r="D896" s="153" t="str">
        <f ca="1">IF('C10 Entry Sheet'!$BS911="N"," ","000"&amp;IF(LEN('C10 Entry Sheet'!$C$5)&lt;=6,"000",REPT("0",3-(LEN('C10 Entry Sheet'!$C$5)-6))&amp;LEFT(CELL("contents",'C10 Entry Sheet'!$C$5),LEN('C10 Entry Sheet'!$C$5)-6)))</f>
        <v xml:space="preserve"> </v>
      </c>
      <c r="E896" s="155" t="str">
        <f ca="1">IF('C10 Entry Sheet'!$BS911="N"," ",IF(LEN('C10 Entry Sheet'!$C$5)&lt;=6,CELL("contents",'C10 Entry Sheet'!$C$5),RIGHT(CELL("contents",'C10 Entry Sheet'!$C$5),6)))</f>
        <v xml:space="preserve"> </v>
      </c>
      <c r="F896" s="153" t="str">
        <f>IF('C10 Entry Sheet'!$BS911="N"," ","0")</f>
        <v xml:space="preserve"> </v>
      </c>
      <c r="G896" s="156" t="str">
        <f ca="1">IF('C10 Entry Sheet'!$BS911="N"," ",CELL("contents",'C10 Entry Sheet'!$A911))</f>
        <v xml:space="preserve"> </v>
      </c>
      <c r="H896" s="157" t="str">
        <f ca="1">IF(($G896=" ")," ",VLOOKUP($G896,'C10 Entry Sheet'!$A$16:$K$1015,2,FALSE))</f>
        <v xml:space="preserve"> </v>
      </c>
      <c r="I896" s="157" t="str">
        <f ca="1">IF(($G896=" ")," ",VLOOKUP($G896,'C10 Entry Sheet'!$A$16:$K$1015,3,FALSE))</f>
        <v xml:space="preserve"> </v>
      </c>
      <c r="J896" s="153" t="str">
        <f ca="1">IF('C10 Entry Sheet'!$BS911="N"," ",CELL("contents",'C10 Entry Sheet'!$A911))</f>
        <v xml:space="preserve"> </v>
      </c>
      <c r="K896" s="158" t="str">
        <f ca="1">IF(($G896=" ")," ",VLOOKUP($G896,'C10 Entry Sheet'!$A$16:$K$1015,8,FALSE))</f>
        <v xml:space="preserve"> </v>
      </c>
      <c r="L896" s="110" t="str">
        <f ca="1">IF(($G896=" ")," ",(VLOOKUP($G896,'C10 Entry Sheet'!$A$16:$K$1015,11,FALSE)*100))</f>
        <v xml:space="preserve"> </v>
      </c>
      <c r="M896" s="159" t="str">
        <f ca="1">IF(($G896=" ")," ",VLOOKUP($G896,'C10 Entry Sheet'!$A$16:$K$1015,6,FALSE))</f>
        <v xml:space="preserve"> </v>
      </c>
      <c r="N896" s="159" t="str">
        <f ca="1">IF(($G896=" ")," ",VLOOKUP($G896,'C10 Entry Sheet'!$A$16:$K$1015,5,FALSE))</f>
        <v xml:space="preserve"> </v>
      </c>
    </row>
    <row r="897" spans="1:14">
      <c r="A897" s="153" t="str">
        <f>IF('C10 Entry Sheet'!$BS912="N"," ","R")</f>
        <v xml:space="preserve"> </v>
      </c>
      <c r="B897" s="153" t="str">
        <f>IF('C10 Entry Sheet'!$BS912="N"," ","00000000")</f>
        <v xml:space="preserve"> </v>
      </c>
      <c r="C897" s="154" t="str">
        <f ca="1">IF('C10 Entry Sheet'!$BS912="N"," ",CELL("contents",'C10 Entry Sheet'!$AH$10))</f>
        <v xml:space="preserve"> </v>
      </c>
      <c r="D897" s="153" t="str">
        <f ca="1">IF('C10 Entry Sheet'!$BS912="N"," ","000"&amp;IF(LEN('C10 Entry Sheet'!$C$5)&lt;=6,"000",REPT("0",3-(LEN('C10 Entry Sheet'!$C$5)-6))&amp;LEFT(CELL("contents",'C10 Entry Sheet'!$C$5),LEN('C10 Entry Sheet'!$C$5)-6)))</f>
        <v xml:space="preserve"> </v>
      </c>
      <c r="E897" s="155" t="str">
        <f ca="1">IF('C10 Entry Sheet'!$BS912="N"," ",IF(LEN('C10 Entry Sheet'!$C$5)&lt;=6,CELL("contents",'C10 Entry Sheet'!$C$5),RIGHT(CELL("contents",'C10 Entry Sheet'!$C$5),6)))</f>
        <v xml:space="preserve"> </v>
      </c>
      <c r="F897" s="153" t="str">
        <f>IF('C10 Entry Sheet'!$BS912="N"," ","0")</f>
        <v xml:space="preserve"> </v>
      </c>
      <c r="G897" s="156" t="str">
        <f ca="1">IF('C10 Entry Sheet'!$BS912="N"," ",CELL("contents",'C10 Entry Sheet'!$A912))</f>
        <v xml:space="preserve"> </v>
      </c>
      <c r="H897" s="157" t="str">
        <f ca="1">IF(($G897=" ")," ",VLOOKUP($G897,'C10 Entry Sheet'!$A$16:$K$1015,2,FALSE))</f>
        <v xml:space="preserve"> </v>
      </c>
      <c r="I897" s="157" t="str">
        <f ca="1">IF(($G897=" ")," ",VLOOKUP($G897,'C10 Entry Sheet'!$A$16:$K$1015,3,FALSE))</f>
        <v xml:space="preserve"> </v>
      </c>
      <c r="J897" s="153" t="str">
        <f ca="1">IF('C10 Entry Sheet'!$BS912="N"," ",CELL("contents",'C10 Entry Sheet'!$A912))</f>
        <v xml:space="preserve"> </v>
      </c>
      <c r="K897" s="158" t="str">
        <f ca="1">IF(($G897=" ")," ",VLOOKUP($G897,'C10 Entry Sheet'!$A$16:$K$1015,8,FALSE))</f>
        <v xml:space="preserve"> </v>
      </c>
      <c r="L897" s="110" t="str">
        <f ca="1">IF(($G897=" ")," ",(VLOOKUP($G897,'C10 Entry Sheet'!$A$16:$K$1015,11,FALSE)*100))</f>
        <v xml:space="preserve"> </v>
      </c>
      <c r="M897" s="159" t="str">
        <f ca="1">IF(($G897=" ")," ",VLOOKUP($G897,'C10 Entry Sheet'!$A$16:$K$1015,6,FALSE))</f>
        <v xml:space="preserve"> </v>
      </c>
      <c r="N897" s="159" t="str">
        <f ca="1">IF(($G897=" ")," ",VLOOKUP($G897,'C10 Entry Sheet'!$A$16:$K$1015,5,FALSE))</f>
        <v xml:space="preserve"> </v>
      </c>
    </row>
    <row r="898" spans="1:14">
      <c r="A898" s="153" t="str">
        <f>IF('C10 Entry Sheet'!$BS913="N"," ","R")</f>
        <v xml:space="preserve"> </v>
      </c>
      <c r="B898" s="153" t="str">
        <f>IF('C10 Entry Sheet'!$BS913="N"," ","00000000")</f>
        <v xml:space="preserve"> </v>
      </c>
      <c r="C898" s="154" t="str">
        <f ca="1">IF('C10 Entry Sheet'!$BS913="N"," ",CELL("contents",'C10 Entry Sheet'!$AH$10))</f>
        <v xml:space="preserve"> </v>
      </c>
      <c r="D898" s="153" t="str">
        <f ca="1">IF('C10 Entry Sheet'!$BS913="N"," ","000"&amp;IF(LEN('C10 Entry Sheet'!$C$5)&lt;=6,"000",REPT("0",3-(LEN('C10 Entry Sheet'!$C$5)-6))&amp;LEFT(CELL("contents",'C10 Entry Sheet'!$C$5),LEN('C10 Entry Sheet'!$C$5)-6)))</f>
        <v xml:space="preserve"> </v>
      </c>
      <c r="E898" s="155" t="str">
        <f ca="1">IF('C10 Entry Sheet'!$BS913="N"," ",IF(LEN('C10 Entry Sheet'!$C$5)&lt;=6,CELL("contents",'C10 Entry Sheet'!$C$5),RIGHT(CELL("contents",'C10 Entry Sheet'!$C$5),6)))</f>
        <v xml:space="preserve"> </v>
      </c>
      <c r="F898" s="153" t="str">
        <f>IF('C10 Entry Sheet'!$BS913="N"," ","0")</f>
        <v xml:space="preserve"> </v>
      </c>
      <c r="G898" s="156" t="str">
        <f ca="1">IF('C10 Entry Sheet'!$BS913="N"," ",CELL("contents",'C10 Entry Sheet'!$A913))</f>
        <v xml:space="preserve"> </v>
      </c>
      <c r="H898" s="157" t="str">
        <f ca="1">IF(($G898=" ")," ",VLOOKUP($G898,'C10 Entry Sheet'!$A$16:$K$1015,2,FALSE))</f>
        <v xml:space="preserve"> </v>
      </c>
      <c r="I898" s="157" t="str">
        <f ca="1">IF(($G898=" ")," ",VLOOKUP($G898,'C10 Entry Sheet'!$A$16:$K$1015,3,FALSE))</f>
        <v xml:space="preserve"> </v>
      </c>
      <c r="J898" s="153" t="str">
        <f ca="1">IF('C10 Entry Sheet'!$BS913="N"," ",CELL("contents",'C10 Entry Sheet'!$A913))</f>
        <v xml:space="preserve"> </v>
      </c>
      <c r="K898" s="158" t="str">
        <f ca="1">IF(($G898=" ")," ",VLOOKUP($G898,'C10 Entry Sheet'!$A$16:$K$1015,8,FALSE))</f>
        <v xml:space="preserve"> </v>
      </c>
      <c r="L898" s="110" t="str">
        <f ca="1">IF(($G898=" ")," ",(VLOOKUP($G898,'C10 Entry Sheet'!$A$16:$K$1015,11,FALSE)*100))</f>
        <v xml:space="preserve"> </v>
      </c>
      <c r="M898" s="159" t="str">
        <f ca="1">IF(($G898=" ")," ",VLOOKUP($G898,'C10 Entry Sheet'!$A$16:$K$1015,6,FALSE))</f>
        <v xml:space="preserve"> </v>
      </c>
      <c r="N898" s="159" t="str">
        <f ca="1">IF(($G898=" ")," ",VLOOKUP($G898,'C10 Entry Sheet'!$A$16:$K$1015,5,FALSE))</f>
        <v xml:space="preserve"> </v>
      </c>
    </row>
    <row r="899" spans="1:14">
      <c r="A899" s="153" t="str">
        <f>IF('C10 Entry Sheet'!$BS914="N"," ","R")</f>
        <v xml:space="preserve"> </v>
      </c>
      <c r="B899" s="153" t="str">
        <f>IF('C10 Entry Sheet'!$BS914="N"," ","00000000")</f>
        <v xml:space="preserve"> </v>
      </c>
      <c r="C899" s="154" t="str">
        <f ca="1">IF('C10 Entry Sheet'!$BS914="N"," ",CELL("contents",'C10 Entry Sheet'!$AH$10))</f>
        <v xml:space="preserve"> </v>
      </c>
      <c r="D899" s="153" t="str">
        <f ca="1">IF('C10 Entry Sheet'!$BS914="N"," ","000"&amp;IF(LEN('C10 Entry Sheet'!$C$5)&lt;=6,"000",REPT("0",3-(LEN('C10 Entry Sheet'!$C$5)-6))&amp;LEFT(CELL("contents",'C10 Entry Sheet'!$C$5),LEN('C10 Entry Sheet'!$C$5)-6)))</f>
        <v xml:space="preserve"> </v>
      </c>
      <c r="E899" s="155" t="str">
        <f ca="1">IF('C10 Entry Sheet'!$BS914="N"," ",IF(LEN('C10 Entry Sheet'!$C$5)&lt;=6,CELL("contents",'C10 Entry Sheet'!$C$5),RIGHT(CELL("contents",'C10 Entry Sheet'!$C$5),6)))</f>
        <v xml:space="preserve"> </v>
      </c>
      <c r="F899" s="153" t="str">
        <f>IF('C10 Entry Sheet'!$BS914="N"," ","0")</f>
        <v xml:space="preserve"> </v>
      </c>
      <c r="G899" s="156" t="str">
        <f ca="1">IF('C10 Entry Sheet'!$BS914="N"," ",CELL("contents",'C10 Entry Sheet'!$A914))</f>
        <v xml:space="preserve"> </v>
      </c>
      <c r="H899" s="157" t="str">
        <f ca="1">IF(($G899=" ")," ",VLOOKUP($G899,'C10 Entry Sheet'!$A$16:$K$1015,2,FALSE))</f>
        <v xml:space="preserve"> </v>
      </c>
      <c r="I899" s="157" t="str">
        <f ca="1">IF(($G899=" ")," ",VLOOKUP($G899,'C10 Entry Sheet'!$A$16:$K$1015,3,FALSE))</f>
        <v xml:space="preserve"> </v>
      </c>
      <c r="J899" s="153" t="str">
        <f ca="1">IF('C10 Entry Sheet'!$BS914="N"," ",CELL("contents",'C10 Entry Sheet'!$A914))</f>
        <v xml:space="preserve"> </v>
      </c>
      <c r="K899" s="158" t="str">
        <f ca="1">IF(($G899=" ")," ",VLOOKUP($G899,'C10 Entry Sheet'!$A$16:$K$1015,8,FALSE))</f>
        <v xml:space="preserve"> </v>
      </c>
      <c r="L899" s="110" t="str">
        <f ca="1">IF(($G899=" ")," ",(VLOOKUP($G899,'C10 Entry Sheet'!$A$16:$K$1015,11,FALSE)*100))</f>
        <v xml:space="preserve"> </v>
      </c>
      <c r="M899" s="159" t="str">
        <f ca="1">IF(($G899=" ")," ",VLOOKUP($G899,'C10 Entry Sheet'!$A$16:$K$1015,6,FALSE))</f>
        <v xml:space="preserve"> </v>
      </c>
      <c r="N899" s="159" t="str">
        <f ca="1">IF(($G899=" ")," ",VLOOKUP($G899,'C10 Entry Sheet'!$A$16:$K$1015,5,FALSE))</f>
        <v xml:space="preserve"> </v>
      </c>
    </row>
    <row r="900" spans="1:14">
      <c r="A900" s="153" t="str">
        <f>IF('C10 Entry Sheet'!$BS915="N"," ","R")</f>
        <v xml:space="preserve"> </v>
      </c>
      <c r="B900" s="153" t="str">
        <f>IF('C10 Entry Sheet'!$BS915="N"," ","00000000")</f>
        <v xml:space="preserve"> </v>
      </c>
      <c r="C900" s="154" t="str">
        <f ca="1">IF('C10 Entry Sheet'!$BS915="N"," ",CELL("contents",'C10 Entry Sheet'!$AH$10))</f>
        <v xml:space="preserve"> </v>
      </c>
      <c r="D900" s="153" t="str">
        <f ca="1">IF('C10 Entry Sheet'!$BS915="N"," ","000"&amp;IF(LEN('C10 Entry Sheet'!$C$5)&lt;=6,"000",REPT("0",3-(LEN('C10 Entry Sheet'!$C$5)-6))&amp;LEFT(CELL("contents",'C10 Entry Sheet'!$C$5),LEN('C10 Entry Sheet'!$C$5)-6)))</f>
        <v xml:space="preserve"> </v>
      </c>
      <c r="E900" s="155" t="str">
        <f ca="1">IF('C10 Entry Sheet'!$BS915="N"," ",IF(LEN('C10 Entry Sheet'!$C$5)&lt;=6,CELL("contents",'C10 Entry Sheet'!$C$5),RIGHT(CELL("contents",'C10 Entry Sheet'!$C$5),6)))</f>
        <v xml:space="preserve"> </v>
      </c>
      <c r="F900" s="153" t="str">
        <f>IF('C10 Entry Sheet'!$BS915="N"," ","0")</f>
        <v xml:space="preserve"> </v>
      </c>
      <c r="G900" s="156" t="str">
        <f ca="1">IF('C10 Entry Sheet'!$BS915="N"," ",CELL("contents",'C10 Entry Sheet'!$A915))</f>
        <v xml:space="preserve"> </v>
      </c>
      <c r="H900" s="157" t="str">
        <f ca="1">IF(($G900=" ")," ",VLOOKUP($G900,'C10 Entry Sheet'!$A$16:$K$1015,2,FALSE))</f>
        <v xml:space="preserve"> </v>
      </c>
      <c r="I900" s="157" t="str">
        <f ca="1">IF(($G900=" ")," ",VLOOKUP($G900,'C10 Entry Sheet'!$A$16:$K$1015,3,FALSE))</f>
        <v xml:space="preserve"> </v>
      </c>
      <c r="J900" s="153" t="str">
        <f ca="1">IF('C10 Entry Sheet'!$BS915="N"," ",CELL("contents",'C10 Entry Sheet'!$A915))</f>
        <v xml:space="preserve"> </v>
      </c>
      <c r="K900" s="158" t="str">
        <f ca="1">IF(($G900=" ")," ",VLOOKUP($G900,'C10 Entry Sheet'!$A$16:$K$1015,8,FALSE))</f>
        <v xml:space="preserve"> </v>
      </c>
      <c r="L900" s="110" t="str">
        <f ca="1">IF(($G900=" ")," ",(VLOOKUP($G900,'C10 Entry Sheet'!$A$16:$K$1015,11,FALSE)*100))</f>
        <v xml:space="preserve"> </v>
      </c>
      <c r="M900" s="159" t="str">
        <f ca="1">IF(($G900=" ")," ",VLOOKUP($G900,'C10 Entry Sheet'!$A$16:$K$1015,6,FALSE))</f>
        <v xml:space="preserve"> </v>
      </c>
      <c r="N900" s="159" t="str">
        <f ca="1">IF(($G900=" ")," ",VLOOKUP($G900,'C10 Entry Sheet'!$A$16:$K$1015,5,FALSE))</f>
        <v xml:space="preserve"> </v>
      </c>
    </row>
    <row r="901" spans="1:14">
      <c r="A901" s="153" t="str">
        <f>IF('C10 Entry Sheet'!$BS916="N"," ","R")</f>
        <v xml:space="preserve"> </v>
      </c>
      <c r="B901" s="153" t="str">
        <f>IF('C10 Entry Sheet'!$BS916="N"," ","00000000")</f>
        <v xml:space="preserve"> </v>
      </c>
      <c r="C901" s="154" t="str">
        <f ca="1">IF('C10 Entry Sheet'!$BS916="N"," ",CELL("contents",'C10 Entry Sheet'!$AH$10))</f>
        <v xml:space="preserve"> </v>
      </c>
      <c r="D901" s="153" t="str">
        <f ca="1">IF('C10 Entry Sheet'!$BS916="N"," ","000"&amp;IF(LEN('C10 Entry Sheet'!$C$5)&lt;=6,"000",REPT("0",3-(LEN('C10 Entry Sheet'!$C$5)-6))&amp;LEFT(CELL("contents",'C10 Entry Sheet'!$C$5),LEN('C10 Entry Sheet'!$C$5)-6)))</f>
        <v xml:space="preserve"> </v>
      </c>
      <c r="E901" s="155" t="str">
        <f ca="1">IF('C10 Entry Sheet'!$BS916="N"," ",IF(LEN('C10 Entry Sheet'!$C$5)&lt;=6,CELL("contents",'C10 Entry Sheet'!$C$5),RIGHT(CELL("contents",'C10 Entry Sheet'!$C$5),6)))</f>
        <v xml:space="preserve"> </v>
      </c>
      <c r="F901" s="153" t="str">
        <f>IF('C10 Entry Sheet'!$BS916="N"," ","0")</f>
        <v xml:space="preserve"> </v>
      </c>
      <c r="G901" s="156" t="str">
        <f ca="1">IF('C10 Entry Sheet'!$BS916="N"," ",CELL("contents",'C10 Entry Sheet'!$A916))</f>
        <v xml:space="preserve"> </v>
      </c>
      <c r="H901" s="157" t="str">
        <f ca="1">IF(($G901=" ")," ",VLOOKUP($G901,'C10 Entry Sheet'!$A$16:$K$1015,2,FALSE))</f>
        <v xml:space="preserve"> </v>
      </c>
      <c r="I901" s="157" t="str">
        <f ca="1">IF(($G901=" ")," ",VLOOKUP($G901,'C10 Entry Sheet'!$A$16:$K$1015,3,FALSE))</f>
        <v xml:space="preserve"> </v>
      </c>
      <c r="J901" s="153" t="str">
        <f ca="1">IF('C10 Entry Sheet'!$BS916="N"," ",CELL("contents",'C10 Entry Sheet'!$A916))</f>
        <v xml:space="preserve"> </v>
      </c>
      <c r="K901" s="158" t="str">
        <f ca="1">IF(($G901=" ")," ",VLOOKUP($G901,'C10 Entry Sheet'!$A$16:$K$1015,8,FALSE))</f>
        <v xml:space="preserve"> </v>
      </c>
      <c r="L901" s="110" t="str">
        <f ca="1">IF(($G901=" ")," ",(VLOOKUP($G901,'C10 Entry Sheet'!$A$16:$K$1015,11,FALSE)*100))</f>
        <v xml:space="preserve"> </v>
      </c>
      <c r="M901" s="159" t="str">
        <f ca="1">IF(($G901=" ")," ",VLOOKUP($G901,'C10 Entry Sheet'!$A$16:$K$1015,6,FALSE))</f>
        <v xml:space="preserve"> </v>
      </c>
      <c r="N901" s="159" t="str">
        <f ca="1">IF(($G901=" ")," ",VLOOKUP($G901,'C10 Entry Sheet'!$A$16:$K$1015,5,FALSE))</f>
        <v xml:space="preserve"> </v>
      </c>
    </row>
    <row r="902" spans="1:14">
      <c r="A902" s="153" t="str">
        <f>IF('C10 Entry Sheet'!$BS917="N"," ","R")</f>
        <v xml:space="preserve"> </v>
      </c>
      <c r="B902" s="153" t="str">
        <f>IF('C10 Entry Sheet'!$BS917="N"," ","00000000")</f>
        <v xml:space="preserve"> </v>
      </c>
      <c r="C902" s="154" t="str">
        <f ca="1">IF('C10 Entry Sheet'!$BS917="N"," ",CELL("contents",'C10 Entry Sheet'!$AH$10))</f>
        <v xml:space="preserve"> </v>
      </c>
      <c r="D902" s="153" t="str">
        <f ca="1">IF('C10 Entry Sheet'!$BS917="N"," ","000"&amp;IF(LEN('C10 Entry Sheet'!$C$5)&lt;=6,"000",REPT("0",3-(LEN('C10 Entry Sheet'!$C$5)-6))&amp;LEFT(CELL("contents",'C10 Entry Sheet'!$C$5),LEN('C10 Entry Sheet'!$C$5)-6)))</f>
        <v xml:space="preserve"> </v>
      </c>
      <c r="E902" s="155" t="str">
        <f ca="1">IF('C10 Entry Sheet'!$BS917="N"," ",IF(LEN('C10 Entry Sheet'!$C$5)&lt;=6,CELL("contents",'C10 Entry Sheet'!$C$5),RIGHT(CELL("contents",'C10 Entry Sheet'!$C$5),6)))</f>
        <v xml:space="preserve"> </v>
      </c>
      <c r="F902" s="153" t="str">
        <f>IF('C10 Entry Sheet'!$BS917="N"," ","0")</f>
        <v xml:space="preserve"> </v>
      </c>
      <c r="G902" s="156" t="str">
        <f ca="1">IF('C10 Entry Sheet'!$BS917="N"," ",CELL("contents",'C10 Entry Sheet'!$A917))</f>
        <v xml:space="preserve"> </v>
      </c>
      <c r="H902" s="157" t="str">
        <f ca="1">IF(($G902=" ")," ",VLOOKUP($G902,'C10 Entry Sheet'!$A$16:$K$1015,2,FALSE))</f>
        <v xml:space="preserve"> </v>
      </c>
      <c r="I902" s="157" t="str">
        <f ca="1">IF(($G902=" ")," ",VLOOKUP($G902,'C10 Entry Sheet'!$A$16:$K$1015,3,FALSE))</f>
        <v xml:space="preserve"> </v>
      </c>
      <c r="J902" s="153" t="str">
        <f ca="1">IF('C10 Entry Sheet'!$BS917="N"," ",CELL("contents",'C10 Entry Sheet'!$A917))</f>
        <v xml:space="preserve"> </v>
      </c>
      <c r="K902" s="158" t="str">
        <f ca="1">IF(($G902=" ")," ",VLOOKUP($G902,'C10 Entry Sheet'!$A$16:$K$1015,8,FALSE))</f>
        <v xml:space="preserve"> </v>
      </c>
      <c r="L902" s="110" t="str">
        <f ca="1">IF(($G902=" ")," ",(VLOOKUP($G902,'C10 Entry Sheet'!$A$16:$K$1015,11,FALSE)*100))</f>
        <v xml:space="preserve"> </v>
      </c>
      <c r="M902" s="159" t="str">
        <f ca="1">IF(($G902=" ")," ",VLOOKUP($G902,'C10 Entry Sheet'!$A$16:$K$1015,6,FALSE))</f>
        <v xml:space="preserve"> </v>
      </c>
      <c r="N902" s="159" t="str">
        <f ca="1">IF(($G902=" ")," ",VLOOKUP($G902,'C10 Entry Sheet'!$A$16:$K$1015,5,FALSE))</f>
        <v xml:space="preserve"> </v>
      </c>
    </row>
    <row r="903" spans="1:14">
      <c r="A903" s="153" t="str">
        <f>IF('C10 Entry Sheet'!$BS918="N"," ","R")</f>
        <v xml:space="preserve"> </v>
      </c>
      <c r="B903" s="153" t="str">
        <f>IF('C10 Entry Sheet'!$BS918="N"," ","00000000")</f>
        <v xml:space="preserve"> </v>
      </c>
      <c r="C903" s="154" t="str">
        <f ca="1">IF('C10 Entry Sheet'!$BS918="N"," ",CELL("contents",'C10 Entry Sheet'!$AH$10))</f>
        <v xml:space="preserve"> </v>
      </c>
      <c r="D903" s="153" t="str">
        <f ca="1">IF('C10 Entry Sheet'!$BS918="N"," ","000"&amp;IF(LEN('C10 Entry Sheet'!$C$5)&lt;=6,"000",REPT("0",3-(LEN('C10 Entry Sheet'!$C$5)-6))&amp;LEFT(CELL("contents",'C10 Entry Sheet'!$C$5),LEN('C10 Entry Sheet'!$C$5)-6)))</f>
        <v xml:space="preserve"> </v>
      </c>
      <c r="E903" s="155" t="str">
        <f ca="1">IF('C10 Entry Sheet'!$BS918="N"," ",IF(LEN('C10 Entry Sheet'!$C$5)&lt;=6,CELL("contents",'C10 Entry Sheet'!$C$5),RIGHT(CELL("contents",'C10 Entry Sheet'!$C$5),6)))</f>
        <v xml:space="preserve"> </v>
      </c>
      <c r="F903" s="153" t="str">
        <f>IF('C10 Entry Sheet'!$BS918="N"," ","0")</f>
        <v xml:space="preserve"> </v>
      </c>
      <c r="G903" s="156" t="str">
        <f ca="1">IF('C10 Entry Sheet'!$BS918="N"," ",CELL("contents",'C10 Entry Sheet'!$A918))</f>
        <v xml:space="preserve"> </v>
      </c>
      <c r="H903" s="157" t="str">
        <f ca="1">IF(($G903=" ")," ",VLOOKUP($G903,'C10 Entry Sheet'!$A$16:$K$1015,2,FALSE))</f>
        <v xml:space="preserve"> </v>
      </c>
      <c r="I903" s="157" t="str">
        <f ca="1">IF(($G903=" ")," ",VLOOKUP($G903,'C10 Entry Sheet'!$A$16:$K$1015,3,FALSE))</f>
        <v xml:space="preserve"> </v>
      </c>
      <c r="J903" s="153" t="str">
        <f ca="1">IF('C10 Entry Sheet'!$BS918="N"," ",CELL("contents",'C10 Entry Sheet'!$A918))</f>
        <v xml:space="preserve"> </v>
      </c>
      <c r="K903" s="158" t="str">
        <f ca="1">IF(($G903=" ")," ",VLOOKUP($G903,'C10 Entry Sheet'!$A$16:$K$1015,8,FALSE))</f>
        <v xml:space="preserve"> </v>
      </c>
      <c r="L903" s="110" t="str">
        <f ca="1">IF(($G903=" ")," ",(VLOOKUP($G903,'C10 Entry Sheet'!$A$16:$K$1015,11,FALSE)*100))</f>
        <v xml:space="preserve"> </v>
      </c>
      <c r="M903" s="159" t="str">
        <f ca="1">IF(($G903=" ")," ",VLOOKUP($G903,'C10 Entry Sheet'!$A$16:$K$1015,6,FALSE))</f>
        <v xml:space="preserve"> </v>
      </c>
      <c r="N903" s="159" t="str">
        <f ca="1">IF(($G903=" ")," ",VLOOKUP($G903,'C10 Entry Sheet'!$A$16:$K$1015,5,FALSE))</f>
        <v xml:space="preserve"> </v>
      </c>
    </row>
    <row r="904" spans="1:14">
      <c r="A904" s="153" t="str">
        <f>IF('C10 Entry Sheet'!$BS919="N"," ","R")</f>
        <v xml:space="preserve"> </v>
      </c>
      <c r="B904" s="153" t="str">
        <f>IF('C10 Entry Sheet'!$BS919="N"," ","00000000")</f>
        <v xml:space="preserve"> </v>
      </c>
      <c r="C904" s="154" t="str">
        <f ca="1">IF('C10 Entry Sheet'!$BS919="N"," ",CELL("contents",'C10 Entry Sheet'!$AH$10))</f>
        <v xml:space="preserve"> </v>
      </c>
      <c r="D904" s="153" t="str">
        <f ca="1">IF('C10 Entry Sheet'!$BS919="N"," ","000"&amp;IF(LEN('C10 Entry Sheet'!$C$5)&lt;=6,"000",REPT("0",3-(LEN('C10 Entry Sheet'!$C$5)-6))&amp;LEFT(CELL("contents",'C10 Entry Sheet'!$C$5),LEN('C10 Entry Sheet'!$C$5)-6)))</f>
        <v xml:space="preserve"> </v>
      </c>
      <c r="E904" s="155" t="str">
        <f ca="1">IF('C10 Entry Sheet'!$BS919="N"," ",IF(LEN('C10 Entry Sheet'!$C$5)&lt;=6,CELL("contents",'C10 Entry Sheet'!$C$5),RIGHT(CELL("contents",'C10 Entry Sheet'!$C$5),6)))</f>
        <v xml:space="preserve"> </v>
      </c>
      <c r="F904" s="153" t="str">
        <f>IF('C10 Entry Sheet'!$BS919="N"," ","0")</f>
        <v xml:space="preserve"> </v>
      </c>
      <c r="G904" s="156" t="str">
        <f ca="1">IF('C10 Entry Sheet'!$BS919="N"," ",CELL("contents",'C10 Entry Sheet'!$A919))</f>
        <v xml:space="preserve"> </v>
      </c>
      <c r="H904" s="157" t="str">
        <f ca="1">IF(($G904=" ")," ",VLOOKUP($G904,'C10 Entry Sheet'!$A$16:$K$1015,2,FALSE))</f>
        <v xml:space="preserve"> </v>
      </c>
      <c r="I904" s="157" t="str">
        <f ca="1">IF(($G904=" ")," ",VLOOKUP($G904,'C10 Entry Sheet'!$A$16:$K$1015,3,FALSE))</f>
        <v xml:space="preserve"> </v>
      </c>
      <c r="J904" s="153" t="str">
        <f ca="1">IF('C10 Entry Sheet'!$BS919="N"," ",CELL("contents",'C10 Entry Sheet'!$A919))</f>
        <v xml:space="preserve"> </v>
      </c>
      <c r="K904" s="158" t="str">
        <f ca="1">IF(($G904=" ")," ",VLOOKUP($G904,'C10 Entry Sheet'!$A$16:$K$1015,8,FALSE))</f>
        <v xml:space="preserve"> </v>
      </c>
      <c r="L904" s="110" t="str">
        <f ca="1">IF(($G904=" ")," ",(VLOOKUP($G904,'C10 Entry Sheet'!$A$16:$K$1015,11,FALSE)*100))</f>
        <v xml:space="preserve"> </v>
      </c>
      <c r="M904" s="159" t="str">
        <f ca="1">IF(($G904=" ")," ",VLOOKUP($G904,'C10 Entry Sheet'!$A$16:$K$1015,6,FALSE))</f>
        <v xml:space="preserve"> </v>
      </c>
      <c r="N904" s="159" t="str">
        <f ca="1">IF(($G904=" ")," ",VLOOKUP($G904,'C10 Entry Sheet'!$A$16:$K$1015,5,FALSE))</f>
        <v xml:space="preserve"> </v>
      </c>
    </row>
    <row r="905" spans="1:14">
      <c r="A905" s="153" t="str">
        <f>IF('C10 Entry Sheet'!$BS920="N"," ","R")</f>
        <v xml:space="preserve"> </v>
      </c>
      <c r="B905" s="153" t="str">
        <f>IF('C10 Entry Sheet'!$BS920="N"," ","00000000")</f>
        <v xml:space="preserve"> </v>
      </c>
      <c r="C905" s="154" t="str">
        <f ca="1">IF('C10 Entry Sheet'!$BS920="N"," ",CELL("contents",'C10 Entry Sheet'!$AH$10))</f>
        <v xml:space="preserve"> </v>
      </c>
      <c r="D905" s="153" t="str">
        <f ca="1">IF('C10 Entry Sheet'!$BS920="N"," ","000"&amp;IF(LEN('C10 Entry Sheet'!$C$5)&lt;=6,"000",REPT("0",3-(LEN('C10 Entry Sheet'!$C$5)-6))&amp;LEFT(CELL("contents",'C10 Entry Sheet'!$C$5),LEN('C10 Entry Sheet'!$C$5)-6)))</f>
        <v xml:space="preserve"> </v>
      </c>
      <c r="E905" s="155" t="str">
        <f ca="1">IF('C10 Entry Sheet'!$BS920="N"," ",IF(LEN('C10 Entry Sheet'!$C$5)&lt;=6,CELL("contents",'C10 Entry Sheet'!$C$5),RIGHT(CELL("contents",'C10 Entry Sheet'!$C$5),6)))</f>
        <v xml:space="preserve"> </v>
      </c>
      <c r="F905" s="153" t="str">
        <f>IF('C10 Entry Sheet'!$BS920="N"," ","0")</f>
        <v xml:space="preserve"> </v>
      </c>
      <c r="G905" s="156" t="str">
        <f ca="1">IF('C10 Entry Sheet'!$BS920="N"," ",CELL("contents",'C10 Entry Sheet'!$A920))</f>
        <v xml:space="preserve"> </v>
      </c>
      <c r="H905" s="157" t="str">
        <f ca="1">IF(($G905=" ")," ",VLOOKUP($G905,'C10 Entry Sheet'!$A$16:$K$1015,2,FALSE))</f>
        <v xml:space="preserve"> </v>
      </c>
      <c r="I905" s="157" t="str">
        <f ca="1">IF(($G905=" ")," ",VLOOKUP($G905,'C10 Entry Sheet'!$A$16:$K$1015,3,FALSE))</f>
        <v xml:space="preserve"> </v>
      </c>
      <c r="J905" s="153" t="str">
        <f ca="1">IF('C10 Entry Sheet'!$BS920="N"," ",CELL("contents",'C10 Entry Sheet'!$A920))</f>
        <v xml:space="preserve"> </v>
      </c>
      <c r="K905" s="158" t="str">
        <f ca="1">IF(($G905=" ")," ",VLOOKUP($G905,'C10 Entry Sheet'!$A$16:$K$1015,8,FALSE))</f>
        <v xml:space="preserve"> </v>
      </c>
      <c r="L905" s="110" t="str">
        <f ca="1">IF(($G905=" ")," ",(VLOOKUP($G905,'C10 Entry Sheet'!$A$16:$K$1015,11,FALSE)*100))</f>
        <v xml:space="preserve"> </v>
      </c>
      <c r="M905" s="159" t="str">
        <f ca="1">IF(($G905=" ")," ",VLOOKUP($G905,'C10 Entry Sheet'!$A$16:$K$1015,6,FALSE))</f>
        <v xml:space="preserve"> </v>
      </c>
      <c r="N905" s="159" t="str">
        <f ca="1">IF(($G905=" ")," ",VLOOKUP($G905,'C10 Entry Sheet'!$A$16:$K$1015,5,FALSE))</f>
        <v xml:space="preserve"> </v>
      </c>
    </row>
    <row r="906" spans="1:14">
      <c r="A906" s="153" t="str">
        <f>IF('C10 Entry Sheet'!$BS921="N"," ","R")</f>
        <v xml:space="preserve"> </v>
      </c>
      <c r="B906" s="153" t="str">
        <f>IF('C10 Entry Sheet'!$BS921="N"," ","00000000")</f>
        <v xml:space="preserve"> </v>
      </c>
      <c r="C906" s="154" t="str">
        <f ca="1">IF('C10 Entry Sheet'!$BS921="N"," ",CELL("contents",'C10 Entry Sheet'!$AH$10))</f>
        <v xml:space="preserve"> </v>
      </c>
      <c r="D906" s="153" t="str">
        <f ca="1">IF('C10 Entry Sheet'!$BS921="N"," ","000"&amp;IF(LEN('C10 Entry Sheet'!$C$5)&lt;=6,"000",REPT("0",3-(LEN('C10 Entry Sheet'!$C$5)-6))&amp;LEFT(CELL("contents",'C10 Entry Sheet'!$C$5),LEN('C10 Entry Sheet'!$C$5)-6)))</f>
        <v xml:space="preserve"> </v>
      </c>
      <c r="E906" s="155" t="str">
        <f ca="1">IF('C10 Entry Sheet'!$BS921="N"," ",IF(LEN('C10 Entry Sheet'!$C$5)&lt;=6,CELL("contents",'C10 Entry Sheet'!$C$5),RIGHT(CELL("contents",'C10 Entry Sheet'!$C$5),6)))</f>
        <v xml:space="preserve"> </v>
      </c>
      <c r="F906" s="153" t="str">
        <f>IF('C10 Entry Sheet'!$BS921="N"," ","0")</f>
        <v xml:space="preserve"> </v>
      </c>
      <c r="G906" s="156" t="str">
        <f ca="1">IF('C10 Entry Sheet'!$BS921="N"," ",CELL("contents",'C10 Entry Sheet'!$A921))</f>
        <v xml:space="preserve"> </v>
      </c>
      <c r="H906" s="157" t="str">
        <f ca="1">IF(($G906=" ")," ",VLOOKUP($G906,'C10 Entry Sheet'!$A$16:$K$1015,2,FALSE))</f>
        <v xml:space="preserve"> </v>
      </c>
      <c r="I906" s="157" t="str">
        <f ca="1">IF(($G906=" ")," ",VLOOKUP($G906,'C10 Entry Sheet'!$A$16:$K$1015,3,FALSE))</f>
        <v xml:space="preserve"> </v>
      </c>
      <c r="J906" s="153" t="str">
        <f ca="1">IF('C10 Entry Sheet'!$BS921="N"," ",CELL("contents",'C10 Entry Sheet'!$A921))</f>
        <v xml:space="preserve"> </v>
      </c>
      <c r="K906" s="158" t="str">
        <f ca="1">IF(($G906=" ")," ",VLOOKUP($G906,'C10 Entry Sheet'!$A$16:$K$1015,8,FALSE))</f>
        <v xml:space="preserve"> </v>
      </c>
      <c r="L906" s="110" t="str">
        <f ca="1">IF(($G906=" ")," ",(VLOOKUP($G906,'C10 Entry Sheet'!$A$16:$K$1015,11,FALSE)*100))</f>
        <v xml:space="preserve"> </v>
      </c>
      <c r="M906" s="159" t="str">
        <f ca="1">IF(($G906=" ")," ",VLOOKUP($G906,'C10 Entry Sheet'!$A$16:$K$1015,6,FALSE))</f>
        <v xml:space="preserve"> </v>
      </c>
      <c r="N906" s="159" t="str">
        <f ca="1">IF(($G906=" ")," ",VLOOKUP($G906,'C10 Entry Sheet'!$A$16:$K$1015,5,FALSE))</f>
        <v xml:space="preserve"> </v>
      </c>
    </row>
    <row r="907" spans="1:14">
      <c r="A907" s="153" t="str">
        <f>IF('C10 Entry Sheet'!$BS922="N"," ","R")</f>
        <v xml:space="preserve"> </v>
      </c>
      <c r="B907" s="153" t="str">
        <f>IF('C10 Entry Sheet'!$BS922="N"," ","00000000")</f>
        <v xml:space="preserve"> </v>
      </c>
      <c r="C907" s="154" t="str">
        <f ca="1">IF('C10 Entry Sheet'!$BS922="N"," ",CELL("contents",'C10 Entry Sheet'!$AH$10))</f>
        <v xml:space="preserve"> </v>
      </c>
      <c r="D907" s="153" t="str">
        <f ca="1">IF('C10 Entry Sheet'!$BS922="N"," ","000"&amp;IF(LEN('C10 Entry Sheet'!$C$5)&lt;=6,"000",REPT("0",3-(LEN('C10 Entry Sheet'!$C$5)-6))&amp;LEFT(CELL("contents",'C10 Entry Sheet'!$C$5),LEN('C10 Entry Sheet'!$C$5)-6)))</f>
        <v xml:space="preserve"> </v>
      </c>
      <c r="E907" s="155" t="str">
        <f ca="1">IF('C10 Entry Sheet'!$BS922="N"," ",IF(LEN('C10 Entry Sheet'!$C$5)&lt;=6,CELL("contents",'C10 Entry Sheet'!$C$5),RIGHT(CELL("contents",'C10 Entry Sheet'!$C$5),6)))</f>
        <v xml:space="preserve"> </v>
      </c>
      <c r="F907" s="153" t="str">
        <f>IF('C10 Entry Sheet'!$BS922="N"," ","0")</f>
        <v xml:space="preserve"> </v>
      </c>
      <c r="G907" s="156" t="str">
        <f ca="1">IF('C10 Entry Sheet'!$BS922="N"," ",CELL("contents",'C10 Entry Sheet'!$A922))</f>
        <v xml:space="preserve"> </v>
      </c>
      <c r="H907" s="157" t="str">
        <f ca="1">IF(($G907=" ")," ",VLOOKUP($G907,'C10 Entry Sheet'!$A$16:$K$1015,2,FALSE))</f>
        <v xml:space="preserve"> </v>
      </c>
      <c r="I907" s="157" t="str">
        <f ca="1">IF(($G907=" ")," ",VLOOKUP($G907,'C10 Entry Sheet'!$A$16:$K$1015,3,FALSE))</f>
        <v xml:space="preserve"> </v>
      </c>
      <c r="J907" s="153" t="str">
        <f ca="1">IF('C10 Entry Sheet'!$BS922="N"," ",CELL("contents",'C10 Entry Sheet'!$A922))</f>
        <v xml:space="preserve"> </v>
      </c>
      <c r="K907" s="158" t="str">
        <f ca="1">IF(($G907=" ")," ",VLOOKUP($G907,'C10 Entry Sheet'!$A$16:$K$1015,8,FALSE))</f>
        <v xml:space="preserve"> </v>
      </c>
      <c r="L907" s="110" t="str">
        <f ca="1">IF(($G907=" ")," ",(VLOOKUP($G907,'C10 Entry Sheet'!$A$16:$K$1015,11,FALSE)*100))</f>
        <v xml:space="preserve"> </v>
      </c>
      <c r="M907" s="159" t="str">
        <f ca="1">IF(($G907=" ")," ",VLOOKUP($G907,'C10 Entry Sheet'!$A$16:$K$1015,6,FALSE))</f>
        <v xml:space="preserve"> </v>
      </c>
      <c r="N907" s="159" t="str">
        <f ca="1">IF(($G907=" ")," ",VLOOKUP($G907,'C10 Entry Sheet'!$A$16:$K$1015,5,FALSE))</f>
        <v xml:space="preserve"> </v>
      </c>
    </row>
    <row r="908" spans="1:14">
      <c r="A908" s="153" t="str">
        <f>IF('C10 Entry Sheet'!$BS923="N"," ","R")</f>
        <v xml:space="preserve"> </v>
      </c>
      <c r="B908" s="153" t="str">
        <f>IF('C10 Entry Sheet'!$BS923="N"," ","00000000")</f>
        <v xml:space="preserve"> </v>
      </c>
      <c r="C908" s="154" t="str">
        <f ca="1">IF('C10 Entry Sheet'!$BS923="N"," ",CELL("contents",'C10 Entry Sheet'!$AH$10))</f>
        <v xml:space="preserve"> </v>
      </c>
      <c r="D908" s="153" t="str">
        <f ca="1">IF('C10 Entry Sheet'!$BS923="N"," ","000"&amp;IF(LEN('C10 Entry Sheet'!$C$5)&lt;=6,"000",REPT("0",3-(LEN('C10 Entry Sheet'!$C$5)-6))&amp;LEFT(CELL("contents",'C10 Entry Sheet'!$C$5),LEN('C10 Entry Sheet'!$C$5)-6)))</f>
        <v xml:space="preserve"> </v>
      </c>
      <c r="E908" s="155" t="str">
        <f ca="1">IF('C10 Entry Sheet'!$BS923="N"," ",IF(LEN('C10 Entry Sheet'!$C$5)&lt;=6,CELL("contents",'C10 Entry Sheet'!$C$5),RIGHT(CELL("contents",'C10 Entry Sheet'!$C$5),6)))</f>
        <v xml:space="preserve"> </v>
      </c>
      <c r="F908" s="153" t="str">
        <f>IF('C10 Entry Sheet'!$BS923="N"," ","0")</f>
        <v xml:space="preserve"> </v>
      </c>
      <c r="G908" s="156" t="str">
        <f ca="1">IF('C10 Entry Sheet'!$BS923="N"," ",CELL("contents",'C10 Entry Sheet'!$A923))</f>
        <v xml:space="preserve"> </v>
      </c>
      <c r="H908" s="157" t="str">
        <f ca="1">IF(($G908=" ")," ",VLOOKUP($G908,'C10 Entry Sheet'!$A$16:$K$1015,2,FALSE))</f>
        <v xml:space="preserve"> </v>
      </c>
      <c r="I908" s="157" t="str">
        <f ca="1">IF(($G908=" ")," ",VLOOKUP($G908,'C10 Entry Sheet'!$A$16:$K$1015,3,FALSE))</f>
        <v xml:space="preserve"> </v>
      </c>
      <c r="J908" s="153" t="str">
        <f ca="1">IF('C10 Entry Sheet'!$BS923="N"," ",CELL("contents",'C10 Entry Sheet'!$A923))</f>
        <v xml:space="preserve"> </v>
      </c>
      <c r="K908" s="158" t="str">
        <f ca="1">IF(($G908=" ")," ",VLOOKUP($G908,'C10 Entry Sheet'!$A$16:$K$1015,8,FALSE))</f>
        <v xml:space="preserve"> </v>
      </c>
      <c r="L908" s="110" t="str">
        <f ca="1">IF(($G908=" ")," ",(VLOOKUP($G908,'C10 Entry Sheet'!$A$16:$K$1015,11,FALSE)*100))</f>
        <v xml:space="preserve"> </v>
      </c>
      <c r="M908" s="159" t="str">
        <f ca="1">IF(($G908=" ")," ",VLOOKUP($G908,'C10 Entry Sheet'!$A$16:$K$1015,6,FALSE))</f>
        <v xml:space="preserve"> </v>
      </c>
      <c r="N908" s="159" t="str">
        <f ca="1">IF(($G908=" ")," ",VLOOKUP($G908,'C10 Entry Sheet'!$A$16:$K$1015,5,FALSE))</f>
        <v xml:space="preserve"> </v>
      </c>
    </row>
    <row r="909" spans="1:14">
      <c r="A909" s="153" t="str">
        <f>IF('C10 Entry Sheet'!$BS924="N"," ","R")</f>
        <v xml:space="preserve"> </v>
      </c>
      <c r="B909" s="153" t="str">
        <f>IF('C10 Entry Sheet'!$BS924="N"," ","00000000")</f>
        <v xml:space="preserve"> </v>
      </c>
      <c r="C909" s="154" t="str">
        <f ca="1">IF('C10 Entry Sheet'!$BS924="N"," ",CELL("contents",'C10 Entry Sheet'!$AH$10))</f>
        <v xml:space="preserve"> </v>
      </c>
      <c r="D909" s="153" t="str">
        <f ca="1">IF('C10 Entry Sheet'!$BS924="N"," ","000"&amp;IF(LEN('C10 Entry Sheet'!$C$5)&lt;=6,"000",REPT("0",3-(LEN('C10 Entry Sheet'!$C$5)-6))&amp;LEFT(CELL("contents",'C10 Entry Sheet'!$C$5),LEN('C10 Entry Sheet'!$C$5)-6)))</f>
        <v xml:space="preserve"> </v>
      </c>
      <c r="E909" s="155" t="str">
        <f ca="1">IF('C10 Entry Sheet'!$BS924="N"," ",IF(LEN('C10 Entry Sheet'!$C$5)&lt;=6,CELL("contents",'C10 Entry Sheet'!$C$5),RIGHT(CELL("contents",'C10 Entry Sheet'!$C$5),6)))</f>
        <v xml:space="preserve"> </v>
      </c>
      <c r="F909" s="153" t="str">
        <f>IF('C10 Entry Sheet'!$BS924="N"," ","0")</f>
        <v xml:space="preserve"> </v>
      </c>
      <c r="G909" s="156" t="str">
        <f ca="1">IF('C10 Entry Sheet'!$BS924="N"," ",CELL("contents",'C10 Entry Sheet'!$A924))</f>
        <v xml:space="preserve"> </v>
      </c>
      <c r="H909" s="157" t="str">
        <f ca="1">IF(($G909=" ")," ",VLOOKUP($G909,'C10 Entry Sheet'!$A$16:$K$1015,2,FALSE))</f>
        <v xml:space="preserve"> </v>
      </c>
      <c r="I909" s="157" t="str">
        <f ca="1">IF(($G909=" ")," ",VLOOKUP($G909,'C10 Entry Sheet'!$A$16:$K$1015,3,FALSE))</f>
        <v xml:space="preserve"> </v>
      </c>
      <c r="J909" s="153" t="str">
        <f ca="1">IF('C10 Entry Sheet'!$BS924="N"," ",CELL("contents",'C10 Entry Sheet'!$A924))</f>
        <v xml:space="preserve"> </v>
      </c>
      <c r="K909" s="158" t="str">
        <f ca="1">IF(($G909=" ")," ",VLOOKUP($G909,'C10 Entry Sheet'!$A$16:$K$1015,8,FALSE))</f>
        <v xml:space="preserve"> </v>
      </c>
      <c r="L909" s="110" t="str">
        <f ca="1">IF(($G909=" ")," ",(VLOOKUP($G909,'C10 Entry Sheet'!$A$16:$K$1015,11,FALSE)*100))</f>
        <v xml:space="preserve"> </v>
      </c>
      <c r="M909" s="159" t="str">
        <f ca="1">IF(($G909=" ")," ",VLOOKUP($G909,'C10 Entry Sheet'!$A$16:$K$1015,6,FALSE))</f>
        <v xml:space="preserve"> </v>
      </c>
      <c r="N909" s="159" t="str">
        <f ca="1">IF(($G909=" ")," ",VLOOKUP($G909,'C10 Entry Sheet'!$A$16:$K$1015,5,FALSE))</f>
        <v xml:space="preserve"> </v>
      </c>
    </row>
    <row r="910" spans="1:14">
      <c r="A910" s="153" t="str">
        <f>IF('C10 Entry Sheet'!$BS925="N"," ","R")</f>
        <v xml:space="preserve"> </v>
      </c>
      <c r="B910" s="153" t="str">
        <f>IF('C10 Entry Sheet'!$BS925="N"," ","00000000")</f>
        <v xml:space="preserve"> </v>
      </c>
      <c r="C910" s="154" t="str">
        <f ca="1">IF('C10 Entry Sheet'!$BS925="N"," ",CELL("contents",'C10 Entry Sheet'!$AH$10))</f>
        <v xml:space="preserve"> </v>
      </c>
      <c r="D910" s="153" t="str">
        <f ca="1">IF('C10 Entry Sheet'!$BS925="N"," ","000"&amp;IF(LEN('C10 Entry Sheet'!$C$5)&lt;=6,"000",REPT("0",3-(LEN('C10 Entry Sheet'!$C$5)-6))&amp;LEFT(CELL("contents",'C10 Entry Sheet'!$C$5),LEN('C10 Entry Sheet'!$C$5)-6)))</f>
        <v xml:space="preserve"> </v>
      </c>
      <c r="E910" s="155" t="str">
        <f ca="1">IF('C10 Entry Sheet'!$BS925="N"," ",IF(LEN('C10 Entry Sheet'!$C$5)&lt;=6,CELL("contents",'C10 Entry Sheet'!$C$5),RIGHT(CELL("contents",'C10 Entry Sheet'!$C$5),6)))</f>
        <v xml:space="preserve"> </v>
      </c>
      <c r="F910" s="153" t="str">
        <f>IF('C10 Entry Sheet'!$BS925="N"," ","0")</f>
        <v xml:space="preserve"> </v>
      </c>
      <c r="G910" s="156" t="str">
        <f ca="1">IF('C10 Entry Sheet'!$BS925="N"," ",CELL("contents",'C10 Entry Sheet'!$A925))</f>
        <v xml:space="preserve"> </v>
      </c>
      <c r="H910" s="157" t="str">
        <f ca="1">IF(($G910=" ")," ",VLOOKUP($G910,'C10 Entry Sheet'!$A$16:$K$1015,2,FALSE))</f>
        <v xml:space="preserve"> </v>
      </c>
      <c r="I910" s="157" t="str">
        <f ca="1">IF(($G910=" ")," ",VLOOKUP($G910,'C10 Entry Sheet'!$A$16:$K$1015,3,FALSE))</f>
        <v xml:space="preserve"> </v>
      </c>
      <c r="J910" s="153" t="str">
        <f ca="1">IF('C10 Entry Sheet'!$BS925="N"," ",CELL("contents",'C10 Entry Sheet'!$A925))</f>
        <v xml:space="preserve"> </v>
      </c>
      <c r="K910" s="158" t="str">
        <f ca="1">IF(($G910=" ")," ",VLOOKUP($G910,'C10 Entry Sheet'!$A$16:$K$1015,8,FALSE))</f>
        <v xml:space="preserve"> </v>
      </c>
      <c r="L910" s="110" t="str">
        <f ca="1">IF(($G910=" ")," ",(VLOOKUP($G910,'C10 Entry Sheet'!$A$16:$K$1015,11,FALSE)*100))</f>
        <v xml:space="preserve"> </v>
      </c>
      <c r="M910" s="159" t="str">
        <f ca="1">IF(($G910=" ")," ",VLOOKUP($G910,'C10 Entry Sheet'!$A$16:$K$1015,6,FALSE))</f>
        <v xml:space="preserve"> </v>
      </c>
      <c r="N910" s="159" t="str">
        <f ca="1">IF(($G910=" ")," ",VLOOKUP($G910,'C10 Entry Sheet'!$A$16:$K$1015,5,FALSE))</f>
        <v xml:space="preserve"> </v>
      </c>
    </row>
    <row r="911" spans="1:14">
      <c r="A911" s="153" t="str">
        <f>IF('C10 Entry Sheet'!$BS926="N"," ","R")</f>
        <v xml:space="preserve"> </v>
      </c>
      <c r="B911" s="153" t="str">
        <f>IF('C10 Entry Sheet'!$BS926="N"," ","00000000")</f>
        <v xml:space="preserve"> </v>
      </c>
      <c r="C911" s="154" t="str">
        <f ca="1">IF('C10 Entry Sheet'!$BS926="N"," ",CELL("contents",'C10 Entry Sheet'!$AH$10))</f>
        <v xml:space="preserve"> </v>
      </c>
      <c r="D911" s="153" t="str">
        <f ca="1">IF('C10 Entry Sheet'!$BS926="N"," ","000"&amp;IF(LEN('C10 Entry Sheet'!$C$5)&lt;=6,"000",REPT("0",3-(LEN('C10 Entry Sheet'!$C$5)-6))&amp;LEFT(CELL("contents",'C10 Entry Sheet'!$C$5),LEN('C10 Entry Sheet'!$C$5)-6)))</f>
        <v xml:space="preserve"> </v>
      </c>
      <c r="E911" s="155" t="str">
        <f ca="1">IF('C10 Entry Sheet'!$BS926="N"," ",IF(LEN('C10 Entry Sheet'!$C$5)&lt;=6,CELL("contents",'C10 Entry Sheet'!$C$5),RIGHT(CELL("contents",'C10 Entry Sheet'!$C$5),6)))</f>
        <v xml:space="preserve"> </v>
      </c>
      <c r="F911" s="153" t="str">
        <f>IF('C10 Entry Sheet'!$BS926="N"," ","0")</f>
        <v xml:space="preserve"> </v>
      </c>
      <c r="G911" s="156" t="str">
        <f ca="1">IF('C10 Entry Sheet'!$BS926="N"," ",CELL("contents",'C10 Entry Sheet'!$A926))</f>
        <v xml:space="preserve"> </v>
      </c>
      <c r="H911" s="157" t="str">
        <f ca="1">IF(($G911=" ")," ",VLOOKUP($G911,'C10 Entry Sheet'!$A$16:$K$1015,2,FALSE))</f>
        <v xml:space="preserve"> </v>
      </c>
      <c r="I911" s="157" t="str">
        <f ca="1">IF(($G911=" ")," ",VLOOKUP($G911,'C10 Entry Sheet'!$A$16:$K$1015,3,FALSE))</f>
        <v xml:space="preserve"> </v>
      </c>
      <c r="J911" s="153" t="str">
        <f ca="1">IF('C10 Entry Sheet'!$BS926="N"," ",CELL("contents",'C10 Entry Sheet'!$A926))</f>
        <v xml:space="preserve"> </v>
      </c>
      <c r="K911" s="158" t="str">
        <f ca="1">IF(($G911=" ")," ",VLOOKUP($G911,'C10 Entry Sheet'!$A$16:$K$1015,8,FALSE))</f>
        <v xml:space="preserve"> </v>
      </c>
      <c r="L911" s="110" t="str">
        <f ca="1">IF(($G911=" ")," ",(VLOOKUP($G911,'C10 Entry Sheet'!$A$16:$K$1015,11,FALSE)*100))</f>
        <v xml:space="preserve"> </v>
      </c>
      <c r="M911" s="159" t="str">
        <f ca="1">IF(($G911=" ")," ",VLOOKUP($G911,'C10 Entry Sheet'!$A$16:$K$1015,6,FALSE))</f>
        <v xml:space="preserve"> </v>
      </c>
      <c r="N911" s="159" t="str">
        <f ca="1">IF(($G911=" ")," ",VLOOKUP($G911,'C10 Entry Sheet'!$A$16:$K$1015,5,FALSE))</f>
        <v xml:space="preserve"> </v>
      </c>
    </row>
    <row r="912" spans="1:14">
      <c r="A912" s="153" t="str">
        <f>IF('C10 Entry Sheet'!$BS927="N"," ","R")</f>
        <v xml:space="preserve"> </v>
      </c>
      <c r="B912" s="153" t="str">
        <f>IF('C10 Entry Sheet'!$BS927="N"," ","00000000")</f>
        <v xml:space="preserve"> </v>
      </c>
      <c r="C912" s="154" t="str">
        <f ca="1">IF('C10 Entry Sheet'!$BS927="N"," ",CELL("contents",'C10 Entry Sheet'!$AH$10))</f>
        <v xml:space="preserve"> </v>
      </c>
      <c r="D912" s="153" t="str">
        <f ca="1">IF('C10 Entry Sheet'!$BS927="N"," ","000"&amp;IF(LEN('C10 Entry Sheet'!$C$5)&lt;=6,"000",REPT("0",3-(LEN('C10 Entry Sheet'!$C$5)-6))&amp;LEFT(CELL("contents",'C10 Entry Sheet'!$C$5),LEN('C10 Entry Sheet'!$C$5)-6)))</f>
        <v xml:space="preserve"> </v>
      </c>
      <c r="E912" s="155" t="str">
        <f ca="1">IF('C10 Entry Sheet'!$BS927="N"," ",IF(LEN('C10 Entry Sheet'!$C$5)&lt;=6,CELL("contents",'C10 Entry Sheet'!$C$5),RIGHT(CELL("contents",'C10 Entry Sheet'!$C$5),6)))</f>
        <v xml:space="preserve"> </v>
      </c>
      <c r="F912" s="153" t="str">
        <f>IF('C10 Entry Sheet'!$BS927="N"," ","0")</f>
        <v xml:space="preserve"> </v>
      </c>
      <c r="G912" s="156" t="str">
        <f ca="1">IF('C10 Entry Sheet'!$BS927="N"," ",CELL("contents",'C10 Entry Sheet'!$A927))</f>
        <v xml:space="preserve"> </v>
      </c>
      <c r="H912" s="157" t="str">
        <f ca="1">IF(($G912=" ")," ",VLOOKUP($G912,'C10 Entry Sheet'!$A$16:$K$1015,2,FALSE))</f>
        <v xml:space="preserve"> </v>
      </c>
      <c r="I912" s="157" t="str">
        <f ca="1">IF(($G912=" ")," ",VLOOKUP($G912,'C10 Entry Sheet'!$A$16:$K$1015,3,FALSE))</f>
        <v xml:space="preserve"> </v>
      </c>
      <c r="J912" s="153" t="str">
        <f ca="1">IF('C10 Entry Sheet'!$BS927="N"," ",CELL("contents",'C10 Entry Sheet'!$A927))</f>
        <v xml:space="preserve"> </v>
      </c>
      <c r="K912" s="158" t="str">
        <f ca="1">IF(($G912=" ")," ",VLOOKUP($G912,'C10 Entry Sheet'!$A$16:$K$1015,8,FALSE))</f>
        <v xml:space="preserve"> </v>
      </c>
      <c r="L912" s="110" t="str">
        <f ca="1">IF(($G912=" ")," ",(VLOOKUP($G912,'C10 Entry Sheet'!$A$16:$K$1015,11,FALSE)*100))</f>
        <v xml:space="preserve"> </v>
      </c>
      <c r="M912" s="159" t="str">
        <f ca="1">IF(($G912=" ")," ",VLOOKUP($G912,'C10 Entry Sheet'!$A$16:$K$1015,6,FALSE))</f>
        <v xml:space="preserve"> </v>
      </c>
      <c r="N912" s="159" t="str">
        <f ca="1">IF(($G912=" ")," ",VLOOKUP($G912,'C10 Entry Sheet'!$A$16:$K$1015,5,FALSE))</f>
        <v xml:space="preserve"> </v>
      </c>
    </row>
    <row r="913" spans="1:14">
      <c r="A913" s="153" t="str">
        <f>IF('C10 Entry Sheet'!$BS928="N"," ","R")</f>
        <v xml:space="preserve"> </v>
      </c>
      <c r="B913" s="153" t="str">
        <f>IF('C10 Entry Sheet'!$BS928="N"," ","00000000")</f>
        <v xml:space="preserve"> </v>
      </c>
      <c r="C913" s="154" t="str">
        <f ca="1">IF('C10 Entry Sheet'!$BS928="N"," ",CELL("contents",'C10 Entry Sheet'!$AH$10))</f>
        <v xml:space="preserve"> </v>
      </c>
      <c r="D913" s="153" t="str">
        <f ca="1">IF('C10 Entry Sheet'!$BS928="N"," ","000"&amp;IF(LEN('C10 Entry Sheet'!$C$5)&lt;=6,"000",REPT("0",3-(LEN('C10 Entry Sheet'!$C$5)-6))&amp;LEFT(CELL("contents",'C10 Entry Sheet'!$C$5),LEN('C10 Entry Sheet'!$C$5)-6)))</f>
        <v xml:space="preserve"> </v>
      </c>
      <c r="E913" s="155" t="str">
        <f ca="1">IF('C10 Entry Sheet'!$BS928="N"," ",IF(LEN('C10 Entry Sheet'!$C$5)&lt;=6,CELL("contents",'C10 Entry Sheet'!$C$5),RIGHT(CELL("contents",'C10 Entry Sheet'!$C$5),6)))</f>
        <v xml:space="preserve"> </v>
      </c>
      <c r="F913" s="153" t="str">
        <f>IF('C10 Entry Sheet'!$BS928="N"," ","0")</f>
        <v xml:space="preserve"> </v>
      </c>
      <c r="G913" s="156" t="str">
        <f ca="1">IF('C10 Entry Sheet'!$BS928="N"," ",CELL("contents",'C10 Entry Sheet'!$A928))</f>
        <v xml:space="preserve"> </v>
      </c>
      <c r="H913" s="157" t="str">
        <f ca="1">IF(($G913=" ")," ",VLOOKUP($G913,'C10 Entry Sheet'!$A$16:$K$1015,2,FALSE))</f>
        <v xml:space="preserve"> </v>
      </c>
      <c r="I913" s="157" t="str">
        <f ca="1">IF(($G913=" ")," ",VLOOKUP($G913,'C10 Entry Sheet'!$A$16:$K$1015,3,FALSE))</f>
        <v xml:space="preserve"> </v>
      </c>
      <c r="J913" s="153" t="str">
        <f ca="1">IF('C10 Entry Sheet'!$BS928="N"," ",CELL("contents",'C10 Entry Sheet'!$A928))</f>
        <v xml:space="preserve"> </v>
      </c>
      <c r="K913" s="158" t="str">
        <f ca="1">IF(($G913=" ")," ",VLOOKUP($G913,'C10 Entry Sheet'!$A$16:$K$1015,8,FALSE))</f>
        <v xml:space="preserve"> </v>
      </c>
      <c r="L913" s="110" t="str">
        <f ca="1">IF(($G913=" ")," ",(VLOOKUP($G913,'C10 Entry Sheet'!$A$16:$K$1015,11,FALSE)*100))</f>
        <v xml:space="preserve"> </v>
      </c>
      <c r="M913" s="159" t="str">
        <f ca="1">IF(($G913=" ")," ",VLOOKUP($G913,'C10 Entry Sheet'!$A$16:$K$1015,6,FALSE))</f>
        <v xml:space="preserve"> </v>
      </c>
      <c r="N913" s="159" t="str">
        <f ca="1">IF(($G913=" ")," ",VLOOKUP($G913,'C10 Entry Sheet'!$A$16:$K$1015,5,FALSE))</f>
        <v xml:space="preserve"> </v>
      </c>
    </row>
    <row r="914" spans="1:14">
      <c r="A914" s="153" t="str">
        <f>IF('C10 Entry Sheet'!$BS929="N"," ","R")</f>
        <v xml:space="preserve"> </v>
      </c>
      <c r="B914" s="153" t="str">
        <f>IF('C10 Entry Sheet'!$BS929="N"," ","00000000")</f>
        <v xml:space="preserve"> </v>
      </c>
      <c r="C914" s="154" t="str">
        <f ca="1">IF('C10 Entry Sheet'!$BS929="N"," ",CELL("contents",'C10 Entry Sheet'!$AH$10))</f>
        <v xml:space="preserve"> </v>
      </c>
      <c r="D914" s="153" t="str">
        <f ca="1">IF('C10 Entry Sheet'!$BS929="N"," ","000"&amp;IF(LEN('C10 Entry Sheet'!$C$5)&lt;=6,"000",REPT("0",3-(LEN('C10 Entry Sheet'!$C$5)-6))&amp;LEFT(CELL("contents",'C10 Entry Sheet'!$C$5),LEN('C10 Entry Sheet'!$C$5)-6)))</f>
        <v xml:space="preserve"> </v>
      </c>
      <c r="E914" s="155" t="str">
        <f ca="1">IF('C10 Entry Sheet'!$BS929="N"," ",IF(LEN('C10 Entry Sheet'!$C$5)&lt;=6,CELL("contents",'C10 Entry Sheet'!$C$5),RIGHT(CELL("contents",'C10 Entry Sheet'!$C$5),6)))</f>
        <v xml:space="preserve"> </v>
      </c>
      <c r="F914" s="153" t="str">
        <f>IF('C10 Entry Sheet'!$BS929="N"," ","0")</f>
        <v xml:space="preserve"> </v>
      </c>
      <c r="G914" s="156" t="str">
        <f ca="1">IF('C10 Entry Sheet'!$BS929="N"," ",CELL("contents",'C10 Entry Sheet'!$A929))</f>
        <v xml:space="preserve"> </v>
      </c>
      <c r="H914" s="157" t="str">
        <f ca="1">IF(($G914=" ")," ",VLOOKUP($G914,'C10 Entry Sheet'!$A$16:$K$1015,2,FALSE))</f>
        <v xml:space="preserve"> </v>
      </c>
      <c r="I914" s="157" t="str">
        <f ca="1">IF(($G914=" ")," ",VLOOKUP($G914,'C10 Entry Sheet'!$A$16:$K$1015,3,FALSE))</f>
        <v xml:space="preserve"> </v>
      </c>
      <c r="J914" s="153" t="str">
        <f ca="1">IF('C10 Entry Sheet'!$BS929="N"," ",CELL("contents",'C10 Entry Sheet'!$A929))</f>
        <v xml:space="preserve"> </v>
      </c>
      <c r="K914" s="158" t="str">
        <f ca="1">IF(($G914=" ")," ",VLOOKUP($G914,'C10 Entry Sheet'!$A$16:$K$1015,8,FALSE))</f>
        <v xml:space="preserve"> </v>
      </c>
      <c r="L914" s="110" t="str">
        <f ca="1">IF(($G914=" ")," ",(VLOOKUP($G914,'C10 Entry Sheet'!$A$16:$K$1015,11,FALSE)*100))</f>
        <v xml:space="preserve"> </v>
      </c>
      <c r="M914" s="159" t="str">
        <f ca="1">IF(($G914=" ")," ",VLOOKUP($G914,'C10 Entry Sheet'!$A$16:$K$1015,6,FALSE))</f>
        <v xml:space="preserve"> </v>
      </c>
      <c r="N914" s="159" t="str">
        <f ca="1">IF(($G914=" ")," ",VLOOKUP($G914,'C10 Entry Sheet'!$A$16:$K$1015,5,FALSE))</f>
        <v xml:space="preserve"> </v>
      </c>
    </row>
    <row r="915" spans="1:14">
      <c r="A915" s="153" t="str">
        <f>IF('C10 Entry Sheet'!$BS930="N"," ","R")</f>
        <v xml:space="preserve"> </v>
      </c>
      <c r="B915" s="153" t="str">
        <f>IF('C10 Entry Sheet'!$BS930="N"," ","00000000")</f>
        <v xml:space="preserve"> </v>
      </c>
      <c r="C915" s="154" t="str">
        <f ca="1">IF('C10 Entry Sheet'!$BS930="N"," ",CELL("contents",'C10 Entry Sheet'!$AH$10))</f>
        <v xml:space="preserve"> </v>
      </c>
      <c r="D915" s="153" t="str">
        <f ca="1">IF('C10 Entry Sheet'!$BS930="N"," ","000"&amp;IF(LEN('C10 Entry Sheet'!$C$5)&lt;=6,"000",REPT("0",3-(LEN('C10 Entry Sheet'!$C$5)-6))&amp;LEFT(CELL("contents",'C10 Entry Sheet'!$C$5),LEN('C10 Entry Sheet'!$C$5)-6)))</f>
        <v xml:space="preserve"> </v>
      </c>
      <c r="E915" s="155" t="str">
        <f ca="1">IF('C10 Entry Sheet'!$BS930="N"," ",IF(LEN('C10 Entry Sheet'!$C$5)&lt;=6,CELL("contents",'C10 Entry Sheet'!$C$5),RIGHT(CELL("contents",'C10 Entry Sheet'!$C$5),6)))</f>
        <v xml:space="preserve"> </v>
      </c>
      <c r="F915" s="153" t="str">
        <f>IF('C10 Entry Sheet'!$BS930="N"," ","0")</f>
        <v xml:space="preserve"> </v>
      </c>
      <c r="G915" s="156" t="str">
        <f ca="1">IF('C10 Entry Sheet'!$BS930="N"," ",CELL("contents",'C10 Entry Sheet'!$A930))</f>
        <v xml:space="preserve"> </v>
      </c>
      <c r="H915" s="157" t="str">
        <f ca="1">IF(($G915=" ")," ",VLOOKUP($G915,'C10 Entry Sheet'!$A$16:$K$1015,2,FALSE))</f>
        <v xml:space="preserve"> </v>
      </c>
      <c r="I915" s="157" t="str">
        <f ca="1">IF(($G915=" ")," ",VLOOKUP($G915,'C10 Entry Sheet'!$A$16:$K$1015,3,FALSE))</f>
        <v xml:space="preserve"> </v>
      </c>
      <c r="J915" s="153" t="str">
        <f ca="1">IF('C10 Entry Sheet'!$BS930="N"," ",CELL("contents",'C10 Entry Sheet'!$A930))</f>
        <v xml:space="preserve"> </v>
      </c>
      <c r="K915" s="158" t="str">
        <f ca="1">IF(($G915=" ")," ",VLOOKUP($G915,'C10 Entry Sheet'!$A$16:$K$1015,8,FALSE))</f>
        <v xml:space="preserve"> </v>
      </c>
      <c r="L915" s="110" t="str">
        <f ca="1">IF(($G915=" ")," ",(VLOOKUP($G915,'C10 Entry Sheet'!$A$16:$K$1015,11,FALSE)*100))</f>
        <v xml:space="preserve"> </v>
      </c>
      <c r="M915" s="159" t="str">
        <f ca="1">IF(($G915=" ")," ",VLOOKUP($G915,'C10 Entry Sheet'!$A$16:$K$1015,6,FALSE))</f>
        <v xml:space="preserve"> </v>
      </c>
      <c r="N915" s="159" t="str">
        <f ca="1">IF(($G915=" ")," ",VLOOKUP($G915,'C10 Entry Sheet'!$A$16:$K$1015,5,FALSE))</f>
        <v xml:space="preserve"> </v>
      </c>
    </row>
    <row r="916" spans="1:14">
      <c r="A916" s="153" t="str">
        <f>IF('C10 Entry Sheet'!$BS931="N"," ","R")</f>
        <v xml:space="preserve"> </v>
      </c>
      <c r="B916" s="153" t="str">
        <f>IF('C10 Entry Sheet'!$BS931="N"," ","00000000")</f>
        <v xml:space="preserve"> </v>
      </c>
      <c r="C916" s="154" t="str">
        <f ca="1">IF('C10 Entry Sheet'!$BS931="N"," ",CELL("contents",'C10 Entry Sheet'!$AH$10))</f>
        <v xml:space="preserve"> </v>
      </c>
      <c r="D916" s="153" t="str">
        <f ca="1">IF('C10 Entry Sheet'!$BS931="N"," ","000"&amp;IF(LEN('C10 Entry Sheet'!$C$5)&lt;=6,"000",REPT("0",3-(LEN('C10 Entry Sheet'!$C$5)-6))&amp;LEFT(CELL("contents",'C10 Entry Sheet'!$C$5),LEN('C10 Entry Sheet'!$C$5)-6)))</f>
        <v xml:space="preserve"> </v>
      </c>
      <c r="E916" s="155" t="str">
        <f ca="1">IF('C10 Entry Sheet'!$BS931="N"," ",IF(LEN('C10 Entry Sheet'!$C$5)&lt;=6,CELL("contents",'C10 Entry Sheet'!$C$5),RIGHT(CELL("contents",'C10 Entry Sheet'!$C$5),6)))</f>
        <v xml:space="preserve"> </v>
      </c>
      <c r="F916" s="153" t="str">
        <f>IF('C10 Entry Sheet'!$BS931="N"," ","0")</f>
        <v xml:space="preserve"> </v>
      </c>
      <c r="G916" s="156" t="str">
        <f ca="1">IF('C10 Entry Sheet'!$BS931="N"," ",CELL("contents",'C10 Entry Sheet'!$A931))</f>
        <v xml:space="preserve"> </v>
      </c>
      <c r="H916" s="157" t="str">
        <f ca="1">IF(($G916=" ")," ",VLOOKUP($G916,'C10 Entry Sheet'!$A$16:$K$1015,2,FALSE))</f>
        <v xml:space="preserve"> </v>
      </c>
      <c r="I916" s="157" t="str">
        <f ca="1">IF(($G916=" ")," ",VLOOKUP($G916,'C10 Entry Sheet'!$A$16:$K$1015,3,FALSE))</f>
        <v xml:space="preserve"> </v>
      </c>
      <c r="J916" s="153" t="str">
        <f ca="1">IF('C10 Entry Sheet'!$BS931="N"," ",CELL("contents",'C10 Entry Sheet'!$A931))</f>
        <v xml:space="preserve"> </v>
      </c>
      <c r="K916" s="158" t="str">
        <f ca="1">IF(($G916=" ")," ",VLOOKUP($G916,'C10 Entry Sheet'!$A$16:$K$1015,8,FALSE))</f>
        <v xml:space="preserve"> </v>
      </c>
      <c r="L916" s="110" t="str">
        <f ca="1">IF(($G916=" ")," ",(VLOOKUP($G916,'C10 Entry Sheet'!$A$16:$K$1015,11,FALSE)*100))</f>
        <v xml:space="preserve"> </v>
      </c>
      <c r="M916" s="159" t="str">
        <f ca="1">IF(($G916=" ")," ",VLOOKUP($G916,'C10 Entry Sheet'!$A$16:$K$1015,6,FALSE))</f>
        <v xml:space="preserve"> </v>
      </c>
      <c r="N916" s="159" t="str">
        <f ca="1">IF(($G916=" ")," ",VLOOKUP($G916,'C10 Entry Sheet'!$A$16:$K$1015,5,FALSE))</f>
        <v xml:space="preserve"> </v>
      </c>
    </row>
    <row r="917" spans="1:14">
      <c r="A917" s="153" t="str">
        <f>IF('C10 Entry Sheet'!$BS932="N"," ","R")</f>
        <v xml:space="preserve"> </v>
      </c>
      <c r="B917" s="153" t="str">
        <f>IF('C10 Entry Sheet'!$BS932="N"," ","00000000")</f>
        <v xml:space="preserve"> </v>
      </c>
      <c r="C917" s="154" t="str">
        <f ca="1">IF('C10 Entry Sheet'!$BS932="N"," ",CELL("contents",'C10 Entry Sheet'!$AH$10))</f>
        <v xml:space="preserve"> </v>
      </c>
      <c r="D917" s="153" t="str">
        <f ca="1">IF('C10 Entry Sheet'!$BS932="N"," ","000"&amp;IF(LEN('C10 Entry Sheet'!$C$5)&lt;=6,"000",REPT("0",3-(LEN('C10 Entry Sheet'!$C$5)-6))&amp;LEFT(CELL("contents",'C10 Entry Sheet'!$C$5),LEN('C10 Entry Sheet'!$C$5)-6)))</f>
        <v xml:space="preserve"> </v>
      </c>
      <c r="E917" s="155" t="str">
        <f ca="1">IF('C10 Entry Sheet'!$BS932="N"," ",IF(LEN('C10 Entry Sheet'!$C$5)&lt;=6,CELL("contents",'C10 Entry Sheet'!$C$5),RIGHT(CELL("contents",'C10 Entry Sheet'!$C$5),6)))</f>
        <v xml:space="preserve"> </v>
      </c>
      <c r="F917" s="153" t="str">
        <f>IF('C10 Entry Sheet'!$BS932="N"," ","0")</f>
        <v xml:space="preserve"> </v>
      </c>
      <c r="G917" s="156" t="str">
        <f ca="1">IF('C10 Entry Sheet'!$BS932="N"," ",CELL("contents",'C10 Entry Sheet'!$A932))</f>
        <v xml:space="preserve"> </v>
      </c>
      <c r="H917" s="157" t="str">
        <f ca="1">IF(($G917=" ")," ",VLOOKUP($G917,'C10 Entry Sheet'!$A$16:$K$1015,2,FALSE))</f>
        <v xml:space="preserve"> </v>
      </c>
      <c r="I917" s="157" t="str">
        <f ca="1">IF(($G917=" ")," ",VLOOKUP($G917,'C10 Entry Sheet'!$A$16:$K$1015,3,FALSE))</f>
        <v xml:space="preserve"> </v>
      </c>
      <c r="J917" s="153" t="str">
        <f ca="1">IF('C10 Entry Sheet'!$BS932="N"," ",CELL("contents",'C10 Entry Sheet'!$A932))</f>
        <v xml:space="preserve"> </v>
      </c>
      <c r="K917" s="158" t="str">
        <f ca="1">IF(($G917=" ")," ",VLOOKUP($G917,'C10 Entry Sheet'!$A$16:$K$1015,8,FALSE))</f>
        <v xml:space="preserve"> </v>
      </c>
      <c r="L917" s="110" t="str">
        <f ca="1">IF(($G917=" ")," ",(VLOOKUP($G917,'C10 Entry Sheet'!$A$16:$K$1015,11,FALSE)*100))</f>
        <v xml:space="preserve"> </v>
      </c>
      <c r="M917" s="159" t="str">
        <f ca="1">IF(($G917=" ")," ",VLOOKUP($G917,'C10 Entry Sheet'!$A$16:$K$1015,6,FALSE))</f>
        <v xml:space="preserve"> </v>
      </c>
      <c r="N917" s="159" t="str">
        <f ca="1">IF(($G917=" ")," ",VLOOKUP($G917,'C10 Entry Sheet'!$A$16:$K$1015,5,FALSE))</f>
        <v xml:space="preserve"> </v>
      </c>
    </row>
    <row r="918" spans="1:14">
      <c r="A918" s="153" t="str">
        <f>IF('C10 Entry Sheet'!$BS933="N"," ","R")</f>
        <v xml:space="preserve"> </v>
      </c>
      <c r="B918" s="153" t="str">
        <f>IF('C10 Entry Sheet'!$BS933="N"," ","00000000")</f>
        <v xml:space="preserve"> </v>
      </c>
      <c r="C918" s="154" t="str">
        <f ca="1">IF('C10 Entry Sheet'!$BS933="N"," ",CELL("contents",'C10 Entry Sheet'!$AH$10))</f>
        <v xml:space="preserve"> </v>
      </c>
      <c r="D918" s="153" t="str">
        <f ca="1">IF('C10 Entry Sheet'!$BS933="N"," ","000"&amp;IF(LEN('C10 Entry Sheet'!$C$5)&lt;=6,"000",REPT("0",3-(LEN('C10 Entry Sheet'!$C$5)-6))&amp;LEFT(CELL("contents",'C10 Entry Sheet'!$C$5),LEN('C10 Entry Sheet'!$C$5)-6)))</f>
        <v xml:space="preserve"> </v>
      </c>
      <c r="E918" s="155" t="str">
        <f ca="1">IF('C10 Entry Sheet'!$BS933="N"," ",IF(LEN('C10 Entry Sheet'!$C$5)&lt;=6,CELL("contents",'C10 Entry Sheet'!$C$5),RIGHT(CELL("contents",'C10 Entry Sheet'!$C$5),6)))</f>
        <v xml:space="preserve"> </v>
      </c>
      <c r="F918" s="153" t="str">
        <f>IF('C10 Entry Sheet'!$BS933="N"," ","0")</f>
        <v xml:space="preserve"> </v>
      </c>
      <c r="G918" s="156" t="str">
        <f ca="1">IF('C10 Entry Sheet'!$BS933="N"," ",CELL("contents",'C10 Entry Sheet'!$A933))</f>
        <v xml:space="preserve"> </v>
      </c>
      <c r="H918" s="157" t="str">
        <f ca="1">IF(($G918=" ")," ",VLOOKUP($G918,'C10 Entry Sheet'!$A$16:$K$1015,2,FALSE))</f>
        <v xml:space="preserve"> </v>
      </c>
      <c r="I918" s="157" t="str">
        <f ca="1">IF(($G918=" ")," ",VLOOKUP($G918,'C10 Entry Sheet'!$A$16:$K$1015,3,FALSE))</f>
        <v xml:space="preserve"> </v>
      </c>
      <c r="J918" s="153" t="str">
        <f ca="1">IF('C10 Entry Sheet'!$BS933="N"," ",CELL("contents",'C10 Entry Sheet'!$A933))</f>
        <v xml:space="preserve"> </v>
      </c>
      <c r="K918" s="158" t="str">
        <f ca="1">IF(($G918=" ")," ",VLOOKUP($G918,'C10 Entry Sheet'!$A$16:$K$1015,8,FALSE))</f>
        <v xml:space="preserve"> </v>
      </c>
      <c r="L918" s="110" t="str">
        <f ca="1">IF(($G918=" ")," ",(VLOOKUP($G918,'C10 Entry Sheet'!$A$16:$K$1015,11,FALSE)*100))</f>
        <v xml:space="preserve"> </v>
      </c>
      <c r="M918" s="159" t="str">
        <f ca="1">IF(($G918=" ")," ",VLOOKUP($G918,'C10 Entry Sheet'!$A$16:$K$1015,6,FALSE))</f>
        <v xml:space="preserve"> </v>
      </c>
      <c r="N918" s="159" t="str">
        <f ca="1">IF(($G918=" ")," ",VLOOKUP($G918,'C10 Entry Sheet'!$A$16:$K$1015,5,FALSE))</f>
        <v xml:space="preserve"> </v>
      </c>
    </row>
    <row r="919" spans="1:14">
      <c r="A919" s="153" t="str">
        <f>IF('C10 Entry Sheet'!$BS934="N"," ","R")</f>
        <v xml:space="preserve"> </v>
      </c>
      <c r="B919" s="153" t="str">
        <f>IF('C10 Entry Sheet'!$BS934="N"," ","00000000")</f>
        <v xml:space="preserve"> </v>
      </c>
      <c r="C919" s="154" t="str">
        <f ca="1">IF('C10 Entry Sheet'!$BS934="N"," ",CELL("contents",'C10 Entry Sheet'!$AH$10))</f>
        <v xml:space="preserve"> </v>
      </c>
      <c r="D919" s="153" t="str">
        <f ca="1">IF('C10 Entry Sheet'!$BS934="N"," ","000"&amp;IF(LEN('C10 Entry Sheet'!$C$5)&lt;=6,"000",REPT("0",3-(LEN('C10 Entry Sheet'!$C$5)-6))&amp;LEFT(CELL("contents",'C10 Entry Sheet'!$C$5),LEN('C10 Entry Sheet'!$C$5)-6)))</f>
        <v xml:space="preserve"> </v>
      </c>
      <c r="E919" s="155" t="str">
        <f ca="1">IF('C10 Entry Sheet'!$BS934="N"," ",IF(LEN('C10 Entry Sheet'!$C$5)&lt;=6,CELL("contents",'C10 Entry Sheet'!$C$5),RIGHT(CELL("contents",'C10 Entry Sheet'!$C$5),6)))</f>
        <v xml:space="preserve"> </v>
      </c>
      <c r="F919" s="153" t="str">
        <f>IF('C10 Entry Sheet'!$BS934="N"," ","0")</f>
        <v xml:space="preserve"> </v>
      </c>
      <c r="G919" s="156" t="str">
        <f ca="1">IF('C10 Entry Sheet'!$BS934="N"," ",CELL("contents",'C10 Entry Sheet'!$A934))</f>
        <v xml:space="preserve"> </v>
      </c>
      <c r="H919" s="157" t="str">
        <f ca="1">IF(($G919=" ")," ",VLOOKUP($G919,'C10 Entry Sheet'!$A$16:$K$1015,2,FALSE))</f>
        <v xml:space="preserve"> </v>
      </c>
      <c r="I919" s="157" t="str">
        <f ca="1">IF(($G919=" ")," ",VLOOKUP($G919,'C10 Entry Sheet'!$A$16:$K$1015,3,FALSE))</f>
        <v xml:space="preserve"> </v>
      </c>
      <c r="J919" s="153" t="str">
        <f ca="1">IF('C10 Entry Sheet'!$BS934="N"," ",CELL("contents",'C10 Entry Sheet'!$A934))</f>
        <v xml:space="preserve"> </v>
      </c>
      <c r="K919" s="158" t="str">
        <f ca="1">IF(($G919=" ")," ",VLOOKUP($G919,'C10 Entry Sheet'!$A$16:$K$1015,8,FALSE))</f>
        <v xml:space="preserve"> </v>
      </c>
      <c r="L919" s="110" t="str">
        <f ca="1">IF(($G919=" ")," ",(VLOOKUP($G919,'C10 Entry Sheet'!$A$16:$K$1015,11,FALSE)*100))</f>
        <v xml:space="preserve"> </v>
      </c>
      <c r="M919" s="159" t="str">
        <f ca="1">IF(($G919=" ")," ",VLOOKUP($G919,'C10 Entry Sheet'!$A$16:$K$1015,6,FALSE))</f>
        <v xml:space="preserve"> </v>
      </c>
      <c r="N919" s="159" t="str">
        <f ca="1">IF(($G919=" ")," ",VLOOKUP($G919,'C10 Entry Sheet'!$A$16:$K$1015,5,FALSE))</f>
        <v xml:space="preserve"> </v>
      </c>
    </row>
    <row r="920" spans="1:14">
      <c r="A920" s="153" t="str">
        <f>IF('C10 Entry Sheet'!$BS935="N"," ","R")</f>
        <v xml:space="preserve"> </v>
      </c>
      <c r="B920" s="153" t="str">
        <f>IF('C10 Entry Sheet'!$BS935="N"," ","00000000")</f>
        <v xml:space="preserve"> </v>
      </c>
      <c r="C920" s="154" t="str">
        <f ca="1">IF('C10 Entry Sheet'!$BS935="N"," ",CELL("contents",'C10 Entry Sheet'!$AH$10))</f>
        <v xml:space="preserve"> </v>
      </c>
      <c r="D920" s="153" t="str">
        <f ca="1">IF('C10 Entry Sheet'!$BS935="N"," ","000"&amp;IF(LEN('C10 Entry Sheet'!$C$5)&lt;=6,"000",REPT("0",3-(LEN('C10 Entry Sheet'!$C$5)-6))&amp;LEFT(CELL("contents",'C10 Entry Sheet'!$C$5),LEN('C10 Entry Sheet'!$C$5)-6)))</f>
        <v xml:space="preserve"> </v>
      </c>
      <c r="E920" s="155" t="str">
        <f ca="1">IF('C10 Entry Sheet'!$BS935="N"," ",IF(LEN('C10 Entry Sheet'!$C$5)&lt;=6,CELL("contents",'C10 Entry Sheet'!$C$5),RIGHT(CELL("contents",'C10 Entry Sheet'!$C$5),6)))</f>
        <v xml:space="preserve"> </v>
      </c>
      <c r="F920" s="153" t="str">
        <f>IF('C10 Entry Sheet'!$BS935="N"," ","0")</f>
        <v xml:space="preserve"> </v>
      </c>
      <c r="G920" s="156" t="str">
        <f ca="1">IF('C10 Entry Sheet'!$BS935="N"," ",CELL("contents",'C10 Entry Sheet'!$A935))</f>
        <v xml:space="preserve"> </v>
      </c>
      <c r="H920" s="157" t="str">
        <f ca="1">IF(($G920=" ")," ",VLOOKUP($G920,'C10 Entry Sheet'!$A$16:$K$1015,2,FALSE))</f>
        <v xml:space="preserve"> </v>
      </c>
      <c r="I920" s="157" t="str">
        <f ca="1">IF(($G920=" ")," ",VLOOKUP($G920,'C10 Entry Sheet'!$A$16:$K$1015,3,FALSE))</f>
        <v xml:space="preserve"> </v>
      </c>
      <c r="J920" s="153" t="str">
        <f ca="1">IF('C10 Entry Sheet'!$BS935="N"," ",CELL("contents",'C10 Entry Sheet'!$A935))</f>
        <v xml:space="preserve"> </v>
      </c>
      <c r="K920" s="158" t="str">
        <f ca="1">IF(($G920=" ")," ",VLOOKUP($G920,'C10 Entry Sheet'!$A$16:$K$1015,8,FALSE))</f>
        <v xml:space="preserve"> </v>
      </c>
      <c r="L920" s="110" t="str">
        <f ca="1">IF(($G920=" ")," ",(VLOOKUP($G920,'C10 Entry Sheet'!$A$16:$K$1015,11,FALSE)*100))</f>
        <v xml:space="preserve"> </v>
      </c>
      <c r="M920" s="159" t="str">
        <f ca="1">IF(($G920=" ")," ",VLOOKUP($G920,'C10 Entry Sheet'!$A$16:$K$1015,6,FALSE))</f>
        <v xml:space="preserve"> </v>
      </c>
      <c r="N920" s="159" t="str">
        <f ca="1">IF(($G920=" ")," ",VLOOKUP($G920,'C10 Entry Sheet'!$A$16:$K$1015,5,FALSE))</f>
        <v xml:space="preserve"> </v>
      </c>
    </row>
    <row r="921" spans="1:14">
      <c r="A921" s="153" t="str">
        <f>IF('C10 Entry Sheet'!$BS936="N"," ","R")</f>
        <v xml:space="preserve"> </v>
      </c>
      <c r="B921" s="153" t="str">
        <f>IF('C10 Entry Sheet'!$BS936="N"," ","00000000")</f>
        <v xml:space="preserve"> </v>
      </c>
      <c r="C921" s="154" t="str">
        <f ca="1">IF('C10 Entry Sheet'!$BS936="N"," ",CELL("contents",'C10 Entry Sheet'!$AH$10))</f>
        <v xml:space="preserve"> </v>
      </c>
      <c r="D921" s="153" t="str">
        <f ca="1">IF('C10 Entry Sheet'!$BS936="N"," ","000"&amp;IF(LEN('C10 Entry Sheet'!$C$5)&lt;=6,"000",REPT("0",3-(LEN('C10 Entry Sheet'!$C$5)-6))&amp;LEFT(CELL("contents",'C10 Entry Sheet'!$C$5),LEN('C10 Entry Sheet'!$C$5)-6)))</f>
        <v xml:space="preserve"> </v>
      </c>
      <c r="E921" s="155" t="str">
        <f ca="1">IF('C10 Entry Sheet'!$BS936="N"," ",IF(LEN('C10 Entry Sheet'!$C$5)&lt;=6,CELL("contents",'C10 Entry Sheet'!$C$5),RIGHT(CELL("contents",'C10 Entry Sheet'!$C$5),6)))</f>
        <v xml:space="preserve"> </v>
      </c>
      <c r="F921" s="153" t="str">
        <f>IF('C10 Entry Sheet'!$BS936="N"," ","0")</f>
        <v xml:space="preserve"> </v>
      </c>
      <c r="G921" s="156" t="str">
        <f ca="1">IF('C10 Entry Sheet'!$BS936="N"," ",CELL("contents",'C10 Entry Sheet'!$A936))</f>
        <v xml:space="preserve"> </v>
      </c>
      <c r="H921" s="157" t="str">
        <f ca="1">IF(($G921=" ")," ",VLOOKUP($G921,'C10 Entry Sheet'!$A$16:$K$1015,2,FALSE))</f>
        <v xml:space="preserve"> </v>
      </c>
      <c r="I921" s="157" t="str">
        <f ca="1">IF(($G921=" ")," ",VLOOKUP($G921,'C10 Entry Sheet'!$A$16:$K$1015,3,FALSE))</f>
        <v xml:space="preserve"> </v>
      </c>
      <c r="J921" s="153" t="str">
        <f ca="1">IF('C10 Entry Sheet'!$BS936="N"," ",CELL("contents",'C10 Entry Sheet'!$A936))</f>
        <v xml:space="preserve"> </v>
      </c>
      <c r="K921" s="158" t="str">
        <f ca="1">IF(($G921=" ")," ",VLOOKUP($G921,'C10 Entry Sheet'!$A$16:$K$1015,8,FALSE))</f>
        <v xml:space="preserve"> </v>
      </c>
      <c r="L921" s="110" t="str">
        <f ca="1">IF(($G921=" ")," ",(VLOOKUP($G921,'C10 Entry Sheet'!$A$16:$K$1015,11,FALSE)*100))</f>
        <v xml:space="preserve"> </v>
      </c>
      <c r="M921" s="159" t="str">
        <f ca="1">IF(($G921=" ")," ",VLOOKUP($G921,'C10 Entry Sheet'!$A$16:$K$1015,6,FALSE))</f>
        <v xml:space="preserve"> </v>
      </c>
      <c r="N921" s="159" t="str">
        <f ca="1">IF(($G921=" ")," ",VLOOKUP($G921,'C10 Entry Sheet'!$A$16:$K$1015,5,FALSE))</f>
        <v xml:space="preserve"> </v>
      </c>
    </row>
    <row r="922" spans="1:14">
      <c r="A922" s="153" t="str">
        <f>IF('C10 Entry Sheet'!$BS937="N"," ","R")</f>
        <v xml:space="preserve"> </v>
      </c>
      <c r="B922" s="153" t="str">
        <f>IF('C10 Entry Sheet'!$BS937="N"," ","00000000")</f>
        <v xml:space="preserve"> </v>
      </c>
      <c r="C922" s="154" t="str">
        <f ca="1">IF('C10 Entry Sheet'!$BS937="N"," ",CELL("contents",'C10 Entry Sheet'!$AH$10))</f>
        <v xml:space="preserve"> </v>
      </c>
      <c r="D922" s="153" t="str">
        <f ca="1">IF('C10 Entry Sheet'!$BS937="N"," ","000"&amp;IF(LEN('C10 Entry Sheet'!$C$5)&lt;=6,"000",REPT("0",3-(LEN('C10 Entry Sheet'!$C$5)-6))&amp;LEFT(CELL("contents",'C10 Entry Sheet'!$C$5),LEN('C10 Entry Sheet'!$C$5)-6)))</f>
        <v xml:space="preserve"> </v>
      </c>
      <c r="E922" s="155" t="str">
        <f ca="1">IF('C10 Entry Sheet'!$BS937="N"," ",IF(LEN('C10 Entry Sheet'!$C$5)&lt;=6,CELL("contents",'C10 Entry Sheet'!$C$5),RIGHT(CELL("contents",'C10 Entry Sheet'!$C$5),6)))</f>
        <v xml:space="preserve"> </v>
      </c>
      <c r="F922" s="153" t="str">
        <f>IF('C10 Entry Sheet'!$BS937="N"," ","0")</f>
        <v xml:space="preserve"> </v>
      </c>
      <c r="G922" s="156" t="str">
        <f ca="1">IF('C10 Entry Sheet'!$BS937="N"," ",CELL("contents",'C10 Entry Sheet'!$A937))</f>
        <v xml:space="preserve"> </v>
      </c>
      <c r="H922" s="157" t="str">
        <f ca="1">IF(($G922=" ")," ",VLOOKUP($G922,'C10 Entry Sheet'!$A$16:$K$1015,2,FALSE))</f>
        <v xml:space="preserve"> </v>
      </c>
      <c r="I922" s="157" t="str">
        <f ca="1">IF(($G922=" ")," ",VLOOKUP($G922,'C10 Entry Sheet'!$A$16:$K$1015,3,FALSE))</f>
        <v xml:space="preserve"> </v>
      </c>
      <c r="J922" s="153" t="str">
        <f ca="1">IF('C10 Entry Sheet'!$BS937="N"," ",CELL("contents",'C10 Entry Sheet'!$A937))</f>
        <v xml:space="preserve"> </v>
      </c>
      <c r="K922" s="158" t="str">
        <f ca="1">IF(($G922=" ")," ",VLOOKUP($G922,'C10 Entry Sheet'!$A$16:$K$1015,8,FALSE))</f>
        <v xml:space="preserve"> </v>
      </c>
      <c r="L922" s="110" t="str">
        <f ca="1">IF(($G922=" ")," ",(VLOOKUP($G922,'C10 Entry Sheet'!$A$16:$K$1015,11,FALSE)*100))</f>
        <v xml:space="preserve"> </v>
      </c>
      <c r="M922" s="159" t="str">
        <f ca="1">IF(($G922=" ")," ",VLOOKUP($G922,'C10 Entry Sheet'!$A$16:$K$1015,6,FALSE))</f>
        <v xml:space="preserve"> </v>
      </c>
      <c r="N922" s="159" t="str">
        <f ca="1">IF(($G922=" ")," ",VLOOKUP($G922,'C10 Entry Sheet'!$A$16:$K$1015,5,FALSE))</f>
        <v xml:space="preserve"> </v>
      </c>
    </row>
    <row r="923" spans="1:14">
      <c r="A923" s="153" t="str">
        <f>IF('C10 Entry Sheet'!$BS938="N"," ","R")</f>
        <v xml:space="preserve"> </v>
      </c>
      <c r="B923" s="153" t="str">
        <f>IF('C10 Entry Sheet'!$BS938="N"," ","00000000")</f>
        <v xml:space="preserve"> </v>
      </c>
      <c r="C923" s="154" t="str">
        <f ca="1">IF('C10 Entry Sheet'!$BS938="N"," ",CELL("contents",'C10 Entry Sheet'!$AH$10))</f>
        <v xml:space="preserve"> </v>
      </c>
      <c r="D923" s="153" t="str">
        <f ca="1">IF('C10 Entry Sheet'!$BS938="N"," ","000"&amp;IF(LEN('C10 Entry Sheet'!$C$5)&lt;=6,"000",REPT("0",3-(LEN('C10 Entry Sheet'!$C$5)-6))&amp;LEFT(CELL("contents",'C10 Entry Sheet'!$C$5),LEN('C10 Entry Sheet'!$C$5)-6)))</f>
        <v xml:space="preserve"> </v>
      </c>
      <c r="E923" s="155" t="str">
        <f ca="1">IF('C10 Entry Sheet'!$BS938="N"," ",IF(LEN('C10 Entry Sheet'!$C$5)&lt;=6,CELL("contents",'C10 Entry Sheet'!$C$5),RIGHT(CELL("contents",'C10 Entry Sheet'!$C$5),6)))</f>
        <v xml:space="preserve"> </v>
      </c>
      <c r="F923" s="153" t="str">
        <f>IF('C10 Entry Sheet'!$BS938="N"," ","0")</f>
        <v xml:space="preserve"> </v>
      </c>
      <c r="G923" s="156" t="str">
        <f ca="1">IF('C10 Entry Sheet'!$BS938="N"," ",CELL("contents",'C10 Entry Sheet'!$A938))</f>
        <v xml:space="preserve"> </v>
      </c>
      <c r="H923" s="157" t="str">
        <f ca="1">IF(($G923=" ")," ",VLOOKUP($G923,'C10 Entry Sheet'!$A$16:$K$1015,2,FALSE))</f>
        <v xml:space="preserve"> </v>
      </c>
      <c r="I923" s="157" t="str">
        <f ca="1">IF(($G923=" ")," ",VLOOKUP($G923,'C10 Entry Sheet'!$A$16:$K$1015,3,FALSE))</f>
        <v xml:space="preserve"> </v>
      </c>
      <c r="J923" s="153" t="str">
        <f ca="1">IF('C10 Entry Sheet'!$BS938="N"," ",CELL("contents",'C10 Entry Sheet'!$A938))</f>
        <v xml:space="preserve"> </v>
      </c>
      <c r="K923" s="158" t="str">
        <f ca="1">IF(($G923=" ")," ",VLOOKUP($G923,'C10 Entry Sheet'!$A$16:$K$1015,8,FALSE))</f>
        <v xml:space="preserve"> </v>
      </c>
      <c r="L923" s="110" t="str">
        <f ca="1">IF(($G923=" ")," ",(VLOOKUP($G923,'C10 Entry Sheet'!$A$16:$K$1015,11,FALSE)*100))</f>
        <v xml:space="preserve"> </v>
      </c>
      <c r="M923" s="159" t="str">
        <f ca="1">IF(($G923=" ")," ",VLOOKUP($G923,'C10 Entry Sheet'!$A$16:$K$1015,6,FALSE))</f>
        <v xml:space="preserve"> </v>
      </c>
      <c r="N923" s="159" t="str">
        <f ca="1">IF(($G923=" ")," ",VLOOKUP($G923,'C10 Entry Sheet'!$A$16:$K$1015,5,FALSE))</f>
        <v xml:space="preserve"> </v>
      </c>
    </row>
    <row r="924" spans="1:14">
      <c r="A924" s="153" t="str">
        <f>IF('C10 Entry Sheet'!$BS939="N"," ","R")</f>
        <v xml:space="preserve"> </v>
      </c>
      <c r="B924" s="153" t="str">
        <f>IF('C10 Entry Sheet'!$BS939="N"," ","00000000")</f>
        <v xml:space="preserve"> </v>
      </c>
      <c r="C924" s="154" t="str">
        <f ca="1">IF('C10 Entry Sheet'!$BS939="N"," ",CELL("contents",'C10 Entry Sheet'!$AH$10))</f>
        <v xml:space="preserve"> </v>
      </c>
      <c r="D924" s="153" t="str">
        <f ca="1">IF('C10 Entry Sheet'!$BS939="N"," ","000"&amp;IF(LEN('C10 Entry Sheet'!$C$5)&lt;=6,"000",REPT("0",3-(LEN('C10 Entry Sheet'!$C$5)-6))&amp;LEFT(CELL("contents",'C10 Entry Sheet'!$C$5),LEN('C10 Entry Sheet'!$C$5)-6)))</f>
        <v xml:space="preserve"> </v>
      </c>
      <c r="E924" s="155" t="str">
        <f ca="1">IF('C10 Entry Sheet'!$BS939="N"," ",IF(LEN('C10 Entry Sheet'!$C$5)&lt;=6,CELL("contents",'C10 Entry Sheet'!$C$5),RIGHT(CELL("contents",'C10 Entry Sheet'!$C$5),6)))</f>
        <v xml:space="preserve"> </v>
      </c>
      <c r="F924" s="153" t="str">
        <f>IF('C10 Entry Sheet'!$BS939="N"," ","0")</f>
        <v xml:space="preserve"> </v>
      </c>
      <c r="G924" s="156" t="str">
        <f ca="1">IF('C10 Entry Sheet'!$BS939="N"," ",CELL("contents",'C10 Entry Sheet'!$A939))</f>
        <v xml:space="preserve"> </v>
      </c>
      <c r="H924" s="157" t="str">
        <f ca="1">IF(($G924=" ")," ",VLOOKUP($G924,'C10 Entry Sheet'!$A$16:$K$1015,2,FALSE))</f>
        <v xml:space="preserve"> </v>
      </c>
      <c r="I924" s="157" t="str">
        <f ca="1">IF(($G924=" ")," ",VLOOKUP($G924,'C10 Entry Sheet'!$A$16:$K$1015,3,FALSE))</f>
        <v xml:space="preserve"> </v>
      </c>
      <c r="J924" s="153" t="str">
        <f ca="1">IF('C10 Entry Sheet'!$BS939="N"," ",CELL("contents",'C10 Entry Sheet'!$A939))</f>
        <v xml:space="preserve"> </v>
      </c>
      <c r="K924" s="158" t="str">
        <f ca="1">IF(($G924=" ")," ",VLOOKUP($G924,'C10 Entry Sheet'!$A$16:$K$1015,8,FALSE))</f>
        <v xml:space="preserve"> </v>
      </c>
      <c r="L924" s="110" t="str">
        <f ca="1">IF(($G924=" ")," ",(VLOOKUP($G924,'C10 Entry Sheet'!$A$16:$K$1015,11,FALSE)*100))</f>
        <v xml:space="preserve"> </v>
      </c>
      <c r="M924" s="159" t="str">
        <f ca="1">IF(($G924=" ")," ",VLOOKUP($G924,'C10 Entry Sheet'!$A$16:$K$1015,6,FALSE))</f>
        <v xml:space="preserve"> </v>
      </c>
      <c r="N924" s="159" t="str">
        <f ca="1">IF(($G924=" ")," ",VLOOKUP($G924,'C10 Entry Sheet'!$A$16:$K$1015,5,FALSE))</f>
        <v xml:space="preserve"> </v>
      </c>
    </row>
    <row r="925" spans="1:14">
      <c r="A925" s="153" t="str">
        <f>IF('C10 Entry Sheet'!$BS940="N"," ","R")</f>
        <v xml:space="preserve"> </v>
      </c>
      <c r="B925" s="153" t="str">
        <f>IF('C10 Entry Sheet'!$BS940="N"," ","00000000")</f>
        <v xml:space="preserve"> </v>
      </c>
      <c r="C925" s="154" t="str">
        <f ca="1">IF('C10 Entry Sheet'!$BS940="N"," ",CELL("contents",'C10 Entry Sheet'!$AH$10))</f>
        <v xml:space="preserve"> </v>
      </c>
      <c r="D925" s="153" t="str">
        <f ca="1">IF('C10 Entry Sheet'!$BS940="N"," ","000"&amp;IF(LEN('C10 Entry Sheet'!$C$5)&lt;=6,"000",REPT("0",3-(LEN('C10 Entry Sheet'!$C$5)-6))&amp;LEFT(CELL("contents",'C10 Entry Sheet'!$C$5),LEN('C10 Entry Sheet'!$C$5)-6)))</f>
        <v xml:space="preserve"> </v>
      </c>
      <c r="E925" s="155" t="str">
        <f ca="1">IF('C10 Entry Sheet'!$BS940="N"," ",IF(LEN('C10 Entry Sheet'!$C$5)&lt;=6,CELL("contents",'C10 Entry Sheet'!$C$5),RIGHT(CELL("contents",'C10 Entry Sheet'!$C$5),6)))</f>
        <v xml:space="preserve"> </v>
      </c>
      <c r="F925" s="153" t="str">
        <f>IF('C10 Entry Sheet'!$BS940="N"," ","0")</f>
        <v xml:space="preserve"> </v>
      </c>
      <c r="G925" s="156" t="str">
        <f ca="1">IF('C10 Entry Sheet'!$BS940="N"," ",CELL("contents",'C10 Entry Sheet'!$A940))</f>
        <v xml:space="preserve"> </v>
      </c>
      <c r="H925" s="157" t="str">
        <f ca="1">IF(($G925=" ")," ",VLOOKUP($G925,'C10 Entry Sheet'!$A$16:$K$1015,2,FALSE))</f>
        <v xml:space="preserve"> </v>
      </c>
      <c r="I925" s="157" t="str">
        <f ca="1">IF(($G925=" ")," ",VLOOKUP($G925,'C10 Entry Sheet'!$A$16:$K$1015,3,FALSE))</f>
        <v xml:space="preserve"> </v>
      </c>
      <c r="J925" s="153" t="str">
        <f ca="1">IF('C10 Entry Sheet'!$BS940="N"," ",CELL("contents",'C10 Entry Sheet'!$A940))</f>
        <v xml:space="preserve"> </v>
      </c>
      <c r="K925" s="158" t="str">
        <f ca="1">IF(($G925=" ")," ",VLOOKUP($G925,'C10 Entry Sheet'!$A$16:$K$1015,8,FALSE))</f>
        <v xml:space="preserve"> </v>
      </c>
      <c r="L925" s="110" t="str">
        <f ca="1">IF(($G925=" ")," ",(VLOOKUP($G925,'C10 Entry Sheet'!$A$16:$K$1015,11,FALSE)*100))</f>
        <v xml:space="preserve"> </v>
      </c>
      <c r="M925" s="159" t="str">
        <f ca="1">IF(($G925=" ")," ",VLOOKUP($G925,'C10 Entry Sheet'!$A$16:$K$1015,6,FALSE))</f>
        <v xml:space="preserve"> </v>
      </c>
      <c r="N925" s="159" t="str">
        <f ca="1">IF(($G925=" ")," ",VLOOKUP($G925,'C10 Entry Sheet'!$A$16:$K$1015,5,FALSE))</f>
        <v xml:space="preserve"> </v>
      </c>
    </row>
    <row r="926" spans="1:14">
      <c r="A926" s="153" t="str">
        <f>IF('C10 Entry Sheet'!$BS941="N"," ","R")</f>
        <v xml:space="preserve"> </v>
      </c>
      <c r="B926" s="153" t="str">
        <f>IF('C10 Entry Sheet'!$BS941="N"," ","00000000")</f>
        <v xml:space="preserve"> </v>
      </c>
      <c r="C926" s="154" t="str">
        <f ca="1">IF('C10 Entry Sheet'!$BS941="N"," ",CELL("contents",'C10 Entry Sheet'!$AH$10))</f>
        <v xml:space="preserve"> </v>
      </c>
      <c r="D926" s="153" t="str">
        <f ca="1">IF('C10 Entry Sheet'!$BS941="N"," ","000"&amp;IF(LEN('C10 Entry Sheet'!$C$5)&lt;=6,"000",REPT("0",3-(LEN('C10 Entry Sheet'!$C$5)-6))&amp;LEFT(CELL("contents",'C10 Entry Sheet'!$C$5),LEN('C10 Entry Sheet'!$C$5)-6)))</f>
        <v xml:space="preserve"> </v>
      </c>
      <c r="E926" s="155" t="str">
        <f ca="1">IF('C10 Entry Sheet'!$BS941="N"," ",IF(LEN('C10 Entry Sheet'!$C$5)&lt;=6,CELL("contents",'C10 Entry Sheet'!$C$5),RIGHT(CELL("contents",'C10 Entry Sheet'!$C$5),6)))</f>
        <v xml:space="preserve"> </v>
      </c>
      <c r="F926" s="153" t="str">
        <f>IF('C10 Entry Sheet'!$BS941="N"," ","0")</f>
        <v xml:space="preserve"> </v>
      </c>
      <c r="G926" s="156" t="str">
        <f ca="1">IF('C10 Entry Sheet'!$BS941="N"," ",CELL("contents",'C10 Entry Sheet'!$A941))</f>
        <v xml:space="preserve"> </v>
      </c>
      <c r="H926" s="157" t="str">
        <f ca="1">IF(($G926=" ")," ",VLOOKUP($G926,'C10 Entry Sheet'!$A$16:$K$1015,2,FALSE))</f>
        <v xml:space="preserve"> </v>
      </c>
      <c r="I926" s="157" t="str">
        <f ca="1">IF(($G926=" ")," ",VLOOKUP($G926,'C10 Entry Sheet'!$A$16:$K$1015,3,FALSE))</f>
        <v xml:space="preserve"> </v>
      </c>
      <c r="J926" s="153" t="str">
        <f ca="1">IF('C10 Entry Sheet'!$BS941="N"," ",CELL("contents",'C10 Entry Sheet'!$A941))</f>
        <v xml:space="preserve"> </v>
      </c>
      <c r="K926" s="158" t="str">
        <f ca="1">IF(($G926=" ")," ",VLOOKUP($G926,'C10 Entry Sheet'!$A$16:$K$1015,8,FALSE))</f>
        <v xml:space="preserve"> </v>
      </c>
      <c r="L926" s="110" t="str">
        <f ca="1">IF(($G926=" ")," ",(VLOOKUP($G926,'C10 Entry Sheet'!$A$16:$K$1015,11,FALSE)*100))</f>
        <v xml:space="preserve"> </v>
      </c>
      <c r="M926" s="159" t="str">
        <f ca="1">IF(($G926=" ")," ",VLOOKUP($G926,'C10 Entry Sheet'!$A$16:$K$1015,6,FALSE))</f>
        <v xml:space="preserve"> </v>
      </c>
      <c r="N926" s="159" t="str">
        <f ca="1">IF(($G926=" ")," ",VLOOKUP($G926,'C10 Entry Sheet'!$A$16:$K$1015,5,FALSE))</f>
        <v xml:space="preserve"> </v>
      </c>
    </row>
    <row r="927" spans="1:14">
      <c r="A927" s="153" t="str">
        <f>IF('C10 Entry Sheet'!$BS942="N"," ","R")</f>
        <v xml:space="preserve"> </v>
      </c>
      <c r="B927" s="153" t="str">
        <f>IF('C10 Entry Sheet'!$BS942="N"," ","00000000")</f>
        <v xml:space="preserve"> </v>
      </c>
      <c r="C927" s="154" t="str">
        <f ca="1">IF('C10 Entry Sheet'!$BS942="N"," ",CELL("contents",'C10 Entry Sheet'!$AH$10))</f>
        <v xml:space="preserve"> </v>
      </c>
      <c r="D927" s="153" t="str">
        <f ca="1">IF('C10 Entry Sheet'!$BS942="N"," ","000"&amp;IF(LEN('C10 Entry Sheet'!$C$5)&lt;=6,"000",REPT("0",3-(LEN('C10 Entry Sheet'!$C$5)-6))&amp;LEFT(CELL("contents",'C10 Entry Sheet'!$C$5),LEN('C10 Entry Sheet'!$C$5)-6)))</f>
        <v xml:space="preserve"> </v>
      </c>
      <c r="E927" s="155" t="str">
        <f ca="1">IF('C10 Entry Sheet'!$BS942="N"," ",IF(LEN('C10 Entry Sheet'!$C$5)&lt;=6,CELL("contents",'C10 Entry Sheet'!$C$5),RIGHT(CELL("contents",'C10 Entry Sheet'!$C$5),6)))</f>
        <v xml:space="preserve"> </v>
      </c>
      <c r="F927" s="153" t="str">
        <f>IF('C10 Entry Sheet'!$BS942="N"," ","0")</f>
        <v xml:space="preserve"> </v>
      </c>
      <c r="G927" s="156" t="str">
        <f ca="1">IF('C10 Entry Sheet'!$BS942="N"," ",CELL("contents",'C10 Entry Sheet'!$A942))</f>
        <v xml:space="preserve"> </v>
      </c>
      <c r="H927" s="157" t="str">
        <f ca="1">IF(($G927=" ")," ",VLOOKUP($G927,'C10 Entry Sheet'!$A$16:$K$1015,2,FALSE))</f>
        <v xml:space="preserve"> </v>
      </c>
      <c r="I927" s="157" t="str">
        <f ca="1">IF(($G927=" ")," ",VLOOKUP($G927,'C10 Entry Sheet'!$A$16:$K$1015,3,FALSE))</f>
        <v xml:space="preserve"> </v>
      </c>
      <c r="J927" s="153" t="str">
        <f ca="1">IF('C10 Entry Sheet'!$BS942="N"," ",CELL("contents",'C10 Entry Sheet'!$A942))</f>
        <v xml:space="preserve"> </v>
      </c>
      <c r="K927" s="158" t="str">
        <f ca="1">IF(($G927=" ")," ",VLOOKUP($G927,'C10 Entry Sheet'!$A$16:$K$1015,8,FALSE))</f>
        <v xml:space="preserve"> </v>
      </c>
      <c r="L927" s="110" t="str">
        <f ca="1">IF(($G927=" ")," ",(VLOOKUP($G927,'C10 Entry Sheet'!$A$16:$K$1015,11,FALSE)*100))</f>
        <v xml:space="preserve"> </v>
      </c>
      <c r="M927" s="159" t="str">
        <f ca="1">IF(($G927=" ")," ",VLOOKUP($G927,'C10 Entry Sheet'!$A$16:$K$1015,6,FALSE))</f>
        <v xml:space="preserve"> </v>
      </c>
      <c r="N927" s="159" t="str">
        <f ca="1">IF(($G927=" ")," ",VLOOKUP($G927,'C10 Entry Sheet'!$A$16:$K$1015,5,FALSE))</f>
        <v xml:space="preserve"> </v>
      </c>
    </row>
    <row r="928" spans="1:14">
      <c r="A928" s="153" t="str">
        <f>IF('C10 Entry Sheet'!$BS943="N"," ","R")</f>
        <v xml:space="preserve"> </v>
      </c>
      <c r="B928" s="153" t="str">
        <f>IF('C10 Entry Sheet'!$BS943="N"," ","00000000")</f>
        <v xml:space="preserve"> </v>
      </c>
      <c r="C928" s="154" t="str">
        <f ca="1">IF('C10 Entry Sheet'!$BS943="N"," ",CELL("contents",'C10 Entry Sheet'!$AH$10))</f>
        <v xml:space="preserve"> </v>
      </c>
      <c r="D928" s="153" t="str">
        <f ca="1">IF('C10 Entry Sheet'!$BS943="N"," ","000"&amp;IF(LEN('C10 Entry Sheet'!$C$5)&lt;=6,"000",REPT("0",3-(LEN('C10 Entry Sheet'!$C$5)-6))&amp;LEFT(CELL("contents",'C10 Entry Sheet'!$C$5),LEN('C10 Entry Sheet'!$C$5)-6)))</f>
        <v xml:space="preserve"> </v>
      </c>
      <c r="E928" s="155" t="str">
        <f ca="1">IF('C10 Entry Sheet'!$BS943="N"," ",IF(LEN('C10 Entry Sheet'!$C$5)&lt;=6,CELL("contents",'C10 Entry Sheet'!$C$5),RIGHT(CELL("contents",'C10 Entry Sheet'!$C$5),6)))</f>
        <v xml:space="preserve"> </v>
      </c>
      <c r="F928" s="153" t="str">
        <f>IF('C10 Entry Sheet'!$BS943="N"," ","0")</f>
        <v xml:space="preserve"> </v>
      </c>
      <c r="G928" s="156" t="str">
        <f ca="1">IF('C10 Entry Sheet'!$BS943="N"," ",CELL("contents",'C10 Entry Sheet'!$A943))</f>
        <v xml:space="preserve"> </v>
      </c>
      <c r="H928" s="157" t="str">
        <f ca="1">IF(($G928=" ")," ",VLOOKUP($G928,'C10 Entry Sheet'!$A$16:$K$1015,2,FALSE))</f>
        <v xml:space="preserve"> </v>
      </c>
      <c r="I928" s="157" t="str">
        <f ca="1">IF(($G928=" ")," ",VLOOKUP($G928,'C10 Entry Sheet'!$A$16:$K$1015,3,FALSE))</f>
        <v xml:space="preserve"> </v>
      </c>
      <c r="J928" s="153" t="str">
        <f ca="1">IF('C10 Entry Sheet'!$BS943="N"," ",CELL("contents",'C10 Entry Sheet'!$A943))</f>
        <v xml:space="preserve"> </v>
      </c>
      <c r="K928" s="158" t="str">
        <f ca="1">IF(($G928=" ")," ",VLOOKUP($G928,'C10 Entry Sheet'!$A$16:$K$1015,8,FALSE))</f>
        <v xml:space="preserve"> </v>
      </c>
      <c r="L928" s="110" t="str">
        <f ca="1">IF(($G928=" ")," ",(VLOOKUP($G928,'C10 Entry Sheet'!$A$16:$K$1015,11,FALSE)*100))</f>
        <v xml:space="preserve"> </v>
      </c>
      <c r="M928" s="159" t="str">
        <f ca="1">IF(($G928=" ")," ",VLOOKUP($G928,'C10 Entry Sheet'!$A$16:$K$1015,6,FALSE))</f>
        <v xml:space="preserve"> </v>
      </c>
      <c r="N928" s="159" t="str">
        <f ca="1">IF(($G928=" ")," ",VLOOKUP($G928,'C10 Entry Sheet'!$A$16:$K$1015,5,FALSE))</f>
        <v xml:space="preserve"> </v>
      </c>
    </row>
    <row r="929" spans="1:14">
      <c r="A929" s="153" t="str">
        <f>IF('C10 Entry Sheet'!$BS944="N"," ","R")</f>
        <v xml:space="preserve"> </v>
      </c>
      <c r="B929" s="153" t="str">
        <f>IF('C10 Entry Sheet'!$BS944="N"," ","00000000")</f>
        <v xml:space="preserve"> </v>
      </c>
      <c r="C929" s="154" t="str">
        <f ca="1">IF('C10 Entry Sheet'!$BS944="N"," ",CELL("contents",'C10 Entry Sheet'!$AH$10))</f>
        <v xml:space="preserve"> </v>
      </c>
      <c r="D929" s="153" t="str">
        <f ca="1">IF('C10 Entry Sheet'!$BS944="N"," ","000"&amp;IF(LEN('C10 Entry Sheet'!$C$5)&lt;=6,"000",REPT("0",3-(LEN('C10 Entry Sheet'!$C$5)-6))&amp;LEFT(CELL("contents",'C10 Entry Sheet'!$C$5),LEN('C10 Entry Sheet'!$C$5)-6)))</f>
        <v xml:space="preserve"> </v>
      </c>
      <c r="E929" s="155" t="str">
        <f ca="1">IF('C10 Entry Sheet'!$BS944="N"," ",IF(LEN('C10 Entry Sheet'!$C$5)&lt;=6,CELL("contents",'C10 Entry Sheet'!$C$5),RIGHT(CELL("contents",'C10 Entry Sheet'!$C$5),6)))</f>
        <v xml:space="preserve"> </v>
      </c>
      <c r="F929" s="153" t="str">
        <f>IF('C10 Entry Sheet'!$BS944="N"," ","0")</f>
        <v xml:space="preserve"> </v>
      </c>
      <c r="G929" s="156" t="str">
        <f ca="1">IF('C10 Entry Sheet'!$BS944="N"," ",CELL("contents",'C10 Entry Sheet'!$A944))</f>
        <v xml:space="preserve"> </v>
      </c>
      <c r="H929" s="157" t="str">
        <f ca="1">IF(($G929=" ")," ",VLOOKUP($G929,'C10 Entry Sheet'!$A$16:$K$1015,2,FALSE))</f>
        <v xml:space="preserve"> </v>
      </c>
      <c r="I929" s="157" t="str">
        <f ca="1">IF(($G929=" ")," ",VLOOKUP($G929,'C10 Entry Sheet'!$A$16:$K$1015,3,FALSE))</f>
        <v xml:space="preserve"> </v>
      </c>
      <c r="J929" s="153" t="str">
        <f ca="1">IF('C10 Entry Sheet'!$BS944="N"," ",CELL("contents",'C10 Entry Sheet'!$A944))</f>
        <v xml:space="preserve"> </v>
      </c>
      <c r="K929" s="158" t="str">
        <f ca="1">IF(($G929=" ")," ",VLOOKUP($G929,'C10 Entry Sheet'!$A$16:$K$1015,8,FALSE))</f>
        <v xml:space="preserve"> </v>
      </c>
      <c r="L929" s="110" t="str">
        <f ca="1">IF(($G929=" ")," ",(VLOOKUP($G929,'C10 Entry Sheet'!$A$16:$K$1015,11,FALSE)*100))</f>
        <v xml:space="preserve"> </v>
      </c>
      <c r="M929" s="159" t="str">
        <f ca="1">IF(($G929=" ")," ",VLOOKUP($G929,'C10 Entry Sheet'!$A$16:$K$1015,6,FALSE))</f>
        <v xml:space="preserve"> </v>
      </c>
      <c r="N929" s="159" t="str">
        <f ca="1">IF(($G929=" ")," ",VLOOKUP($G929,'C10 Entry Sheet'!$A$16:$K$1015,5,FALSE))</f>
        <v xml:space="preserve"> </v>
      </c>
    </row>
    <row r="930" spans="1:14">
      <c r="A930" s="153" t="str">
        <f>IF('C10 Entry Sheet'!$BS945="N"," ","R")</f>
        <v xml:space="preserve"> </v>
      </c>
      <c r="B930" s="153" t="str">
        <f>IF('C10 Entry Sheet'!$BS945="N"," ","00000000")</f>
        <v xml:space="preserve"> </v>
      </c>
      <c r="C930" s="154" t="str">
        <f ca="1">IF('C10 Entry Sheet'!$BS945="N"," ",CELL("contents",'C10 Entry Sheet'!$AH$10))</f>
        <v xml:space="preserve"> </v>
      </c>
      <c r="D930" s="153" t="str">
        <f ca="1">IF('C10 Entry Sheet'!$BS945="N"," ","000"&amp;IF(LEN('C10 Entry Sheet'!$C$5)&lt;=6,"000",REPT("0",3-(LEN('C10 Entry Sheet'!$C$5)-6))&amp;LEFT(CELL("contents",'C10 Entry Sheet'!$C$5),LEN('C10 Entry Sheet'!$C$5)-6)))</f>
        <v xml:space="preserve"> </v>
      </c>
      <c r="E930" s="155" t="str">
        <f ca="1">IF('C10 Entry Sheet'!$BS945="N"," ",IF(LEN('C10 Entry Sheet'!$C$5)&lt;=6,CELL("contents",'C10 Entry Sheet'!$C$5),RIGHT(CELL("contents",'C10 Entry Sheet'!$C$5),6)))</f>
        <v xml:space="preserve"> </v>
      </c>
      <c r="F930" s="153" t="str">
        <f>IF('C10 Entry Sheet'!$BS945="N"," ","0")</f>
        <v xml:space="preserve"> </v>
      </c>
      <c r="G930" s="156" t="str">
        <f ca="1">IF('C10 Entry Sheet'!$BS945="N"," ",CELL("contents",'C10 Entry Sheet'!$A945))</f>
        <v xml:space="preserve"> </v>
      </c>
      <c r="H930" s="157" t="str">
        <f ca="1">IF(($G930=" ")," ",VLOOKUP($G930,'C10 Entry Sheet'!$A$16:$K$1015,2,FALSE))</f>
        <v xml:space="preserve"> </v>
      </c>
      <c r="I930" s="157" t="str">
        <f ca="1">IF(($G930=" ")," ",VLOOKUP($G930,'C10 Entry Sheet'!$A$16:$K$1015,3,FALSE))</f>
        <v xml:space="preserve"> </v>
      </c>
      <c r="J930" s="153" t="str">
        <f ca="1">IF('C10 Entry Sheet'!$BS945="N"," ",CELL("contents",'C10 Entry Sheet'!$A945))</f>
        <v xml:space="preserve"> </v>
      </c>
      <c r="K930" s="158" t="str">
        <f ca="1">IF(($G930=" ")," ",VLOOKUP($G930,'C10 Entry Sheet'!$A$16:$K$1015,8,FALSE))</f>
        <v xml:space="preserve"> </v>
      </c>
      <c r="L930" s="110" t="str">
        <f ca="1">IF(($G930=" ")," ",(VLOOKUP($G930,'C10 Entry Sheet'!$A$16:$K$1015,11,FALSE)*100))</f>
        <v xml:space="preserve"> </v>
      </c>
      <c r="M930" s="159" t="str">
        <f ca="1">IF(($G930=" ")," ",VLOOKUP($G930,'C10 Entry Sheet'!$A$16:$K$1015,6,FALSE))</f>
        <v xml:space="preserve"> </v>
      </c>
      <c r="N930" s="159" t="str">
        <f ca="1">IF(($G930=" ")," ",VLOOKUP($G930,'C10 Entry Sheet'!$A$16:$K$1015,5,FALSE))</f>
        <v xml:space="preserve"> </v>
      </c>
    </row>
    <row r="931" spans="1:14">
      <c r="A931" s="153" t="str">
        <f>IF('C10 Entry Sheet'!$BS946="N"," ","R")</f>
        <v xml:space="preserve"> </v>
      </c>
      <c r="B931" s="153" t="str">
        <f>IF('C10 Entry Sheet'!$BS946="N"," ","00000000")</f>
        <v xml:space="preserve"> </v>
      </c>
      <c r="C931" s="154" t="str">
        <f ca="1">IF('C10 Entry Sheet'!$BS946="N"," ",CELL("contents",'C10 Entry Sheet'!$AH$10))</f>
        <v xml:space="preserve"> </v>
      </c>
      <c r="D931" s="153" t="str">
        <f ca="1">IF('C10 Entry Sheet'!$BS946="N"," ","000"&amp;IF(LEN('C10 Entry Sheet'!$C$5)&lt;=6,"000",REPT("0",3-(LEN('C10 Entry Sheet'!$C$5)-6))&amp;LEFT(CELL("contents",'C10 Entry Sheet'!$C$5),LEN('C10 Entry Sheet'!$C$5)-6)))</f>
        <v xml:space="preserve"> </v>
      </c>
      <c r="E931" s="155" t="str">
        <f ca="1">IF('C10 Entry Sheet'!$BS946="N"," ",IF(LEN('C10 Entry Sheet'!$C$5)&lt;=6,CELL("contents",'C10 Entry Sheet'!$C$5),RIGHT(CELL("contents",'C10 Entry Sheet'!$C$5),6)))</f>
        <v xml:space="preserve"> </v>
      </c>
      <c r="F931" s="153" t="str">
        <f>IF('C10 Entry Sheet'!$BS946="N"," ","0")</f>
        <v xml:space="preserve"> </v>
      </c>
      <c r="G931" s="156" t="str">
        <f ca="1">IF('C10 Entry Sheet'!$BS946="N"," ",CELL("contents",'C10 Entry Sheet'!$A946))</f>
        <v xml:space="preserve"> </v>
      </c>
      <c r="H931" s="157" t="str">
        <f ca="1">IF(($G931=" ")," ",VLOOKUP($G931,'C10 Entry Sheet'!$A$16:$K$1015,2,FALSE))</f>
        <v xml:space="preserve"> </v>
      </c>
      <c r="I931" s="157" t="str">
        <f ca="1">IF(($G931=" ")," ",VLOOKUP($G931,'C10 Entry Sheet'!$A$16:$K$1015,3,FALSE))</f>
        <v xml:space="preserve"> </v>
      </c>
      <c r="J931" s="153" t="str">
        <f ca="1">IF('C10 Entry Sheet'!$BS946="N"," ",CELL("contents",'C10 Entry Sheet'!$A946))</f>
        <v xml:space="preserve"> </v>
      </c>
      <c r="K931" s="158" t="str">
        <f ca="1">IF(($G931=" ")," ",VLOOKUP($G931,'C10 Entry Sheet'!$A$16:$K$1015,8,FALSE))</f>
        <v xml:space="preserve"> </v>
      </c>
      <c r="L931" s="110" t="str">
        <f ca="1">IF(($G931=" ")," ",(VLOOKUP($G931,'C10 Entry Sheet'!$A$16:$K$1015,11,FALSE)*100))</f>
        <v xml:space="preserve"> </v>
      </c>
      <c r="M931" s="159" t="str">
        <f ca="1">IF(($G931=" ")," ",VLOOKUP($G931,'C10 Entry Sheet'!$A$16:$K$1015,6,FALSE))</f>
        <v xml:space="preserve"> </v>
      </c>
      <c r="N931" s="159" t="str">
        <f ca="1">IF(($G931=" ")," ",VLOOKUP($G931,'C10 Entry Sheet'!$A$16:$K$1015,5,FALSE))</f>
        <v xml:space="preserve"> </v>
      </c>
    </row>
    <row r="932" spans="1:14">
      <c r="A932" s="153" t="str">
        <f>IF('C10 Entry Sheet'!$BS947="N"," ","R")</f>
        <v xml:space="preserve"> </v>
      </c>
      <c r="B932" s="153" t="str">
        <f>IF('C10 Entry Sheet'!$BS947="N"," ","00000000")</f>
        <v xml:space="preserve"> </v>
      </c>
      <c r="C932" s="154" t="str">
        <f ca="1">IF('C10 Entry Sheet'!$BS947="N"," ",CELL("contents",'C10 Entry Sheet'!$AH$10))</f>
        <v xml:space="preserve"> </v>
      </c>
      <c r="D932" s="153" t="str">
        <f ca="1">IF('C10 Entry Sheet'!$BS947="N"," ","000"&amp;IF(LEN('C10 Entry Sheet'!$C$5)&lt;=6,"000",REPT("0",3-(LEN('C10 Entry Sheet'!$C$5)-6))&amp;LEFT(CELL("contents",'C10 Entry Sheet'!$C$5),LEN('C10 Entry Sheet'!$C$5)-6)))</f>
        <v xml:space="preserve"> </v>
      </c>
      <c r="E932" s="155" t="str">
        <f ca="1">IF('C10 Entry Sheet'!$BS947="N"," ",IF(LEN('C10 Entry Sheet'!$C$5)&lt;=6,CELL("contents",'C10 Entry Sheet'!$C$5),RIGHT(CELL("contents",'C10 Entry Sheet'!$C$5),6)))</f>
        <v xml:space="preserve"> </v>
      </c>
      <c r="F932" s="153" t="str">
        <f>IF('C10 Entry Sheet'!$BS947="N"," ","0")</f>
        <v xml:space="preserve"> </v>
      </c>
      <c r="G932" s="156" t="str">
        <f ca="1">IF('C10 Entry Sheet'!$BS947="N"," ",CELL("contents",'C10 Entry Sheet'!$A947))</f>
        <v xml:space="preserve"> </v>
      </c>
      <c r="H932" s="157" t="str">
        <f ca="1">IF(($G932=" ")," ",VLOOKUP($G932,'C10 Entry Sheet'!$A$16:$K$1015,2,FALSE))</f>
        <v xml:space="preserve"> </v>
      </c>
      <c r="I932" s="157" t="str">
        <f ca="1">IF(($G932=" ")," ",VLOOKUP($G932,'C10 Entry Sheet'!$A$16:$K$1015,3,FALSE))</f>
        <v xml:space="preserve"> </v>
      </c>
      <c r="J932" s="153" t="str">
        <f ca="1">IF('C10 Entry Sheet'!$BS947="N"," ",CELL("contents",'C10 Entry Sheet'!$A947))</f>
        <v xml:space="preserve"> </v>
      </c>
      <c r="K932" s="158" t="str">
        <f ca="1">IF(($G932=" ")," ",VLOOKUP($G932,'C10 Entry Sheet'!$A$16:$K$1015,8,FALSE))</f>
        <v xml:space="preserve"> </v>
      </c>
      <c r="L932" s="110" t="str">
        <f ca="1">IF(($G932=" ")," ",(VLOOKUP($G932,'C10 Entry Sheet'!$A$16:$K$1015,11,FALSE)*100))</f>
        <v xml:space="preserve"> </v>
      </c>
      <c r="M932" s="159" t="str">
        <f ca="1">IF(($G932=" ")," ",VLOOKUP($G932,'C10 Entry Sheet'!$A$16:$K$1015,6,FALSE))</f>
        <v xml:space="preserve"> </v>
      </c>
      <c r="N932" s="159" t="str">
        <f ca="1">IF(($G932=" ")," ",VLOOKUP($G932,'C10 Entry Sheet'!$A$16:$K$1015,5,FALSE))</f>
        <v xml:space="preserve"> </v>
      </c>
    </row>
    <row r="933" spans="1:14">
      <c r="A933" s="153" t="str">
        <f>IF('C10 Entry Sheet'!$BS948="N"," ","R")</f>
        <v xml:space="preserve"> </v>
      </c>
      <c r="B933" s="153" t="str">
        <f>IF('C10 Entry Sheet'!$BS948="N"," ","00000000")</f>
        <v xml:space="preserve"> </v>
      </c>
      <c r="C933" s="154" t="str">
        <f ca="1">IF('C10 Entry Sheet'!$BS948="N"," ",CELL("contents",'C10 Entry Sheet'!$AH$10))</f>
        <v xml:space="preserve"> </v>
      </c>
      <c r="D933" s="153" t="str">
        <f ca="1">IF('C10 Entry Sheet'!$BS948="N"," ","000"&amp;IF(LEN('C10 Entry Sheet'!$C$5)&lt;=6,"000",REPT("0",3-(LEN('C10 Entry Sheet'!$C$5)-6))&amp;LEFT(CELL("contents",'C10 Entry Sheet'!$C$5),LEN('C10 Entry Sheet'!$C$5)-6)))</f>
        <v xml:space="preserve"> </v>
      </c>
      <c r="E933" s="155" t="str">
        <f ca="1">IF('C10 Entry Sheet'!$BS948="N"," ",IF(LEN('C10 Entry Sheet'!$C$5)&lt;=6,CELL("contents",'C10 Entry Sheet'!$C$5),RIGHT(CELL("contents",'C10 Entry Sheet'!$C$5),6)))</f>
        <v xml:space="preserve"> </v>
      </c>
      <c r="F933" s="153" t="str">
        <f>IF('C10 Entry Sheet'!$BS948="N"," ","0")</f>
        <v xml:space="preserve"> </v>
      </c>
      <c r="G933" s="156" t="str">
        <f ca="1">IF('C10 Entry Sheet'!$BS948="N"," ",CELL("contents",'C10 Entry Sheet'!$A948))</f>
        <v xml:space="preserve"> </v>
      </c>
      <c r="H933" s="157" t="str">
        <f ca="1">IF(($G933=" ")," ",VLOOKUP($G933,'C10 Entry Sheet'!$A$16:$K$1015,2,FALSE))</f>
        <v xml:space="preserve"> </v>
      </c>
      <c r="I933" s="157" t="str">
        <f ca="1">IF(($G933=" ")," ",VLOOKUP($G933,'C10 Entry Sheet'!$A$16:$K$1015,3,FALSE))</f>
        <v xml:space="preserve"> </v>
      </c>
      <c r="J933" s="153" t="str">
        <f ca="1">IF('C10 Entry Sheet'!$BS948="N"," ",CELL("contents",'C10 Entry Sheet'!$A948))</f>
        <v xml:space="preserve"> </v>
      </c>
      <c r="K933" s="158" t="str">
        <f ca="1">IF(($G933=" ")," ",VLOOKUP($G933,'C10 Entry Sheet'!$A$16:$K$1015,8,FALSE))</f>
        <v xml:space="preserve"> </v>
      </c>
      <c r="L933" s="110" t="str">
        <f ca="1">IF(($G933=" ")," ",(VLOOKUP($G933,'C10 Entry Sheet'!$A$16:$K$1015,11,FALSE)*100))</f>
        <v xml:space="preserve"> </v>
      </c>
      <c r="M933" s="159" t="str">
        <f ca="1">IF(($G933=" ")," ",VLOOKUP($G933,'C10 Entry Sheet'!$A$16:$K$1015,6,FALSE))</f>
        <v xml:space="preserve"> </v>
      </c>
      <c r="N933" s="159" t="str">
        <f ca="1">IF(($G933=" ")," ",VLOOKUP($G933,'C10 Entry Sheet'!$A$16:$K$1015,5,FALSE))</f>
        <v xml:space="preserve"> </v>
      </c>
    </row>
    <row r="934" spans="1:14">
      <c r="A934" s="153" t="str">
        <f>IF('C10 Entry Sheet'!$BS949="N"," ","R")</f>
        <v xml:space="preserve"> </v>
      </c>
      <c r="B934" s="153" t="str">
        <f>IF('C10 Entry Sheet'!$BS949="N"," ","00000000")</f>
        <v xml:space="preserve"> </v>
      </c>
      <c r="C934" s="154" t="str">
        <f ca="1">IF('C10 Entry Sheet'!$BS949="N"," ",CELL("contents",'C10 Entry Sheet'!$AH$10))</f>
        <v xml:space="preserve"> </v>
      </c>
      <c r="D934" s="153" t="str">
        <f ca="1">IF('C10 Entry Sheet'!$BS949="N"," ","000"&amp;IF(LEN('C10 Entry Sheet'!$C$5)&lt;=6,"000",REPT("0",3-(LEN('C10 Entry Sheet'!$C$5)-6))&amp;LEFT(CELL("contents",'C10 Entry Sheet'!$C$5),LEN('C10 Entry Sheet'!$C$5)-6)))</f>
        <v xml:space="preserve"> </v>
      </c>
      <c r="E934" s="155" t="str">
        <f ca="1">IF('C10 Entry Sheet'!$BS949="N"," ",IF(LEN('C10 Entry Sheet'!$C$5)&lt;=6,CELL("contents",'C10 Entry Sheet'!$C$5),RIGHT(CELL("contents",'C10 Entry Sheet'!$C$5),6)))</f>
        <v xml:space="preserve"> </v>
      </c>
      <c r="F934" s="153" t="str">
        <f>IF('C10 Entry Sheet'!$BS949="N"," ","0")</f>
        <v xml:space="preserve"> </v>
      </c>
      <c r="G934" s="156" t="str">
        <f ca="1">IF('C10 Entry Sheet'!$BS949="N"," ",CELL("contents",'C10 Entry Sheet'!$A949))</f>
        <v xml:space="preserve"> </v>
      </c>
      <c r="H934" s="157" t="str">
        <f ca="1">IF(($G934=" ")," ",VLOOKUP($G934,'C10 Entry Sheet'!$A$16:$K$1015,2,FALSE))</f>
        <v xml:space="preserve"> </v>
      </c>
      <c r="I934" s="157" t="str">
        <f ca="1">IF(($G934=" ")," ",VLOOKUP($G934,'C10 Entry Sheet'!$A$16:$K$1015,3,FALSE))</f>
        <v xml:space="preserve"> </v>
      </c>
      <c r="J934" s="153" t="str">
        <f ca="1">IF('C10 Entry Sheet'!$BS949="N"," ",CELL("contents",'C10 Entry Sheet'!$A949))</f>
        <v xml:space="preserve"> </v>
      </c>
      <c r="K934" s="158" t="str">
        <f ca="1">IF(($G934=" ")," ",VLOOKUP($G934,'C10 Entry Sheet'!$A$16:$K$1015,8,FALSE))</f>
        <v xml:space="preserve"> </v>
      </c>
      <c r="L934" s="110" t="str">
        <f ca="1">IF(($G934=" ")," ",(VLOOKUP($G934,'C10 Entry Sheet'!$A$16:$K$1015,11,FALSE)*100))</f>
        <v xml:space="preserve"> </v>
      </c>
      <c r="M934" s="159" t="str">
        <f ca="1">IF(($G934=" ")," ",VLOOKUP($G934,'C10 Entry Sheet'!$A$16:$K$1015,6,FALSE))</f>
        <v xml:space="preserve"> </v>
      </c>
      <c r="N934" s="159" t="str">
        <f ca="1">IF(($G934=" ")," ",VLOOKUP($G934,'C10 Entry Sheet'!$A$16:$K$1015,5,FALSE))</f>
        <v xml:space="preserve"> </v>
      </c>
    </row>
    <row r="935" spans="1:14">
      <c r="A935" s="153" t="str">
        <f>IF('C10 Entry Sheet'!$BS950="N"," ","R")</f>
        <v xml:space="preserve"> </v>
      </c>
      <c r="B935" s="153" t="str">
        <f>IF('C10 Entry Sheet'!$BS950="N"," ","00000000")</f>
        <v xml:space="preserve"> </v>
      </c>
      <c r="C935" s="154" t="str">
        <f ca="1">IF('C10 Entry Sheet'!$BS950="N"," ",CELL("contents",'C10 Entry Sheet'!$AH$10))</f>
        <v xml:space="preserve"> </v>
      </c>
      <c r="D935" s="153" t="str">
        <f ca="1">IF('C10 Entry Sheet'!$BS950="N"," ","000"&amp;IF(LEN('C10 Entry Sheet'!$C$5)&lt;=6,"000",REPT("0",3-(LEN('C10 Entry Sheet'!$C$5)-6))&amp;LEFT(CELL("contents",'C10 Entry Sheet'!$C$5),LEN('C10 Entry Sheet'!$C$5)-6)))</f>
        <v xml:space="preserve"> </v>
      </c>
      <c r="E935" s="155" t="str">
        <f ca="1">IF('C10 Entry Sheet'!$BS950="N"," ",IF(LEN('C10 Entry Sheet'!$C$5)&lt;=6,CELL("contents",'C10 Entry Sheet'!$C$5),RIGHT(CELL("contents",'C10 Entry Sheet'!$C$5),6)))</f>
        <v xml:space="preserve"> </v>
      </c>
      <c r="F935" s="153" t="str">
        <f>IF('C10 Entry Sheet'!$BS950="N"," ","0")</f>
        <v xml:space="preserve"> </v>
      </c>
      <c r="G935" s="156" t="str">
        <f ca="1">IF('C10 Entry Sheet'!$BS950="N"," ",CELL("contents",'C10 Entry Sheet'!$A950))</f>
        <v xml:space="preserve"> </v>
      </c>
      <c r="H935" s="157" t="str">
        <f ca="1">IF(($G935=" ")," ",VLOOKUP($G935,'C10 Entry Sheet'!$A$16:$K$1015,2,FALSE))</f>
        <v xml:space="preserve"> </v>
      </c>
      <c r="I935" s="157" t="str">
        <f ca="1">IF(($G935=" ")," ",VLOOKUP($G935,'C10 Entry Sheet'!$A$16:$K$1015,3,FALSE))</f>
        <v xml:space="preserve"> </v>
      </c>
      <c r="J935" s="153" t="str">
        <f ca="1">IF('C10 Entry Sheet'!$BS950="N"," ",CELL("contents",'C10 Entry Sheet'!$A950))</f>
        <v xml:space="preserve"> </v>
      </c>
      <c r="K935" s="158" t="str">
        <f ca="1">IF(($G935=" ")," ",VLOOKUP($G935,'C10 Entry Sheet'!$A$16:$K$1015,8,FALSE))</f>
        <v xml:space="preserve"> </v>
      </c>
      <c r="L935" s="110" t="str">
        <f ca="1">IF(($G935=" ")," ",(VLOOKUP($G935,'C10 Entry Sheet'!$A$16:$K$1015,11,FALSE)*100))</f>
        <v xml:space="preserve"> </v>
      </c>
      <c r="M935" s="159" t="str">
        <f ca="1">IF(($G935=" ")," ",VLOOKUP($G935,'C10 Entry Sheet'!$A$16:$K$1015,6,FALSE))</f>
        <v xml:space="preserve"> </v>
      </c>
      <c r="N935" s="159" t="str">
        <f ca="1">IF(($G935=" ")," ",VLOOKUP($G935,'C10 Entry Sheet'!$A$16:$K$1015,5,FALSE))</f>
        <v xml:space="preserve"> </v>
      </c>
    </row>
    <row r="936" spans="1:14">
      <c r="A936" s="153" t="str">
        <f>IF('C10 Entry Sheet'!$BS951="N"," ","R")</f>
        <v xml:space="preserve"> </v>
      </c>
      <c r="B936" s="153" t="str">
        <f>IF('C10 Entry Sheet'!$BS951="N"," ","00000000")</f>
        <v xml:space="preserve"> </v>
      </c>
      <c r="C936" s="154" t="str">
        <f ca="1">IF('C10 Entry Sheet'!$BS951="N"," ",CELL("contents",'C10 Entry Sheet'!$AH$10))</f>
        <v xml:space="preserve"> </v>
      </c>
      <c r="D936" s="153" t="str">
        <f ca="1">IF('C10 Entry Sheet'!$BS951="N"," ","000"&amp;IF(LEN('C10 Entry Sheet'!$C$5)&lt;=6,"000",REPT("0",3-(LEN('C10 Entry Sheet'!$C$5)-6))&amp;LEFT(CELL("contents",'C10 Entry Sheet'!$C$5),LEN('C10 Entry Sheet'!$C$5)-6)))</f>
        <v xml:space="preserve"> </v>
      </c>
      <c r="E936" s="155" t="str">
        <f ca="1">IF('C10 Entry Sheet'!$BS951="N"," ",IF(LEN('C10 Entry Sheet'!$C$5)&lt;=6,CELL("contents",'C10 Entry Sheet'!$C$5),RIGHT(CELL("contents",'C10 Entry Sheet'!$C$5),6)))</f>
        <v xml:space="preserve"> </v>
      </c>
      <c r="F936" s="153" t="str">
        <f>IF('C10 Entry Sheet'!$BS951="N"," ","0")</f>
        <v xml:space="preserve"> </v>
      </c>
      <c r="G936" s="156" t="str">
        <f ca="1">IF('C10 Entry Sheet'!$BS951="N"," ",CELL("contents",'C10 Entry Sheet'!$A951))</f>
        <v xml:space="preserve"> </v>
      </c>
      <c r="H936" s="157" t="str">
        <f ca="1">IF(($G936=" ")," ",VLOOKUP($G936,'C10 Entry Sheet'!$A$16:$K$1015,2,FALSE))</f>
        <v xml:space="preserve"> </v>
      </c>
      <c r="I936" s="157" t="str">
        <f ca="1">IF(($G936=" ")," ",VLOOKUP($G936,'C10 Entry Sheet'!$A$16:$K$1015,3,FALSE))</f>
        <v xml:space="preserve"> </v>
      </c>
      <c r="J936" s="153" t="str">
        <f ca="1">IF('C10 Entry Sheet'!$BS951="N"," ",CELL("contents",'C10 Entry Sheet'!$A951))</f>
        <v xml:space="preserve"> </v>
      </c>
      <c r="K936" s="158" t="str">
        <f ca="1">IF(($G936=" ")," ",VLOOKUP($G936,'C10 Entry Sheet'!$A$16:$K$1015,8,FALSE))</f>
        <v xml:space="preserve"> </v>
      </c>
      <c r="L936" s="110" t="str">
        <f ca="1">IF(($G936=" ")," ",(VLOOKUP($G936,'C10 Entry Sheet'!$A$16:$K$1015,11,FALSE)*100))</f>
        <v xml:space="preserve"> </v>
      </c>
      <c r="M936" s="159" t="str">
        <f ca="1">IF(($G936=" ")," ",VLOOKUP($G936,'C10 Entry Sheet'!$A$16:$K$1015,6,FALSE))</f>
        <v xml:space="preserve"> </v>
      </c>
      <c r="N936" s="159" t="str">
        <f ca="1">IF(($G936=" ")," ",VLOOKUP($G936,'C10 Entry Sheet'!$A$16:$K$1015,5,FALSE))</f>
        <v xml:space="preserve"> </v>
      </c>
    </row>
    <row r="937" spans="1:14">
      <c r="A937" s="153" t="str">
        <f>IF('C10 Entry Sheet'!$BS952="N"," ","R")</f>
        <v xml:space="preserve"> </v>
      </c>
      <c r="B937" s="153" t="str">
        <f>IF('C10 Entry Sheet'!$BS952="N"," ","00000000")</f>
        <v xml:space="preserve"> </v>
      </c>
      <c r="C937" s="154" t="str">
        <f ca="1">IF('C10 Entry Sheet'!$BS952="N"," ",CELL("contents",'C10 Entry Sheet'!$AH$10))</f>
        <v xml:space="preserve"> </v>
      </c>
      <c r="D937" s="153" t="str">
        <f ca="1">IF('C10 Entry Sheet'!$BS952="N"," ","000"&amp;IF(LEN('C10 Entry Sheet'!$C$5)&lt;=6,"000",REPT("0",3-(LEN('C10 Entry Sheet'!$C$5)-6))&amp;LEFT(CELL("contents",'C10 Entry Sheet'!$C$5),LEN('C10 Entry Sheet'!$C$5)-6)))</f>
        <v xml:space="preserve"> </v>
      </c>
      <c r="E937" s="155" t="str">
        <f ca="1">IF('C10 Entry Sheet'!$BS952="N"," ",IF(LEN('C10 Entry Sheet'!$C$5)&lt;=6,CELL("contents",'C10 Entry Sheet'!$C$5),RIGHT(CELL("contents",'C10 Entry Sheet'!$C$5),6)))</f>
        <v xml:space="preserve"> </v>
      </c>
      <c r="F937" s="153" t="str">
        <f>IF('C10 Entry Sheet'!$BS952="N"," ","0")</f>
        <v xml:space="preserve"> </v>
      </c>
      <c r="G937" s="156" t="str">
        <f ca="1">IF('C10 Entry Sheet'!$BS952="N"," ",CELL("contents",'C10 Entry Sheet'!$A952))</f>
        <v xml:space="preserve"> </v>
      </c>
      <c r="H937" s="157" t="str">
        <f ca="1">IF(($G937=" ")," ",VLOOKUP($G937,'C10 Entry Sheet'!$A$16:$K$1015,2,FALSE))</f>
        <v xml:space="preserve"> </v>
      </c>
      <c r="I937" s="157" t="str">
        <f ca="1">IF(($G937=" ")," ",VLOOKUP($G937,'C10 Entry Sheet'!$A$16:$K$1015,3,FALSE))</f>
        <v xml:space="preserve"> </v>
      </c>
      <c r="J937" s="153" t="str">
        <f ca="1">IF('C10 Entry Sheet'!$BS952="N"," ",CELL("contents",'C10 Entry Sheet'!$A952))</f>
        <v xml:space="preserve"> </v>
      </c>
      <c r="K937" s="158" t="str">
        <f ca="1">IF(($G937=" ")," ",VLOOKUP($G937,'C10 Entry Sheet'!$A$16:$K$1015,8,FALSE))</f>
        <v xml:space="preserve"> </v>
      </c>
      <c r="L937" s="110" t="str">
        <f ca="1">IF(($G937=" ")," ",(VLOOKUP($G937,'C10 Entry Sheet'!$A$16:$K$1015,11,FALSE)*100))</f>
        <v xml:space="preserve"> </v>
      </c>
      <c r="M937" s="159" t="str">
        <f ca="1">IF(($G937=" ")," ",VLOOKUP($G937,'C10 Entry Sheet'!$A$16:$K$1015,6,FALSE))</f>
        <v xml:space="preserve"> </v>
      </c>
      <c r="N937" s="159" t="str">
        <f ca="1">IF(($G937=" ")," ",VLOOKUP($G937,'C10 Entry Sheet'!$A$16:$K$1015,5,FALSE))</f>
        <v xml:space="preserve"> </v>
      </c>
    </row>
    <row r="938" spans="1:14">
      <c r="A938" s="153" t="str">
        <f>IF('C10 Entry Sheet'!$BS953="N"," ","R")</f>
        <v xml:space="preserve"> </v>
      </c>
      <c r="B938" s="153" t="str">
        <f>IF('C10 Entry Sheet'!$BS953="N"," ","00000000")</f>
        <v xml:space="preserve"> </v>
      </c>
      <c r="C938" s="154" t="str">
        <f ca="1">IF('C10 Entry Sheet'!$BS953="N"," ",CELL("contents",'C10 Entry Sheet'!$AH$10))</f>
        <v xml:space="preserve"> </v>
      </c>
      <c r="D938" s="153" t="str">
        <f ca="1">IF('C10 Entry Sheet'!$BS953="N"," ","000"&amp;IF(LEN('C10 Entry Sheet'!$C$5)&lt;=6,"000",REPT("0",3-(LEN('C10 Entry Sheet'!$C$5)-6))&amp;LEFT(CELL("contents",'C10 Entry Sheet'!$C$5),LEN('C10 Entry Sheet'!$C$5)-6)))</f>
        <v xml:space="preserve"> </v>
      </c>
      <c r="E938" s="155" t="str">
        <f ca="1">IF('C10 Entry Sheet'!$BS953="N"," ",IF(LEN('C10 Entry Sheet'!$C$5)&lt;=6,CELL("contents",'C10 Entry Sheet'!$C$5),RIGHT(CELL("contents",'C10 Entry Sheet'!$C$5),6)))</f>
        <v xml:space="preserve"> </v>
      </c>
      <c r="F938" s="153" t="str">
        <f>IF('C10 Entry Sheet'!$BS953="N"," ","0")</f>
        <v xml:space="preserve"> </v>
      </c>
      <c r="G938" s="156" t="str">
        <f ca="1">IF('C10 Entry Sheet'!$BS953="N"," ",CELL("contents",'C10 Entry Sheet'!$A953))</f>
        <v xml:space="preserve"> </v>
      </c>
      <c r="H938" s="157" t="str">
        <f ca="1">IF(($G938=" ")," ",VLOOKUP($G938,'C10 Entry Sheet'!$A$16:$K$1015,2,FALSE))</f>
        <v xml:space="preserve"> </v>
      </c>
      <c r="I938" s="157" t="str">
        <f ca="1">IF(($G938=" ")," ",VLOOKUP($G938,'C10 Entry Sheet'!$A$16:$K$1015,3,FALSE))</f>
        <v xml:space="preserve"> </v>
      </c>
      <c r="J938" s="153" t="str">
        <f ca="1">IF('C10 Entry Sheet'!$BS953="N"," ",CELL("contents",'C10 Entry Sheet'!$A953))</f>
        <v xml:space="preserve"> </v>
      </c>
      <c r="K938" s="158" t="str">
        <f ca="1">IF(($G938=" ")," ",VLOOKUP($G938,'C10 Entry Sheet'!$A$16:$K$1015,8,FALSE))</f>
        <v xml:space="preserve"> </v>
      </c>
      <c r="L938" s="110" t="str">
        <f ca="1">IF(($G938=" ")," ",(VLOOKUP($G938,'C10 Entry Sheet'!$A$16:$K$1015,11,FALSE)*100))</f>
        <v xml:space="preserve"> </v>
      </c>
      <c r="M938" s="159" t="str">
        <f ca="1">IF(($G938=" ")," ",VLOOKUP($G938,'C10 Entry Sheet'!$A$16:$K$1015,6,FALSE))</f>
        <v xml:space="preserve"> </v>
      </c>
      <c r="N938" s="159" t="str">
        <f ca="1">IF(($G938=" ")," ",VLOOKUP($G938,'C10 Entry Sheet'!$A$16:$K$1015,5,FALSE))</f>
        <v xml:space="preserve"> </v>
      </c>
    </row>
    <row r="939" spans="1:14">
      <c r="A939" s="153" t="str">
        <f>IF('C10 Entry Sheet'!$BS954="N"," ","R")</f>
        <v xml:space="preserve"> </v>
      </c>
      <c r="B939" s="153" t="str">
        <f>IF('C10 Entry Sheet'!$BS954="N"," ","00000000")</f>
        <v xml:space="preserve"> </v>
      </c>
      <c r="C939" s="154" t="str">
        <f ca="1">IF('C10 Entry Sheet'!$BS954="N"," ",CELL("contents",'C10 Entry Sheet'!$AH$10))</f>
        <v xml:space="preserve"> </v>
      </c>
      <c r="D939" s="153" t="str">
        <f ca="1">IF('C10 Entry Sheet'!$BS954="N"," ","000"&amp;IF(LEN('C10 Entry Sheet'!$C$5)&lt;=6,"000",REPT("0",3-(LEN('C10 Entry Sheet'!$C$5)-6))&amp;LEFT(CELL("contents",'C10 Entry Sheet'!$C$5),LEN('C10 Entry Sheet'!$C$5)-6)))</f>
        <v xml:space="preserve"> </v>
      </c>
      <c r="E939" s="155" t="str">
        <f ca="1">IF('C10 Entry Sheet'!$BS954="N"," ",IF(LEN('C10 Entry Sheet'!$C$5)&lt;=6,CELL("contents",'C10 Entry Sheet'!$C$5),RIGHT(CELL("contents",'C10 Entry Sheet'!$C$5),6)))</f>
        <v xml:space="preserve"> </v>
      </c>
      <c r="F939" s="153" t="str">
        <f>IF('C10 Entry Sheet'!$BS954="N"," ","0")</f>
        <v xml:space="preserve"> </v>
      </c>
      <c r="G939" s="156" t="str">
        <f ca="1">IF('C10 Entry Sheet'!$BS954="N"," ",CELL("contents",'C10 Entry Sheet'!$A954))</f>
        <v xml:space="preserve"> </v>
      </c>
      <c r="H939" s="157" t="str">
        <f ca="1">IF(($G939=" ")," ",VLOOKUP($G939,'C10 Entry Sheet'!$A$16:$K$1015,2,FALSE))</f>
        <v xml:space="preserve"> </v>
      </c>
      <c r="I939" s="157" t="str">
        <f ca="1">IF(($G939=" ")," ",VLOOKUP($G939,'C10 Entry Sheet'!$A$16:$K$1015,3,FALSE))</f>
        <v xml:space="preserve"> </v>
      </c>
      <c r="J939" s="153" t="str">
        <f ca="1">IF('C10 Entry Sheet'!$BS954="N"," ",CELL("contents",'C10 Entry Sheet'!$A954))</f>
        <v xml:space="preserve"> </v>
      </c>
      <c r="K939" s="158" t="str">
        <f ca="1">IF(($G939=" ")," ",VLOOKUP($G939,'C10 Entry Sheet'!$A$16:$K$1015,8,FALSE))</f>
        <v xml:space="preserve"> </v>
      </c>
      <c r="L939" s="110" t="str">
        <f ca="1">IF(($G939=" ")," ",(VLOOKUP($G939,'C10 Entry Sheet'!$A$16:$K$1015,11,FALSE)*100))</f>
        <v xml:space="preserve"> </v>
      </c>
      <c r="M939" s="159" t="str">
        <f ca="1">IF(($G939=" ")," ",VLOOKUP($G939,'C10 Entry Sheet'!$A$16:$K$1015,6,FALSE))</f>
        <v xml:space="preserve"> </v>
      </c>
      <c r="N939" s="159" t="str">
        <f ca="1">IF(($G939=" ")," ",VLOOKUP($G939,'C10 Entry Sheet'!$A$16:$K$1015,5,FALSE))</f>
        <v xml:space="preserve"> </v>
      </c>
    </row>
    <row r="940" spans="1:14">
      <c r="A940" s="153" t="str">
        <f>IF('C10 Entry Sheet'!$BS955="N"," ","R")</f>
        <v xml:space="preserve"> </v>
      </c>
      <c r="B940" s="153" t="str">
        <f>IF('C10 Entry Sheet'!$BS955="N"," ","00000000")</f>
        <v xml:space="preserve"> </v>
      </c>
      <c r="C940" s="154" t="str">
        <f ca="1">IF('C10 Entry Sheet'!$BS955="N"," ",CELL("contents",'C10 Entry Sheet'!$AH$10))</f>
        <v xml:space="preserve"> </v>
      </c>
      <c r="D940" s="153" t="str">
        <f ca="1">IF('C10 Entry Sheet'!$BS955="N"," ","000"&amp;IF(LEN('C10 Entry Sheet'!$C$5)&lt;=6,"000",REPT("0",3-(LEN('C10 Entry Sheet'!$C$5)-6))&amp;LEFT(CELL("contents",'C10 Entry Sheet'!$C$5),LEN('C10 Entry Sheet'!$C$5)-6)))</f>
        <v xml:space="preserve"> </v>
      </c>
      <c r="E940" s="155" t="str">
        <f ca="1">IF('C10 Entry Sheet'!$BS955="N"," ",IF(LEN('C10 Entry Sheet'!$C$5)&lt;=6,CELL("contents",'C10 Entry Sheet'!$C$5),RIGHT(CELL("contents",'C10 Entry Sheet'!$C$5),6)))</f>
        <v xml:space="preserve"> </v>
      </c>
      <c r="F940" s="153" t="str">
        <f>IF('C10 Entry Sheet'!$BS955="N"," ","0")</f>
        <v xml:space="preserve"> </v>
      </c>
      <c r="G940" s="156" t="str">
        <f ca="1">IF('C10 Entry Sheet'!$BS955="N"," ",CELL("contents",'C10 Entry Sheet'!$A955))</f>
        <v xml:space="preserve"> </v>
      </c>
      <c r="H940" s="157" t="str">
        <f ca="1">IF(($G940=" ")," ",VLOOKUP($G940,'C10 Entry Sheet'!$A$16:$K$1015,2,FALSE))</f>
        <v xml:space="preserve"> </v>
      </c>
      <c r="I940" s="157" t="str">
        <f ca="1">IF(($G940=" ")," ",VLOOKUP($G940,'C10 Entry Sheet'!$A$16:$K$1015,3,FALSE))</f>
        <v xml:space="preserve"> </v>
      </c>
      <c r="J940" s="153" t="str">
        <f ca="1">IF('C10 Entry Sheet'!$BS955="N"," ",CELL("contents",'C10 Entry Sheet'!$A955))</f>
        <v xml:space="preserve"> </v>
      </c>
      <c r="K940" s="158" t="str">
        <f ca="1">IF(($G940=" ")," ",VLOOKUP($G940,'C10 Entry Sheet'!$A$16:$K$1015,8,FALSE))</f>
        <v xml:space="preserve"> </v>
      </c>
      <c r="L940" s="110" t="str">
        <f ca="1">IF(($G940=" ")," ",(VLOOKUP($G940,'C10 Entry Sheet'!$A$16:$K$1015,11,FALSE)*100))</f>
        <v xml:space="preserve"> </v>
      </c>
      <c r="M940" s="159" t="str">
        <f ca="1">IF(($G940=" ")," ",VLOOKUP($G940,'C10 Entry Sheet'!$A$16:$K$1015,6,FALSE))</f>
        <v xml:space="preserve"> </v>
      </c>
      <c r="N940" s="159" t="str">
        <f ca="1">IF(($G940=" ")," ",VLOOKUP($G940,'C10 Entry Sheet'!$A$16:$K$1015,5,FALSE))</f>
        <v xml:space="preserve"> </v>
      </c>
    </row>
    <row r="941" spans="1:14">
      <c r="A941" s="153" t="str">
        <f>IF('C10 Entry Sheet'!$BS956="N"," ","R")</f>
        <v xml:space="preserve"> </v>
      </c>
      <c r="B941" s="153" t="str">
        <f>IF('C10 Entry Sheet'!$BS956="N"," ","00000000")</f>
        <v xml:space="preserve"> </v>
      </c>
      <c r="C941" s="154" t="str">
        <f ca="1">IF('C10 Entry Sheet'!$BS956="N"," ",CELL("contents",'C10 Entry Sheet'!$AH$10))</f>
        <v xml:space="preserve"> </v>
      </c>
      <c r="D941" s="153" t="str">
        <f ca="1">IF('C10 Entry Sheet'!$BS956="N"," ","000"&amp;IF(LEN('C10 Entry Sheet'!$C$5)&lt;=6,"000",REPT("0",3-(LEN('C10 Entry Sheet'!$C$5)-6))&amp;LEFT(CELL("contents",'C10 Entry Sheet'!$C$5),LEN('C10 Entry Sheet'!$C$5)-6)))</f>
        <v xml:space="preserve"> </v>
      </c>
      <c r="E941" s="155" t="str">
        <f ca="1">IF('C10 Entry Sheet'!$BS956="N"," ",IF(LEN('C10 Entry Sheet'!$C$5)&lt;=6,CELL("contents",'C10 Entry Sheet'!$C$5),RIGHT(CELL("contents",'C10 Entry Sheet'!$C$5),6)))</f>
        <v xml:space="preserve"> </v>
      </c>
      <c r="F941" s="153" t="str">
        <f>IF('C10 Entry Sheet'!$BS956="N"," ","0")</f>
        <v xml:space="preserve"> </v>
      </c>
      <c r="G941" s="156" t="str">
        <f ca="1">IF('C10 Entry Sheet'!$BS956="N"," ",CELL("contents",'C10 Entry Sheet'!$A956))</f>
        <v xml:space="preserve"> </v>
      </c>
      <c r="H941" s="157" t="str">
        <f ca="1">IF(($G941=" ")," ",VLOOKUP($G941,'C10 Entry Sheet'!$A$16:$K$1015,2,FALSE))</f>
        <v xml:space="preserve"> </v>
      </c>
      <c r="I941" s="157" t="str">
        <f ca="1">IF(($G941=" ")," ",VLOOKUP($G941,'C10 Entry Sheet'!$A$16:$K$1015,3,FALSE))</f>
        <v xml:space="preserve"> </v>
      </c>
      <c r="J941" s="153" t="str">
        <f ca="1">IF('C10 Entry Sheet'!$BS956="N"," ",CELL("contents",'C10 Entry Sheet'!$A956))</f>
        <v xml:space="preserve"> </v>
      </c>
      <c r="K941" s="158" t="str">
        <f ca="1">IF(($G941=" ")," ",VLOOKUP($G941,'C10 Entry Sheet'!$A$16:$K$1015,8,FALSE))</f>
        <v xml:space="preserve"> </v>
      </c>
      <c r="L941" s="110" t="str">
        <f ca="1">IF(($G941=" ")," ",(VLOOKUP($G941,'C10 Entry Sheet'!$A$16:$K$1015,11,FALSE)*100))</f>
        <v xml:space="preserve"> </v>
      </c>
      <c r="M941" s="159" t="str">
        <f ca="1">IF(($G941=" ")," ",VLOOKUP($G941,'C10 Entry Sheet'!$A$16:$K$1015,6,FALSE))</f>
        <v xml:space="preserve"> </v>
      </c>
      <c r="N941" s="159" t="str">
        <f ca="1">IF(($G941=" ")," ",VLOOKUP($G941,'C10 Entry Sheet'!$A$16:$K$1015,5,FALSE))</f>
        <v xml:space="preserve"> </v>
      </c>
    </row>
    <row r="942" spans="1:14">
      <c r="A942" s="153" t="str">
        <f>IF('C10 Entry Sheet'!$BS957="N"," ","R")</f>
        <v xml:space="preserve"> </v>
      </c>
      <c r="B942" s="153" t="str">
        <f>IF('C10 Entry Sheet'!$BS957="N"," ","00000000")</f>
        <v xml:space="preserve"> </v>
      </c>
      <c r="C942" s="154" t="str">
        <f ca="1">IF('C10 Entry Sheet'!$BS957="N"," ",CELL("contents",'C10 Entry Sheet'!$AH$10))</f>
        <v xml:space="preserve"> </v>
      </c>
      <c r="D942" s="153" t="str">
        <f ca="1">IF('C10 Entry Sheet'!$BS957="N"," ","000"&amp;IF(LEN('C10 Entry Sheet'!$C$5)&lt;=6,"000",REPT("0",3-(LEN('C10 Entry Sheet'!$C$5)-6))&amp;LEFT(CELL("contents",'C10 Entry Sheet'!$C$5),LEN('C10 Entry Sheet'!$C$5)-6)))</f>
        <v xml:space="preserve"> </v>
      </c>
      <c r="E942" s="155" t="str">
        <f ca="1">IF('C10 Entry Sheet'!$BS957="N"," ",IF(LEN('C10 Entry Sheet'!$C$5)&lt;=6,CELL("contents",'C10 Entry Sheet'!$C$5),RIGHT(CELL("contents",'C10 Entry Sheet'!$C$5),6)))</f>
        <v xml:space="preserve"> </v>
      </c>
      <c r="F942" s="153" t="str">
        <f>IF('C10 Entry Sheet'!$BS957="N"," ","0")</f>
        <v xml:space="preserve"> </v>
      </c>
      <c r="G942" s="156" t="str">
        <f ca="1">IF('C10 Entry Sheet'!$BS957="N"," ",CELL("contents",'C10 Entry Sheet'!$A957))</f>
        <v xml:space="preserve"> </v>
      </c>
      <c r="H942" s="157" t="str">
        <f ca="1">IF(($G942=" ")," ",VLOOKUP($G942,'C10 Entry Sheet'!$A$16:$K$1015,2,FALSE))</f>
        <v xml:space="preserve"> </v>
      </c>
      <c r="I942" s="157" t="str">
        <f ca="1">IF(($G942=" ")," ",VLOOKUP($G942,'C10 Entry Sheet'!$A$16:$K$1015,3,FALSE))</f>
        <v xml:space="preserve"> </v>
      </c>
      <c r="J942" s="153" t="str">
        <f ca="1">IF('C10 Entry Sheet'!$BS957="N"," ",CELL("contents",'C10 Entry Sheet'!$A957))</f>
        <v xml:space="preserve"> </v>
      </c>
      <c r="K942" s="158" t="str">
        <f ca="1">IF(($G942=" ")," ",VLOOKUP($G942,'C10 Entry Sheet'!$A$16:$K$1015,8,FALSE))</f>
        <v xml:space="preserve"> </v>
      </c>
      <c r="L942" s="110" t="str">
        <f ca="1">IF(($G942=" ")," ",(VLOOKUP($G942,'C10 Entry Sheet'!$A$16:$K$1015,11,FALSE)*100))</f>
        <v xml:space="preserve"> </v>
      </c>
      <c r="M942" s="159" t="str">
        <f ca="1">IF(($G942=" ")," ",VLOOKUP($G942,'C10 Entry Sheet'!$A$16:$K$1015,6,FALSE))</f>
        <v xml:space="preserve"> </v>
      </c>
      <c r="N942" s="159" t="str">
        <f ca="1">IF(($G942=" ")," ",VLOOKUP($G942,'C10 Entry Sheet'!$A$16:$K$1015,5,FALSE))</f>
        <v xml:space="preserve"> </v>
      </c>
    </row>
    <row r="943" spans="1:14">
      <c r="A943" s="153" t="str">
        <f>IF('C10 Entry Sheet'!$BS958="N"," ","R")</f>
        <v xml:space="preserve"> </v>
      </c>
      <c r="B943" s="153" t="str">
        <f>IF('C10 Entry Sheet'!$BS958="N"," ","00000000")</f>
        <v xml:space="preserve"> </v>
      </c>
      <c r="C943" s="154" t="str">
        <f ca="1">IF('C10 Entry Sheet'!$BS958="N"," ",CELL("contents",'C10 Entry Sheet'!$AH$10))</f>
        <v xml:space="preserve"> </v>
      </c>
      <c r="D943" s="153" t="str">
        <f ca="1">IF('C10 Entry Sheet'!$BS958="N"," ","000"&amp;IF(LEN('C10 Entry Sheet'!$C$5)&lt;=6,"000",REPT("0",3-(LEN('C10 Entry Sheet'!$C$5)-6))&amp;LEFT(CELL("contents",'C10 Entry Sheet'!$C$5),LEN('C10 Entry Sheet'!$C$5)-6)))</f>
        <v xml:space="preserve"> </v>
      </c>
      <c r="E943" s="155" t="str">
        <f ca="1">IF('C10 Entry Sheet'!$BS958="N"," ",IF(LEN('C10 Entry Sheet'!$C$5)&lt;=6,CELL("contents",'C10 Entry Sheet'!$C$5),RIGHT(CELL("contents",'C10 Entry Sheet'!$C$5),6)))</f>
        <v xml:space="preserve"> </v>
      </c>
      <c r="F943" s="153" t="str">
        <f>IF('C10 Entry Sheet'!$BS958="N"," ","0")</f>
        <v xml:space="preserve"> </v>
      </c>
      <c r="G943" s="156" t="str">
        <f ca="1">IF('C10 Entry Sheet'!$BS958="N"," ",CELL("contents",'C10 Entry Sheet'!$A958))</f>
        <v xml:space="preserve"> </v>
      </c>
      <c r="H943" s="157" t="str">
        <f ca="1">IF(($G943=" ")," ",VLOOKUP($G943,'C10 Entry Sheet'!$A$16:$K$1015,2,FALSE))</f>
        <v xml:space="preserve"> </v>
      </c>
      <c r="I943" s="157" t="str">
        <f ca="1">IF(($G943=" ")," ",VLOOKUP($G943,'C10 Entry Sheet'!$A$16:$K$1015,3,FALSE))</f>
        <v xml:space="preserve"> </v>
      </c>
      <c r="J943" s="153" t="str">
        <f ca="1">IF('C10 Entry Sheet'!$BS958="N"," ",CELL("contents",'C10 Entry Sheet'!$A958))</f>
        <v xml:space="preserve"> </v>
      </c>
      <c r="K943" s="158" t="str">
        <f ca="1">IF(($G943=" ")," ",VLOOKUP($G943,'C10 Entry Sheet'!$A$16:$K$1015,8,FALSE))</f>
        <v xml:space="preserve"> </v>
      </c>
      <c r="L943" s="110" t="str">
        <f ca="1">IF(($G943=" ")," ",(VLOOKUP($G943,'C10 Entry Sheet'!$A$16:$K$1015,11,FALSE)*100))</f>
        <v xml:space="preserve"> </v>
      </c>
      <c r="M943" s="159" t="str">
        <f ca="1">IF(($G943=" ")," ",VLOOKUP($G943,'C10 Entry Sheet'!$A$16:$K$1015,6,FALSE))</f>
        <v xml:space="preserve"> </v>
      </c>
      <c r="N943" s="159" t="str">
        <f ca="1">IF(($G943=" ")," ",VLOOKUP($G943,'C10 Entry Sheet'!$A$16:$K$1015,5,FALSE))</f>
        <v xml:space="preserve"> </v>
      </c>
    </row>
    <row r="944" spans="1:14">
      <c r="A944" s="153" t="str">
        <f>IF('C10 Entry Sheet'!$BS959="N"," ","R")</f>
        <v xml:space="preserve"> </v>
      </c>
      <c r="B944" s="153" t="str">
        <f>IF('C10 Entry Sheet'!$BS959="N"," ","00000000")</f>
        <v xml:space="preserve"> </v>
      </c>
      <c r="C944" s="154" t="str">
        <f ca="1">IF('C10 Entry Sheet'!$BS959="N"," ",CELL("contents",'C10 Entry Sheet'!$AH$10))</f>
        <v xml:space="preserve"> </v>
      </c>
      <c r="D944" s="153" t="str">
        <f ca="1">IF('C10 Entry Sheet'!$BS959="N"," ","000"&amp;IF(LEN('C10 Entry Sheet'!$C$5)&lt;=6,"000",REPT("0",3-(LEN('C10 Entry Sheet'!$C$5)-6))&amp;LEFT(CELL("contents",'C10 Entry Sheet'!$C$5),LEN('C10 Entry Sheet'!$C$5)-6)))</f>
        <v xml:space="preserve"> </v>
      </c>
      <c r="E944" s="155" t="str">
        <f ca="1">IF('C10 Entry Sheet'!$BS959="N"," ",IF(LEN('C10 Entry Sheet'!$C$5)&lt;=6,CELL("contents",'C10 Entry Sheet'!$C$5),RIGHT(CELL("contents",'C10 Entry Sheet'!$C$5),6)))</f>
        <v xml:space="preserve"> </v>
      </c>
      <c r="F944" s="153" t="str">
        <f>IF('C10 Entry Sheet'!$BS959="N"," ","0")</f>
        <v xml:space="preserve"> </v>
      </c>
      <c r="G944" s="156" t="str">
        <f ca="1">IF('C10 Entry Sheet'!$BS959="N"," ",CELL("contents",'C10 Entry Sheet'!$A959))</f>
        <v xml:space="preserve"> </v>
      </c>
      <c r="H944" s="157" t="str">
        <f ca="1">IF(($G944=" ")," ",VLOOKUP($G944,'C10 Entry Sheet'!$A$16:$K$1015,2,FALSE))</f>
        <v xml:space="preserve"> </v>
      </c>
      <c r="I944" s="157" t="str">
        <f ca="1">IF(($G944=" ")," ",VLOOKUP($G944,'C10 Entry Sheet'!$A$16:$K$1015,3,FALSE))</f>
        <v xml:space="preserve"> </v>
      </c>
      <c r="J944" s="153" t="str">
        <f ca="1">IF('C10 Entry Sheet'!$BS959="N"," ",CELL("contents",'C10 Entry Sheet'!$A959))</f>
        <v xml:space="preserve"> </v>
      </c>
      <c r="K944" s="158" t="str">
        <f ca="1">IF(($G944=" ")," ",VLOOKUP($G944,'C10 Entry Sheet'!$A$16:$K$1015,8,FALSE))</f>
        <v xml:space="preserve"> </v>
      </c>
      <c r="L944" s="110" t="str">
        <f ca="1">IF(($G944=" ")," ",(VLOOKUP($G944,'C10 Entry Sheet'!$A$16:$K$1015,11,FALSE)*100))</f>
        <v xml:space="preserve"> </v>
      </c>
      <c r="M944" s="159" t="str">
        <f ca="1">IF(($G944=" ")," ",VLOOKUP($G944,'C10 Entry Sheet'!$A$16:$K$1015,6,FALSE))</f>
        <v xml:space="preserve"> </v>
      </c>
      <c r="N944" s="159" t="str">
        <f ca="1">IF(($G944=" ")," ",VLOOKUP($G944,'C10 Entry Sheet'!$A$16:$K$1015,5,FALSE))</f>
        <v xml:space="preserve"> </v>
      </c>
    </row>
    <row r="945" spans="1:14">
      <c r="A945" s="153" t="str">
        <f>IF('C10 Entry Sheet'!$BS960="N"," ","R")</f>
        <v xml:space="preserve"> </v>
      </c>
      <c r="B945" s="153" t="str">
        <f>IF('C10 Entry Sheet'!$BS960="N"," ","00000000")</f>
        <v xml:space="preserve"> </v>
      </c>
      <c r="C945" s="154" t="str">
        <f ca="1">IF('C10 Entry Sheet'!$BS960="N"," ",CELL("contents",'C10 Entry Sheet'!$AH$10))</f>
        <v xml:space="preserve"> </v>
      </c>
      <c r="D945" s="153" t="str">
        <f ca="1">IF('C10 Entry Sheet'!$BS960="N"," ","000"&amp;IF(LEN('C10 Entry Sheet'!$C$5)&lt;=6,"000",REPT("0",3-(LEN('C10 Entry Sheet'!$C$5)-6))&amp;LEFT(CELL("contents",'C10 Entry Sheet'!$C$5),LEN('C10 Entry Sheet'!$C$5)-6)))</f>
        <v xml:space="preserve"> </v>
      </c>
      <c r="E945" s="155" t="str">
        <f ca="1">IF('C10 Entry Sheet'!$BS960="N"," ",IF(LEN('C10 Entry Sheet'!$C$5)&lt;=6,CELL("contents",'C10 Entry Sheet'!$C$5),RIGHT(CELL("contents",'C10 Entry Sheet'!$C$5),6)))</f>
        <v xml:space="preserve"> </v>
      </c>
      <c r="F945" s="153" t="str">
        <f>IF('C10 Entry Sheet'!$BS960="N"," ","0")</f>
        <v xml:space="preserve"> </v>
      </c>
      <c r="G945" s="156" t="str">
        <f ca="1">IF('C10 Entry Sheet'!$BS960="N"," ",CELL("contents",'C10 Entry Sheet'!$A960))</f>
        <v xml:space="preserve"> </v>
      </c>
      <c r="H945" s="157" t="str">
        <f ca="1">IF(($G945=" ")," ",VLOOKUP($G945,'C10 Entry Sheet'!$A$16:$K$1015,2,FALSE))</f>
        <v xml:space="preserve"> </v>
      </c>
      <c r="I945" s="157" t="str">
        <f ca="1">IF(($G945=" ")," ",VLOOKUP($G945,'C10 Entry Sheet'!$A$16:$K$1015,3,FALSE))</f>
        <v xml:space="preserve"> </v>
      </c>
      <c r="J945" s="153" t="str">
        <f ca="1">IF('C10 Entry Sheet'!$BS960="N"," ",CELL("contents",'C10 Entry Sheet'!$A960))</f>
        <v xml:space="preserve"> </v>
      </c>
      <c r="K945" s="158" t="str">
        <f ca="1">IF(($G945=" ")," ",VLOOKUP($G945,'C10 Entry Sheet'!$A$16:$K$1015,8,FALSE))</f>
        <v xml:space="preserve"> </v>
      </c>
      <c r="L945" s="110" t="str">
        <f ca="1">IF(($G945=" ")," ",(VLOOKUP($G945,'C10 Entry Sheet'!$A$16:$K$1015,11,FALSE)*100))</f>
        <v xml:space="preserve"> </v>
      </c>
      <c r="M945" s="159" t="str">
        <f ca="1">IF(($G945=" ")," ",VLOOKUP($G945,'C10 Entry Sheet'!$A$16:$K$1015,6,FALSE))</f>
        <v xml:space="preserve"> </v>
      </c>
      <c r="N945" s="159" t="str">
        <f ca="1">IF(($G945=" ")," ",VLOOKUP($G945,'C10 Entry Sheet'!$A$16:$K$1015,5,FALSE))</f>
        <v xml:space="preserve"> </v>
      </c>
    </row>
    <row r="946" spans="1:14">
      <c r="A946" s="153" t="str">
        <f>IF('C10 Entry Sheet'!$BS961="N"," ","R")</f>
        <v xml:space="preserve"> </v>
      </c>
      <c r="B946" s="153" t="str">
        <f>IF('C10 Entry Sheet'!$BS961="N"," ","00000000")</f>
        <v xml:space="preserve"> </v>
      </c>
      <c r="C946" s="154" t="str">
        <f ca="1">IF('C10 Entry Sheet'!$BS961="N"," ",CELL("contents",'C10 Entry Sheet'!$AH$10))</f>
        <v xml:space="preserve"> </v>
      </c>
      <c r="D946" s="153" t="str">
        <f ca="1">IF('C10 Entry Sheet'!$BS961="N"," ","000"&amp;IF(LEN('C10 Entry Sheet'!$C$5)&lt;=6,"000",REPT("0",3-(LEN('C10 Entry Sheet'!$C$5)-6))&amp;LEFT(CELL("contents",'C10 Entry Sheet'!$C$5),LEN('C10 Entry Sheet'!$C$5)-6)))</f>
        <v xml:space="preserve"> </v>
      </c>
      <c r="E946" s="155" t="str">
        <f ca="1">IF('C10 Entry Sheet'!$BS961="N"," ",IF(LEN('C10 Entry Sheet'!$C$5)&lt;=6,CELL("contents",'C10 Entry Sheet'!$C$5),RIGHT(CELL("contents",'C10 Entry Sheet'!$C$5),6)))</f>
        <v xml:space="preserve"> </v>
      </c>
      <c r="F946" s="153" t="str">
        <f>IF('C10 Entry Sheet'!$BS961="N"," ","0")</f>
        <v xml:space="preserve"> </v>
      </c>
      <c r="G946" s="156" t="str">
        <f ca="1">IF('C10 Entry Sheet'!$BS961="N"," ",CELL("contents",'C10 Entry Sheet'!$A961))</f>
        <v xml:space="preserve"> </v>
      </c>
      <c r="H946" s="157" t="str">
        <f ca="1">IF(($G946=" ")," ",VLOOKUP($G946,'C10 Entry Sheet'!$A$16:$K$1015,2,FALSE))</f>
        <v xml:space="preserve"> </v>
      </c>
      <c r="I946" s="157" t="str">
        <f ca="1">IF(($G946=" ")," ",VLOOKUP($G946,'C10 Entry Sheet'!$A$16:$K$1015,3,FALSE))</f>
        <v xml:space="preserve"> </v>
      </c>
      <c r="J946" s="153" t="str">
        <f ca="1">IF('C10 Entry Sheet'!$BS961="N"," ",CELL("contents",'C10 Entry Sheet'!$A961))</f>
        <v xml:space="preserve"> </v>
      </c>
      <c r="K946" s="158" t="str">
        <f ca="1">IF(($G946=" ")," ",VLOOKUP($G946,'C10 Entry Sheet'!$A$16:$K$1015,8,FALSE))</f>
        <v xml:space="preserve"> </v>
      </c>
      <c r="L946" s="110" t="str">
        <f ca="1">IF(($G946=" ")," ",(VLOOKUP($G946,'C10 Entry Sheet'!$A$16:$K$1015,11,FALSE)*100))</f>
        <v xml:space="preserve"> </v>
      </c>
      <c r="M946" s="159" t="str">
        <f ca="1">IF(($G946=" ")," ",VLOOKUP($G946,'C10 Entry Sheet'!$A$16:$K$1015,6,FALSE))</f>
        <v xml:space="preserve"> </v>
      </c>
      <c r="N946" s="159" t="str">
        <f ca="1">IF(($G946=" ")," ",VLOOKUP($G946,'C10 Entry Sheet'!$A$16:$K$1015,5,FALSE))</f>
        <v xml:space="preserve"> </v>
      </c>
    </row>
    <row r="947" spans="1:14">
      <c r="A947" s="153" t="str">
        <f>IF('C10 Entry Sheet'!$BS962="N"," ","R")</f>
        <v xml:space="preserve"> </v>
      </c>
      <c r="B947" s="153" t="str">
        <f>IF('C10 Entry Sheet'!$BS962="N"," ","00000000")</f>
        <v xml:space="preserve"> </v>
      </c>
      <c r="C947" s="154" t="str">
        <f ca="1">IF('C10 Entry Sheet'!$BS962="N"," ",CELL("contents",'C10 Entry Sheet'!$AH$10))</f>
        <v xml:space="preserve"> </v>
      </c>
      <c r="D947" s="153" t="str">
        <f ca="1">IF('C10 Entry Sheet'!$BS962="N"," ","000"&amp;IF(LEN('C10 Entry Sheet'!$C$5)&lt;=6,"000",REPT("0",3-(LEN('C10 Entry Sheet'!$C$5)-6))&amp;LEFT(CELL("contents",'C10 Entry Sheet'!$C$5),LEN('C10 Entry Sheet'!$C$5)-6)))</f>
        <v xml:space="preserve"> </v>
      </c>
      <c r="E947" s="155" t="str">
        <f ca="1">IF('C10 Entry Sheet'!$BS962="N"," ",IF(LEN('C10 Entry Sheet'!$C$5)&lt;=6,CELL("contents",'C10 Entry Sheet'!$C$5),RIGHT(CELL("contents",'C10 Entry Sheet'!$C$5),6)))</f>
        <v xml:space="preserve"> </v>
      </c>
      <c r="F947" s="153" t="str">
        <f>IF('C10 Entry Sheet'!$BS962="N"," ","0")</f>
        <v xml:space="preserve"> </v>
      </c>
      <c r="G947" s="156" t="str">
        <f ca="1">IF('C10 Entry Sheet'!$BS962="N"," ",CELL("contents",'C10 Entry Sheet'!$A962))</f>
        <v xml:space="preserve"> </v>
      </c>
      <c r="H947" s="157" t="str">
        <f ca="1">IF(($G947=" ")," ",VLOOKUP($G947,'C10 Entry Sheet'!$A$16:$K$1015,2,FALSE))</f>
        <v xml:space="preserve"> </v>
      </c>
      <c r="I947" s="157" t="str">
        <f ca="1">IF(($G947=" ")," ",VLOOKUP($G947,'C10 Entry Sheet'!$A$16:$K$1015,3,FALSE))</f>
        <v xml:space="preserve"> </v>
      </c>
      <c r="J947" s="153" t="str">
        <f ca="1">IF('C10 Entry Sheet'!$BS962="N"," ",CELL("contents",'C10 Entry Sheet'!$A962))</f>
        <v xml:space="preserve"> </v>
      </c>
      <c r="K947" s="158" t="str">
        <f ca="1">IF(($G947=" ")," ",VLOOKUP($G947,'C10 Entry Sheet'!$A$16:$K$1015,8,FALSE))</f>
        <v xml:space="preserve"> </v>
      </c>
      <c r="L947" s="110" t="str">
        <f ca="1">IF(($G947=" ")," ",(VLOOKUP($G947,'C10 Entry Sheet'!$A$16:$K$1015,11,FALSE)*100))</f>
        <v xml:space="preserve"> </v>
      </c>
      <c r="M947" s="159" t="str">
        <f ca="1">IF(($G947=" ")," ",VLOOKUP($G947,'C10 Entry Sheet'!$A$16:$K$1015,6,FALSE))</f>
        <v xml:space="preserve"> </v>
      </c>
      <c r="N947" s="159" t="str">
        <f ca="1">IF(($G947=" ")," ",VLOOKUP($G947,'C10 Entry Sheet'!$A$16:$K$1015,5,FALSE))</f>
        <v xml:space="preserve"> </v>
      </c>
    </row>
    <row r="948" spans="1:14">
      <c r="A948" s="153" t="str">
        <f>IF('C10 Entry Sheet'!$BS963="N"," ","R")</f>
        <v xml:space="preserve"> </v>
      </c>
      <c r="B948" s="153" t="str">
        <f>IF('C10 Entry Sheet'!$BS963="N"," ","00000000")</f>
        <v xml:space="preserve"> </v>
      </c>
      <c r="C948" s="154" t="str">
        <f ca="1">IF('C10 Entry Sheet'!$BS963="N"," ",CELL("contents",'C10 Entry Sheet'!$AH$10))</f>
        <v xml:space="preserve"> </v>
      </c>
      <c r="D948" s="153" t="str">
        <f ca="1">IF('C10 Entry Sheet'!$BS963="N"," ","000"&amp;IF(LEN('C10 Entry Sheet'!$C$5)&lt;=6,"000",REPT("0",3-(LEN('C10 Entry Sheet'!$C$5)-6))&amp;LEFT(CELL("contents",'C10 Entry Sheet'!$C$5),LEN('C10 Entry Sheet'!$C$5)-6)))</f>
        <v xml:space="preserve"> </v>
      </c>
      <c r="E948" s="155" t="str">
        <f ca="1">IF('C10 Entry Sheet'!$BS963="N"," ",IF(LEN('C10 Entry Sheet'!$C$5)&lt;=6,CELL("contents",'C10 Entry Sheet'!$C$5),RIGHT(CELL("contents",'C10 Entry Sheet'!$C$5),6)))</f>
        <v xml:space="preserve"> </v>
      </c>
      <c r="F948" s="153" t="str">
        <f>IF('C10 Entry Sheet'!$BS963="N"," ","0")</f>
        <v xml:space="preserve"> </v>
      </c>
      <c r="G948" s="156" t="str">
        <f ca="1">IF('C10 Entry Sheet'!$BS963="N"," ",CELL("contents",'C10 Entry Sheet'!$A963))</f>
        <v xml:space="preserve"> </v>
      </c>
      <c r="H948" s="157" t="str">
        <f ca="1">IF(($G948=" ")," ",VLOOKUP($G948,'C10 Entry Sheet'!$A$16:$K$1015,2,FALSE))</f>
        <v xml:space="preserve"> </v>
      </c>
      <c r="I948" s="157" t="str">
        <f ca="1">IF(($G948=" ")," ",VLOOKUP($G948,'C10 Entry Sheet'!$A$16:$K$1015,3,FALSE))</f>
        <v xml:space="preserve"> </v>
      </c>
      <c r="J948" s="153" t="str">
        <f ca="1">IF('C10 Entry Sheet'!$BS963="N"," ",CELL("contents",'C10 Entry Sheet'!$A963))</f>
        <v xml:space="preserve"> </v>
      </c>
      <c r="K948" s="158" t="str">
        <f ca="1">IF(($G948=" ")," ",VLOOKUP($G948,'C10 Entry Sheet'!$A$16:$K$1015,8,FALSE))</f>
        <v xml:space="preserve"> </v>
      </c>
      <c r="L948" s="110" t="str">
        <f ca="1">IF(($G948=" ")," ",(VLOOKUP($G948,'C10 Entry Sheet'!$A$16:$K$1015,11,FALSE)*100))</f>
        <v xml:space="preserve"> </v>
      </c>
      <c r="M948" s="159" t="str">
        <f ca="1">IF(($G948=" ")," ",VLOOKUP($G948,'C10 Entry Sheet'!$A$16:$K$1015,6,FALSE))</f>
        <v xml:space="preserve"> </v>
      </c>
      <c r="N948" s="159" t="str">
        <f ca="1">IF(($G948=" ")," ",VLOOKUP($G948,'C10 Entry Sheet'!$A$16:$K$1015,5,FALSE))</f>
        <v xml:space="preserve"> </v>
      </c>
    </row>
    <row r="949" spans="1:14">
      <c r="A949" s="153" t="str">
        <f>IF('C10 Entry Sheet'!$BS964="N"," ","R")</f>
        <v xml:space="preserve"> </v>
      </c>
      <c r="B949" s="153" t="str">
        <f>IF('C10 Entry Sheet'!$BS964="N"," ","00000000")</f>
        <v xml:space="preserve"> </v>
      </c>
      <c r="C949" s="154" t="str">
        <f ca="1">IF('C10 Entry Sheet'!$BS964="N"," ",CELL("contents",'C10 Entry Sheet'!$AH$10))</f>
        <v xml:space="preserve"> </v>
      </c>
      <c r="D949" s="153" t="str">
        <f ca="1">IF('C10 Entry Sheet'!$BS964="N"," ","000"&amp;IF(LEN('C10 Entry Sheet'!$C$5)&lt;=6,"000",REPT("0",3-(LEN('C10 Entry Sheet'!$C$5)-6))&amp;LEFT(CELL("contents",'C10 Entry Sheet'!$C$5),LEN('C10 Entry Sheet'!$C$5)-6)))</f>
        <v xml:space="preserve"> </v>
      </c>
      <c r="E949" s="155" t="str">
        <f ca="1">IF('C10 Entry Sheet'!$BS964="N"," ",IF(LEN('C10 Entry Sheet'!$C$5)&lt;=6,CELL("contents",'C10 Entry Sheet'!$C$5),RIGHT(CELL("contents",'C10 Entry Sheet'!$C$5),6)))</f>
        <v xml:space="preserve"> </v>
      </c>
      <c r="F949" s="153" t="str">
        <f>IF('C10 Entry Sheet'!$BS964="N"," ","0")</f>
        <v xml:space="preserve"> </v>
      </c>
      <c r="G949" s="156" t="str">
        <f ca="1">IF('C10 Entry Sheet'!$BS964="N"," ",CELL("contents",'C10 Entry Sheet'!$A964))</f>
        <v xml:space="preserve"> </v>
      </c>
      <c r="H949" s="157" t="str">
        <f ca="1">IF(($G949=" ")," ",VLOOKUP($G949,'C10 Entry Sheet'!$A$16:$K$1015,2,FALSE))</f>
        <v xml:space="preserve"> </v>
      </c>
      <c r="I949" s="157" t="str">
        <f ca="1">IF(($G949=" ")," ",VLOOKUP($G949,'C10 Entry Sheet'!$A$16:$K$1015,3,FALSE))</f>
        <v xml:space="preserve"> </v>
      </c>
      <c r="J949" s="153" t="str">
        <f ca="1">IF('C10 Entry Sheet'!$BS964="N"," ",CELL("contents",'C10 Entry Sheet'!$A964))</f>
        <v xml:space="preserve"> </v>
      </c>
      <c r="K949" s="158" t="str">
        <f ca="1">IF(($G949=" ")," ",VLOOKUP($G949,'C10 Entry Sheet'!$A$16:$K$1015,8,FALSE))</f>
        <v xml:space="preserve"> </v>
      </c>
      <c r="L949" s="110" t="str">
        <f ca="1">IF(($G949=" ")," ",(VLOOKUP($G949,'C10 Entry Sheet'!$A$16:$K$1015,11,FALSE)*100))</f>
        <v xml:space="preserve"> </v>
      </c>
      <c r="M949" s="159" t="str">
        <f ca="1">IF(($G949=" ")," ",VLOOKUP($G949,'C10 Entry Sheet'!$A$16:$K$1015,6,FALSE))</f>
        <v xml:space="preserve"> </v>
      </c>
      <c r="N949" s="159" t="str">
        <f ca="1">IF(($G949=" ")," ",VLOOKUP($G949,'C10 Entry Sheet'!$A$16:$K$1015,5,FALSE))</f>
        <v xml:space="preserve"> </v>
      </c>
    </row>
    <row r="950" spans="1:14">
      <c r="A950" s="153" t="str">
        <f>IF('C10 Entry Sheet'!$BS965="N"," ","R")</f>
        <v xml:space="preserve"> </v>
      </c>
      <c r="B950" s="153" t="str">
        <f>IF('C10 Entry Sheet'!$BS965="N"," ","00000000")</f>
        <v xml:space="preserve"> </v>
      </c>
      <c r="C950" s="154" t="str">
        <f ca="1">IF('C10 Entry Sheet'!$BS965="N"," ",CELL("contents",'C10 Entry Sheet'!$AH$10))</f>
        <v xml:space="preserve"> </v>
      </c>
      <c r="D950" s="153" t="str">
        <f ca="1">IF('C10 Entry Sheet'!$BS965="N"," ","000"&amp;IF(LEN('C10 Entry Sheet'!$C$5)&lt;=6,"000",REPT("0",3-(LEN('C10 Entry Sheet'!$C$5)-6))&amp;LEFT(CELL("contents",'C10 Entry Sheet'!$C$5),LEN('C10 Entry Sheet'!$C$5)-6)))</f>
        <v xml:space="preserve"> </v>
      </c>
      <c r="E950" s="155" t="str">
        <f ca="1">IF('C10 Entry Sheet'!$BS965="N"," ",IF(LEN('C10 Entry Sheet'!$C$5)&lt;=6,CELL("contents",'C10 Entry Sheet'!$C$5),RIGHT(CELL("contents",'C10 Entry Sheet'!$C$5),6)))</f>
        <v xml:space="preserve"> </v>
      </c>
      <c r="F950" s="153" t="str">
        <f>IF('C10 Entry Sheet'!$BS965="N"," ","0")</f>
        <v xml:space="preserve"> </v>
      </c>
      <c r="G950" s="156" t="str">
        <f ca="1">IF('C10 Entry Sheet'!$BS965="N"," ",CELL("contents",'C10 Entry Sheet'!$A965))</f>
        <v xml:space="preserve"> </v>
      </c>
      <c r="H950" s="157" t="str">
        <f ca="1">IF(($G950=" ")," ",VLOOKUP($G950,'C10 Entry Sheet'!$A$16:$K$1015,2,FALSE))</f>
        <v xml:space="preserve"> </v>
      </c>
      <c r="I950" s="157" t="str">
        <f ca="1">IF(($G950=" ")," ",VLOOKUP($G950,'C10 Entry Sheet'!$A$16:$K$1015,3,FALSE))</f>
        <v xml:space="preserve"> </v>
      </c>
      <c r="J950" s="153" t="str">
        <f ca="1">IF('C10 Entry Sheet'!$BS965="N"," ",CELL("contents",'C10 Entry Sheet'!$A965))</f>
        <v xml:space="preserve"> </v>
      </c>
      <c r="K950" s="158" t="str">
        <f ca="1">IF(($G950=" ")," ",VLOOKUP($G950,'C10 Entry Sheet'!$A$16:$K$1015,8,FALSE))</f>
        <v xml:space="preserve"> </v>
      </c>
      <c r="L950" s="110" t="str">
        <f ca="1">IF(($G950=" ")," ",(VLOOKUP($G950,'C10 Entry Sheet'!$A$16:$K$1015,11,FALSE)*100))</f>
        <v xml:space="preserve"> </v>
      </c>
      <c r="M950" s="159" t="str">
        <f ca="1">IF(($G950=" ")," ",VLOOKUP($G950,'C10 Entry Sheet'!$A$16:$K$1015,6,FALSE))</f>
        <v xml:space="preserve"> </v>
      </c>
      <c r="N950" s="159" t="str">
        <f ca="1">IF(($G950=" ")," ",VLOOKUP($G950,'C10 Entry Sheet'!$A$16:$K$1015,5,FALSE))</f>
        <v xml:space="preserve"> </v>
      </c>
    </row>
    <row r="951" spans="1:14">
      <c r="A951" s="153" t="str">
        <f>IF('C10 Entry Sheet'!$BS966="N"," ","R")</f>
        <v xml:space="preserve"> </v>
      </c>
      <c r="B951" s="153" t="str">
        <f>IF('C10 Entry Sheet'!$BS966="N"," ","00000000")</f>
        <v xml:space="preserve"> </v>
      </c>
      <c r="C951" s="154" t="str">
        <f ca="1">IF('C10 Entry Sheet'!$BS966="N"," ",CELL("contents",'C10 Entry Sheet'!$AH$10))</f>
        <v xml:space="preserve"> </v>
      </c>
      <c r="D951" s="153" t="str">
        <f ca="1">IF('C10 Entry Sheet'!$BS966="N"," ","000"&amp;IF(LEN('C10 Entry Sheet'!$C$5)&lt;=6,"000",REPT("0",3-(LEN('C10 Entry Sheet'!$C$5)-6))&amp;LEFT(CELL("contents",'C10 Entry Sheet'!$C$5),LEN('C10 Entry Sheet'!$C$5)-6)))</f>
        <v xml:space="preserve"> </v>
      </c>
      <c r="E951" s="155" t="str">
        <f ca="1">IF('C10 Entry Sheet'!$BS966="N"," ",IF(LEN('C10 Entry Sheet'!$C$5)&lt;=6,CELL("contents",'C10 Entry Sheet'!$C$5),RIGHT(CELL("contents",'C10 Entry Sheet'!$C$5),6)))</f>
        <v xml:space="preserve"> </v>
      </c>
      <c r="F951" s="153" t="str">
        <f>IF('C10 Entry Sheet'!$BS966="N"," ","0")</f>
        <v xml:space="preserve"> </v>
      </c>
      <c r="G951" s="156" t="str">
        <f ca="1">IF('C10 Entry Sheet'!$BS966="N"," ",CELL("contents",'C10 Entry Sheet'!$A966))</f>
        <v xml:space="preserve"> </v>
      </c>
      <c r="H951" s="157" t="str">
        <f ca="1">IF(($G951=" ")," ",VLOOKUP($G951,'C10 Entry Sheet'!$A$16:$K$1015,2,FALSE))</f>
        <v xml:space="preserve"> </v>
      </c>
      <c r="I951" s="157" t="str">
        <f ca="1">IF(($G951=" ")," ",VLOOKUP($G951,'C10 Entry Sheet'!$A$16:$K$1015,3,FALSE))</f>
        <v xml:space="preserve"> </v>
      </c>
      <c r="J951" s="153" t="str">
        <f ca="1">IF('C10 Entry Sheet'!$BS966="N"," ",CELL("contents",'C10 Entry Sheet'!$A966))</f>
        <v xml:space="preserve"> </v>
      </c>
      <c r="K951" s="158" t="str">
        <f ca="1">IF(($G951=" ")," ",VLOOKUP($G951,'C10 Entry Sheet'!$A$16:$K$1015,8,FALSE))</f>
        <v xml:space="preserve"> </v>
      </c>
      <c r="L951" s="110" t="str">
        <f ca="1">IF(($G951=" ")," ",(VLOOKUP($G951,'C10 Entry Sheet'!$A$16:$K$1015,11,FALSE)*100))</f>
        <v xml:space="preserve"> </v>
      </c>
      <c r="M951" s="159" t="str">
        <f ca="1">IF(($G951=" ")," ",VLOOKUP($G951,'C10 Entry Sheet'!$A$16:$K$1015,6,FALSE))</f>
        <v xml:space="preserve"> </v>
      </c>
      <c r="N951" s="159" t="str">
        <f ca="1">IF(($G951=" ")," ",VLOOKUP($G951,'C10 Entry Sheet'!$A$16:$K$1015,5,FALSE))</f>
        <v xml:space="preserve"> </v>
      </c>
    </row>
    <row r="952" spans="1:14">
      <c r="A952" s="153" t="str">
        <f>IF('C10 Entry Sheet'!$BS967="N"," ","R")</f>
        <v xml:space="preserve"> </v>
      </c>
      <c r="B952" s="153" t="str">
        <f>IF('C10 Entry Sheet'!$BS967="N"," ","00000000")</f>
        <v xml:space="preserve"> </v>
      </c>
      <c r="C952" s="154" t="str">
        <f ca="1">IF('C10 Entry Sheet'!$BS967="N"," ",CELL("contents",'C10 Entry Sheet'!$AH$10))</f>
        <v xml:space="preserve"> </v>
      </c>
      <c r="D952" s="153" t="str">
        <f ca="1">IF('C10 Entry Sheet'!$BS967="N"," ","000"&amp;IF(LEN('C10 Entry Sheet'!$C$5)&lt;=6,"000",REPT("0",3-(LEN('C10 Entry Sheet'!$C$5)-6))&amp;LEFT(CELL("contents",'C10 Entry Sheet'!$C$5),LEN('C10 Entry Sheet'!$C$5)-6)))</f>
        <v xml:space="preserve"> </v>
      </c>
      <c r="E952" s="155" t="str">
        <f ca="1">IF('C10 Entry Sheet'!$BS967="N"," ",IF(LEN('C10 Entry Sheet'!$C$5)&lt;=6,CELL("contents",'C10 Entry Sheet'!$C$5),RIGHT(CELL("contents",'C10 Entry Sheet'!$C$5),6)))</f>
        <v xml:space="preserve"> </v>
      </c>
      <c r="F952" s="153" t="str">
        <f>IF('C10 Entry Sheet'!$BS967="N"," ","0")</f>
        <v xml:space="preserve"> </v>
      </c>
      <c r="G952" s="156" t="str">
        <f ca="1">IF('C10 Entry Sheet'!$BS967="N"," ",CELL("contents",'C10 Entry Sheet'!$A967))</f>
        <v xml:space="preserve"> </v>
      </c>
      <c r="H952" s="157" t="str">
        <f ca="1">IF(($G952=" ")," ",VLOOKUP($G952,'C10 Entry Sheet'!$A$16:$K$1015,2,FALSE))</f>
        <v xml:space="preserve"> </v>
      </c>
      <c r="I952" s="157" t="str">
        <f ca="1">IF(($G952=" ")," ",VLOOKUP($G952,'C10 Entry Sheet'!$A$16:$K$1015,3,FALSE))</f>
        <v xml:space="preserve"> </v>
      </c>
      <c r="J952" s="153" t="str">
        <f ca="1">IF('C10 Entry Sheet'!$BS967="N"," ",CELL("contents",'C10 Entry Sheet'!$A967))</f>
        <v xml:space="preserve"> </v>
      </c>
      <c r="K952" s="158" t="str">
        <f ca="1">IF(($G952=" ")," ",VLOOKUP($G952,'C10 Entry Sheet'!$A$16:$K$1015,8,FALSE))</f>
        <v xml:space="preserve"> </v>
      </c>
      <c r="L952" s="110" t="str">
        <f ca="1">IF(($G952=" ")," ",(VLOOKUP($G952,'C10 Entry Sheet'!$A$16:$K$1015,11,FALSE)*100))</f>
        <v xml:space="preserve"> </v>
      </c>
      <c r="M952" s="159" t="str">
        <f ca="1">IF(($G952=" ")," ",VLOOKUP($G952,'C10 Entry Sheet'!$A$16:$K$1015,6,FALSE))</f>
        <v xml:space="preserve"> </v>
      </c>
      <c r="N952" s="159" t="str">
        <f ca="1">IF(($G952=" ")," ",VLOOKUP($G952,'C10 Entry Sheet'!$A$16:$K$1015,5,FALSE))</f>
        <v xml:space="preserve"> </v>
      </c>
    </row>
    <row r="953" spans="1:14">
      <c r="A953" s="153" t="str">
        <f>IF('C10 Entry Sheet'!$BS968="N"," ","R")</f>
        <v xml:space="preserve"> </v>
      </c>
      <c r="B953" s="153" t="str">
        <f>IF('C10 Entry Sheet'!$BS968="N"," ","00000000")</f>
        <v xml:space="preserve"> </v>
      </c>
      <c r="C953" s="154" t="str">
        <f ca="1">IF('C10 Entry Sheet'!$BS968="N"," ",CELL("contents",'C10 Entry Sheet'!$AH$10))</f>
        <v xml:space="preserve"> </v>
      </c>
      <c r="D953" s="153" t="str">
        <f ca="1">IF('C10 Entry Sheet'!$BS968="N"," ","000"&amp;IF(LEN('C10 Entry Sheet'!$C$5)&lt;=6,"000",REPT("0",3-(LEN('C10 Entry Sheet'!$C$5)-6))&amp;LEFT(CELL("contents",'C10 Entry Sheet'!$C$5),LEN('C10 Entry Sheet'!$C$5)-6)))</f>
        <v xml:space="preserve"> </v>
      </c>
      <c r="E953" s="155" t="str">
        <f ca="1">IF('C10 Entry Sheet'!$BS968="N"," ",IF(LEN('C10 Entry Sheet'!$C$5)&lt;=6,CELL("contents",'C10 Entry Sheet'!$C$5),RIGHT(CELL("contents",'C10 Entry Sheet'!$C$5),6)))</f>
        <v xml:space="preserve"> </v>
      </c>
      <c r="F953" s="153" t="str">
        <f>IF('C10 Entry Sheet'!$BS968="N"," ","0")</f>
        <v xml:space="preserve"> </v>
      </c>
      <c r="G953" s="156" t="str">
        <f ca="1">IF('C10 Entry Sheet'!$BS968="N"," ",CELL("contents",'C10 Entry Sheet'!$A968))</f>
        <v xml:space="preserve"> </v>
      </c>
      <c r="H953" s="157" t="str">
        <f ca="1">IF(($G953=" ")," ",VLOOKUP($G953,'C10 Entry Sheet'!$A$16:$K$1015,2,FALSE))</f>
        <v xml:space="preserve"> </v>
      </c>
      <c r="I953" s="157" t="str">
        <f ca="1">IF(($G953=" ")," ",VLOOKUP($G953,'C10 Entry Sheet'!$A$16:$K$1015,3,FALSE))</f>
        <v xml:space="preserve"> </v>
      </c>
      <c r="J953" s="153" t="str">
        <f ca="1">IF('C10 Entry Sheet'!$BS968="N"," ",CELL("contents",'C10 Entry Sheet'!$A968))</f>
        <v xml:space="preserve"> </v>
      </c>
      <c r="K953" s="158" t="str">
        <f ca="1">IF(($G953=" ")," ",VLOOKUP($G953,'C10 Entry Sheet'!$A$16:$K$1015,8,FALSE))</f>
        <v xml:space="preserve"> </v>
      </c>
      <c r="L953" s="110" t="str">
        <f ca="1">IF(($G953=" ")," ",(VLOOKUP($G953,'C10 Entry Sheet'!$A$16:$K$1015,11,FALSE)*100))</f>
        <v xml:space="preserve"> </v>
      </c>
      <c r="M953" s="159" t="str">
        <f ca="1">IF(($G953=" ")," ",VLOOKUP($G953,'C10 Entry Sheet'!$A$16:$K$1015,6,FALSE))</f>
        <v xml:space="preserve"> </v>
      </c>
      <c r="N953" s="159" t="str">
        <f ca="1">IF(($G953=" ")," ",VLOOKUP($G953,'C10 Entry Sheet'!$A$16:$K$1015,5,FALSE))</f>
        <v xml:space="preserve"> </v>
      </c>
    </row>
    <row r="954" spans="1:14">
      <c r="A954" s="153" t="str">
        <f>IF('C10 Entry Sheet'!$BS969="N"," ","R")</f>
        <v xml:space="preserve"> </v>
      </c>
      <c r="B954" s="153" t="str">
        <f>IF('C10 Entry Sheet'!$BS969="N"," ","00000000")</f>
        <v xml:space="preserve"> </v>
      </c>
      <c r="C954" s="154" t="str">
        <f ca="1">IF('C10 Entry Sheet'!$BS969="N"," ",CELL("contents",'C10 Entry Sheet'!$AH$10))</f>
        <v xml:space="preserve"> </v>
      </c>
      <c r="D954" s="153" t="str">
        <f ca="1">IF('C10 Entry Sheet'!$BS969="N"," ","000"&amp;IF(LEN('C10 Entry Sheet'!$C$5)&lt;=6,"000",REPT("0",3-(LEN('C10 Entry Sheet'!$C$5)-6))&amp;LEFT(CELL("contents",'C10 Entry Sheet'!$C$5),LEN('C10 Entry Sheet'!$C$5)-6)))</f>
        <v xml:space="preserve"> </v>
      </c>
      <c r="E954" s="155" t="str">
        <f ca="1">IF('C10 Entry Sheet'!$BS969="N"," ",IF(LEN('C10 Entry Sheet'!$C$5)&lt;=6,CELL("contents",'C10 Entry Sheet'!$C$5),RIGHT(CELL("contents",'C10 Entry Sheet'!$C$5),6)))</f>
        <v xml:space="preserve"> </v>
      </c>
      <c r="F954" s="153" t="str">
        <f>IF('C10 Entry Sheet'!$BS969="N"," ","0")</f>
        <v xml:space="preserve"> </v>
      </c>
      <c r="G954" s="156" t="str">
        <f ca="1">IF('C10 Entry Sheet'!$BS969="N"," ",CELL("contents",'C10 Entry Sheet'!$A969))</f>
        <v xml:space="preserve"> </v>
      </c>
      <c r="H954" s="157" t="str">
        <f ca="1">IF(($G954=" ")," ",VLOOKUP($G954,'C10 Entry Sheet'!$A$16:$K$1015,2,FALSE))</f>
        <v xml:space="preserve"> </v>
      </c>
      <c r="I954" s="157" t="str">
        <f ca="1">IF(($G954=" ")," ",VLOOKUP($G954,'C10 Entry Sheet'!$A$16:$K$1015,3,FALSE))</f>
        <v xml:space="preserve"> </v>
      </c>
      <c r="J954" s="153" t="str">
        <f ca="1">IF('C10 Entry Sheet'!$BS969="N"," ",CELL("contents",'C10 Entry Sheet'!$A969))</f>
        <v xml:space="preserve"> </v>
      </c>
      <c r="K954" s="158" t="str">
        <f ca="1">IF(($G954=" ")," ",VLOOKUP($G954,'C10 Entry Sheet'!$A$16:$K$1015,8,FALSE))</f>
        <v xml:space="preserve"> </v>
      </c>
      <c r="L954" s="110" t="str">
        <f ca="1">IF(($G954=" ")," ",(VLOOKUP($G954,'C10 Entry Sheet'!$A$16:$K$1015,11,FALSE)*100))</f>
        <v xml:space="preserve"> </v>
      </c>
      <c r="M954" s="159" t="str">
        <f ca="1">IF(($G954=" ")," ",VLOOKUP($G954,'C10 Entry Sheet'!$A$16:$K$1015,6,FALSE))</f>
        <v xml:space="preserve"> </v>
      </c>
      <c r="N954" s="159" t="str">
        <f ca="1">IF(($G954=" ")," ",VLOOKUP($G954,'C10 Entry Sheet'!$A$16:$K$1015,5,FALSE))</f>
        <v xml:space="preserve"> </v>
      </c>
    </row>
    <row r="955" spans="1:14">
      <c r="A955" s="153" t="str">
        <f>IF('C10 Entry Sheet'!$BS970="N"," ","R")</f>
        <v xml:space="preserve"> </v>
      </c>
      <c r="B955" s="153" t="str">
        <f>IF('C10 Entry Sheet'!$BS970="N"," ","00000000")</f>
        <v xml:space="preserve"> </v>
      </c>
      <c r="C955" s="154" t="str">
        <f ca="1">IF('C10 Entry Sheet'!$BS970="N"," ",CELL("contents",'C10 Entry Sheet'!$AH$10))</f>
        <v xml:space="preserve"> </v>
      </c>
      <c r="D955" s="153" t="str">
        <f ca="1">IF('C10 Entry Sheet'!$BS970="N"," ","000"&amp;IF(LEN('C10 Entry Sheet'!$C$5)&lt;=6,"000",REPT("0",3-(LEN('C10 Entry Sheet'!$C$5)-6))&amp;LEFT(CELL("contents",'C10 Entry Sheet'!$C$5),LEN('C10 Entry Sheet'!$C$5)-6)))</f>
        <v xml:space="preserve"> </v>
      </c>
      <c r="E955" s="155" t="str">
        <f ca="1">IF('C10 Entry Sheet'!$BS970="N"," ",IF(LEN('C10 Entry Sheet'!$C$5)&lt;=6,CELL("contents",'C10 Entry Sheet'!$C$5),RIGHT(CELL("contents",'C10 Entry Sheet'!$C$5),6)))</f>
        <v xml:space="preserve"> </v>
      </c>
      <c r="F955" s="153" t="str">
        <f>IF('C10 Entry Sheet'!$BS970="N"," ","0")</f>
        <v xml:space="preserve"> </v>
      </c>
      <c r="G955" s="156" t="str">
        <f ca="1">IF('C10 Entry Sheet'!$BS970="N"," ",CELL("contents",'C10 Entry Sheet'!$A970))</f>
        <v xml:space="preserve"> </v>
      </c>
      <c r="H955" s="157" t="str">
        <f ca="1">IF(($G955=" ")," ",VLOOKUP($G955,'C10 Entry Sheet'!$A$16:$K$1015,2,FALSE))</f>
        <v xml:space="preserve"> </v>
      </c>
      <c r="I955" s="157" t="str">
        <f ca="1">IF(($G955=" ")," ",VLOOKUP($G955,'C10 Entry Sheet'!$A$16:$K$1015,3,FALSE))</f>
        <v xml:space="preserve"> </v>
      </c>
      <c r="J955" s="153" t="str">
        <f ca="1">IF('C10 Entry Sheet'!$BS970="N"," ",CELL("contents",'C10 Entry Sheet'!$A970))</f>
        <v xml:space="preserve"> </v>
      </c>
      <c r="K955" s="158" t="str">
        <f ca="1">IF(($G955=" ")," ",VLOOKUP($G955,'C10 Entry Sheet'!$A$16:$K$1015,8,FALSE))</f>
        <v xml:space="preserve"> </v>
      </c>
      <c r="L955" s="110" t="str">
        <f ca="1">IF(($G955=" ")," ",(VLOOKUP($G955,'C10 Entry Sheet'!$A$16:$K$1015,11,FALSE)*100))</f>
        <v xml:space="preserve"> </v>
      </c>
      <c r="M955" s="159" t="str">
        <f ca="1">IF(($G955=" ")," ",VLOOKUP($G955,'C10 Entry Sheet'!$A$16:$K$1015,6,FALSE))</f>
        <v xml:space="preserve"> </v>
      </c>
      <c r="N955" s="159" t="str">
        <f ca="1">IF(($G955=" ")," ",VLOOKUP($G955,'C10 Entry Sheet'!$A$16:$K$1015,5,FALSE))</f>
        <v xml:space="preserve"> </v>
      </c>
    </row>
    <row r="956" spans="1:14">
      <c r="A956" s="153" t="str">
        <f>IF('C10 Entry Sheet'!$BS971="N"," ","R")</f>
        <v xml:space="preserve"> </v>
      </c>
      <c r="B956" s="153" t="str">
        <f>IF('C10 Entry Sheet'!$BS971="N"," ","00000000")</f>
        <v xml:space="preserve"> </v>
      </c>
      <c r="C956" s="154" t="str">
        <f ca="1">IF('C10 Entry Sheet'!$BS971="N"," ",CELL("contents",'C10 Entry Sheet'!$AH$10))</f>
        <v xml:space="preserve"> </v>
      </c>
      <c r="D956" s="153" t="str">
        <f ca="1">IF('C10 Entry Sheet'!$BS971="N"," ","000"&amp;IF(LEN('C10 Entry Sheet'!$C$5)&lt;=6,"000",REPT("0",3-(LEN('C10 Entry Sheet'!$C$5)-6))&amp;LEFT(CELL("contents",'C10 Entry Sheet'!$C$5),LEN('C10 Entry Sheet'!$C$5)-6)))</f>
        <v xml:space="preserve"> </v>
      </c>
      <c r="E956" s="155" t="str">
        <f ca="1">IF('C10 Entry Sheet'!$BS971="N"," ",IF(LEN('C10 Entry Sheet'!$C$5)&lt;=6,CELL("contents",'C10 Entry Sheet'!$C$5),RIGHT(CELL("contents",'C10 Entry Sheet'!$C$5),6)))</f>
        <v xml:space="preserve"> </v>
      </c>
      <c r="F956" s="153" t="str">
        <f>IF('C10 Entry Sheet'!$BS971="N"," ","0")</f>
        <v xml:space="preserve"> </v>
      </c>
      <c r="G956" s="156" t="str">
        <f ca="1">IF('C10 Entry Sheet'!$BS971="N"," ",CELL("contents",'C10 Entry Sheet'!$A971))</f>
        <v xml:space="preserve"> </v>
      </c>
      <c r="H956" s="157" t="str">
        <f ca="1">IF(($G956=" ")," ",VLOOKUP($G956,'C10 Entry Sheet'!$A$16:$K$1015,2,FALSE))</f>
        <v xml:space="preserve"> </v>
      </c>
      <c r="I956" s="157" t="str">
        <f ca="1">IF(($G956=" ")," ",VLOOKUP($G956,'C10 Entry Sheet'!$A$16:$K$1015,3,FALSE))</f>
        <v xml:space="preserve"> </v>
      </c>
      <c r="J956" s="153" t="str">
        <f ca="1">IF('C10 Entry Sheet'!$BS971="N"," ",CELL("contents",'C10 Entry Sheet'!$A971))</f>
        <v xml:space="preserve"> </v>
      </c>
      <c r="K956" s="158" t="str">
        <f ca="1">IF(($G956=" ")," ",VLOOKUP($G956,'C10 Entry Sheet'!$A$16:$K$1015,8,FALSE))</f>
        <v xml:space="preserve"> </v>
      </c>
      <c r="L956" s="110" t="str">
        <f ca="1">IF(($G956=" ")," ",(VLOOKUP($G956,'C10 Entry Sheet'!$A$16:$K$1015,11,FALSE)*100))</f>
        <v xml:space="preserve"> </v>
      </c>
      <c r="M956" s="159" t="str">
        <f ca="1">IF(($G956=" ")," ",VLOOKUP($G956,'C10 Entry Sheet'!$A$16:$K$1015,6,FALSE))</f>
        <v xml:space="preserve"> </v>
      </c>
      <c r="N956" s="159" t="str">
        <f ca="1">IF(($G956=" ")," ",VLOOKUP($G956,'C10 Entry Sheet'!$A$16:$K$1015,5,FALSE))</f>
        <v xml:space="preserve"> </v>
      </c>
    </row>
    <row r="957" spans="1:14">
      <c r="A957" s="153" t="str">
        <f>IF('C10 Entry Sheet'!$BS972="N"," ","R")</f>
        <v xml:space="preserve"> </v>
      </c>
      <c r="B957" s="153" t="str">
        <f>IF('C10 Entry Sheet'!$BS972="N"," ","00000000")</f>
        <v xml:space="preserve"> </v>
      </c>
      <c r="C957" s="154" t="str">
        <f ca="1">IF('C10 Entry Sheet'!$BS972="N"," ",CELL("contents",'C10 Entry Sheet'!$AH$10))</f>
        <v xml:space="preserve"> </v>
      </c>
      <c r="D957" s="153" t="str">
        <f ca="1">IF('C10 Entry Sheet'!$BS972="N"," ","000"&amp;IF(LEN('C10 Entry Sheet'!$C$5)&lt;=6,"000",REPT("0",3-(LEN('C10 Entry Sheet'!$C$5)-6))&amp;LEFT(CELL("contents",'C10 Entry Sheet'!$C$5),LEN('C10 Entry Sheet'!$C$5)-6)))</f>
        <v xml:space="preserve"> </v>
      </c>
      <c r="E957" s="155" t="str">
        <f ca="1">IF('C10 Entry Sheet'!$BS972="N"," ",IF(LEN('C10 Entry Sheet'!$C$5)&lt;=6,CELL("contents",'C10 Entry Sheet'!$C$5),RIGHT(CELL("contents",'C10 Entry Sheet'!$C$5),6)))</f>
        <v xml:space="preserve"> </v>
      </c>
      <c r="F957" s="153" t="str">
        <f>IF('C10 Entry Sheet'!$BS972="N"," ","0")</f>
        <v xml:space="preserve"> </v>
      </c>
      <c r="G957" s="156" t="str">
        <f ca="1">IF('C10 Entry Sheet'!$BS972="N"," ",CELL("contents",'C10 Entry Sheet'!$A972))</f>
        <v xml:space="preserve"> </v>
      </c>
      <c r="H957" s="157" t="str">
        <f ca="1">IF(($G957=" ")," ",VLOOKUP($G957,'C10 Entry Sheet'!$A$16:$K$1015,2,FALSE))</f>
        <v xml:space="preserve"> </v>
      </c>
      <c r="I957" s="157" t="str">
        <f ca="1">IF(($G957=" ")," ",VLOOKUP($G957,'C10 Entry Sheet'!$A$16:$K$1015,3,FALSE))</f>
        <v xml:space="preserve"> </v>
      </c>
      <c r="J957" s="153" t="str">
        <f ca="1">IF('C10 Entry Sheet'!$BS972="N"," ",CELL("contents",'C10 Entry Sheet'!$A972))</f>
        <v xml:space="preserve"> </v>
      </c>
      <c r="K957" s="158" t="str">
        <f ca="1">IF(($G957=" ")," ",VLOOKUP($G957,'C10 Entry Sheet'!$A$16:$K$1015,8,FALSE))</f>
        <v xml:space="preserve"> </v>
      </c>
      <c r="L957" s="110" t="str">
        <f ca="1">IF(($G957=" ")," ",(VLOOKUP($G957,'C10 Entry Sheet'!$A$16:$K$1015,11,FALSE)*100))</f>
        <v xml:space="preserve"> </v>
      </c>
      <c r="M957" s="159" t="str">
        <f ca="1">IF(($G957=" ")," ",VLOOKUP($G957,'C10 Entry Sheet'!$A$16:$K$1015,6,FALSE))</f>
        <v xml:space="preserve"> </v>
      </c>
      <c r="N957" s="159" t="str">
        <f ca="1">IF(($G957=" ")," ",VLOOKUP($G957,'C10 Entry Sheet'!$A$16:$K$1015,5,FALSE))</f>
        <v xml:space="preserve"> </v>
      </c>
    </row>
    <row r="958" spans="1:14">
      <c r="A958" s="153" t="str">
        <f>IF('C10 Entry Sheet'!$BS973="N"," ","R")</f>
        <v xml:space="preserve"> </v>
      </c>
      <c r="B958" s="153" t="str">
        <f>IF('C10 Entry Sheet'!$BS973="N"," ","00000000")</f>
        <v xml:space="preserve"> </v>
      </c>
      <c r="C958" s="154" t="str">
        <f ca="1">IF('C10 Entry Sheet'!$BS973="N"," ",CELL("contents",'C10 Entry Sheet'!$AH$10))</f>
        <v xml:space="preserve"> </v>
      </c>
      <c r="D958" s="153" t="str">
        <f ca="1">IF('C10 Entry Sheet'!$BS973="N"," ","000"&amp;IF(LEN('C10 Entry Sheet'!$C$5)&lt;=6,"000",REPT("0",3-(LEN('C10 Entry Sheet'!$C$5)-6))&amp;LEFT(CELL("contents",'C10 Entry Sheet'!$C$5),LEN('C10 Entry Sheet'!$C$5)-6)))</f>
        <v xml:space="preserve"> </v>
      </c>
      <c r="E958" s="155" t="str">
        <f ca="1">IF('C10 Entry Sheet'!$BS973="N"," ",IF(LEN('C10 Entry Sheet'!$C$5)&lt;=6,CELL("contents",'C10 Entry Sheet'!$C$5),RIGHT(CELL("contents",'C10 Entry Sheet'!$C$5),6)))</f>
        <v xml:space="preserve"> </v>
      </c>
      <c r="F958" s="153" t="str">
        <f>IF('C10 Entry Sheet'!$BS973="N"," ","0")</f>
        <v xml:space="preserve"> </v>
      </c>
      <c r="G958" s="156" t="str">
        <f ca="1">IF('C10 Entry Sheet'!$BS973="N"," ",CELL("contents",'C10 Entry Sheet'!$A973))</f>
        <v xml:space="preserve"> </v>
      </c>
      <c r="H958" s="157" t="str">
        <f ca="1">IF(($G958=" ")," ",VLOOKUP($G958,'C10 Entry Sheet'!$A$16:$K$1015,2,FALSE))</f>
        <v xml:space="preserve"> </v>
      </c>
      <c r="I958" s="157" t="str">
        <f ca="1">IF(($G958=" ")," ",VLOOKUP($G958,'C10 Entry Sheet'!$A$16:$K$1015,3,FALSE))</f>
        <v xml:space="preserve"> </v>
      </c>
      <c r="J958" s="153" t="str">
        <f ca="1">IF('C10 Entry Sheet'!$BS973="N"," ",CELL("contents",'C10 Entry Sheet'!$A973))</f>
        <v xml:space="preserve"> </v>
      </c>
      <c r="K958" s="158" t="str">
        <f ca="1">IF(($G958=" ")," ",VLOOKUP($G958,'C10 Entry Sheet'!$A$16:$K$1015,8,FALSE))</f>
        <v xml:space="preserve"> </v>
      </c>
      <c r="L958" s="110" t="str">
        <f ca="1">IF(($G958=" ")," ",(VLOOKUP($G958,'C10 Entry Sheet'!$A$16:$K$1015,11,FALSE)*100))</f>
        <v xml:space="preserve"> </v>
      </c>
      <c r="M958" s="159" t="str">
        <f ca="1">IF(($G958=" ")," ",VLOOKUP($G958,'C10 Entry Sheet'!$A$16:$K$1015,6,FALSE))</f>
        <v xml:space="preserve"> </v>
      </c>
      <c r="N958" s="159" t="str">
        <f ca="1">IF(($G958=" ")," ",VLOOKUP($G958,'C10 Entry Sheet'!$A$16:$K$1015,5,FALSE))</f>
        <v xml:space="preserve"> </v>
      </c>
    </row>
    <row r="959" spans="1:14">
      <c r="A959" s="153" t="str">
        <f>IF('C10 Entry Sheet'!$BS974="N"," ","R")</f>
        <v xml:space="preserve"> </v>
      </c>
      <c r="B959" s="153" t="str">
        <f>IF('C10 Entry Sheet'!$BS974="N"," ","00000000")</f>
        <v xml:space="preserve"> </v>
      </c>
      <c r="C959" s="154" t="str">
        <f ca="1">IF('C10 Entry Sheet'!$BS974="N"," ",CELL("contents",'C10 Entry Sheet'!$AH$10))</f>
        <v xml:space="preserve"> </v>
      </c>
      <c r="D959" s="153" t="str">
        <f ca="1">IF('C10 Entry Sheet'!$BS974="N"," ","000"&amp;IF(LEN('C10 Entry Sheet'!$C$5)&lt;=6,"000",REPT("0",3-(LEN('C10 Entry Sheet'!$C$5)-6))&amp;LEFT(CELL("contents",'C10 Entry Sheet'!$C$5),LEN('C10 Entry Sheet'!$C$5)-6)))</f>
        <v xml:space="preserve"> </v>
      </c>
      <c r="E959" s="155" t="str">
        <f ca="1">IF('C10 Entry Sheet'!$BS974="N"," ",IF(LEN('C10 Entry Sheet'!$C$5)&lt;=6,CELL("contents",'C10 Entry Sheet'!$C$5),RIGHT(CELL("contents",'C10 Entry Sheet'!$C$5),6)))</f>
        <v xml:space="preserve"> </v>
      </c>
      <c r="F959" s="153" t="str">
        <f>IF('C10 Entry Sheet'!$BS974="N"," ","0")</f>
        <v xml:space="preserve"> </v>
      </c>
      <c r="G959" s="156" t="str">
        <f ca="1">IF('C10 Entry Sheet'!$BS974="N"," ",CELL("contents",'C10 Entry Sheet'!$A974))</f>
        <v xml:space="preserve"> </v>
      </c>
      <c r="H959" s="157" t="str">
        <f ca="1">IF(($G959=" ")," ",VLOOKUP($G959,'C10 Entry Sheet'!$A$16:$K$1015,2,FALSE))</f>
        <v xml:space="preserve"> </v>
      </c>
      <c r="I959" s="157" t="str">
        <f ca="1">IF(($G959=" ")," ",VLOOKUP($G959,'C10 Entry Sheet'!$A$16:$K$1015,3,FALSE))</f>
        <v xml:space="preserve"> </v>
      </c>
      <c r="J959" s="153" t="str">
        <f ca="1">IF('C10 Entry Sheet'!$BS974="N"," ",CELL("contents",'C10 Entry Sheet'!$A974))</f>
        <v xml:space="preserve"> </v>
      </c>
      <c r="K959" s="158" t="str">
        <f ca="1">IF(($G959=" ")," ",VLOOKUP($G959,'C10 Entry Sheet'!$A$16:$K$1015,8,FALSE))</f>
        <v xml:space="preserve"> </v>
      </c>
      <c r="L959" s="110" t="str">
        <f ca="1">IF(($G959=" ")," ",(VLOOKUP($G959,'C10 Entry Sheet'!$A$16:$K$1015,11,FALSE)*100))</f>
        <v xml:space="preserve"> </v>
      </c>
      <c r="M959" s="159" t="str">
        <f ca="1">IF(($G959=" ")," ",VLOOKUP($G959,'C10 Entry Sheet'!$A$16:$K$1015,6,FALSE))</f>
        <v xml:space="preserve"> </v>
      </c>
      <c r="N959" s="159" t="str">
        <f ca="1">IF(($G959=" ")," ",VLOOKUP($G959,'C10 Entry Sheet'!$A$16:$K$1015,5,FALSE))</f>
        <v xml:space="preserve"> </v>
      </c>
    </row>
    <row r="960" spans="1:14">
      <c r="A960" s="153" t="str">
        <f>IF('C10 Entry Sheet'!$BS975="N"," ","R")</f>
        <v xml:space="preserve"> </v>
      </c>
      <c r="B960" s="153" t="str">
        <f>IF('C10 Entry Sheet'!$BS975="N"," ","00000000")</f>
        <v xml:space="preserve"> </v>
      </c>
      <c r="C960" s="154" t="str">
        <f ca="1">IF('C10 Entry Sheet'!$BS975="N"," ",CELL("contents",'C10 Entry Sheet'!$AH$10))</f>
        <v xml:space="preserve"> </v>
      </c>
      <c r="D960" s="153" t="str">
        <f ca="1">IF('C10 Entry Sheet'!$BS975="N"," ","000"&amp;IF(LEN('C10 Entry Sheet'!$C$5)&lt;=6,"000",REPT("0",3-(LEN('C10 Entry Sheet'!$C$5)-6))&amp;LEFT(CELL("contents",'C10 Entry Sheet'!$C$5),LEN('C10 Entry Sheet'!$C$5)-6)))</f>
        <v xml:space="preserve"> </v>
      </c>
      <c r="E960" s="155" t="str">
        <f ca="1">IF('C10 Entry Sheet'!$BS975="N"," ",IF(LEN('C10 Entry Sheet'!$C$5)&lt;=6,CELL("contents",'C10 Entry Sheet'!$C$5),RIGHT(CELL("contents",'C10 Entry Sheet'!$C$5),6)))</f>
        <v xml:space="preserve"> </v>
      </c>
      <c r="F960" s="153" t="str">
        <f>IF('C10 Entry Sheet'!$BS975="N"," ","0")</f>
        <v xml:space="preserve"> </v>
      </c>
      <c r="G960" s="156" t="str">
        <f ca="1">IF('C10 Entry Sheet'!$BS975="N"," ",CELL("contents",'C10 Entry Sheet'!$A975))</f>
        <v xml:space="preserve"> </v>
      </c>
      <c r="H960" s="157" t="str">
        <f ca="1">IF(($G960=" ")," ",VLOOKUP($G960,'C10 Entry Sheet'!$A$16:$K$1015,2,FALSE))</f>
        <v xml:space="preserve"> </v>
      </c>
      <c r="I960" s="157" t="str">
        <f ca="1">IF(($G960=" ")," ",VLOOKUP($G960,'C10 Entry Sheet'!$A$16:$K$1015,3,FALSE))</f>
        <v xml:space="preserve"> </v>
      </c>
      <c r="J960" s="153" t="str">
        <f ca="1">IF('C10 Entry Sheet'!$BS975="N"," ",CELL("contents",'C10 Entry Sheet'!$A975))</f>
        <v xml:space="preserve"> </v>
      </c>
      <c r="K960" s="158" t="str">
        <f ca="1">IF(($G960=" ")," ",VLOOKUP($G960,'C10 Entry Sheet'!$A$16:$K$1015,8,FALSE))</f>
        <v xml:space="preserve"> </v>
      </c>
      <c r="L960" s="110" t="str">
        <f ca="1">IF(($G960=" ")," ",(VLOOKUP($G960,'C10 Entry Sheet'!$A$16:$K$1015,11,FALSE)*100))</f>
        <v xml:space="preserve"> </v>
      </c>
      <c r="M960" s="159" t="str">
        <f ca="1">IF(($G960=" ")," ",VLOOKUP($G960,'C10 Entry Sheet'!$A$16:$K$1015,6,FALSE))</f>
        <v xml:space="preserve"> </v>
      </c>
      <c r="N960" s="159" t="str">
        <f ca="1">IF(($G960=" ")," ",VLOOKUP($G960,'C10 Entry Sheet'!$A$16:$K$1015,5,FALSE))</f>
        <v xml:space="preserve"> </v>
      </c>
    </row>
    <row r="961" spans="1:14">
      <c r="A961" s="153" t="str">
        <f>IF('C10 Entry Sheet'!$BS976="N"," ","R")</f>
        <v xml:space="preserve"> </v>
      </c>
      <c r="B961" s="153" t="str">
        <f>IF('C10 Entry Sheet'!$BS976="N"," ","00000000")</f>
        <v xml:space="preserve"> </v>
      </c>
      <c r="C961" s="154" t="str">
        <f ca="1">IF('C10 Entry Sheet'!$BS976="N"," ",CELL("contents",'C10 Entry Sheet'!$AH$10))</f>
        <v xml:space="preserve"> </v>
      </c>
      <c r="D961" s="153" t="str">
        <f ca="1">IF('C10 Entry Sheet'!$BS976="N"," ","000"&amp;IF(LEN('C10 Entry Sheet'!$C$5)&lt;=6,"000",REPT("0",3-(LEN('C10 Entry Sheet'!$C$5)-6))&amp;LEFT(CELL("contents",'C10 Entry Sheet'!$C$5),LEN('C10 Entry Sheet'!$C$5)-6)))</f>
        <v xml:space="preserve"> </v>
      </c>
      <c r="E961" s="155" t="str">
        <f ca="1">IF('C10 Entry Sheet'!$BS976="N"," ",IF(LEN('C10 Entry Sheet'!$C$5)&lt;=6,CELL("contents",'C10 Entry Sheet'!$C$5),RIGHT(CELL("contents",'C10 Entry Sheet'!$C$5),6)))</f>
        <v xml:space="preserve"> </v>
      </c>
      <c r="F961" s="153" t="str">
        <f>IF('C10 Entry Sheet'!$BS976="N"," ","0")</f>
        <v xml:space="preserve"> </v>
      </c>
      <c r="G961" s="156" t="str">
        <f ca="1">IF('C10 Entry Sheet'!$BS976="N"," ",CELL("contents",'C10 Entry Sheet'!$A976))</f>
        <v xml:space="preserve"> </v>
      </c>
      <c r="H961" s="157" t="str">
        <f ca="1">IF(($G961=" ")," ",VLOOKUP($G961,'C10 Entry Sheet'!$A$16:$K$1015,2,FALSE))</f>
        <v xml:space="preserve"> </v>
      </c>
      <c r="I961" s="157" t="str">
        <f ca="1">IF(($G961=" ")," ",VLOOKUP($G961,'C10 Entry Sheet'!$A$16:$K$1015,3,FALSE))</f>
        <v xml:space="preserve"> </v>
      </c>
      <c r="J961" s="153" t="str">
        <f ca="1">IF('C10 Entry Sheet'!$BS976="N"," ",CELL("contents",'C10 Entry Sheet'!$A976))</f>
        <v xml:space="preserve"> </v>
      </c>
      <c r="K961" s="158" t="str">
        <f ca="1">IF(($G961=" ")," ",VLOOKUP($G961,'C10 Entry Sheet'!$A$16:$K$1015,8,FALSE))</f>
        <v xml:space="preserve"> </v>
      </c>
      <c r="L961" s="110" t="str">
        <f ca="1">IF(($G961=" ")," ",(VLOOKUP($G961,'C10 Entry Sheet'!$A$16:$K$1015,11,FALSE)*100))</f>
        <v xml:space="preserve"> </v>
      </c>
      <c r="M961" s="159" t="str">
        <f ca="1">IF(($G961=" ")," ",VLOOKUP($G961,'C10 Entry Sheet'!$A$16:$K$1015,6,FALSE))</f>
        <v xml:space="preserve"> </v>
      </c>
      <c r="N961" s="159" t="str">
        <f ca="1">IF(($G961=" ")," ",VLOOKUP($G961,'C10 Entry Sheet'!$A$16:$K$1015,5,FALSE))</f>
        <v xml:space="preserve"> </v>
      </c>
    </row>
    <row r="962" spans="1:14">
      <c r="A962" s="153" t="str">
        <f>IF('C10 Entry Sheet'!$BS977="N"," ","R")</f>
        <v xml:space="preserve"> </v>
      </c>
      <c r="B962" s="153" t="str">
        <f>IF('C10 Entry Sheet'!$BS977="N"," ","00000000")</f>
        <v xml:space="preserve"> </v>
      </c>
      <c r="C962" s="154" t="str">
        <f ca="1">IF('C10 Entry Sheet'!$BS977="N"," ",CELL("contents",'C10 Entry Sheet'!$AH$10))</f>
        <v xml:space="preserve"> </v>
      </c>
      <c r="D962" s="153" t="str">
        <f ca="1">IF('C10 Entry Sheet'!$BS977="N"," ","000"&amp;IF(LEN('C10 Entry Sheet'!$C$5)&lt;=6,"000",REPT("0",3-(LEN('C10 Entry Sheet'!$C$5)-6))&amp;LEFT(CELL("contents",'C10 Entry Sheet'!$C$5),LEN('C10 Entry Sheet'!$C$5)-6)))</f>
        <v xml:space="preserve"> </v>
      </c>
      <c r="E962" s="155" t="str">
        <f ca="1">IF('C10 Entry Sheet'!$BS977="N"," ",IF(LEN('C10 Entry Sheet'!$C$5)&lt;=6,CELL("contents",'C10 Entry Sheet'!$C$5),RIGHT(CELL("contents",'C10 Entry Sheet'!$C$5),6)))</f>
        <v xml:space="preserve"> </v>
      </c>
      <c r="F962" s="153" t="str">
        <f>IF('C10 Entry Sheet'!$BS977="N"," ","0")</f>
        <v xml:space="preserve"> </v>
      </c>
      <c r="G962" s="156" t="str">
        <f ca="1">IF('C10 Entry Sheet'!$BS977="N"," ",CELL("contents",'C10 Entry Sheet'!$A977))</f>
        <v xml:space="preserve"> </v>
      </c>
      <c r="H962" s="157" t="str">
        <f ca="1">IF(($G962=" ")," ",VLOOKUP($G962,'C10 Entry Sheet'!$A$16:$K$1015,2,FALSE))</f>
        <v xml:space="preserve"> </v>
      </c>
      <c r="I962" s="157" t="str">
        <f ca="1">IF(($G962=" ")," ",VLOOKUP($G962,'C10 Entry Sheet'!$A$16:$K$1015,3,FALSE))</f>
        <v xml:space="preserve"> </v>
      </c>
      <c r="J962" s="153" t="str">
        <f ca="1">IF('C10 Entry Sheet'!$BS977="N"," ",CELL("contents",'C10 Entry Sheet'!$A977))</f>
        <v xml:space="preserve"> </v>
      </c>
      <c r="K962" s="158" t="str">
        <f ca="1">IF(($G962=" ")," ",VLOOKUP($G962,'C10 Entry Sheet'!$A$16:$K$1015,8,FALSE))</f>
        <v xml:space="preserve"> </v>
      </c>
      <c r="L962" s="110" t="str">
        <f ca="1">IF(($G962=" ")," ",(VLOOKUP($G962,'C10 Entry Sheet'!$A$16:$K$1015,11,FALSE)*100))</f>
        <v xml:space="preserve"> </v>
      </c>
      <c r="M962" s="159" t="str">
        <f ca="1">IF(($G962=" ")," ",VLOOKUP($G962,'C10 Entry Sheet'!$A$16:$K$1015,6,FALSE))</f>
        <v xml:space="preserve"> </v>
      </c>
      <c r="N962" s="159" t="str">
        <f ca="1">IF(($G962=" ")," ",VLOOKUP($G962,'C10 Entry Sheet'!$A$16:$K$1015,5,FALSE))</f>
        <v xml:space="preserve"> </v>
      </c>
    </row>
    <row r="963" spans="1:14">
      <c r="A963" s="153" t="str">
        <f>IF('C10 Entry Sheet'!$BS978="N"," ","R")</f>
        <v xml:space="preserve"> </v>
      </c>
      <c r="B963" s="153" t="str">
        <f>IF('C10 Entry Sheet'!$BS978="N"," ","00000000")</f>
        <v xml:space="preserve"> </v>
      </c>
      <c r="C963" s="154" t="str">
        <f ca="1">IF('C10 Entry Sheet'!$BS978="N"," ",CELL("contents",'C10 Entry Sheet'!$AH$10))</f>
        <v xml:space="preserve"> </v>
      </c>
      <c r="D963" s="153" t="str">
        <f ca="1">IF('C10 Entry Sheet'!$BS978="N"," ","000"&amp;IF(LEN('C10 Entry Sheet'!$C$5)&lt;=6,"000",REPT("0",3-(LEN('C10 Entry Sheet'!$C$5)-6))&amp;LEFT(CELL("contents",'C10 Entry Sheet'!$C$5),LEN('C10 Entry Sheet'!$C$5)-6)))</f>
        <v xml:space="preserve"> </v>
      </c>
      <c r="E963" s="155" t="str">
        <f ca="1">IF('C10 Entry Sheet'!$BS978="N"," ",IF(LEN('C10 Entry Sheet'!$C$5)&lt;=6,CELL("contents",'C10 Entry Sheet'!$C$5),RIGHT(CELL("contents",'C10 Entry Sheet'!$C$5),6)))</f>
        <v xml:space="preserve"> </v>
      </c>
      <c r="F963" s="153" t="str">
        <f>IF('C10 Entry Sheet'!$BS978="N"," ","0")</f>
        <v xml:space="preserve"> </v>
      </c>
      <c r="G963" s="156" t="str">
        <f ca="1">IF('C10 Entry Sheet'!$BS978="N"," ",CELL("contents",'C10 Entry Sheet'!$A978))</f>
        <v xml:space="preserve"> </v>
      </c>
      <c r="H963" s="157" t="str">
        <f ca="1">IF(($G963=" ")," ",VLOOKUP($G963,'C10 Entry Sheet'!$A$16:$K$1015,2,FALSE))</f>
        <v xml:space="preserve"> </v>
      </c>
      <c r="I963" s="157" t="str">
        <f ca="1">IF(($G963=" ")," ",VLOOKUP($G963,'C10 Entry Sheet'!$A$16:$K$1015,3,FALSE))</f>
        <v xml:space="preserve"> </v>
      </c>
      <c r="J963" s="153" t="str">
        <f ca="1">IF('C10 Entry Sheet'!$BS978="N"," ",CELL("contents",'C10 Entry Sheet'!$A978))</f>
        <v xml:space="preserve"> </v>
      </c>
      <c r="K963" s="158" t="str">
        <f ca="1">IF(($G963=" ")," ",VLOOKUP($G963,'C10 Entry Sheet'!$A$16:$K$1015,8,FALSE))</f>
        <v xml:space="preserve"> </v>
      </c>
      <c r="L963" s="110" t="str">
        <f ca="1">IF(($G963=" ")," ",(VLOOKUP($G963,'C10 Entry Sheet'!$A$16:$K$1015,11,FALSE)*100))</f>
        <v xml:space="preserve"> </v>
      </c>
      <c r="M963" s="159" t="str">
        <f ca="1">IF(($G963=" ")," ",VLOOKUP($G963,'C10 Entry Sheet'!$A$16:$K$1015,6,FALSE))</f>
        <v xml:space="preserve"> </v>
      </c>
      <c r="N963" s="159" t="str">
        <f ca="1">IF(($G963=" ")," ",VLOOKUP($G963,'C10 Entry Sheet'!$A$16:$K$1015,5,FALSE))</f>
        <v xml:space="preserve"> </v>
      </c>
    </row>
    <row r="964" spans="1:14">
      <c r="A964" s="153" t="str">
        <f>IF('C10 Entry Sheet'!$BS979="N"," ","R")</f>
        <v xml:space="preserve"> </v>
      </c>
      <c r="B964" s="153" t="str">
        <f>IF('C10 Entry Sheet'!$BS979="N"," ","00000000")</f>
        <v xml:space="preserve"> </v>
      </c>
      <c r="C964" s="154" t="str">
        <f ca="1">IF('C10 Entry Sheet'!$BS979="N"," ",CELL("contents",'C10 Entry Sheet'!$AH$10))</f>
        <v xml:space="preserve"> </v>
      </c>
      <c r="D964" s="153" t="str">
        <f ca="1">IF('C10 Entry Sheet'!$BS979="N"," ","000"&amp;IF(LEN('C10 Entry Sheet'!$C$5)&lt;=6,"000",REPT("0",3-(LEN('C10 Entry Sheet'!$C$5)-6))&amp;LEFT(CELL("contents",'C10 Entry Sheet'!$C$5),LEN('C10 Entry Sheet'!$C$5)-6)))</f>
        <v xml:space="preserve"> </v>
      </c>
      <c r="E964" s="155" t="str">
        <f ca="1">IF('C10 Entry Sheet'!$BS979="N"," ",IF(LEN('C10 Entry Sheet'!$C$5)&lt;=6,CELL("contents",'C10 Entry Sheet'!$C$5),RIGHT(CELL("contents",'C10 Entry Sheet'!$C$5),6)))</f>
        <v xml:space="preserve"> </v>
      </c>
      <c r="F964" s="153" t="str">
        <f>IF('C10 Entry Sheet'!$BS979="N"," ","0")</f>
        <v xml:space="preserve"> </v>
      </c>
      <c r="G964" s="156" t="str">
        <f ca="1">IF('C10 Entry Sheet'!$BS979="N"," ",CELL("contents",'C10 Entry Sheet'!$A979))</f>
        <v xml:space="preserve"> </v>
      </c>
      <c r="H964" s="157" t="str">
        <f ca="1">IF(($G964=" ")," ",VLOOKUP($G964,'C10 Entry Sheet'!$A$16:$K$1015,2,FALSE))</f>
        <v xml:space="preserve"> </v>
      </c>
      <c r="I964" s="157" t="str">
        <f ca="1">IF(($G964=" ")," ",VLOOKUP($G964,'C10 Entry Sheet'!$A$16:$K$1015,3,FALSE))</f>
        <v xml:space="preserve"> </v>
      </c>
      <c r="J964" s="153" t="str">
        <f ca="1">IF('C10 Entry Sheet'!$BS979="N"," ",CELL("contents",'C10 Entry Sheet'!$A979))</f>
        <v xml:space="preserve"> </v>
      </c>
      <c r="K964" s="158" t="str">
        <f ca="1">IF(($G964=" ")," ",VLOOKUP($G964,'C10 Entry Sheet'!$A$16:$K$1015,8,FALSE))</f>
        <v xml:space="preserve"> </v>
      </c>
      <c r="L964" s="110" t="str">
        <f ca="1">IF(($G964=" ")," ",(VLOOKUP($G964,'C10 Entry Sheet'!$A$16:$K$1015,11,FALSE)*100))</f>
        <v xml:space="preserve"> </v>
      </c>
      <c r="M964" s="159" t="str">
        <f ca="1">IF(($G964=" ")," ",VLOOKUP($G964,'C10 Entry Sheet'!$A$16:$K$1015,6,FALSE))</f>
        <v xml:space="preserve"> </v>
      </c>
      <c r="N964" s="159" t="str">
        <f ca="1">IF(($G964=" ")," ",VLOOKUP($G964,'C10 Entry Sheet'!$A$16:$K$1015,5,FALSE))</f>
        <v xml:space="preserve"> </v>
      </c>
    </row>
    <row r="965" spans="1:14">
      <c r="A965" s="153" t="str">
        <f>IF('C10 Entry Sheet'!$BS980="N"," ","R")</f>
        <v xml:space="preserve"> </v>
      </c>
      <c r="B965" s="153" t="str">
        <f>IF('C10 Entry Sheet'!$BS980="N"," ","00000000")</f>
        <v xml:space="preserve"> </v>
      </c>
      <c r="C965" s="154" t="str">
        <f ca="1">IF('C10 Entry Sheet'!$BS980="N"," ",CELL("contents",'C10 Entry Sheet'!$AH$10))</f>
        <v xml:space="preserve"> </v>
      </c>
      <c r="D965" s="153" t="str">
        <f ca="1">IF('C10 Entry Sheet'!$BS980="N"," ","000"&amp;IF(LEN('C10 Entry Sheet'!$C$5)&lt;=6,"000",REPT("0",3-(LEN('C10 Entry Sheet'!$C$5)-6))&amp;LEFT(CELL("contents",'C10 Entry Sheet'!$C$5),LEN('C10 Entry Sheet'!$C$5)-6)))</f>
        <v xml:space="preserve"> </v>
      </c>
      <c r="E965" s="155" t="str">
        <f ca="1">IF('C10 Entry Sheet'!$BS980="N"," ",IF(LEN('C10 Entry Sheet'!$C$5)&lt;=6,CELL("contents",'C10 Entry Sheet'!$C$5),RIGHT(CELL("contents",'C10 Entry Sheet'!$C$5),6)))</f>
        <v xml:space="preserve"> </v>
      </c>
      <c r="F965" s="153" t="str">
        <f>IF('C10 Entry Sheet'!$BS980="N"," ","0")</f>
        <v xml:space="preserve"> </v>
      </c>
      <c r="G965" s="156" t="str">
        <f ca="1">IF('C10 Entry Sheet'!$BS980="N"," ",CELL("contents",'C10 Entry Sheet'!$A980))</f>
        <v xml:space="preserve"> </v>
      </c>
      <c r="H965" s="157" t="str">
        <f ca="1">IF(($G965=" ")," ",VLOOKUP($G965,'C10 Entry Sheet'!$A$16:$K$1015,2,FALSE))</f>
        <v xml:space="preserve"> </v>
      </c>
      <c r="I965" s="157" t="str">
        <f ca="1">IF(($G965=" ")," ",VLOOKUP($G965,'C10 Entry Sheet'!$A$16:$K$1015,3,FALSE))</f>
        <v xml:space="preserve"> </v>
      </c>
      <c r="J965" s="153" t="str">
        <f ca="1">IF('C10 Entry Sheet'!$BS980="N"," ",CELL("contents",'C10 Entry Sheet'!$A980))</f>
        <v xml:space="preserve"> </v>
      </c>
      <c r="K965" s="158" t="str">
        <f ca="1">IF(($G965=" ")," ",VLOOKUP($G965,'C10 Entry Sheet'!$A$16:$K$1015,8,FALSE))</f>
        <v xml:space="preserve"> </v>
      </c>
      <c r="L965" s="110" t="str">
        <f ca="1">IF(($G965=" ")," ",(VLOOKUP($G965,'C10 Entry Sheet'!$A$16:$K$1015,11,FALSE)*100))</f>
        <v xml:space="preserve"> </v>
      </c>
      <c r="M965" s="159" t="str">
        <f ca="1">IF(($G965=" ")," ",VLOOKUP($G965,'C10 Entry Sheet'!$A$16:$K$1015,6,FALSE))</f>
        <v xml:space="preserve"> </v>
      </c>
      <c r="N965" s="159" t="str">
        <f ca="1">IF(($G965=" ")," ",VLOOKUP($G965,'C10 Entry Sheet'!$A$16:$K$1015,5,FALSE))</f>
        <v xml:space="preserve"> </v>
      </c>
    </row>
    <row r="966" spans="1:14">
      <c r="A966" s="153" t="str">
        <f>IF('C10 Entry Sheet'!$BS981="N"," ","R")</f>
        <v xml:space="preserve"> </v>
      </c>
      <c r="B966" s="153" t="str">
        <f>IF('C10 Entry Sheet'!$BS981="N"," ","00000000")</f>
        <v xml:space="preserve"> </v>
      </c>
      <c r="C966" s="154" t="str">
        <f ca="1">IF('C10 Entry Sheet'!$BS981="N"," ",CELL("contents",'C10 Entry Sheet'!$AH$10))</f>
        <v xml:space="preserve"> </v>
      </c>
      <c r="D966" s="153" t="str">
        <f ca="1">IF('C10 Entry Sheet'!$BS981="N"," ","000"&amp;IF(LEN('C10 Entry Sheet'!$C$5)&lt;=6,"000",REPT("0",3-(LEN('C10 Entry Sheet'!$C$5)-6))&amp;LEFT(CELL("contents",'C10 Entry Sheet'!$C$5),LEN('C10 Entry Sheet'!$C$5)-6)))</f>
        <v xml:space="preserve"> </v>
      </c>
      <c r="E966" s="155" t="str">
        <f ca="1">IF('C10 Entry Sheet'!$BS981="N"," ",IF(LEN('C10 Entry Sheet'!$C$5)&lt;=6,CELL("contents",'C10 Entry Sheet'!$C$5),RIGHT(CELL("contents",'C10 Entry Sheet'!$C$5),6)))</f>
        <v xml:space="preserve"> </v>
      </c>
      <c r="F966" s="153" t="str">
        <f>IF('C10 Entry Sheet'!$BS981="N"," ","0")</f>
        <v xml:space="preserve"> </v>
      </c>
      <c r="G966" s="156" t="str">
        <f ca="1">IF('C10 Entry Sheet'!$BS981="N"," ",CELL("contents",'C10 Entry Sheet'!$A981))</f>
        <v xml:space="preserve"> </v>
      </c>
      <c r="H966" s="157" t="str">
        <f ca="1">IF(($G966=" ")," ",VLOOKUP($G966,'C10 Entry Sheet'!$A$16:$K$1015,2,FALSE))</f>
        <v xml:space="preserve"> </v>
      </c>
      <c r="I966" s="157" t="str">
        <f ca="1">IF(($G966=" ")," ",VLOOKUP($G966,'C10 Entry Sheet'!$A$16:$K$1015,3,FALSE))</f>
        <v xml:space="preserve"> </v>
      </c>
      <c r="J966" s="153" t="str">
        <f ca="1">IF('C10 Entry Sheet'!$BS981="N"," ",CELL("contents",'C10 Entry Sheet'!$A981))</f>
        <v xml:space="preserve"> </v>
      </c>
      <c r="K966" s="158" t="str">
        <f ca="1">IF(($G966=" ")," ",VLOOKUP($G966,'C10 Entry Sheet'!$A$16:$K$1015,8,FALSE))</f>
        <v xml:space="preserve"> </v>
      </c>
      <c r="L966" s="110" t="str">
        <f ca="1">IF(($G966=" ")," ",(VLOOKUP($G966,'C10 Entry Sheet'!$A$16:$K$1015,11,FALSE)*100))</f>
        <v xml:space="preserve"> </v>
      </c>
      <c r="M966" s="159" t="str">
        <f ca="1">IF(($G966=" ")," ",VLOOKUP($G966,'C10 Entry Sheet'!$A$16:$K$1015,6,FALSE))</f>
        <v xml:space="preserve"> </v>
      </c>
      <c r="N966" s="159" t="str">
        <f ca="1">IF(($G966=" ")," ",VLOOKUP($G966,'C10 Entry Sheet'!$A$16:$K$1015,5,FALSE))</f>
        <v xml:space="preserve"> </v>
      </c>
    </row>
    <row r="967" spans="1:14">
      <c r="A967" s="153" t="str">
        <f>IF('C10 Entry Sheet'!$BS982="N"," ","R")</f>
        <v xml:space="preserve"> </v>
      </c>
      <c r="B967" s="153" t="str">
        <f>IF('C10 Entry Sheet'!$BS982="N"," ","00000000")</f>
        <v xml:space="preserve"> </v>
      </c>
      <c r="C967" s="154" t="str">
        <f ca="1">IF('C10 Entry Sheet'!$BS982="N"," ",CELL("contents",'C10 Entry Sheet'!$AH$10))</f>
        <v xml:space="preserve"> </v>
      </c>
      <c r="D967" s="153" t="str">
        <f ca="1">IF('C10 Entry Sheet'!$BS982="N"," ","000"&amp;IF(LEN('C10 Entry Sheet'!$C$5)&lt;=6,"000",REPT("0",3-(LEN('C10 Entry Sheet'!$C$5)-6))&amp;LEFT(CELL("contents",'C10 Entry Sheet'!$C$5),LEN('C10 Entry Sheet'!$C$5)-6)))</f>
        <v xml:space="preserve"> </v>
      </c>
      <c r="E967" s="155" t="str">
        <f ca="1">IF('C10 Entry Sheet'!$BS982="N"," ",IF(LEN('C10 Entry Sheet'!$C$5)&lt;=6,CELL("contents",'C10 Entry Sheet'!$C$5),RIGHT(CELL("contents",'C10 Entry Sheet'!$C$5),6)))</f>
        <v xml:space="preserve"> </v>
      </c>
      <c r="F967" s="153" t="str">
        <f>IF('C10 Entry Sheet'!$BS982="N"," ","0")</f>
        <v xml:space="preserve"> </v>
      </c>
      <c r="G967" s="156" t="str">
        <f ca="1">IF('C10 Entry Sheet'!$BS982="N"," ",CELL("contents",'C10 Entry Sheet'!$A982))</f>
        <v xml:space="preserve"> </v>
      </c>
      <c r="H967" s="157" t="str">
        <f ca="1">IF(($G967=" ")," ",VLOOKUP($G967,'C10 Entry Sheet'!$A$16:$K$1015,2,FALSE))</f>
        <v xml:space="preserve"> </v>
      </c>
      <c r="I967" s="157" t="str">
        <f ca="1">IF(($G967=" ")," ",VLOOKUP($G967,'C10 Entry Sheet'!$A$16:$K$1015,3,FALSE))</f>
        <v xml:space="preserve"> </v>
      </c>
      <c r="J967" s="153" t="str">
        <f ca="1">IF('C10 Entry Sheet'!$BS982="N"," ",CELL("contents",'C10 Entry Sheet'!$A982))</f>
        <v xml:space="preserve"> </v>
      </c>
      <c r="K967" s="158" t="str">
        <f ca="1">IF(($G967=" ")," ",VLOOKUP($G967,'C10 Entry Sheet'!$A$16:$K$1015,8,FALSE))</f>
        <v xml:space="preserve"> </v>
      </c>
      <c r="L967" s="110" t="str">
        <f ca="1">IF(($G967=" ")," ",(VLOOKUP($G967,'C10 Entry Sheet'!$A$16:$K$1015,11,FALSE)*100))</f>
        <v xml:space="preserve"> </v>
      </c>
      <c r="M967" s="159" t="str">
        <f ca="1">IF(($G967=" ")," ",VLOOKUP($G967,'C10 Entry Sheet'!$A$16:$K$1015,6,FALSE))</f>
        <v xml:space="preserve"> </v>
      </c>
      <c r="N967" s="159" t="str">
        <f ca="1">IF(($G967=" ")," ",VLOOKUP($G967,'C10 Entry Sheet'!$A$16:$K$1015,5,FALSE))</f>
        <v xml:space="preserve"> </v>
      </c>
    </row>
    <row r="968" spans="1:14">
      <c r="A968" s="153" t="str">
        <f>IF('C10 Entry Sheet'!$BS983="N"," ","R")</f>
        <v xml:space="preserve"> </v>
      </c>
      <c r="B968" s="153" t="str">
        <f>IF('C10 Entry Sheet'!$BS983="N"," ","00000000")</f>
        <v xml:space="preserve"> </v>
      </c>
      <c r="C968" s="154" t="str">
        <f ca="1">IF('C10 Entry Sheet'!$BS983="N"," ",CELL("contents",'C10 Entry Sheet'!$AH$10))</f>
        <v xml:space="preserve"> </v>
      </c>
      <c r="D968" s="153" t="str">
        <f ca="1">IF('C10 Entry Sheet'!$BS983="N"," ","000"&amp;IF(LEN('C10 Entry Sheet'!$C$5)&lt;=6,"000",REPT("0",3-(LEN('C10 Entry Sheet'!$C$5)-6))&amp;LEFT(CELL("contents",'C10 Entry Sheet'!$C$5),LEN('C10 Entry Sheet'!$C$5)-6)))</f>
        <v xml:space="preserve"> </v>
      </c>
      <c r="E968" s="155" t="str">
        <f ca="1">IF('C10 Entry Sheet'!$BS983="N"," ",IF(LEN('C10 Entry Sheet'!$C$5)&lt;=6,CELL("contents",'C10 Entry Sheet'!$C$5),RIGHT(CELL("contents",'C10 Entry Sheet'!$C$5),6)))</f>
        <v xml:space="preserve"> </v>
      </c>
      <c r="F968" s="153" t="str">
        <f>IF('C10 Entry Sheet'!$BS983="N"," ","0")</f>
        <v xml:space="preserve"> </v>
      </c>
      <c r="G968" s="156" t="str">
        <f ca="1">IF('C10 Entry Sheet'!$BS983="N"," ",CELL("contents",'C10 Entry Sheet'!$A983))</f>
        <v xml:space="preserve"> </v>
      </c>
      <c r="H968" s="157" t="str">
        <f ca="1">IF(($G968=" ")," ",VLOOKUP($G968,'C10 Entry Sheet'!$A$16:$K$1015,2,FALSE))</f>
        <v xml:space="preserve"> </v>
      </c>
      <c r="I968" s="157" t="str">
        <f ca="1">IF(($G968=" ")," ",VLOOKUP($G968,'C10 Entry Sheet'!$A$16:$K$1015,3,FALSE))</f>
        <v xml:space="preserve"> </v>
      </c>
      <c r="J968" s="153" t="str">
        <f ca="1">IF('C10 Entry Sheet'!$BS983="N"," ",CELL("contents",'C10 Entry Sheet'!$A983))</f>
        <v xml:space="preserve"> </v>
      </c>
      <c r="K968" s="158" t="str">
        <f ca="1">IF(($G968=" ")," ",VLOOKUP($G968,'C10 Entry Sheet'!$A$16:$K$1015,8,FALSE))</f>
        <v xml:space="preserve"> </v>
      </c>
      <c r="L968" s="110" t="str">
        <f ca="1">IF(($G968=" ")," ",(VLOOKUP($G968,'C10 Entry Sheet'!$A$16:$K$1015,11,FALSE)*100))</f>
        <v xml:space="preserve"> </v>
      </c>
      <c r="M968" s="159" t="str">
        <f ca="1">IF(($G968=" ")," ",VLOOKUP($G968,'C10 Entry Sheet'!$A$16:$K$1015,6,FALSE))</f>
        <v xml:space="preserve"> </v>
      </c>
      <c r="N968" s="159" t="str">
        <f ca="1">IF(($G968=" ")," ",VLOOKUP($G968,'C10 Entry Sheet'!$A$16:$K$1015,5,FALSE))</f>
        <v xml:space="preserve"> </v>
      </c>
    </row>
    <row r="969" spans="1:14">
      <c r="A969" s="153" t="str">
        <f>IF('C10 Entry Sheet'!$BS984="N"," ","R")</f>
        <v xml:space="preserve"> </v>
      </c>
      <c r="B969" s="153" t="str">
        <f>IF('C10 Entry Sheet'!$BS984="N"," ","00000000")</f>
        <v xml:space="preserve"> </v>
      </c>
      <c r="C969" s="154" t="str">
        <f ca="1">IF('C10 Entry Sheet'!$BS984="N"," ",CELL("contents",'C10 Entry Sheet'!$AH$10))</f>
        <v xml:space="preserve"> </v>
      </c>
      <c r="D969" s="153" t="str">
        <f ca="1">IF('C10 Entry Sheet'!$BS984="N"," ","000"&amp;IF(LEN('C10 Entry Sheet'!$C$5)&lt;=6,"000",REPT("0",3-(LEN('C10 Entry Sheet'!$C$5)-6))&amp;LEFT(CELL("contents",'C10 Entry Sheet'!$C$5),LEN('C10 Entry Sheet'!$C$5)-6)))</f>
        <v xml:space="preserve"> </v>
      </c>
      <c r="E969" s="155" t="str">
        <f ca="1">IF('C10 Entry Sheet'!$BS984="N"," ",IF(LEN('C10 Entry Sheet'!$C$5)&lt;=6,CELL("contents",'C10 Entry Sheet'!$C$5),RIGHT(CELL("contents",'C10 Entry Sheet'!$C$5),6)))</f>
        <v xml:space="preserve"> </v>
      </c>
      <c r="F969" s="153" t="str">
        <f>IF('C10 Entry Sheet'!$BS984="N"," ","0")</f>
        <v xml:space="preserve"> </v>
      </c>
      <c r="G969" s="156" t="str">
        <f ca="1">IF('C10 Entry Sheet'!$BS984="N"," ",CELL("contents",'C10 Entry Sheet'!$A984))</f>
        <v xml:space="preserve"> </v>
      </c>
      <c r="H969" s="157" t="str">
        <f ca="1">IF(($G969=" ")," ",VLOOKUP($G969,'C10 Entry Sheet'!$A$16:$K$1015,2,FALSE))</f>
        <v xml:space="preserve"> </v>
      </c>
      <c r="I969" s="157" t="str">
        <f ca="1">IF(($G969=" ")," ",VLOOKUP($G969,'C10 Entry Sheet'!$A$16:$K$1015,3,FALSE))</f>
        <v xml:space="preserve"> </v>
      </c>
      <c r="J969" s="153" t="str">
        <f ca="1">IF('C10 Entry Sheet'!$BS984="N"," ",CELL("contents",'C10 Entry Sheet'!$A984))</f>
        <v xml:space="preserve"> </v>
      </c>
      <c r="K969" s="158" t="str">
        <f ca="1">IF(($G969=" ")," ",VLOOKUP($G969,'C10 Entry Sheet'!$A$16:$K$1015,8,FALSE))</f>
        <v xml:space="preserve"> </v>
      </c>
      <c r="L969" s="110" t="str">
        <f ca="1">IF(($G969=" ")," ",(VLOOKUP($G969,'C10 Entry Sheet'!$A$16:$K$1015,11,FALSE)*100))</f>
        <v xml:space="preserve"> </v>
      </c>
      <c r="M969" s="159" t="str">
        <f ca="1">IF(($G969=" ")," ",VLOOKUP($G969,'C10 Entry Sheet'!$A$16:$K$1015,6,FALSE))</f>
        <v xml:space="preserve"> </v>
      </c>
      <c r="N969" s="159" t="str">
        <f ca="1">IF(($G969=" ")," ",VLOOKUP($G969,'C10 Entry Sheet'!$A$16:$K$1015,5,FALSE))</f>
        <v xml:space="preserve"> </v>
      </c>
    </row>
    <row r="970" spans="1:14">
      <c r="A970" s="153" t="str">
        <f>IF('C10 Entry Sheet'!$BS985="N"," ","R")</f>
        <v xml:space="preserve"> </v>
      </c>
      <c r="B970" s="153" t="str">
        <f>IF('C10 Entry Sheet'!$BS985="N"," ","00000000")</f>
        <v xml:space="preserve"> </v>
      </c>
      <c r="C970" s="154" t="str">
        <f ca="1">IF('C10 Entry Sheet'!$BS985="N"," ",CELL("contents",'C10 Entry Sheet'!$AH$10))</f>
        <v xml:space="preserve"> </v>
      </c>
      <c r="D970" s="153" t="str">
        <f ca="1">IF('C10 Entry Sheet'!$BS985="N"," ","000"&amp;IF(LEN('C10 Entry Sheet'!$C$5)&lt;=6,"000",REPT("0",3-(LEN('C10 Entry Sheet'!$C$5)-6))&amp;LEFT(CELL("contents",'C10 Entry Sheet'!$C$5),LEN('C10 Entry Sheet'!$C$5)-6)))</f>
        <v xml:space="preserve"> </v>
      </c>
      <c r="E970" s="155" t="str">
        <f ca="1">IF('C10 Entry Sheet'!$BS985="N"," ",IF(LEN('C10 Entry Sheet'!$C$5)&lt;=6,CELL("contents",'C10 Entry Sheet'!$C$5),RIGHT(CELL("contents",'C10 Entry Sheet'!$C$5),6)))</f>
        <v xml:space="preserve"> </v>
      </c>
      <c r="F970" s="153" t="str">
        <f>IF('C10 Entry Sheet'!$BS985="N"," ","0")</f>
        <v xml:space="preserve"> </v>
      </c>
      <c r="G970" s="156" t="str">
        <f ca="1">IF('C10 Entry Sheet'!$BS985="N"," ",CELL("contents",'C10 Entry Sheet'!$A985))</f>
        <v xml:space="preserve"> </v>
      </c>
      <c r="H970" s="157" t="str">
        <f ca="1">IF(($G970=" ")," ",VLOOKUP($G970,'C10 Entry Sheet'!$A$16:$K$1015,2,FALSE))</f>
        <v xml:space="preserve"> </v>
      </c>
      <c r="I970" s="157" t="str">
        <f ca="1">IF(($G970=" ")," ",VLOOKUP($G970,'C10 Entry Sheet'!$A$16:$K$1015,3,FALSE))</f>
        <v xml:space="preserve"> </v>
      </c>
      <c r="J970" s="153" t="str">
        <f ca="1">IF('C10 Entry Sheet'!$BS985="N"," ",CELL("contents",'C10 Entry Sheet'!$A985))</f>
        <v xml:space="preserve"> </v>
      </c>
      <c r="K970" s="158" t="str">
        <f ca="1">IF(($G970=" ")," ",VLOOKUP($G970,'C10 Entry Sheet'!$A$16:$K$1015,8,FALSE))</f>
        <v xml:space="preserve"> </v>
      </c>
      <c r="L970" s="110" t="str">
        <f ca="1">IF(($G970=" ")," ",(VLOOKUP($G970,'C10 Entry Sheet'!$A$16:$K$1015,11,FALSE)*100))</f>
        <v xml:space="preserve"> </v>
      </c>
      <c r="M970" s="159" t="str">
        <f ca="1">IF(($G970=" ")," ",VLOOKUP($G970,'C10 Entry Sheet'!$A$16:$K$1015,6,FALSE))</f>
        <v xml:space="preserve"> </v>
      </c>
      <c r="N970" s="159" t="str">
        <f ca="1">IF(($G970=" ")," ",VLOOKUP($G970,'C10 Entry Sheet'!$A$16:$K$1015,5,FALSE))</f>
        <v xml:space="preserve"> </v>
      </c>
    </row>
    <row r="971" spans="1:14">
      <c r="A971" s="153" t="str">
        <f>IF('C10 Entry Sheet'!$BS986="N"," ","R")</f>
        <v xml:space="preserve"> </v>
      </c>
      <c r="B971" s="153" t="str">
        <f>IF('C10 Entry Sheet'!$BS986="N"," ","00000000")</f>
        <v xml:space="preserve"> </v>
      </c>
      <c r="C971" s="154" t="str">
        <f ca="1">IF('C10 Entry Sheet'!$BS986="N"," ",CELL("contents",'C10 Entry Sheet'!$AH$10))</f>
        <v xml:space="preserve"> </v>
      </c>
      <c r="D971" s="153" t="str">
        <f ca="1">IF('C10 Entry Sheet'!$BS986="N"," ","000"&amp;IF(LEN('C10 Entry Sheet'!$C$5)&lt;=6,"000",REPT("0",3-(LEN('C10 Entry Sheet'!$C$5)-6))&amp;LEFT(CELL("contents",'C10 Entry Sheet'!$C$5),LEN('C10 Entry Sheet'!$C$5)-6)))</f>
        <v xml:space="preserve"> </v>
      </c>
      <c r="E971" s="155" t="str">
        <f ca="1">IF('C10 Entry Sheet'!$BS986="N"," ",IF(LEN('C10 Entry Sheet'!$C$5)&lt;=6,CELL("contents",'C10 Entry Sheet'!$C$5),RIGHT(CELL("contents",'C10 Entry Sheet'!$C$5),6)))</f>
        <v xml:space="preserve"> </v>
      </c>
      <c r="F971" s="153" t="str">
        <f>IF('C10 Entry Sheet'!$BS986="N"," ","0")</f>
        <v xml:space="preserve"> </v>
      </c>
      <c r="G971" s="156" t="str">
        <f ca="1">IF('C10 Entry Sheet'!$BS986="N"," ",CELL("contents",'C10 Entry Sheet'!$A986))</f>
        <v xml:space="preserve"> </v>
      </c>
      <c r="H971" s="157" t="str">
        <f ca="1">IF(($G971=" ")," ",VLOOKUP($G971,'C10 Entry Sheet'!$A$16:$K$1015,2,FALSE))</f>
        <v xml:space="preserve"> </v>
      </c>
      <c r="I971" s="157" t="str">
        <f ca="1">IF(($G971=" ")," ",VLOOKUP($G971,'C10 Entry Sheet'!$A$16:$K$1015,3,FALSE))</f>
        <v xml:space="preserve"> </v>
      </c>
      <c r="J971" s="153" t="str">
        <f ca="1">IF('C10 Entry Sheet'!$BS986="N"," ",CELL("contents",'C10 Entry Sheet'!$A986))</f>
        <v xml:space="preserve"> </v>
      </c>
      <c r="K971" s="158" t="str">
        <f ca="1">IF(($G971=" ")," ",VLOOKUP($G971,'C10 Entry Sheet'!$A$16:$K$1015,8,FALSE))</f>
        <v xml:space="preserve"> </v>
      </c>
      <c r="L971" s="110" t="str">
        <f ca="1">IF(($G971=" ")," ",(VLOOKUP($G971,'C10 Entry Sheet'!$A$16:$K$1015,11,FALSE)*100))</f>
        <v xml:space="preserve"> </v>
      </c>
      <c r="M971" s="159" t="str">
        <f ca="1">IF(($G971=" ")," ",VLOOKUP($G971,'C10 Entry Sheet'!$A$16:$K$1015,6,FALSE))</f>
        <v xml:space="preserve"> </v>
      </c>
      <c r="N971" s="159" t="str">
        <f ca="1">IF(($G971=" ")," ",VLOOKUP($G971,'C10 Entry Sheet'!$A$16:$K$1015,5,FALSE))</f>
        <v xml:space="preserve"> </v>
      </c>
    </row>
    <row r="972" spans="1:14">
      <c r="A972" s="153" t="str">
        <f>IF('C10 Entry Sheet'!$BS987="N"," ","R")</f>
        <v xml:space="preserve"> </v>
      </c>
      <c r="B972" s="153" t="str">
        <f>IF('C10 Entry Sheet'!$BS987="N"," ","00000000")</f>
        <v xml:space="preserve"> </v>
      </c>
      <c r="C972" s="154" t="str">
        <f ca="1">IF('C10 Entry Sheet'!$BS987="N"," ",CELL("contents",'C10 Entry Sheet'!$AH$10))</f>
        <v xml:space="preserve"> </v>
      </c>
      <c r="D972" s="153" t="str">
        <f ca="1">IF('C10 Entry Sheet'!$BS987="N"," ","000"&amp;IF(LEN('C10 Entry Sheet'!$C$5)&lt;=6,"000",REPT("0",3-(LEN('C10 Entry Sheet'!$C$5)-6))&amp;LEFT(CELL("contents",'C10 Entry Sheet'!$C$5),LEN('C10 Entry Sheet'!$C$5)-6)))</f>
        <v xml:space="preserve"> </v>
      </c>
      <c r="E972" s="155" t="str">
        <f ca="1">IF('C10 Entry Sheet'!$BS987="N"," ",IF(LEN('C10 Entry Sheet'!$C$5)&lt;=6,CELL("contents",'C10 Entry Sheet'!$C$5),RIGHT(CELL("contents",'C10 Entry Sheet'!$C$5),6)))</f>
        <v xml:space="preserve"> </v>
      </c>
      <c r="F972" s="153" t="str">
        <f>IF('C10 Entry Sheet'!$BS987="N"," ","0")</f>
        <v xml:space="preserve"> </v>
      </c>
      <c r="G972" s="156" t="str">
        <f ca="1">IF('C10 Entry Sheet'!$BS987="N"," ",CELL("contents",'C10 Entry Sheet'!$A987))</f>
        <v xml:space="preserve"> </v>
      </c>
      <c r="H972" s="157" t="str">
        <f ca="1">IF(($G972=" ")," ",VLOOKUP($G972,'C10 Entry Sheet'!$A$16:$K$1015,2,FALSE))</f>
        <v xml:space="preserve"> </v>
      </c>
      <c r="I972" s="157" t="str">
        <f ca="1">IF(($G972=" ")," ",VLOOKUP($G972,'C10 Entry Sheet'!$A$16:$K$1015,3,FALSE))</f>
        <v xml:space="preserve"> </v>
      </c>
      <c r="J972" s="153" t="str">
        <f ca="1">IF('C10 Entry Sheet'!$BS987="N"," ",CELL("contents",'C10 Entry Sheet'!$A987))</f>
        <v xml:space="preserve"> </v>
      </c>
      <c r="K972" s="158" t="str">
        <f ca="1">IF(($G972=" ")," ",VLOOKUP($G972,'C10 Entry Sheet'!$A$16:$K$1015,8,FALSE))</f>
        <v xml:space="preserve"> </v>
      </c>
      <c r="L972" s="110" t="str">
        <f ca="1">IF(($G972=" ")," ",(VLOOKUP($G972,'C10 Entry Sheet'!$A$16:$K$1015,11,FALSE)*100))</f>
        <v xml:space="preserve"> </v>
      </c>
      <c r="M972" s="159" t="str">
        <f ca="1">IF(($G972=" ")," ",VLOOKUP($G972,'C10 Entry Sheet'!$A$16:$K$1015,6,FALSE))</f>
        <v xml:space="preserve"> </v>
      </c>
      <c r="N972" s="159" t="str">
        <f ca="1">IF(($G972=" ")," ",VLOOKUP($G972,'C10 Entry Sheet'!$A$16:$K$1015,5,FALSE))</f>
        <v xml:space="preserve"> </v>
      </c>
    </row>
    <row r="973" spans="1:14">
      <c r="A973" s="153" t="str">
        <f>IF('C10 Entry Sheet'!$BS988="N"," ","R")</f>
        <v xml:space="preserve"> </v>
      </c>
      <c r="B973" s="153" t="str">
        <f>IF('C10 Entry Sheet'!$BS988="N"," ","00000000")</f>
        <v xml:space="preserve"> </v>
      </c>
      <c r="C973" s="154" t="str">
        <f ca="1">IF('C10 Entry Sheet'!$BS988="N"," ",CELL("contents",'C10 Entry Sheet'!$AH$10))</f>
        <v xml:space="preserve"> </v>
      </c>
      <c r="D973" s="153" t="str">
        <f ca="1">IF('C10 Entry Sheet'!$BS988="N"," ","000"&amp;IF(LEN('C10 Entry Sheet'!$C$5)&lt;=6,"000",REPT("0",3-(LEN('C10 Entry Sheet'!$C$5)-6))&amp;LEFT(CELL("contents",'C10 Entry Sheet'!$C$5),LEN('C10 Entry Sheet'!$C$5)-6)))</f>
        <v xml:space="preserve"> </v>
      </c>
      <c r="E973" s="155" t="str">
        <f ca="1">IF('C10 Entry Sheet'!$BS988="N"," ",IF(LEN('C10 Entry Sheet'!$C$5)&lt;=6,CELL("contents",'C10 Entry Sheet'!$C$5),RIGHT(CELL("contents",'C10 Entry Sheet'!$C$5),6)))</f>
        <v xml:space="preserve"> </v>
      </c>
      <c r="F973" s="153" t="str">
        <f>IF('C10 Entry Sheet'!$BS988="N"," ","0")</f>
        <v xml:space="preserve"> </v>
      </c>
      <c r="G973" s="156" t="str">
        <f ca="1">IF('C10 Entry Sheet'!$BS988="N"," ",CELL("contents",'C10 Entry Sheet'!$A988))</f>
        <v xml:space="preserve"> </v>
      </c>
      <c r="H973" s="157" t="str">
        <f ca="1">IF(($G973=" ")," ",VLOOKUP($G973,'C10 Entry Sheet'!$A$16:$K$1015,2,FALSE))</f>
        <v xml:space="preserve"> </v>
      </c>
      <c r="I973" s="157" t="str">
        <f ca="1">IF(($G973=" ")," ",VLOOKUP($G973,'C10 Entry Sheet'!$A$16:$K$1015,3,FALSE))</f>
        <v xml:space="preserve"> </v>
      </c>
      <c r="J973" s="153" t="str">
        <f ca="1">IF('C10 Entry Sheet'!$BS988="N"," ",CELL("contents",'C10 Entry Sheet'!$A988))</f>
        <v xml:space="preserve"> </v>
      </c>
      <c r="K973" s="158" t="str">
        <f ca="1">IF(($G973=" ")," ",VLOOKUP($G973,'C10 Entry Sheet'!$A$16:$K$1015,8,FALSE))</f>
        <v xml:space="preserve"> </v>
      </c>
      <c r="L973" s="110" t="str">
        <f ca="1">IF(($G973=" ")," ",(VLOOKUP($G973,'C10 Entry Sheet'!$A$16:$K$1015,11,FALSE)*100))</f>
        <v xml:space="preserve"> </v>
      </c>
      <c r="M973" s="159" t="str">
        <f ca="1">IF(($G973=" ")," ",VLOOKUP($G973,'C10 Entry Sheet'!$A$16:$K$1015,6,FALSE))</f>
        <v xml:space="preserve"> </v>
      </c>
      <c r="N973" s="159" t="str">
        <f ca="1">IF(($G973=" ")," ",VLOOKUP($G973,'C10 Entry Sheet'!$A$16:$K$1015,5,FALSE))</f>
        <v xml:space="preserve"> </v>
      </c>
    </row>
    <row r="974" spans="1:14">
      <c r="A974" s="153" t="str">
        <f>IF('C10 Entry Sheet'!$BS989="N"," ","R")</f>
        <v xml:space="preserve"> </v>
      </c>
      <c r="B974" s="153" t="str">
        <f>IF('C10 Entry Sheet'!$BS989="N"," ","00000000")</f>
        <v xml:space="preserve"> </v>
      </c>
      <c r="C974" s="154" t="str">
        <f ca="1">IF('C10 Entry Sheet'!$BS989="N"," ",CELL("contents",'C10 Entry Sheet'!$AH$10))</f>
        <v xml:space="preserve"> </v>
      </c>
      <c r="D974" s="153" t="str">
        <f ca="1">IF('C10 Entry Sheet'!$BS989="N"," ","000"&amp;IF(LEN('C10 Entry Sheet'!$C$5)&lt;=6,"000",REPT("0",3-(LEN('C10 Entry Sheet'!$C$5)-6))&amp;LEFT(CELL("contents",'C10 Entry Sheet'!$C$5),LEN('C10 Entry Sheet'!$C$5)-6)))</f>
        <v xml:space="preserve"> </v>
      </c>
      <c r="E974" s="155" t="str">
        <f ca="1">IF('C10 Entry Sheet'!$BS989="N"," ",IF(LEN('C10 Entry Sheet'!$C$5)&lt;=6,CELL("contents",'C10 Entry Sheet'!$C$5),RIGHT(CELL("contents",'C10 Entry Sheet'!$C$5),6)))</f>
        <v xml:space="preserve"> </v>
      </c>
      <c r="F974" s="153" t="str">
        <f>IF('C10 Entry Sheet'!$BS989="N"," ","0")</f>
        <v xml:space="preserve"> </v>
      </c>
      <c r="G974" s="156" t="str">
        <f ca="1">IF('C10 Entry Sheet'!$BS989="N"," ",CELL("contents",'C10 Entry Sheet'!$A989))</f>
        <v xml:space="preserve"> </v>
      </c>
      <c r="H974" s="157" t="str">
        <f ca="1">IF(($G974=" ")," ",VLOOKUP($G974,'C10 Entry Sheet'!$A$16:$K$1015,2,FALSE))</f>
        <v xml:space="preserve"> </v>
      </c>
      <c r="I974" s="157" t="str">
        <f ca="1">IF(($G974=" ")," ",VLOOKUP($G974,'C10 Entry Sheet'!$A$16:$K$1015,3,FALSE))</f>
        <v xml:space="preserve"> </v>
      </c>
      <c r="J974" s="153" t="str">
        <f ca="1">IF('C10 Entry Sheet'!$BS989="N"," ",CELL("contents",'C10 Entry Sheet'!$A989))</f>
        <v xml:space="preserve"> </v>
      </c>
      <c r="K974" s="158" t="str">
        <f ca="1">IF(($G974=" ")," ",VLOOKUP($G974,'C10 Entry Sheet'!$A$16:$K$1015,8,FALSE))</f>
        <v xml:space="preserve"> </v>
      </c>
      <c r="L974" s="110" t="str">
        <f ca="1">IF(($G974=" ")," ",(VLOOKUP($G974,'C10 Entry Sheet'!$A$16:$K$1015,11,FALSE)*100))</f>
        <v xml:space="preserve"> </v>
      </c>
      <c r="M974" s="159" t="str">
        <f ca="1">IF(($G974=" ")," ",VLOOKUP($G974,'C10 Entry Sheet'!$A$16:$K$1015,6,FALSE))</f>
        <v xml:space="preserve"> </v>
      </c>
      <c r="N974" s="159" t="str">
        <f ca="1">IF(($G974=" ")," ",VLOOKUP($G974,'C10 Entry Sheet'!$A$16:$K$1015,5,FALSE))</f>
        <v xml:space="preserve"> </v>
      </c>
    </row>
    <row r="975" spans="1:14">
      <c r="A975" s="153" t="str">
        <f>IF('C10 Entry Sheet'!$BS990="N"," ","R")</f>
        <v xml:space="preserve"> </v>
      </c>
      <c r="B975" s="153" t="str">
        <f>IF('C10 Entry Sheet'!$BS990="N"," ","00000000")</f>
        <v xml:space="preserve"> </v>
      </c>
      <c r="C975" s="154" t="str">
        <f ca="1">IF('C10 Entry Sheet'!$BS990="N"," ",CELL("contents",'C10 Entry Sheet'!$AH$10))</f>
        <v xml:space="preserve"> </v>
      </c>
      <c r="D975" s="153" t="str">
        <f ca="1">IF('C10 Entry Sheet'!$BS990="N"," ","000"&amp;IF(LEN('C10 Entry Sheet'!$C$5)&lt;=6,"000",REPT("0",3-(LEN('C10 Entry Sheet'!$C$5)-6))&amp;LEFT(CELL("contents",'C10 Entry Sheet'!$C$5),LEN('C10 Entry Sheet'!$C$5)-6)))</f>
        <v xml:space="preserve"> </v>
      </c>
      <c r="E975" s="155" t="str">
        <f ca="1">IF('C10 Entry Sheet'!$BS990="N"," ",IF(LEN('C10 Entry Sheet'!$C$5)&lt;=6,CELL("contents",'C10 Entry Sheet'!$C$5),RIGHT(CELL("contents",'C10 Entry Sheet'!$C$5),6)))</f>
        <v xml:space="preserve"> </v>
      </c>
      <c r="F975" s="153" t="str">
        <f>IF('C10 Entry Sheet'!$BS990="N"," ","0")</f>
        <v xml:space="preserve"> </v>
      </c>
      <c r="G975" s="156" t="str">
        <f ca="1">IF('C10 Entry Sheet'!$BS990="N"," ",CELL("contents",'C10 Entry Sheet'!$A990))</f>
        <v xml:space="preserve"> </v>
      </c>
      <c r="H975" s="157" t="str">
        <f ca="1">IF(($G975=" ")," ",VLOOKUP($G975,'C10 Entry Sheet'!$A$16:$K$1015,2,FALSE))</f>
        <v xml:space="preserve"> </v>
      </c>
      <c r="I975" s="157" t="str">
        <f ca="1">IF(($G975=" ")," ",VLOOKUP($G975,'C10 Entry Sheet'!$A$16:$K$1015,3,FALSE))</f>
        <v xml:space="preserve"> </v>
      </c>
      <c r="J975" s="153" t="str">
        <f ca="1">IF('C10 Entry Sheet'!$BS990="N"," ",CELL("contents",'C10 Entry Sheet'!$A990))</f>
        <v xml:space="preserve"> </v>
      </c>
      <c r="K975" s="158" t="str">
        <f ca="1">IF(($G975=" ")," ",VLOOKUP($G975,'C10 Entry Sheet'!$A$16:$K$1015,8,FALSE))</f>
        <v xml:space="preserve"> </v>
      </c>
      <c r="L975" s="110" t="str">
        <f ca="1">IF(($G975=" ")," ",(VLOOKUP($G975,'C10 Entry Sheet'!$A$16:$K$1015,11,FALSE)*100))</f>
        <v xml:space="preserve"> </v>
      </c>
      <c r="M975" s="159" t="str">
        <f ca="1">IF(($G975=" ")," ",VLOOKUP($G975,'C10 Entry Sheet'!$A$16:$K$1015,6,FALSE))</f>
        <v xml:space="preserve"> </v>
      </c>
      <c r="N975" s="159" t="str">
        <f ca="1">IF(($G975=" ")," ",VLOOKUP($G975,'C10 Entry Sheet'!$A$16:$K$1015,5,FALSE))</f>
        <v xml:space="preserve"> </v>
      </c>
    </row>
    <row r="976" spans="1:14">
      <c r="A976" s="153" t="str">
        <f>IF('C10 Entry Sheet'!$BS991="N"," ","R")</f>
        <v xml:space="preserve"> </v>
      </c>
      <c r="B976" s="153" t="str">
        <f>IF('C10 Entry Sheet'!$BS991="N"," ","00000000")</f>
        <v xml:space="preserve"> </v>
      </c>
      <c r="C976" s="154" t="str">
        <f ca="1">IF('C10 Entry Sheet'!$BS991="N"," ",CELL("contents",'C10 Entry Sheet'!$AH$10))</f>
        <v xml:space="preserve"> </v>
      </c>
      <c r="D976" s="153" t="str">
        <f ca="1">IF('C10 Entry Sheet'!$BS991="N"," ","000"&amp;IF(LEN('C10 Entry Sheet'!$C$5)&lt;=6,"000",REPT("0",3-(LEN('C10 Entry Sheet'!$C$5)-6))&amp;LEFT(CELL("contents",'C10 Entry Sheet'!$C$5),LEN('C10 Entry Sheet'!$C$5)-6)))</f>
        <v xml:space="preserve"> </v>
      </c>
      <c r="E976" s="155" t="str">
        <f ca="1">IF('C10 Entry Sheet'!$BS991="N"," ",IF(LEN('C10 Entry Sheet'!$C$5)&lt;=6,CELL("contents",'C10 Entry Sheet'!$C$5),RIGHT(CELL("contents",'C10 Entry Sheet'!$C$5),6)))</f>
        <v xml:space="preserve"> </v>
      </c>
      <c r="F976" s="153" t="str">
        <f>IF('C10 Entry Sheet'!$BS991="N"," ","0")</f>
        <v xml:space="preserve"> </v>
      </c>
      <c r="G976" s="156" t="str">
        <f ca="1">IF('C10 Entry Sheet'!$BS991="N"," ",CELL("contents",'C10 Entry Sheet'!$A991))</f>
        <v xml:space="preserve"> </v>
      </c>
      <c r="H976" s="157" t="str">
        <f ca="1">IF(($G976=" ")," ",VLOOKUP($G976,'C10 Entry Sheet'!$A$16:$K$1015,2,FALSE))</f>
        <v xml:space="preserve"> </v>
      </c>
      <c r="I976" s="157" t="str">
        <f ca="1">IF(($G976=" ")," ",VLOOKUP($G976,'C10 Entry Sheet'!$A$16:$K$1015,3,FALSE))</f>
        <v xml:space="preserve"> </v>
      </c>
      <c r="J976" s="153" t="str">
        <f ca="1">IF('C10 Entry Sheet'!$BS991="N"," ",CELL("contents",'C10 Entry Sheet'!$A991))</f>
        <v xml:space="preserve"> </v>
      </c>
      <c r="K976" s="158" t="str">
        <f ca="1">IF(($G976=" ")," ",VLOOKUP($G976,'C10 Entry Sheet'!$A$16:$K$1015,8,FALSE))</f>
        <v xml:space="preserve"> </v>
      </c>
      <c r="L976" s="110" t="str">
        <f ca="1">IF(($G976=" ")," ",(VLOOKUP($G976,'C10 Entry Sheet'!$A$16:$K$1015,11,FALSE)*100))</f>
        <v xml:space="preserve"> </v>
      </c>
      <c r="M976" s="159" t="str">
        <f ca="1">IF(($G976=" ")," ",VLOOKUP($G976,'C10 Entry Sheet'!$A$16:$K$1015,6,FALSE))</f>
        <v xml:space="preserve"> </v>
      </c>
      <c r="N976" s="159" t="str">
        <f ca="1">IF(($G976=" ")," ",VLOOKUP($G976,'C10 Entry Sheet'!$A$16:$K$1015,5,FALSE))</f>
        <v xml:space="preserve"> </v>
      </c>
    </row>
    <row r="977" spans="1:14">
      <c r="A977" s="153" t="str">
        <f>IF('C10 Entry Sheet'!$BS992="N"," ","R")</f>
        <v xml:space="preserve"> </v>
      </c>
      <c r="B977" s="153" t="str">
        <f>IF('C10 Entry Sheet'!$BS992="N"," ","00000000")</f>
        <v xml:space="preserve"> </v>
      </c>
      <c r="C977" s="154" t="str">
        <f ca="1">IF('C10 Entry Sheet'!$BS992="N"," ",CELL("contents",'C10 Entry Sheet'!$AH$10))</f>
        <v xml:space="preserve"> </v>
      </c>
      <c r="D977" s="153" t="str">
        <f ca="1">IF('C10 Entry Sheet'!$BS992="N"," ","000"&amp;IF(LEN('C10 Entry Sheet'!$C$5)&lt;=6,"000",REPT("0",3-(LEN('C10 Entry Sheet'!$C$5)-6))&amp;LEFT(CELL("contents",'C10 Entry Sheet'!$C$5),LEN('C10 Entry Sheet'!$C$5)-6)))</f>
        <v xml:space="preserve"> </v>
      </c>
      <c r="E977" s="155" t="str">
        <f ca="1">IF('C10 Entry Sheet'!$BS992="N"," ",IF(LEN('C10 Entry Sheet'!$C$5)&lt;=6,CELL("contents",'C10 Entry Sheet'!$C$5),RIGHT(CELL("contents",'C10 Entry Sheet'!$C$5),6)))</f>
        <v xml:space="preserve"> </v>
      </c>
      <c r="F977" s="153" t="str">
        <f>IF('C10 Entry Sheet'!$BS992="N"," ","0")</f>
        <v xml:space="preserve"> </v>
      </c>
      <c r="G977" s="156" t="str">
        <f ca="1">IF('C10 Entry Sheet'!$BS992="N"," ",CELL("contents",'C10 Entry Sheet'!$A992))</f>
        <v xml:space="preserve"> </v>
      </c>
      <c r="H977" s="157" t="str">
        <f ca="1">IF(($G977=" ")," ",VLOOKUP($G977,'C10 Entry Sheet'!$A$16:$K$1015,2,FALSE))</f>
        <v xml:space="preserve"> </v>
      </c>
      <c r="I977" s="157" t="str">
        <f ca="1">IF(($G977=" ")," ",VLOOKUP($G977,'C10 Entry Sheet'!$A$16:$K$1015,3,FALSE))</f>
        <v xml:space="preserve"> </v>
      </c>
      <c r="J977" s="153" t="str">
        <f ca="1">IF('C10 Entry Sheet'!$BS992="N"," ",CELL("contents",'C10 Entry Sheet'!$A992))</f>
        <v xml:space="preserve"> </v>
      </c>
      <c r="K977" s="158" t="str">
        <f ca="1">IF(($G977=" ")," ",VLOOKUP($G977,'C10 Entry Sheet'!$A$16:$K$1015,8,FALSE))</f>
        <v xml:space="preserve"> </v>
      </c>
      <c r="L977" s="110" t="str">
        <f ca="1">IF(($G977=" ")," ",(VLOOKUP($G977,'C10 Entry Sheet'!$A$16:$K$1015,11,FALSE)*100))</f>
        <v xml:space="preserve"> </v>
      </c>
      <c r="M977" s="159" t="str">
        <f ca="1">IF(($G977=" ")," ",VLOOKUP($G977,'C10 Entry Sheet'!$A$16:$K$1015,6,FALSE))</f>
        <v xml:space="preserve"> </v>
      </c>
      <c r="N977" s="159" t="str">
        <f ca="1">IF(($G977=" ")," ",VLOOKUP($G977,'C10 Entry Sheet'!$A$16:$K$1015,5,FALSE))</f>
        <v xml:space="preserve"> </v>
      </c>
    </row>
    <row r="978" spans="1:14">
      <c r="A978" s="153" t="str">
        <f>IF('C10 Entry Sheet'!$BS993="N"," ","R")</f>
        <v xml:space="preserve"> </v>
      </c>
      <c r="B978" s="153" t="str">
        <f>IF('C10 Entry Sheet'!$BS993="N"," ","00000000")</f>
        <v xml:space="preserve"> </v>
      </c>
      <c r="C978" s="154" t="str">
        <f ca="1">IF('C10 Entry Sheet'!$BS993="N"," ",CELL("contents",'C10 Entry Sheet'!$AH$10))</f>
        <v xml:space="preserve"> </v>
      </c>
      <c r="D978" s="153" t="str">
        <f ca="1">IF('C10 Entry Sheet'!$BS993="N"," ","000"&amp;IF(LEN('C10 Entry Sheet'!$C$5)&lt;=6,"000",REPT("0",3-(LEN('C10 Entry Sheet'!$C$5)-6))&amp;LEFT(CELL("contents",'C10 Entry Sheet'!$C$5),LEN('C10 Entry Sheet'!$C$5)-6)))</f>
        <v xml:space="preserve"> </v>
      </c>
      <c r="E978" s="155" t="str">
        <f ca="1">IF('C10 Entry Sheet'!$BS993="N"," ",IF(LEN('C10 Entry Sheet'!$C$5)&lt;=6,CELL("contents",'C10 Entry Sheet'!$C$5),RIGHT(CELL("contents",'C10 Entry Sheet'!$C$5),6)))</f>
        <v xml:space="preserve"> </v>
      </c>
      <c r="F978" s="153" t="str">
        <f>IF('C10 Entry Sheet'!$BS993="N"," ","0")</f>
        <v xml:space="preserve"> </v>
      </c>
      <c r="G978" s="156" t="str">
        <f ca="1">IF('C10 Entry Sheet'!$BS993="N"," ",CELL("contents",'C10 Entry Sheet'!$A993))</f>
        <v xml:space="preserve"> </v>
      </c>
      <c r="H978" s="157" t="str">
        <f ca="1">IF(($G978=" ")," ",VLOOKUP($G978,'C10 Entry Sheet'!$A$16:$K$1015,2,FALSE))</f>
        <v xml:space="preserve"> </v>
      </c>
      <c r="I978" s="157" t="str">
        <f ca="1">IF(($G978=" ")," ",VLOOKUP($G978,'C10 Entry Sheet'!$A$16:$K$1015,3,FALSE))</f>
        <v xml:space="preserve"> </v>
      </c>
      <c r="J978" s="153" t="str">
        <f ca="1">IF('C10 Entry Sheet'!$BS993="N"," ",CELL("contents",'C10 Entry Sheet'!$A993))</f>
        <v xml:space="preserve"> </v>
      </c>
      <c r="K978" s="158" t="str">
        <f ca="1">IF(($G978=" ")," ",VLOOKUP($G978,'C10 Entry Sheet'!$A$16:$K$1015,8,FALSE))</f>
        <v xml:space="preserve"> </v>
      </c>
      <c r="L978" s="110" t="str">
        <f ca="1">IF(($G978=" ")," ",(VLOOKUP($G978,'C10 Entry Sheet'!$A$16:$K$1015,11,FALSE)*100))</f>
        <v xml:space="preserve"> </v>
      </c>
      <c r="M978" s="159" t="str">
        <f ca="1">IF(($G978=" ")," ",VLOOKUP($G978,'C10 Entry Sheet'!$A$16:$K$1015,6,FALSE))</f>
        <v xml:space="preserve"> </v>
      </c>
      <c r="N978" s="159" t="str">
        <f ca="1">IF(($G978=" ")," ",VLOOKUP($G978,'C10 Entry Sheet'!$A$16:$K$1015,5,FALSE))</f>
        <v xml:space="preserve"> </v>
      </c>
    </row>
    <row r="979" spans="1:14">
      <c r="A979" s="153" t="str">
        <f>IF('C10 Entry Sheet'!$BS994="N"," ","R")</f>
        <v xml:space="preserve"> </v>
      </c>
      <c r="B979" s="153" t="str">
        <f>IF('C10 Entry Sheet'!$BS994="N"," ","00000000")</f>
        <v xml:space="preserve"> </v>
      </c>
      <c r="C979" s="154" t="str">
        <f ca="1">IF('C10 Entry Sheet'!$BS994="N"," ",CELL("contents",'C10 Entry Sheet'!$AH$10))</f>
        <v xml:space="preserve"> </v>
      </c>
      <c r="D979" s="153" t="str">
        <f ca="1">IF('C10 Entry Sheet'!$BS994="N"," ","000"&amp;IF(LEN('C10 Entry Sheet'!$C$5)&lt;=6,"000",REPT("0",3-(LEN('C10 Entry Sheet'!$C$5)-6))&amp;LEFT(CELL("contents",'C10 Entry Sheet'!$C$5),LEN('C10 Entry Sheet'!$C$5)-6)))</f>
        <v xml:space="preserve"> </v>
      </c>
      <c r="E979" s="155" t="str">
        <f ca="1">IF('C10 Entry Sheet'!$BS994="N"," ",IF(LEN('C10 Entry Sheet'!$C$5)&lt;=6,CELL("contents",'C10 Entry Sheet'!$C$5),RIGHT(CELL("contents",'C10 Entry Sheet'!$C$5),6)))</f>
        <v xml:space="preserve"> </v>
      </c>
      <c r="F979" s="153" t="str">
        <f>IF('C10 Entry Sheet'!$BS994="N"," ","0")</f>
        <v xml:space="preserve"> </v>
      </c>
      <c r="G979" s="156" t="str">
        <f ca="1">IF('C10 Entry Sheet'!$BS994="N"," ",CELL("contents",'C10 Entry Sheet'!$A994))</f>
        <v xml:space="preserve"> </v>
      </c>
      <c r="H979" s="157" t="str">
        <f ca="1">IF(($G979=" ")," ",VLOOKUP($G979,'C10 Entry Sheet'!$A$16:$K$1015,2,FALSE))</f>
        <v xml:space="preserve"> </v>
      </c>
      <c r="I979" s="157" t="str">
        <f ca="1">IF(($G979=" ")," ",VLOOKUP($G979,'C10 Entry Sheet'!$A$16:$K$1015,3,FALSE))</f>
        <v xml:space="preserve"> </v>
      </c>
      <c r="J979" s="153" t="str">
        <f ca="1">IF('C10 Entry Sheet'!$BS994="N"," ",CELL("contents",'C10 Entry Sheet'!$A994))</f>
        <v xml:space="preserve"> </v>
      </c>
      <c r="K979" s="158" t="str">
        <f ca="1">IF(($G979=" ")," ",VLOOKUP($G979,'C10 Entry Sheet'!$A$16:$K$1015,8,FALSE))</f>
        <v xml:space="preserve"> </v>
      </c>
      <c r="L979" s="110" t="str">
        <f ca="1">IF(($G979=" ")," ",(VLOOKUP($G979,'C10 Entry Sheet'!$A$16:$K$1015,11,FALSE)*100))</f>
        <v xml:space="preserve"> </v>
      </c>
      <c r="M979" s="159" t="str">
        <f ca="1">IF(($G979=" ")," ",VLOOKUP($G979,'C10 Entry Sheet'!$A$16:$K$1015,6,FALSE))</f>
        <v xml:space="preserve"> </v>
      </c>
      <c r="N979" s="159" t="str">
        <f ca="1">IF(($G979=" ")," ",VLOOKUP($G979,'C10 Entry Sheet'!$A$16:$K$1015,5,FALSE))</f>
        <v xml:space="preserve"> </v>
      </c>
    </row>
    <row r="980" spans="1:14">
      <c r="A980" s="153" t="str">
        <f>IF('C10 Entry Sheet'!$BS995="N"," ","R")</f>
        <v xml:space="preserve"> </v>
      </c>
      <c r="B980" s="153" t="str">
        <f>IF('C10 Entry Sheet'!$BS995="N"," ","00000000")</f>
        <v xml:space="preserve"> </v>
      </c>
      <c r="C980" s="154" t="str">
        <f ca="1">IF('C10 Entry Sheet'!$BS995="N"," ",CELL("contents",'C10 Entry Sheet'!$AH$10))</f>
        <v xml:space="preserve"> </v>
      </c>
      <c r="D980" s="153" t="str">
        <f ca="1">IF('C10 Entry Sheet'!$BS995="N"," ","000"&amp;IF(LEN('C10 Entry Sheet'!$C$5)&lt;=6,"000",REPT("0",3-(LEN('C10 Entry Sheet'!$C$5)-6))&amp;LEFT(CELL("contents",'C10 Entry Sheet'!$C$5),LEN('C10 Entry Sheet'!$C$5)-6)))</f>
        <v xml:space="preserve"> </v>
      </c>
      <c r="E980" s="155" t="str">
        <f ca="1">IF('C10 Entry Sheet'!$BS995="N"," ",IF(LEN('C10 Entry Sheet'!$C$5)&lt;=6,CELL("contents",'C10 Entry Sheet'!$C$5),RIGHT(CELL("contents",'C10 Entry Sheet'!$C$5),6)))</f>
        <v xml:space="preserve"> </v>
      </c>
      <c r="F980" s="153" t="str">
        <f>IF('C10 Entry Sheet'!$BS995="N"," ","0")</f>
        <v xml:space="preserve"> </v>
      </c>
      <c r="G980" s="156" t="str">
        <f ca="1">IF('C10 Entry Sheet'!$BS995="N"," ",CELL("contents",'C10 Entry Sheet'!$A995))</f>
        <v xml:space="preserve"> </v>
      </c>
      <c r="H980" s="157" t="str">
        <f ca="1">IF(($G980=" ")," ",VLOOKUP($G980,'C10 Entry Sheet'!$A$16:$K$1015,2,FALSE))</f>
        <v xml:space="preserve"> </v>
      </c>
      <c r="I980" s="157" t="str">
        <f ca="1">IF(($G980=" ")," ",VLOOKUP($G980,'C10 Entry Sheet'!$A$16:$K$1015,3,FALSE))</f>
        <v xml:space="preserve"> </v>
      </c>
      <c r="J980" s="153" t="str">
        <f ca="1">IF('C10 Entry Sheet'!$BS995="N"," ",CELL("contents",'C10 Entry Sheet'!$A995))</f>
        <v xml:space="preserve"> </v>
      </c>
      <c r="K980" s="158" t="str">
        <f ca="1">IF(($G980=" ")," ",VLOOKUP($G980,'C10 Entry Sheet'!$A$16:$K$1015,8,FALSE))</f>
        <v xml:space="preserve"> </v>
      </c>
      <c r="L980" s="110" t="str">
        <f ca="1">IF(($G980=" ")," ",(VLOOKUP($G980,'C10 Entry Sheet'!$A$16:$K$1015,11,FALSE)*100))</f>
        <v xml:space="preserve"> </v>
      </c>
      <c r="M980" s="159" t="str">
        <f ca="1">IF(($G980=" ")," ",VLOOKUP($G980,'C10 Entry Sheet'!$A$16:$K$1015,6,FALSE))</f>
        <v xml:space="preserve"> </v>
      </c>
      <c r="N980" s="159" t="str">
        <f ca="1">IF(($G980=" ")," ",VLOOKUP($G980,'C10 Entry Sheet'!$A$16:$K$1015,5,FALSE))</f>
        <v xml:space="preserve"> </v>
      </c>
    </row>
    <row r="981" spans="1:14">
      <c r="A981" s="153" t="str">
        <f>IF('C10 Entry Sheet'!$BS996="N"," ","R")</f>
        <v xml:space="preserve"> </v>
      </c>
      <c r="B981" s="153" t="str">
        <f>IF('C10 Entry Sheet'!$BS996="N"," ","00000000")</f>
        <v xml:space="preserve"> </v>
      </c>
      <c r="C981" s="154" t="str">
        <f ca="1">IF('C10 Entry Sheet'!$BS996="N"," ",CELL("contents",'C10 Entry Sheet'!$AH$10))</f>
        <v xml:space="preserve"> </v>
      </c>
      <c r="D981" s="153" t="str">
        <f ca="1">IF('C10 Entry Sheet'!$BS996="N"," ","000"&amp;IF(LEN('C10 Entry Sheet'!$C$5)&lt;=6,"000",REPT("0",3-(LEN('C10 Entry Sheet'!$C$5)-6))&amp;LEFT(CELL("contents",'C10 Entry Sheet'!$C$5),LEN('C10 Entry Sheet'!$C$5)-6)))</f>
        <v xml:space="preserve"> </v>
      </c>
      <c r="E981" s="155" t="str">
        <f ca="1">IF('C10 Entry Sheet'!$BS996="N"," ",IF(LEN('C10 Entry Sheet'!$C$5)&lt;=6,CELL("contents",'C10 Entry Sheet'!$C$5),RIGHT(CELL("contents",'C10 Entry Sheet'!$C$5),6)))</f>
        <v xml:space="preserve"> </v>
      </c>
      <c r="F981" s="153" t="str">
        <f>IF('C10 Entry Sheet'!$BS996="N"," ","0")</f>
        <v xml:space="preserve"> </v>
      </c>
      <c r="G981" s="156" t="str">
        <f ca="1">IF('C10 Entry Sheet'!$BS996="N"," ",CELL("contents",'C10 Entry Sheet'!$A996))</f>
        <v xml:space="preserve"> </v>
      </c>
      <c r="H981" s="157" t="str">
        <f ca="1">IF(($G981=" ")," ",VLOOKUP($G981,'C10 Entry Sheet'!$A$16:$K$1015,2,FALSE))</f>
        <v xml:space="preserve"> </v>
      </c>
      <c r="I981" s="157" t="str">
        <f ca="1">IF(($G981=" ")," ",VLOOKUP($G981,'C10 Entry Sheet'!$A$16:$K$1015,3,FALSE))</f>
        <v xml:space="preserve"> </v>
      </c>
      <c r="J981" s="153" t="str">
        <f ca="1">IF('C10 Entry Sheet'!$BS996="N"," ",CELL("contents",'C10 Entry Sheet'!$A996))</f>
        <v xml:space="preserve"> </v>
      </c>
      <c r="K981" s="158" t="str">
        <f ca="1">IF(($G981=" ")," ",VLOOKUP($G981,'C10 Entry Sheet'!$A$16:$K$1015,8,FALSE))</f>
        <v xml:space="preserve"> </v>
      </c>
      <c r="L981" s="110" t="str">
        <f ca="1">IF(($G981=" ")," ",(VLOOKUP($G981,'C10 Entry Sheet'!$A$16:$K$1015,11,FALSE)*100))</f>
        <v xml:space="preserve"> </v>
      </c>
      <c r="M981" s="159" t="str">
        <f ca="1">IF(($G981=" ")," ",VLOOKUP($G981,'C10 Entry Sheet'!$A$16:$K$1015,6,FALSE))</f>
        <v xml:space="preserve"> </v>
      </c>
      <c r="N981" s="159" t="str">
        <f ca="1">IF(($G981=" ")," ",VLOOKUP($G981,'C10 Entry Sheet'!$A$16:$K$1015,5,FALSE))</f>
        <v xml:space="preserve"> </v>
      </c>
    </row>
    <row r="982" spans="1:14">
      <c r="A982" s="153" t="str">
        <f>IF('C10 Entry Sheet'!$BS997="N"," ","R")</f>
        <v xml:space="preserve"> </v>
      </c>
      <c r="B982" s="153" t="str">
        <f>IF('C10 Entry Sheet'!$BS997="N"," ","00000000")</f>
        <v xml:space="preserve"> </v>
      </c>
      <c r="C982" s="154" t="str">
        <f ca="1">IF('C10 Entry Sheet'!$BS997="N"," ",CELL("contents",'C10 Entry Sheet'!$AH$10))</f>
        <v xml:space="preserve"> </v>
      </c>
      <c r="D982" s="153" t="str">
        <f ca="1">IF('C10 Entry Sheet'!$BS997="N"," ","000"&amp;IF(LEN('C10 Entry Sheet'!$C$5)&lt;=6,"000",REPT("0",3-(LEN('C10 Entry Sheet'!$C$5)-6))&amp;LEFT(CELL("contents",'C10 Entry Sheet'!$C$5),LEN('C10 Entry Sheet'!$C$5)-6)))</f>
        <v xml:space="preserve"> </v>
      </c>
      <c r="E982" s="155" t="str">
        <f ca="1">IF('C10 Entry Sheet'!$BS997="N"," ",IF(LEN('C10 Entry Sheet'!$C$5)&lt;=6,CELL("contents",'C10 Entry Sheet'!$C$5),RIGHT(CELL("contents",'C10 Entry Sheet'!$C$5),6)))</f>
        <v xml:space="preserve"> </v>
      </c>
      <c r="F982" s="153" t="str">
        <f>IF('C10 Entry Sheet'!$BS997="N"," ","0")</f>
        <v xml:space="preserve"> </v>
      </c>
      <c r="G982" s="156" t="str">
        <f ca="1">IF('C10 Entry Sheet'!$BS997="N"," ",CELL("contents",'C10 Entry Sheet'!$A997))</f>
        <v xml:space="preserve"> </v>
      </c>
      <c r="H982" s="157" t="str">
        <f ca="1">IF(($G982=" ")," ",VLOOKUP($G982,'C10 Entry Sheet'!$A$16:$K$1015,2,FALSE))</f>
        <v xml:space="preserve"> </v>
      </c>
      <c r="I982" s="157" t="str">
        <f ca="1">IF(($G982=" ")," ",VLOOKUP($G982,'C10 Entry Sheet'!$A$16:$K$1015,3,FALSE))</f>
        <v xml:space="preserve"> </v>
      </c>
      <c r="J982" s="153" t="str">
        <f ca="1">IF('C10 Entry Sheet'!$BS997="N"," ",CELL("contents",'C10 Entry Sheet'!$A997))</f>
        <v xml:space="preserve"> </v>
      </c>
      <c r="K982" s="158" t="str">
        <f ca="1">IF(($G982=" ")," ",VLOOKUP($G982,'C10 Entry Sheet'!$A$16:$K$1015,8,FALSE))</f>
        <v xml:space="preserve"> </v>
      </c>
      <c r="L982" s="110" t="str">
        <f ca="1">IF(($G982=" ")," ",(VLOOKUP($G982,'C10 Entry Sheet'!$A$16:$K$1015,11,FALSE)*100))</f>
        <v xml:space="preserve"> </v>
      </c>
      <c r="M982" s="159" t="str">
        <f ca="1">IF(($G982=" ")," ",VLOOKUP($G982,'C10 Entry Sheet'!$A$16:$K$1015,6,FALSE))</f>
        <v xml:space="preserve"> </v>
      </c>
      <c r="N982" s="159" t="str">
        <f ca="1">IF(($G982=" ")," ",VLOOKUP($G982,'C10 Entry Sheet'!$A$16:$K$1015,5,FALSE))</f>
        <v xml:space="preserve"> </v>
      </c>
    </row>
    <row r="983" spans="1:14">
      <c r="A983" s="153" t="str">
        <f>IF('C10 Entry Sheet'!$BS998="N"," ","R")</f>
        <v xml:space="preserve"> </v>
      </c>
      <c r="B983" s="153" t="str">
        <f>IF('C10 Entry Sheet'!$BS998="N"," ","00000000")</f>
        <v xml:space="preserve"> </v>
      </c>
      <c r="C983" s="154" t="str">
        <f ca="1">IF('C10 Entry Sheet'!$BS998="N"," ",CELL("contents",'C10 Entry Sheet'!$AH$10))</f>
        <v xml:space="preserve"> </v>
      </c>
      <c r="D983" s="153" t="str">
        <f ca="1">IF('C10 Entry Sheet'!$BS998="N"," ","000"&amp;IF(LEN('C10 Entry Sheet'!$C$5)&lt;=6,"000",REPT("0",3-(LEN('C10 Entry Sheet'!$C$5)-6))&amp;LEFT(CELL("contents",'C10 Entry Sheet'!$C$5),LEN('C10 Entry Sheet'!$C$5)-6)))</f>
        <v xml:space="preserve"> </v>
      </c>
      <c r="E983" s="155" t="str">
        <f ca="1">IF('C10 Entry Sheet'!$BS998="N"," ",IF(LEN('C10 Entry Sheet'!$C$5)&lt;=6,CELL("contents",'C10 Entry Sheet'!$C$5),RIGHT(CELL("contents",'C10 Entry Sheet'!$C$5),6)))</f>
        <v xml:space="preserve"> </v>
      </c>
      <c r="F983" s="153" t="str">
        <f>IF('C10 Entry Sheet'!$BS998="N"," ","0")</f>
        <v xml:space="preserve"> </v>
      </c>
      <c r="G983" s="156" t="str">
        <f ca="1">IF('C10 Entry Sheet'!$BS998="N"," ",CELL("contents",'C10 Entry Sheet'!$A998))</f>
        <v xml:space="preserve"> </v>
      </c>
      <c r="H983" s="157" t="str">
        <f ca="1">IF(($G983=" ")," ",VLOOKUP($G983,'C10 Entry Sheet'!$A$16:$K$1015,2,FALSE))</f>
        <v xml:space="preserve"> </v>
      </c>
      <c r="I983" s="157" t="str">
        <f ca="1">IF(($G983=" ")," ",VLOOKUP($G983,'C10 Entry Sheet'!$A$16:$K$1015,3,FALSE))</f>
        <v xml:space="preserve"> </v>
      </c>
      <c r="J983" s="153" t="str">
        <f ca="1">IF('C10 Entry Sheet'!$BS998="N"," ",CELL("contents",'C10 Entry Sheet'!$A998))</f>
        <v xml:space="preserve"> </v>
      </c>
      <c r="K983" s="158" t="str">
        <f ca="1">IF(($G983=" ")," ",VLOOKUP($G983,'C10 Entry Sheet'!$A$16:$K$1015,8,FALSE))</f>
        <v xml:space="preserve"> </v>
      </c>
      <c r="L983" s="110" t="str">
        <f ca="1">IF(($G983=" ")," ",(VLOOKUP($G983,'C10 Entry Sheet'!$A$16:$K$1015,11,FALSE)*100))</f>
        <v xml:space="preserve"> </v>
      </c>
      <c r="M983" s="159" t="str">
        <f ca="1">IF(($G983=" ")," ",VLOOKUP($G983,'C10 Entry Sheet'!$A$16:$K$1015,6,FALSE))</f>
        <v xml:space="preserve"> </v>
      </c>
      <c r="N983" s="159" t="str">
        <f ca="1">IF(($G983=" ")," ",VLOOKUP($G983,'C10 Entry Sheet'!$A$16:$K$1015,5,FALSE))</f>
        <v xml:space="preserve"> </v>
      </c>
    </row>
    <row r="984" spans="1:14">
      <c r="A984" s="153" t="str">
        <f>IF('C10 Entry Sheet'!$BS999="N"," ","R")</f>
        <v xml:space="preserve"> </v>
      </c>
      <c r="B984" s="153" t="str">
        <f>IF('C10 Entry Sheet'!$BS999="N"," ","00000000")</f>
        <v xml:space="preserve"> </v>
      </c>
      <c r="C984" s="154" t="str">
        <f ca="1">IF('C10 Entry Sheet'!$BS999="N"," ",CELL("contents",'C10 Entry Sheet'!$AH$10))</f>
        <v xml:space="preserve"> </v>
      </c>
      <c r="D984" s="153" t="str">
        <f ca="1">IF('C10 Entry Sheet'!$BS999="N"," ","000"&amp;IF(LEN('C10 Entry Sheet'!$C$5)&lt;=6,"000",REPT("0",3-(LEN('C10 Entry Sheet'!$C$5)-6))&amp;LEFT(CELL("contents",'C10 Entry Sheet'!$C$5),LEN('C10 Entry Sheet'!$C$5)-6)))</f>
        <v xml:space="preserve"> </v>
      </c>
      <c r="E984" s="155" t="str">
        <f ca="1">IF('C10 Entry Sheet'!$BS999="N"," ",IF(LEN('C10 Entry Sheet'!$C$5)&lt;=6,CELL("contents",'C10 Entry Sheet'!$C$5),RIGHT(CELL("contents",'C10 Entry Sheet'!$C$5),6)))</f>
        <v xml:space="preserve"> </v>
      </c>
      <c r="F984" s="153" t="str">
        <f>IF('C10 Entry Sheet'!$BS999="N"," ","0")</f>
        <v xml:space="preserve"> </v>
      </c>
      <c r="G984" s="156" t="str">
        <f ca="1">IF('C10 Entry Sheet'!$BS999="N"," ",CELL("contents",'C10 Entry Sheet'!$A999))</f>
        <v xml:space="preserve"> </v>
      </c>
      <c r="H984" s="157" t="str">
        <f ca="1">IF(($G984=" ")," ",VLOOKUP($G984,'C10 Entry Sheet'!$A$16:$K$1015,2,FALSE))</f>
        <v xml:space="preserve"> </v>
      </c>
      <c r="I984" s="157" t="str">
        <f ca="1">IF(($G984=" ")," ",VLOOKUP($G984,'C10 Entry Sheet'!$A$16:$K$1015,3,FALSE))</f>
        <v xml:space="preserve"> </v>
      </c>
      <c r="J984" s="153" t="str">
        <f ca="1">IF('C10 Entry Sheet'!$BS999="N"," ",CELL("contents",'C10 Entry Sheet'!$A999))</f>
        <v xml:space="preserve"> </v>
      </c>
      <c r="K984" s="158" t="str">
        <f ca="1">IF(($G984=" ")," ",VLOOKUP($G984,'C10 Entry Sheet'!$A$16:$K$1015,8,FALSE))</f>
        <v xml:space="preserve"> </v>
      </c>
      <c r="L984" s="110" t="str">
        <f ca="1">IF(($G984=" ")," ",(VLOOKUP($G984,'C10 Entry Sheet'!$A$16:$K$1015,11,FALSE)*100))</f>
        <v xml:space="preserve"> </v>
      </c>
      <c r="M984" s="159" t="str">
        <f ca="1">IF(($G984=" ")," ",VLOOKUP($G984,'C10 Entry Sheet'!$A$16:$K$1015,6,FALSE))</f>
        <v xml:space="preserve"> </v>
      </c>
      <c r="N984" s="159" t="str">
        <f ca="1">IF(($G984=" ")," ",VLOOKUP($G984,'C10 Entry Sheet'!$A$16:$K$1015,5,FALSE))</f>
        <v xml:space="preserve"> </v>
      </c>
    </row>
    <row r="985" spans="1:14">
      <c r="A985" s="153" t="str">
        <f>IF('C10 Entry Sheet'!$BS1000="N"," ","R")</f>
        <v xml:space="preserve"> </v>
      </c>
      <c r="B985" s="153" t="str">
        <f>IF('C10 Entry Sheet'!$BS1000="N"," ","00000000")</f>
        <v xml:space="preserve"> </v>
      </c>
      <c r="C985" s="154" t="str">
        <f ca="1">IF('C10 Entry Sheet'!$BS1000="N"," ",CELL("contents",'C10 Entry Sheet'!$AH$10))</f>
        <v xml:space="preserve"> </v>
      </c>
      <c r="D985" s="153" t="str">
        <f ca="1">IF('C10 Entry Sheet'!$BS1000="N"," ","000"&amp;IF(LEN('C10 Entry Sheet'!$C$5)&lt;=6,"000",REPT("0",3-(LEN('C10 Entry Sheet'!$C$5)-6))&amp;LEFT(CELL("contents",'C10 Entry Sheet'!$C$5),LEN('C10 Entry Sheet'!$C$5)-6)))</f>
        <v xml:space="preserve"> </v>
      </c>
      <c r="E985" s="155" t="str">
        <f ca="1">IF('C10 Entry Sheet'!$BS1000="N"," ",IF(LEN('C10 Entry Sheet'!$C$5)&lt;=6,CELL("contents",'C10 Entry Sheet'!$C$5),RIGHT(CELL("contents",'C10 Entry Sheet'!$C$5),6)))</f>
        <v xml:space="preserve"> </v>
      </c>
      <c r="F985" s="153" t="str">
        <f>IF('C10 Entry Sheet'!$BS1000="N"," ","0")</f>
        <v xml:space="preserve"> </v>
      </c>
      <c r="G985" s="156" t="str">
        <f ca="1">IF('C10 Entry Sheet'!$BS1000="N"," ",CELL("contents",'C10 Entry Sheet'!$A1000))</f>
        <v xml:space="preserve"> </v>
      </c>
      <c r="H985" s="157" t="str">
        <f ca="1">IF(($G985=" ")," ",VLOOKUP($G985,'C10 Entry Sheet'!$A$16:$K$1015,2,FALSE))</f>
        <v xml:space="preserve"> </v>
      </c>
      <c r="I985" s="157" t="str">
        <f ca="1">IF(($G985=" ")," ",VLOOKUP($G985,'C10 Entry Sheet'!$A$16:$K$1015,3,FALSE))</f>
        <v xml:space="preserve"> </v>
      </c>
      <c r="J985" s="153" t="str">
        <f ca="1">IF('C10 Entry Sheet'!$BS1000="N"," ",CELL("contents",'C10 Entry Sheet'!$A1000))</f>
        <v xml:space="preserve"> </v>
      </c>
      <c r="K985" s="158" t="str">
        <f ca="1">IF(($G985=" ")," ",VLOOKUP($G985,'C10 Entry Sheet'!$A$16:$K$1015,8,FALSE))</f>
        <v xml:space="preserve"> </v>
      </c>
      <c r="L985" s="110" t="str">
        <f ca="1">IF(($G985=" ")," ",(VLOOKUP($G985,'C10 Entry Sheet'!$A$16:$K$1015,11,FALSE)*100))</f>
        <v xml:space="preserve"> </v>
      </c>
      <c r="M985" s="159" t="str">
        <f ca="1">IF(($G985=" ")," ",VLOOKUP($G985,'C10 Entry Sheet'!$A$16:$K$1015,6,FALSE))</f>
        <v xml:space="preserve"> </v>
      </c>
      <c r="N985" s="159" t="str">
        <f ca="1">IF(($G985=" ")," ",VLOOKUP($G985,'C10 Entry Sheet'!$A$16:$K$1015,5,FALSE))</f>
        <v xml:space="preserve"> </v>
      </c>
    </row>
    <row r="986" spans="1:14">
      <c r="A986" s="153" t="str">
        <f>IF('C10 Entry Sheet'!$BS1001="N"," ","R")</f>
        <v xml:space="preserve"> </v>
      </c>
      <c r="B986" s="153" t="str">
        <f>IF('C10 Entry Sheet'!$BS1001="N"," ","00000000")</f>
        <v xml:space="preserve"> </v>
      </c>
      <c r="C986" s="154" t="str">
        <f ca="1">IF('C10 Entry Sheet'!$BS1001="N"," ",CELL("contents",'C10 Entry Sheet'!$AH$10))</f>
        <v xml:space="preserve"> </v>
      </c>
      <c r="D986" s="153" t="str">
        <f ca="1">IF('C10 Entry Sheet'!$BS1001="N"," ","000"&amp;IF(LEN('C10 Entry Sheet'!$C$5)&lt;=6,"000",REPT("0",3-(LEN('C10 Entry Sheet'!$C$5)-6))&amp;LEFT(CELL("contents",'C10 Entry Sheet'!$C$5),LEN('C10 Entry Sheet'!$C$5)-6)))</f>
        <v xml:space="preserve"> </v>
      </c>
      <c r="E986" s="155" t="str">
        <f ca="1">IF('C10 Entry Sheet'!$BS1001="N"," ",IF(LEN('C10 Entry Sheet'!$C$5)&lt;=6,CELL("contents",'C10 Entry Sheet'!$C$5),RIGHT(CELL("contents",'C10 Entry Sheet'!$C$5),6)))</f>
        <v xml:space="preserve"> </v>
      </c>
      <c r="F986" s="153" t="str">
        <f>IF('C10 Entry Sheet'!$BS1001="N"," ","0")</f>
        <v xml:space="preserve"> </v>
      </c>
      <c r="G986" s="156" t="str">
        <f ca="1">IF('C10 Entry Sheet'!$BS1001="N"," ",CELL("contents",'C10 Entry Sheet'!$A1001))</f>
        <v xml:space="preserve"> </v>
      </c>
      <c r="H986" s="157" t="str">
        <f ca="1">IF(($G986=" ")," ",VLOOKUP($G986,'C10 Entry Sheet'!$A$16:$K$1015,2,FALSE))</f>
        <v xml:space="preserve"> </v>
      </c>
      <c r="I986" s="157" t="str">
        <f ca="1">IF(($G986=" ")," ",VLOOKUP($G986,'C10 Entry Sheet'!$A$16:$K$1015,3,FALSE))</f>
        <v xml:space="preserve"> </v>
      </c>
      <c r="J986" s="153" t="str">
        <f ca="1">IF('C10 Entry Sheet'!$BS1001="N"," ",CELL("contents",'C10 Entry Sheet'!$A1001))</f>
        <v xml:space="preserve"> </v>
      </c>
      <c r="K986" s="158" t="str">
        <f ca="1">IF(($G986=" ")," ",VLOOKUP($G986,'C10 Entry Sheet'!$A$16:$K$1015,8,FALSE))</f>
        <v xml:space="preserve"> </v>
      </c>
      <c r="L986" s="110" t="str">
        <f ca="1">IF(($G986=" ")," ",(VLOOKUP($G986,'C10 Entry Sheet'!$A$16:$K$1015,11,FALSE)*100))</f>
        <v xml:space="preserve"> </v>
      </c>
      <c r="M986" s="159" t="str">
        <f ca="1">IF(($G986=" ")," ",VLOOKUP($G986,'C10 Entry Sheet'!$A$16:$K$1015,6,FALSE))</f>
        <v xml:space="preserve"> </v>
      </c>
      <c r="N986" s="159" t="str">
        <f ca="1">IF(($G986=" ")," ",VLOOKUP($G986,'C10 Entry Sheet'!$A$16:$K$1015,5,FALSE))</f>
        <v xml:space="preserve"> </v>
      </c>
    </row>
    <row r="987" spans="1:14">
      <c r="A987" s="153" t="str">
        <f>IF('C10 Entry Sheet'!$BS1002="N"," ","R")</f>
        <v xml:space="preserve"> </v>
      </c>
      <c r="B987" s="153" t="str">
        <f>IF('C10 Entry Sheet'!$BS1002="N"," ","00000000")</f>
        <v xml:space="preserve"> </v>
      </c>
      <c r="C987" s="154" t="str">
        <f ca="1">IF('C10 Entry Sheet'!$BS1002="N"," ",CELL("contents",'C10 Entry Sheet'!$AH$10))</f>
        <v xml:space="preserve"> </v>
      </c>
      <c r="D987" s="153" t="str">
        <f ca="1">IF('C10 Entry Sheet'!$BS1002="N"," ","000"&amp;IF(LEN('C10 Entry Sheet'!$C$5)&lt;=6,"000",REPT("0",3-(LEN('C10 Entry Sheet'!$C$5)-6))&amp;LEFT(CELL("contents",'C10 Entry Sheet'!$C$5),LEN('C10 Entry Sheet'!$C$5)-6)))</f>
        <v xml:space="preserve"> </v>
      </c>
      <c r="E987" s="155" t="str">
        <f ca="1">IF('C10 Entry Sheet'!$BS1002="N"," ",IF(LEN('C10 Entry Sheet'!$C$5)&lt;=6,CELL("contents",'C10 Entry Sheet'!$C$5),RIGHT(CELL("contents",'C10 Entry Sheet'!$C$5),6)))</f>
        <v xml:space="preserve"> </v>
      </c>
      <c r="F987" s="153" t="str">
        <f>IF('C10 Entry Sheet'!$BS1002="N"," ","0")</f>
        <v xml:space="preserve"> </v>
      </c>
      <c r="G987" s="156" t="str">
        <f ca="1">IF('C10 Entry Sheet'!$BS1002="N"," ",CELL("contents",'C10 Entry Sheet'!$A1002))</f>
        <v xml:space="preserve"> </v>
      </c>
      <c r="H987" s="157" t="str">
        <f ca="1">IF(($G987=" ")," ",VLOOKUP($G987,'C10 Entry Sheet'!$A$16:$K$1015,2,FALSE))</f>
        <v xml:space="preserve"> </v>
      </c>
      <c r="I987" s="157" t="str">
        <f ca="1">IF(($G987=" ")," ",VLOOKUP($G987,'C10 Entry Sheet'!$A$16:$K$1015,3,FALSE))</f>
        <v xml:space="preserve"> </v>
      </c>
      <c r="J987" s="153" t="str">
        <f ca="1">IF('C10 Entry Sheet'!$BS1002="N"," ",CELL("contents",'C10 Entry Sheet'!$A1002))</f>
        <v xml:space="preserve"> </v>
      </c>
      <c r="K987" s="158" t="str">
        <f ca="1">IF(($G987=" ")," ",VLOOKUP($G987,'C10 Entry Sheet'!$A$16:$K$1015,8,FALSE))</f>
        <v xml:space="preserve"> </v>
      </c>
      <c r="L987" s="110" t="str">
        <f ca="1">IF(($G987=" ")," ",(VLOOKUP($G987,'C10 Entry Sheet'!$A$16:$K$1015,11,FALSE)*100))</f>
        <v xml:space="preserve"> </v>
      </c>
      <c r="M987" s="159" t="str">
        <f ca="1">IF(($G987=" ")," ",VLOOKUP($G987,'C10 Entry Sheet'!$A$16:$K$1015,6,FALSE))</f>
        <v xml:space="preserve"> </v>
      </c>
      <c r="N987" s="159" t="str">
        <f ca="1">IF(($G987=" ")," ",VLOOKUP($G987,'C10 Entry Sheet'!$A$16:$K$1015,5,FALSE))</f>
        <v xml:space="preserve"> </v>
      </c>
    </row>
    <row r="988" spans="1:14">
      <c r="A988" s="153" t="str">
        <f>IF('C10 Entry Sheet'!$BS1003="N"," ","R")</f>
        <v xml:space="preserve"> </v>
      </c>
      <c r="B988" s="153" t="str">
        <f>IF('C10 Entry Sheet'!$BS1003="N"," ","00000000")</f>
        <v xml:space="preserve"> </v>
      </c>
      <c r="C988" s="154" t="str">
        <f ca="1">IF('C10 Entry Sheet'!$BS1003="N"," ",CELL("contents",'C10 Entry Sheet'!$AH$10))</f>
        <v xml:space="preserve"> </v>
      </c>
      <c r="D988" s="153" t="str">
        <f ca="1">IF('C10 Entry Sheet'!$BS1003="N"," ","000"&amp;IF(LEN('C10 Entry Sheet'!$C$5)&lt;=6,"000",REPT("0",3-(LEN('C10 Entry Sheet'!$C$5)-6))&amp;LEFT(CELL("contents",'C10 Entry Sheet'!$C$5),LEN('C10 Entry Sheet'!$C$5)-6)))</f>
        <v xml:space="preserve"> </v>
      </c>
      <c r="E988" s="155" t="str">
        <f ca="1">IF('C10 Entry Sheet'!$BS1003="N"," ",IF(LEN('C10 Entry Sheet'!$C$5)&lt;=6,CELL("contents",'C10 Entry Sheet'!$C$5),RIGHT(CELL("contents",'C10 Entry Sheet'!$C$5),6)))</f>
        <v xml:space="preserve"> </v>
      </c>
      <c r="F988" s="153" t="str">
        <f>IF('C10 Entry Sheet'!$BS1003="N"," ","0")</f>
        <v xml:space="preserve"> </v>
      </c>
      <c r="G988" s="156" t="str">
        <f ca="1">IF('C10 Entry Sheet'!$BS1003="N"," ",CELL("contents",'C10 Entry Sheet'!$A1003))</f>
        <v xml:space="preserve"> </v>
      </c>
      <c r="H988" s="157" t="str">
        <f ca="1">IF(($G988=" ")," ",VLOOKUP($G988,'C10 Entry Sheet'!$A$16:$K$1015,2,FALSE))</f>
        <v xml:space="preserve"> </v>
      </c>
      <c r="I988" s="157" t="str">
        <f ca="1">IF(($G988=" ")," ",VLOOKUP($G988,'C10 Entry Sheet'!$A$16:$K$1015,3,FALSE))</f>
        <v xml:space="preserve"> </v>
      </c>
      <c r="J988" s="153" t="str">
        <f ca="1">IF('C10 Entry Sheet'!$BS1003="N"," ",CELL("contents",'C10 Entry Sheet'!$A1003))</f>
        <v xml:space="preserve"> </v>
      </c>
      <c r="K988" s="158" t="str">
        <f ca="1">IF(($G988=" ")," ",VLOOKUP($G988,'C10 Entry Sheet'!$A$16:$K$1015,8,FALSE))</f>
        <v xml:space="preserve"> </v>
      </c>
      <c r="L988" s="110" t="str">
        <f ca="1">IF(($G988=" ")," ",(VLOOKUP($G988,'C10 Entry Sheet'!$A$16:$K$1015,11,FALSE)*100))</f>
        <v xml:space="preserve"> </v>
      </c>
      <c r="M988" s="159" t="str">
        <f ca="1">IF(($G988=" ")," ",VLOOKUP($G988,'C10 Entry Sheet'!$A$16:$K$1015,6,FALSE))</f>
        <v xml:space="preserve"> </v>
      </c>
      <c r="N988" s="159" t="str">
        <f ca="1">IF(($G988=" ")," ",VLOOKUP($G988,'C10 Entry Sheet'!$A$16:$K$1015,5,FALSE))</f>
        <v xml:space="preserve"> </v>
      </c>
    </row>
    <row r="989" spans="1:14">
      <c r="A989" s="153" t="str">
        <f>IF('C10 Entry Sheet'!$BS1004="N"," ","R")</f>
        <v xml:space="preserve"> </v>
      </c>
      <c r="B989" s="153" t="str">
        <f>IF('C10 Entry Sheet'!$BS1004="N"," ","00000000")</f>
        <v xml:space="preserve"> </v>
      </c>
      <c r="C989" s="154" t="str">
        <f ca="1">IF('C10 Entry Sheet'!$BS1004="N"," ",CELL("contents",'C10 Entry Sheet'!$AH$10))</f>
        <v xml:space="preserve"> </v>
      </c>
      <c r="D989" s="153" t="str">
        <f ca="1">IF('C10 Entry Sheet'!$BS1004="N"," ","000"&amp;IF(LEN('C10 Entry Sheet'!$C$5)&lt;=6,"000",REPT("0",3-(LEN('C10 Entry Sheet'!$C$5)-6))&amp;LEFT(CELL("contents",'C10 Entry Sheet'!$C$5),LEN('C10 Entry Sheet'!$C$5)-6)))</f>
        <v xml:space="preserve"> </v>
      </c>
      <c r="E989" s="155" t="str">
        <f ca="1">IF('C10 Entry Sheet'!$BS1004="N"," ",IF(LEN('C10 Entry Sheet'!$C$5)&lt;=6,CELL("contents",'C10 Entry Sheet'!$C$5),RIGHT(CELL("contents",'C10 Entry Sheet'!$C$5),6)))</f>
        <v xml:space="preserve"> </v>
      </c>
      <c r="F989" s="153" t="str">
        <f>IF('C10 Entry Sheet'!$BS1004="N"," ","0")</f>
        <v xml:space="preserve"> </v>
      </c>
      <c r="G989" s="156" t="str">
        <f ca="1">IF('C10 Entry Sheet'!$BS1004="N"," ",CELL("contents",'C10 Entry Sheet'!$A1004))</f>
        <v xml:space="preserve"> </v>
      </c>
      <c r="H989" s="157" t="str">
        <f ca="1">IF(($G989=" ")," ",VLOOKUP($G989,'C10 Entry Sheet'!$A$16:$K$1015,2,FALSE))</f>
        <v xml:space="preserve"> </v>
      </c>
      <c r="I989" s="157" t="str">
        <f ca="1">IF(($G989=" ")," ",VLOOKUP($G989,'C10 Entry Sheet'!$A$16:$K$1015,3,FALSE))</f>
        <v xml:space="preserve"> </v>
      </c>
      <c r="J989" s="153" t="str">
        <f ca="1">IF('C10 Entry Sheet'!$BS1004="N"," ",CELL("contents",'C10 Entry Sheet'!$A1004))</f>
        <v xml:space="preserve"> </v>
      </c>
      <c r="K989" s="158" t="str">
        <f ca="1">IF(($G989=" ")," ",VLOOKUP($G989,'C10 Entry Sheet'!$A$16:$K$1015,8,FALSE))</f>
        <v xml:space="preserve"> </v>
      </c>
      <c r="L989" s="110" t="str">
        <f ca="1">IF(($G989=" ")," ",(VLOOKUP($G989,'C10 Entry Sheet'!$A$16:$K$1015,11,FALSE)*100))</f>
        <v xml:space="preserve"> </v>
      </c>
      <c r="M989" s="159" t="str">
        <f ca="1">IF(($G989=" ")," ",VLOOKUP($G989,'C10 Entry Sheet'!$A$16:$K$1015,6,FALSE))</f>
        <v xml:space="preserve"> </v>
      </c>
      <c r="N989" s="159" t="str">
        <f ca="1">IF(($G989=" ")," ",VLOOKUP($G989,'C10 Entry Sheet'!$A$16:$K$1015,5,FALSE))</f>
        <v xml:space="preserve"> </v>
      </c>
    </row>
    <row r="990" spans="1:14">
      <c r="A990" s="153" t="str">
        <f>IF('C10 Entry Sheet'!$BS1005="N"," ","R")</f>
        <v xml:space="preserve"> </v>
      </c>
      <c r="B990" s="153" t="str">
        <f>IF('C10 Entry Sheet'!$BS1005="N"," ","00000000")</f>
        <v xml:space="preserve"> </v>
      </c>
      <c r="C990" s="154" t="str">
        <f ca="1">IF('C10 Entry Sheet'!$BS1005="N"," ",CELL("contents",'C10 Entry Sheet'!$AH$10))</f>
        <v xml:space="preserve"> </v>
      </c>
      <c r="D990" s="153" t="str">
        <f ca="1">IF('C10 Entry Sheet'!$BS1005="N"," ","000"&amp;IF(LEN('C10 Entry Sheet'!$C$5)&lt;=6,"000",REPT("0",3-(LEN('C10 Entry Sheet'!$C$5)-6))&amp;LEFT(CELL("contents",'C10 Entry Sheet'!$C$5),LEN('C10 Entry Sheet'!$C$5)-6)))</f>
        <v xml:space="preserve"> </v>
      </c>
      <c r="E990" s="155" t="str">
        <f ca="1">IF('C10 Entry Sheet'!$BS1005="N"," ",IF(LEN('C10 Entry Sheet'!$C$5)&lt;=6,CELL("contents",'C10 Entry Sheet'!$C$5),RIGHT(CELL("contents",'C10 Entry Sheet'!$C$5),6)))</f>
        <v xml:space="preserve"> </v>
      </c>
      <c r="F990" s="153" t="str">
        <f>IF('C10 Entry Sheet'!$BS1005="N"," ","0")</f>
        <v xml:space="preserve"> </v>
      </c>
      <c r="G990" s="156" t="str">
        <f ca="1">IF('C10 Entry Sheet'!$BS1005="N"," ",CELL("contents",'C10 Entry Sheet'!$A1005))</f>
        <v xml:space="preserve"> </v>
      </c>
      <c r="H990" s="157" t="str">
        <f ca="1">IF(($G990=" ")," ",VLOOKUP($G990,'C10 Entry Sheet'!$A$16:$K$1015,2,FALSE))</f>
        <v xml:space="preserve"> </v>
      </c>
      <c r="I990" s="157" t="str">
        <f ca="1">IF(($G990=" ")," ",VLOOKUP($G990,'C10 Entry Sheet'!$A$16:$K$1015,3,FALSE))</f>
        <v xml:space="preserve"> </v>
      </c>
      <c r="J990" s="153" t="str">
        <f ca="1">IF('C10 Entry Sheet'!$BS1005="N"," ",CELL("contents",'C10 Entry Sheet'!$A1005))</f>
        <v xml:space="preserve"> </v>
      </c>
      <c r="K990" s="158" t="str">
        <f ca="1">IF(($G990=" ")," ",VLOOKUP($G990,'C10 Entry Sheet'!$A$16:$K$1015,8,FALSE))</f>
        <v xml:space="preserve"> </v>
      </c>
      <c r="L990" s="110" t="str">
        <f ca="1">IF(($G990=" ")," ",(VLOOKUP($G990,'C10 Entry Sheet'!$A$16:$K$1015,11,FALSE)*100))</f>
        <v xml:space="preserve"> </v>
      </c>
      <c r="M990" s="159" t="str">
        <f ca="1">IF(($G990=" ")," ",VLOOKUP($G990,'C10 Entry Sheet'!$A$16:$K$1015,6,FALSE))</f>
        <v xml:space="preserve"> </v>
      </c>
      <c r="N990" s="159" t="str">
        <f ca="1">IF(($G990=" ")," ",VLOOKUP($G990,'C10 Entry Sheet'!$A$16:$K$1015,5,FALSE))</f>
        <v xml:space="preserve"> </v>
      </c>
    </row>
    <row r="991" spans="1:14">
      <c r="A991" s="153" t="str">
        <f>IF('C10 Entry Sheet'!$BS1006="N"," ","R")</f>
        <v xml:space="preserve"> </v>
      </c>
      <c r="B991" s="153" t="str">
        <f>IF('C10 Entry Sheet'!$BS1006="N"," ","00000000")</f>
        <v xml:space="preserve"> </v>
      </c>
      <c r="C991" s="154" t="str">
        <f ca="1">IF('C10 Entry Sheet'!$BS1006="N"," ",CELL("contents",'C10 Entry Sheet'!$AH$10))</f>
        <v xml:space="preserve"> </v>
      </c>
      <c r="D991" s="153" t="str">
        <f ca="1">IF('C10 Entry Sheet'!$BS1006="N"," ","000"&amp;IF(LEN('C10 Entry Sheet'!$C$5)&lt;=6,"000",REPT("0",3-(LEN('C10 Entry Sheet'!$C$5)-6))&amp;LEFT(CELL("contents",'C10 Entry Sheet'!$C$5),LEN('C10 Entry Sheet'!$C$5)-6)))</f>
        <v xml:space="preserve"> </v>
      </c>
      <c r="E991" s="155" t="str">
        <f ca="1">IF('C10 Entry Sheet'!$BS1006="N"," ",IF(LEN('C10 Entry Sheet'!$C$5)&lt;=6,CELL("contents",'C10 Entry Sheet'!$C$5),RIGHT(CELL("contents",'C10 Entry Sheet'!$C$5),6)))</f>
        <v xml:space="preserve"> </v>
      </c>
      <c r="F991" s="153" t="str">
        <f>IF('C10 Entry Sheet'!$BS1006="N"," ","0")</f>
        <v xml:space="preserve"> </v>
      </c>
      <c r="G991" s="156" t="str">
        <f ca="1">IF('C10 Entry Sheet'!$BS1006="N"," ",CELL("contents",'C10 Entry Sheet'!$A1006))</f>
        <v xml:space="preserve"> </v>
      </c>
      <c r="H991" s="157" t="str">
        <f ca="1">IF(($G991=" ")," ",VLOOKUP($G991,'C10 Entry Sheet'!$A$16:$K$1015,2,FALSE))</f>
        <v xml:space="preserve"> </v>
      </c>
      <c r="I991" s="157" t="str">
        <f ca="1">IF(($G991=" ")," ",VLOOKUP($G991,'C10 Entry Sheet'!$A$16:$K$1015,3,FALSE))</f>
        <v xml:space="preserve"> </v>
      </c>
      <c r="J991" s="153" t="str">
        <f ca="1">IF('C10 Entry Sheet'!$BS1006="N"," ",CELL("contents",'C10 Entry Sheet'!$A1006))</f>
        <v xml:space="preserve"> </v>
      </c>
      <c r="K991" s="158" t="str">
        <f ca="1">IF(($G991=" ")," ",VLOOKUP($G991,'C10 Entry Sheet'!$A$16:$K$1015,8,FALSE))</f>
        <v xml:space="preserve"> </v>
      </c>
      <c r="L991" s="110" t="str">
        <f ca="1">IF(($G991=" ")," ",(VLOOKUP($G991,'C10 Entry Sheet'!$A$16:$K$1015,11,FALSE)*100))</f>
        <v xml:space="preserve"> </v>
      </c>
      <c r="M991" s="159" t="str">
        <f ca="1">IF(($G991=" ")," ",VLOOKUP($G991,'C10 Entry Sheet'!$A$16:$K$1015,6,FALSE))</f>
        <v xml:space="preserve"> </v>
      </c>
      <c r="N991" s="159" t="str">
        <f ca="1">IF(($G991=" ")," ",VLOOKUP($G991,'C10 Entry Sheet'!$A$16:$K$1015,5,FALSE))</f>
        <v xml:space="preserve"> </v>
      </c>
    </row>
    <row r="992" spans="1:14">
      <c r="A992" s="153" t="str">
        <f>IF('C10 Entry Sheet'!$BS1007="N"," ","R")</f>
        <v xml:space="preserve"> </v>
      </c>
      <c r="B992" s="153" t="str">
        <f>IF('C10 Entry Sheet'!$BS1007="N"," ","00000000")</f>
        <v xml:space="preserve"> </v>
      </c>
      <c r="C992" s="154" t="str">
        <f ca="1">IF('C10 Entry Sheet'!$BS1007="N"," ",CELL("contents",'C10 Entry Sheet'!$AH$10))</f>
        <v xml:space="preserve"> </v>
      </c>
      <c r="D992" s="153" t="str">
        <f ca="1">IF('C10 Entry Sheet'!$BS1007="N"," ","000"&amp;IF(LEN('C10 Entry Sheet'!$C$5)&lt;=6,"000",REPT("0",3-(LEN('C10 Entry Sheet'!$C$5)-6))&amp;LEFT(CELL("contents",'C10 Entry Sheet'!$C$5),LEN('C10 Entry Sheet'!$C$5)-6)))</f>
        <v xml:space="preserve"> </v>
      </c>
      <c r="E992" s="155" t="str">
        <f ca="1">IF('C10 Entry Sheet'!$BS1007="N"," ",IF(LEN('C10 Entry Sheet'!$C$5)&lt;=6,CELL("contents",'C10 Entry Sheet'!$C$5),RIGHT(CELL("contents",'C10 Entry Sheet'!$C$5),6)))</f>
        <v xml:space="preserve"> </v>
      </c>
      <c r="F992" s="153" t="str">
        <f>IF('C10 Entry Sheet'!$BS1007="N"," ","0")</f>
        <v xml:space="preserve"> </v>
      </c>
      <c r="G992" s="156" t="str">
        <f ca="1">IF('C10 Entry Sheet'!$BS1007="N"," ",CELL("contents",'C10 Entry Sheet'!$A1007))</f>
        <v xml:space="preserve"> </v>
      </c>
      <c r="H992" s="157" t="str">
        <f ca="1">IF(($G992=" ")," ",VLOOKUP($G992,'C10 Entry Sheet'!$A$16:$K$1015,2,FALSE))</f>
        <v xml:space="preserve"> </v>
      </c>
      <c r="I992" s="157" t="str">
        <f ca="1">IF(($G992=" ")," ",VLOOKUP($G992,'C10 Entry Sheet'!$A$16:$K$1015,3,FALSE))</f>
        <v xml:space="preserve"> </v>
      </c>
      <c r="J992" s="153" t="str">
        <f ca="1">IF('C10 Entry Sheet'!$BS1007="N"," ",CELL("contents",'C10 Entry Sheet'!$A1007))</f>
        <v xml:space="preserve"> </v>
      </c>
      <c r="K992" s="158" t="str">
        <f ca="1">IF(($G992=" ")," ",VLOOKUP($G992,'C10 Entry Sheet'!$A$16:$K$1015,8,FALSE))</f>
        <v xml:space="preserve"> </v>
      </c>
      <c r="L992" s="110" t="str">
        <f ca="1">IF(($G992=" ")," ",(VLOOKUP($G992,'C10 Entry Sheet'!$A$16:$K$1015,11,FALSE)*100))</f>
        <v xml:space="preserve"> </v>
      </c>
      <c r="M992" s="159" t="str">
        <f ca="1">IF(($G992=" ")," ",VLOOKUP($G992,'C10 Entry Sheet'!$A$16:$K$1015,6,FALSE))</f>
        <v xml:space="preserve"> </v>
      </c>
      <c r="N992" s="159" t="str">
        <f ca="1">IF(($G992=" ")," ",VLOOKUP($G992,'C10 Entry Sheet'!$A$16:$K$1015,5,FALSE))</f>
        <v xml:space="preserve"> </v>
      </c>
    </row>
    <row r="993" spans="1:14">
      <c r="A993" s="153" t="str">
        <f>IF('C10 Entry Sheet'!$BS1008="N"," ","R")</f>
        <v xml:space="preserve"> </v>
      </c>
      <c r="B993" s="153" t="str">
        <f>IF('C10 Entry Sheet'!$BS1008="N"," ","00000000")</f>
        <v xml:space="preserve"> </v>
      </c>
      <c r="C993" s="154" t="str">
        <f ca="1">IF('C10 Entry Sheet'!$BS1008="N"," ",CELL("contents",'C10 Entry Sheet'!$AH$10))</f>
        <v xml:space="preserve"> </v>
      </c>
      <c r="D993" s="153" t="str">
        <f ca="1">IF('C10 Entry Sheet'!$BS1008="N"," ","000"&amp;IF(LEN('C10 Entry Sheet'!$C$5)&lt;=6,"000",REPT("0",3-(LEN('C10 Entry Sheet'!$C$5)-6))&amp;LEFT(CELL("contents",'C10 Entry Sheet'!$C$5),LEN('C10 Entry Sheet'!$C$5)-6)))</f>
        <v xml:space="preserve"> </v>
      </c>
      <c r="E993" s="155" t="str">
        <f ca="1">IF('C10 Entry Sheet'!$BS1008="N"," ",IF(LEN('C10 Entry Sheet'!$C$5)&lt;=6,CELL("contents",'C10 Entry Sheet'!$C$5),RIGHT(CELL("contents",'C10 Entry Sheet'!$C$5),6)))</f>
        <v xml:space="preserve"> </v>
      </c>
      <c r="F993" s="153" t="str">
        <f>IF('C10 Entry Sheet'!$BS1008="N"," ","0")</f>
        <v xml:space="preserve"> </v>
      </c>
      <c r="G993" s="156" t="str">
        <f ca="1">IF('C10 Entry Sheet'!$BS1008="N"," ",CELL("contents",'C10 Entry Sheet'!$A1008))</f>
        <v xml:space="preserve"> </v>
      </c>
      <c r="H993" s="157" t="str">
        <f ca="1">IF(($G993=" ")," ",VLOOKUP($G993,'C10 Entry Sheet'!$A$16:$K$1015,2,FALSE))</f>
        <v xml:space="preserve"> </v>
      </c>
      <c r="I993" s="157" t="str">
        <f ca="1">IF(($G993=" ")," ",VLOOKUP($G993,'C10 Entry Sheet'!$A$16:$K$1015,3,FALSE))</f>
        <v xml:space="preserve"> </v>
      </c>
      <c r="J993" s="153" t="str">
        <f ca="1">IF('C10 Entry Sheet'!$BS1008="N"," ",CELL("contents",'C10 Entry Sheet'!$A1008))</f>
        <v xml:space="preserve"> </v>
      </c>
      <c r="K993" s="158" t="str">
        <f ca="1">IF(($G993=" ")," ",VLOOKUP($G993,'C10 Entry Sheet'!$A$16:$K$1015,8,FALSE))</f>
        <v xml:space="preserve"> </v>
      </c>
      <c r="L993" s="110" t="str">
        <f ca="1">IF(($G993=" ")," ",(VLOOKUP($G993,'C10 Entry Sheet'!$A$16:$K$1015,11,FALSE)*100))</f>
        <v xml:space="preserve"> </v>
      </c>
      <c r="M993" s="159" t="str">
        <f ca="1">IF(($G993=" ")," ",VLOOKUP($G993,'C10 Entry Sheet'!$A$16:$K$1015,6,FALSE))</f>
        <v xml:space="preserve"> </v>
      </c>
      <c r="N993" s="159" t="str">
        <f ca="1">IF(($G993=" ")," ",VLOOKUP($G993,'C10 Entry Sheet'!$A$16:$K$1015,5,FALSE))</f>
        <v xml:space="preserve"> </v>
      </c>
    </row>
    <row r="994" spans="1:14">
      <c r="A994" s="153" t="str">
        <f>IF('C10 Entry Sheet'!$BS1009="N"," ","R")</f>
        <v xml:space="preserve"> </v>
      </c>
      <c r="B994" s="153" t="str">
        <f>IF('C10 Entry Sheet'!$BS1009="N"," ","00000000")</f>
        <v xml:space="preserve"> </v>
      </c>
      <c r="C994" s="154" t="str">
        <f ca="1">IF('C10 Entry Sheet'!$BS1009="N"," ",CELL("contents",'C10 Entry Sheet'!$AH$10))</f>
        <v xml:space="preserve"> </v>
      </c>
      <c r="D994" s="153" t="str">
        <f ca="1">IF('C10 Entry Sheet'!$BS1009="N"," ","000"&amp;IF(LEN('C10 Entry Sheet'!$C$5)&lt;=6,"000",REPT("0",3-(LEN('C10 Entry Sheet'!$C$5)-6))&amp;LEFT(CELL("contents",'C10 Entry Sheet'!$C$5),LEN('C10 Entry Sheet'!$C$5)-6)))</f>
        <v xml:space="preserve"> </v>
      </c>
      <c r="E994" s="155" t="str">
        <f ca="1">IF('C10 Entry Sheet'!$BS1009="N"," ",IF(LEN('C10 Entry Sheet'!$C$5)&lt;=6,CELL("contents",'C10 Entry Sheet'!$C$5),RIGHT(CELL("contents",'C10 Entry Sheet'!$C$5),6)))</f>
        <v xml:space="preserve"> </v>
      </c>
      <c r="F994" s="153" t="str">
        <f>IF('C10 Entry Sheet'!$BS1009="N"," ","0")</f>
        <v xml:space="preserve"> </v>
      </c>
      <c r="G994" s="156" t="str">
        <f ca="1">IF('C10 Entry Sheet'!$BS1009="N"," ",CELL("contents",'C10 Entry Sheet'!$A1009))</f>
        <v xml:space="preserve"> </v>
      </c>
      <c r="H994" s="157" t="str">
        <f ca="1">IF(($G994=" ")," ",VLOOKUP($G994,'C10 Entry Sheet'!$A$16:$K$1015,2,FALSE))</f>
        <v xml:space="preserve"> </v>
      </c>
      <c r="I994" s="157" t="str">
        <f ca="1">IF(($G994=" ")," ",VLOOKUP($G994,'C10 Entry Sheet'!$A$16:$K$1015,3,FALSE))</f>
        <v xml:space="preserve"> </v>
      </c>
      <c r="J994" s="153" t="str">
        <f ca="1">IF('C10 Entry Sheet'!$BS1009="N"," ",CELL("contents",'C10 Entry Sheet'!$A1009))</f>
        <v xml:space="preserve"> </v>
      </c>
      <c r="K994" s="158" t="str">
        <f ca="1">IF(($G994=" ")," ",VLOOKUP($G994,'C10 Entry Sheet'!$A$16:$K$1015,8,FALSE))</f>
        <v xml:space="preserve"> </v>
      </c>
      <c r="L994" s="110" t="str">
        <f ca="1">IF(($G994=" ")," ",(VLOOKUP($G994,'C10 Entry Sheet'!$A$16:$K$1015,11,FALSE)*100))</f>
        <v xml:space="preserve"> </v>
      </c>
      <c r="M994" s="159" t="str">
        <f ca="1">IF(($G994=" ")," ",VLOOKUP($G994,'C10 Entry Sheet'!$A$16:$K$1015,6,FALSE))</f>
        <v xml:space="preserve"> </v>
      </c>
      <c r="N994" s="159" t="str">
        <f ca="1">IF(($G994=" ")," ",VLOOKUP($G994,'C10 Entry Sheet'!$A$16:$K$1015,5,FALSE))</f>
        <v xml:space="preserve"> </v>
      </c>
    </row>
    <row r="995" spans="1:14">
      <c r="A995" s="153" t="str">
        <f>IF('C10 Entry Sheet'!$BS1010="N"," ","R")</f>
        <v xml:space="preserve"> </v>
      </c>
      <c r="B995" s="153" t="str">
        <f>IF('C10 Entry Sheet'!$BS1010="N"," ","00000000")</f>
        <v xml:space="preserve"> </v>
      </c>
      <c r="C995" s="154" t="str">
        <f ca="1">IF('C10 Entry Sheet'!$BS1010="N"," ",CELL("contents",'C10 Entry Sheet'!$AH$10))</f>
        <v xml:space="preserve"> </v>
      </c>
      <c r="D995" s="153" t="str">
        <f ca="1">IF('C10 Entry Sheet'!$BS1010="N"," ","000"&amp;IF(LEN('C10 Entry Sheet'!$C$5)&lt;=6,"000",REPT("0",3-(LEN('C10 Entry Sheet'!$C$5)-6))&amp;LEFT(CELL("contents",'C10 Entry Sheet'!$C$5),LEN('C10 Entry Sheet'!$C$5)-6)))</f>
        <v xml:space="preserve"> </v>
      </c>
      <c r="E995" s="155" t="str">
        <f ca="1">IF('C10 Entry Sheet'!$BS1010="N"," ",IF(LEN('C10 Entry Sheet'!$C$5)&lt;=6,CELL("contents",'C10 Entry Sheet'!$C$5),RIGHT(CELL("contents",'C10 Entry Sheet'!$C$5),6)))</f>
        <v xml:space="preserve"> </v>
      </c>
      <c r="F995" s="153" t="str">
        <f>IF('C10 Entry Sheet'!$BS1010="N"," ","0")</f>
        <v xml:space="preserve"> </v>
      </c>
      <c r="G995" s="156" t="str">
        <f ca="1">IF('C10 Entry Sheet'!$BS1010="N"," ",CELL("contents",'C10 Entry Sheet'!$A1010))</f>
        <v xml:space="preserve"> </v>
      </c>
      <c r="H995" s="157" t="str">
        <f ca="1">IF(($G995=" ")," ",VLOOKUP($G995,'C10 Entry Sheet'!$A$16:$K$1015,2,FALSE))</f>
        <v xml:space="preserve"> </v>
      </c>
      <c r="I995" s="157" t="str">
        <f ca="1">IF(($G995=" ")," ",VLOOKUP($G995,'C10 Entry Sheet'!$A$16:$K$1015,3,FALSE))</f>
        <v xml:space="preserve"> </v>
      </c>
      <c r="J995" s="153" t="str">
        <f ca="1">IF('C10 Entry Sheet'!$BS1010="N"," ",CELL("contents",'C10 Entry Sheet'!$A1010))</f>
        <v xml:space="preserve"> </v>
      </c>
      <c r="K995" s="158" t="str">
        <f ca="1">IF(($G995=" ")," ",VLOOKUP($G995,'C10 Entry Sheet'!$A$16:$K$1015,8,FALSE))</f>
        <v xml:space="preserve"> </v>
      </c>
      <c r="L995" s="110" t="str">
        <f ca="1">IF(($G995=" ")," ",(VLOOKUP($G995,'C10 Entry Sheet'!$A$16:$K$1015,11,FALSE)*100))</f>
        <v xml:space="preserve"> </v>
      </c>
      <c r="M995" s="159" t="str">
        <f ca="1">IF(($G995=" ")," ",VLOOKUP($G995,'C10 Entry Sheet'!$A$16:$K$1015,6,FALSE))</f>
        <v xml:space="preserve"> </v>
      </c>
      <c r="N995" s="159" t="str">
        <f ca="1">IF(($G995=" ")," ",VLOOKUP($G995,'C10 Entry Sheet'!$A$16:$K$1015,5,FALSE))</f>
        <v xml:space="preserve"> </v>
      </c>
    </row>
    <row r="996" spans="1:14">
      <c r="A996" s="153" t="str">
        <f>IF('C10 Entry Sheet'!$BS1011="N"," ","R")</f>
        <v xml:space="preserve"> </v>
      </c>
      <c r="B996" s="153" t="str">
        <f>IF('C10 Entry Sheet'!$BS1011="N"," ","00000000")</f>
        <v xml:space="preserve"> </v>
      </c>
      <c r="C996" s="154" t="str">
        <f ca="1">IF('C10 Entry Sheet'!$BS1011="N"," ",CELL("contents",'C10 Entry Sheet'!$AH$10))</f>
        <v xml:space="preserve"> </v>
      </c>
      <c r="D996" s="153" t="str">
        <f ca="1">IF('C10 Entry Sheet'!$BS1011="N"," ","000"&amp;IF(LEN('C10 Entry Sheet'!$C$5)&lt;=6,"000",REPT("0",3-(LEN('C10 Entry Sheet'!$C$5)-6))&amp;LEFT(CELL("contents",'C10 Entry Sheet'!$C$5),LEN('C10 Entry Sheet'!$C$5)-6)))</f>
        <v xml:space="preserve"> </v>
      </c>
      <c r="E996" s="155" t="str">
        <f ca="1">IF('C10 Entry Sheet'!$BS1011="N"," ",IF(LEN('C10 Entry Sheet'!$C$5)&lt;=6,CELL("contents",'C10 Entry Sheet'!$C$5),RIGHT(CELL("contents",'C10 Entry Sheet'!$C$5),6)))</f>
        <v xml:space="preserve"> </v>
      </c>
      <c r="F996" s="153" t="str">
        <f>IF('C10 Entry Sheet'!$BS1011="N"," ","0")</f>
        <v xml:space="preserve"> </v>
      </c>
      <c r="G996" s="156" t="str">
        <f ca="1">IF('C10 Entry Sheet'!$BS1011="N"," ",CELL("contents",'C10 Entry Sheet'!$A1011))</f>
        <v xml:space="preserve"> </v>
      </c>
      <c r="H996" s="157" t="str">
        <f ca="1">IF(($G996=" ")," ",VLOOKUP($G996,'C10 Entry Sheet'!$A$16:$K$1015,2,FALSE))</f>
        <v xml:space="preserve"> </v>
      </c>
      <c r="I996" s="157" t="str">
        <f ca="1">IF(($G996=" ")," ",VLOOKUP($G996,'C10 Entry Sheet'!$A$16:$K$1015,3,FALSE))</f>
        <v xml:space="preserve"> </v>
      </c>
      <c r="J996" s="153" t="str">
        <f ca="1">IF('C10 Entry Sheet'!$BS1011="N"," ",CELL("contents",'C10 Entry Sheet'!$A1011))</f>
        <v xml:space="preserve"> </v>
      </c>
      <c r="K996" s="158" t="str">
        <f ca="1">IF(($G996=" ")," ",VLOOKUP($G996,'C10 Entry Sheet'!$A$16:$K$1015,8,FALSE))</f>
        <v xml:space="preserve"> </v>
      </c>
      <c r="L996" s="110" t="str">
        <f ca="1">IF(($G996=" ")," ",(VLOOKUP($G996,'C10 Entry Sheet'!$A$16:$K$1015,11,FALSE)*100))</f>
        <v xml:space="preserve"> </v>
      </c>
      <c r="M996" s="159" t="str">
        <f ca="1">IF(($G996=" ")," ",VLOOKUP($G996,'C10 Entry Sheet'!$A$16:$K$1015,6,FALSE))</f>
        <v xml:space="preserve"> </v>
      </c>
      <c r="N996" s="159" t="str">
        <f ca="1">IF(($G996=" ")," ",VLOOKUP($G996,'C10 Entry Sheet'!$A$16:$K$1015,5,FALSE))</f>
        <v xml:space="preserve"> </v>
      </c>
    </row>
    <row r="997" spans="1:14">
      <c r="A997" s="153" t="str">
        <f>IF('C10 Entry Sheet'!$BS1012="N"," ","R")</f>
        <v xml:space="preserve"> </v>
      </c>
      <c r="B997" s="153" t="str">
        <f>IF('C10 Entry Sheet'!$BS1012="N"," ","00000000")</f>
        <v xml:space="preserve"> </v>
      </c>
      <c r="C997" s="154" t="str">
        <f ca="1">IF('C10 Entry Sheet'!$BS1012="N"," ",CELL("contents",'C10 Entry Sheet'!$AH$10))</f>
        <v xml:space="preserve"> </v>
      </c>
      <c r="D997" s="153" t="str">
        <f ca="1">IF('C10 Entry Sheet'!$BS1012="N"," ","000"&amp;IF(LEN('C10 Entry Sheet'!$C$5)&lt;=6,"000",REPT("0",3-(LEN('C10 Entry Sheet'!$C$5)-6))&amp;LEFT(CELL("contents",'C10 Entry Sheet'!$C$5),LEN('C10 Entry Sheet'!$C$5)-6)))</f>
        <v xml:space="preserve"> </v>
      </c>
      <c r="E997" s="155" t="str">
        <f ca="1">IF('C10 Entry Sheet'!$BS1012="N"," ",IF(LEN('C10 Entry Sheet'!$C$5)&lt;=6,CELL("contents",'C10 Entry Sheet'!$C$5),RIGHT(CELL("contents",'C10 Entry Sheet'!$C$5),6)))</f>
        <v xml:space="preserve"> </v>
      </c>
      <c r="F997" s="153" t="str">
        <f>IF('C10 Entry Sheet'!$BS1012="N"," ","0")</f>
        <v xml:space="preserve"> </v>
      </c>
      <c r="G997" s="156" t="str">
        <f ca="1">IF('C10 Entry Sheet'!$BS1012="N"," ",CELL("contents",'C10 Entry Sheet'!$A1012))</f>
        <v xml:space="preserve"> </v>
      </c>
      <c r="H997" s="157" t="str">
        <f ca="1">IF(($G997=" ")," ",VLOOKUP($G997,'C10 Entry Sheet'!$A$16:$K$1015,2,FALSE))</f>
        <v xml:space="preserve"> </v>
      </c>
      <c r="I997" s="157" t="str">
        <f ca="1">IF(($G997=" ")," ",VLOOKUP($G997,'C10 Entry Sheet'!$A$16:$K$1015,3,FALSE))</f>
        <v xml:space="preserve"> </v>
      </c>
      <c r="J997" s="153" t="str">
        <f ca="1">IF('C10 Entry Sheet'!$BS1012="N"," ",CELL("contents",'C10 Entry Sheet'!$A1012))</f>
        <v xml:space="preserve"> </v>
      </c>
      <c r="K997" s="158" t="str">
        <f ca="1">IF(($G997=" ")," ",VLOOKUP($G997,'C10 Entry Sheet'!$A$16:$K$1015,8,FALSE))</f>
        <v xml:space="preserve"> </v>
      </c>
      <c r="L997" s="110" t="str">
        <f ca="1">IF(($G997=" ")," ",(VLOOKUP($G997,'C10 Entry Sheet'!$A$16:$K$1015,11,FALSE)*100))</f>
        <v xml:space="preserve"> </v>
      </c>
      <c r="M997" s="159" t="str">
        <f ca="1">IF(($G997=" ")," ",VLOOKUP($G997,'C10 Entry Sheet'!$A$16:$K$1015,6,FALSE))</f>
        <v xml:space="preserve"> </v>
      </c>
      <c r="N997" s="159" t="str">
        <f ca="1">IF(($G997=" ")," ",VLOOKUP($G997,'C10 Entry Sheet'!$A$16:$K$1015,5,FALSE))</f>
        <v xml:space="preserve"> </v>
      </c>
    </row>
    <row r="998" spans="1:14">
      <c r="A998" s="153" t="str">
        <f>IF('C10 Entry Sheet'!$BS1013="N"," ","R")</f>
        <v xml:space="preserve"> </v>
      </c>
      <c r="B998" s="153" t="str">
        <f>IF('C10 Entry Sheet'!$BS1013="N"," ","00000000")</f>
        <v xml:space="preserve"> </v>
      </c>
      <c r="C998" s="154" t="str">
        <f ca="1">IF('C10 Entry Sheet'!$BS1013="N"," ",CELL("contents",'C10 Entry Sheet'!$AH$10))</f>
        <v xml:space="preserve"> </v>
      </c>
      <c r="D998" s="153" t="str">
        <f ca="1">IF('C10 Entry Sheet'!$BS1013="N"," ","000"&amp;IF(LEN('C10 Entry Sheet'!$C$5)&lt;=6,"000",REPT("0",3-(LEN('C10 Entry Sheet'!$C$5)-6))&amp;LEFT(CELL("contents",'C10 Entry Sheet'!$C$5),LEN('C10 Entry Sheet'!$C$5)-6)))</f>
        <v xml:space="preserve"> </v>
      </c>
      <c r="E998" s="155" t="str">
        <f ca="1">IF('C10 Entry Sheet'!$BS1013="N"," ",IF(LEN('C10 Entry Sheet'!$C$5)&lt;=6,CELL("contents",'C10 Entry Sheet'!$C$5),RIGHT(CELL("contents",'C10 Entry Sheet'!$C$5),6)))</f>
        <v xml:space="preserve"> </v>
      </c>
      <c r="F998" s="153" t="str">
        <f>IF('C10 Entry Sheet'!$BS1013="N"," ","0")</f>
        <v xml:space="preserve"> </v>
      </c>
      <c r="G998" s="156" t="str">
        <f ca="1">IF('C10 Entry Sheet'!$BS1013="N"," ",CELL("contents",'C10 Entry Sheet'!$A1013))</f>
        <v xml:space="preserve"> </v>
      </c>
      <c r="H998" s="157" t="str">
        <f ca="1">IF(($G998=" ")," ",VLOOKUP($G998,'C10 Entry Sheet'!$A$16:$K$1015,2,FALSE))</f>
        <v xml:space="preserve"> </v>
      </c>
      <c r="I998" s="157" t="str">
        <f ca="1">IF(($G998=" ")," ",VLOOKUP($G998,'C10 Entry Sheet'!$A$16:$K$1015,3,FALSE))</f>
        <v xml:space="preserve"> </v>
      </c>
      <c r="J998" s="153" t="str">
        <f ca="1">IF('C10 Entry Sheet'!$BS1013="N"," ",CELL("contents",'C10 Entry Sheet'!$A1013))</f>
        <v xml:space="preserve"> </v>
      </c>
      <c r="K998" s="158" t="str">
        <f ca="1">IF(($G998=" ")," ",VLOOKUP($G998,'C10 Entry Sheet'!$A$16:$K$1015,8,FALSE))</f>
        <v xml:space="preserve"> </v>
      </c>
      <c r="L998" s="110" t="str">
        <f ca="1">IF(($G998=" ")," ",(VLOOKUP($G998,'C10 Entry Sheet'!$A$16:$K$1015,11,FALSE)*100))</f>
        <v xml:space="preserve"> </v>
      </c>
      <c r="M998" s="159" t="str">
        <f ca="1">IF(($G998=" ")," ",VLOOKUP($G998,'C10 Entry Sheet'!$A$16:$K$1015,6,FALSE))</f>
        <v xml:space="preserve"> </v>
      </c>
      <c r="N998" s="159" t="str">
        <f ca="1">IF(($G998=" ")," ",VLOOKUP($G998,'C10 Entry Sheet'!$A$16:$K$1015,5,FALSE))</f>
        <v xml:space="preserve"> </v>
      </c>
    </row>
    <row r="999" spans="1:14">
      <c r="A999" s="153" t="str">
        <f>IF('C10 Entry Sheet'!$BS1014="N"," ","R")</f>
        <v xml:space="preserve"> </v>
      </c>
      <c r="B999" s="153" t="str">
        <f>IF('C10 Entry Sheet'!$BS1014="N"," ","00000000")</f>
        <v xml:space="preserve"> </v>
      </c>
      <c r="C999" s="154" t="str">
        <f ca="1">IF('C10 Entry Sheet'!$BS1014="N"," ",CELL("contents",'C10 Entry Sheet'!$AH$10))</f>
        <v xml:space="preserve"> </v>
      </c>
      <c r="D999" s="153" t="str">
        <f ca="1">IF('C10 Entry Sheet'!$BS1014="N"," ","000"&amp;IF(LEN('C10 Entry Sheet'!$C$5)&lt;=6,"000",REPT("0",3-(LEN('C10 Entry Sheet'!$C$5)-6))&amp;LEFT(CELL("contents",'C10 Entry Sheet'!$C$5),LEN('C10 Entry Sheet'!$C$5)-6)))</f>
        <v xml:space="preserve"> </v>
      </c>
      <c r="E999" s="155" t="str">
        <f ca="1">IF('C10 Entry Sheet'!$BS1014="N"," ",IF(LEN('C10 Entry Sheet'!$C$5)&lt;=6,CELL("contents",'C10 Entry Sheet'!$C$5),RIGHT(CELL("contents",'C10 Entry Sheet'!$C$5),6)))</f>
        <v xml:space="preserve"> </v>
      </c>
      <c r="F999" s="153" t="str">
        <f>IF('C10 Entry Sheet'!$BS1014="N"," ","0")</f>
        <v xml:space="preserve"> </v>
      </c>
      <c r="G999" s="156" t="str">
        <f ca="1">IF('C10 Entry Sheet'!$BS1014="N"," ",CELL("contents",'C10 Entry Sheet'!$A1014))</f>
        <v xml:space="preserve"> </v>
      </c>
      <c r="H999" s="157" t="str">
        <f ca="1">IF(($G999=" ")," ",VLOOKUP($G999,'C10 Entry Sheet'!$A$16:$K$1015,2,FALSE))</f>
        <v xml:space="preserve"> </v>
      </c>
      <c r="I999" s="157" t="str">
        <f ca="1">IF(($G999=" ")," ",VLOOKUP($G999,'C10 Entry Sheet'!$A$16:$K$1015,3,FALSE))</f>
        <v xml:space="preserve"> </v>
      </c>
      <c r="J999" s="153" t="str">
        <f ca="1">IF('C10 Entry Sheet'!$BS1014="N"," ",CELL("contents",'C10 Entry Sheet'!$A1014))</f>
        <v xml:space="preserve"> </v>
      </c>
      <c r="K999" s="158" t="str">
        <f ca="1">IF(($G999=" ")," ",VLOOKUP($G999,'C10 Entry Sheet'!$A$16:$K$1015,8,FALSE))</f>
        <v xml:space="preserve"> </v>
      </c>
      <c r="L999" s="110" t="str">
        <f ca="1">IF(($G999=" ")," ",(VLOOKUP($G999,'C10 Entry Sheet'!$A$16:$K$1015,11,FALSE)*100))</f>
        <v xml:space="preserve"> </v>
      </c>
      <c r="M999" s="159" t="str">
        <f ca="1">IF(($G999=" ")," ",VLOOKUP($G999,'C10 Entry Sheet'!$A$16:$K$1015,6,FALSE))</f>
        <v xml:space="preserve"> </v>
      </c>
      <c r="N999" s="159" t="str">
        <f ca="1">IF(($G999=" ")," ",VLOOKUP($G999,'C10 Entry Sheet'!$A$16:$K$1015,5,FALSE))</f>
        <v xml:space="preserve"> </v>
      </c>
    </row>
    <row r="1000" spans="1:14">
      <c r="A1000" s="153" t="str">
        <f>IF('C10 Entry Sheet'!$BS1015="N"," ","R")</f>
        <v xml:space="preserve"> </v>
      </c>
      <c r="B1000" s="153" t="str">
        <f>IF('C10 Entry Sheet'!$BS1015="N"," ","00000000")</f>
        <v xml:space="preserve"> </v>
      </c>
      <c r="C1000" s="154" t="str">
        <f ca="1">IF('C10 Entry Sheet'!$BS1015="N"," ",CELL("contents",'C10 Entry Sheet'!$AH$10))</f>
        <v xml:space="preserve"> </v>
      </c>
      <c r="D1000" s="153" t="str">
        <f ca="1">IF('C10 Entry Sheet'!$BS1015="N"," ","000"&amp;IF(LEN('C10 Entry Sheet'!$C$5)&lt;=6,"000",REPT("0",3-(LEN('C10 Entry Sheet'!$C$5)-6))&amp;LEFT(CELL("contents",'C10 Entry Sheet'!$C$5),LEN('C10 Entry Sheet'!$C$5)-6)))</f>
        <v xml:space="preserve"> </v>
      </c>
      <c r="E1000" s="155" t="str">
        <f ca="1">IF('C10 Entry Sheet'!$BS1015="N"," ",IF(LEN('C10 Entry Sheet'!$C$5)&lt;=6,CELL("contents",'C10 Entry Sheet'!$C$5),RIGHT(CELL("contents",'C10 Entry Sheet'!$C$5),6)))</f>
        <v xml:space="preserve"> </v>
      </c>
      <c r="F1000" s="153" t="str">
        <f>IF('C10 Entry Sheet'!$BS1015="N"," ","0")</f>
        <v xml:space="preserve"> </v>
      </c>
      <c r="G1000" s="156" t="str">
        <f ca="1">IF('C10 Entry Sheet'!$BS1015="N"," ",CELL("contents",'C10 Entry Sheet'!$A1015))</f>
        <v xml:space="preserve"> </v>
      </c>
      <c r="H1000" s="157" t="str">
        <f ca="1">IF(($G1000=" ")," ",VLOOKUP($G1000,'C10 Entry Sheet'!$A$16:$K$1015,2,FALSE))</f>
        <v xml:space="preserve"> </v>
      </c>
      <c r="I1000" s="157" t="str">
        <f ca="1">IF(($G1000=" ")," ",VLOOKUP($G1000,'C10 Entry Sheet'!$A$16:$K$1015,3,FALSE))</f>
        <v xml:space="preserve"> </v>
      </c>
      <c r="J1000" s="153" t="str">
        <f ca="1">IF('C10 Entry Sheet'!$BS1015="N"," ",CELL("contents",'C10 Entry Sheet'!$A1015))</f>
        <v xml:space="preserve"> </v>
      </c>
      <c r="K1000" s="158" t="str">
        <f ca="1">IF(($G1000=" ")," ",VLOOKUP($G1000,'C10 Entry Sheet'!$A$16:$K$1015,8,FALSE))</f>
        <v xml:space="preserve"> </v>
      </c>
      <c r="L1000" s="110" t="str">
        <f ca="1">IF(($G1000=" ")," ",(VLOOKUP($G1000,'C10 Entry Sheet'!$A$16:$K$1015,11,FALSE)*100))</f>
        <v xml:space="preserve"> </v>
      </c>
      <c r="M1000" s="159" t="str">
        <f ca="1">IF(($G1000=" ")," ",VLOOKUP($G1000,'C10 Entry Sheet'!$A$16:$K$1015,6,FALSE))</f>
        <v xml:space="preserve"> </v>
      </c>
      <c r="N1000" s="159" t="str">
        <f ca="1">IF(($G1000=" ")," ",VLOOKUP($G1000,'C10 Entry Sheet'!$A$16:$K$1015,5,FALSE))</f>
        <v xml:space="preserve"> </v>
      </c>
    </row>
  </sheetData>
  <sheetProtection algorithmName="SHA-512" hashValue="dUgPDQTyyCXivbO/jTHUFenvKMQEsW7W16IA37EfUkNFENTUesVsjvPnM9sTV4gyVc+KzPbE1fyhTU7IB9dWyQ==" saltValue="uGbBE0ei9apX3eGMzLG+bA==" spinCount="100000" sheet="1" objects="1" scenarios="1" selectLockedCells="1"/>
  <phoneticPr fontId="0" type="noConversion"/>
  <pageMargins left="0.75" right="0.75" top="1" bottom="1" header="0.5" footer="0.5"/>
  <pageSetup orientation="portrait" r:id="rId1"/>
  <headerFooter alignWithMargins="0">
    <oddHeader>&amp;A</oddHeader>
    <oddFooter>&amp;L&amp;F&amp;RPage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4"/>
  <sheetViews>
    <sheetView tabSelected="1" workbookViewId="0">
      <selection activeCell="C33" sqref="C33"/>
    </sheetView>
  </sheetViews>
  <sheetFormatPr defaultColWidth="9.140625" defaultRowHeight="12.75"/>
  <cols>
    <col min="1" max="1" width="4.7109375" style="61" customWidth="1"/>
    <col min="2" max="2" width="2.7109375" style="163" customWidth="1"/>
    <col min="3" max="3" width="78.140625" style="61" customWidth="1"/>
    <col min="4" max="13" width="9.140625" style="61"/>
    <col min="14" max="14" width="14.7109375" style="61" customWidth="1"/>
    <col min="15" max="16384" width="9.140625" style="61"/>
  </cols>
  <sheetData>
    <row r="1" spans="1:3" ht="18">
      <c r="A1" s="162" t="s">
        <v>225</v>
      </c>
    </row>
    <row r="3" spans="1:3" ht="17.25" customHeight="1">
      <c r="B3" s="179" t="s">
        <v>223</v>
      </c>
      <c r="C3" s="178"/>
    </row>
    <row r="4" spans="1:3" ht="17.25" customHeight="1">
      <c r="B4" s="179" t="s">
        <v>224</v>
      </c>
      <c r="C4" s="178"/>
    </row>
    <row r="5" spans="1:3" ht="17.25" customHeight="1">
      <c r="B5" s="179" t="s">
        <v>227</v>
      </c>
      <c r="C5" s="178"/>
    </row>
    <row r="6" spans="1:3" ht="17.25" customHeight="1">
      <c r="B6" s="177"/>
      <c r="C6" s="178"/>
    </row>
    <row r="7" spans="1:3">
      <c r="A7" s="164" t="s">
        <v>61</v>
      </c>
    </row>
    <row r="8" spans="1:3">
      <c r="A8" s="164"/>
      <c r="B8" s="383" t="s">
        <v>299</v>
      </c>
    </row>
    <row r="9" spans="1:3">
      <c r="A9" s="165" t="s">
        <v>173</v>
      </c>
    </row>
    <row r="10" spans="1:3" ht="14.25" customHeight="1">
      <c r="A10" s="166">
        <v>1</v>
      </c>
      <c r="B10" s="66" t="s">
        <v>174</v>
      </c>
    </row>
    <row r="11" spans="1:3" ht="14.25" customHeight="1">
      <c r="A11" s="166">
        <v>2</v>
      </c>
      <c r="B11" s="66" t="s">
        <v>298</v>
      </c>
    </row>
    <row r="12" spans="1:3">
      <c r="A12" s="166">
        <v>3</v>
      </c>
      <c r="B12" s="66" t="s">
        <v>175</v>
      </c>
    </row>
    <row r="13" spans="1:3" ht="12.75" customHeight="1">
      <c r="A13" s="164"/>
      <c r="B13" s="167" t="s">
        <v>176</v>
      </c>
    </row>
    <row r="14" spans="1:3">
      <c r="A14" s="166">
        <v>4</v>
      </c>
      <c r="B14" s="167" t="s">
        <v>177</v>
      </c>
    </row>
    <row r="15" spans="1:3" s="169" customFormat="1" ht="39" customHeight="1">
      <c r="A15" s="168">
        <v>5</v>
      </c>
      <c r="B15" s="460" t="s">
        <v>308</v>
      </c>
      <c r="C15" s="461"/>
    </row>
    <row r="16" spans="1:3" s="169" customFormat="1" ht="14.25" customHeight="1">
      <c r="A16" s="170" t="s">
        <v>178</v>
      </c>
      <c r="B16" s="171"/>
    </row>
    <row r="17" spans="1:3" s="169" customFormat="1" ht="26.25" customHeight="1">
      <c r="A17" s="168">
        <v>6</v>
      </c>
      <c r="B17" s="460" t="s">
        <v>226</v>
      </c>
      <c r="C17" s="462"/>
    </row>
    <row r="18" spans="1:3" s="169" customFormat="1" ht="26.25" customHeight="1">
      <c r="A18" s="168"/>
      <c r="C18" s="396" t="s">
        <v>306</v>
      </c>
    </row>
    <row r="19" spans="1:3" s="169" customFormat="1">
      <c r="A19" s="168"/>
      <c r="C19" s="172" t="s">
        <v>208</v>
      </c>
    </row>
    <row r="20" spans="1:3" s="169" customFormat="1">
      <c r="C20" s="173" t="s">
        <v>209</v>
      </c>
    </row>
    <row r="21" spans="1:3" s="169" customFormat="1" ht="12.75" customHeight="1">
      <c r="A21" s="168"/>
      <c r="B21" s="171"/>
      <c r="C21" s="171" t="s">
        <v>210</v>
      </c>
    </row>
    <row r="22" spans="1:3" s="169" customFormat="1" ht="12.75" customHeight="1">
      <c r="A22" s="168"/>
      <c r="B22" s="171"/>
      <c r="C22" s="171" t="s">
        <v>211</v>
      </c>
    </row>
    <row r="23" spans="1:3" s="169" customFormat="1" ht="26.25" customHeight="1">
      <c r="A23" s="168"/>
      <c r="B23" s="171"/>
      <c r="C23" s="171" t="s">
        <v>216</v>
      </c>
    </row>
    <row r="24" spans="1:3" s="169" customFormat="1" ht="13.5" customHeight="1">
      <c r="A24" s="168"/>
      <c r="B24" s="171"/>
      <c r="C24" s="171" t="s">
        <v>215</v>
      </c>
    </row>
    <row r="25" spans="1:3" s="169" customFormat="1" ht="38.25" customHeight="1">
      <c r="A25" s="168"/>
      <c r="B25" s="171"/>
      <c r="C25" s="171" t="s">
        <v>300</v>
      </c>
    </row>
    <row r="26" spans="1:3" s="169" customFormat="1" ht="26.25" customHeight="1">
      <c r="A26" s="168"/>
      <c r="B26" s="171"/>
      <c r="C26" s="171" t="s">
        <v>217</v>
      </c>
    </row>
    <row r="27" spans="1:3" s="169" customFormat="1" ht="13.5" customHeight="1">
      <c r="A27" s="170" t="s">
        <v>199</v>
      </c>
      <c r="B27" s="171"/>
      <c r="C27" s="171"/>
    </row>
    <row r="28" spans="1:3" s="169" customFormat="1" ht="12.75" customHeight="1">
      <c r="A28" s="168">
        <v>7</v>
      </c>
      <c r="B28" s="460" t="s">
        <v>68</v>
      </c>
      <c r="C28" s="462"/>
    </row>
    <row r="29" spans="1:3" s="169" customFormat="1" ht="26.25" customHeight="1">
      <c r="A29" s="168">
        <v>8</v>
      </c>
      <c r="B29" s="460" t="s">
        <v>69</v>
      </c>
      <c r="C29" s="462"/>
    </row>
    <row r="30" spans="1:3" s="397" customFormat="1" ht="12.75" customHeight="1">
      <c r="A30" s="168">
        <v>9</v>
      </c>
      <c r="B30" s="460" t="s">
        <v>63</v>
      </c>
      <c r="C30" s="462"/>
    </row>
    <row r="31" spans="1:3" s="395" customFormat="1" ht="51.75" customHeight="1">
      <c r="A31" s="168">
        <v>10</v>
      </c>
      <c r="B31" s="460" t="s">
        <v>339</v>
      </c>
      <c r="C31" s="462"/>
    </row>
    <row r="32" spans="1:3" s="169" customFormat="1" ht="12.75" customHeight="1">
      <c r="A32" s="168">
        <v>11</v>
      </c>
      <c r="B32" s="460" t="s">
        <v>70</v>
      </c>
      <c r="C32" s="462"/>
    </row>
    <row r="33" spans="1:3" s="169" customFormat="1" ht="12.75" customHeight="1">
      <c r="A33" s="168">
        <v>12</v>
      </c>
      <c r="B33" s="172" t="s">
        <v>196</v>
      </c>
      <c r="C33" s="171"/>
    </row>
    <row r="34" spans="1:3" s="169" customFormat="1" ht="12.75" customHeight="1">
      <c r="A34" s="174" t="s">
        <v>207</v>
      </c>
      <c r="B34" s="172"/>
      <c r="C34" s="171"/>
    </row>
    <row r="35" spans="1:3" s="169" customFormat="1" ht="12.75" customHeight="1">
      <c r="A35" s="168"/>
      <c r="B35" s="175" t="s">
        <v>294</v>
      </c>
      <c r="C35" s="358"/>
    </row>
    <row r="36" spans="1:3" s="169" customFormat="1" ht="12.75" customHeight="1">
      <c r="A36" s="173">
        <v>13</v>
      </c>
      <c r="B36" s="172" t="s">
        <v>301</v>
      </c>
      <c r="C36" s="358"/>
    </row>
    <row r="37" spans="1:3" s="359" customFormat="1" ht="26.25" customHeight="1">
      <c r="A37" s="168">
        <v>14</v>
      </c>
      <c r="B37" s="460" t="s">
        <v>309</v>
      </c>
      <c r="C37" s="462"/>
    </row>
    <row r="38" spans="1:3" s="359" customFormat="1" ht="12.75" customHeight="1">
      <c r="A38" s="173">
        <v>15</v>
      </c>
      <c r="B38" s="172" t="s">
        <v>302</v>
      </c>
      <c r="C38" s="360"/>
    </row>
    <row r="39" spans="1:3" s="359" customFormat="1" ht="38.25" customHeight="1">
      <c r="A39" s="168">
        <v>16</v>
      </c>
      <c r="B39" s="460" t="s">
        <v>310</v>
      </c>
      <c r="C39" s="462"/>
    </row>
    <row r="40" spans="1:3" s="395" customFormat="1" ht="26.25" customHeight="1">
      <c r="A40" s="168">
        <v>17</v>
      </c>
      <c r="B40" s="463" t="s">
        <v>303</v>
      </c>
      <c r="C40" s="463"/>
    </row>
    <row r="41" spans="1:3" s="359" customFormat="1" ht="26.25" customHeight="1">
      <c r="A41" s="168">
        <v>18</v>
      </c>
      <c r="B41" s="460" t="s">
        <v>295</v>
      </c>
      <c r="C41" s="462"/>
    </row>
    <row r="42" spans="1:3" s="397" customFormat="1" ht="12.75" customHeight="1">
      <c r="A42" s="168">
        <v>19</v>
      </c>
      <c r="B42" s="460" t="s">
        <v>63</v>
      </c>
      <c r="C42" s="462"/>
    </row>
    <row r="43" spans="1:3" s="359" customFormat="1" ht="39" customHeight="1">
      <c r="A43" s="168">
        <v>20</v>
      </c>
      <c r="B43" s="460" t="s">
        <v>307</v>
      </c>
      <c r="C43" s="462"/>
    </row>
    <row r="44" spans="1:3" s="359" customFormat="1" ht="12.75" customHeight="1">
      <c r="A44" s="168">
        <v>21</v>
      </c>
      <c r="B44" s="460" t="s">
        <v>70</v>
      </c>
      <c r="C44" s="462"/>
    </row>
    <row r="45" spans="1:3" s="359" customFormat="1" ht="12.75" customHeight="1">
      <c r="A45" s="168">
        <v>22</v>
      </c>
      <c r="B45" s="172" t="s">
        <v>196</v>
      </c>
      <c r="C45" s="358"/>
    </row>
    <row r="46" spans="1:3" s="169" customFormat="1" ht="12.75" customHeight="1">
      <c r="A46" s="168">
        <v>23</v>
      </c>
      <c r="B46" s="463" t="s">
        <v>296</v>
      </c>
      <c r="C46" s="463"/>
    </row>
    <row r="47" spans="1:3" s="169" customFormat="1">
      <c r="A47" s="164" t="s">
        <v>67</v>
      </c>
      <c r="B47" s="163"/>
      <c r="C47" s="61"/>
    </row>
    <row r="48" spans="1:3" s="169" customFormat="1">
      <c r="A48" s="166"/>
      <c r="B48" s="460" t="s">
        <v>72</v>
      </c>
      <c r="C48" s="462"/>
    </row>
    <row r="49" spans="1:3" s="169" customFormat="1" ht="13.5" customHeight="1">
      <c r="A49" s="168">
        <v>24</v>
      </c>
      <c r="B49" s="460" t="s">
        <v>218</v>
      </c>
      <c r="C49" s="462"/>
    </row>
    <row r="50" spans="1:3" s="169" customFormat="1">
      <c r="A50" s="164" t="s">
        <v>73</v>
      </c>
      <c r="B50" s="163"/>
      <c r="C50" s="61"/>
    </row>
    <row r="51" spans="1:3" s="169" customFormat="1" ht="27" customHeight="1">
      <c r="A51" s="173" t="s">
        <v>74</v>
      </c>
      <c r="B51" s="460" t="s">
        <v>304</v>
      </c>
      <c r="C51" s="462"/>
    </row>
    <row r="52" spans="1:3" s="169" customFormat="1" ht="27" customHeight="1">
      <c r="A52" s="173" t="s">
        <v>75</v>
      </c>
      <c r="B52" s="460" t="s">
        <v>305</v>
      </c>
      <c r="C52" s="462"/>
    </row>
    <row r="53" spans="1:3" s="169" customFormat="1">
      <c r="A53" s="173" t="s">
        <v>76</v>
      </c>
      <c r="B53" s="464" t="s">
        <v>77</v>
      </c>
      <c r="C53" s="465"/>
    </row>
    <row r="54" spans="1:3" s="169" customFormat="1">
      <c r="A54" s="168"/>
      <c r="B54" s="176"/>
    </row>
    <row r="55" spans="1:3" s="169" customFormat="1">
      <c r="A55" s="168"/>
      <c r="B55" s="176"/>
    </row>
    <row r="56" spans="1:3" s="169" customFormat="1">
      <c r="A56" s="168"/>
      <c r="B56" s="176"/>
    </row>
    <row r="57" spans="1:3" s="169" customFormat="1">
      <c r="A57" s="168"/>
      <c r="B57" s="176"/>
    </row>
    <row r="58" spans="1:3" s="169" customFormat="1">
      <c r="B58" s="176"/>
    </row>
    <row r="59" spans="1:3" s="169" customFormat="1">
      <c r="B59" s="176"/>
    </row>
    <row r="60" spans="1:3" s="169" customFormat="1">
      <c r="B60" s="176"/>
    </row>
    <row r="61" spans="1:3" s="169" customFormat="1">
      <c r="B61" s="176"/>
    </row>
    <row r="62" spans="1:3" s="169" customFormat="1">
      <c r="B62" s="176"/>
    </row>
    <row r="63" spans="1:3" s="169" customFormat="1">
      <c r="B63" s="176"/>
    </row>
    <row r="64" spans="1:3" s="169" customFormat="1">
      <c r="B64" s="176"/>
    </row>
  </sheetData>
  <sheetProtection password="D234" sheet="1" objects="1" scenarios="1" selectLockedCells="1"/>
  <mergeCells count="20">
    <mergeCell ref="B53:C53"/>
    <mergeCell ref="B49:C49"/>
    <mergeCell ref="B29:C29"/>
    <mergeCell ref="B52:C52"/>
    <mergeCell ref="B32:C32"/>
    <mergeCell ref="B51:C51"/>
    <mergeCell ref="B31:C31"/>
    <mergeCell ref="B40:C40"/>
    <mergeCell ref="B15:C15"/>
    <mergeCell ref="B17:C17"/>
    <mergeCell ref="B48:C48"/>
    <mergeCell ref="B28:C28"/>
    <mergeCell ref="B46:C46"/>
    <mergeCell ref="B37:C37"/>
    <mergeCell ref="B39:C39"/>
    <mergeCell ref="B41:C41"/>
    <mergeCell ref="B43:C43"/>
    <mergeCell ref="B44:C44"/>
    <mergeCell ref="B30:C30"/>
    <mergeCell ref="B42:C42"/>
  </mergeCells>
  <phoneticPr fontId="0" type="noConversion"/>
  <pageMargins left="0.75" right="0.75" top="1" bottom="1" header="0.5" footer="0.5"/>
  <pageSetup orientation="portrait" r:id="rId1"/>
  <headerFooter alignWithMargins="0">
    <oddFooter>&amp;L&amp;F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H7"/>
  <sheetViews>
    <sheetView workbookViewId="0">
      <selection activeCell="D4" sqref="D4"/>
    </sheetView>
  </sheetViews>
  <sheetFormatPr defaultRowHeight="12.75"/>
  <cols>
    <col min="3" max="3" width="51.5703125" bestFit="1" customWidth="1"/>
    <col min="4" max="4" width="27.7109375" bestFit="1" customWidth="1"/>
    <col min="5" max="5" width="22.5703125" customWidth="1"/>
    <col min="6" max="6" width="58.28515625" customWidth="1"/>
    <col min="7" max="7" width="13.5703125" bestFit="1" customWidth="1"/>
  </cols>
  <sheetData>
    <row r="2" spans="2:8">
      <c r="B2" s="21"/>
      <c r="C2" s="21"/>
      <c r="D2" s="405" t="s">
        <v>328</v>
      </c>
      <c r="E2" s="405"/>
      <c r="F2" s="405"/>
      <c r="G2" s="405"/>
      <c r="H2" s="405"/>
    </row>
    <row r="3" spans="2:8">
      <c r="B3" s="21" t="s">
        <v>56</v>
      </c>
      <c r="C3" s="21" t="s">
        <v>322</v>
      </c>
      <c r="D3" s="21" t="s">
        <v>323</v>
      </c>
      <c r="E3" s="21" t="s">
        <v>329</v>
      </c>
      <c r="F3" s="21"/>
      <c r="G3" s="21" t="s">
        <v>324</v>
      </c>
      <c r="H3" s="21" t="s">
        <v>325</v>
      </c>
    </row>
    <row r="4" spans="2:8">
      <c r="B4" s="406">
        <v>43299</v>
      </c>
      <c r="C4" s="45" t="s">
        <v>321</v>
      </c>
      <c r="D4" s="45" t="s">
        <v>330</v>
      </c>
      <c r="E4" s="45"/>
      <c r="F4" s="45" t="s">
        <v>327</v>
      </c>
      <c r="G4" s="404">
        <v>0.02</v>
      </c>
      <c r="H4" s="404">
        <v>7.0999999999999994E-2</v>
      </c>
    </row>
    <row r="5" spans="2:8">
      <c r="F5" s="45" t="s">
        <v>326</v>
      </c>
      <c r="G5" s="404">
        <v>0.02</v>
      </c>
      <c r="H5" s="404">
        <v>5.3999999999999999E-2</v>
      </c>
    </row>
    <row r="7" spans="2:8">
      <c r="D7" s="45" t="s">
        <v>331</v>
      </c>
      <c r="E7" s="45" t="s">
        <v>332</v>
      </c>
      <c r="F7" s="45" t="s">
        <v>333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N82"/>
  <sheetViews>
    <sheetView workbookViewId="0">
      <selection activeCell="F19" sqref="F19"/>
    </sheetView>
  </sheetViews>
  <sheetFormatPr defaultRowHeight="12.75"/>
  <cols>
    <col min="1" max="1" width="18" customWidth="1"/>
    <col min="2" max="2" width="17" bestFit="1" customWidth="1"/>
    <col min="259" max="259" width="18" customWidth="1"/>
    <col min="260" max="260" width="17" bestFit="1" customWidth="1"/>
    <col min="515" max="515" width="18" customWidth="1"/>
    <col min="516" max="516" width="17" bestFit="1" customWidth="1"/>
    <col min="771" max="771" width="18" customWidth="1"/>
    <col min="772" max="772" width="17" bestFit="1" customWidth="1"/>
    <col min="1027" max="1027" width="18" customWidth="1"/>
    <col min="1028" max="1028" width="17" bestFit="1" customWidth="1"/>
    <col min="1283" max="1283" width="18" customWidth="1"/>
    <col min="1284" max="1284" width="17" bestFit="1" customWidth="1"/>
    <col min="1539" max="1539" width="18" customWidth="1"/>
    <col min="1540" max="1540" width="17" bestFit="1" customWidth="1"/>
    <col min="1795" max="1795" width="18" customWidth="1"/>
    <col min="1796" max="1796" width="17" bestFit="1" customWidth="1"/>
    <col min="2051" max="2051" width="18" customWidth="1"/>
    <col min="2052" max="2052" width="17" bestFit="1" customWidth="1"/>
    <col min="2307" max="2307" width="18" customWidth="1"/>
    <col min="2308" max="2308" width="17" bestFit="1" customWidth="1"/>
    <col min="2563" max="2563" width="18" customWidth="1"/>
    <col min="2564" max="2564" width="17" bestFit="1" customWidth="1"/>
    <col min="2819" max="2819" width="18" customWidth="1"/>
    <col min="2820" max="2820" width="17" bestFit="1" customWidth="1"/>
    <col min="3075" max="3075" width="18" customWidth="1"/>
    <col min="3076" max="3076" width="17" bestFit="1" customWidth="1"/>
    <col min="3331" max="3331" width="18" customWidth="1"/>
    <col min="3332" max="3332" width="17" bestFit="1" customWidth="1"/>
    <col min="3587" max="3587" width="18" customWidth="1"/>
    <col min="3588" max="3588" width="17" bestFit="1" customWidth="1"/>
    <col min="3843" max="3843" width="18" customWidth="1"/>
    <col min="3844" max="3844" width="17" bestFit="1" customWidth="1"/>
    <col min="4099" max="4099" width="18" customWidth="1"/>
    <col min="4100" max="4100" width="17" bestFit="1" customWidth="1"/>
    <col min="4355" max="4355" width="18" customWidth="1"/>
    <col min="4356" max="4356" width="17" bestFit="1" customWidth="1"/>
    <col min="4611" max="4611" width="18" customWidth="1"/>
    <col min="4612" max="4612" width="17" bestFit="1" customWidth="1"/>
    <col min="4867" max="4867" width="18" customWidth="1"/>
    <col min="4868" max="4868" width="17" bestFit="1" customWidth="1"/>
    <col min="5123" max="5123" width="18" customWidth="1"/>
    <col min="5124" max="5124" width="17" bestFit="1" customWidth="1"/>
    <col min="5379" max="5379" width="18" customWidth="1"/>
    <col min="5380" max="5380" width="17" bestFit="1" customWidth="1"/>
    <col min="5635" max="5635" width="18" customWidth="1"/>
    <col min="5636" max="5636" width="17" bestFit="1" customWidth="1"/>
    <col min="5891" max="5891" width="18" customWidth="1"/>
    <col min="5892" max="5892" width="17" bestFit="1" customWidth="1"/>
    <col min="6147" max="6147" width="18" customWidth="1"/>
    <col min="6148" max="6148" width="17" bestFit="1" customWidth="1"/>
    <col min="6403" max="6403" width="18" customWidth="1"/>
    <col min="6404" max="6404" width="17" bestFit="1" customWidth="1"/>
    <col min="6659" max="6659" width="18" customWidth="1"/>
    <col min="6660" max="6660" width="17" bestFit="1" customWidth="1"/>
    <col min="6915" max="6915" width="18" customWidth="1"/>
    <col min="6916" max="6916" width="17" bestFit="1" customWidth="1"/>
    <col min="7171" max="7171" width="18" customWidth="1"/>
    <col min="7172" max="7172" width="17" bestFit="1" customWidth="1"/>
    <col min="7427" max="7427" width="18" customWidth="1"/>
    <col min="7428" max="7428" width="17" bestFit="1" customWidth="1"/>
    <col min="7683" max="7683" width="18" customWidth="1"/>
    <col min="7684" max="7684" width="17" bestFit="1" customWidth="1"/>
    <col min="7939" max="7939" width="18" customWidth="1"/>
    <col min="7940" max="7940" width="17" bestFit="1" customWidth="1"/>
    <col min="8195" max="8195" width="18" customWidth="1"/>
    <col min="8196" max="8196" width="17" bestFit="1" customWidth="1"/>
    <col min="8451" max="8451" width="18" customWidth="1"/>
    <col min="8452" max="8452" width="17" bestFit="1" customWidth="1"/>
    <col min="8707" max="8707" width="18" customWidth="1"/>
    <col min="8708" max="8708" width="17" bestFit="1" customWidth="1"/>
    <col min="8963" max="8963" width="18" customWidth="1"/>
    <col min="8964" max="8964" width="17" bestFit="1" customWidth="1"/>
    <col min="9219" max="9219" width="18" customWidth="1"/>
    <col min="9220" max="9220" width="17" bestFit="1" customWidth="1"/>
    <col min="9475" max="9475" width="18" customWidth="1"/>
    <col min="9476" max="9476" width="17" bestFit="1" customWidth="1"/>
    <col min="9731" max="9731" width="18" customWidth="1"/>
    <col min="9732" max="9732" width="17" bestFit="1" customWidth="1"/>
    <col min="9987" max="9987" width="18" customWidth="1"/>
    <col min="9988" max="9988" width="17" bestFit="1" customWidth="1"/>
    <col min="10243" max="10243" width="18" customWidth="1"/>
    <col min="10244" max="10244" width="17" bestFit="1" customWidth="1"/>
    <col min="10499" max="10499" width="18" customWidth="1"/>
    <col min="10500" max="10500" width="17" bestFit="1" customWidth="1"/>
    <col min="10755" max="10755" width="18" customWidth="1"/>
    <col min="10756" max="10756" width="17" bestFit="1" customWidth="1"/>
    <col min="11011" max="11011" width="18" customWidth="1"/>
    <col min="11012" max="11012" width="17" bestFit="1" customWidth="1"/>
    <col min="11267" max="11267" width="18" customWidth="1"/>
    <col min="11268" max="11268" width="17" bestFit="1" customWidth="1"/>
    <col min="11523" max="11523" width="18" customWidth="1"/>
    <col min="11524" max="11524" width="17" bestFit="1" customWidth="1"/>
    <col min="11779" max="11779" width="18" customWidth="1"/>
    <col min="11780" max="11780" width="17" bestFit="1" customWidth="1"/>
    <col min="12035" max="12035" width="18" customWidth="1"/>
    <col min="12036" max="12036" width="17" bestFit="1" customWidth="1"/>
    <col min="12291" max="12291" width="18" customWidth="1"/>
    <col min="12292" max="12292" width="17" bestFit="1" customWidth="1"/>
    <col min="12547" max="12547" width="18" customWidth="1"/>
    <col min="12548" max="12548" width="17" bestFit="1" customWidth="1"/>
    <col min="12803" max="12803" width="18" customWidth="1"/>
    <col min="12804" max="12804" width="17" bestFit="1" customWidth="1"/>
    <col min="13059" max="13059" width="18" customWidth="1"/>
    <col min="13060" max="13060" width="17" bestFit="1" customWidth="1"/>
    <col min="13315" max="13315" width="18" customWidth="1"/>
    <col min="13316" max="13316" width="17" bestFit="1" customWidth="1"/>
    <col min="13571" max="13571" width="18" customWidth="1"/>
    <col min="13572" max="13572" width="17" bestFit="1" customWidth="1"/>
    <col min="13827" max="13827" width="18" customWidth="1"/>
    <col min="13828" max="13828" width="17" bestFit="1" customWidth="1"/>
    <col min="14083" max="14083" width="18" customWidth="1"/>
    <col min="14084" max="14084" width="17" bestFit="1" customWidth="1"/>
    <col min="14339" max="14339" width="18" customWidth="1"/>
    <col min="14340" max="14340" width="17" bestFit="1" customWidth="1"/>
    <col min="14595" max="14595" width="18" customWidth="1"/>
    <col min="14596" max="14596" width="17" bestFit="1" customWidth="1"/>
    <col min="14851" max="14851" width="18" customWidth="1"/>
    <col min="14852" max="14852" width="17" bestFit="1" customWidth="1"/>
    <col min="15107" max="15107" width="18" customWidth="1"/>
    <col min="15108" max="15108" width="17" bestFit="1" customWidth="1"/>
    <col min="15363" max="15363" width="18" customWidth="1"/>
    <col min="15364" max="15364" width="17" bestFit="1" customWidth="1"/>
    <col min="15619" max="15619" width="18" customWidth="1"/>
    <col min="15620" max="15620" width="17" bestFit="1" customWidth="1"/>
    <col min="15875" max="15875" width="18" customWidth="1"/>
    <col min="15876" max="15876" width="17" bestFit="1" customWidth="1"/>
    <col min="16131" max="16131" width="18" customWidth="1"/>
    <col min="16132" max="16132" width="17" bestFit="1" customWidth="1"/>
  </cols>
  <sheetData>
    <row r="1" spans="1:40">
      <c r="J1" s="45"/>
    </row>
    <row r="2" spans="1:40">
      <c r="A2" s="45" t="s">
        <v>121</v>
      </c>
      <c r="B2" s="45" t="s">
        <v>123</v>
      </c>
      <c r="I2" s="43"/>
      <c r="J2" s="43"/>
      <c r="K2" s="43"/>
      <c r="L2" s="43"/>
      <c r="M2" s="43"/>
    </row>
    <row r="3" spans="1:40" ht="15" customHeight="1">
      <c r="A3">
        <v>1</v>
      </c>
      <c r="B3" s="45" t="s">
        <v>102</v>
      </c>
      <c r="C3" s="45"/>
      <c r="I3" s="42"/>
      <c r="J3" s="42"/>
      <c r="K3" s="42"/>
      <c r="L3" s="42"/>
      <c r="M3" s="42"/>
    </row>
    <row r="4" spans="1:40">
      <c r="A4">
        <v>2</v>
      </c>
      <c r="B4" s="45" t="s">
        <v>103</v>
      </c>
      <c r="I4" s="42"/>
      <c r="J4" s="42"/>
      <c r="K4" s="53"/>
      <c r="L4" s="53"/>
      <c r="M4" s="53"/>
      <c r="N4" s="54"/>
      <c r="O4" s="54"/>
    </row>
    <row r="5" spans="1:40" ht="15" customHeight="1">
      <c r="A5">
        <v>3</v>
      </c>
      <c r="B5" t="s">
        <v>104</v>
      </c>
      <c r="C5" s="45"/>
      <c r="I5" s="42"/>
      <c r="J5" s="42"/>
      <c r="K5" s="53"/>
      <c r="L5" s="53"/>
      <c r="M5" s="53"/>
      <c r="N5" s="54"/>
      <c r="O5" s="54"/>
    </row>
    <row r="6" spans="1:40" ht="15" customHeight="1">
      <c r="A6">
        <v>4</v>
      </c>
      <c r="B6" s="45" t="s">
        <v>105</v>
      </c>
      <c r="C6" s="45"/>
      <c r="I6" s="42"/>
      <c r="J6" s="42"/>
      <c r="K6" s="53"/>
      <c r="L6" s="53"/>
      <c r="M6" s="53"/>
      <c r="N6" s="54"/>
      <c r="O6" s="54"/>
    </row>
    <row r="7" spans="1:40" ht="15" customHeight="1">
      <c r="A7">
        <v>5</v>
      </c>
      <c r="B7" s="45" t="s">
        <v>183</v>
      </c>
      <c r="C7" s="45"/>
      <c r="I7" s="46"/>
      <c r="K7" s="54"/>
      <c r="L7" s="54"/>
      <c r="M7" s="54"/>
      <c r="N7" s="54"/>
      <c r="O7" s="54"/>
    </row>
    <row r="8" spans="1:40" ht="15" customHeight="1">
      <c r="A8">
        <v>6</v>
      </c>
      <c r="B8" s="45" t="s">
        <v>184</v>
      </c>
      <c r="C8" s="45"/>
      <c r="I8" s="46"/>
      <c r="K8" s="54"/>
      <c r="L8" s="54"/>
      <c r="M8" s="54"/>
      <c r="N8" s="54"/>
      <c r="O8" s="54"/>
    </row>
    <row r="9" spans="1:40" ht="15" customHeight="1">
      <c r="A9">
        <v>7</v>
      </c>
      <c r="B9" s="45" t="s">
        <v>16</v>
      </c>
      <c r="C9" s="45"/>
      <c r="F9" s="55"/>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row>
    <row r="10" spans="1:40" ht="15" customHeight="1">
      <c r="B10" s="45"/>
      <c r="C10" s="45"/>
      <c r="I10" s="49"/>
      <c r="AC10" s="45"/>
    </row>
    <row r="11" spans="1:40">
      <c r="A11" s="45" t="s">
        <v>122</v>
      </c>
      <c r="I11" s="49"/>
      <c r="O11" s="45"/>
      <c r="U11" s="45"/>
      <c r="AA11" s="58"/>
      <c r="AB11" s="58"/>
      <c r="AC11" s="45"/>
      <c r="AI11" s="45"/>
    </row>
    <row r="12" spans="1:40">
      <c r="A12" t="s">
        <v>106</v>
      </c>
      <c r="B12" s="43" t="s">
        <v>107</v>
      </c>
      <c r="D12" s="43"/>
      <c r="F12" s="43"/>
      <c r="G12" s="50"/>
      <c r="H12" s="50"/>
      <c r="AA12" s="58"/>
      <c r="AB12" s="58"/>
    </row>
    <row r="13" spans="1:40">
      <c r="A13" t="s">
        <v>134</v>
      </c>
      <c r="B13" s="43">
        <v>27395</v>
      </c>
      <c r="C13" s="43">
        <v>40330</v>
      </c>
      <c r="D13" s="43">
        <v>40544</v>
      </c>
      <c r="E13" s="43">
        <v>41091</v>
      </c>
      <c r="F13" s="43">
        <v>45474</v>
      </c>
      <c r="G13" s="43"/>
      <c r="H13" s="43"/>
      <c r="I13" s="44"/>
      <c r="J13" s="44"/>
      <c r="K13" s="44"/>
      <c r="L13" s="44"/>
      <c r="M13" s="44"/>
      <c r="N13" s="44"/>
      <c r="O13" s="44"/>
      <c r="P13" s="44"/>
      <c r="Q13" s="44"/>
      <c r="R13" s="44"/>
      <c r="S13" s="44"/>
      <c r="T13" s="44"/>
      <c r="U13" s="44"/>
      <c r="V13" s="44"/>
      <c r="W13" s="44"/>
      <c r="X13" s="44"/>
      <c r="Y13" s="44"/>
      <c r="Z13" s="44"/>
      <c r="AA13" s="42"/>
      <c r="AB13" s="42"/>
      <c r="AC13" s="42"/>
      <c r="AD13" s="42"/>
      <c r="AE13" s="42"/>
      <c r="AF13" s="42"/>
      <c r="AG13" s="42"/>
      <c r="AH13" s="42"/>
      <c r="AI13" s="42"/>
      <c r="AJ13" s="42"/>
      <c r="AK13" s="42"/>
      <c r="AL13" s="42"/>
      <c r="AM13" s="42"/>
      <c r="AN13" s="42"/>
    </row>
    <row r="14" spans="1:40">
      <c r="A14">
        <v>1</v>
      </c>
      <c r="B14" s="44">
        <v>1.7000000000000001E-2</v>
      </c>
      <c r="C14" s="44">
        <v>2.1999999999999999E-2</v>
      </c>
      <c r="D14" s="44">
        <v>3.9E-2</v>
      </c>
      <c r="E14" s="44">
        <v>3.9E-2</v>
      </c>
      <c r="F14" s="409">
        <v>4.65E-2</v>
      </c>
      <c r="G14" s="43"/>
      <c r="H14" s="43"/>
      <c r="I14" s="44"/>
      <c r="J14" s="44"/>
      <c r="K14" s="44"/>
      <c r="L14" s="44"/>
      <c r="M14" s="44"/>
      <c r="N14" s="44"/>
      <c r="O14" s="44"/>
      <c r="P14" s="44"/>
      <c r="Q14" s="44"/>
      <c r="R14" s="44"/>
      <c r="S14" s="44"/>
      <c r="T14" s="44"/>
      <c r="U14" s="44"/>
      <c r="V14" s="44"/>
      <c r="W14" s="44"/>
      <c r="X14" s="44"/>
      <c r="Y14" s="44"/>
      <c r="Z14" s="44"/>
      <c r="AA14" s="42"/>
      <c r="AB14" s="42"/>
      <c r="AC14" s="42"/>
      <c r="AD14" s="42"/>
      <c r="AE14" s="42"/>
      <c r="AF14" s="42"/>
      <c r="AG14" s="42"/>
      <c r="AH14" s="42"/>
      <c r="AI14" s="42"/>
      <c r="AJ14" s="42"/>
      <c r="AK14" s="42"/>
      <c r="AL14" s="42"/>
      <c r="AM14" s="42"/>
      <c r="AN14" s="42"/>
    </row>
    <row r="15" spans="1:40">
      <c r="A15">
        <v>2</v>
      </c>
      <c r="B15" s="44">
        <v>0</v>
      </c>
      <c r="C15" s="44">
        <v>0</v>
      </c>
      <c r="D15" s="44">
        <v>0</v>
      </c>
      <c r="E15" s="44">
        <v>0</v>
      </c>
      <c r="F15" s="409">
        <v>0</v>
      </c>
      <c r="G15" s="43"/>
      <c r="H15" s="43"/>
      <c r="I15" s="44"/>
      <c r="J15" s="44"/>
      <c r="K15" s="44"/>
      <c r="L15" s="44"/>
      <c r="M15" s="44"/>
      <c r="N15" s="44"/>
      <c r="O15" s="44"/>
      <c r="P15" s="44"/>
      <c r="Q15" s="44"/>
      <c r="R15" s="44"/>
      <c r="S15" s="44"/>
      <c r="T15" s="44"/>
      <c r="U15" s="44"/>
      <c r="V15" s="44"/>
      <c r="W15" s="44"/>
      <c r="X15" s="44"/>
      <c r="Y15" s="44"/>
      <c r="Z15" s="44"/>
      <c r="AA15" s="42"/>
      <c r="AB15" s="42"/>
      <c r="AC15" s="42"/>
      <c r="AD15" s="42"/>
      <c r="AE15" s="42"/>
      <c r="AF15" s="42"/>
      <c r="AG15" s="42"/>
      <c r="AH15" s="42"/>
      <c r="AI15" s="42"/>
      <c r="AJ15" s="42"/>
      <c r="AK15" s="42"/>
      <c r="AL15" s="42"/>
      <c r="AM15" s="42"/>
      <c r="AN15" s="42"/>
    </row>
    <row r="16" spans="1:40">
      <c r="A16">
        <v>3</v>
      </c>
      <c r="B16" s="44">
        <v>1.7000000000000001E-2</v>
      </c>
      <c r="C16" s="44">
        <v>1.7000000000000001E-2</v>
      </c>
      <c r="D16" s="44">
        <v>3.4000000000000002E-2</v>
      </c>
      <c r="E16" s="44">
        <v>3.9E-2</v>
      </c>
      <c r="F16" s="409">
        <v>4.1500000000000002E-2</v>
      </c>
      <c r="G16" s="43"/>
      <c r="H16" s="43"/>
      <c r="I16" s="44"/>
      <c r="J16" s="44"/>
      <c r="K16" s="44"/>
      <c r="L16" s="44"/>
      <c r="M16" s="44"/>
      <c r="N16" s="44"/>
      <c r="O16" s="44"/>
      <c r="P16" s="44"/>
      <c r="Q16" s="44"/>
      <c r="R16" s="44"/>
      <c r="S16" s="44"/>
      <c r="T16" s="44"/>
      <c r="U16" s="44"/>
      <c r="V16" s="44"/>
      <c r="W16" s="44"/>
      <c r="X16" s="44"/>
      <c r="Y16" s="44"/>
      <c r="Z16" s="44"/>
      <c r="AA16" s="42"/>
      <c r="AB16" s="42"/>
      <c r="AC16" s="42"/>
      <c r="AD16" s="42"/>
      <c r="AE16" s="42"/>
      <c r="AF16" s="42"/>
      <c r="AG16" s="42"/>
      <c r="AH16" s="42"/>
      <c r="AI16" s="42"/>
      <c r="AJ16" s="42"/>
      <c r="AK16" s="42"/>
      <c r="AL16" s="42"/>
      <c r="AM16" s="42"/>
      <c r="AN16" s="42"/>
    </row>
    <row r="17" spans="1:40">
      <c r="A17">
        <v>4</v>
      </c>
      <c r="B17" s="44">
        <v>0</v>
      </c>
      <c r="C17" s="44">
        <v>0</v>
      </c>
      <c r="D17" s="44">
        <v>0</v>
      </c>
      <c r="E17" s="44">
        <v>0</v>
      </c>
      <c r="F17" s="409">
        <v>0</v>
      </c>
      <c r="G17" s="43"/>
      <c r="H17" s="43"/>
      <c r="I17" s="44"/>
      <c r="J17" s="44"/>
      <c r="K17" s="44"/>
      <c r="L17" s="44"/>
      <c r="M17" s="44"/>
      <c r="N17" s="44"/>
      <c r="O17" s="44"/>
      <c r="P17" s="44"/>
      <c r="Q17" s="44"/>
      <c r="R17" s="44"/>
      <c r="S17" s="44"/>
      <c r="T17" s="44"/>
      <c r="U17" s="44"/>
      <c r="V17" s="44"/>
      <c r="W17" s="44"/>
      <c r="X17" s="44"/>
      <c r="Y17" s="44"/>
      <c r="Z17" s="44"/>
      <c r="AA17" s="42"/>
      <c r="AB17" s="42"/>
      <c r="AC17" s="42"/>
      <c r="AD17" s="42"/>
      <c r="AE17" s="42"/>
      <c r="AF17" s="42"/>
      <c r="AG17" s="42"/>
      <c r="AH17" s="42"/>
      <c r="AI17" s="42"/>
      <c r="AJ17" s="42"/>
      <c r="AK17" s="42"/>
      <c r="AL17" s="42"/>
      <c r="AM17" s="42"/>
      <c r="AN17" s="42"/>
    </row>
    <row r="18" spans="1:40">
      <c r="A18">
        <v>5</v>
      </c>
      <c r="B18" s="44">
        <v>1.7000000000000001E-2</v>
      </c>
      <c r="C18" s="44">
        <v>1.7000000000000001E-2</v>
      </c>
      <c r="D18" s="44">
        <v>3.4000000000000002E-2</v>
      </c>
      <c r="E18" s="44">
        <v>3.9E-2</v>
      </c>
      <c r="F18" s="409">
        <v>4.1500000000000002E-2</v>
      </c>
      <c r="G18" s="43"/>
      <c r="H18" s="43"/>
      <c r="I18" s="44"/>
      <c r="J18" s="44"/>
      <c r="K18" s="44"/>
      <c r="L18" s="44"/>
      <c r="M18" s="44"/>
      <c r="N18" s="44"/>
      <c r="O18" s="44"/>
      <c r="P18" s="44"/>
      <c r="Q18" s="44"/>
      <c r="R18" s="44"/>
      <c r="S18" s="44"/>
      <c r="T18" s="44"/>
      <c r="U18" s="44"/>
      <c r="V18" s="44"/>
      <c r="W18" s="44"/>
      <c r="X18" s="44"/>
      <c r="Y18" s="44"/>
      <c r="Z18" s="44"/>
      <c r="AA18" s="42"/>
      <c r="AB18" s="42"/>
      <c r="AC18" s="42"/>
      <c r="AD18" s="42"/>
      <c r="AE18" s="42"/>
      <c r="AF18" s="42"/>
      <c r="AG18" s="42"/>
      <c r="AH18" s="42"/>
      <c r="AI18" s="42"/>
      <c r="AJ18" s="42"/>
      <c r="AK18" s="42"/>
      <c r="AL18" s="42"/>
      <c r="AM18" s="42"/>
      <c r="AN18" s="42"/>
    </row>
    <row r="19" spans="1:40">
      <c r="A19">
        <v>6</v>
      </c>
      <c r="B19" s="44">
        <v>0</v>
      </c>
      <c r="C19" s="44">
        <v>0</v>
      </c>
      <c r="D19" s="44">
        <v>0</v>
      </c>
      <c r="E19" s="44">
        <v>0</v>
      </c>
      <c r="F19" s="409">
        <v>0</v>
      </c>
      <c r="G19" s="43"/>
      <c r="H19" s="43"/>
      <c r="I19" s="44"/>
      <c r="J19" s="44"/>
      <c r="K19" s="44"/>
      <c r="L19" s="44"/>
      <c r="M19" s="44"/>
      <c r="N19" s="44"/>
      <c r="O19" s="44"/>
      <c r="P19" s="44"/>
      <c r="Q19" s="44"/>
      <c r="R19" s="44"/>
      <c r="S19" s="44"/>
      <c r="T19" s="44"/>
      <c r="U19" s="44"/>
      <c r="V19" s="44"/>
      <c r="W19" s="44"/>
      <c r="X19" s="44"/>
      <c r="Y19" s="44"/>
      <c r="Z19" s="44"/>
      <c r="AA19" s="42"/>
      <c r="AB19" s="42"/>
      <c r="AC19" s="42"/>
      <c r="AD19" s="42"/>
      <c r="AE19" s="42"/>
      <c r="AF19" s="42"/>
      <c r="AG19" s="42"/>
      <c r="AH19" s="42"/>
      <c r="AI19" s="42"/>
      <c r="AJ19" s="42"/>
      <c r="AK19" s="42"/>
      <c r="AL19" s="42"/>
      <c r="AM19" s="42"/>
      <c r="AN19" s="42"/>
    </row>
    <row r="20" spans="1:40">
      <c r="A20">
        <v>7</v>
      </c>
      <c r="B20" s="44">
        <v>0</v>
      </c>
      <c r="C20" s="44">
        <v>0</v>
      </c>
      <c r="D20" s="44">
        <v>0</v>
      </c>
      <c r="E20" s="44">
        <v>0</v>
      </c>
      <c r="F20" s="409">
        <v>0</v>
      </c>
    </row>
    <row r="22" spans="1:40">
      <c r="A22" s="45" t="s">
        <v>122</v>
      </c>
    </row>
    <row r="23" spans="1:40">
      <c r="A23" t="s">
        <v>108</v>
      </c>
      <c r="B23" t="s">
        <v>107</v>
      </c>
    </row>
    <row r="24" spans="1:40">
      <c r="A24" t="s">
        <v>134</v>
      </c>
      <c r="B24" s="43">
        <v>27395</v>
      </c>
      <c r="C24" s="43">
        <v>40330</v>
      </c>
      <c r="D24" s="43">
        <v>41091</v>
      </c>
      <c r="E24" s="43">
        <v>45474</v>
      </c>
    </row>
    <row r="25" spans="1:40">
      <c r="A25">
        <v>1</v>
      </c>
      <c r="B25" s="44">
        <v>3.4000000000000002E-2</v>
      </c>
      <c r="C25" s="44">
        <v>3.9E-2</v>
      </c>
      <c r="D25" s="44">
        <v>3.9E-2</v>
      </c>
      <c r="E25" s="409">
        <v>4.65E-2</v>
      </c>
    </row>
    <row r="26" spans="1:40">
      <c r="A26">
        <v>2</v>
      </c>
      <c r="B26" s="44">
        <v>0</v>
      </c>
      <c r="C26" s="44">
        <v>0</v>
      </c>
      <c r="D26" s="44">
        <v>0</v>
      </c>
      <c r="E26" s="409">
        <v>0</v>
      </c>
    </row>
    <row r="27" spans="1:40">
      <c r="A27">
        <v>3</v>
      </c>
      <c r="B27" s="44">
        <v>3.4000000000000002E-2</v>
      </c>
      <c r="C27" s="44">
        <v>3.4000000000000002E-2</v>
      </c>
      <c r="D27" s="44">
        <v>3.9E-2</v>
      </c>
      <c r="E27" s="409">
        <v>4.1500000000000002E-2</v>
      </c>
    </row>
    <row r="28" spans="1:40">
      <c r="A28">
        <v>4</v>
      </c>
      <c r="B28" s="44">
        <v>0</v>
      </c>
      <c r="C28" s="44">
        <v>0</v>
      </c>
      <c r="D28" s="44">
        <v>0</v>
      </c>
      <c r="E28" s="409">
        <v>0</v>
      </c>
    </row>
    <row r="29" spans="1:40">
      <c r="A29">
        <v>5</v>
      </c>
      <c r="B29" s="44">
        <v>3.4000000000000002E-2</v>
      </c>
      <c r="C29" s="44">
        <v>3.4000000000000002E-2</v>
      </c>
      <c r="D29" s="44">
        <v>3.9E-2</v>
      </c>
      <c r="E29" s="409">
        <v>4.1500000000000002E-2</v>
      </c>
    </row>
    <row r="30" spans="1:40">
      <c r="A30">
        <v>6</v>
      </c>
      <c r="B30" s="44">
        <v>0</v>
      </c>
      <c r="C30" s="44">
        <v>0</v>
      </c>
      <c r="D30" s="44">
        <v>0</v>
      </c>
      <c r="E30" s="409">
        <v>0</v>
      </c>
    </row>
    <row r="31" spans="1:40">
      <c r="A31">
        <v>7</v>
      </c>
      <c r="B31" s="44">
        <v>0</v>
      </c>
      <c r="C31" s="44">
        <v>0</v>
      </c>
      <c r="D31" s="44">
        <v>0</v>
      </c>
      <c r="E31" s="409">
        <v>0</v>
      </c>
    </row>
    <row r="34" spans="1:6">
      <c r="A34" t="s">
        <v>109</v>
      </c>
    </row>
    <row r="35" spans="1:6">
      <c r="A35" t="s">
        <v>106</v>
      </c>
      <c r="B35" t="s">
        <v>107</v>
      </c>
    </row>
    <row r="36" spans="1:6">
      <c r="A36" t="s">
        <v>134</v>
      </c>
      <c r="B36" s="43">
        <v>27395</v>
      </c>
      <c r="C36" s="43">
        <v>40330</v>
      </c>
      <c r="D36" s="43">
        <v>40544</v>
      </c>
      <c r="E36" s="43">
        <v>41091</v>
      </c>
      <c r="F36" s="43">
        <v>45474</v>
      </c>
    </row>
    <row r="37" spans="1:6">
      <c r="A37">
        <v>1</v>
      </c>
      <c r="B37" s="44">
        <v>8.7999999999999995E-2</v>
      </c>
      <c r="C37" s="44">
        <v>9.8000000000000004E-2</v>
      </c>
      <c r="D37" s="44">
        <v>9.8000000000000004E-2</v>
      </c>
      <c r="E37" s="44">
        <v>9.8000000000000004E-2</v>
      </c>
      <c r="F37" s="44">
        <v>0.113</v>
      </c>
    </row>
    <row r="38" spans="1:6">
      <c r="A38">
        <v>2</v>
      </c>
      <c r="B38" s="44">
        <v>7.0999999999999994E-2</v>
      </c>
      <c r="C38" s="44">
        <v>7.0999999999999994E-2</v>
      </c>
      <c r="D38" s="44">
        <v>0.02</v>
      </c>
      <c r="E38" s="44">
        <v>0.02</v>
      </c>
      <c r="F38" s="44">
        <v>0.02</v>
      </c>
    </row>
    <row r="39" spans="1:6">
      <c r="A39">
        <v>3</v>
      </c>
      <c r="B39" s="44">
        <v>8.7999999999999995E-2</v>
      </c>
      <c r="C39" s="44">
        <v>8.7999999999999995E-2</v>
      </c>
      <c r="D39" s="44">
        <v>8.7999999999999995E-2</v>
      </c>
      <c r="E39" s="44">
        <v>9.8000000000000004E-2</v>
      </c>
      <c r="F39" s="44">
        <v>0.10299999999999999</v>
      </c>
    </row>
    <row r="40" spans="1:6">
      <c r="A40">
        <v>4</v>
      </c>
      <c r="B40" s="44">
        <v>7.0999999999999994E-2</v>
      </c>
      <c r="C40" s="44">
        <v>7.0999999999999994E-2</v>
      </c>
      <c r="D40" s="44">
        <v>0.02</v>
      </c>
      <c r="E40" s="44">
        <v>0.02</v>
      </c>
      <c r="F40" s="44">
        <v>0.02</v>
      </c>
    </row>
    <row r="41" spans="1:6">
      <c r="A41">
        <v>5</v>
      </c>
      <c r="B41" s="44">
        <v>8.7999999999999995E-2</v>
      </c>
      <c r="C41" s="44">
        <v>8.7999999999999995E-2</v>
      </c>
      <c r="D41" s="44">
        <v>8.7999999999999995E-2</v>
      </c>
      <c r="E41" s="44">
        <v>9.8000000000000004E-2</v>
      </c>
      <c r="F41" s="44">
        <v>0.10299999999999999</v>
      </c>
    </row>
    <row r="42" spans="1:6">
      <c r="A42">
        <v>6</v>
      </c>
      <c r="B42" s="44">
        <v>7.0999999999999994E-2</v>
      </c>
      <c r="C42" s="44">
        <v>7.0999999999999994E-2</v>
      </c>
      <c r="D42" s="44">
        <v>0.02</v>
      </c>
      <c r="E42" s="44">
        <v>0.02</v>
      </c>
      <c r="F42" s="44">
        <v>0.02</v>
      </c>
    </row>
    <row r="43" spans="1:6">
      <c r="A43">
        <v>7</v>
      </c>
      <c r="B43" s="44">
        <v>7.0999999999999994E-2</v>
      </c>
      <c r="C43" s="44">
        <v>7.0999999999999994E-2</v>
      </c>
      <c r="D43" s="44">
        <v>0.02</v>
      </c>
      <c r="E43" s="44">
        <v>0.02</v>
      </c>
      <c r="F43" s="44">
        <v>0.02</v>
      </c>
    </row>
    <row r="45" spans="1:6">
      <c r="A45" t="s">
        <v>109</v>
      </c>
    </row>
    <row r="46" spans="1:6">
      <c r="A46" s="45" t="s">
        <v>108</v>
      </c>
      <c r="B46" t="s">
        <v>107</v>
      </c>
    </row>
    <row r="47" spans="1:6">
      <c r="A47" t="s">
        <v>134</v>
      </c>
      <c r="B47" s="43">
        <v>27395</v>
      </c>
      <c r="C47" s="43">
        <v>40330</v>
      </c>
      <c r="D47" s="43">
        <v>40544</v>
      </c>
      <c r="E47" s="43">
        <v>41091</v>
      </c>
      <c r="F47" s="43">
        <v>45474</v>
      </c>
    </row>
    <row r="48" spans="1:6">
      <c r="A48">
        <v>1</v>
      </c>
      <c r="B48" s="44">
        <v>8.7999999999999995E-2</v>
      </c>
      <c r="C48" s="44">
        <v>9.8000000000000004E-2</v>
      </c>
      <c r="D48" s="44">
        <v>9.8000000000000004E-2</v>
      </c>
      <c r="E48" s="44">
        <v>9.8000000000000004E-2</v>
      </c>
      <c r="F48" s="44">
        <v>0.113</v>
      </c>
    </row>
    <row r="49" spans="1:14">
      <c r="A49">
        <v>2</v>
      </c>
      <c r="B49" s="44">
        <v>5.3999999999999999E-2</v>
      </c>
      <c r="C49" s="44">
        <v>5.3999999999999999E-2</v>
      </c>
      <c r="D49" s="44">
        <v>0.02</v>
      </c>
      <c r="E49" s="44">
        <v>0.02</v>
      </c>
      <c r="F49" s="44">
        <v>0.02</v>
      </c>
    </row>
    <row r="50" spans="1:14">
      <c r="A50">
        <v>3</v>
      </c>
      <c r="B50" s="44">
        <v>8.7999999999999995E-2</v>
      </c>
      <c r="C50" s="44">
        <v>8.7999999999999995E-2</v>
      </c>
      <c r="D50" s="44">
        <v>8.7999999999999995E-2</v>
      </c>
      <c r="E50" s="44">
        <v>9.8000000000000004E-2</v>
      </c>
      <c r="F50" s="44">
        <v>0.10299999999999999</v>
      </c>
    </row>
    <row r="51" spans="1:14">
      <c r="A51">
        <v>4</v>
      </c>
      <c r="B51" s="44">
        <v>5.3999999999999999E-2</v>
      </c>
      <c r="C51" s="44">
        <v>5.3999999999999999E-2</v>
      </c>
      <c r="D51" s="44">
        <v>0.02</v>
      </c>
      <c r="E51" s="44">
        <v>0.02</v>
      </c>
      <c r="F51" s="44">
        <v>0.02</v>
      </c>
    </row>
    <row r="52" spans="1:14">
      <c r="A52">
        <v>5</v>
      </c>
      <c r="B52" s="44">
        <v>8.7999999999999995E-2</v>
      </c>
      <c r="C52" s="44">
        <v>8.7999999999999995E-2</v>
      </c>
      <c r="D52" s="44">
        <v>8.7999999999999995E-2</v>
      </c>
      <c r="E52" s="44">
        <v>9.8000000000000004E-2</v>
      </c>
      <c r="F52" s="44">
        <v>0.10299999999999999</v>
      </c>
    </row>
    <row r="53" spans="1:14">
      <c r="A53">
        <v>6</v>
      </c>
      <c r="B53" s="44">
        <v>5.3999999999999999E-2</v>
      </c>
      <c r="C53" s="44">
        <v>5.3999999999999999E-2</v>
      </c>
      <c r="D53" s="44">
        <v>0.02</v>
      </c>
      <c r="E53" s="44">
        <v>0.02</v>
      </c>
      <c r="F53" s="44">
        <v>0.02</v>
      </c>
    </row>
    <row r="54" spans="1:14">
      <c r="A54">
        <v>7</v>
      </c>
      <c r="B54" s="44">
        <v>5.3999999999999999E-2</v>
      </c>
      <c r="C54" s="44">
        <v>5.3999999999999999E-2</v>
      </c>
      <c r="D54" s="44">
        <v>0.02</v>
      </c>
      <c r="E54" s="44">
        <v>0.02</v>
      </c>
      <c r="F54" s="44">
        <v>0.02</v>
      </c>
    </row>
    <row r="55" spans="1:14">
      <c r="B55" s="44"/>
      <c r="C55" s="44"/>
      <c r="D55" s="44"/>
    </row>
    <row r="57" spans="1:14">
      <c r="B57" s="45" t="s">
        <v>107</v>
      </c>
    </row>
    <row r="58" spans="1:14">
      <c r="B58" s="43">
        <v>27395</v>
      </c>
      <c r="C58" s="43">
        <v>30682</v>
      </c>
      <c r="D58" s="43">
        <v>36161</v>
      </c>
      <c r="E58" s="43">
        <v>40544</v>
      </c>
      <c r="F58" s="43">
        <v>41091</v>
      </c>
      <c r="G58" s="43">
        <v>41821</v>
      </c>
      <c r="H58" s="43">
        <v>42552</v>
      </c>
      <c r="I58" s="43">
        <v>43282</v>
      </c>
      <c r="J58" s="43">
        <v>44013</v>
      </c>
      <c r="K58" s="43">
        <v>44743</v>
      </c>
      <c r="L58" s="43">
        <v>45474</v>
      </c>
    </row>
    <row r="59" spans="1:14">
      <c r="A59" s="45" t="s">
        <v>124</v>
      </c>
      <c r="B59" s="42">
        <v>110</v>
      </c>
      <c r="C59" s="42">
        <v>250</v>
      </c>
      <c r="D59" s="42">
        <v>400</v>
      </c>
      <c r="E59" s="42">
        <v>500</v>
      </c>
      <c r="F59" s="42">
        <v>600</v>
      </c>
      <c r="G59" s="42">
        <v>620</v>
      </c>
      <c r="H59" s="400">
        <v>650</v>
      </c>
      <c r="I59" s="400">
        <v>670</v>
      </c>
      <c r="J59" s="400">
        <v>710</v>
      </c>
      <c r="K59" s="400">
        <v>740</v>
      </c>
      <c r="L59" s="400">
        <v>810</v>
      </c>
    </row>
    <row r="60" spans="1:14">
      <c r="A60" s="45" t="s">
        <v>125</v>
      </c>
      <c r="B60" s="42">
        <v>476</v>
      </c>
      <c r="C60" s="42">
        <v>1083</v>
      </c>
      <c r="D60" s="42">
        <v>1733</v>
      </c>
      <c r="E60" s="42">
        <v>2167</v>
      </c>
      <c r="F60" s="42">
        <v>2600</v>
      </c>
      <c r="G60" s="42">
        <v>2687</v>
      </c>
      <c r="H60" s="400">
        <v>2817</v>
      </c>
      <c r="I60" s="400">
        <v>2903</v>
      </c>
      <c r="J60" s="400">
        <v>3077</v>
      </c>
      <c r="K60" s="400">
        <v>3207</v>
      </c>
      <c r="L60" s="400">
        <v>3510</v>
      </c>
    </row>
    <row r="63" spans="1:14">
      <c r="A63" s="45" t="s">
        <v>126</v>
      </c>
      <c r="B63" s="45" t="s">
        <v>107</v>
      </c>
    </row>
    <row r="64" spans="1:14">
      <c r="A64" t="s">
        <v>134</v>
      </c>
      <c r="B64" s="43">
        <v>27395</v>
      </c>
      <c r="C64" s="43">
        <v>30682</v>
      </c>
      <c r="D64" s="43">
        <v>36161</v>
      </c>
      <c r="E64" s="43">
        <v>40544</v>
      </c>
      <c r="F64" s="43">
        <v>41091</v>
      </c>
      <c r="G64" s="43">
        <v>41821</v>
      </c>
      <c r="H64" s="43">
        <v>42552</v>
      </c>
      <c r="I64" s="43">
        <v>43282</v>
      </c>
      <c r="J64" s="43">
        <v>44013</v>
      </c>
      <c r="K64" s="43">
        <v>44743</v>
      </c>
      <c r="L64" s="43">
        <v>45474</v>
      </c>
      <c r="M64" s="41"/>
      <c r="N64" s="41"/>
    </row>
    <row r="65" spans="1:14">
      <c r="A65" s="47">
        <v>1</v>
      </c>
      <c r="B65" s="42">
        <v>110</v>
      </c>
      <c r="C65" s="42">
        <v>250</v>
      </c>
      <c r="D65" s="42">
        <v>400</v>
      </c>
      <c r="E65" s="42">
        <v>500</v>
      </c>
      <c r="F65" s="42">
        <v>600</v>
      </c>
      <c r="G65" s="42">
        <v>620</v>
      </c>
      <c r="H65" s="42">
        <v>650</v>
      </c>
      <c r="I65" s="42">
        <v>670</v>
      </c>
      <c r="J65" s="42">
        <v>710</v>
      </c>
      <c r="K65" s="408">
        <v>740</v>
      </c>
      <c r="L65" s="408">
        <v>810</v>
      </c>
      <c r="M65" s="132"/>
      <c r="N65" s="42"/>
    </row>
    <row r="66" spans="1:14">
      <c r="A66" s="47">
        <v>2</v>
      </c>
      <c r="B66" s="42">
        <v>110</v>
      </c>
      <c r="C66" s="42">
        <v>120</v>
      </c>
      <c r="D66" s="42">
        <v>200</v>
      </c>
      <c r="E66" s="42">
        <v>250</v>
      </c>
      <c r="F66" s="42">
        <v>300</v>
      </c>
      <c r="G66" s="42">
        <v>310</v>
      </c>
      <c r="H66" s="42">
        <v>325</v>
      </c>
      <c r="I66" s="42">
        <v>335</v>
      </c>
      <c r="J66" s="42">
        <v>355</v>
      </c>
      <c r="K66" s="408">
        <v>370</v>
      </c>
      <c r="L66" s="408">
        <v>405</v>
      </c>
      <c r="M66" s="132"/>
      <c r="N66" s="42"/>
    </row>
    <row r="67" spans="1:14">
      <c r="A67" s="47">
        <v>3</v>
      </c>
      <c r="B67" s="42">
        <v>110</v>
      </c>
      <c r="C67" s="42">
        <v>250</v>
      </c>
      <c r="D67" s="42">
        <v>400</v>
      </c>
      <c r="E67" s="42">
        <v>500</v>
      </c>
      <c r="F67" s="42">
        <v>600</v>
      </c>
      <c r="G67" s="42">
        <v>620</v>
      </c>
      <c r="H67" s="42">
        <v>650</v>
      </c>
      <c r="I67" s="42">
        <v>670</v>
      </c>
      <c r="J67" s="42">
        <v>710</v>
      </c>
      <c r="K67" s="408">
        <v>740</v>
      </c>
      <c r="L67" s="408">
        <v>810</v>
      </c>
      <c r="M67" s="132"/>
      <c r="N67" s="42"/>
    </row>
    <row r="68" spans="1:14">
      <c r="A68" s="47">
        <v>4</v>
      </c>
      <c r="B68" s="42">
        <v>110</v>
      </c>
      <c r="C68" s="42">
        <v>120</v>
      </c>
      <c r="D68" s="42">
        <v>200</v>
      </c>
      <c r="E68" s="42">
        <v>250</v>
      </c>
      <c r="F68" s="42">
        <v>600</v>
      </c>
      <c r="G68" s="42">
        <v>620</v>
      </c>
      <c r="H68" s="42">
        <v>650</v>
      </c>
      <c r="I68" s="42">
        <v>670</v>
      </c>
      <c r="J68" s="42">
        <v>710</v>
      </c>
      <c r="K68" s="408">
        <v>740</v>
      </c>
      <c r="L68" s="408">
        <v>810</v>
      </c>
      <c r="M68" s="132"/>
      <c r="N68" s="42"/>
    </row>
    <row r="69" spans="1:14">
      <c r="A69" s="47">
        <v>5</v>
      </c>
      <c r="B69" s="42">
        <v>110</v>
      </c>
      <c r="C69" s="42">
        <v>250</v>
      </c>
      <c r="D69" s="42">
        <v>400</v>
      </c>
      <c r="E69" s="42">
        <v>500</v>
      </c>
      <c r="F69" s="42">
        <v>600</v>
      </c>
      <c r="G69" s="42">
        <v>620</v>
      </c>
      <c r="H69" s="42">
        <v>650</v>
      </c>
      <c r="I69" s="42">
        <v>670</v>
      </c>
      <c r="J69" s="42">
        <v>710</v>
      </c>
      <c r="K69" s="408">
        <v>740</v>
      </c>
      <c r="L69" s="408">
        <v>810</v>
      </c>
      <c r="M69" s="132"/>
      <c r="N69" s="42"/>
    </row>
    <row r="70" spans="1:14">
      <c r="A70" s="48">
        <v>6</v>
      </c>
      <c r="B70" s="42">
        <v>110</v>
      </c>
      <c r="C70" s="42">
        <v>250</v>
      </c>
      <c r="D70" s="42">
        <v>400</v>
      </c>
      <c r="E70" s="42">
        <v>500</v>
      </c>
      <c r="F70" s="42">
        <v>600</v>
      </c>
      <c r="G70" s="42">
        <v>620</v>
      </c>
      <c r="H70" s="42">
        <v>650</v>
      </c>
      <c r="I70" s="42">
        <v>670</v>
      </c>
      <c r="J70" s="42">
        <v>710</v>
      </c>
      <c r="K70" s="408">
        <v>740</v>
      </c>
      <c r="L70" s="408">
        <v>810</v>
      </c>
      <c r="M70" s="132"/>
      <c r="N70" s="42"/>
    </row>
    <row r="71" spans="1:14">
      <c r="A71" s="48">
        <v>7</v>
      </c>
      <c r="B71" s="42">
        <v>110</v>
      </c>
      <c r="C71" s="42">
        <v>250</v>
      </c>
      <c r="D71" s="42">
        <v>400</v>
      </c>
      <c r="E71" s="42">
        <v>500</v>
      </c>
      <c r="F71" s="42">
        <v>600</v>
      </c>
      <c r="G71" s="42">
        <v>620</v>
      </c>
      <c r="H71" s="42">
        <v>650</v>
      </c>
      <c r="I71" s="42">
        <v>670</v>
      </c>
      <c r="J71" s="42">
        <v>710</v>
      </c>
      <c r="K71" s="408">
        <v>740</v>
      </c>
      <c r="L71" s="408">
        <v>810</v>
      </c>
      <c r="M71" s="132"/>
    </row>
    <row r="74" spans="1:14">
      <c r="A74" s="45" t="s">
        <v>127</v>
      </c>
      <c r="B74" s="45" t="s">
        <v>107</v>
      </c>
    </row>
    <row r="75" spans="1:14">
      <c r="A75" t="s">
        <v>134</v>
      </c>
      <c r="B75" s="43">
        <v>27309</v>
      </c>
      <c r="C75" s="43">
        <v>30682</v>
      </c>
      <c r="D75" s="43">
        <v>36161</v>
      </c>
      <c r="E75" s="43">
        <v>40544</v>
      </c>
      <c r="F75" s="43">
        <v>41091</v>
      </c>
      <c r="G75" s="43">
        <v>41821</v>
      </c>
      <c r="H75" s="43">
        <v>42552</v>
      </c>
      <c r="I75" s="43">
        <v>43282</v>
      </c>
      <c r="J75" s="43">
        <v>44013</v>
      </c>
      <c r="K75" s="43">
        <v>44743</v>
      </c>
      <c r="L75" s="43">
        <v>45474</v>
      </c>
    </row>
    <row r="76" spans="1:14">
      <c r="A76">
        <v>1</v>
      </c>
      <c r="B76" s="42">
        <v>476</v>
      </c>
      <c r="C76" s="42">
        <v>1083</v>
      </c>
      <c r="D76" s="42">
        <v>1733</v>
      </c>
      <c r="E76" s="42">
        <v>2167</v>
      </c>
      <c r="F76" s="42">
        <v>2600</v>
      </c>
      <c r="G76" s="42">
        <v>2687</v>
      </c>
      <c r="H76" s="400">
        <v>2817</v>
      </c>
      <c r="I76" s="400">
        <v>2903</v>
      </c>
      <c r="J76" s="400">
        <v>3077</v>
      </c>
      <c r="K76" s="400">
        <v>3207</v>
      </c>
      <c r="L76" s="400">
        <v>3510</v>
      </c>
    </row>
    <row r="77" spans="1:14">
      <c r="A77">
        <v>2</v>
      </c>
      <c r="B77" s="42">
        <v>476</v>
      </c>
      <c r="C77" s="42">
        <v>520</v>
      </c>
      <c r="D77" s="42">
        <v>867</v>
      </c>
      <c r="E77" s="42">
        <v>1083</v>
      </c>
      <c r="F77" s="42">
        <v>1300</v>
      </c>
      <c r="G77" s="42">
        <v>1343</v>
      </c>
      <c r="H77" s="400">
        <v>1408</v>
      </c>
      <c r="I77" s="400">
        <v>1452</v>
      </c>
      <c r="J77" s="400">
        <v>1539</v>
      </c>
      <c r="K77" s="400">
        <v>1603</v>
      </c>
      <c r="L77" s="400">
        <v>1755</v>
      </c>
    </row>
    <row r="78" spans="1:14">
      <c r="A78">
        <v>3</v>
      </c>
      <c r="B78" s="42">
        <v>476</v>
      </c>
      <c r="C78" s="42">
        <v>1083</v>
      </c>
      <c r="D78" s="42">
        <v>1733</v>
      </c>
      <c r="E78" s="42">
        <v>2167</v>
      </c>
      <c r="F78" s="42">
        <v>2600</v>
      </c>
      <c r="G78" s="42">
        <v>2687</v>
      </c>
      <c r="H78" s="400">
        <v>2817</v>
      </c>
      <c r="I78" s="400">
        <v>2903</v>
      </c>
      <c r="J78" s="400">
        <v>3077</v>
      </c>
      <c r="K78" s="400">
        <v>3207</v>
      </c>
      <c r="L78" s="400">
        <v>3510</v>
      </c>
    </row>
    <row r="79" spans="1:14">
      <c r="A79">
        <v>4</v>
      </c>
      <c r="B79" s="42">
        <v>476</v>
      </c>
      <c r="C79" s="42">
        <v>520</v>
      </c>
      <c r="D79" s="42">
        <v>867</v>
      </c>
      <c r="E79" s="42">
        <v>1083</v>
      </c>
      <c r="F79" s="42">
        <v>2600</v>
      </c>
      <c r="G79" s="42">
        <v>2687</v>
      </c>
      <c r="H79" s="400">
        <v>2817</v>
      </c>
      <c r="I79" s="400">
        <v>2903</v>
      </c>
      <c r="J79" s="400">
        <v>3077</v>
      </c>
      <c r="K79" s="400">
        <v>3207</v>
      </c>
      <c r="L79" s="400">
        <v>3510</v>
      </c>
    </row>
    <row r="80" spans="1:14">
      <c r="A80">
        <v>5</v>
      </c>
      <c r="B80" s="42">
        <v>476</v>
      </c>
      <c r="C80" s="42">
        <v>1083</v>
      </c>
      <c r="D80" s="42">
        <v>1733</v>
      </c>
      <c r="E80" s="42">
        <v>2167</v>
      </c>
      <c r="F80" s="42">
        <v>2600</v>
      </c>
      <c r="G80" s="42">
        <v>2687</v>
      </c>
      <c r="H80" s="400">
        <v>2817</v>
      </c>
      <c r="I80" s="400">
        <v>2903</v>
      </c>
      <c r="J80" s="400">
        <v>3077</v>
      </c>
      <c r="K80" s="400">
        <v>3207</v>
      </c>
      <c r="L80" s="400">
        <v>3510</v>
      </c>
    </row>
    <row r="81" spans="1:12">
      <c r="A81">
        <v>6</v>
      </c>
      <c r="B81" s="42">
        <v>476</v>
      </c>
      <c r="C81" s="42">
        <v>1083</v>
      </c>
      <c r="D81" s="42">
        <v>1733</v>
      </c>
      <c r="E81" s="42">
        <v>2167</v>
      </c>
      <c r="F81" s="42">
        <v>2600</v>
      </c>
      <c r="G81" s="42">
        <v>2687</v>
      </c>
      <c r="H81" s="400">
        <v>2817</v>
      </c>
      <c r="I81" s="400">
        <v>2903</v>
      </c>
      <c r="J81" s="400">
        <v>3077</v>
      </c>
      <c r="K81" s="400">
        <v>3207</v>
      </c>
      <c r="L81" s="400">
        <v>3510</v>
      </c>
    </row>
    <row r="82" spans="1:12">
      <c r="A82">
        <v>7</v>
      </c>
      <c r="B82" s="42">
        <v>476</v>
      </c>
      <c r="C82" s="42">
        <v>1083</v>
      </c>
      <c r="D82" s="42">
        <v>1733</v>
      </c>
      <c r="E82" s="42">
        <v>2167</v>
      </c>
      <c r="F82" s="42">
        <v>2600</v>
      </c>
      <c r="G82" s="42">
        <v>2687</v>
      </c>
      <c r="H82" s="400">
        <v>2817</v>
      </c>
      <c r="I82" s="400">
        <v>2903</v>
      </c>
      <c r="J82" s="400">
        <v>3077</v>
      </c>
      <c r="K82" s="400">
        <v>3207</v>
      </c>
      <c r="L82" s="400">
        <v>3510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C10 Entry Sheet</vt:lpstr>
      <vt:lpstr>Invalid NI#s</vt:lpstr>
      <vt:lpstr>1-Page C10 Rpt</vt:lpstr>
      <vt:lpstr>2-Page C10 Rpt</vt:lpstr>
      <vt:lpstr>3-Page C10 Rpt</vt:lpstr>
      <vt:lpstr>4-Page C10 Rpt</vt:lpstr>
      <vt:lpstr>Starting Leaving Entry Sheet</vt:lpstr>
      <vt:lpstr>C10 Report</vt:lpstr>
      <vt:lpstr>C10 file</vt:lpstr>
      <vt:lpstr>Instructions</vt:lpstr>
      <vt:lpstr>Updates</vt:lpstr>
      <vt:lpstr>IW Ceiling &amp; Contribution rates</vt:lpstr>
      <vt:lpstr>EeContRatesO60</vt:lpstr>
      <vt:lpstr>EeContRatesU60</vt:lpstr>
      <vt:lpstr>InvalidNINum</vt:lpstr>
      <vt:lpstr>Lower_Age_Limit</vt:lpstr>
      <vt:lpstr>MaxIWCeiling</vt:lpstr>
      <vt:lpstr>MonthlyIWCeiling</vt:lpstr>
      <vt:lpstr>'1-Page C10 Rpt'!Print_Area</vt:lpstr>
      <vt:lpstr>'2-Page C10 Rpt'!Print_Area</vt:lpstr>
      <vt:lpstr>'3-Page C10 Rpt'!Print_Area</vt:lpstr>
      <vt:lpstr>'4-Page C10 Rpt'!Print_Area</vt:lpstr>
      <vt:lpstr>'C10 Report'!Print_Area</vt:lpstr>
      <vt:lpstr>Instructions!Print_Area</vt:lpstr>
      <vt:lpstr>'Starting Leaving Entry Sheet'!Print_Area</vt:lpstr>
      <vt:lpstr>'1-Page C10 Rpt'!Print_Titles</vt:lpstr>
      <vt:lpstr>'2-Page C10 Rpt'!Print_Titles</vt:lpstr>
      <vt:lpstr>'3-Page C10 Rpt'!Print_Titles</vt:lpstr>
      <vt:lpstr>'4-Page C10 Rpt'!Print_Titles</vt:lpstr>
      <vt:lpstr>'C10 Report'!Print_Titles</vt:lpstr>
      <vt:lpstr>RetirementAge</vt:lpstr>
      <vt:lpstr>TotalContRatesO60</vt:lpstr>
      <vt:lpstr>TotalContRatesU60</vt:lpstr>
      <vt:lpstr>WeeklyIWCeiling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Knowles</dc:creator>
  <cp:lastModifiedBy>user</cp:lastModifiedBy>
  <cp:lastPrinted>2015-10-06T15:54:37Z</cp:lastPrinted>
  <dcterms:created xsi:type="dcterms:W3CDTF">1997-08-27T17:38:49Z</dcterms:created>
  <dcterms:modified xsi:type="dcterms:W3CDTF">2025-05-30T13:25:40Z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